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queryTables/queryTable5.xml" ContentType="application/vnd.openxmlformats-officedocument.spreadsheetml.query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4G5597897\Box\IBM Cloud Capacity\DC Files\Floor Plans\DAL10\"/>
    </mc:Choice>
  </mc:AlternateContent>
  <xr:revisionPtr revIDLastSave="0" documentId="13_ncr:1_{AECA314D-566D-4607-8B2E-46AD1AB2461E}" xr6:coauthVersionLast="47" xr6:coauthVersionMax="47" xr10:uidLastSave="{00000000-0000-0000-0000-000000000000}"/>
  <bookViews>
    <workbookView xWindow="14505" yWindow="-15270" windowWidth="26760" windowHeight="13665" firstSheet="1" activeTab="1" xr2:uid="{00000000-000D-0000-FFFF-FFFF00000000}"/>
  </bookViews>
  <sheets>
    <sheet name="instructions" sheetId="13" state="hidden" r:id="rId1"/>
    <sheet name="sr01" sheetId="2" r:id="rId2"/>
    <sheet name="sr02" sheetId="10" r:id="rId3"/>
    <sheet name="sr03" sheetId="11" r:id="rId4"/>
    <sheet name="sr04" sheetId="12" r:id="rId5"/>
    <sheet name="sr05" sheetId="4" r:id="rId6"/>
    <sheet name="sr06" sheetId="5" r:id="rId7"/>
    <sheet name="rack_breakdown" sheetId="8" r:id="rId8"/>
    <sheet name="power_data" sheetId="14" r:id="rId9"/>
    <sheet name="liquidation_data" sheetId="9" r:id="rId10"/>
    <sheet name="power_data.old" sheetId="6" state="hidden" r:id="rId11"/>
    <sheet name="file_path" sheetId="7" state="hidden" r:id="rId12"/>
  </sheets>
  <externalReferences>
    <externalReference r:id="rId13"/>
  </externalReferences>
  <definedNames>
    <definedName name="_xlnm._FilterDatabase" localSheetId="10" hidden="1">power_data.old!$I$1:$Q$117</definedName>
    <definedName name="_xlpm._row" hidden="1" xlm="1">#NAME?</definedName>
    <definedName name="_xlpm.a" hidden="1" xlm="1">#NAME?</definedName>
    <definedName name="_xlpm.act" hidden="1" xlm="1">#NAME?</definedName>
    <definedName name="_xlpm.ata" hidden="1" xlm="1">#NAME?</definedName>
    <definedName name="_xlpm.Data" hidden="1" xlm="1">#NAME?</definedName>
    <definedName name="_xlpm.mltp" hidden="1" xlm="1">#NAME?</definedName>
    <definedName name="_xlpm.PData" hidden="1" xlm="1">#NAME?</definedName>
    <definedName name="_xlpm.POD" hidden="1" xlm="1">#NAME?</definedName>
    <definedName name="_xlpm.r" hidden="1" xlm="1">#NAME?</definedName>
    <definedName name="_xlpm.rack" hidden="1" xlm="1">#NAME?</definedName>
    <definedName name="_xlpm.RBData" hidden="1" xlm="1">#NAME?</definedName>
    <definedName name="_xlpm.rk" hidden="1" xlm="1">#NAME?</definedName>
    <definedName name="_xlpm.ro" hidden="1" xlm="1">#NAME?</definedName>
    <definedName name="_xlpm.row" hidden="1" xlm="1">#NAME?</definedName>
    <definedName name="_xlpm.sr" hidden="1" xlm="1">#NAME?</definedName>
    <definedName name="_xlpm.sr_type" hidden="1" xlm="1">#NAME?</definedName>
    <definedName name="_xlpm.sts" hidden="1" xlm="1">#NAME?</definedName>
    <definedName name="_xlpm.ta" hidden="1" xlm="1">#NAME?</definedName>
    <definedName name="_xlpm.typ" hidden="1" xlm="1">#NAME?</definedName>
    <definedName name="_xlpm.type" hidden="1" xlm="1">#NAME?</definedName>
    <definedName name="bm_allocated">_xlfn.ANCHORARRAY([1]summary!$F$13)</definedName>
    <definedName name="bm_utilized">_xlfn.ANCHORARRAY([1]summary!$G$13)</definedName>
    <definedName name="com_allocated">_xlfn.ANCHORARRAY([1]summary!$J$13)</definedName>
    <definedName name="com_utilized">_xlfn.ANCHORARRAY([1]summary!$K$13)</definedName>
    <definedName name="ExternalData_1" localSheetId="11" hidden="1">file_path!$D$10:$D$11</definedName>
    <definedName name="ExternalData_2" localSheetId="11" hidden="1">file_path!#REF!</definedName>
    <definedName name="ExternalData_2" localSheetId="9" hidden="1">liquidation_data!$A$1:$AB$2193</definedName>
    <definedName name="ExternalData_2" localSheetId="7" hidden="1">'rack_breakdown'!$A$1:$BG$1730</definedName>
    <definedName name="ExternalData_3" localSheetId="11" hidden="1">file_path!$D$1:$F$7</definedName>
    <definedName name="ExternalData_4" localSheetId="11" hidden="1">file_path!$D$13:$D$14</definedName>
    <definedName name="ExternalData_5" localSheetId="11" hidden="1">file_path!$H$1:$L$9</definedName>
    <definedName name="ExternalData_6" localSheetId="8" hidden="1">power_data!$A$1:$Z$1730</definedName>
    <definedName name="fab_allocated">_xlfn.ANCHORARRAY([1]summary!$Z$13)</definedName>
    <definedName name="fab_utilized">_xlfn.ANCHORARRAY([1]summary!$AA$13)</definedName>
    <definedName name="gen1_allocated">_xlfn.ANCHORARRAY([1]summary!$N$13)</definedName>
    <definedName name="gen1_utilized">_xlfn.ANCHORARRAY([1]summary!$O$13)</definedName>
    <definedName name="gen2_allocated">_xlfn.ANCHORARRAY([1]summary!$R$13)</definedName>
    <definedName name="gen2_utilized">_xlfn.ANCHORARRAY([1]summary!$S$13)</definedName>
    <definedName name="net_allocated">_xlfn.ANCHORARRAY([1]summary!$AD$13)</definedName>
    <definedName name="net_utilized">_xlfn.ANCHORARRAY([1]summary!$AE$13)</definedName>
    <definedName name="stor_allocated">_xlfn.ANCHORARRAY([1]summary!$V$13)</definedName>
    <definedName name="stor_utilized">_xlfn.ANCHORARRAY([1]summary!$W$13)</definedName>
    <definedName name="tot_allocated">_xlfn.ANCHORARRAY([1]summary!$D$26)</definedName>
    <definedName name="tot_utilized">_xlfn.ANCHORARRAY([1]summary!$E$26)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2" l="1" a="1"/>
  <c r="B2" i="12" s="1"/>
  <c r="AI7" i="4" a="1"/>
  <c r="AI7" i="4" s="1"/>
  <c r="AI6" i="4" a="1"/>
  <c r="AI6" i="4" s="1"/>
  <c r="AI5" i="4" a="1"/>
  <c r="AI5" i="4" s="1"/>
  <c r="B2" i="10" a="1"/>
  <c r="B2" i="10" s="1"/>
  <c r="AU30" i="2" a="1"/>
  <c r="AU30" i="2" s="1"/>
  <c r="AN30" i="2" a="1"/>
  <c r="AN30" i="2" s="1"/>
  <c r="AU48" i="2" a="1"/>
  <c r="AU48" i="2" s="1"/>
  <c r="AN48" i="2" a="1"/>
  <c r="AN48" i="2" s="1"/>
  <c r="H59" i="2" a="1"/>
  <c r="H59" i="2" s="1"/>
  <c r="H48" i="2" a="1"/>
  <c r="H48" i="2" s="1"/>
  <c r="N59" i="2" a="1"/>
  <c r="N59" i="2" s="1"/>
  <c r="N48" i="2" a="1"/>
  <c r="N48" i="2" s="1"/>
  <c r="U59" i="2" a="1"/>
  <c r="U59" i="2" s="1"/>
  <c r="U48" i="2" a="1"/>
  <c r="U48" i="2" s="1"/>
  <c r="AA59" i="2" a="1"/>
  <c r="AA59" i="2" s="1"/>
  <c r="AA48" i="2" a="1"/>
  <c r="AA48" i="2" s="1"/>
  <c r="AH59" i="2" a="1"/>
  <c r="AH59" i="2" s="1"/>
  <c r="AH48" i="2" a="1"/>
  <c r="AH48" i="2" s="1"/>
  <c r="BA59" i="2" a="1"/>
  <c r="BA59" i="2" s="1"/>
  <c r="BA48" i="2" a="1"/>
  <c r="BA48" i="2" s="1"/>
  <c r="BH59" i="2" a="1"/>
  <c r="BH59" i="2" s="1"/>
  <c r="BH48" i="2" a="1"/>
  <c r="BH48" i="2" s="1"/>
  <c r="BN59" i="2" a="1"/>
  <c r="BN59" i="2" s="1"/>
  <c r="BN48" i="2" a="1"/>
  <c r="BN48" i="2" s="1"/>
  <c r="BU59" i="2" a="1"/>
  <c r="BU59" i="2" s="1"/>
  <c r="BU48" i="2" a="1"/>
  <c r="BU48" i="2" s="1"/>
  <c r="CA59" i="2" a="1"/>
  <c r="CA59" i="2" s="1"/>
  <c r="CA48" i="2" a="1"/>
  <c r="CA48" i="2" s="1"/>
  <c r="CH59" i="2" a="1"/>
  <c r="CH59" i="2" s="1"/>
  <c r="CH48" i="2" a="1"/>
  <c r="CH48" i="2" s="1"/>
  <c r="CN59" i="2" a="1"/>
  <c r="CN59" i="2" s="1"/>
  <c r="CN48" i="2" a="1"/>
  <c r="CN48" i="2" s="1"/>
  <c r="CN30" i="2" a="1"/>
  <c r="CN30" i="2" s="1"/>
  <c r="CN19" i="2" a="1"/>
  <c r="CN19" i="2" s="1"/>
  <c r="CH30" i="2" a="1"/>
  <c r="CH30" i="2" s="1"/>
  <c r="CH19" i="2" a="1"/>
  <c r="CH19" i="2" s="1"/>
  <c r="CA30" i="2" a="1"/>
  <c r="CA30" i="2" s="1"/>
  <c r="CA19" i="2" a="1"/>
  <c r="CA19" i="2" s="1"/>
  <c r="BU33" i="2" a="1"/>
  <c r="BU33" i="2" s="1"/>
  <c r="BU30" i="2" a="1"/>
  <c r="BU30" i="2" s="1"/>
  <c r="BU19" i="2" a="1"/>
  <c r="BU19" i="2" s="1"/>
  <c r="BN30" i="2" a="1"/>
  <c r="BN30" i="2" s="1"/>
  <c r="BN19" i="2" a="1"/>
  <c r="BN19" i="2" s="1"/>
  <c r="BH30" i="2" a="1"/>
  <c r="BH30" i="2" s="1"/>
  <c r="BH19" i="2" a="1"/>
  <c r="BH19" i="2" s="1"/>
  <c r="BA30" i="2" a="1"/>
  <c r="BA30" i="2" s="1"/>
  <c r="BA19" i="2" a="1"/>
  <c r="BA19" i="2" s="1"/>
  <c r="AH30" i="2" a="1"/>
  <c r="AH30" i="2" s="1"/>
  <c r="AH19" i="2" a="1"/>
  <c r="AH19" i="2" s="1"/>
  <c r="AA30" i="2" a="1"/>
  <c r="AA30" i="2" s="1"/>
  <c r="AA19" i="2" a="1"/>
  <c r="AA19" i="2" s="1"/>
  <c r="U30" i="2" a="1"/>
  <c r="U30" i="2" s="1"/>
  <c r="U19" i="2" a="1"/>
  <c r="U19" i="2" s="1"/>
  <c r="N30" i="2" a="1"/>
  <c r="N30" i="2" s="1"/>
  <c r="N19" i="2" a="1"/>
  <c r="N19" i="2" s="1"/>
  <c r="H30" i="2" a="1"/>
  <c r="H30" i="2" s="1"/>
  <c r="H19" i="2" a="1"/>
  <c r="H19" i="2" s="1"/>
  <c r="AU30" i="10" a="1"/>
  <c r="AU30" i="10" s="1"/>
  <c r="AN30" i="10" a="1"/>
  <c r="AN30" i="10" s="1"/>
  <c r="AU48" i="10" a="1"/>
  <c r="AU48" i="10" s="1"/>
  <c r="AN48" i="10" a="1"/>
  <c r="AN48" i="10" s="1"/>
  <c r="H59" i="10" a="1"/>
  <c r="H59" i="10" s="1"/>
  <c r="H48" i="10" a="1"/>
  <c r="H48" i="10" s="1"/>
  <c r="N59" i="10" a="1"/>
  <c r="N59" i="10" s="1"/>
  <c r="N48" i="10" a="1"/>
  <c r="N48" i="10" s="1"/>
  <c r="U59" i="10" a="1"/>
  <c r="U59" i="10" s="1"/>
  <c r="U48" i="10" a="1"/>
  <c r="U48" i="10" s="1"/>
  <c r="AA59" i="10" a="1"/>
  <c r="AA59" i="10" s="1"/>
  <c r="AA48" i="10" a="1"/>
  <c r="AA48" i="10" s="1"/>
  <c r="AH59" i="10" a="1"/>
  <c r="AH59" i="10" s="1"/>
  <c r="AH48" i="10" a="1"/>
  <c r="AH48" i="10" s="1"/>
  <c r="BA59" i="10" a="1"/>
  <c r="BA59" i="10" s="1"/>
  <c r="BA48" i="10" a="1"/>
  <c r="BA48" i="10" s="1"/>
  <c r="BH59" i="10" a="1"/>
  <c r="BH59" i="10" s="1"/>
  <c r="BH48" i="10" a="1"/>
  <c r="BH48" i="10" s="1"/>
  <c r="BN59" i="10" a="1"/>
  <c r="BN59" i="10" s="1"/>
  <c r="BN48" i="10" a="1"/>
  <c r="BN48" i="10" s="1"/>
  <c r="BU59" i="10" a="1"/>
  <c r="BU59" i="10" s="1"/>
  <c r="BU48" i="10" a="1"/>
  <c r="BU48" i="10" s="1"/>
  <c r="CA59" i="10" a="1"/>
  <c r="CA59" i="10" s="1"/>
  <c r="CA48" i="10" a="1"/>
  <c r="CA48" i="10" s="1"/>
  <c r="CH59" i="10" a="1"/>
  <c r="CH59" i="10" s="1"/>
  <c r="CH48" i="10" a="1"/>
  <c r="CH48" i="10" s="1"/>
  <c r="CN59" i="10" a="1"/>
  <c r="CN59" i="10" s="1"/>
  <c r="CN48" i="10" a="1"/>
  <c r="CN48" i="10" s="1"/>
  <c r="CN30" i="10" a="1"/>
  <c r="CN30" i="10" s="1"/>
  <c r="CN19" i="10" a="1"/>
  <c r="CN19" i="10" s="1"/>
  <c r="CH30" i="10" a="1"/>
  <c r="CH30" i="10" s="1"/>
  <c r="CH19" i="10" a="1"/>
  <c r="CH19" i="10" s="1"/>
  <c r="CA30" i="10" a="1"/>
  <c r="CA30" i="10" s="1"/>
  <c r="CA19" i="10" a="1"/>
  <c r="CA19" i="10" s="1"/>
  <c r="BU30" i="10" a="1"/>
  <c r="BU30" i="10" s="1"/>
  <c r="BU19" i="10" a="1"/>
  <c r="BU19" i="10" s="1"/>
  <c r="BN30" i="10" a="1"/>
  <c r="BN30" i="10" s="1"/>
  <c r="BN19" i="10" a="1"/>
  <c r="BN19" i="10" s="1"/>
  <c r="BH30" i="10" a="1"/>
  <c r="BH30" i="10" s="1"/>
  <c r="BH19" i="10" a="1"/>
  <c r="BH19" i="10" s="1"/>
  <c r="BA30" i="10" a="1"/>
  <c r="BA30" i="10" s="1"/>
  <c r="BA22" i="10" a="1"/>
  <c r="BA22" i="10" s="1"/>
  <c r="BA19" i="10" a="1"/>
  <c r="BA19" i="10" s="1"/>
  <c r="AH30" i="10" a="1"/>
  <c r="AH30" i="10" s="1"/>
  <c r="AH19" i="10" a="1"/>
  <c r="AH19" i="10" s="1"/>
  <c r="AA30" i="10" a="1"/>
  <c r="AA30" i="10" s="1"/>
  <c r="AA19" i="10" a="1"/>
  <c r="AA19" i="10" s="1"/>
  <c r="U30" i="10" a="1"/>
  <c r="U30" i="10" s="1"/>
  <c r="U19" i="10" a="1"/>
  <c r="U19" i="10" s="1"/>
  <c r="N30" i="10" a="1"/>
  <c r="N30" i="10" s="1"/>
  <c r="N19" i="10" a="1"/>
  <c r="N19" i="10" s="1"/>
  <c r="H30" i="10" a="1"/>
  <c r="H30" i="10" s="1"/>
  <c r="H19" i="10" a="1"/>
  <c r="H19" i="10" s="1"/>
  <c r="AJ79" i="11" a="1"/>
  <c r="AJ79" i="11" s="1"/>
  <c r="AG79" i="11" a="1"/>
  <c r="AG79" i="11" s="1"/>
  <c r="W79" i="11" a="1"/>
  <c r="W79" i="11" s="1"/>
  <c r="AJ72" i="11" a="1"/>
  <c r="AJ72" i="11" s="1"/>
  <c r="W72" i="11" a="1"/>
  <c r="W72" i="11" s="1"/>
  <c r="AJ65" i="11" a="1"/>
  <c r="AJ65" i="11" s="1"/>
  <c r="W65" i="11" a="1"/>
  <c r="W65" i="11" s="1"/>
  <c r="AJ58" i="11" a="1"/>
  <c r="AJ58" i="11" s="1"/>
  <c r="W58" i="11" a="1"/>
  <c r="W58" i="11" s="1"/>
  <c r="AJ51" i="11" a="1"/>
  <c r="AJ51" i="11" s="1"/>
  <c r="AJ44" i="11" a="1"/>
  <c r="AJ44" i="11" s="1"/>
  <c r="W44" i="11" a="1"/>
  <c r="W44" i="11" s="1"/>
  <c r="AJ37" i="11" a="1"/>
  <c r="AJ37" i="11" s="1"/>
  <c r="W37" i="11" a="1"/>
  <c r="W37" i="11" s="1"/>
  <c r="AJ30" i="11" a="1"/>
  <c r="AJ30" i="11" s="1"/>
  <c r="W30" i="11" a="1"/>
  <c r="W30" i="11" s="1"/>
  <c r="AN30" i="12" a="1"/>
  <c r="AN30" i="12" s="1"/>
  <c r="AN19" i="12" a="1"/>
  <c r="AN19" i="12" s="1"/>
  <c r="AH30" i="12" a="1"/>
  <c r="AH30" i="12" s="1"/>
  <c r="AH19" i="12" a="1"/>
  <c r="AH19" i="12" s="1"/>
  <c r="AA30" i="12" a="1"/>
  <c r="AA30" i="12" s="1"/>
  <c r="AA19" i="12" a="1"/>
  <c r="AA19" i="12" s="1"/>
  <c r="U30" i="12" a="1"/>
  <c r="U30" i="12" s="1"/>
  <c r="U19" i="12" a="1"/>
  <c r="U19" i="12" s="1"/>
  <c r="N30" i="12" a="1"/>
  <c r="N30" i="12" s="1"/>
  <c r="N19" i="12" a="1"/>
  <c r="N19" i="12" s="1"/>
  <c r="J47" i="5" l="1" a="1"/>
  <c r="J47" i="5" s="1"/>
  <c r="Q46" i="5" s="1" a="1"/>
  <c r="Q46" i="5" s="1"/>
  <c r="T46" i="5"/>
  <c r="J40" i="5" a="1"/>
  <c r="J40" i="5" s="1"/>
  <c r="Q39" i="5" s="1" a="1"/>
  <c r="Q39" i="5" s="1"/>
  <c r="T39" i="5"/>
  <c r="J33" i="5" a="1"/>
  <c r="J33" i="5" s="1"/>
  <c r="Q32" i="5" s="1" a="1"/>
  <c r="Q32" i="5" s="1"/>
  <c r="T32" i="5"/>
  <c r="J26" i="5" a="1"/>
  <c r="J26" i="5" s="1"/>
  <c r="Q25" i="5" s="1" a="1"/>
  <c r="Q25" i="5" s="1"/>
  <c r="T25" i="5"/>
  <c r="J19" i="5" a="1"/>
  <c r="J19" i="5" s="1"/>
  <c r="F19" i="4" a="1"/>
  <c r="F19" i="4" s="1"/>
  <c r="M19" i="4" a="1"/>
  <c r="M19" i="4" s="1"/>
  <c r="U19" i="4" a="1"/>
  <c r="U19" i="4" s="1"/>
  <c r="U37" i="4" a="1"/>
  <c r="U37" i="4" s="1"/>
  <c r="M37" i="4" a="1"/>
  <c r="M37" i="4" s="1"/>
  <c r="F37" i="4" a="1"/>
  <c r="F37" i="4" s="1"/>
  <c r="AO30" i="12" a="1"/>
  <c r="AO30" i="12" s="1"/>
  <c r="AN33" i="12" s="1" a="1"/>
  <c r="AN33" i="12" s="1"/>
  <c r="AO19" i="12" a="1"/>
  <c r="AO19" i="12" s="1"/>
  <c r="AN22" i="12" s="1" a="1"/>
  <c r="AN22" i="12" s="1"/>
  <c r="AI30" i="12" a="1"/>
  <c r="AI30" i="12" s="1"/>
  <c r="AH33" i="12" s="1" a="1"/>
  <c r="AH33" i="12" s="1"/>
  <c r="AI19" i="12" a="1"/>
  <c r="AI19" i="12" s="1"/>
  <c r="AH22" i="12" s="1" a="1"/>
  <c r="AH22" i="12" s="1"/>
  <c r="H30" i="12" a="1"/>
  <c r="H30" i="12" s="1"/>
  <c r="H19" i="12" a="1"/>
  <c r="H19" i="12" s="1"/>
  <c r="X51" i="11" a="1"/>
  <c r="X51" i="11" s="1"/>
  <c r="U23" i="11" a="1"/>
  <c r="U23" i="11" s="1"/>
  <c r="AU59" i="10" a="1"/>
  <c r="AU59" i="10" s="1"/>
  <c r="AN59" i="10" a="1"/>
  <c r="AN59" i="10" s="1"/>
  <c r="AU18" i="10" a="1"/>
  <c r="AU18" i="10" s="1"/>
  <c r="C6" i="2"/>
  <c r="B2" i="2" a="1"/>
  <c r="B2" i="2" s="1"/>
  <c r="B2" i="7" l="1" a="1"/>
  <c r="B2" i="7" s="1"/>
  <c r="B3" i="7" a="1"/>
  <c r="B3" i="7" s="1"/>
  <c r="BJ23" i="5"/>
  <c r="BJ20" i="5"/>
  <c r="BJ19" i="5"/>
  <c r="BJ18" i="5"/>
  <c r="BJ17" i="5"/>
  <c r="BJ16" i="5"/>
  <c r="BJ24" i="5" l="1"/>
  <c r="Y3" i="12"/>
  <c r="Y3" i="10"/>
  <c r="Y3" i="5"/>
  <c r="Y3" i="11"/>
  <c r="Y3" i="4"/>
  <c r="Y3" i="2"/>
  <c r="B6" i="7"/>
  <c r="B4" i="7"/>
  <c r="AZ26" i="13" a="1"/>
  <c r="AZ26" i="13" s="1"/>
  <c r="AZ25" i="13" a="1"/>
  <c r="AZ25" i="13" s="1"/>
  <c r="AZ24" i="13" a="1"/>
  <c r="AZ24" i="13" s="1"/>
  <c r="AR26" i="13" a="1"/>
  <c r="AR26" i="13" s="1"/>
  <c r="AR25" i="13" a="1"/>
  <c r="AR25" i="13" s="1"/>
  <c r="AR24" i="13" a="1"/>
  <c r="AR24" i="13" s="1"/>
  <c r="AJ26" i="13" a="1"/>
  <c r="AJ26" i="13" s="1"/>
  <c r="AJ25" i="13" a="1"/>
  <c r="AJ25" i="13" s="1"/>
  <c r="AJ24" i="13" a="1"/>
  <c r="AJ24" i="13" s="1"/>
  <c r="AB26" i="13" a="1"/>
  <c r="AB26" i="13" s="1"/>
  <c r="AB25" i="13" a="1"/>
  <c r="AB25" i="13" s="1"/>
  <c r="AB24" i="13" a="1"/>
  <c r="AB24" i="13" s="1"/>
  <c r="Q26" i="13" a="1"/>
  <c r="Q26" i="13" s="1"/>
  <c r="Q25" i="13" a="1"/>
  <c r="Q25" i="13" s="1"/>
  <c r="Q24" i="13" a="1"/>
  <c r="Q24" i="13" s="1"/>
  <c r="I26" i="13" a="1"/>
  <c r="I26" i="13" s="1"/>
  <c r="I25" i="13" a="1"/>
  <c r="I25" i="13" s="1"/>
  <c r="I24" i="13" a="1"/>
  <c r="I24" i="13" s="1"/>
  <c r="AU5" i="2" l="1" a="1"/>
  <c r="AU5" i="2" s="1"/>
  <c r="AN54" i="2" a="1"/>
  <c r="AN54" i="2" s="1"/>
  <c r="N68" i="2" a="1"/>
  <c r="N68" i="2" s="1"/>
  <c r="AA54" i="2" a="1"/>
  <c r="AA54" i="2" s="1"/>
  <c r="BA68" i="2" a="1"/>
  <c r="BA68" i="2" s="1"/>
  <c r="BN54" i="2" a="1"/>
  <c r="BN54" i="2" s="1"/>
  <c r="CA68" i="2" a="1"/>
  <c r="CA68" i="2" s="1"/>
  <c r="CN57" i="2" a="1"/>
  <c r="CN57" i="2" s="1"/>
  <c r="CA36" i="2" a="1"/>
  <c r="CA36" i="2" s="1"/>
  <c r="BN25" i="2" a="1"/>
  <c r="BN25" i="2" s="1"/>
  <c r="BA39" i="2" a="1"/>
  <c r="BA39" i="2" s="1"/>
  <c r="AA28" i="2" a="1"/>
  <c r="AA28" i="2" s="1"/>
  <c r="H36" i="2" a="1"/>
  <c r="H36" i="2" s="1"/>
  <c r="AK5" i="2" a="1"/>
  <c r="AK5" i="2" s="1"/>
  <c r="AN39" i="2" a="1"/>
  <c r="AN39" i="2" s="1"/>
  <c r="N65" i="2" a="1"/>
  <c r="N65" i="2" s="1"/>
  <c r="U57" i="2" a="1"/>
  <c r="U57" i="2" s="1"/>
  <c r="BA65" i="2" a="1"/>
  <c r="BA65" i="2" s="1"/>
  <c r="BH57" i="2" a="1"/>
  <c r="BH57" i="2" s="1"/>
  <c r="CA65" i="2" a="1"/>
  <c r="CA65" i="2" s="1"/>
  <c r="CN54" i="2" a="1"/>
  <c r="CN54" i="2" s="1"/>
  <c r="CH39" i="2" a="1"/>
  <c r="CH39" i="2" s="1"/>
  <c r="BU28" i="2" a="1"/>
  <c r="BU28" i="2" s="1"/>
  <c r="BA36" i="2" a="1"/>
  <c r="BA36" i="2" s="1"/>
  <c r="AH28" i="2" a="1"/>
  <c r="AH28" i="2" s="1"/>
  <c r="AA25" i="2" a="1"/>
  <c r="AA25" i="2" s="1"/>
  <c r="N39" i="2" a="1"/>
  <c r="N39" i="2" s="1"/>
  <c r="AU66" i="2" a="1"/>
  <c r="AU66" i="2" s="1"/>
  <c r="AN36" i="2" a="1"/>
  <c r="AN36" i="2" s="1"/>
  <c r="H68" i="2" a="1"/>
  <c r="H68" i="2" s="1"/>
  <c r="U54" i="2" a="1"/>
  <c r="U54" i="2" s="1"/>
  <c r="AH68" i="2" a="1"/>
  <c r="AH68" i="2" s="1"/>
  <c r="BH54" i="2" a="1"/>
  <c r="BH54" i="2" s="1"/>
  <c r="BU68" i="2" a="1"/>
  <c r="BU68" i="2" s="1"/>
  <c r="CH57" i="2" a="1"/>
  <c r="CH57" i="2" s="1"/>
  <c r="CH36" i="2" a="1"/>
  <c r="CH36" i="2" s="1"/>
  <c r="CA28" i="2" a="1"/>
  <c r="CA28" i="2" s="1"/>
  <c r="BU25" i="2" a="1"/>
  <c r="BU25" i="2" s="1"/>
  <c r="BH39" i="2" a="1"/>
  <c r="BH39" i="2" s="1"/>
  <c r="AH25" i="2" a="1"/>
  <c r="AH25" i="2" s="1"/>
  <c r="N36" i="2" a="1"/>
  <c r="N36" i="2" s="1"/>
  <c r="H28" i="2" a="1"/>
  <c r="H28" i="2" s="1"/>
  <c r="N28" i="2" a="1"/>
  <c r="N28" i="2" s="1"/>
  <c r="AN66" i="2" a="1"/>
  <c r="AN66" i="2" s="1"/>
  <c r="H65" i="2" a="1"/>
  <c r="H65" i="2" s="1"/>
  <c r="N57" i="2" a="1"/>
  <c r="N57" i="2" s="1"/>
  <c r="AH65" i="2" a="1"/>
  <c r="AH65" i="2" s="1"/>
  <c r="BA57" i="2" a="1"/>
  <c r="BA57" i="2" s="1"/>
  <c r="BU65" i="2" a="1"/>
  <c r="BU65" i="2" s="1"/>
  <c r="CA57" i="2" a="1"/>
  <c r="CA57" i="2" s="1"/>
  <c r="CH54" i="2" a="1"/>
  <c r="CH54" i="2" s="1"/>
  <c r="CN39" i="2" a="1"/>
  <c r="CN39" i="2" s="1"/>
  <c r="CA25" i="2" a="1"/>
  <c r="CA25" i="2" s="1"/>
  <c r="BH36" i="2" a="1"/>
  <c r="BH36" i="2" s="1"/>
  <c r="BA28" i="2" a="1"/>
  <c r="BA28" i="2" s="1"/>
  <c r="U39" i="2" a="1"/>
  <c r="U39" i="2" s="1"/>
  <c r="H25" i="2" a="1"/>
  <c r="H25" i="2" s="1"/>
  <c r="AS5" i="2" a="1"/>
  <c r="AS5" i="2" s="1"/>
  <c r="AS6" i="2" s="1"/>
  <c r="AU25" i="2" a="1"/>
  <c r="AU25" i="2" s="1"/>
  <c r="AU57" i="2" a="1"/>
  <c r="AU57" i="2" s="1"/>
  <c r="N54" i="2" a="1"/>
  <c r="N54" i="2" s="1"/>
  <c r="AA68" i="2" a="1"/>
  <c r="AA68" i="2" s="1"/>
  <c r="BA54" i="2" a="1"/>
  <c r="BA54" i="2" s="1"/>
  <c r="BN68" i="2" a="1"/>
  <c r="BN68" i="2" s="1"/>
  <c r="CA54" i="2" a="1"/>
  <c r="CA54" i="2" s="1"/>
  <c r="CN36" i="2" a="1"/>
  <c r="CN36" i="2" s="1"/>
  <c r="CH28" i="2" a="1"/>
  <c r="CH28" i="2" s="1"/>
  <c r="BN39" i="2" a="1"/>
  <c r="BN39" i="2" s="1"/>
  <c r="BA25" i="2" a="1"/>
  <c r="BA25" i="2" s="1"/>
  <c r="AA39" i="2" a="1"/>
  <c r="AA39" i="2" s="1"/>
  <c r="U36" i="2" a="1"/>
  <c r="U36" i="2" s="1"/>
  <c r="AI5" i="2" a="1"/>
  <c r="AI5" i="2" s="1"/>
  <c r="AI6" i="2" s="1"/>
  <c r="AN25" i="2" a="1"/>
  <c r="AN25" i="2" s="1"/>
  <c r="AU54" i="2" a="1"/>
  <c r="AU54" i="2" s="1"/>
  <c r="H57" i="2" a="1"/>
  <c r="H57" i="2" s="1"/>
  <c r="AA65" i="2" a="1"/>
  <c r="AA65" i="2" s="1"/>
  <c r="AH57" i="2" a="1"/>
  <c r="AH57" i="2" s="1"/>
  <c r="BN65" i="2" a="1"/>
  <c r="BN65" i="2" s="1"/>
  <c r="BU57" i="2" a="1"/>
  <c r="BU57" i="2" s="1"/>
  <c r="CN68" i="2" a="1"/>
  <c r="CN68" i="2" s="1"/>
  <c r="CH25" i="2" a="1"/>
  <c r="CH25" i="2" s="1"/>
  <c r="BU39" i="2" a="1"/>
  <c r="BU39" i="2" s="1"/>
  <c r="BN36" i="2" a="1"/>
  <c r="BN36" i="2" s="1"/>
  <c r="BH28" i="2" a="1"/>
  <c r="BH28" i="2" s="1"/>
  <c r="AA36" i="2" a="1"/>
  <c r="AA36" i="2" s="1"/>
  <c r="N25" i="2" a="1"/>
  <c r="N25" i="2" s="1"/>
  <c r="AU39" i="2" a="1"/>
  <c r="AU39" i="2" s="1"/>
  <c r="H54" i="2" a="1"/>
  <c r="H54" i="2" s="1"/>
  <c r="U68" i="2" a="1"/>
  <c r="U68" i="2" s="1"/>
  <c r="AH54" i="2" a="1"/>
  <c r="AH54" i="2" s="1"/>
  <c r="BH68" i="2" a="1"/>
  <c r="BH68" i="2" s="1"/>
  <c r="BU54" i="2" a="1"/>
  <c r="BU54" i="2" s="1"/>
  <c r="CH68" i="2" a="1"/>
  <c r="CH68" i="2" s="1"/>
  <c r="CN65" i="2" a="1"/>
  <c r="CN65" i="2" s="1"/>
  <c r="CN28" i="2" a="1"/>
  <c r="CN28" i="2" s="1"/>
  <c r="BU36" i="2" a="1"/>
  <c r="BU36" i="2" s="1"/>
  <c r="BH25" i="2" a="1"/>
  <c r="BH25" i="2" s="1"/>
  <c r="AH39" i="2" a="1"/>
  <c r="AH39" i="2" s="1"/>
  <c r="U28" i="2" a="1"/>
  <c r="U28" i="2" s="1"/>
  <c r="AU36" i="2" a="1"/>
  <c r="AU36" i="2" s="1"/>
  <c r="AN57" i="2" a="1"/>
  <c r="AN57" i="2" s="1"/>
  <c r="U65" i="2" a="1"/>
  <c r="U65" i="2" s="1"/>
  <c r="AA57" i="2" a="1"/>
  <c r="AA57" i="2" s="1"/>
  <c r="BH65" i="2" a="1"/>
  <c r="BH65" i="2" s="1"/>
  <c r="BN57" i="2" a="1"/>
  <c r="BN57" i="2" s="1"/>
  <c r="CH65" i="2" a="1"/>
  <c r="CH65" i="2" s="1"/>
  <c r="CN25" i="2" a="1"/>
  <c r="CN25" i="2" s="1"/>
  <c r="CA39" i="2" a="1"/>
  <c r="CA39" i="2" s="1"/>
  <c r="BN28" i="2" a="1"/>
  <c r="BN28" i="2" s="1"/>
  <c r="AH36" i="2" a="1"/>
  <c r="AH36" i="2" s="1"/>
  <c r="U25" i="2" a="1"/>
  <c r="U25" i="2" s="1"/>
  <c r="H39" i="2" a="1"/>
  <c r="H39" i="2" s="1"/>
  <c r="AK5" i="4" a="1"/>
  <c r="AK5" i="4" s="1"/>
  <c r="M25" i="4" a="1"/>
  <c r="M25" i="4" s="1"/>
  <c r="F25" i="4" a="1"/>
  <c r="F25" i="4" s="1"/>
  <c r="U43" i="4" a="1"/>
  <c r="U43" i="4" s="1"/>
  <c r="M43" i="4" a="1"/>
  <c r="M43" i="4" s="1"/>
  <c r="AK7" i="4" a="1"/>
  <c r="AK7" i="4" s="1"/>
  <c r="AK6" i="4" a="1"/>
  <c r="AK6" i="4" s="1"/>
  <c r="U25" i="4" a="1"/>
  <c r="U25" i="4" s="1"/>
  <c r="F43" i="4" a="1"/>
  <c r="F43" i="4" s="1"/>
  <c r="AI5" i="11" a="1"/>
  <c r="AI5" i="11" s="1"/>
  <c r="AD72" i="11" a="1"/>
  <c r="AD72" i="11" s="1"/>
  <c r="N58" i="11" a="1"/>
  <c r="N58" i="11" s="1"/>
  <c r="N37" i="11" a="1"/>
  <c r="N37" i="11" s="1"/>
  <c r="N72" i="11" a="1"/>
  <c r="N72" i="11" s="1"/>
  <c r="Q30" i="11" a="1"/>
  <c r="Q30" i="11" s="1"/>
  <c r="AD65" i="11" a="1"/>
  <c r="AD65" i="11" s="1"/>
  <c r="AA72" i="11" a="1"/>
  <c r="AA72" i="11" s="1"/>
  <c r="Q65" i="11" a="1"/>
  <c r="Q65" i="11" s="1"/>
  <c r="Q44" i="11" a="1"/>
  <c r="Q44" i="11" s="1"/>
  <c r="Y16" i="11" a="1"/>
  <c r="Y16" i="11" s="1"/>
  <c r="AD37" i="11" a="1"/>
  <c r="AD37" i="11" s="1"/>
  <c r="AA58" i="11" a="1"/>
  <c r="AA58" i="11" s="1"/>
  <c r="AD79" i="11" a="1"/>
  <c r="AD79" i="11" s="1"/>
  <c r="N65" i="11" a="1"/>
  <c r="N65" i="11" s="1"/>
  <c r="AD51" i="11" a="1"/>
  <c r="AD51" i="11" s="1"/>
  <c r="N44" i="11" a="1"/>
  <c r="N44" i="11" s="1"/>
  <c r="AD30" i="11" a="1"/>
  <c r="AD30" i="11" s="1"/>
  <c r="N16" i="11" a="1"/>
  <c r="N16" i="11" s="1"/>
  <c r="AD44" i="11" a="1"/>
  <c r="AD44" i="11" s="1"/>
  <c r="AA79" i="11" a="1"/>
  <c r="AA79" i="11" s="1"/>
  <c r="Q72" i="11" a="1"/>
  <c r="Q72" i="11" s="1"/>
  <c r="AA51" i="11" a="1"/>
  <c r="AA51" i="11" s="1"/>
  <c r="AA30" i="11" a="1"/>
  <c r="AA30" i="11" s="1"/>
  <c r="Q51" i="11" a="1"/>
  <c r="Q51" i="11" s="1"/>
  <c r="AA37" i="11" a="1"/>
  <c r="AA37" i="11" s="1"/>
  <c r="N30" i="11" a="1"/>
  <c r="N30" i="11" s="1"/>
  <c r="AK5" i="11" a="1"/>
  <c r="AK5" i="11" s="1"/>
  <c r="N79" i="11" a="1"/>
  <c r="N79" i="11" s="1"/>
  <c r="AA65" i="11" a="1"/>
  <c r="AA65" i="11" s="1"/>
  <c r="Q58" i="11" a="1"/>
  <c r="Q58" i="11" s="1"/>
  <c r="AA44" i="11" a="1"/>
  <c r="AA44" i="11" s="1"/>
  <c r="Q37" i="11" a="1"/>
  <c r="Q37" i="11" s="1"/>
  <c r="O23" i="11" a="1"/>
  <c r="O23" i="11" s="1"/>
  <c r="AA23" i="11" a="1"/>
  <c r="AA23" i="11" s="1"/>
  <c r="AD58" i="11" a="1"/>
  <c r="AD58" i="11" s="1"/>
  <c r="Q79" i="11" a="1"/>
  <c r="Q79" i="11" s="1"/>
  <c r="AN25" i="10" a="1"/>
  <c r="AN25" i="10" s="1"/>
  <c r="AU54" i="10" a="1"/>
  <c r="AU54" i="10" s="1"/>
  <c r="H57" i="10" a="1"/>
  <c r="H57" i="10" s="1"/>
  <c r="AA65" i="10" a="1"/>
  <c r="AA65" i="10" s="1"/>
  <c r="AH57" i="10" a="1"/>
  <c r="AH57" i="10" s="1"/>
  <c r="BN65" i="10" a="1"/>
  <c r="BN65" i="10" s="1"/>
  <c r="BU57" i="10" a="1"/>
  <c r="BU57" i="10" s="1"/>
  <c r="CN65" i="10" a="1"/>
  <c r="CN65" i="10" s="1"/>
  <c r="CH25" i="10" a="1"/>
  <c r="CH25" i="10" s="1"/>
  <c r="BN36" i="10" a="1"/>
  <c r="BN36" i="10" s="1"/>
  <c r="BH28" i="10" a="1"/>
  <c r="BH28" i="10" s="1"/>
  <c r="AA39" i="10" a="1"/>
  <c r="AA39" i="10" s="1"/>
  <c r="N25" i="10" a="1"/>
  <c r="N25" i="10" s="1"/>
  <c r="U57" i="10" a="1"/>
  <c r="U57" i="10" s="1"/>
  <c r="CH39" i="10" a="1"/>
  <c r="CH39" i="10" s="1"/>
  <c r="BA36" i="10" a="1"/>
  <c r="BA36" i="10" s="1"/>
  <c r="BH36" i="10" a="1"/>
  <c r="BH36" i="10" s="1"/>
  <c r="AU39" i="10" a="1"/>
  <c r="AU39" i="10" s="1"/>
  <c r="H54" i="10" a="1"/>
  <c r="H54" i="10" s="1"/>
  <c r="U68" i="10" a="1"/>
  <c r="U68" i="10" s="1"/>
  <c r="AH54" i="10" a="1"/>
  <c r="AH54" i="10" s="1"/>
  <c r="BH68" i="10" a="1"/>
  <c r="BH68" i="10" s="1"/>
  <c r="BU54" i="10" a="1"/>
  <c r="BU54" i="10" s="1"/>
  <c r="CH68" i="10" a="1"/>
  <c r="CH68" i="10" s="1"/>
  <c r="CN28" i="10" a="1"/>
  <c r="CN28" i="10" s="1"/>
  <c r="BU39" i="10" a="1"/>
  <c r="BU39" i="10" s="1"/>
  <c r="BH25" i="10" a="1"/>
  <c r="BH25" i="10" s="1"/>
  <c r="AA36" i="10" a="1"/>
  <c r="AA36" i="10" s="1"/>
  <c r="U28" i="10" a="1"/>
  <c r="U28" i="10" s="1"/>
  <c r="AN39" i="10" a="1"/>
  <c r="AN39" i="10" s="1"/>
  <c r="CA65" i="10" a="1"/>
  <c r="CA65" i="10" s="1"/>
  <c r="N39" i="10" a="1"/>
  <c r="N39" i="10" s="1"/>
  <c r="CN39" i="10" a="1"/>
  <c r="CN39" i="10" s="1"/>
  <c r="AH28" i="10" a="1"/>
  <c r="AH28" i="10" s="1"/>
  <c r="AH25" i="10" a="1"/>
  <c r="AH25" i="10" s="1"/>
  <c r="AI5" i="10" a="1"/>
  <c r="AI5" i="10" s="1"/>
  <c r="AU36" i="10" a="1"/>
  <c r="AU36" i="10" s="1"/>
  <c r="AN57" i="10" a="1"/>
  <c r="AN57" i="10" s="1"/>
  <c r="U65" i="10" a="1"/>
  <c r="U65" i="10" s="1"/>
  <c r="AA57" i="10" a="1"/>
  <c r="AA57" i="10" s="1"/>
  <c r="BH65" i="10" a="1"/>
  <c r="BH65" i="10" s="1"/>
  <c r="BN57" i="10" a="1"/>
  <c r="BN57" i="10" s="1"/>
  <c r="CH65" i="10" a="1"/>
  <c r="CH65" i="10" s="1"/>
  <c r="CN57" i="10" a="1"/>
  <c r="CN57" i="10" s="1"/>
  <c r="CN25" i="10" a="1"/>
  <c r="CN25" i="10" s="1"/>
  <c r="CA39" i="10" a="1"/>
  <c r="CA39" i="10" s="1"/>
  <c r="BU36" i="10" a="1"/>
  <c r="BU36" i="10" s="1"/>
  <c r="BN28" i="10" a="1"/>
  <c r="BN28" i="10" s="1"/>
  <c r="AH39" i="10" a="1"/>
  <c r="AH39" i="10" s="1"/>
  <c r="U25" i="10" a="1"/>
  <c r="U25" i="10" s="1"/>
  <c r="H39" i="10" a="1"/>
  <c r="H39" i="10" s="1"/>
  <c r="BA65" i="10" a="1"/>
  <c r="BA65" i="10" s="1"/>
  <c r="CH54" i="10" a="1"/>
  <c r="CH54" i="10" s="1"/>
  <c r="BH39" i="10" a="1"/>
  <c r="BH39" i="10" s="1"/>
  <c r="H28" i="10" a="1"/>
  <c r="H28" i="10" s="1"/>
  <c r="BA28" i="10" a="1"/>
  <c r="BA28" i="10" s="1"/>
  <c r="AN54" i="10" a="1"/>
  <c r="AN54" i="10" s="1"/>
  <c r="N68" i="10" a="1"/>
  <c r="N68" i="10" s="1"/>
  <c r="AA54" i="10" a="1"/>
  <c r="AA54" i="10" s="1"/>
  <c r="BA68" i="10" a="1"/>
  <c r="BA68" i="10" s="1"/>
  <c r="BN54" i="10" a="1"/>
  <c r="BN54" i="10" s="1"/>
  <c r="CA68" i="10" a="1"/>
  <c r="CA68" i="10" s="1"/>
  <c r="CN54" i="10" a="1"/>
  <c r="CN54" i="10" s="1"/>
  <c r="CA36" i="10" a="1"/>
  <c r="CA36" i="10" s="1"/>
  <c r="BN25" i="10" a="1"/>
  <c r="BN25" i="10" s="1"/>
  <c r="BA39" i="10" a="1"/>
  <c r="BA39" i="10" s="1"/>
  <c r="AH36" i="10" a="1"/>
  <c r="AH36" i="10" s="1"/>
  <c r="AA28" i="10" a="1"/>
  <c r="AA28" i="10" s="1"/>
  <c r="H36" i="10" a="1"/>
  <c r="H36" i="10" s="1"/>
  <c r="N65" i="10" a="1"/>
  <c r="N65" i="10" s="1"/>
  <c r="CH57" i="10" a="1"/>
  <c r="CH57" i="10" s="1"/>
  <c r="AA25" i="10" a="1"/>
  <c r="AA25" i="10" s="1"/>
  <c r="BU68" i="10" a="1"/>
  <c r="BU68" i="10" s="1"/>
  <c r="BU25" i="10" a="1"/>
  <c r="BU25" i="10" s="1"/>
  <c r="H25" i="10" a="1"/>
  <c r="H25" i="10" s="1"/>
  <c r="AU66" i="10" a="1"/>
  <c r="AU66" i="10" s="1"/>
  <c r="AN36" i="10" a="1"/>
  <c r="AN36" i="10" s="1"/>
  <c r="H68" i="10" a="1"/>
  <c r="H68" i="10" s="1"/>
  <c r="U54" i="10" a="1"/>
  <c r="U54" i="10" s="1"/>
  <c r="AH68" i="10" a="1"/>
  <c r="AH68" i="10" s="1"/>
  <c r="BH54" i="10" a="1"/>
  <c r="BH54" i="10" s="1"/>
  <c r="AN66" i="10" a="1"/>
  <c r="AN66" i="10" s="1"/>
  <c r="H65" i="10" a="1"/>
  <c r="H65" i="10" s="1"/>
  <c r="N57" i="10" a="1"/>
  <c r="N57" i="10" s="1"/>
  <c r="AH65" i="10" a="1"/>
  <c r="AH65" i="10" s="1"/>
  <c r="BA57" i="10" a="1"/>
  <c r="BA57" i="10" s="1"/>
  <c r="BU65" i="10" a="1"/>
  <c r="BU65" i="10" s="1"/>
  <c r="CA57" i="10" a="1"/>
  <c r="CA57" i="10" s="1"/>
  <c r="CA28" i="10" a="1"/>
  <c r="CA28" i="10" s="1"/>
  <c r="AK5" i="10" a="1"/>
  <c r="AK5" i="10" s="1"/>
  <c r="AU25" i="10" a="1"/>
  <c r="AU25" i="10" s="1"/>
  <c r="AU57" i="10" a="1"/>
  <c r="AU57" i="10" s="1"/>
  <c r="N54" i="10" a="1"/>
  <c r="N54" i="10" s="1"/>
  <c r="AA68" i="10" a="1"/>
  <c r="AA68" i="10" s="1"/>
  <c r="BA54" i="10" a="1"/>
  <c r="BA54" i="10" s="1"/>
  <c r="BN68" i="10" a="1"/>
  <c r="BN68" i="10" s="1"/>
  <c r="CA54" i="10" a="1"/>
  <c r="CA54" i="10" s="1"/>
  <c r="CN68" i="10" a="1"/>
  <c r="CN68" i="10" s="1"/>
  <c r="CH28" i="10" a="1"/>
  <c r="CH28" i="10" s="1"/>
  <c r="CA25" i="10" a="1"/>
  <c r="CA25" i="10" s="1"/>
  <c r="BN39" i="10" a="1"/>
  <c r="BN39" i="10" s="1"/>
  <c r="BA25" i="10" a="1"/>
  <c r="BA25" i="10" s="1"/>
  <c r="U36" i="10" a="1"/>
  <c r="U36" i="10" s="1"/>
  <c r="N28" i="10" a="1"/>
  <c r="N28" i="10" s="1"/>
  <c r="BH57" i="10" a="1"/>
  <c r="BH57" i="10" s="1"/>
  <c r="BU28" i="10" a="1"/>
  <c r="BU28" i="10" s="1"/>
  <c r="CH36" i="10" a="1"/>
  <c r="CH36" i="10" s="1"/>
  <c r="N36" i="10" a="1"/>
  <c r="N36" i="10" s="1"/>
  <c r="CN36" i="10" a="1"/>
  <c r="CN36" i="10" s="1"/>
  <c r="U39" i="10" a="1"/>
  <c r="U39" i="10" s="1"/>
  <c r="AA36" i="12" a="1"/>
  <c r="AA36" i="12" s="1"/>
  <c r="U28" i="12" a="1"/>
  <c r="U28" i="12" s="1"/>
  <c r="N25" i="12" a="1"/>
  <c r="N25" i="12" s="1"/>
  <c r="U39" i="12" a="1"/>
  <c r="U39" i="12" s="1"/>
  <c r="AU5" i="12" a="1"/>
  <c r="AU5" i="12" s="1"/>
  <c r="AH39" i="12" a="1"/>
  <c r="AH39" i="12" s="1"/>
  <c r="U25" i="12" a="1"/>
  <c r="U25" i="12" s="1"/>
  <c r="H36" i="12" a="1"/>
  <c r="H36" i="12" s="1"/>
  <c r="H25" i="12" a="1"/>
  <c r="H25" i="12" s="1"/>
  <c r="N36" i="12" a="1"/>
  <c r="N36" i="12" s="1"/>
  <c r="AN28" i="12" a="1"/>
  <c r="AN28" i="12" s="1"/>
  <c r="AK7" i="12" a="1"/>
  <c r="AK7" i="12" s="1"/>
  <c r="AH36" i="12" a="1"/>
  <c r="AH36" i="12" s="1"/>
  <c r="AA28" i="12" a="1"/>
  <c r="AA28" i="12" s="1"/>
  <c r="AA25" i="12" a="1"/>
  <c r="AA25" i="12" s="1"/>
  <c r="AK6" i="12" a="1"/>
  <c r="AK6" i="12" s="1"/>
  <c r="AN39" i="12" a="1"/>
  <c r="AN39" i="12" s="1"/>
  <c r="N39" i="12" a="1"/>
  <c r="N39" i="12" s="1"/>
  <c r="AH28" i="12" a="1"/>
  <c r="AH28" i="12" s="1"/>
  <c r="AS5" i="12" a="1"/>
  <c r="AS5" i="12" s="1"/>
  <c r="AK5" i="12" a="1"/>
  <c r="AK5" i="12" s="1"/>
  <c r="AI7" i="12" a="1"/>
  <c r="AI7" i="12" s="1"/>
  <c r="AI6" i="12" a="1"/>
  <c r="AI6" i="12" s="1"/>
  <c r="AI5" i="12" a="1"/>
  <c r="AI5" i="12" s="1"/>
  <c r="AN25" i="12" a="1"/>
  <c r="AN25" i="12" s="1"/>
  <c r="AA39" i="12" a="1"/>
  <c r="AA39" i="12" s="1"/>
  <c r="N28" i="12" a="1"/>
  <c r="N28" i="12" s="1"/>
  <c r="AN36" i="12" a="1"/>
  <c r="AN36" i="12" s="1"/>
  <c r="AH25" i="12" a="1"/>
  <c r="AH25" i="12" s="1"/>
  <c r="U36" i="12" a="1"/>
  <c r="U36" i="12" s="1"/>
  <c r="AU69" i="2" a="1"/>
  <c r="AU69" i="2" s="1"/>
  <c r="AN69" i="2" a="1"/>
  <c r="AN69" i="2" s="1"/>
  <c r="AU28" i="2" a="1"/>
  <c r="AU28" i="2" s="1"/>
  <c r="Y5" i="2" a="1"/>
  <c r="Y5" i="2" s="1"/>
  <c r="AN28" i="2" a="1"/>
  <c r="AN28" i="2" s="1"/>
  <c r="Y5" i="11" a="1"/>
  <c r="Y5" i="11" s="1"/>
  <c r="N51" i="11" a="1"/>
  <c r="N51" i="11" s="1"/>
  <c r="W23" i="11" a="1"/>
  <c r="W23" i="11" s="1"/>
  <c r="L23" i="11" a="1"/>
  <c r="L23" i="11" s="1"/>
  <c r="V16" i="11" a="1"/>
  <c r="V16" i="11" s="1"/>
  <c r="K16" i="11" a="1"/>
  <c r="K16" i="11" s="1"/>
  <c r="N46" i="5" a="1"/>
  <c r="N46" i="5" s="1"/>
  <c r="AU6" i="5" s="1"/>
  <c r="N39" i="5" a="1"/>
  <c r="N39" i="5" s="1"/>
  <c r="AU5" i="5" s="1"/>
  <c r="N32" i="5" a="1"/>
  <c r="N32" i="5" s="1"/>
  <c r="AK7" i="5" s="1"/>
  <c r="K46" i="5" a="1"/>
  <c r="K46" i="5" s="1"/>
  <c r="AS6" i="5" s="1"/>
  <c r="K39" i="5" a="1"/>
  <c r="K39" i="5" s="1"/>
  <c r="AS5" i="5" s="1"/>
  <c r="K32" i="5" a="1"/>
  <c r="K32" i="5" s="1"/>
  <c r="AI7" i="5" s="1"/>
  <c r="N25" i="5" a="1"/>
  <c r="N25" i="5" s="1"/>
  <c r="AK6" i="5" s="1"/>
  <c r="K25" i="5" a="1"/>
  <c r="K25" i="5" s="1"/>
  <c r="AI6" i="5" s="1"/>
  <c r="K18" i="5" a="1"/>
  <c r="K18" i="5" s="1"/>
  <c r="AI5" i="5" s="1"/>
  <c r="N18" i="5" a="1"/>
  <c r="N18" i="5" s="1"/>
  <c r="AK5" i="5" s="1"/>
  <c r="Y5" i="5" a="1"/>
  <c r="Y5" i="5" s="1"/>
  <c r="Y5" i="12" a="1"/>
  <c r="Y5" i="12" s="1"/>
  <c r="H39" i="12" a="1"/>
  <c r="H39" i="12" s="1"/>
  <c r="H28" i="12" a="1"/>
  <c r="H28" i="12" s="1"/>
  <c r="U46" i="4" a="1"/>
  <c r="U46" i="4" s="1"/>
  <c r="Y5" i="4" a="1"/>
  <c r="Y5" i="4" s="1"/>
  <c r="M46" i="4" a="1"/>
  <c r="M46" i="4" s="1"/>
  <c r="F46" i="4" a="1"/>
  <c r="F46" i="4" s="1"/>
  <c r="U28" i="4" a="1"/>
  <c r="U28" i="4" s="1"/>
  <c r="F28" i="4" a="1"/>
  <c r="F28" i="4" s="1"/>
  <c r="M28" i="4" a="1"/>
  <c r="M28" i="4" s="1"/>
  <c r="Y5" i="10" a="1"/>
  <c r="Y5" i="10" s="1"/>
  <c r="AN69" i="10" a="1"/>
  <c r="AN69" i="10" s="1"/>
  <c r="AU69" i="10" a="1"/>
  <c r="AU69" i="10" s="1"/>
  <c r="AU28" i="10" a="1"/>
  <c r="AU28" i="10" s="1"/>
  <c r="AN28" i="10" a="1"/>
  <c r="AN28" i="10" s="1"/>
  <c r="B7" i="7"/>
  <c r="B5" i="7"/>
  <c r="AI23" i="11" a="1"/>
  <c r="AI23" i="11" s="1"/>
  <c r="AE16" i="11" a="1"/>
  <c r="AE16" i="11" s="1"/>
  <c r="T16" i="11" a="1"/>
  <c r="T16" i="11" s="1"/>
  <c r="AN18" i="10" a="1"/>
  <c r="AN18" i="10" s="1"/>
  <c r="AU18" i="2" a="1"/>
  <c r="AU18" i="2" s="1"/>
  <c r="AN18" i="2" a="1"/>
  <c r="AN18" i="2" s="1"/>
  <c r="AU59" i="2" a="1"/>
  <c r="AU59" i="2" s="1"/>
  <c r="AN59" i="2" a="1"/>
  <c r="AN59" i="2" s="1"/>
  <c r="R33" i="13" a="1"/>
  <c r="R33" i="13" s="1"/>
  <c r="Q28" i="13" a="1"/>
  <c r="Q28" i="13" s="1"/>
  <c r="AO28" i="13" a="1"/>
  <c r="AO28" i="13" s="1"/>
  <c r="AJ28" i="13" a="1"/>
  <c r="AJ28" i="13" s="1"/>
  <c r="AO38" i="13" a="1"/>
  <c r="AO38" i="13" s="1"/>
  <c r="AJ37" i="13" a="1"/>
  <c r="AJ37" i="13" s="1"/>
  <c r="H33" i="13" a="1"/>
  <c r="H33" i="13" s="1"/>
  <c r="H28" i="13" a="1"/>
  <c r="H28" i="13" s="1"/>
  <c r="C6" i="13" l="1"/>
  <c r="G34" i="13" l="1" a="1"/>
  <c r="G34" i="13" s="1"/>
  <c r="O33" i="13" s="1" a="1"/>
  <c r="O33" i="13" s="1"/>
  <c r="G29" i="13" a="1"/>
  <c r="G29" i="13" s="1"/>
  <c r="N28" i="13" s="1" a="1"/>
  <c r="N28" i="13" s="1"/>
  <c r="AP28" i="13" a="1"/>
  <c r="AP28" i="13" s="1"/>
  <c r="AO31" i="13" s="1" a="1"/>
  <c r="AO31" i="13" s="1"/>
  <c r="AK28" i="13" a="1"/>
  <c r="AK28" i="13" s="1"/>
  <c r="AJ31" i="13" s="1" a="1"/>
  <c r="AJ31" i="13" s="1"/>
  <c r="B2" i="13" a="1"/>
  <c r="B2" i="13" s="1"/>
  <c r="B1" i="13"/>
  <c r="S25" i="13" a="1"/>
  <c r="S25" i="13" s="1"/>
  <c r="V24" i="11" a="1"/>
  <c r="V24" i="11" s="1"/>
  <c r="AE23" i="11" s="1" a="1"/>
  <c r="AE23" i="11" s="1"/>
  <c r="AV59" i="10" a="1"/>
  <c r="AV59" i="10" s="1"/>
  <c r="AU62" i="10" s="1" a="1"/>
  <c r="AU62" i="10" s="1"/>
  <c r="AV18" i="10" a="1"/>
  <c r="AV18" i="10" s="1"/>
  <c r="AU21" i="10" s="1" a="1"/>
  <c r="AU21" i="10" s="1"/>
  <c r="AO18" i="10" a="1"/>
  <c r="AO18" i="10" s="1"/>
  <c r="AN21" i="10" s="1" a="1"/>
  <c r="AN21" i="10" s="1"/>
  <c r="AV18" i="2" a="1"/>
  <c r="AV18" i="2" s="1"/>
  <c r="AU21" i="2" s="1" a="1"/>
  <c r="AU21" i="2" s="1"/>
  <c r="T18" i="5"/>
  <c r="K26" i="13" l="1" a="1"/>
  <c r="K26" i="13" s="1"/>
  <c r="AL26" i="13" a="1"/>
  <c r="AL26" i="13" s="1"/>
  <c r="BB25" i="13" a="1"/>
  <c r="BB25" i="13" s="1"/>
  <c r="K28" i="13" a="1"/>
  <c r="K28" i="13" s="1"/>
  <c r="AK6" i="2"/>
  <c r="AU6" i="2"/>
  <c r="K33" i="13" a="1"/>
  <c r="K33" i="13" s="1"/>
  <c r="S24" i="13" a="1"/>
  <c r="S24" i="13" s="1"/>
  <c r="AT24" i="13" a="1"/>
  <c r="AT24" i="13" s="1"/>
  <c r="BB24" i="13" a="1"/>
  <c r="BB24" i="13" s="1"/>
  <c r="K25" i="13" a="1"/>
  <c r="K25" i="13" s="1"/>
  <c r="AJ34" i="13" a="1"/>
  <c r="AJ34" i="13" s="1"/>
  <c r="S26" i="13" a="1"/>
  <c r="S26" i="13" s="1"/>
  <c r="AL24" i="13" a="1"/>
  <c r="AL24" i="13" s="1"/>
  <c r="K24" i="13" a="1"/>
  <c r="K24" i="13" s="1"/>
  <c r="AO35" i="13" a="1"/>
  <c r="AO35" i="13" s="1"/>
  <c r="AT26" i="13" a="1"/>
  <c r="AT26" i="13" s="1"/>
  <c r="AD24" i="13" a="1"/>
  <c r="AD24" i="13" s="1"/>
  <c r="AT25" i="13" a="1"/>
  <c r="AT25" i="13" s="1"/>
  <c r="AL25" i="13" a="1"/>
  <c r="AL25" i="13" s="1"/>
  <c r="AD25" i="13" a="1"/>
  <c r="AD25" i="13" s="1"/>
  <c r="AD26" i="13" a="1"/>
  <c r="AD26" i="13" s="1"/>
  <c r="BB26" i="13" a="1"/>
  <c r="BB26" i="13" s="1"/>
  <c r="AK6" i="10"/>
  <c r="AB30" i="12" l="1" a="1"/>
  <c r="AB30" i="12" s="1"/>
  <c r="AA33" i="12" s="1" a="1"/>
  <c r="AA33" i="12" s="1"/>
  <c r="AB19" i="12" a="1"/>
  <c r="AB19" i="12" s="1"/>
  <c r="AA22" i="12" s="1" a="1"/>
  <c r="AA22" i="12" s="1"/>
  <c r="V30" i="12" a="1"/>
  <c r="V30" i="12" s="1"/>
  <c r="U33" i="12" s="1" a="1"/>
  <c r="U33" i="12" s="1"/>
  <c r="V19" i="12" a="1"/>
  <c r="V19" i="12" s="1"/>
  <c r="U22" i="12" s="1" a="1"/>
  <c r="U22" i="12" s="1"/>
  <c r="O30" i="12" a="1"/>
  <c r="O30" i="12" s="1"/>
  <c r="N33" i="12" s="1" a="1"/>
  <c r="N33" i="12" s="1"/>
  <c r="O19" i="12" a="1"/>
  <c r="O19" i="12" s="1"/>
  <c r="N22" i="12" s="1" a="1"/>
  <c r="N22" i="12" s="1"/>
  <c r="I30" i="12" a="1"/>
  <c r="I30" i="12" s="1"/>
  <c r="H33" i="12" s="1" a="1"/>
  <c r="H33" i="12" s="1"/>
  <c r="I19" i="12" a="1"/>
  <c r="I19" i="12" s="1"/>
  <c r="H22" i="12" s="1" a="1"/>
  <c r="H22" i="12" s="1"/>
  <c r="B1" i="12"/>
  <c r="M52" i="11" a="1"/>
  <c r="M52" i="11" s="1"/>
  <c r="U51" i="11" s="1" a="1"/>
  <c r="U51" i="11" s="1"/>
  <c r="M80" i="11" a="1"/>
  <c r="M80" i="11" s="1"/>
  <c r="T79" i="11" s="1" a="1"/>
  <c r="T79" i="11" s="1"/>
  <c r="Z73" i="11" a="1"/>
  <c r="Z73" i="11" s="1"/>
  <c r="AG72" i="11" s="1" a="1"/>
  <c r="AG72" i="11" s="1"/>
  <c r="M73" i="11" a="1"/>
  <c r="M73" i="11" s="1"/>
  <c r="T72" i="11" s="1" a="1"/>
  <c r="T72" i="11" s="1"/>
  <c r="Z66" i="11" a="1"/>
  <c r="Z66" i="11" s="1"/>
  <c r="AG65" i="11" s="1" a="1"/>
  <c r="AG65" i="11" s="1"/>
  <c r="M66" i="11" a="1"/>
  <c r="M66" i="11" s="1"/>
  <c r="T65" i="11" s="1" a="1"/>
  <c r="T65" i="11" s="1"/>
  <c r="M59" i="11" a="1"/>
  <c r="M59" i="11" s="1"/>
  <c r="T58" i="11" s="1" a="1"/>
  <c r="T58" i="11" s="1"/>
  <c r="Z59" i="11" a="1"/>
  <c r="Z59" i="11" s="1"/>
  <c r="AG58" i="11" s="1" a="1"/>
  <c r="AG58" i="11" s="1"/>
  <c r="Z52" i="11" a="1"/>
  <c r="Z52" i="11" s="1"/>
  <c r="AG51" i="11" s="1" a="1"/>
  <c r="AG51" i="11" s="1"/>
  <c r="Z45" i="11" a="1"/>
  <c r="Z45" i="11" s="1"/>
  <c r="AG44" i="11" s="1" a="1"/>
  <c r="AG44" i="11" s="1"/>
  <c r="M45" i="11" a="1"/>
  <c r="M45" i="11" s="1"/>
  <c r="T44" i="11" s="1" a="1"/>
  <c r="T44" i="11" s="1"/>
  <c r="M38" i="11" a="1"/>
  <c r="M38" i="11" s="1"/>
  <c r="T37" i="11" s="1" a="1"/>
  <c r="T37" i="11" s="1"/>
  <c r="Z38" i="11" a="1"/>
  <c r="Z38" i="11" s="1"/>
  <c r="AG37" i="11" s="1" a="1"/>
  <c r="AG37" i="11" s="1"/>
  <c r="Z31" i="11" a="1"/>
  <c r="Z31" i="11" s="1"/>
  <c r="AG30" i="11" s="1" a="1"/>
  <c r="AG30" i="11" s="1"/>
  <c r="M31" i="11" a="1"/>
  <c r="M31" i="11" s="1"/>
  <c r="T30" i="11" s="1" a="1"/>
  <c r="T30" i="11" s="1"/>
  <c r="K24" i="11" a="1"/>
  <c r="K24" i="11" s="1"/>
  <c r="R23" i="11" s="1" a="1"/>
  <c r="R23" i="11" s="1"/>
  <c r="U17" i="11" a="1"/>
  <c r="U17" i="11" s="1"/>
  <c r="AB16" i="11" s="1" a="1"/>
  <c r="AB16" i="11" s="1"/>
  <c r="J17" i="11" a="1"/>
  <c r="J17" i="11" s="1"/>
  <c r="Q16" i="11" s="1" a="1"/>
  <c r="Q16" i="11" s="1"/>
  <c r="CO59" i="10" l="1" a="1"/>
  <c r="CO59" i="10" s="1"/>
  <c r="CN62" i="10" s="1" a="1"/>
  <c r="CN62" i="10" s="1"/>
  <c r="CI59" i="10" a="1"/>
  <c r="CI59" i="10" s="1"/>
  <c r="CH62" i="10" s="1" a="1"/>
  <c r="CH62" i="10" s="1"/>
  <c r="CB59" i="10" a="1"/>
  <c r="CB59" i="10" s="1"/>
  <c r="CA62" i="10" s="1" a="1"/>
  <c r="CA62" i="10" s="1"/>
  <c r="BV59" i="10" a="1"/>
  <c r="BV59" i="10" s="1"/>
  <c r="BU62" i="10" s="1" a="1"/>
  <c r="BU62" i="10" s="1"/>
  <c r="BO59" i="10" a="1"/>
  <c r="BO59" i="10" s="1"/>
  <c r="BN62" i="10" s="1" a="1"/>
  <c r="BN62" i="10" s="1"/>
  <c r="BI59" i="10" a="1"/>
  <c r="BI59" i="10" s="1"/>
  <c r="BH62" i="10" s="1" a="1"/>
  <c r="BH62" i="10" s="1"/>
  <c r="BB59" i="10" a="1"/>
  <c r="BB59" i="10" s="1"/>
  <c r="BA62" i="10" s="1" a="1"/>
  <c r="BA62" i="10" s="1"/>
  <c r="AO59" i="10" a="1"/>
  <c r="AO59" i="10" s="1"/>
  <c r="AN62" i="10" s="1" a="1"/>
  <c r="AN62" i="10" s="1"/>
  <c r="AI59" i="10" a="1"/>
  <c r="AI59" i="10" s="1"/>
  <c r="AH62" i="10" s="1" a="1"/>
  <c r="AH62" i="10" s="1"/>
  <c r="AB59" i="10" a="1"/>
  <c r="AB59" i="10" s="1"/>
  <c r="AA62" i="10" s="1" a="1"/>
  <c r="AA62" i="10" s="1"/>
  <c r="V59" i="10" a="1"/>
  <c r="V59" i="10" s="1"/>
  <c r="U62" i="10" s="1" a="1"/>
  <c r="U62" i="10" s="1"/>
  <c r="O59" i="10" a="1"/>
  <c r="O59" i="10" s="1"/>
  <c r="N62" i="10" s="1" a="1"/>
  <c r="N62" i="10" s="1"/>
  <c r="I59" i="10" a="1"/>
  <c r="I59" i="10" s="1"/>
  <c r="H62" i="10" s="1" a="1"/>
  <c r="H62" i="10" s="1"/>
  <c r="CO48" i="10" a="1"/>
  <c r="CO48" i="10" s="1"/>
  <c r="CN51" i="10" s="1" a="1"/>
  <c r="CN51" i="10" s="1"/>
  <c r="CI48" i="10" a="1"/>
  <c r="CI48" i="10" s="1"/>
  <c r="CH51" i="10" s="1" a="1"/>
  <c r="CH51" i="10" s="1"/>
  <c r="CB48" i="10" a="1"/>
  <c r="CB48" i="10" s="1"/>
  <c r="CA51" i="10" s="1" a="1"/>
  <c r="CA51" i="10" s="1"/>
  <c r="BV48" i="10" a="1"/>
  <c r="BV48" i="10" s="1"/>
  <c r="BU51" i="10" s="1" a="1"/>
  <c r="BU51" i="10" s="1"/>
  <c r="BO48" i="10" a="1"/>
  <c r="BO48" i="10" s="1"/>
  <c r="BN51" i="10" s="1" a="1"/>
  <c r="BN51" i="10" s="1"/>
  <c r="BI48" i="10" a="1"/>
  <c r="BI48" i="10" s="1"/>
  <c r="BH51" i="10" s="1" a="1"/>
  <c r="BH51" i="10" s="1"/>
  <c r="BB48" i="10" a="1"/>
  <c r="BB48" i="10" s="1"/>
  <c r="BA51" i="10" s="1" a="1"/>
  <c r="BA51" i="10" s="1"/>
  <c r="AV48" i="10" a="1"/>
  <c r="AV48" i="10" s="1"/>
  <c r="AU51" i="10" s="1" a="1"/>
  <c r="AU51" i="10" s="1"/>
  <c r="AO48" i="10" a="1"/>
  <c r="AO48" i="10" s="1"/>
  <c r="AN51" i="10" s="1" a="1"/>
  <c r="AN51" i="10" s="1"/>
  <c r="AI48" i="10" a="1"/>
  <c r="AI48" i="10" s="1"/>
  <c r="AH51" i="10" s="1" a="1"/>
  <c r="AH51" i="10" s="1"/>
  <c r="AB48" i="10" a="1"/>
  <c r="AB48" i="10" s="1"/>
  <c r="AA51" i="10" s="1" a="1"/>
  <c r="AA51" i="10" s="1"/>
  <c r="V48" i="10" a="1"/>
  <c r="V48" i="10" s="1"/>
  <c r="U51" i="10" s="1" a="1"/>
  <c r="U51" i="10" s="1"/>
  <c r="O48" i="10" a="1"/>
  <c r="O48" i="10" s="1"/>
  <c r="N51" i="10" s="1" a="1"/>
  <c r="N51" i="10" s="1"/>
  <c r="AU5" i="10" s="1" a="1"/>
  <c r="AU5" i="10" s="1"/>
  <c r="AU6" i="10" s="1"/>
  <c r="I48" i="10" a="1"/>
  <c r="I48" i="10" s="1"/>
  <c r="H51" i="10" s="1" a="1"/>
  <c r="H51" i="10" s="1"/>
  <c r="CO30" i="10" a="1"/>
  <c r="CO30" i="10" s="1"/>
  <c r="CN33" i="10" s="1" a="1"/>
  <c r="CN33" i="10" s="1"/>
  <c r="CI30" i="10" a="1"/>
  <c r="CI30" i="10" s="1"/>
  <c r="CH33" i="10" s="1" a="1"/>
  <c r="CH33" i="10" s="1"/>
  <c r="CB30" i="10" a="1"/>
  <c r="CB30" i="10" s="1"/>
  <c r="CA33" i="10" s="1" a="1"/>
  <c r="CA33" i="10" s="1"/>
  <c r="BV30" i="10" a="1"/>
  <c r="BV30" i="10" s="1"/>
  <c r="BU33" i="10" s="1" a="1"/>
  <c r="BU33" i="10" s="1"/>
  <c r="BO30" i="10" a="1"/>
  <c r="BO30" i="10" s="1"/>
  <c r="BN33" i="10" s="1" a="1"/>
  <c r="BN33" i="10" s="1"/>
  <c r="BI30" i="10" a="1"/>
  <c r="BI30" i="10" s="1"/>
  <c r="BH33" i="10" s="1" a="1"/>
  <c r="BH33" i="10" s="1"/>
  <c r="BB30" i="10" a="1"/>
  <c r="BB30" i="10" s="1"/>
  <c r="BA33" i="10" s="1" a="1"/>
  <c r="BA33" i="10" s="1"/>
  <c r="AV30" i="10" a="1"/>
  <c r="AV30" i="10" s="1"/>
  <c r="AU33" i="10" s="1" a="1"/>
  <c r="AU33" i="10" s="1"/>
  <c r="AO30" i="10" a="1"/>
  <c r="AO30" i="10" s="1"/>
  <c r="AN33" i="10" s="1" a="1"/>
  <c r="AN33" i="10" s="1"/>
  <c r="AI30" i="10" a="1"/>
  <c r="AI30" i="10" s="1"/>
  <c r="AH33" i="10" s="1" a="1"/>
  <c r="AH33" i="10" s="1"/>
  <c r="AB30" i="10" a="1"/>
  <c r="AB30" i="10" s="1"/>
  <c r="AA33" i="10" s="1" a="1"/>
  <c r="AA33" i="10" s="1"/>
  <c r="V30" i="10" a="1"/>
  <c r="V30" i="10" s="1"/>
  <c r="U33" i="10" s="1" a="1"/>
  <c r="U33" i="10" s="1"/>
  <c r="O30" i="10" a="1"/>
  <c r="O30" i="10" s="1"/>
  <c r="N33" i="10" s="1" a="1"/>
  <c r="N33" i="10" s="1"/>
  <c r="I30" i="10" a="1"/>
  <c r="I30" i="10" s="1"/>
  <c r="H33" i="10" s="1" a="1"/>
  <c r="H33" i="10" s="1"/>
  <c r="CO19" i="10" a="1"/>
  <c r="CO19" i="10" s="1"/>
  <c r="CN22" i="10" s="1" a="1"/>
  <c r="CN22" i="10" s="1"/>
  <c r="CI19" i="10" a="1"/>
  <c r="CI19" i="10" s="1"/>
  <c r="CH22" i="10" s="1" a="1"/>
  <c r="CH22" i="10" s="1"/>
  <c r="CB19" i="10" a="1"/>
  <c r="CB19" i="10" s="1"/>
  <c r="CA22" i="10" s="1" a="1"/>
  <c r="CA22" i="10" s="1"/>
  <c r="BV19" i="10" a="1"/>
  <c r="BV19" i="10" s="1"/>
  <c r="BU22" i="10" s="1" a="1"/>
  <c r="BU22" i="10" s="1"/>
  <c r="BO19" i="10" a="1"/>
  <c r="BO19" i="10" s="1"/>
  <c r="BN22" i="10" s="1" a="1"/>
  <c r="BN22" i="10" s="1"/>
  <c r="BI19" i="10" a="1"/>
  <c r="BI19" i="10" s="1"/>
  <c r="BH22" i="10" s="1" a="1"/>
  <c r="BH22" i="10" s="1"/>
  <c r="AI19" i="10" a="1"/>
  <c r="AI19" i="10" s="1"/>
  <c r="AH22" i="10" s="1" a="1"/>
  <c r="AH22" i="10" s="1"/>
  <c r="AB19" i="10" a="1"/>
  <c r="AB19" i="10" s="1"/>
  <c r="AA22" i="10" s="1" a="1"/>
  <c r="AA22" i="10" s="1"/>
  <c r="V19" i="10" a="1"/>
  <c r="V19" i="10" s="1"/>
  <c r="U22" i="10" s="1" a="1"/>
  <c r="U22" i="10" s="1"/>
  <c r="O19" i="10" a="1"/>
  <c r="O19" i="10" s="1"/>
  <c r="N22" i="10" s="1" a="1"/>
  <c r="N22" i="10" s="1"/>
  <c r="I19" i="10" a="1"/>
  <c r="I19" i="10" s="1"/>
  <c r="H22" i="10" s="1" a="1"/>
  <c r="H22" i="10" s="1"/>
  <c r="B1" i="10"/>
  <c r="AS5" i="10" l="1" a="1"/>
  <c r="AS5" i="10" s="1"/>
  <c r="AS6" i="10" s="1"/>
  <c r="AV59" i="2" a="1"/>
  <c r="AV59" i="2" s="1"/>
  <c r="AU62" i="2" s="1" a="1"/>
  <c r="AU62" i="2" s="1"/>
  <c r="AV48" i="2" a="1"/>
  <c r="AV48" i="2" s="1"/>
  <c r="AU51" i="2" s="1" a="1"/>
  <c r="AU51" i="2" s="1"/>
  <c r="AO59" i="2" a="1"/>
  <c r="AO59" i="2" s="1"/>
  <c r="AN62" i="2" s="1" a="1"/>
  <c r="AN62" i="2" s="1"/>
  <c r="AO48" i="2" a="1"/>
  <c r="AO48" i="2" s="1"/>
  <c r="AN51" i="2" s="1" a="1"/>
  <c r="AN51" i="2" s="1"/>
  <c r="CO59" i="2" a="1"/>
  <c r="CO59" i="2" s="1"/>
  <c r="CN62" i="2" s="1" a="1"/>
  <c r="CN62" i="2" s="1"/>
  <c r="CI59" i="2" a="1"/>
  <c r="CI59" i="2" s="1"/>
  <c r="CH62" i="2" s="1" a="1"/>
  <c r="CH62" i="2" s="1"/>
  <c r="CB59" i="2" a="1"/>
  <c r="CB59" i="2" s="1"/>
  <c r="CA62" i="2" s="1" a="1"/>
  <c r="CA62" i="2" s="1"/>
  <c r="BV59" i="2" a="1"/>
  <c r="BV59" i="2" s="1"/>
  <c r="BU62" i="2" s="1" a="1"/>
  <c r="BU62" i="2" s="1"/>
  <c r="BO59" i="2" a="1"/>
  <c r="BO59" i="2" s="1"/>
  <c r="BN62" i="2" s="1" a="1"/>
  <c r="BN62" i="2" s="1"/>
  <c r="BI59" i="2" a="1"/>
  <c r="BI59" i="2" s="1"/>
  <c r="BH62" i="2" s="1" a="1"/>
  <c r="BH62" i="2" s="1"/>
  <c r="BB59" i="2" a="1"/>
  <c r="BB59" i="2" s="1"/>
  <c r="BA62" i="2" s="1" a="1"/>
  <c r="BA62" i="2" s="1"/>
  <c r="AI59" i="2" a="1"/>
  <c r="AI59" i="2" s="1"/>
  <c r="AH62" i="2" s="1" a="1"/>
  <c r="AH62" i="2" s="1"/>
  <c r="AB59" i="2" a="1"/>
  <c r="AB59" i="2" s="1"/>
  <c r="AA62" i="2" s="1" a="1"/>
  <c r="AA62" i="2" s="1"/>
  <c r="V59" i="2" a="1"/>
  <c r="V59" i="2" s="1"/>
  <c r="U62" i="2" s="1" a="1"/>
  <c r="U62" i="2" s="1"/>
  <c r="O59" i="2" a="1"/>
  <c r="O59" i="2" s="1"/>
  <c r="N62" i="2" s="1" a="1"/>
  <c r="N62" i="2" s="1"/>
  <c r="I59" i="2" a="1"/>
  <c r="I59" i="2" s="1"/>
  <c r="H62" i="2" s="1" a="1"/>
  <c r="H62" i="2" s="1"/>
  <c r="CO48" i="2" a="1"/>
  <c r="CO48" i="2" s="1"/>
  <c r="CN51" i="2" s="1" a="1"/>
  <c r="CN51" i="2" s="1"/>
  <c r="CI48" i="2" a="1"/>
  <c r="CI48" i="2" s="1"/>
  <c r="CH51" i="2" s="1" a="1"/>
  <c r="CH51" i="2" s="1"/>
  <c r="CB48" i="2" a="1"/>
  <c r="CB48" i="2" s="1"/>
  <c r="CA51" i="2" s="1" a="1"/>
  <c r="CA51" i="2" s="1"/>
  <c r="BV48" i="2" a="1"/>
  <c r="BV48" i="2" s="1"/>
  <c r="BU51" i="2" s="1" a="1"/>
  <c r="BU51" i="2" s="1"/>
  <c r="BO48" i="2" a="1"/>
  <c r="BO48" i="2" s="1"/>
  <c r="BN51" i="2" s="1" a="1"/>
  <c r="BN51" i="2" s="1"/>
  <c r="BI48" i="2" a="1"/>
  <c r="BI48" i="2" s="1"/>
  <c r="BH51" i="2" s="1" a="1"/>
  <c r="BH51" i="2" s="1"/>
  <c r="BB48" i="2" a="1"/>
  <c r="BB48" i="2" s="1"/>
  <c r="BA51" i="2" s="1" a="1"/>
  <c r="BA51" i="2" s="1"/>
  <c r="AI48" i="2" a="1"/>
  <c r="AI48" i="2" s="1"/>
  <c r="AH51" i="2" s="1" a="1"/>
  <c r="AH51" i="2" s="1"/>
  <c r="AB48" i="2" a="1"/>
  <c r="AB48" i="2" s="1"/>
  <c r="AA51" i="2" s="1" a="1"/>
  <c r="AA51" i="2" s="1"/>
  <c r="V48" i="2" a="1"/>
  <c r="V48" i="2" s="1"/>
  <c r="U51" i="2" s="1" a="1"/>
  <c r="U51" i="2" s="1"/>
  <c r="O48" i="2" a="1"/>
  <c r="O48" i="2" s="1"/>
  <c r="N51" i="2" s="1" a="1"/>
  <c r="N51" i="2" s="1"/>
  <c r="I48" i="2" a="1"/>
  <c r="I48" i="2" s="1"/>
  <c r="H51" i="2" s="1" a="1"/>
  <c r="H51" i="2" s="1"/>
  <c r="AO18" i="2" l="1" a="1"/>
  <c r="AO18" i="2" s="1"/>
  <c r="AN21" i="2" s="1" a="1"/>
  <c r="AN21" i="2" s="1"/>
  <c r="CO30" i="2" a="1"/>
  <c r="CO30" i="2" s="1"/>
  <c r="CN33" i="2" s="1" a="1"/>
  <c r="CN33" i="2" s="1"/>
  <c r="CO19" i="2" a="1"/>
  <c r="CO19" i="2" s="1"/>
  <c r="CN22" i="2" s="1" a="1"/>
  <c r="CN22" i="2" s="1"/>
  <c r="CI30" i="2" a="1"/>
  <c r="CI30" i="2" s="1"/>
  <c r="CH33" i="2" s="1" a="1"/>
  <c r="CH33" i="2" s="1"/>
  <c r="CB30" i="2" a="1"/>
  <c r="CB30" i="2" s="1"/>
  <c r="CA33" i="2" s="1" a="1"/>
  <c r="CA33" i="2" s="1"/>
  <c r="CI19" i="2" a="1"/>
  <c r="CI19" i="2" s="1"/>
  <c r="CH22" i="2" s="1" a="1"/>
  <c r="CH22" i="2" s="1"/>
  <c r="CB19" i="2" a="1"/>
  <c r="CB19" i="2" s="1"/>
  <c r="CA22" i="2" s="1" a="1"/>
  <c r="CA22" i="2" s="1"/>
  <c r="BO30" i="2" a="1"/>
  <c r="BO30" i="2" s="1"/>
  <c r="BN33" i="2" s="1" a="1"/>
  <c r="BN33" i="2" s="1"/>
  <c r="BV19" i="2" a="1"/>
  <c r="BV19" i="2" s="1"/>
  <c r="BU22" i="2" s="1" a="1"/>
  <c r="BU22" i="2" s="1"/>
  <c r="BO19" i="2" a="1"/>
  <c r="BO19" i="2" s="1"/>
  <c r="BN22" i="2" s="1" a="1"/>
  <c r="BN22" i="2" s="1"/>
  <c r="BI30" i="2" a="1"/>
  <c r="BI30" i="2" s="1"/>
  <c r="BH33" i="2" s="1" a="1"/>
  <c r="BH33" i="2" s="1"/>
  <c r="BB30" i="2" a="1"/>
  <c r="BB30" i="2" s="1"/>
  <c r="BA33" i="2" s="1" a="1"/>
  <c r="BA33" i="2" s="1"/>
  <c r="BI19" i="2" a="1"/>
  <c r="BI19" i="2" s="1"/>
  <c r="BH22" i="2" s="1" a="1"/>
  <c r="BH22" i="2" s="1"/>
  <c r="BB19" i="2" a="1"/>
  <c r="BB19" i="2" s="1"/>
  <c r="BA22" i="2" s="1" a="1"/>
  <c r="BA22" i="2" s="1"/>
  <c r="AV30" i="2" a="1"/>
  <c r="AV30" i="2" s="1"/>
  <c r="AU33" i="2" s="1" a="1"/>
  <c r="AU33" i="2" s="1"/>
  <c r="AO30" i="2" a="1"/>
  <c r="AO30" i="2" s="1"/>
  <c r="AN33" i="2" s="1" a="1"/>
  <c r="AN33" i="2" s="1"/>
  <c r="AI30" i="2" a="1"/>
  <c r="AI30" i="2" s="1"/>
  <c r="AH33" i="2" s="1" a="1"/>
  <c r="AH33" i="2" s="1"/>
  <c r="AB30" i="2" a="1"/>
  <c r="AB30" i="2" s="1"/>
  <c r="AA33" i="2" s="1" a="1"/>
  <c r="AA33" i="2" s="1"/>
  <c r="AI19" i="2" a="1"/>
  <c r="AI19" i="2" s="1"/>
  <c r="AH22" i="2" s="1" a="1"/>
  <c r="AH22" i="2" s="1"/>
  <c r="AB19" i="2" a="1"/>
  <c r="AB19" i="2" s="1"/>
  <c r="AA22" i="2" s="1" a="1"/>
  <c r="AA22" i="2" s="1"/>
  <c r="V30" i="2" a="1"/>
  <c r="V30" i="2" s="1"/>
  <c r="U33" i="2" s="1" a="1"/>
  <c r="U33" i="2" s="1"/>
  <c r="V19" i="2" a="1"/>
  <c r="V19" i="2" s="1"/>
  <c r="U22" i="2" s="1" a="1"/>
  <c r="U22" i="2" s="1"/>
  <c r="O30" i="2" a="1"/>
  <c r="O30" i="2" s="1"/>
  <c r="N33" i="2" s="1" a="1"/>
  <c r="N33" i="2" s="1"/>
  <c r="O19" i="2" a="1"/>
  <c r="O19" i="2" s="1"/>
  <c r="N22" i="2" s="1" a="1"/>
  <c r="N22" i="2" s="1"/>
  <c r="I30" i="2" a="1"/>
  <c r="I30" i="2" s="1"/>
  <c r="H33" i="2" s="1" a="1"/>
  <c r="H33" i="2" s="1"/>
  <c r="I19" i="2" a="1"/>
  <c r="I19" i="2" s="1"/>
  <c r="H22" i="2" s="1" a="1"/>
  <c r="H22" i="2" s="1"/>
  <c r="G36" i="4" a="1"/>
  <c r="G36" i="4" s="1"/>
  <c r="F40" i="4" s="1" a="1"/>
  <c r="F40" i="4" s="1"/>
  <c r="V36" i="4" a="1"/>
  <c r="V36" i="4" s="1"/>
  <c r="U40" i="4" s="1" a="1"/>
  <c r="U40" i="4" s="1"/>
  <c r="V18" i="4" a="1"/>
  <c r="V18" i="4" s="1"/>
  <c r="U22" i="4" s="1" a="1"/>
  <c r="U22" i="4" s="1"/>
  <c r="N36" i="4" a="1"/>
  <c r="N36" i="4" s="1"/>
  <c r="M40" i="4" s="1" a="1"/>
  <c r="M40" i="4" s="1"/>
  <c r="N18" i="4" a="1"/>
  <c r="N18" i="4" s="1"/>
  <c r="M22" i="4" s="1" a="1"/>
  <c r="M22" i="4" s="1"/>
  <c r="G18" i="4" a="1"/>
  <c r="G18" i="4" s="1"/>
  <c r="F22" i="4" s="1" a="1"/>
  <c r="F22" i="4" s="1"/>
  <c r="B1" i="2"/>
  <c r="Q18" i="5" l="1" a="1"/>
  <c r="Q18" i="5" s="1"/>
  <c r="B1" i="11" a="1"/>
  <c r="B1" i="11" s="1"/>
  <c r="O2" i="6" l="1"/>
  <c r="R2" i="6" s="1"/>
  <c r="T2" i="6" s="1"/>
  <c r="O3" i="6"/>
  <c r="R3" i="6" s="1"/>
  <c r="T3" i="6" s="1"/>
  <c r="O4" i="6"/>
  <c r="R4" i="6" s="1"/>
  <c r="T4" i="6" s="1"/>
  <c r="O5" i="6"/>
  <c r="R5" i="6" s="1"/>
  <c r="T5" i="6" s="1"/>
  <c r="O6" i="6"/>
  <c r="R6" i="6" s="1"/>
  <c r="O7" i="6"/>
  <c r="S7" i="6" s="1"/>
  <c r="O8" i="6"/>
  <c r="S8" i="6" s="1"/>
  <c r="O9" i="6"/>
  <c r="S9" i="6" s="1"/>
  <c r="O10" i="6"/>
  <c r="R10" i="6" s="1"/>
  <c r="T10" i="6" s="1"/>
  <c r="O11" i="6"/>
  <c r="R11" i="6" s="1"/>
  <c r="O12" i="6"/>
  <c r="R12" i="6" s="1"/>
  <c r="O13" i="6"/>
  <c r="R13" i="6" s="1"/>
  <c r="T13" i="6" s="1"/>
  <c r="O14" i="6"/>
  <c r="R14" i="6" s="1"/>
  <c r="T14" i="6" s="1"/>
  <c r="O15" i="6"/>
  <c r="S15" i="6" s="1"/>
  <c r="O16" i="6"/>
  <c r="S16" i="6" s="1"/>
  <c r="O17" i="6"/>
  <c r="S17" i="6" s="1"/>
  <c r="O18" i="6"/>
  <c r="R18" i="6" s="1"/>
  <c r="T18" i="6" s="1"/>
  <c r="O19" i="6"/>
  <c r="R19" i="6" s="1"/>
  <c r="O20" i="6"/>
  <c r="R20" i="6" s="1"/>
  <c r="T20" i="6" s="1"/>
  <c r="O21" i="6"/>
  <c r="R21" i="6" s="1"/>
  <c r="O22" i="6"/>
  <c r="S22" i="6" s="1"/>
  <c r="O23" i="6"/>
  <c r="S23" i="6" s="1"/>
  <c r="O24" i="6"/>
  <c r="S24" i="6" s="1"/>
  <c r="O25" i="6"/>
  <c r="S25" i="6" s="1"/>
  <c r="O26" i="6"/>
  <c r="R26" i="6" s="1"/>
  <c r="T26" i="6" s="1"/>
  <c r="O27" i="6"/>
  <c r="R27" i="6" s="1"/>
  <c r="T27" i="6" s="1"/>
  <c r="O28" i="6"/>
  <c r="R28" i="6" s="1"/>
  <c r="T28" i="6" s="1"/>
  <c r="O29" i="6"/>
  <c r="R29" i="6" s="1"/>
  <c r="O30" i="6"/>
  <c r="S30" i="6" s="1"/>
  <c r="O31" i="6"/>
  <c r="S31" i="6" s="1"/>
  <c r="O32" i="6"/>
  <c r="S32" i="6" s="1"/>
  <c r="O33" i="6"/>
  <c r="S33" i="6" s="1"/>
  <c r="O34" i="6"/>
  <c r="R34" i="6" s="1"/>
  <c r="O35" i="6"/>
  <c r="R35" i="6" s="1"/>
  <c r="T35" i="6" s="1"/>
  <c r="O36" i="6"/>
  <c r="R36" i="6" s="1"/>
  <c r="T36" i="6" s="1"/>
  <c r="O37" i="6"/>
  <c r="R37" i="6" s="1"/>
  <c r="T37" i="6" s="1"/>
  <c r="O38" i="6"/>
  <c r="S38" i="6" s="1"/>
  <c r="O39" i="6"/>
  <c r="S39" i="6" s="1"/>
  <c r="O40" i="6"/>
  <c r="S40" i="6" s="1"/>
  <c r="O41" i="6"/>
  <c r="R41" i="6" s="1"/>
  <c r="T41" i="6" s="1"/>
  <c r="O42" i="6"/>
  <c r="R42" i="6" s="1"/>
  <c r="T42" i="6" s="1"/>
  <c r="O43" i="6"/>
  <c r="R43" i="6" s="1"/>
  <c r="T43" i="6" s="1"/>
  <c r="O44" i="6"/>
  <c r="R44" i="6" s="1"/>
  <c r="O45" i="6"/>
  <c r="R45" i="6" s="1"/>
  <c r="O46" i="6"/>
  <c r="R46" i="6" s="1"/>
  <c r="T46" i="6" s="1"/>
  <c r="O47" i="6"/>
  <c r="S47" i="6" s="1"/>
  <c r="O48" i="6"/>
  <c r="S48" i="6" s="1"/>
  <c r="O49" i="6"/>
  <c r="R49" i="6" s="1"/>
  <c r="T49" i="6" s="1"/>
  <c r="O50" i="6"/>
  <c r="S50" i="6" s="1"/>
  <c r="O51" i="6"/>
  <c r="R51" i="6" s="1"/>
  <c r="T51" i="6" s="1"/>
  <c r="O52" i="6"/>
  <c r="R52" i="6" s="1"/>
  <c r="T52" i="6" s="1"/>
  <c r="O53" i="6"/>
  <c r="R53" i="6" s="1"/>
  <c r="T53" i="6" s="1"/>
  <c r="O54" i="6"/>
  <c r="R54" i="6" s="1"/>
  <c r="T54" i="6" s="1"/>
  <c r="O55" i="6"/>
  <c r="S55" i="6" s="1"/>
  <c r="O56" i="6"/>
  <c r="S56" i="6" s="1"/>
  <c r="O57" i="6"/>
  <c r="R57" i="6" s="1"/>
  <c r="T57" i="6" s="1"/>
  <c r="O58" i="6"/>
  <c r="S58" i="6" s="1"/>
  <c r="O59" i="6"/>
  <c r="R59" i="6" s="1"/>
  <c r="T59" i="6" s="1"/>
  <c r="O60" i="6"/>
  <c r="S60" i="6" s="1"/>
  <c r="O61" i="6"/>
  <c r="R61" i="6" s="1"/>
  <c r="T61" i="6" s="1"/>
  <c r="O62" i="6"/>
  <c r="R62" i="6" s="1"/>
  <c r="T62" i="6" s="1"/>
  <c r="O63" i="6"/>
  <c r="R63" i="6" s="1"/>
  <c r="T63" i="6" s="1"/>
  <c r="O64" i="6"/>
  <c r="S64" i="6" s="1"/>
  <c r="O65" i="6"/>
  <c r="S65" i="6" s="1"/>
  <c r="O66" i="6"/>
  <c r="S66" i="6" s="1"/>
  <c r="O67" i="6"/>
  <c r="S67" i="6" s="1"/>
  <c r="O68" i="6"/>
  <c r="S68" i="6" s="1"/>
  <c r="O69" i="6"/>
  <c r="R69" i="6" s="1"/>
  <c r="T69" i="6" s="1"/>
  <c r="O70" i="6"/>
  <c r="R70" i="6" s="1"/>
  <c r="T70" i="6" s="1"/>
  <c r="O71" i="6"/>
  <c r="R71" i="6" s="1"/>
  <c r="T71" i="6" s="1"/>
  <c r="O72" i="6"/>
  <c r="R72" i="6" s="1"/>
  <c r="T72" i="6" s="1"/>
  <c r="O73" i="6"/>
  <c r="S73" i="6" s="1"/>
  <c r="O74" i="6"/>
  <c r="S74" i="6" s="1"/>
  <c r="O75" i="6"/>
  <c r="S75" i="6" s="1"/>
  <c r="O76" i="6"/>
  <c r="S76" i="6" s="1"/>
  <c r="O77" i="6"/>
  <c r="R77" i="6" s="1"/>
  <c r="T77" i="6" s="1"/>
  <c r="O78" i="6"/>
  <c r="R78" i="6" s="1"/>
  <c r="T78" i="6" s="1"/>
  <c r="O79" i="6"/>
  <c r="R79" i="6" s="1"/>
  <c r="T79" i="6" s="1"/>
  <c r="O80" i="6"/>
  <c r="R80" i="6" s="1"/>
  <c r="T80" i="6" s="1"/>
  <c r="O81" i="6"/>
  <c r="S81" i="6" s="1"/>
  <c r="O82" i="6"/>
  <c r="S82" i="6" s="1"/>
  <c r="O83" i="6"/>
  <c r="S83" i="6" s="1"/>
  <c r="O84" i="6"/>
  <c r="S84" i="6" s="1"/>
  <c r="O85" i="6"/>
  <c r="R85" i="6" s="1"/>
  <c r="T85" i="6" s="1"/>
  <c r="O86" i="6"/>
  <c r="R86" i="6" s="1"/>
  <c r="T86" i="6" s="1"/>
  <c r="O87" i="6"/>
  <c r="R87" i="6" s="1"/>
  <c r="T87" i="6" s="1"/>
  <c r="O88" i="6"/>
  <c r="R88" i="6" s="1"/>
  <c r="O89" i="6"/>
  <c r="S89" i="6" s="1"/>
  <c r="O90" i="6"/>
  <c r="S90" i="6" s="1"/>
  <c r="O91" i="6"/>
  <c r="S91" i="6" s="1"/>
  <c r="O92" i="6"/>
  <c r="R92" i="6" s="1"/>
  <c r="O93" i="6"/>
  <c r="S93" i="6" s="1"/>
  <c r="O94" i="6"/>
  <c r="S94" i="6" s="1"/>
  <c r="O95" i="6"/>
  <c r="R95" i="6" s="1"/>
  <c r="T95" i="6" s="1"/>
  <c r="O96" i="6"/>
  <c r="R96" i="6" s="1"/>
  <c r="T96" i="6" s="1"/>
  <c r="O97" i="6"/>
  <c r="S97" i="6" s="1"/>
  <c r="O98" i="6"/>
  <c r="R98" i="6" s="1"/>
  <c r="T98" i="6" s="1"/>
  <c r="O99" i="6"/>
  <c r="S99" i="6" s="1"/>
  <c r="O100" i="6"/>
  <c r="S100" i="6" s="1"/>
  <c r="O101" i="6"/>
  <c r="S101" i="6" s="1"/>
  <c r="O102" i="6"/>
  <c r="S102" i="6" s="1"/>
  <c r="O103" i="6"/>
  <c r="R103" i="6" s="1"/>
  <c r="T103" i="6" s="1"/>
  <c r="O104" i="6"/>
  <c r="R104" i="6" s="1"/>
  <c r="T104" i="6" s="1"/>
  <c r="O105" i="6"/>
  <c r="R105" i="6" s="1"/>
  <c r="T105" i="6" s="1"/>
  <c r="O106" i="6"/>
  <c r="R106" i="6" s="1"/>
  <c r="T106" i="6" s="1"/>
  <c r="O107" i="6"/>
  <c r="S107" i="6" s="1"/>
  <c r="O108" i="6"/>
  <c r="S108" i="6" s="1"/>
  <c r="O109" i="6"/>
  <c r="S109" i="6" s="1"/>
  <c r="O110" i="6"/>
  <c r="S110" i="6" s="1"/>
  <c r="O111" i="6"/>
  <c r="R111" i="6" s="1"/>
  <c r="T111" i="6" s="1"/>
  <c r="O112" i="6"/>
  <c r="R112" i="6" s="1"/>
  <c r="O113" i="6"/>
  <c r="R113" i="6" s="1"/>
  <c r="O114" i="6"/>
  <c r="R114" i="6" s="1"/>
  <c r="O115" i="6"/>
  <c r="S115" i="6" s="1"/>
  <c r="O116" i="6"/>
  <c r="R116" i="6" s="1"/>
  <c r="T116" i="6" s="1"/>
  <c r="O117" i="6"/>
  <c r="R117" i="6" s="1"/>
  <c r="T117" i="6" s="1"/>
  <c r="N2" i="6"/>
  <c r="P2" i="6" s="1"/>
  <c r="N3" i="6"/>
  <c r="Q3" i="6" s="1"/>
  <c r="N4" i="6"/>
  <c r="Q4" i="6" s="1"/>
  <c r="N5" i="6"/>
  <c r="P5" i="6" s="1"/>
  <c r="N6" i="6"/>
  <c r="P6" i="6" s="1"/>
  <c r="N7" i="6"/>
  <c r="P7" i="6" s="1"/>
  <c r="N8" i="6"/>
  <c r="P8" i="6" s="1"/>
  <c r="N9" i="6"/>
  <c r="Q9" i="6" s="1"/>
  <c r="N10" i="6"/>
  <c r="Q10" i="6" s="1"/>
  <c r="N11" i="6"/>
  <c r="Q11" i="6" s="1"/>
  <c r="N12" i="6"/>
  <c r="Q12" i="6" s="1"/>
  <c r="N13" i="6"/>
  <c r="P13" i="6" s="1"/>
  <c r="N14" i="6"/>
  <c r="Q14" i="6" s="1"/>
  <c r="N15" i="6"/>
  <c r="P15" i="6" s="1"/>
  <c r="N16" i="6"/>
  <c r="P16" i="6" s="1"/>
  <c r="N17" i="6"/>
  <c r="Q17" i="6" s="1"/>
  <c r="N18" i="6"/>
  <c r="Q18" i="6" s="1"/>
  <c r="N19" i="6"/>
  <c r="Q19" i="6" s="1"/>
  <c r="N20" i="6"/>
  <c r="Q20" i="6" s="1"/>
  <c r="N21" i="6"/>
  <c r="Q21" i="6" s="1"/>
  <c r="N22" i="6"/>
  <c r="P22" i="6" s="1"/>
  <c r="N23" i="6"/>
  <c r="P23" i="6" s="1"/>
  <c r="N24" i="6"/>
  <c r="P24" i="6" s="1"/>
  <c r="N25" i="6"/>
  <c r="Q25" i="6" s="1"/>
  <c r="N26" i="6"/>
  <c r="Q26" i="6" s="1"/>
  <c r="N27" i="6"/>
  <c r="Q27" i="6" s="1"/>
  <c r="N28" i="6"/>
  <c r="Q28" i="6" s="1"/>
  <c r="N29" i="6"/>
  <c r="P29" i="6" s="1"/>
  <c r="N30" i="6"/>
  <c r="P30" i="6" s="1"/>
  <c r="N31" i="6"/>
  <c r="P31" i="6" s="1"/>
  <c r="N32" i="6"/>
  <c r="P32" i="6" s="1"/>
  <c r="N33" i="6"/>
  <c r="Q33" i="6" s="1"/>
  <c r="N34" i="6"/>
  <c r="Q34" i="6" s="1"/>
  <c r="N35" i="6"/>
  <c r="Q35" i="6" s="1"/>
  <c r="N36" i="6"/>
  <c r="Q36" i="6" s="1"/>
  <c r="N37" i="6"/>
  <c r="P37" i="6" s="1"/>
  <c r="N38" i="6"/>
  <c r="Q38" i="6" s="1"/>
  <c r="N39" i="6"/>
  <c r="P39" i="6" s="1"/>
  <c r="N40" i="6"/>
  <c r="P40" i="6" s="1"/>
  <c r="N41" i="6"/>
  <c r="Q41" i="6" s="1"/>
  <c r="N42" i="6"/>
  <c r="Q42" i="6" s="1"/>
  <c r="N43" i="6"/>
  <c r="Q43" i="6" s="1"/>
  <c r="N44" i="6"/>
  <c r="Q44" i="6" s="1"/>
  <c r="N45" i="6"/>
  <c r="P45" i="6" s="1"/>
  <c r="N46" i="6"/>
  <c r="P46" i="6" s="1"/>
  <c r="N47" i="6"/>
  <c r="P47" i="6" s="1"/>
  <c r="N48" i="6"/>
  <c r="P48" i="6" s="1"/>
  <c r="N49" i="6"/>
  <c r="Q49" i="6" s="1"/>
  <c r="N50" i="6"/>
  <c r="Q50" i="6" s="1"/>
  <c r="N51" i="6"/>
  <c r="Q51" i="6" s="1"/>
  <c r="N52" i="6"/>
  <c r="Q52" i="6" s="1"/>
  <c r="N53" i="6"/>
  <c r="Q53" i="6" s="1"/>
  <c r="N54" i="6"/>
  <c r="P54" i="6" s="1"/>
  <c r="N55" i="6"/>
  <c r="P55" i="6" s="1"/>
  <c r="N56" i="6"/>
  <c r="P56" i="6" s="1"/>
  <c r="N57" i="6"/>
  <c r="Q57" i="6" s="1"/>
  <c r="N58" i="6"/>
  <c r="Q58" i="6" s="1"/>
  <c r="N59" i="6"/>
  <c r="Q59" i="6" s="1"/>
  <c r="N60" i="6"/>
  <c r="Q60" i="6" s="1"/>
  <c r="N61" i="6"/>
  <c r="Q61" i="6" s="1"/>
  <c r="N62" i="6"/>
  <c r="P62" i="6" s="1"/>
  <c r="N63" i="6"/>
  <c r="P63" i="6" s="1"/>
  <c r="N64" i="6"/>
  <c r="Q64" i="6" s="1"/>
  <c r="N65" i="6"/>
  <c r="Q65" i="6" s="1"/>
  <c r="N66" i="6"/>
  <c r="Q66" i="6" s="1"/>
  <c r="N67" i="6"/>
  <c r="Q67" i="6" s="1"/>
  <c r="N68" i="6"/>
  <c r="Q68" i="6" s="1"/>
  <c r="N69" i="6"/>
  <c r="Q69" i="6" s="1"/>
  <c r="N70" i="6"/>
  <c r="Q70" i="6" s="1"/>
  <c r="N71" i="6"/>
  <c r="Q71" i="6" s="1"/>
  <c r="N72" i="6"/>
  <c r="Q72" i="6" s="1"/>
  <c r="N73" i="6"/>
  <c r="Q73" i="6" s="1"/>
  <c r="N74" i="6"/>
  <c r="Q74" i="6" s="1"/>
  <c r="N75" i="6"/>
  <c r="Q75" i="6" s="1"/>
  <c r="N76" i="6"/>
  <c r="Q76" i="6" s="1"/>
  <c r="N77" i="6"/>
  <c r="Q77" i="6" s="1"/>
  <c r="N78" i="6"/>
  <c r="Q78" i="6" s="1"/>
  <c r="N79" i="6"/>
  <c r="Q79" i="6" s="1"/>
  <c r="N80" i="6"/>
  <c r="Q80" i="6" s="1"/>
  <c r="N81" i="6"/>
  <c r="Q81" i="6" s="1"/>
  <c r="N82" i="6"/>
  <c r="Q82" i="6" s="1"/>
  <c r="N83" i="6"/>
  <c r="Q83" i="6" s="1"/>
  <c r="N84" i="6"/>
  <c r="Q84" i="6" s="1"/>
  <c r="N85" i="6"/>
  <c r="Q85" i="6" s="1"/>
  <c r="N86" i="6"/>
  <c r="Q86" i="6" s="1"/>
  <c r="N87" i="6"/>
  <c r="P87" i="6" s="1"/>
  <c r="N88" i="6"/>
  <c r="P88" i="6" s="1"/>
  <c r="N89" i="6"/>
  <c r="Q89" i="6" s="1"/>
  <c r="N90" i="6"/>
  <c r="Q90" i="6" s="1"/>
  <c r="N91" i="6"/>
  <c r="Q91" i="6" s="1"/>
  <c r="N92" i="6"/>
  <c r="P92" i="6" s="1"/>
  <c r="N93" i="6"/>
  <c r="P93" i="6" s="1"/>
  <c r="N94" i="6"/>
  <c r="P94" i="6" s="1"/>
  <c r="N95" i="6"/>
  <c r="P95" i="6" s="1"/>
  <c r="N96" i="6"/>
  <c r="P96" i="6" s="1"/>
  <c r="N97" i="6"/>
  <c r="Q97" i="6" s="1"/>
  <c r="N98" i="6"/>
  <c r="Q98" i="6" s="1"/>
  <c r="N99" i="6"/>
  <c r="P99" i="6" s="1"/>
  <c r="N100" i="6"/>
  <c r="P100" i="6" s="1"/>
  <c r="N101" i="6"/>
  <c r="P101" i="6" s="1"/>
  <c r="N102" i="6"/>
  <c r="P102" i="6" s="1"/>
  <c r="N103" i="6"/>
  <c r="P103" i="6" s="1"/>
  <c r="N104" i="6"/>
  <c r="P104" i="6" s="1"/>
  <c r="N105" i="6"/>
  <c r="Q105" i="6" s="1"/>
  <c r="N106" i="6"/>
  <c r="Q106" i="6" s="1"/>
  <c r="N107" i="6"/>
  <c r="P107" i="6" s="1"/>
  <c r="N108" i="6"/>
  <c r="P108" i="6" s="1"/>
  <c r="N109" i="6"/>
  <c r="P109" i="6" s="1"/>
  <c r="N110" i="6"/>
  <c r="P110" i="6" s="1"/>
  <c r="N111" i="6"/>
  <c r="P111" i="6" s="1"/>
  <c r="N112" i="6"/>
  <c r="Q112" i="6" s="1"/>
  <c r="N113" i="6"/>
  <c r="Q113" i="6" s="1"/>
  <c r="N114" i="6"/>
  <c r="P114" i="6" s="1"/>
  <c r="N115" i="6"/>
  <c r="P115" i="6" s="1"/>
  <c r="N116" i="6"/>
  <c r="Q116" i="6" s="1"/>
  <c r="N117" i="6"/>
  <c r="P117" i="6" s="1"/>
  <c r="M117" i="6"/>
  <c r="M116" i="6"/>
  <c r="M115" i="6"/>
  <c r="M114" i="6"/>
  <c r="M113" i="6"/>
  <c r="M112" i="6"/>
  <c r="M111" i="6"/>
  <c r="M110" i="6"/>
  <c r="M109" i="6"/>
  <c r="M108" i="6"/>
  <c r="M107" i="6"/>
  <c r="M106" i="6"/>
  <c r="M105" i="6"/>
  <c r="M104" i="6"/>
  <c r="M103" i="6"/>
  <c r="M102" i="6"/>
  <c r="M101" i="6"/>
  <c r="M100" i="6"/>
  <c r="M99" i="6"/>
  <c r="M98" i="6"/>
  <c r="M97" i="6"/>
  <c r="M96" i="6"/>
  <c r="M95" i="6"/>
  <c r="M94" i="6"/>
  <c r="M93" i="6"/>
  <c r="M92" i="6"/>
  <c r="M91" i="6"/>
  <c r="M90" i="6"/>
  <c r="M89" i="6"/>
  <c r="M88" i="6"/>
  <c r="M87" i="6"/>
  <c r="M86" i="6"/>
  <c r="M85" i="6"/>
  <c r="M84" i="6"/>
  <c r="M83" i="6"/>
  <c r="M82" i="6"/>
  <c r="M81" i="6"/>
  <c r="M80" i="6"/>
  <c r="M79" i="6"/>
  <c r="M78" i="6"/>
  <c r="M77" i="6"/>
  <c r="M76" i="6"/>
  <c r="M75" i="6"/>
  <c r="M74" i="6"/>
  <c r="M73" i="6"/>
  <c r="M72" i="6"/>
  <c r="M71" i="6"/>
  <c r="M70" i="6"/>
  <c r="M69" i="6"/>
  <c r="M68" i="6"/>
  <c r="M67" i="6"/>
  <c r="M66" i="6"/>
  <c r="M65" i="6"/>
  <c r="M64" i="6"/>
  <c r="M63" i="6"/>
  <c r="M62" i="6"/>
  <c r="M61" i="6"/>
  <c r="M60" i="6"/>
  <c r="M59" i="6"/>
  <c r="M58" i="6"/>
  <c r="M57" i="6"/>
  <c r="M56" i="6"/>
  <c r="M55" i="6"/>
  <c r="M54" i="6"/>
  <c r="M53" i="6"/>
  <c r="M52" i="6"/>
  <c r="M51" i="6"/>
  <c r="M50" i="6"/>
  <c r="M49" i="6"/>
  <c r="M48" i="6"/>
  <c r="M47" i="6"/>
  <c r="M46" i="6"/>
  <c r="M45" i="6"/>
  <c r="M44" i="6"/>
  <c r="M43" i="6"/>
  <c r="M42" i="6"/>
  <c r="M41" i="6"/>
  <c r="M40" i="6"/>
  <c r="M39" i="6"/>
  <c r="M38" i="6"/>
  <c r="M37" i="6"/>
  <c r="M36" i="6"/>
  <c r="M35" i="6"/>
  <c r="M34" i="6"/>
  <c r="M33" i="6"/>
  <c r="M32" i="6"/>
  <c r="M31" i="6"/>
  <c r="M30" i="6"/>
  <c r="M29" i="6"/>
  <c r="M28" i="6"/>
  <c r="M27" i="6"/>
  <c r="M26" i="6"/>
  <c r="M25" i="6"/>
  <c r="M24" i="6"/>
  <c r="M23" i="6"/>
  <c r="M22" i="6"/>
  <c r="M21" i="6"/>
  <c r="M20" i="6"/>
  <c r="M19" i="6"/>
  <c r="M18" i="6"/>
  <c r="M17" i="6"/>
  <c r="M16" i="6"/>
  <c r="M15" i="6"/>
  <c r="M14" i="6"/>
  <c r="M13" i="6"/>
  <c r="M12" i="6"/>
  <c r="M11" i="6"/>
  <c r="M10" i="6"/>
  <c r="M9" i="6"/>
  <c r="M8" i="6"/>
  <c r="M7" i="6"/>
  <c r="M6" i="6"/>
  <c r="M5" i="6"/>
  <c r="M4" i="6"/>
  <c r="M3" i="6"/>
  <c r="M2" i="6"/>
  <c r="AI6" i="10" l="1"/>
  <c r="R101" i="6"/>
  <c r="T101" i="6" s="1"/>
  <c r="R9" i="6"/>
  <c r="T9" i="6" s="1"/>
  <c r="R8" i="6"/>
  <c r="S72" i="6"/>
  <c r="S71" i="6"/>
  <c r="S37" i="6"/>
  <c r="S36" i="6"/>
  <c r="S6" i="6"/>
  <c r="P80" i="6"/>
  <c r="R67" i="6"/>
  <c r="T67" i="6" s="1"/>
  <c r="Q96" i="6"/>
  <c r="Q63" i="6"/>
  <c r="Q31" i="6"/>
  <c r="P79" i="6"/>
  <c r="R94" i="6"/>
  <c r="T94" i="6" s="1"/>
  <c r="R33" i="6"/>
  <c r="T33" i="6" s="1"/>
  <c r="S117" i="6"/>
  <c r="S63" i="6"/>
  <c r="S29" i="6"/>
  <c r="S5" i="6"/>
  <c r="Q88" i="6"/>
  <c r="Q56" i="6"/>
  <c r="Q24" i="6"/>
  <c r="P106" i="6"/>
  <c r="P72" i="6"/>
  <c r="R93" i="6"/>
  <c r="T93" i="6" s="1"/>
  <c r="R32" i="6"/>
  <c r="S116" i="6"/>
  <c r="S62" i="6"/>
  <c r="S28" i="6"/>
  <c r="S4" i="6"/>
  <c r="Q87" i="6"/>
  <c r="Q55" i="6"/>
  <c r="Q23" i="6"/>
  <c r="P105" i="6"/>
  <c r="P71" i="6"/>
  <c r="R84" i="6"/>
  <c r="T84" i="6" s="1"/>
  <c r="R25" i="6"/>
  <c r="S88" i="6"/>
  <c r="S54" i="6"/>
  <c r="S21" i="6"/>
  <c r="Q48" i="6"/>
  <c r="Q16" i="6"/>
  <c r="P98" i="6"/>
  <c r="R83" i="6"/>
  <c r="T83" i="6" s="1"/>
  <c r="R24" i="6"/>
  <c r="S87" i="6"/>
  <c r="S53" i="6"/>
  <c r="S20" i="6"/>
  <c r="Q47" i="6"/>
  <c r="Q15" i="6"/>
  <c r="P97" i="6"/>
  <c r="R110" i="6"/>
  <c r="T110" i="6" s="1"/>
  <c r="R76" i="6"/>
  <c r="T76" i="6" s="1"/>
  <c r="R17" i="6"/>
  <c r="T17" i="6" s="1"/>
  <c r="S80" i="6"/>
  <c r="S46" i="6"/>
  <c r="S14" i="6"/>
  <c r="Q40" i="6"/>
  <c r="Q8" i="6"/>
  <c r="R109" i="6"/>
  <c r="T109" i="6" s="1"/>
  <c r="R75" i="6"/>
  <c r="T75" i="6" s="1"/>
  <c r="R16" i="6"/>
  <c r="T16" i="6" s="1"/>
  <c r="S79" i="6"/>
  <c r="S45" i="6"/>
  <c r="S13" i="6"/>
  <c r="Q104" i="6"/>
  <c r="Q39" i="6"/>
  <c r="Q7" i="6"/>
  <c r="R102" i="6"/>
  <c r="T102" i="6" s="1"/>
  <c r="R68" i="6"/>
  <c r="T68" i="6" s="1"/>
  <c r="S12" i="6"/>
  <c r="Q32" i="6"/>
  <c r="P38" i="6"/>
  <c r="P14" i="6"/>
  <c r="R58" i="6"/>
  <c r="T58" i="6" s="1"/>
  <c r="S106" i="6"/>
  <c r="P53" i="6"/>
  <c r="P21" i="6"/>
  <c r="S105" i="6"/>
  <c r="P116" i="6"/>
  <c r="P86" i="6"/>
  <c r="P78" i="6"/>
  <c r="P70" i="6"/>
  <c r="P61" i="6"/>
  <c r="P52" i="6"/>
  <c r="P44" i="6"/>
  <c r="P36" i="6"/>
  <c r="P28" i="6"/>
  <c r="P20" i="6"/>
  <c r="P12" i="6"/>
  <c r="P4" i="6"/>
  <c r="R108" i="6"/>
  <c r="T108" i="6" s="1"/>
  <c r="R100" i="6"/>
  <c r="T100" i="6" s="1"/>
  <c r="R91" i="6"/>
  <c r="R82" i="6"/>
  <c r="T82" i="6" s="1"/>
  <c r="R74" i="6"/>
  <c r="T74" i="6" s="1"/>
  <c r="R66" i="6"/>
  <c r="T66" i="6" s="1"/>
  <c r="R56" i="6"/>
  <c r="T56" i="6" s="1"/>
  <c r="R48" i="6"/>
  <c r="T48" i="6" s="1"/>
  <c r="R40" i="6"/>
  <c r="T40" i="6" s="1"/>
  <c r="R31" i="6"/>
  <c r="T31" i="6" s="1"/>
  <c r="R23" i="6"/>
  <c r="R15" i="6"/>
  <c r="T15" i="6" s="1"/>
  <c r="R7" i="6"/>
  <c r="T7" i="6" s="1"/>
  <c r="S113" i="6"/>
  <c r="S104" i="6"/>
  <c r="S96" i="6"/>
  <c r="S86" i="6"/>
  <c r="S78" i="6"/>
  <c r="S70" i="6"/>
  <c r="S61" i="6"/>
  <c r="S52" i="6"/>
  <c r="S44" i="6"/>
  <c r="S35" i="6"/>
  <c r="S27" i="6"/>
  <c r="S19" i="6"/>
  <c r="S11" i="6"/>
  <c r="S3" i="6"/>
  <c r="Q111" i="6"/>
  <c r="Q103" i="6"/>
  <c r="Q95" i="6"/>
  <c r="Q62" i="6"/>
  <c r="Q54" i="6"/>
  <c r="Q46" i="6"/>
  <c r="Q30" i="6"/>
  <c r="Q22" i="6"/>
  <c r="Q6" i="6"/>
  <c r="T6" i="6" s="1"/>
  <c r="P85" i="6"/>
  <c r="P77" i="6"/>
  <c r="P69" i="6"/>
  <c r="P59" i="6"/>
  <c r="P51" i="6"/>
  <c r="P43" i="6"/>
  <c r="P35" i="6"/>
  <c r="P27" i="6"/>
  <c r="P19" i="6"/>
  <c r="P11" i="6"/>
  <c r="P3" i="6"/>
  <c r="R107" i="6"/>
  <c r="T107" i="6" s="1"/>
  <c r="R99" i="6"/>
  <c r="T99" i="6" s="1"/>
  <c r="R90" i="6"/>
  <c r="T90" i="6" s="1"/>
  <c r="R81" i="6"/>
  <c r="T81" i="6" s="1"/>
  <c r="R73" i="6"/>
  <c r="T73" i="6" s="1"/>
  <c r="R65" i="6"/>
  <c r="T65" i="6" s="1"/>
  <c r="R55" i="6"/>
  <c r="T55" i="6" s="1"/>
  <c r="R47" i="6"/>
  <c r="T47" i="6" s="1"/>
  <c r="R38" i="6"/>
  <c r="T38" i="6" s="1"/>
  <c r="R30" i="6"/>
  <c r="T30" i="6" s="1"/>
  <c r="R22" i="6"/>
  <c r="T22" i="6" s="1"/>
  <c r="S111" i="6"/>
  <c r="S103" i="6"/>
  <c r="S95" i="6"/>
  <c r="S85" i="6"/>
  <c r="S77" i="6"/>
  <c r="S69" i="6"/>
  <c r="S59" i="6"/>
  <c r="S51" i="6"/>
  <c r="S43" i="6"/>
  <c r="S34" i="6"/>
  <c r="S26" i="6"/>
  <c r="S18" i="6"/>
  <c r="S10" i="6"/>
  <c r="S2" i="6"/>
  <c r="Q110" i="6"/>
  <c r="Q102" i="6"/>
  <c r="Q94" i="6"/>
  <c r="Q45" i="6"/>
  <c r="Q37" i="6"/>
  <c r="Q29" i="6"/>
  <c r="Q13" i="6"/>
  <c r="Q5" i="6"/>
  <c r="R50" i="6"/>
  <c r="T50" i="6" s="1"/>
  <c r="S98" i="6"/>
  <c r="P84" i="6"/>
  <c r="P76" i="6"/>
  <c r="P68" i="6"/>
  <c r="P58" i="6"/>
  <c r="P50" i="6"/>
  <c r="P42" i="6"/>
  <c r="P34" i="6"/>
  <c r="P26" i="6"/>
  <c r="P18" i="6"/>
  <c r="P10" i="6"/>
  <c r="S42" i="6"/>
  <c r="Q117" i="6"/>
  <c r="Q109" i="6"/>
  <c r="Q101" i="6"/>
  <c r="Q93" i="6"/>
  <c r="P83" i="6"/>
  <c r="P75" i="6"/>
  <c r="P67" i="6"/>
  <c r="P57" i="6"/>
  <c r="P49" i="6"/>
  <c r="P41" i="6"/>
  <c r="P33" i="6"/>
  <c r="P25" i="6"/>
  <c r="P17" i="6"/>
  <c r="P9" i="6"/>
  <c r="R97" i="6"/>
  <c r="T97" i="6" s="1"/>
  <c r="S57" i="6"/>
  <c r="S49" i="6"/>
  <c r="S41" i="6"/>
  <c r="Q108" i="6"/>
  <c r="Q100" i="6"/>
  <c r="Q92" i="6"/>
  <c r="P91" i="6"/>
  <c r="P82" i="6"/>
  <c r="P74" i="6"/>
  <c r="P66" i="6"/>
  <c r="Q115" i="6"/>
  <c r="Q107" i="6"/>
  <c r="Q99" i="6"/>
  <c r="Q2" i="6"/>
  <c r="P90" i="6"/>
  <c r="P81" i="6"/>
  <c r="P73" i="6"/>
  <c r="P65" i="6"/>
  <c r="Q114" i="6"/>
  <c r="P89" i="6"/>
  <c r="R89" i="6"/>
  <c r="S114" i="6"/>
  <c r="S92" i="6"/>
  <c r="P64" i="6"/>
  <c r="R64" i="6"/>
  <c r="T64" i="6" s="1"/>
  <c r="P60" i="6"/>
  <c r="R60" i="6"/>
  <c r="T60" i="6" s="1"/>
  <c r="R39" i="6"/>
  <c r="T39" i="6" s="1"/>
  <c r="R115" i="6"/>
  <c r="P113" i="6"/>
  <c r="P112" i="6"/>
  <c r="S112" i="6"/>
  <c r="T114" i="6" l="1"/>
  <c r="T113" i="6"/>
  <c r="T12" i="6"/>
  <c r="T21" i="6"/>
  <c r="T29" i="6"/>
  <c r="T23" i="6"/>
  <c r="T45" i="6"/>
  <c r="T92" i="6"/>
  <c r="T24" i="6"/>
  <c r="T32" i="6"/>
  <c r="T112" i="6"/>
  <c r="T44" i="6"/>
  <c r="T115" i="6"/>
  <c r="T89" i="6"/>
  <c r="T34" i="6"/>
  <c r="T88" i="6"/>
  <c r="T11" i="6"/>
  <c r="T19" i="6"/>
  <c r="T8" i="6"/>
  <c r="T91" i="6"/>
  <c r="T25" i="6"/>
  <c r="B1" i="5" l="1" a="1"/>
  <c r="B1" i="5" s="1"/>
  <c r="B1" i="4" a="1"/>
  <c r="B1"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40247F0-9F76-4E7D-B3C0-D0E3598B426D}" keepAlive="1" name="Connection" type="5" refreshedVersion="8" background="1" saveData="1">
    <dbPr connection="Provider=Microsoft.Mashup.OleDb.1;Data Source=$Workbook$;Location=index_rk_kw;Extended Properties=&quot;&quot;" command="SELECT * FROM [index_rk_kw]"/>
  </connection>
  <connection id="2" xr16:uid="{4634222B-B3D4-486A-8D09-96982F426B81}" keepAlive="1" name="Connection1" type="5" refreshedVersion="8" background="1" saveData="1">
    <dbPr connection="Provider=Microsoft.Mashup.OleDb.1;Data Source=$Workbook$;Location=site_assumptions;Extended Properties=&quot;&quot;" command="SELECT * FROM [site_assumptions]"/>
  </connection>
  <connection id="3" xr16:uid="{8962A004-7156-4028-BB95-5ABEDC3528FE}" keepAlive="1" name="Query - Data Date" description="Connection to the 'Data Date' query in the workbook." type="5" refreshedVersion="8" background="1" saveData="1">
    <dbPr connection="Provider=Microsoft.Mashup.OleDb.1;Data Source=$Workbook$;Location=&quot;Data Date&quot;;Extended Properties=&quot;&quot;" command="SELECT * FROM [Data Date]"/>
  </connection>
  <connection id="4" xr16:uid="{68A9961D-8FEA-408F-B151-FF13DF32C2EA}" keepAlive="1" name="Query - FilePath" description="Connection to the 'FilePath' query in the workbook." type="5" refreshedVersion="0" background="1">
    <dbPr connection="Provider=Microsoft.Mashup.OleDb.1;Data Source=$Workbook$;Location=FilePath;Extended Properties=&quot;&quot;" command="SELECT * FROM [FilePath]"/>
  </connection>
  <connection id="5" xr16:uid="{CB7124D4-01D7-4CDF-9259-9C0D2E10D879}" keepAlive="1" name="Query - liquidation_data" description="Connection to the 'liquidation_data' query in the workbook." type="5" refreshedVersion="8" background="1" saveData="1">
    <dbPr connection="Provider=Microsoft.Mashup.OleDb.1;Data Source=$Workbook$;Location=liquidation_data;Extended Properties=&quot;&quot;" command="SELECT * FROM [liquidation_data]"/>
  </connection>
  <connection id="6" xr16:uid="{C08F54DF-9373-4AC8-AAFB-1C28DB3A38E7}" keepAlive="1" name="Query - liquidation_data (Source)" description="Connection to the 'liquidation_data (Source)' query in the workbook." type="5" refreshedVersion="8" background="1" saveData="1">
    <dbPr connection="Provider=Microsoft.Mashup.OleDb.1;Data Source=$Workbook$;Location=&quot;liquidation_data (Source)&quot;;Extended Properties=&quot;&quot;" command="SELECT * FROM [liquidation_data (Source)]"/>
  </connection>
  <connection id="7" xr16:uid="{A59E176A-7AFF-4B53-976C-5CDD4867EBF3}" keepAlive="1" name="Query - power_data" description="Connection to the 'power_data' query in the workbook." type="5" refreshedVersion="8" saveData="1">
    <dbPr connection="Provider=Microsoft.Mashup.OleDb.1;Data Source=$Workbook$;Location=power_data;Extended Properties=&quot;&quot;" command="SELECT * FROM [power_data]"/>
  </connection>
  <connection id="8" xr16:uid="{116846B9-B333-4E85-9D3B-9E7BB2425AF2}" keepAlive="1" name="Query - power_data (Source)" description="Connection to the 'power_data (Source)' query in the workbook." type="5" refreshedVersion="0" background="1">
    <dbPr connection="Provider=Microsoft.Mashup.OleDb.1;Data Source=$Workbook$;Location=&quot;power_data (Source)&quot;;Extended Properties=&quot;&quot;" command="SELECT * FROM [power_data (Source)]"/>
  </connection>
  <connection id="9" xr16:uid="{E228D570-1467-4614-B96F-8EE2953F0002}" keepAlive="1" name="Query - power_inputs" description="Connection to the 'power_inputs' query in the workbook." type="5" refreshedVersion="0" background="1">
    <dbPr connection="Provider=Microsoft.Mashup.OleDb.1;Data Source=$Workbook$;Location=power_inputs;Extended Properties=&quot;&quot;" command="SELECT * FROM [power_inputs]"/>
  </connection>
  <connection id="10" xr16:uid="{FEEC5139-5E71-470F-A6B5-3E28741251EA}" keepAlive="1" name="Query - power_inputs (Source)" description="Connection to the 'power_inputs (Source)' query in the workbook." type="5" refreshedVersion="0" background="1">
    <dbPr connection="Provider=Microsoft.Mashup.OleDb.1;Data Source=$Workbook$;Location=&quot;power_inputs (Source)&quot;;Extended Properties=&quot;&quot;" command="SELECT * FROM [power_inputs (Source)]"/>
  </connection>
  <connection id="11" xr16:uid="{108866DD-921E-4030-AFAC-266A742772D0}" keepAlive="1" name="Query - rack_breakdown" description="Connection to the 'rack_breakdown' query in the workbook." type="5" refreshedVersion="8" background="1" saveData="1">
    <dbPr connection="Provider=Microsoft.Mashup.OleDb.1;Data Source=$Workbook$;Location=rack_breakdown;Extended Properties=&quot;&quot;" command="SELECT * FROM [rack_breakdown]"/>
  </connection>
  <connection id="12" xr16:uid="{D121D992-130B-4D97-AC2B-725328E80A2B}" keepAlive="1" name="Query - rack_breakdown (Source)" description="Connection to the 'rack_breakdown (Source)' query in the workbook." type="5" refreshedVersion="8" background="1" saveData="1">
    <dbPr connection="Provider=Microsoft.Mashup.OleDb.1;Data Source=$Workbook$;Location=&quot;rack_breakdown (Source)&quot;;Extended Properties=&quot;&quot;" command="SELECT * FROM [rack_breakdown (Source)]"/>
  </connection>
  <connection id="13" xr16:uid="{44D251B4-D023-4907-8B6E-663450997C1D}" keepAlive="1" name="Query - Site" description="Connection to the 'Site' query in the workbook." type="5" refreshedVersion="8" background="1" saveData="1">
    <dbPr connection="Provider=Microsoft.Mashup.OleDb.1;Data Source=$Workbook$;Location=Site;Extended Properties=&quot;&quot;" command="SELECT * FROM [Site]"/>
  </connection>
  <connection id="14" xr16:uid="{A4D46131-77EB-4255-9D4F-A4D5CCFF2637}" keepAlive="1" name="Query - site_assumptions (Index)" description="Connection to the 'site_assumptions (Index)' query in the workbook." type="5" refreshedVersion="0" background="1">
    <dbPr connection="Provider=Microsoft.Mashup.OleDb.1;Data Source=$Workbook$;Location=&quot;site_assumptions (Index)&quot;;Extended Properties=&quot;&quot;" command="SELECT * FROM [site_assumptions (Index)]"/>
  </connection>
  <connection id="15" xr16:uid="{A601E4FD-A1F9-4015-8894-F05C896F32C0}" keepAlive="1" name="Query - site_assumptions (Source)" description="Connection to the 'site_assumptions (Source)' query in the workbook." type="5" refreshedVersion="8" background="1" saveData="1">
    <dbPr connection="Provider=Microsoft.Mashup.OleDb.1;Data Source=$Workbook$;Location=&quot;site_assumptions (Source)&quot;;Extended Properties=&quot;&quot;" command="SELECT * FROM [site_assumptions (Source)]"/>
  </connection>
  <connection id="16" xr16:uid="{546B0EB4-0635-4C0E-9F74-90F72ADF90F8}" keepAlive="1" name="Query - sr_details" description="Connection to the 'sr_details' query in the workbook." type="5" refreshedVersion="8" background="1" saveData="1">
    <dbPr connection="Provider=Microsoft.Mashup.OleDb.1;Data Source=$Workbook$;Location=sr_details;Extended Properties=&quot;&quot;" command="SELECT * FROM [sr_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<sst xmlns="http://schemas.openxmlformats.org/spreadsheetml/2006/main" count="98731" uniqueCount="9452">
  <si>
    <t>DTS</t>
  </si>
  <si>
    <t>COD</t>
  </si>
  <si>
    <t>Router</t>
  </si>
  <si>
    <t>Compute</t>
  </si>
  <si>
    <t>Gen1</t>
  </si>
  <si>
    <t>Network</t>
  </si>
  <si>
    <t>Gen2</t>
  </si>
  <si>
    <t>Bare Metal</t>
  </si>
  <si>
    <t>Storage</t>
  </si>
  <si>
    <t>Fabric</t>
  </si>
  <si>
    <t>Unallocated</t>
  </si>
  <si>
    <t>To toggle the display of the power zones, either press CTRL + 6 or use toggle buttons below.</t>
  </si>
  <si>
    <t>Rack Path</t>
  </si>
  <si>
    <t>Data Center</t>
  </si>
  <si>
    <t>Server Room</t>
  </si>
  <si>
    <t>Rack</t>
  </si>
  <si>
    <t>Pod</t>
  </si>
  <si>
    <t>Speed</t>
  </si>
  <si>
    <t>Path</t>
  </si>
  <si>
    <t>Group</t>
  </si>
  <si>
    <t>Type</t>
  </si>
  <si>
    <t>Sub-Type</t>
  </si>
  <si>
    <t>Status</t>
  </si>
  <si>
    <t>Max Slots</t>
  </si>
  <si>
    <t>Rack ID</t>
  </si>
  <si>
    <t>kW/Rack</t>
  </si>
  <si>
    <t>Utility Identifier</t>
  </si>
  <si>
    <t>Lease Identifier</t>
  </si>
  <si>
    <t>Zone-Power</t>
  </si>
  <si>
    <t>Notes</t>
  </si>
  <si>
    <t>Active Servers</t>
  </si>
  <si>
    <t>Active Hardware</t>
  </si>
  <si>
    <t>Current Inventory</t>
  </si>
  <si>
    <t>Current Spare Pool</t>
  </si>
  <si>
    <t>Adjusted Inventory</t>
  </si>
  <si>
    <t>Current Other</t>
  </si>
  <si>
    <t>Total Servers</t>
  </si>
  <si>
    <t>Total Hardware</t>
  </si>
  <si>
    <t>Active Slots</t>
  </si>
  <si>
    <t>Inventory Slots</t>
  </si>
  <si>
    <t>Other Slots</t>
  </si>
  <si>
    <t>Used Slots</t>
  </si>
  <si>
    <t>Spare Pool Slots</t>
  </si>
  <si>
    <t>Usable Slots</t>
  </si>
  <si>
    <t>Unused Slots</t>
  </si>
  <si>
    <t>Unused + Inventory</t>
  </si>
  <si>
    <t>Unused + Inv + Other</t>
  </si>
  <si>
    <t>Unusable Slots</t>
  </si>
  <si>
    <t>Avg kW per Slot:</t>
  </si>
  <si>
    <t>Reserved Power</t>
  </si>
  <si>
    <t>Spare Pool Power</t>
  </si>
  <si>
    <t>Type - Status</t>
  </si>
  <si>
    <t>Empty Flag</t>
  </si>
  <si>
    <t>POD Code</t>
  </si>
  <si>
    <t>G</t>
  </si>
  <si>
    <t>H</t>
  </si>
  <si>
    <t>J</t>
  </si>
  <si>
    <t>K</t>
  </si>
  <si>
    <t>Total</t>
  </si>
  <si>
    <t>kW per Active Slot</t>
  </si>
  <si>
    <t>Est. Total Rack kW</t>
  </si>
  <si>
    <t>Power Strip Errors</t>
  </si>
  <si>
    <t>Est kW Remaining</t>
  </si>
  <si>
    <t>Est. Slots Remaining</t>
  </si>
  <si>
    <t>Start/End Rack ID</t>
  </si>
  <si>
    <t>Empty Rack Count</t>
  </si>
  <si>
    <t>10G</t>
  </si>
  <si>
    <t>Dual Path</t>
  </si>
  <si>
    <t>Sellable</t>
  </si>
  <si>
    <t>Hybrid</t>
  </si>
  <si>
    <t>Live</t>
  </si>
  <si>
    <t>L1</t>
  </si>
  <si>
    <t>Compute - Live</t>
  </si>
  <si>
    <t>N</t>
  </si>
  <si>
    <t/>
  </si>
  <si>
    <t>S</t>
  </si>
  <si>
    <t>-</t>
  </si>
  <si>
    <t>Unsellable</t>
  </si>
  <si>
    <t>Aggregate</t>
  </si>
  <si>
    <t>Network - Live</t>
  </si>
  <si>
    <t>NO IP</t>
  </si>
  <si>
    <t>E</t>
  </si>
  <si>
    <t>Bare Metal - Live</t>
  </si>
  <si>
    <t>NO PS READING</t>
  </si>
  <si>
    <t>File/Block</t>
  </si>
  <si>
    <t>Storage - Live</t>
  </si>
  <si>
    <t>Y</t>
  </si>
  <si>
    <t>COS</t>
  </si>
  <si>
    <t>vlam - vlam - 11/3/2021 - NG File Racks</t>
  </si>
  <si>
    <t>Server</t>
  </si>
  <si>
    <t>Fabric - Live</t>
  </si>
  <si>
    <t>G1</t>
  </si>
  <si>
    <t>Power Limit</t>
  </si>
  <si>
    <t>Fiber</t>
  </si>
  <si>
    <t>Unknown</t>
  </si>
  <si>
    <t>vlam - NetApp</t>
  </si>
  <si>
    <t>Network Spares</t>
  </si>
  <si>
    <t>Load Balancer</t>
  </si>
  <si>
    <t>Firewall</t>
  </si>
  <si>
    <t>Ded. Firewall</t>
  </si>
  <si>
    <t>Planned</t>
  </si>
  <si>
    <t>Gen2 - Planned</t>
  </si>
  <si>
    <t>Gen1 - Live</t>
  </si>
  <si>
    <t>Gen2 - Live</t>
  </si>
  <si>
    <t>Zseries</t>
  </si>
  <si>
    <t>Management</t>
  </si>
  <si>
    <t>vlam - vlam - 10/12/21 - QZ3 MG1 Management</t>
  </si>
  <si>
    <t>vlam - vlam - 10/12/21 - QZ3 AGG</t>
  </si>
  <si>
    <t>ERROR</t>
  </si>
  <si>
    <t>L3</t>
  </si>
  <si>
    <t>VDC</t>
  </si>
  <si>
    <t>L4</t>
  </si>
  <si>
    <t>25G</t>
  </si>
  <si>
    <t>Unallocated - Planned</t>
  </si>
  <si>
    <t>PowerVS</t>
  </si>
  <si>
    <t>Lab</t>
  </si>
  <si>
    <t>Storage - Planned</t>
  </si>
  <si>
    <t>POD1 - Compute</t>
  </si>
  <si>
    <t>POD1 - Bare Metal</t>
  </si>
  <si>
    <t>POD1 - Network</t>
  </si>
  <si>
    <t>kW</t>
  </si>
  <si>
    <t>Liq</t>
  </si>
  <si>
    <t>Act</t>
  </si>
  <si>
    <t>Paired RPP</t>
  </si>
  <si>
    <t>AVG KW</t>
  </si>
  <si>
    <t>KWH</t>
  </si>
  <si>
    <t>Current KW</t>
  </si>
  <si>
    <t>Racks</t>
  </si>
  <si>
    <t>Device</t>
  </si>
  <si>
    <t>Data Hall/Server Room</t>
  </si>
  <si>
    <t>PDU</t>
  </si>
  <si>
    <t xml:space="preserve">Location </t>
  </si>
  <si>
    <t>DATE</t>
  </si>
  <si>
    <t>Power Zone/Phase</t>
  </si>
  <si>
    <t>SR</t>
  </si>
  <si>
    <t>Start Rack</t>
  </si>
  <si>
    <t>End Rack</t>
  </si>
  <si>
    <t>Column1</t>
  </si>
  <si>
    <t>Power Zone 1</t>
  </si>
  <si>
    <t>Power Zone 2</t>
  </si>
  <si>
    <t>Power Zone 3</t>
  </si>
  <si>
    <t>Power Zone 4</t>
  </si>
  <si>
    <t>Power Zone 5</t>
  </si>
  <si>
    <t>Power Zone 6</t>
  </si>
  <si>
    <t>Ctrl Rack S</t>
  </si>
  <si>
    <t>Ctrl Rack E</t>
  </si>
  <si>
    <t>Ctrl Racks</t>
  </si>
  <si>
    <t>Rows</t>
  </si>
  <si>
    <t>Power Zone Readings (kW)</t>
  </si>
  <si>
    <t>Net Pwr</t>
  </si>
  <si>
    <t>Capacity Summary Report</t>
  </si>
  <si>
    <t>Current File Path</t>
  </si>
  <si>
    <t>File Path</t>
  </si>
  <si>
    <t>File</t>
  </si>
  <si>
    <t>Date</t>
  </si>
  <si>
    <t>dal10.sr01.rk01</t>
  </si>
  <si>
    <t>DAL10</t>
  </si>
  <si>
    <t>DAL10-101</t>
  </si>
  <si>
    <t>dal10.sr01.rk02</t>
  </si>
  <si>
    <t>dal10.sr01.rk03</t>
  </si>
  <si>
    <t>dal10.sr01.rk04</t>
  </si>
  <si>
    <t>dal10.sr01.rk05</t>
  </si>
  <si>
    <t>dal10.sr01.rk06</t>
  </si>
  <si>
    <t>dal10.sr01.rk07</t>
  </si>
  <si>
    <t>dal10.sr01.rk08</t>
  </si>
  <si>
    <t>dal10.sr01.rk09</t>
  </si>
  <si>
    <t>dal10.sr01.rk10</t>
  </si>
  <si>
    <t>dal10.sr01.rk11</t>
  </si>
  <si>
    <t>dal10.sr01.rk12</t>
  </si>
  <si>
    <t>dal10.sr01.rk13</t>
  </si>
  <si>
    <t>dal10.sr01.rk14</t>
  </si>
  <si>
    <t>dal10.sr01.rk15</t>
  </si>
  <si>
    <t>dal10.sr01.rk16</t>
  </si>
  <si>
    <t>dal10.sr01.rk17</t>
  </si>
  <si>
    <t>dal10.sr01.rk18</t>
  </si>
  <si>
    <t>dal10.sr01.rk19</t>
  </si>
  <si>
    <t>dal10.sr01.rk20</t>
  </si>
  <si>
    <t>dal10.sr01.rk21</t>
  </si>
  <si>
    <t>dal10.sr01.rk22</t>
  </si>
  <si>
    <t>dal10.sr01.rk23</t>
  </si>
  <si>
    <t>dal10.sr01.rk24</t>
  </si>
  <si>
    <t>dal10.sr01.rk25</t>
  </si>
  <si>
    <t>dal10.sr01.rk26</t>
  </si>
  <si>
    <t>dal10.sr01.rk27</t>
  </si>
  <si>
    <t>dal10.sr01.rk28</t>
  </si>
  <si>
    <t>dal10.sr01.rk29</t>
  </si>
  <si>
    <t>dal10.sr01.rk30</t>
  </si>
  <si>
    <t>dal10.sr01.rk31</t>
  </si>
  <si>
    <t>dal10.sr01.rk32</t>
  </si>
  <si>
    <t>dal10.sr01.rk33</t>
  </si>
  <si>
    <t>dal10.sr01.rk34</t>
  </si>
  <si>
    <t>DAL10-10G1</t>
  </si>
  <si>
    <t>dal10.sr01.rk35</t>
  </si>
  <si>
    <t>dal10.sr01.rk36</t>
  </si>
  <si>
    <t>dal10.sr01.rk37</t>
  </si>
  <si>
    <t>dal10.sr01.rk38</t>
  </si>
  <si>
    <t>dal10.sr01.rk39</t>
  </si>
  <si>
    <t>dal10.sr01.rk40</t>
  </si>
  <si>
    <t>dal10.sr01.rk41</t>
  </si>
  <si>
    <t>dal10.sr01.rk42</t>
  </si>
  <si>
    <t>dal10.sr01.rk43</t>
  </si>
  <si>
    <t>dal10.sr01.rk44</t>
  </si>
  <si>
    <t>dal10.sr01.rk45</t>
  </si>
  <si>
    <t>dal10.sr01.rk46</t>
  </si>
  <si>
    <t>dal10.sr01.rk47</t>
  </si>
  <si>
    <t>dal10.sr01.rk48</t>
  </si>
  <si>
    <t>dal10.sr01.rk49</t>
  </si>
  <si>
    <t>dal10.sr01.rk50</t>
  </si>
  <si>
    <t>dal10.sr01.rk51</t>
  </si>
  <si>
    <t>dal10.sr01.rk52</t>
  </si>
  <si>
    <t>dal10.sr01.rk53</t>
  </si>
  <si>
    <t>dal10.sr01.rk54</t>
  </si>
  <si>
    <t>dal10.sr01.rk55</t>
  </si>
  <si>
    <t>dal10.sr01.rk56</t>
  </si>
  <si>
    <t>dal10.sr01.rk57</t>
  </si>
  <si>
    <t>dal10.sr01.rk58</t>
  </si>
  <si>
    <t>dal10.sr01.rk59</t>
  </si>
  <si>
    <t>dal10.sr01.rk60</t>
  </si>
  <si>
    <t>dal10.sr01.rk61</t>
  </si>
  <si>
    <t>dal10.sr01.rk62</t>
  </si>
  <si>
    <t>dal10.sr01.rk63</t>
  </si>
  <si>
    <t>dal10.sr01.rk64</t>
  </si>
  <si>
    <t>dal10.sr01.rk65</t>
  </si>
  <si>
    <t>dal10.sr01.rk66</t>
  </si>
  <si>
    <t>dal10.sr01.rk67</t>
  </si>
  <si>
    <t>dal10.sr01.rk68</t>
  </si>
  <si>
    <t>dal10.sr01.rk69</t>
  </si>
  <si>
    <t>dal10.sr01.rk70</t>
  </si>
  <si>
    <t>dal10.sr01.rk71</t>
  </si>
  <si>
    <t>dal10.sr01.rk72</t>
  </si>
  <si>
    <t>dal10.sr01.rk73</t>
  </si>
  <si>
    <t>dal10.sr01.rk74</t>
  </si>
  <si>
    <t>dal10.sr01.rk75</t>
  </si>
  <si>
    <t>dal10.sr01.rk76</t>
  </si>
  <si>
    <t>dal10.sr01.rk77</t>
  </si>
  <si>
    <t>dal10.sr01.rk78</t>
  </si>
  <si>
    <t>dal10.sr01.rk79</t>
  </si>
  <si>
    <t>dal10.sr01.rk80</t>
  </si>
  <si>
    <t>dal10.sr01.rk81</t>
  </si>
  <si>
    <t>dal10.sr01.rk82</t>
  </si>
  <si>
    <t>dal10.sr01.rk83</t>
  </si>
  <si>
    <t>dal10.sr01.rk84</t>
  </si>
  <si>
    <t>dal10.sr01.rk85</t>
  </si>
  <si>
    <t>dal10.sr01.rk86</t>
  </si>
  <si>
    <t>dal10.sr01.rk87</t>
  </si>
  <si>
    <t>dal10.sr01.rk88</t>
  </si>
  <si>
    <t>dal10.sr01.rk89</t>
  </si>
  <si>
    <t>dal10.sr01.rk90</t>
  </si>
  <si>
    <t>dal10.sr01.rk91</t>
  </si>
  <si>
    <t>dal10.sr01.rk92</t>
  </si>
  <si>
    <t>dal10.sr01.rk93</t>
  </si>
  <si>
    <t>dal10.sr01.rk94</t>
  </si>
  <si>
    <t>dal10.sr01.rk95</t>
  </si>
  <si>
    <t>dal10.sr01.rk96</t>
  </si>
  <si>
    <t>dal10.sr01.rk97</t>
  </si>
  <si>
    <t>dal10.sr01.rk98</t>
  </si>
  <si>
    <t>dal10.sr01.rk99</t>
  </si>
  <si>
    <t>dal10.sr01.rk100</t>
  </si>
  <si>
    <t>dal10.sr01.rk101</t>
  </si>
  <si>
    <t>dal10.sr01.rk102</t>
  </si>
  <si>
    <t>dal10.sr01.rk103</t>
  </si>
  <si>
    <t>dal10.sr01.rk104</t>
  </si>
  <si>
    <t>dal10.sr01.rk105</t>
  </si>
  <si>
    <t>dal10.sr01.rk106</t>
  </si>
  <si>
    <t>dal10.sr01.rk107</t>
  </si>
  <si>
    <t>dal10.sr01.rk108</t>
  </si>
  <si>
    <t>dal10.sr01.rk109</t>
  </si>
  <si>
    <t>dal10.sr01.rk110</t>
  </si>
  <si>
    <t>dal10.sr01.rk111</t>
  </si>
  <si>
    <t>Misc.</t>
  </si>
  <si>
    <t>dal10.sr01.rk112</t>
  </si>
  <si>
    <t>dal10.sr01.rk113</t>
  </si>
  <si>
    <t>dal10.sr01.rk114</t>
  </si>
  <si>
    <t>dal10.sr01.rk115</t>
  </si>
  <si>
    <t>dal10.sr01.rk116</t>
  </si>
  <si>
    <t>dal10.sr01.rk117</t>
  </si>
  <si>
    <t>dal10.sr01.rk118</t>
  </si>
  <si>
    <t>dal10.sr01.rk119</t>
  </si>
  <si>
    <t>dal10.sr01.rk120</t>
  </si>
  <si>
    <t xml:space="preserve">vlam - vlam - 05-06-19 - isilon
</t>
  </si>
  <si>
    <t>dal10.sr01.rk121</t>
  </si>
  <si>
    <t>dal10.sr01.rk122</t>
  </si>
  <si>
    <t>Swift</t>
  </si>
  <si>
    <t>Decom</t>
  </si>
  <si>
    <t>dal10.sr01.rk123</t>
  </si>
  <si>
    <t>dal10.sr01.rk124</t>
  </si>
  <si>
    <t>dal10.sr01.rk125</t>
  </si>
  <si>
    <t>dal10.sr01.rk126</t>
  </si>
  <si>
    <t>dal10.sr01.rk127</t>
  </si>
  <si>
    <t>dal10.sr01.rk128</t>
  </si>
  <si>
    <t>dal10.sr01.rk129</t>
  </si>
  <si>
    <t>dal10.sr01.rk130</t>
  </si>
  <si>
    <t>dal10.sr01.rk131</t>
  </si>
  <si>
    <t>dal10.sr01.rk132</t>
  </si>
  <si>
    <t>dal10.sr01.rk133</t>
  </si>
  <si>
    <t>dal10.sr01.rk134</t>
  </si>
  <si>
    <t>dal10.sr01.rk136</t>
  </si>
  <si>
    <t>dal10.sr01.rk137</t>
  </si>
  <si>
    <t>dal10.sr01.rk138</t>
  </si>
  <si>
    <t>dal10.sr01.rk139</t>
  </si>
  <si>
    <t>dal10.sr01.rk140</t>
  </si>
  <si>
    <t>dal10.sr01.rk141</t>
  </si>
  <si>
    <t>Unusable</t>
  </si>
  <si>
    <t>Network - Unusable</t>
  </si>
  <si>
    <t>dal10.sr01.rk142</t>
  </si>
  <si>
    <t>dal10.sr01.rk143</t>
  </si>
  <si>
    <t>dal10.sr01.rk144</t>
  </si>
  <si>
    <t>dal10.sr01.rk145</t>
  </si>
  <si>
    <t>dal10.sr01.rk146</t>
  </si>
  <si>
    <t>dal10.sr01.rk147</t>
  </si>
  <si>
    <t>dal10.sr01.rk148</t>
  </si>
  <si>
    <t>dal10.sr01.rk149</t>
  </si>
  <si>
    <t>dal10.sr01.rk150</t>
  </si>
  <si>
    <t>dal10.sr01.rk151</t>
  </si>
  <si>
    <t>dal10.sr01.rk152</t>
  </si>
  <si>
    <t>dal10.sr01.rk153</t>
  </si>
  <si>
    <t>dal10.sr01.rk154</t>
  </si>
  <si>
    <t>dal10.sr01.rk155</t>
  </si>
  <si>
    <t>dal10.sr01.rk156</t>
  </si>
  <si>
    <t>dal10.sr01.rk157</t>
  </si>
  <si>
    <t>dal10.sr01.rk158</t>
  </si>
  <si>
    <t>dal10.sr01.rk159</t>
  </si>
  <si>
    <t>dal10.sr01.rk160</t>
  </si>
  <si>
    <t>dal10.sr01.rk161</t>
  </si>
  <si>
    <t>dal10.sr01.rk162</t>
  </si>
  <si>
    <t>dal10.sr01.rk163</t>
  </si>
  <si>
    <t>dal10.sr01.rk164</t>
  </si>
  <si>
    <t>dal10.sr01.rk165</t>
  </si>
  <si>
    <t>dal10.sr01.rk166</t>
  </si>
  <si>
    <t>dal10.sr01.rk167</t>
  </si>
  <si>
    <t>dal10.sr01.rk168</t>
  </si>
  <si>
    <t>dal10.sr01.rk169</t>
  </si>
  <si>
    <t>dal10.sr01.rk170</t>
  </si>
  <si>
    <t>dal10.sr01.rk171</t>
  </si>
  <si>
    <t>dal10.sr01.rk172</t>
  </si>
  <si>
    <t>dal10.sr01.rk173</t>
  </si>
  <si>
    <t>dal10.sr01.rk174</t>
  </si>
  <si>
    <t>dal10.sr01.rk175</t>
  </si>
  <si>
    <t>dal10.sr01.rk176</t>
  </si>
  <si>
    <t>dal10.sr01.rk177</t>
  </si>
  <si>
    <t>dal10.sr01.rk178</t>
  </si>
  <si>
    <t>dal10.sr01.rk179</t>
  </si>
  <si>
    <t>dal10.sr01.rk180</t>
  </si>
  <si>
    <t>dal10.sr01.rk181</t>
  </si>
  <si>
    <t>dal10.sr01.rk182</t>
  </si>
  <si>
    <t>dal10.sr01.rk183</t>
  </si>
  <si>
    <t>dal10.sr01.rk184</t>
  </si>
  <si>
    <t>dal10.sr01.rk185</t>
  </si>
  <si>
    <t>dal10.sr01.rk186</t>
  </si>
  <si>
    <t>dal10.sr01.rk187</t>
  </si>
  <si>
    <t>dal10.sr01.rk188</t>
  </si>
  <si>
    <t>dal10.sr01.rk189</t>
  </si>
  <si>
    <t>dal10.sr01.rk190</t>
  </si>
  <si>
    <t>dal10.sr01.rk191</t>
  </si>
  <si>
    <t>dal10.sr01.rk192</t>
  </si>
  <si>
    <t>dal10.sr01.rk193</t>
  </si>
  <si>
    <t>dal10.sr01.rk194</t>
  </si>
  <si>
    <t>dal10.sr01.rk195</t>
  </si>
  <si>
    <t>dal10.sr01.rk196</t>
  </si>
  <si>
    <t>dal10.sr01.rk197</t>
  </si>
  <si>
    <t>dal10.sr01.rk198</t>
  </si>
  <si>
    <t>dal10.sr01.rk199</t>
  </si>
  <si>
    <t>dal10.sr01.rk200</t>
  </si>
  <si>
    <t>dal10.sr01.rk201</t>
  </si>
  <si>
    <t>dal10.sr01.rk202</t>
  </si>
  <si>
    <t>dal10.sr01.rk203</t>
  </si>
  <si>
    <t>dal10.sr01.rk204</t>
  </si>
  <si>
    <t>dal10.sr01.rk205</t>
  </si>
  <si>
    <t>dal10.sr01.rk206</t>
  </si>
  <si>
    <t>dal10.sr01.rk207</t>
  </si>
  <si>
    <t>dal10.sr01.rk208</t>
  </si>
  <si>
    <t>dal10.sr01.rk209</t>
  </si>
  <si>
    <t>dal10.sr01.rk210</t>
  </si>
  <si>
    <t>dal10.sr01.rk211</t>
  </si>
  <si>
    <t>dal10.sr01.rk212</t>
  </si>
  <si>
    <t>dal10.sr01.rk213</t>
  </si>
  <si>
    <t>dal10.sr01.rk214</t>
  </si>
  <si>
    <t>dal10.sr01.rk215</t>
  </si>
  <si>
    <t>dal10.sr01.rk216</t>
  </si>
  <si>
    <t>dal10.sr01.rk217</t>
  </si>
  <si>
    <t>dal10.sr01.rk218</t>
  </si>
  <si>
    <t>dal10.sr01.rk219</t>
  </si>
  <si>
    <t>dal10.sr01.rk220</t>
  </si>
  <si>
    <t>dal10.sr01.rk221</t>
  </si>
  <si>
    <t>dal10.sr01.rk222</t>
  </si>
  <si>
    <t>dal10.sr01.rk223</t>
  </si>
  <si>
    <t>dal10.sr01.rk224</t>
  </si>
  <si>
    <t>dal10.sr01.rk225</t>
  </si>
  <si>
    <t>dal10.sr01.rk226</t>
  </si>
  <si>
    <t>dal10.sr01.rk227</t>
  </si>
  <si>
    <t>dal10.sr01.rk228</t>
  </si>
  <si>
    <t>dal10.sr01.rk229</t>
  </si>
  <si>
    <t>dal10.sr01.rk230</t>
  </si>
  <si>
    <t>dal10.sr01.rk231</t>
  </si>
  <si>
    <t>dal10.sr01.rk232</t>
  </si>
  <si>
    <t>dal10.sr01.rk233</t>
  </si>
  <si>
    <t>dal10.sr01.rk234</t>
  </si>
  <si>
    <t>dal10.sr01.rk235</t>
  </si>
  <si>
    <t>dal10.sr01.rk236</t>
  </si>
  <si>
    <t>dal10.sr01.rk237</t>
  </si>
  <si>
    <t>dal10.sr01.rk238</t>
  </si>
  <si>
    <t>dal10.sr01.rk239</t>
  </si>
  <si>
    <t>dal10.sr01.rk240</t>
  </si>
  <si>
    <t>dal10.sr01.rk241</t>
  </si>
  <si>
    <t>dal10.sr01.rk242</t>
  </si>
  <si>
    <t>dal10.sr01.rk243</t>
  </si>
  <si>
    <t>dal10.sr01.rk244</t>
  </si>
  <si>
    <t>dal10.sr01.rk245</t>
  </si>
  <si>
    <t>dal10.sr01.rk246</t>
  </si>
  <si>
    <t>dal10.sr01.rk247</t>
  </si>
  <si>
    <t>dal10.sr01.rk248</t>
  </si>
  <si>
    <t>dal10.sr01.rk249</t>
  </si>
  <si>
    <t>dal10.sr01.rk250</t>
  </si>
  <si>
    <t>dal10.sr01.rk251</t>
  </si>
  <si>
    <t>dal10.sr01.rk252</t>
  </si>
  <si>
    <t>dal10.sr01.rk253</t>
  </si>
  <si>
    <t>dal10.sr01.rk254</t>
  </si>
  <si>
    <t>dal10.sr01.rk255</t>
  </si>
  <si>
    <t>dal10.sr01.rk256</t>
  </si>
  <si>
    <t>dal10.sr01.rk257</t>
  </si>
  <si>
    <t>dal10.sr01.rk258</t>
  </si>
  <si>
    <t>dal10.sr01.rk259</t>
  </si>
  <si>
    <t>dal10.sr01.rk260</t>
  </si>
  <si>
    <t>dal10.sr01.rk261</t>
  </si>
  <si>
    <t>dal10.sr01.rk262</t>
  </si>
  <si>
    <t>dal10.sr01.rk263</t>
  </si>
  <si>
    <t>dal10.sr01.rk264</t>
  </si>
  <si>
    <t>dal10.sr01.rk265</t>
  </si>
  <si>
    <t>dal10.sr01.rk266</t>
  </si>
  <si>
    <t>dal10.sr01.rk267</t>
  </si>
  <si>
    <t>dal10.sr01.rk268</t>
  </si>
  <si>
    <t>dal10.sr01.rk269</t>
  </si>
  <si>
    <t>dal10.sr01.rk270</t>
  </si>
  <si>
    <t>dal10.sr01.rk271</t>
  </si>
  <si>
    <t>dal10.sr01.rk272</t>
  </si>
  <si>
    <t>dal10.sr01.rk273</t>
  </si>
  <si>
    <t>dal10.sr01.rk274</t>
  </si>
  <si>
    <t>dal10.sr01.rk275</t>
  </si>
  <si>
    <t>dal10.sr01.rk276</t>
  </si>
  <si>
    <t>dal10.sr01.rk277</t>
  </si>
  <si>
    <t>dal10.sr01.rk278</t>
  </si>
  <si>
    <t>dal10.sr01.rk279</t>
  </si>
  <si>
    <t>dal10.sr01.rk280</t>
  </si>
  <si>
    <t>dal10.sr01.rk281</t>
  </si>
  <si>
    <t>dal10.sr01.rk282</t>
  </si>
  <si>
    <t>dal10.sr01.rk283</t>
  </si>
  <si>
    <t>dal10.sr01.rk284</t>
  </si>
  <si>
    <t>dal10.sr01.rk285</t>
  </si>
  <si>
    <t>dal10.sr01.rk286</t>
  </si>
  <si>
    <t>dal10.sr01.rk287</t>
  </si>
  <si>
    <t>dal10.sr01.rk288</t>
  </si>
  <si>
    <t>dal10.sr01.rk289</t>
  </si>
  <si>
    <t>dal10.sr01.rk290</t>
  </si>
  <si>
    <t>dal10.sr01.rk291</t>
  </si>
  <si>
    <t>dal10.sr01.rk292</t>
  </si>
  <si>
    <t>dal10.sr01.rk293</t>
  </si>
  <si>
    <t>dal10.sr01.rk294</t>
  </si>
  <si>
    <t>dal10.sr01.rk295</t>
  </si>
  <si>
    <t>dal10.sr01.rk296</t>
  </si>
  <si>
    <t>dal10.sr01.rk297</t>
  </si>
  <si>
    <t>dal10.sr01.rk298</t>
  </si>
  <si>
    <t>dal10.sr01.rk299</t>
  </si>
  <si>
    <t>dal10.sr01.rk300</t>
  </si>
  <si>
    <t>dal10.sr01.rk301</t>
  </si>
  <si>
    <t>dal10.sr01.rk302</t>
  </si>
  <si>
    <t>dal10.sr01.rk303</t>
  </si>
  <si>
    <t>dal10.sr01.rk304</t>
  </si>
  <si>
    <t>dal10.sr01.rk305</t>
  </si>
  <si>
    <t>dal10.sr01.rk306</t>
  </si>
  <si>
    <t>dal10.sr01.rk307</t>
  </si>
  <si>
    <t>dal10.sr01.rk308</t>
  </si>
  <si>
    <t>dal10.sr01.rk309</t>
  </si>
  <si>
    <t>DAL10-102</t>
  </si>
  <si>
    <t>dal10.sr01.rk310</t>
  </si>
  <si>
    <t>dal10.sr01.rk311</t>
  </si>
  <si>
    <t>dal10.sr01.rk312</t>
  </si>
  <si>
    <t>dal10.sr01.rk313</t>
  </si>
  <si>
    <t>dal10.sr01.rk314</t>
  </si>
  <si>
    <t>dal10.sr01.rk315</t>
  </si>
  <si>
    <t>dal10.sr01.rk316</t>
  </si>
  <si>
    <t>dal10.sr01.rk317</t>
  </si>
  <si>
    <t>dal10.sr01.rk318</t>
  </si>
  <si>
    <t>dal10.sr01.rk319</t>
  </si>
  <si>
    <t>dal10.sr01.rk320</t>
  </si>
  <si>
    <t>dal10.sr01.rk321</t>
  </si>
  <si>
    <t>dal10.sr01.rk322</t>
  </si>
  <si>
    <t>dal10.sr01.rk323</t>
  </si>
  <si>
    <t>dal10.sr01.rk324</t>
  </si>
  <si>
    <t>dal10.sr01.rk325</t>
  </si>
  <si>
    <t>dal10.sr01.rk326</t>
  </si>
  <si>
    <t>dal10.sr01.rk327</t>
  </si>
  <si>
    <t>dal10.sr01.rk328</t>
  </si>
  <si>
    <t>dal10.sr01.rk329</t>
  </si>
  <si>
    <t>dal10.sr01.rk330</t>
  </si>
  <si>
    <t>dal10.sr01.rk331</t>
  </si>
  <si>
    <t>dal10.sr01.rk332</t>
  </si>
  <si>
    <t>dal10.sr01.rk333</t>
  </si>
  <si>
    <t>dal10.sr01.rk334</t>
  </si>
  <si>
    <t>dal10.sr01.rk335</t>
  </si>
  <si>
    <t>dal10.sr01.rk336</t>
  </si>
  <si>
    <t>dal10.sr01.rk337</t>
  </si>
  <si>
    <t>dal10.sr01.rk338</t>
  </si>
  <si>
    <t>dal10.sr01.rk339</t>
  </si>
  <si>
    <t>dal10.sr01.rk340</t>
  </si>
  <si>
    <t>dal10.sr01.rk341</t>
  </si>
  <si>
    <t>dal10.sr01.rk342</t>
  </si>
  <si>
    <t>dal10.sr01.rk343</t>
  </si>
  <si>
    <t>dal10.sr01.rk344</t>
  </si>
  <si>
    <t>dal10.sr01.rk345</t>
  </si>
  <si>
    <t>dal10.sr01.rk346</t>
  </si>
  <si>
    <t>dal10.sr01.rk347</t>
  </si>
  <si>
    <t>dal10.sr01.rk348</t>
  </si>
  <si>
    <t>dal10.sr01.rk349</t>
  </si>
  <si>
    <t>dal10.sr01.rk350</t>
  </si>
  <si>
    <t>dal10.sr01.rk351</t>
  </si>
  <si>
    <t>dal10.sr01.rk352</t>
  </si>
  <si>
    <t>dal10.sr01.rk353</t>
  </si>
  <si>
    <t>dal10.sr01.rk354</t>
  </si>
  <si>
    <t>dal10.sr01.rk355</t>
  </si>
  <si>
    <t>dal10.sr01.rk356</t>
  </si>
  <si>
    <t>dal10.sr01.rk357</t>
  </si>
  <si>
    <t>dal10.sr01.rk358</t>
  </si>
  <si>
    <t>dal10.sr01.rk359</t>
  </si>
  <si>
    <t>dal10.sr01.rk360</t>
  </si>
  <si>
    <t>dal10.sr01.rk361</t>
  </si>
  <si>
    <t>dal10.sr01.rk362</t>
  </si>
  <si>
    <t>dal10.sr01.rk363</t>
  </si>
  <si>
    <t>dal10.sr01.rk364</t>
  </si>
  <si>
    <t>dal10.sr01.rk365</t>
  </si>
  <si>
    <t>dal10.sr01.rk366</t>
  </si>
  <si>
    <t>dal10.sr01.rk367</t>
  </si>
  <si>
    <t>dal10.sr01.rk368</t>
  </si>
  <si>
    <t>dal10.sr01.rk369</t>
  </si>
  <si>
    <t>dal10.sr01.rk370</t>
  </si>
  <si>
    <t>dal10.sr01.rk371</t>
  </si>
  <si>
    <t>dal10.sr01.rk372</t>
  </si>
  <si>
    <t>dal10.sr01.rk373</t>
  </si>
  <si>
    <t>dal10.sr01.rk374</t>
  </si>
  <si>
    <t>dal10.sr01.rk375</t>
  </si>
  <si>
    <t>dal10.sr01.rk376</t>
  </si>
  <si>
    <t>dal10.sr01.rk377</t>
  </si>
  <si>
    <t>dal10.sr01.rk378</t>
  </si>
  <si>
    <t>dal10.sr01.rk379</t>
  </si>
  <si>
    <t>dal10.sr01.rk380</t>
  </si>
  <si>
    <t>dal10.sr01.rk381</t>
  </si>
  <si>
    <t>dal10.sr01.rk382</t>
  </si>
  <si>
    <t>dal10.sr01.rk383</t>
  </si>
  <si>
    <t>dal10.sr01.rk384</t>
  </si>
  <si>
    <t>dal10.sr01.rk385</t>
  </si>
  <si>
    <t>dal10.sr01.rk386</t>
  </si>
  <si>
    <t>dal10.sr01.rk387</t>
  </si>
  <si>
    <t>dal10.sr01.rk388</t>
  </si>
  <si>
    <t>dal10.sr01.rk389</t>
  </si>
  <si>
    <t>dal10.sr01.rk390</t>
  </si>
  <si>
    <t>dal10.sr01.rk391</t>
  </si>
  <si>
    <t>dal10.sr01.rk392</t>
  </si>
  <si>
    <t>dal10.sr01.rk393</t>
  </si>
  <si>
    <t>dal10.sr01.rk394</t>
  </si>
  <si>
    <t>dal10.sr01.rk395</t>
  </si>
  <si>
    <t>dal10.sr01.rk396</t>
  </si>
  <si>
    <t>dal10.sr01.rk397</t>
  </si>
  <si>
    <t>dal10.sr01.rk398</t>
  </si>
  <si>
    <t>dal10.sr01.rk399</t>
  </si>
  <si>
    <t>dal10.sr01.rk400</t>
  </si>
  <si>
    <t>dal10.sr01.rk401</t>
  </si>
  <si>
    <t>dal10.sr01.rk402</t>
  </si>
  <si>
    <t>dal10.sr01.rk403</t>
  </si>
  <si>
    <t>dal10.sr01.rk404</t>
  </si>
  <si>
    <t>dal10.sr01.rk405</t>
  </si>
  <si>
    <t>dal10.sr01.rk406</t>
  </si>
  <si>
    <t>dal10.sr01.rk407</t>
  </si>
  <si>
    <t>dal10.sr01.rk408</t>
  </si>
  <si>
    <t>dal10.sr01.rk409</t>
  </si>
  <si>
    <t>dal10.sr01.rk410</t>
  </si>
  <si>
    <t>dal10.sr01.rk411</t>
  </si>
  <si>
    <t>dal10.sr01.rk412</t>
  </si>
  <si>
    <t>dal10.sr01.rk413</t>
  </si>
  <si>
    <t>dal10.sr01.rk414</t>
  </si>
  <si>
    <t>dal10.sr01.rk415</t>
  </si>
  <si>
    <t>dal10.sr01.rk416</t>
  </si>
  <si>
    <t>dal10.sr01.rk417</t>
  </si>
  <si>
    <t>dal10.sr01.rk418</t>
  </si>
  <si>
    <t>dal10.sr01.rk419</t>
  </si>
  <si>
    <t>dal10.sr01.rk420</t>
  </si>
  <si>
    <t>dal10.sr01.rk421</t>
  </si>
  <si>
    <t>dal10.sr01.rk422</t>
  </si>
  <si>
    <t>dal10.sr01.rk423</t>
  </si>
  <si>
    <t>dal10.sr01.rk424</t>
  </si>
  <si>
    <t>dal10.sr01.rk425</t>
  </si>
  <si>
    <t>dal10.sr01.rk426</t>
  </si>
  <si>
    <t>dal10.sr01.rk427</t>
  </si>
  <si>
    <t>dal10.sr01.rk428</t>
  </si>
  <si>
    <t>dal10.sr01.rk429</t>
  </si>
  <si>
    <t>dal10.sr01.rk430</t>
  </si>
  <si>
    <t>dal10.sr01.rk431</t>
  </si>
  <si>
    <t>dal10.sr01.rk433</t>
  </si>
  <si>
    <t>dal10.sr01.rk434</t>
  </si>
  <si>
    <t>dal10.sr01.rk435</t>
  </si>
  <si>
    <t>dal10.sr01.rk436</t>
  </si>
  <si>
    <t>dal10.sr01.rk437</t>
  </si>
  <si>
    <t>dal10.sr01.rk438</t>
  </si>
  <si>
    <t>dal10.sr01.rk439</t>
  </si>
  <si>
    <t>dal10.sr01.rk440</t>
  </si>
  <si>
    <t>dal10.sr01.rk441</t>
  </si>
  <si>
    <t>dal10.sr01.rk442</t>
  </si>
  <si>
    <t>dal10.sr01.rk443</t>
  </si>
  <si>
    <t>dal10.sr01.rk444</t>
  </si>
  <si>
    <t>dal10.sr01.rk445</t>
  </si>
  <si>
    <t>dal10.sr01.rk446</t>
  </si>
  <si>
    <t>dal10.sr01.rk447</t>
  </si>
  <si>
    <t>dal10.sr01.rk448</t>
  </si>
  <si>
    <t>dal10.sr01.rk449</t>
  </si>
  <si>
    <t>dal10.sr01.rk450</t>
  </si>
  <si>
    <t>dal10.sr01.rk451</t>
  </si>
  <si>
    <t>dal10.sr01.rk452</t>
  </si>
  <si>
    <t>dal10.sr01.rk453</t>
  </si>
  <si>
    <t>dal10.sr01.rk454</t>
  </si>
  <si>
    <t>dal10.sr01.rk455</t>
  </si>
  <si>
    <t>dal10.sr01.rk456</t>
  </si>
  <si>
    <t>dal10.sr01.rk457</t>
  </si>
  <si>
    <t>dal10.sr01.rk458</t>
  </si>
  <si>
    <t>dal10.sr01.rk459</t>
  </si>
  <si>
    <t>dal10.sr01.rk460</t>
  </si>
  <si>
    <t>dal10.sr01.rk461</t>
  </si>
  <si>
    <t>dal10.sr01.rk462</t>
  </si>
  <si>
    <t>dal10.sr01.rk463</t>
  </si>
  <si>
    <t>dal10.sr01.rk464</t>
  </si>
  <si>
    <t>dal10.sr01.rk465</t>
  </si>
  <si>
    <t>dal10.sr01.rk466</t>
  </si>
  <si>
    <t>dal10.sr01.rk467</t>
  </si>
  <si>
    <t>dal10.sr01.rk468</t>
  </si>
  <si>
    <t>dal10.sr01.rk469</t>
  </si>
  <si>
    <t>dal10.sr01.rk470</t>
  </si>
  <si>
    <t>dal10.sr01.rk471</t>
  </si>
  <si>
    <t>dal10.sr01.rk472</t>
  </si>
  <si>
    <t>dal10.sr01.rk473</t>
  </si>
  <si>
    <t>dal10.sr01.rk474</t>
  </si>
  <si>
    <t>dal10.sr01.rk475</t>
  </si>
  <si>
    <t>dal10.sr01.rk476</t>
  </si>
  <si>
    <t>dal10.sr01.rk477</t>
  </si>
  <si>
    <t>dal10.sr01.rk478</t>
  </si>
  <si>
    <t>dal10.sr01.rk479</t>
  </si>
  <si>
    <t>dal10.sr01.rk480</t>
  </si>
  <si>
    <t>dal10.sr01.rk481</t>
  </si>
  <si>
    <t>dal10.sr01.rk482</t>
  </si>
  <si>
    <t>dal10.sr01.rk483</t>
  </si>
  <si>
    <t>dal10.sr01.rk484</t>
  </si>
  <si>
    <t>dal10.sr01.rk485</t>
  </si>
  <si>
    <t>acoleman - urgent request for JPMC - CAPREQ-550</t>
  </si>
  <si>
    <t>dal10.sr01.rk486</t>
  </si>
  <si>
    <t>dal10.sr01.rk487</t>
  </si>
  <si>
    <t>dal10.sr01.rk488</t>
  </si>
  <si>
    <t>dal10.sr01.rk489</t>
  </si>
  <si>
    <t>dal10.sr01.rk490</t>
  </si>
  <si>
    <t>dal10.sr01.rk491</t>
  </si>
  <si>
    <t>dal10.sr01.rk492</t>
  </si>
  <si>
    <t>dal10.sr01.rk493</t>
  </si>
  <si>
    <t>dal10.sr01.rk494</t>
  </si>
  <si>
    <t>dal10.sr01.rk495</t>
  </si>
  <si>
    <t>dal10.sr01.rk496</t>
  </si>
  <si>
    <t>dal10.sr01.rk497</t>
  </si>
  <si>
    <t>dal10.sr01.rk498</t>
  </si>
  <si>
    <t>dal10.sr01.rk499</t>
  </si>
  <si>
    <t>dal10.sr01.rk500</t>
  </si>
  <si>
    <t>dal10.sr01.rk501</t>
  </si>
  <si>
    <t>dal10.sr01.rk502</t>
  </si>
  <si>
    <t>dal10.sr01.rk503</t>
  </si>
  <si>
    <t>dal10.sr01.rk504</t>
  </si>
  <si>
    <t>dal10.sr01.rk505</t>
  </si>
  <si>
    <t>dal10.sr01.rk506</t>
  </si>
  <si>
    <t>dal10.sr01.rk507</t>
  </si>
  <si>
    <t>dal10.sr01.rk508</t>
  </si>
  <si>
    <t>dal10.sr01.rk509</t>
  </si>
  <si>
    <t>dal10.sr01.rk510</t>
  </si>
  <si>
    <t>dal10.sr01.rk511</t>
  </si>
  <si>
    <t>dal10.sr01.rk512</t>
  </si>
  <si>
    <t>dal10.sr01.rk513</t>
  </si>
  <si>
    <t>dal10.sr01.rk514</t>
  </si>
  <si>
    <t>dal10.sr01.rk515</t>
  </si>
  <si>
    <t>dal10.sr01.rk516</t>
  </si>
  <si>
    <t>dal10.sr01.rk517</t>
  </si>
  <si>
    <t>dal10.sr01.rk518</t>
  </si>
  <si>
    <t>dal10.sr01.rk519</t>
  </si>
  <si>
    <t>dal10.sr01.rk520</t>
  </si>
  <si>
    <t>dal10.sr01.rk521</t>
  </si>
  <si>
    <t>dal10.sr01.rk522</t>
  </si>
  <si>
    <t>dal10.sr01.rk523</t>
  </si>
  <si>
    <t>dal10.sr01.rk524</t>
  </si>
  <si>
    <t>dal10.sr01.rk525</t>
  </si>
  <si>
    <t>dal10.sr01.rk526</t>
  </si>
  <si>
    <t>dal10.sr01.rk527</t>
  </si>
  <si>
    <t>dal10.sr01.rk528</t>
  </si>
  <si>
    <t>dal10.sr01.rk529</t>
  </si>
  <si>
    <t>vlam - vlam - 09/29/21 - This has been allocated for File/Block per CAPREQ-617.</t>
  </si>
  <si>
    <t>dal10.sr01.rk530</t>
  </si>
  <si>
    <t>dal10.sr01.rk531</t>
  </si>
  <si>
    <t>dal10.sr01.rk532</t>
  </si>
  <si>
    <t>dal10.sr01.rk533</t>
  </si>
  <si>
    <t>dal10.sr01.rk534</t>
  </si>
  <si>
    <t>dal10.sr01.rk535</t>
  </si>
  <si>
    <t>dal10.sr01.rk536</t>
  </si>
  <si>
    <t>dal10.sr01.rk537</t>
  </si>
  <si>
    <t>dal10.sr01.rk538</t>
  </si>
  <si>
    <t>dal10.sr01.rk539</t>
  </si>
  <si>
    <t>dal10.sr01.rk540</t>
  </si>
  <si>
    <t>dal10.sr01.rk541</t>
  </si>
  <si>
    <t>dal10.sr01.rk542</t>
  </si>
  <si>
    <t>dal10.sr01.rk543</t>
  </si>
  <si>
    <t>dal10.sr01.rk544</t>
  </si>
  <si>
    <t>dal10.sr01.rk545</t>
  </si>
  <si>
    <t>dal10.sr01.rk546</t>
  </si>
  <si>
    <t>dal10.sr01.rk547</t>
  </si>
  <si>
    <t>dal10.sr01.rk548</t>
  </si>
  <si>
    <t>dal10.sr01.rk549</t>
  </si>
  <si>
    <t>dal10.sr01.rk550</t>
  </si>
  <si>
    <t>dal10.sr01.rk551</t>
  </si>
  <si>
    <t>dal10.sr01.rk552</t>
  </si>
  <si>
    <t>dal10.sr01.rk553</t>
  </si>
  <si>
    <t>dal10.sr01.rk554</t>
  </si>
  <si>
    <t>dal10.sr01.rk555</t>
  </si>
  <si>
    <t>dal10.sr01.rk556</t>
  </si>
  <si>
    <t>dal10.sr01.rk557</t>
  </si>
  <si>
    <t>dal10.sr01.rk558</t>
  </si>
  <si>
    <t>dal10.sr01.rk559</t>
  </si>
  <si>
    <t>dal10.sr01.rk560</t>
  </si>
  <si>
    <t>dal10.sr01.rk561</t>
  </si>
  <si>
    <t>dal10.sr01.rk562</t>
  </si>
  <si>
    <t>dal10.sr01.rk563</t>
  </si>
  <si>
    <t>dal10.sr01.rk564</t>
  </si>
  <si>
    <t>dal10.sr01.rk565</t>
  </si>
  <si>
    <t>dal10.sr01.rk566</t>
  </si>
  <si>
    <t>dal10.sr01.rk567</t>
  </si>
  <si>
    <t>dal10.sr01.rk568</t>
  </si>
  <si>
    <t>dal10.sr01.rk569</t>
  </si>
  <si>
    <t>dal10.sr01.rk570</t>
  </si>
  <si>
    <t>dal10.sr01.rk571</t>
  </si>
  <si>
    <t>dal10.sr01.rk572</t>
  </si>
  <si>
    <t>dal10.sr01.rk573</t>
  </si>
  <si>
    <t>dal10.sr01.rk574</t>
  </si>
  <si>
    <t>dal10.sr01.rk575</t>
  </si>
  <si>
    <t>dal10.sr01.rk576</t>
  </si>
  <si>
    <t>dal10.sr01.rk577</t>
  </si>
  <si>
    <t>dal10.sr01.rk578</t>
  </si>
  <si>
    <t>dal10.sr01.rk579</t>
  </si>
  <si>
    <t>dal10.sr01.rk580</t>
  </si>
  <si>
    <t>dal10.sr01.rk581</t>
  </si>
  <si>
    <t>dal10.sr01.rk582</t>
  </si>
  <si>
    <t>dal10.sr01.rk583</t>
  </si>
  <si>
    <t>dal10.sr01.rk584</t>
  </si>
  <si>
    <t xml:space="preserve">acoleman - urgent request for JPMC - CAPREQ-534
</t>
  </si>
  <si>
    <t>dal10.sr01.rk585</t>
  </si>
  <si>
    <t>dal10.sr01.rk586</t>
  </si>
  <si>
    <t>dal10.sr01.rk587</t>
  </si>
  <si>
    <t>dal10.sr01.rk588</t>
  </si>
  <si>
    <t>dal10.sr01.rk589</t>
  </si>
  <si>
    <t>dal10.sr01.rk590</t>
  </si>
  <si>
    <t>dal10.sr01.rk591</t>
  </si>
  <si>
    <t>dal10.sr01.rk592</t>
  </si>
  <si>
    <t>dal10.sr01.rk593</t>
  </si>
  <si>
    <t>dal10.sr01.rk594</t>
  </si>
  <si>
    <t>dal10.sr01.rk595</t>
  </si>
  <si>
    <t>dal10.sr01.rk596</t>
  </si>
  <si>
    <t>dal10.sr01.rk597</t>
  </si>
  <si>
    <t>dal10.sr01.rk598</t>
  </si>
  <si>
    <t>dal10.sr01.rk599</t>
  </si>
  <si>
    <t>dal10.sr01.rk600</t>
  </si>
  <si>
    <t>dal10.sr01.rk601</t>
  </si>
  <si>
    <t>dal10.sr01.rk602</t>
  </si>
  <si>
    <t>dal10.sr01.rk603</t>
  </si>
  <si>
    <t>dal10.sr01.rk604</t>
  </si>
  <si>
    <t>dal10.sr01.rk605</t>
  </si>
  <si>
    <t>dal10.sr01.rk606</t>
  </si>
  <si>
    <t>dal10.sr01.rk607</t>
  </si>
  <si>
    <t>dal10.sr01.rk608</t>
  </si>
  <si>
    <t>dal10.sr01.rk609</t>
  </si>
  <si>
    <t>dal10.sr01.rk610</t>
  </si>
  <si>
    <t>dal10.sr01.rk611</t>
  </si>
  <si>
    <t>dal10.sr01.rk612</t>
  </si>
  <si>
    <t>dal10.sr01.rk613</t>
  </si>
  <si>
    <t>dal10.sr01.rk614</t>
  </si>
  <si>
    <t>dal10.sr01.rk615</t>
  </si>
  <si>
    <t>dal10.sr01.rk616</t>
  </si>
  <si>
    <t>dal10.sr01.rk999</t>
  </si>
  <si>
    <t>dal10.sr02.rk01</t>
  </si>
  <si>
    <t>dal10.sr02.rk02</t>
  </si>
  <si>
    <t>dal10.sr02.rk03</t>
  </si>
  <si>
    <t>dal10.sr02.rk04</t>
  </si>
  <si>
    <t>dal10.sr02.rk05</t>
  </si>
  <si>
    <t>dal10.sr02.rk06</t>
  </si>
  <si>
    <t>dal10.sr02.rk07</t>
  </si>
  <si>
    <t>dal10.sr02.rk08</t>
  </si>
  <si>
    <t>dal10.sr02.rk09</t>
  </si>
  <si>
    <t>dal10.sr02.rk10</t>
  </si>
  <si>
    <t>dal10.sr02.rk11</t>
  </si>
  <si>
    <t>dal10.sr02.rk12</t>
  </si>
  <si>
    <t>dal10.sr02.rk13</t>
  </si>
  <si>
    <t>dal10.sr02.rk14</t>
  </si>
  <si>
    <t>dal10.sr02.rk15</t>
  </si>
  <si>
    <t>dal10.sr02.rk16</t>
  </si>
  <si>
    <t>dal10.sr02.rk17</t>
  </si>
  <si>
    <t>dal10.sr02.rk18</t>
  </si>
  <si>
    <t>dal10.sr02.rk19</t>
  </si>
  <si>
    <t>dal10.sr02.rk20</t>
  </si>
  <si>
    <t>dal10.sr02.rk21</t>
  </si>
  <si>
    <t>dal10.sr02.rk22</t>
  </si>
  <si>
    <t>dal10.sr02.rk23</t>
  </si>
  <si>
    <t>dal10.sr02.rk24</t>
  </si>
  <si>
    <t>dal10.sr02.rk25</t>
  </si>
  <si>
    <t>dal10.sr02.rk26</t>
  </si>
  <si>
    <t>dal10.sr02.rk27</t>
  </si>
  <si>
    <t>dal10.sr02.rk28</t>
  </si>
  <si>
    <t>dal10.sr02.rk29</t>
  </si>
  <si>
    <t>dal10.sr02.rk30</t>
  </si>
  <si>
    <t>dal10.sr02.rk31</t>
  </si>
  <si>
    <t>dal10.sr02.rk32</t>
  </si>
  <si>
    <t>dal10.sr02.rk33</t>
  </si>
  <si>
    <t>dal10.sr02.rk34</t>
  </si>
  <si>
    <t>vlam - 09/30/21 - This has been allocated for NG Storage per CAPREQ-624.</t>
  </si>
  <si>
    <t>dal10.sr02.rk35</t>
  </si>
  <si>
    <t>dal10.sr02.rk36</t>
  </si>
  <si>
    <t>dal10.sr02.rk37</t>
  </si>
  <si>
    <t>dal10.sr02.rk38</t>
  </si>
  <si>
    <t>dal10.sr02.rk39</t>
  </si>
  <si>
    <t>dal10.sr02.rk40</t>
  </si>
  <si>
    <t>dal10.sr02.rk41</t>
  </si>
  <si>
    <t>dal10.sr02.rk42</t>
  </si>
  <si>
    <t>dal10.sr02.rk43</t>
  </si>
  <si>
    <t>dal10.sr02.rk44</t>
  </si>
  <si>
    <t xml:space="preserve">ccoronado - Updating SL tag per Julie Le. Ticket: 145902764
</t>
  </si>
  <si>
    <t>dal10.sr02.rk45</t>
  </si>
  <si>
    <t>dal10.sr02.rk46</t>
  </si>
  <si>
    <t>dal10.sr02.rk47</t>
  </si>
  <si>
    <t>dal10.sr02.rk48</t>
  </si>
  <si>
    <t>dal10.sr02.rk49</t>
  </si>
  <si>
    <t>dal10.sr02.rk50</t>
  </si>
  <si>
    <t>dal10.sr02.rk51</t>
  </si>
  <si>
    <t>dal10.sr02.rk52</t>
  </si>
  <si>
    <t>dal10.sr02.rk53</t>
  </si>
  <si>
    <t>dal10.sr02.rk54</t>
  </si>
  <si>
    <t>dal10.sr02.rk55</t>
  </si>
  <si>
    <t>dal10.sr02.rk56</t>
  </si>
  <si>
    <t>dal10.sr02.rk57</t>
  </si>
  <si>
    <t>dal10.sr02.rk58</t>
  </si>
  <si>
    <t>dal10.sr02.rk59</t>
  </si>
  <si>
    <t>dal10.sr02.rk60</t>
  </si>
  <si>
    <t>dal10.sr02.rk61</t>
  </si>
  <si>
    <t>dal10.sr02.rk62</t>
  </si>
  <si>
    <t>dal10.sr02.rk63</t>
  </si>
  <si>
    <t>dal10.sr02.rk64</t>
  </si>
  <si>
    <t>dal10.sr02.rk65</t>
  </si>
  <si>
    <t>dal10.sr02.rk66</t>
  </si>
  <si>
    <t>dal10.sr02.rk67</t>
  </si>
  <si>
    <t>dal10.sr02.rk68</t>
  </si>
  <si>
    <t>dal10.sr02.rk69</t>
  </si>
  <si>
    <t>dal10.sr02.rk70</t>
  </si>
  <si>
    <t>dal10.sr02.rk71</t>
  </si>
  <si>
    <t>dal10.sr02.rk72</t>
  </si>
  <si>
    <t>dal10.sr02.rk73</t>
  </si>
  <si>
    <t>dal10.sr02.rk74</t>
  </si>
  <si>
    <t>dal10.sr02.rk75</t>
  </si>
  <si>
    <t>dal10.sr02.rk76</t>
  </si>
  <si>
    <t>dal10.sr02.rk77</t>
  </si>
  <si>
    <t>dal10.sr02.rk78</t>
  </si>
  <si>
    <t>dal10.sr02.rk79</t>
  </si>
  <si>
    <t>dal10.sr02.rk80</t>
  </si>
  <si>
    <t>dal10.sr02.rk81</t>
  </si>
  <si>
    <t>dal10.sr02.rk82</t>
  </si>
  <si>
    <t>dal10.sr02.rk83</t>
  </si>
  <si>
    <t>dal10.sr02.rk84</t>
  </si>
  <si>
    <t>dal10.sr02.rk85</t>
  </si>
  <si>
    <t>dal10.sr02.rk86</t>
  </si>
  <si>
    <t>dal10.sr02.rk87</t>
  </si>
  <si>
    <t>dal10.sr02.rk88</t>
  </si>
  <si>
    <t>dal10.sr02.rk89</t>
  </si>
  <si>
    <t>dal10.sr02.rk90</t>
  </si>
  <si>
    <t>dal10.sr02.rk91</t>
  </si>
  <si>
    <t>dal10.sr02.rk92</t>
  </si>
  <si>
    <t>dal10.sr02.rk93</t>
  </si>
  <si>
    <t>dal10.sr02.rk94</t>
  </si>
  <si>
    <t>dal10.sr02.rk95</t>
  </si>
  <si>
    <t>dal10.sr02.rk96</t>
  </si>
  <si>
    <t>dal10.sr02.rk97</t>
  </si>
  <si>
    <t>dal10.sr02.rk98</t>
  </si>
  <si>
    <t>dal10.sr02.rk99</t>
  </si>
  <si>
    <t>dal10.sr02.rk100</t>
  </si>
  <si>
    <t>dal10.sr02.rk101</t>
  </si>
  <si>
    <t>dal10.sr02.rk102</t>
  </si>
  <si>
    <t>dal10.sr02.rk103</t>
  </si>
  <si>
    <t>dal10.sr02.rk104</t>
  </si>
  <si>
    <t>dal10.sr02.rk105</t>
  </si>
  <si>
    <t>dal10.sr02.rk106</t>
  </si>
  <si>
    <t>dal10.sr02.rk107</t>
  </si>
  <si>
    <t>dal10.sr02.rk108</t>
  </si>
  <si>
    <t>dal10.sr02.rk109</t>
  </si>
  <si>
    <t>dal10.sr02.rk110</t>
  </si>
  <si>
    <t>dal10.sr02.rk111</t>
  </si>
  <si>
    <t>Unallocated - Unusable</t>
  </si>
  <si>
    <t>dal10.sr02.rk112</t>
  </si>
  <si>
    <t>dal10.sr02.rk113</t>
  </si>
  <si>
    <t>dal10.sr02.rk114</t>
  </si>
  <si>
    <t>dal10.sr02.rk115</t>
  </si>
  <si>
    <t>dal10.sr02.rk116</t>
  </si>
  <si>
    <t>dal10.sr02.rk117</t>
  </si>
  <si>
    <t>dal10.sr02.rk118</t>
  </si>
  <si>
    <t>dal10.sr02.rk119</t>
  </si>
  <si>
    <t>dal10.sr02.rk120</t>
  </si>
  <si>
    <t>dal10.sr02.rk121</t>
  </si>
  <si>
    <t>dal10.sr02.rk122</t>
  </si>
  <si>
    <t>dal10.sr02.rk123</t>
  </si>
  <si>
    <t>dal10.sr02.rk124</t>
  </si>
  <si>
    <t>dal10.sr02.rk125</t>
  </si>
  <si>
    <t>dal10.sr02.rk126</t>
  </si>
  <si>
    <t>dal10.sr02.rk127</t>
  </si>
  <si>
    <t>dal10.sr02.rk128</t>
  </si>
  <si>
    <t>dal10.sr02.rk129</t>
  </si>
  <si>
    <t>dal10.sr02.rk130</t>
  </si>
  <si>
    <t>dal10.sr02.rk131</t>
  </si>
  <si>
    <t>dal10.sr02.rk132</t>
  </si>
  <si>
    <t>dal10.sr02.rk133</t>
  </si>
  <si>
    <t>dal10.sr02.rk134</t>
  </si>
  <si>
    <t>dal10.sr02.rk135</t>
  </si>
  <si>
    <t>dal10.sr02.rk136</t>
  </si>
  <si>
    <t>dal10.sr02.rk137</t>
  </si>
  <si>
    <t>dal10.sr02.rk138</t>
  </si>
  <si>
    <t>dal10.sr02.rk139</t>
  </si>
  <si>
    <t>dal10.sr02.rk140</t>
  </si>
  <si>
    <t>dal10.sr02.rk141</t>
  </si>
  <si>
    <t>dal10.sr02.rk142</t>
  </si>
  <si>
    <t>dal10.sr02.rk143</t>
  </si>
  <si>
    <t>dal10.sr02.rk144</t>
  </si>
  <si>
    <t>dal10.sr02.rk145</t>
  </si>
  <si>
    <t>dal10.sr02.rk146</t>
  </si>
  <si>
    <t>dal10.sr02.rk147</t>
  </si>
  <si>
    <t>dal10.sr02.rk148</t>
  </si>
  <si>
    <t>dal10.sr02.rk149</t>
  </si>
  <si>
    <t>dal10.sr02.rk150</t>
  </si>
  <si>
    <t>dal10.sr02.rk151</t>
  </si>
  <si>
    <t>dal10.sr02.rk152</t>
  </si>
  <si>
    <t>dal10.sr02.rk153</t>
  </si>
  <si>
    <t>dal10.sr02.rk154</t>
  </si>
  <si>
    <t>dal10.sr02.rk155</t>
  </si>
  <si>
    <t>dal10.sr02.rk156</t>
  </si>
  <si>
    <t>dal10.sr02.rk157</t>
  </si>
  <si>
    <t>vlam - Racks are used for Wrigley.</t>
  </si>
  <si>
    <t>dal10.sr02.rk158</t>
  </si>
  <si>
    <t>dal10.sr02.rk159</t>
  </si>
  <si>
    <t>dal10.sr02.rk160</t>
  </si>
  <si>
    <t>dal10.sr02.rk161</t>
  </si>
  <si>
    <t>dal10.sr02.rk162</t>
  </si>
  <si>
    <t>dal10.sr02.rk163</t>
  </si>
  <si>
    <t>dal10.sr02.rk164</t>
  </si>
  <si>
    <t>dal10.sr02.rk165</t>
  </si>
  <si>
    <t>dal10.sr02.rk166</t>
  </si>
  <si>
    <t>dal10.sr02.rk167</t>
  </si>
  <si>
    <t>dal10.sr02.rk168</t>
  </si>
  <si>
    <t>dal10.sr02.rk169</t>
  </si>
  <si>
    <t>dal10.sr02.rk170</t>
  </si>
  <si>
    <t>dal10.sr02.rk171</t>
  </si>
  <si>
    <t>dal10.sr02.rk172</t>
  </si>
  <si>
    <t>dal10.sr02.rk173</t>
  </si>
  <si>
    <t>dal10.sr02.rk174</t>
  </si>
  <si>
    <t>dal10.sr02.rk175</t>
  </si>
  <si>
    <t>dal10.sr02.rk176</t>
  </si>
  <si>
    <t>dal10.sr02.rk177</t>
  </si>
  <si>
    <t>dal10.sr02.rk178</t>
  </si>
  <si>
    <t>dal10.sr02.rk179</t>
  </si>
  <si>
    <t>acoleman - VPC File/Block</t>
  </si>
  <si>
    <t>dal10.sr02.rk180</t>
  </si>
  <si>
    <t>dal10.sr02.rk181</t>
  </si>
  <si>
    <t>dal10.sr02.rk182</t>
  </si>
  <si>
    <t>dal10.sr02.rk183</t>
  </si>
  <si>
    <t>dal10.sr02.rk184</t>
  </si>
  <si>
    <t>dal10.sr02.rk185</t>
  </si>
  <si>
    <t>dal10.sr02.rk186</t>
  </si>
  <si>
    <t>dal10.sr02.rk187</t>
  </si>
  <si>
    <t>dal10.sr02.rk188</t>
  </si>
  <si>
    <t>dal10.sr02.rk189</t>
  </si>
  <si>
    <t>dal10.sr02.rk190</t>
  </si>
  <si>
    <t>sozcelik - sozcelik - 21-11-19 - Unallocated - CAPREQ-596</t>
  </si>
  <si>
    <t>dal10.sr02.rk191</t>
  </si>
  <si>
    <t>dal10.sr02.rk192</t>
  </si>
  <si>
    <t>dal10.sr02.rk193</t>
  </si>
  <si>
    <t>dal10.sr02.rk194</t>
  </si>
  <si>
    <t>dal10.sr02.rk195</t>
  </si>
  <si>
    <t>dal10.sr02.rk196</t>
  </si>
  <si>
    <t>dal10.sr02.rk197</t>
  </si>
  <si>
    <t>dal10.sr02.rk198</t>
  </si>
  <si>
    <t>dal10.sr02.rk199</t>
  </si>
  <si>
    <t>dal10.sr02.rk200</t>
  </si>
  <si>
    <t>dal10.sr02.rk201</t>
  </si>
  <si>
    <t>dal10.sr02.rk202</t>
  </si>
  <si>
    <t>dal10.sr02.rk203</t>
  </si>
  <si>
    <t>dal10.sr02.rk204</t>
  </si>
  <si>
    <t>dal10.sr02.rk205</t>
  </si>
  <si>
    <t>dal10.sr02.rk206</t>
  </si>
  <si>
    <t>dal10.sr02.rk207</t>
  </si>
  <si>
    <t>dal10.sr02.rk208</t>
  </si>
  <si>
    <t>dal10.sr02.rk209</t>
  </si>
  <si>
    <t>dal10.sr02.rk210</t>
  </si>
  <si>
    <t>dal10.sr02.rk211</t>
  </si>
  <si>
    <t>dal10.sr02.rk212</t>
  </si>
  <si>
    <t>dal10.sr02.rk213</t>
  </si>
  <si>
    <t>dal10.sr02.rk214</t>
  </si>
  <si>
    <t>dal10.sr02.rk215</t>
  </si>
  <si>
    <t>dal10.sr02.rk216</t>
  </si>
  <si>
    <t>dal10.sr02.rk217</t>
  </si>
  <si>
    <t>dal10.sr02.rk218</t>
  </si>
  <si>
    <t>dal10.sr02.rk219</t>
  </si>
  <si>
    <t>dal10.sr02.rk220</t>
  </si>
  <si>
    <t>dal10.sr02.rk221</t>
  </si>
  <si>
    <t>dal10.sr02.rk222</t>
  </si>
  <si>
    <t>dal10.sr02.rk223</t>
  </si>
  <si>
    <t>dal10.sr02.rk224</t>
  </si>
  <si>
    <t>dal10.sr02.rk225</t>
  </si>
  <si>
    <t>dal10.sr02.rk226</t>
  </si>
  <si>
    <t>dal10.sr02.rk227</t>
  </si>
  <si>
    <t>dal10.sr02.rk228</t>
  </si>
  <si>
    <t>dal10.sr02.rk229</t>
  </si>
  <si>
    <t>dal10.sr02.rk230</t>
  </si>
  <si>
    <t>dal10.sr02.rk231</t>
  </si>
  <si>
    <t>dal10.sr02.rk232</t>
  </si>
  <si>
    <t>dal10.sr02.rk233</t>
  </si>
  <si>
    <t>dal10.sr02.rk234</t>
  </si>
  <si>
    <t>dal10.sr02.rk235</t>
  </si>
  <si>
    <t>dal10.sr02.rk236</t>
  </si>
  <si>
    <t>dal10.sr02.rk237</t>
  </si>
  <si>
    <t>dal10.sr02.rk238</t>
  </si>
  <si>
    <t>dal10.sr02.rk239</t>
  </si>
  <si>
    <t>dal10.sr02.rk240</t>
  </si>
  <si>
    <t>dal10.sr02.rk241</t>
  </si>
  <si>
    <t>dal10.sr02.rk242</t>
  </si>
  <si>
    <t>dal10.sr02.rk243</t>
  </si>
  <si>
    <t>dal10.sr02.rk244</t>
  </si>
  <si>
    <t>dal10.sr02.rk245</t>
  </si>
  <si>
    <t>dal10.sr02.rk246</t>
  </si>
  <si>
    <t>dal10.sr02.rk247</t>
  </si>
  <si>
    <t>dal10.sr02.rk248</t>
  </si>
  <si>
    <t>dal10.sr02.rk249</t>
  </si>
  <si>
    <t>dal10.sr02.rk250</t>
  </si>
  <si>
    <t>dal10.sr02.rk251</t>
  </si>
  <si>
    <t>dal10.sr02.rk252</t>
  </si>
  <si>
    <t>dal10.sr02.rk253</t>
  </si>
  <si>
    <t>dal10.sr02.rk254</t>
  </si>
  <si>
    <t>dal10.sr02.rk255</t>
  </si>
  <si>
    <t>dal10.sr02.rk256</t>
  </si>
  <si>
    <t>dal10.sr02.rk257</t>
  </si>
  <si>
    <t>dal10.sr02.rk258</t>
  </si>
  <si>
    <t>dal10.sr02.rk259</t>
  </si>
  <si>
    <t>dal10.sr02.rk260</t>
  </si>
  <si>
    <t>dal10.sr02.rk261</t>
  </si>
  <si>
    <t>dal10.sr02.rk262</t>
  </si>
  <si>
    <t>dal10.sr02.rk263</t>
  </si>
  <si>
    <t>dal10.sr02.rk264</t>
  </si>
  <si>
    <t>dal10.sr02.rk265</t>
  </si>
  <si>
    <t>dal10.sr02.rk266</t>
  </si>
  <si>
    <t>dal10.sr02.rk267</t>
  </si>
  <si>
    <t>dal10.sr02.rk268</t>
  </si>
  <si>
    <t>dal10.sr02.rk269</t>
  </si>
  <si>
    <t>dal10.sr02.rk270</t>
  </si>
  <si>
    <t>dal10.sr02.rk271</t>
  </si>
  <si>
    <t>dal10.sr02.rk272</t>
  </si>
  <si>
    <t>dal10.sr02.rk273</t>
  </si>
  <si>
    <t>dal10.sr02.rk274</t>
  </si>
  <si>
    <t>dal10.sr02.rk275</t>
  </si>
  <si>
    <t>dal10.sr02.rk276</t>
  </si>
  <si>
    <t>dal10.sr02.rk277</t>
  </si>
  <si>
    <t>dal10.sr02.rk278</t>
  </si>
  <si>
    <t>dal10.sr02.rk279</t>
  </si>
  <si>
    <t>dal10.sr02.rk280</t>
  </si>
  <si>
    <t xml:space="preserve">vlam - vlam - 5/6/20 - Assign to NetApp.
</t>
  </si>
  <si>
    <t>dal10.sr02.rk281</t>
  </si>
  <si>
    <t>dal10.sr02.rk282</t>
  </si>
  <si>
    <t>dal10.sr02.rk283</t>
  </si>
  <si>
    <t>dal10.sr02.rk284</t>
  </si>
  <si>
    <t>dal10.sr02.rk285</t>
  </si>
  <si>
    <t>dal10.sr02.rk286</t>
  </si>
  <si>
    <t>dal10.sr02.rk287</t>
  </si>
  <si>
    <t>dal10.sr02.rk288</t>
  </si>
  <si>
    <t>dal10.sr02.rk289</t>
  </si>
  <si>
    <t>dal10.sr02.rk290</t>
  </si>
  <si>
    <t>dal10.sr02.rk291</t>
  </si>
  <si>
    <t>dal10.sr02.rk292</t>
  </si>
  <si>
    <t>dal10.sr02.rk293</t>
  </si>
  <si>
    <t>dal10.sr02.rk294</t>
  </si>
  <si>
    <t>dal10.sr02.rk295</t>
  </si>
  <si>
    <t>dal10.sr02.rk296</t>
  </si>
  <si>
    <t>dal10.sr02.rk297</t>
  </si>
  <si>
    <t>dal10.sr02.rk298</t>
  </si>
  <si>
    <t>dal10.sr02.rk299</t>
  </si>
  <si>
    <t>dal10.sr02.rk300</t>
  </si>
  <si>
    <t>dal10.sr02.rk301</t>
  </si>
  <si>
    <t>dal10.sr02.rk302</t>
  </si>
  <si>
    <t>dal10.sr02.rk303</t>
  </si>
  <si>
    <t>dal10.sr02.rk304</t>
  </si>
  <si>
    <t>dal10.sr02.rk305</t>
  </si>
  <si>
    <t>dal10.sr02.rk306</t>
  </si>
  <si>
    <t>dal10.sr02.rk307</t>
  </si>
  <si>
    <t>dal10.sr02.rk308</t>
  </si>
  <si>
    <t>dal10.sr02.rk309</t>
  </si>
  <si>
    <t>dal10.sr02.rk310</t>
  </si>
  <si>
    <t>dal10.sr02.rk311</t>
  </si>
  <si>
    <t>DAL10-103</t>
  </si>
  <si>
    <t>dal10.sr02.rk312</t>
  </si>
  <si>
    <t>dal10.sr02.rk313</t>
  </si>
  <si>
    <t>dal10.sr02.rk314</t>
  </si>
  <si>
    <t>dal10.sr02.rk315</t>
  </si>
  <si>
    <t>dal10.sr02.rk316</t>
  </si>
  <si>
    <t>dal10.sr02.rk317</t>
  </si>
  <si>
    <t>dal10.sr02.rk318</t>
  </si>
  <si>
    <t>dal10.sr02.rk319</t>
  </si>
  <si>
    <t>dal10.sr02.rk320</t>
  </si>
  <si>
    <t>dal10.sr02.rk321</t>
  </si>
  <si>
    <t>dal10.sr02.rk322</t>
  </si>
  <si>
    <t>dal10.sr02.rk323</t>
  </si>
  <si>
    <t>dal10.sr02.rk324</t>
  </si>
  <si>
    <t>dal10.sr02.rk325</t>
  </si>
  <si>
    <t>dal10.sr02.rk326</t>
  </si>
  <si>
    <t>dal10.sr02.rk327</t>
  </si>
  <si>
    <t>dal10.sr02.rk328</t>
  </si>
  <si>
    <t>dal10.sr02.rk329</t>
  </si>
  <si>
    <t>dal10.sr02.rk330</t>
  </si>
  <si>
    <t>dal10.sr02.rk331</t>
  </si>
  <si>
    <t>dal10.sr02.rk332</t>
  </si>
  <si>
    <t>dal10.sr02.rk333</t>
  </si>
  <si>
    <t>dal10.sr02.rk334</t>
  </si>
  <si>
    <t>dal10.sr02.rk335</t>
  </si>
  <si>
    <t>dal10.sr02.rk336</t>
  </si>
  <si>
    <t>dal10.sr02.rk337</t>
  </si>
  <si>
    <t>dal10.sr02.rk338</t>
  </si>
  <si>
    <t>dal10.sr02.rk339</t>
  </si>
  <si>
    <t>dal10.sr02.rk340</t>
  </si>
  <si>
    <t>dal10.sr02.rk341</t>
  </si>
  <si>
    <t>vlam - VDC Rack reclaimed.
https://internal.softlayer.com/Ticket/ticketEdit/85497561</t>
  </si>
  <si>
    <t>dal10.sr02.rk342</t>
  </si>
  <si>
    <t>vlam - VDC Rack reclaimed. https://internal.softlayer.com/Ticket/ticketEdit/85495547</t>
  </si>
  <si>
    <t>dal10.sr02.rk343</t>
  </si>
  <si>
    <t>vlam - VDC rack reclaimed. https://internal.softlayer.com/Ticket/ticketEdit/85499633</t>
  </si>
  <si>
    <t>dal10.sr02.rk344</t>
  </si>
  <si>
    <t>vlam - 11/4/21 - From acoleman, per CAPREQ-637 for Acadia Storage</t>
  </si>
  <si>
    <t>dal10.sr02.rk345</t>
  </si>
  <si>
    <t>dal10.sr02.rk346</t>
  </si>
  <si>
    <t>dal10.sr02.rk347</t>
  </si>
  <si>
    <t>dal10.sr02.rk348</t>
  </si>
  <si>
    <t>dal10.sr02.rk349</t>
  </si>
  <si>
    <t>dal10.sr02.rk350</t>
  </si>
  <si>
    <t>dal10.sr02.rk351</t>
  </si>
  <si>
    <t>dal10.sr02.rk352</t>
  </si>
  <si>
    <t>dal10.sr02.rk353</t>
  </si>
  <si>
    <t>dal10.sr02.rk354</t>
  </si>
  <si>
    <t>dal10.sr02.rk355</t>
  </si>
  <si>
    <t>dal10.sr02.rk356</t>
  </si>
  <si>
    <t>dal10.sr02.rk357</t>
  </si>
  <si>
    <t>dal10.sr02.rk358</t>
  </si>
  <si>
    <t>dal10.sr02.rk359</t>
  </si>
  <si>
    <t>dal10.sr02.rk360</t>
  </si>
  <si>
    <t>dal10.sr02.rk361</t>
  </si>
  <si>
    <t>dal10.sr02.rk362</t>
  </si>
  <si>
    <t>dal10.sr02.rk363</t>
  </si>
  <si>
    <t>dal10.sr02.rk364</t>
  </si>
  <si>
    <t>dal10.sr02.rk365</t>
  </si>
  <si>
    <t>dal10.sr02.rk366</t>
  </si>
  <si>
    <t>dal10.sr02.rk367</t>
  </si>
  <si>
    <t>dal10.sr02.rk368</t>
  </si>
  <si>
    <t>dal10.sr02.rk369</t>
  </si>
  <si>
    <t>dal10.sr02.rk370</t>
  </si>
  <si>
    <t>dal10.sr02.rk371</t>
  </si>
  <si>
    <t>dal10.sr02.rk372</t>
  </si>
  <si>
    <t>dal10.sr02.rk373</t>
  </si>
  <si>
    <t>dal10.sr02.rk374</t>
  </si>
  <si>
    <t>dal10.sr02.rk375</t>
  </si>
  <si>
    <t>dal10.sr02.rk376</t>
  </si>
  <si>
    <t>dal10.sr02.rk377</t>
  </si>
  <si>
    <t>dal10.sr02.rk378</t>
  </si>
  <si>
    <t>dal10.sr02.rk379</t>
  </si>
  <si>
    <t>dal10.sr02.rk380</t>
  </si>
  <si>
    <t>dal10.sr02.rk381</t>
  </si>
  <si>
    <t>dal10.sr02.rk382</t>
  </si>
  <si>
    <t>dal10.sr02.rk383</t>
  </si>
  <si>
    <t>dal10.sr02.rk384</t>
  </si>
  <si>
    <t>dal10.sr02.rk385</t>
  </si>
  <si>
    <t>dal10.sr02.rk386</t>
  </si>
  <si>
    <t>dal10.sr02.rk387</t>
  </si>
  <si>
    <t>dal10.sr02.rk388</t>
  </si>
  <si>
    <t>dal10.sr02.rk389</t>
  </si>
  <si>
    <t>dal10.sr02.rk390</t>
  </si>
  <si>
    <t>dal10.sr02.rk391</t>
  </si>
  <si>
    <t>dal10.sr02.rk392</t>
  </si>
  <si>
    <t>dal10.sr02.rk393</t>
  </si>
  <si>
    <t>dal10.sr02.rk394</t>
  </si>
  <si>
    <t>dal10.sr02.rk395</t>
  </si>
  <si>
    <t>dal10.sr02.rk396</t>
  </si>
  <si>
    <t>dal10.sr02.rk397</t>
  </si>
  <si>
    <t>dal10.sr02.rk398</t>
  </si>
  <si>
    <t>dal10.sr02.rk399</t>
  </si>
  <si>
    <t>dal10.sr02.rk400</t>
  </si>
  <si>
    <t>dal10.sr02.rk401</t>
  </si>
  <si>
    <t>dal10.sr02.rk402</t>
  </si>
  <si>
    <t>dal10.sr02.rk403</t>
  </si>
  <si>
    <t>dal10.sr02.rk404</t>
  </si>
  <si>
    <t>dal10.sr02.rk405</t>
  </si>
  <si>
    <t>dal10.sr02.rk406</t>
  </si>
  <si>
    <t>dal10.sr02.rk407</t>
  </si>
  <si>
    <t>dal10.sr02.rk408</t>
  </si>
  <si>
    <t>dal10.sr02.rk409</t>
  </si>
  <si>
    <t>dal10.sr02.rk410</t>
  </si>
  <si>
    <t>dal10.sr02.rk411</t>
  </si>
  <si>
    <t>dal10.sr02.rk412</t>
  </si>
  <si>
    <t>dal10.sr02.rk413</t>
  </si>
  <si>
    <t>dal10.sr02.rk414</t>
  </si>
  <si>
    <t>dal10.sr02.rk415</t>
  </si>
  <si>
    <t>dal10.sr02.rk416</t>
  </si>
  <si>
    <t>dal10.sr02.rk417</t>
  </si>
  <si>
    <t>dal10.sr02.rk418</t>
  </si>
  <si>
    <t>dal10.sr02.rk419</t>
  </si>
  <si>
    <t>dal10.sr02.rk420</t>
  </si>
  <si>
    <t>dal10.sr02.rk421</t>
  </si>
  <si>
    <t>dal10.sr02.rk422</t>
  </si>
  <si>
    <t>dal10.sr02.rk423</t>
  </si>
  <si>
    <t>dal10.sr02.rk424</t>
  </si>
  <si>
    <t>dal10.sr02.rk425</t>
  </si>
  <si>
    <t>dal10.sr02.rk426</t>
  </si>
  <si>
    <t>dal10.sr02.rk427</t>
  </si>
  <si>
    <t>dal10.sr02.rk428</t>
  </si>
  <si>
    <t>dal10.sr02.rk429</t>
  </si>
  <si>
    <t>dal10.sr02.rk430</t>
  </si>
  <si>
    <t>dal10.sr02.rk431</t>
  </si>
  <si>
    <t>dal10.sr02.rk432</t>
  </si>
  <si>
    <t>dal10.sr02.rk433</t>
  </si>
  <si>
    <t>dal10.sr02.rk434</t>
  </si>
  <si>
    <t>dal10.sr02.rk435</t>
  </si>
  <si>
    <t>dal10.sr02.rk436</t>
  </si>
  <si>
    <t>dal10.sr02.rk437</t>
  </si>
  <si>
    <t>dal10.sr02.rk438</t>
  </si>
  <si>
    <t>dal10.sr02.rk439</t>
  </si>
  <si>
    <t>dal10.sr02.rk440</t>
  </si>
  <si>
    <t>dal10.sr02.rk441</t>
  </si>
  <si>
    <t>dal10.sr02.rk442</t>
  </si>
  <si>
    <t>dal10.sr02.rk443</t>
  </si>
  <si>
    <t>dal10.sr02.rk444</t>
  </si>
  <si>
    <t>dal10.sr02.rk445</t>
  </si>
  <si>
    <t>dal10.sr02.rk446</t>
  </si>
  <si>
    <t>dal10.sr02.rk447</t>
  </si>
  <si>
    <t>dal10.sr02.rk448</t>
  </si>
  <si>
    <t>dal10.sr02.rk449</t>
  </si>
  <si>
    <t>dal10.sr02.rk450</t>
  </si>
  <si>
    <t>dal10.sr02.rk451</t>
  </si>
  <si>
    <t>dal10.sr02.rk452</t>
  </si>
  <si>
    <t>dal10.sr02.rk453</t>
  </si>
  <si>
    <t>dal10.sr02.rk454</t>
  </si>
  <si>
    <t>dal10.sr02.rk455</t>
  </si>
  <si>
    <t>dal10.sr02.rk456</t>
  </si>
  <si>
    <t>dal10.sr02.rk457</t>
  </si>
  <si>
    <t>dal10.sr02.rk458</t>
  </si>
  <si>
    <t>dal10.sr02.rk459</t>
  </si>
  <si>
    <t>dal10.sr02.rk460</t>
  </si>
  <si>
    <t>dal10.sr02.rk461</t>
  </si>
  <si>
    <t>dal10.sr02.rk462</t>
  </si>
  <si>
    <t>dal10.sr02.rk463</t>
  </si>
  <si>
    <t>dal10.sr02.rk464</t>
  </si>
  <si>
    <t>dal10.sr02.rk465</t>
  </si>
  <si>
    <t>dal10.sr02.rk466</t>
  </si>
  <si>
    <t>dal10.sr02.rk467</t>
  </si>
  <si>
    <t>acoleman - acoleman - 2.26.21 - allocated for STaaS per CAPREQ-579</t>
  </si>
  <si>
    <t>dal10.sr02.rk468</t>
  </si>
  <si>
    <t>dal10.sr02.rk469</t>
  </si>
  <si>
    <t>dal10.sr02.rk470</t>
  </si>
  <si>
    <t>dal10.sr02.rk471</t>
  </si>
  <si>
    <t>dal10.sr02.rk472</t>
  </si>
  <si>
    <t>dal10.sr02.rk473</t>
  </si>
  <si>
    <t>dal10.sr02.rk474</t>
  </si>
  <si>
    <t>dal10.sr02.rk475</t>
  </si>
  <si>
    <t>dal10.sr02.rk476</t>
  </si>
  <si>
    <t>dal10.sr02.rk477</t>
  </si>
  <si>
    <t>dal10.sr02.rk478</t>
  </si>
  <si>
    <t>dal10.sr02.rk479</t>
  </si>
  <si>
    <t>dal10.sr02.rk480</t>
  </si>
  <si>
    <t>dal10.sr02.rk481</t>
  </si>
  <si>
    <t>dal10.sr02.rk482</t>
  </si>
  <si>
    <t>mreed - Restricted Access Account - Hardware Locked</t>
  </si>
  <si>
    <t>dal10.sr02.rk483</t>
  </si>
  <si>
    <t>dal10.sr02.rk484</t>
  </si>
  <si>
    <t>dal10.sr02.rk485</t>
  </si>
  <si>
    <t>dal10.sr02.rk486</t>
  </si>
  <si>
    <t>dal10.sr02.rk487</t>
  </si>
  <si>
    <t>dal10.sr02.rk488</t>
  </si>
  <si>
    <t>dal10.sr02.rk489</t>
  </si>
  <si>
    <t>dal10.sr02.rk490</t>
  </si>
  <si>
    <t>vlam - 7/28/2022 - Reallocated from QZ2 to Acadia QZ1 per DCL-3301</t>
  </si>
  <si>
    <t>dal10.sr02.rk491</t>
  </si>
  <si>
    <t>dal10.sr02.rk492</t>
  </si>
  <si>
    <t>dal10.sr02.rk493</t>
  </si>
  <si>
    <t>dal10.sr02.rk494</t>
  </si>
  <si>
    <t>dal10.sr02.rk495</t>
  </si>
  <si>
    <t>dal10.sr02.rk496</t>
  </si>
  <si>
    <t>dal10.sr02.rk497</t>
  </si>
  <si>
    <t>dal10.sr02.rk498</t>
  </si>
  <si>
    <t>dal10.sr02.rk499</t>
  </si>
  <si>
    <t>dal10.sr02.rk500</t>
  </si>
  <si>
    <t>vlam - vlam - 9/30/20 - This is the Bare Metal 25G row.</t>
  </si>
  <si>
    <t>dal10.sr02.rk501</t>
  </si>
  <si>
    <t>dal10.sr02.rk502</t>
  </si>
  <si>
    <t>dal10.sr02.rk503</t>
  </si>
  <si>
    <t>dal10.sr02.rk504</t>
  </si>
  <si>
    <t>dal10.sr02.rk505</t>
  </si>
  <si>
    <t>dal10.sr02.rk506</t>
  </si>
  <si>
    <t>dal10.sr02.rk507</t>
  </si>
  <si>
    <t>dal10.sr02.rk508</t>
  </si>
  <si>
    <t>dal10.sr02.rk509</t>
  </si>
  <si>
    <t>dal10.sr02.rk510</t>
  </si>
  <si>
    <t>dal10.sr02.rk511</t>
  </si>
  <si>
    <t>dal10.sr02.rk512</t>
  </si>
  <si>
    <t>dal10.sr02.rk513</t>
  </si>
  <si>
    <t>dal10.sr02.rk514</t>
  </si>
  <si>
    <t>dal10.sr02.rk515</t>
  </si>
  <si>
    <t>dal10.sr02.rk516</t>
  </si>
  <si>
    <t>dal10.sr02.rk517</t>
  </si>
  <si>
    <t>dal10.sr02.rk518</t>
  </si>
  <si>
    <t>dal10.sr02.rk519</t>
  </si>
  <si>
    <t>dal10.sr02.rk520</t>
  </si>
  <si>
    <t>dal10.sr02.rk521</t>
  </si>
  <si>
    <t>dal10.sr02.rk522</t>
  </si>
  <si>
    <t>dal10.sr02.rk523</t>
  </si>
  <si>
    <t>dal10.sr02.rk524</t>
  </si>
  <si>
    <t>dal10.sr02.rk525</t>
  </si>
  <si>
    <t>dal10.sr02.rk526</t>
  </si>
  <si>
    <t>dal10.sr02.rk527</t>
  </si>
  <si>
    <t>dal10.sr02.rk528</t>
  </si>
  <si>
    <t>dal10.sr02.rk529</t>
  </si>
  <si>
    <t>dal10.sr02.rk530</t>
  </si>
  <si>
    <t>dal10.sr02.rk531</t>
  </si>
  <si>
    <t>dal10.sr02.rk532</t>
  </si>
  <si>
    <t>dal10.sr02.rk533</t>
  </si>
  <si>
    <t>dal10.sr02.rk534</t>
  </si>
  <si>
    <t>dal10.sr02.rk535</t>
  </si>
  <si>
    <t>dal10.sr02.rk536</t>
  </si>
  <si>
    <t>dal10.sr02.rk537</t>
  </si>
  <si>
    <t>dal10.sr02.rk538</t>
  </si>
  <si>
    <t>dal10.sr02.rk539</t>
  </si>
  <si>
    <t>dal10.sr02.rk540</t>
  </si>
  <si>
    <t>dal10.sr02.rk541</t>
  </si>
  <si>
    <t>dal10.sr02.rk542</t>
  </si>
  <si>
    <t>dal10.sr02.rk543</t>
  </si>
  <si>
    <t>dal10.sr02.rk544</t>
  </si>
  <si>
    <t>dal10.sr02.rk545</t>
  </si>
  <si>
    <t>dal10.sr02.rk546</t>
  </si>
  <si>
    <t>dal10.sr02.rk547</t>
  </si>
  <si>
    <t>dal10.sr02.rk548</t>
  </si>
  <si>
    <t>dal10.sr02.rk549</t>
  </si>
  <si>
    <t>dal10.sr02.rk550</t>
  </si>
  <si>
    <t>dal10.sr02.rk551</t>
  </si>
  <si>
    <t>dal10.sr02.rk552</t>
  </si>
  <si>
    <t>dal10.sr02.rk553</t>
  </si>
  <si>
    <t>dal10.sr02.rk554</t>
  </si>
  <si>
    <t>dal10.sr02.rk555</t>
  </si>
  <si>
    <t>dal10.sr02.rk556</t>
  </si>
  <si>
    <t>dal10.sr02.rk557</t>
  </si>
  <si>
    <t>dal10.sr02.rk558</t>
  </si>
  <si>
    <t>dal10.sr02.rk559</t>
  </si>
  <si>
    <t>dal10.sr02.rk560</t>
  </si>
  <si>
    <t>dal10.sr02.rk561</t>
  </si>
  <si>
    <t>dal10.sr02.rk562</t>
  </si>
  <si>
    <t>dal10.sr02.rk563</t>
  </si>
  <si>
    <t>dal10.sr02.rk564</t>
  </si>
  <si>
    <t>dal10.sr02.rk565</t>
  </si>
  <si>
    <t>dal10.sr02.rk566</t>
  </si>
  <si>
    <t>dal10.sr02.rk567</t>
  </si>
  <si>
    <t>dal10.sr02.rk568</t>
  </si>
  <si>
    <t>dal10.sr02.rk569</t>
  </si>
  <si>
    <t>dal10.sr02.rk570</t>
  </si>
  <si>
    <t>dal10.sr02.rk571</t>
  </si>
  <si>
    <t>dal10.sr02.rk572</t>
  </si>
  <si>
    <t>dal10.sr02.rk573</t>
  </si>
  <si>
    <t>dal10.sr02.rk574</t>
  </si>
  <si>
    <t>dal10.sr02.rk575</t>
  </si>
  <si>
    <t>dal10.sr02.rk576</t>
  </si>
  <si>
    <t>dal10.sr02.rk577</t>
  </si>
  <si>
    <t>dal10.sr02.rk578</t>
  </si>
  <si>
    <t>dal10.sr02.rk579</t>
  </si>
  <si>
    <t>dal10.sr02.rk580</t>
  </si>
  <si>
    <t>dal10.sr02.rk581</t>
  </si>
  <si>
    <t>dal10.sr02.rk582</t>
  </si>
  <si>
    <t>dal10.sr02.rk583</t>
  </si>
  <si>
    <t>dal10.sr02.rk584</t>
  </si>
  <si>
    <t>dal10.sr02.rk585</t>
  </si>
  <si>
    <t>dal10.sr02.rk586</t>
  </si>
  <si>
    <t>dal10.sr02.rk587</t>
  </si>
  <si>
    <t>dal10.sr02.rk588</t>
  </si>
  <si>
    <t>dal10.sr02.rk589</t>
  </si>
  <si>
    <t>dal10.sr02.rk590</t>
  </si>
  <si>
    <t>dal10.sr02.rk591</t>
  </si>
  <si>
    <t>dal10.sr02.rk592</t>
  </si>
  <si>
    <t>dal10.sr02.rk593</t>
  </si>
  <si>
    <t>dal10.sr02.rk594</t>
  </si>
  <si>
    <t>dal10.sr02.rk595</t>
  </si>
  <si>
    <t>dal10.sr02.rk596</t>
  </si>
  <si>
    <t>dal10.sr02.rk597</t>
  </si>
  <si>
    <t>dal10.sr02.rk598</t>
  </si>
  <si>
    <t>dal10.sr02.rk599</t>
  </si>
  <si>
    <t>dal10.sr02.rk600</t>
  </si>
  <si>
    <t>dal10.sr02.rk601</t>
  </si>
  <si>
    <t>dal10.sr02.rk602</t>
  </si>
  <si>
    <t>dal10.sr02.rk603</t>
  </si>
  <si>
    <t>dal10.sr02.rk604</t>
  </si>
  <si>
    <t>dal10.sr02.rk605</t>
  </si>
  <si>
    <t>dal10.sr02.rk606</t>
  </si>
  <si>
    <t>dal10.sr02.rk607</t>
  </si>
  <si>
    <t>dal10.sr02.rk608</t>
  </si>
  <si>
    <t>dal10.sr02.rk609</t>
  </si>
  <si>
    <t>dal10.sr02.rk610</t>
  </si>
  <si>
    <t>dal10.sr02.rk611</t>
  </si>
  <si>
    <t>dal10.sr02.rk612</t>
  </si>
  <si>
    <t>dal10.sr02.rk613</t>
  </si>
  <si>
    <t>dal10.sr02.rk614</t>
  </si>
  <si>
    <t>dal10.sr02.rk615</t>
  </si>
  <si>
    <t>dal10.sr02.rk616</t>
  </si>
  <si>
    <t>dal10.sr02.rk617</t>
  </si>
  <si>
    <t>dal10.sr02.rk618</t>
  </si>
  <si>
    <t>dal10.sr02.rk619</t>
  </si>
  <si>
    <t>dal10.sr02.rk620</t>
  </si>
  <si>
    <t>dal10.sr03.rk01</t>
  </si>
  <si>
    <t>dal10.sr03.rk02</t>
  </si>
  <si>
    <t>dal10.sr03.rk03</t>
  </si>
  <si>
    <t>dal10.sr03.rk04</t>
  </si>
  <si>
    <t>dal10.sr03.rk05</t>
  </si>
  <si>
    <t>dal10.sr03.rk06</t>
  </si>
  <si>
    <t>dal10.sr03.rk07</t>
  </si>
  <si>
    <t>dal10.sr03.rk08</t>
  </si>
  <si>
    <t>dal10.sr03.rk09</t>
  </si>
  <si>
    <t>dal10.sr03.rk10</t>
  </si>
  <si>
    <t>dal10.sr03.rk11</t>
  </si>
  <si>
    <t>dal10.sr03.rk12</t>
  </si>
  <si>
    <t>dal10.sr03.rk13</t>
  </si>
  <si>
    <t>dal10.sr03.rk14</t>
  </si>
  <si>
    <t>dal10.sr03.rk15</t>
  </si>
  <si>
    <t>dal10.sr03.rk16</t>
  </si>
  <si>
    <t>dal10.sr03.rk17</t>
  </si>
  <si>
    <t>ccoronado - Adding SL tag per Eric Lopez. Ticket: 141291244</t>
  </si>
  <si>
    <t>dal10.sr03.rk18</t>
  </si>
  <si>
    <t>dal10.sr03.rk19</t>
  </si>
  <si>
    <t>dal10.sr03.rk20</t>
  </si>
  <si>
    <t>dal10.sr03.rk21</t>
  </si>
  <si>
    <t>dal10.sr03.rk22</t>
  </si>
  <si>
    <t>dal10.sr03.rk23</t>
  </si>
  <si>
    <t>dal10.sr03.rk24</t>
  </si>
  <si>
    <t>dal10.sr03.rk25</t>
  </si>
  <si>
    <t>dal10.sr03.rk26</t>
  </si>
  <si>
    <t>dal10.sr03.rk27</t>
  </si>
  <si>
    <t>dal10.sr03.rk28</t>
  </si>
  <si>
    <t>dal10.sr03.rk29</t>
  </si>
  <si>
    <t>dal10.sr03.rk30</t>
  </si>
  <si>
    <t>dal10.sr03.rk31</t>
  </si>
  <si>
    <t>dal10.sr03.rk32</t>
  </si>
  <si>
    <t>dal10.sr03.rk33</t>
  </si>
  <si>
    <t>dal10.sr03.rk34</t>
  </si>
  <si>
    <t>vlam - vlam - 5/6/20 - Assign for NetApp</t>
  </si>
  <si>
    <t>dal10.sr03.rk35</t>
  </si>
  <si>
    <t>dal10.sr03.rk36</t>
  </si>
  <si>
    <t>dal10.sr03.rk37</t>
  </si>
  <si>
    <t>dal10.sr03.rk38</t>
  </si>
  <si>
    <t>dal10.sr03.rk39</t>
  </si>
  <si>
    <t>dal10.sr03.rk40</t>
  </si>
  <si>
    <t>dal10.sr03.rk41</t>
  </si>
  <si>
    <t>dal10.sr03.rk42</t>
  </si>
  <si>
    <t>dal10.sr03.rk43</t>
  </si>
  <si>
    <t>dal10.sr03.rk44</t>
  </si>
  <si>
    <t>dal10.sr03.rk45</t>
  </si>
  <si>
    <t xml:space="preserve">vlam - Assigned as GEN2 Row per the discussion with Felipe Telles &amp; GEN2 Team: "Power Zone Review - GEN2 New Row Assigments"
</t>
  </si>
  <si>
    <t>dal10.sr03.rk46</t>
  </si>
  <si>
    <t>dal10.sr03.rk47</t>
  </si>
  <si>
    <t>dal10.sr03.rk48</t>
  </si>
  <si>
    <t>dal10.sr03.rk49</t>
  </si>
  <si>
    <t>dal10.sr03.rk50</t>
  </si>
  <si>
    <t>dal10.sr03.rk51</t>
  </si>
  <si>
    <t>dal10.sr03.rk52</t>
  </si>
  <si>
    <t>dal10.sr03.rk53</t>
  </si>
  <si>
    <t>dal10.sr03.rk54</t>
  </si>
  <si>
    <t>dal10.sr03.rk55</t>
  </si>
  <si>
    <t>dal10.sr03.rk56</t>
  </si>
  <si>
    <t>dal10.sr03.rk57</t>
  </si>
  <si>
    <t>dal10.sr03.rk58</t>
  </si>
  <si>
    <t>dal10.sr03.rk59</t>
  </si>
  <si>
    <t>dal10.sr03.rk60</t>
  </si>
  <si>
    <t>dal10.sr03.rk61</t>
  </si>
  <si>
    <t>dal10.sr03.rk62</t>
  </si>
  <si>
    <t>dal10.sr03.rk63</t>
  </si>
  <si>
    <t>dal10.sr03.rk64</t>
  </si>
  <si>
    <t>dal10.sr03.rk65</t>
  </si>
  <si>
    <t>dal10.sr03.rk66</t>
  </si>
  <si>
    <t>dal10.sr03.rk67</t>
  </si>
  <si>
    <t>dal10.sr03.rk68</t>
  </si>
  <si>
    <t>dal10.sr03.rk69</t>
  </si>
  <si>
    <t>dal10.sr03.rk70</t>
  </si>
  <si>
    <t>dal10.sr03.rk71</t>
  </si>
  <si>
    <t>dal10.sr03.rk72</t>
  </si>
  <si>
    <t>dal10.sr03.rk73</t>
  </si>
  <si>
    <t>dal10.sr03.rk74</t>
  </si>
  <si>
    <t>dal10.sr03.rk75</t>
  </si>
  <si>
    <t>dal10.sr03.rk76</t>
  </si>
  <si>
    <t>dal10.sr03.rk77</t>
  </si>
  <si>
    <t>dal10.sr03.rk78</t>
  </si>
  <si>
    <t>nterrell - SL Serial has been updated as per ticket: https://internal.softlayer.com/Ticket/ticketEdit/143651984</t>
  </si>
  <si>
    <t>dal10.sr03.rk79</t>
  </si>
  <si>
    <t>dal10.sr03.rk80</t>
  </si>
  <si>
    <t>dal10.sr03.rk81</t>
  </si>
  <si>
    <t>dal10.sr03.rk82</t>
  </si>
  <si>
    <t>dal10.sr03.rk89</t>
  </si>
  <si>
    <t xml:space="preserve">ccoronado - Adding SL tag per Jonathan Gomez. Ticket:143823708
</t>
  </si>
  <si>
    <t>dal10.sr03.rk90</t>
  </si>
  <si>
    <t>dal10.sr03.rk91</t>
  </si>
  <si>
    <t>dal10.sr03.rk92</t>
  </si>
  <si>
    <t>dal10.sr03.rk93</t>
  </si>
  <si>
    <t>dal10.sr03.rk94</t>
  </si>
  <si>
    <t>dal10.sr03.rk95</t>
  </si>
  <si>
    <t>vlam - Racks are in POD 4.</t>
  </si>
  <si>
    <t>dal10.sr03.rk96</t>
  </si>
  <si>
    <t>dal10.sr03.rk97</t>
  </si>
  <si>
    <t>dal10.sr03.rk98</t>
  </si>
  <si>
    <t>dal10.sr03.rk99</t>
  </si>
  <si>
    <t>GPU</t>
  </si>
  <si>
    <t>dal10.sr03.rk100</t>
  </si>
  <si>
    <t>dal10.sr03.rk101</t>
  </si>
  <si>
    <t>dal10.sr03.rk102</t>
  </si>
  <si>
    <t>dal10.sr03.rk103</t>
  </si>
  <si>
    <t>dal10.sr03.rk104</t>
  </si>
  <si>
    <t>dal10.sr03.rk105</t>
  </si>
  <si>
    <t>dal10.sr03.rk106</t>
  </si>
  <si>
    <t>dal10.sr03.rk107</t>
  </si>
  <si>
    <t>dal10.sr03.rk108</t>
  </si>
  <si>
    <t>dal10.sr03.rk109</t>
  </si>
  <si>
    <t>dal10.sr03.rk110</t>
  </si>
  <si>
    <t>dal10.sr03.rk111</t>
  </si>
  <si>
    <t>dal10.sr03.rk112</t>
  </si>
  <si>
    <t>dal10.sr03.rk113</t>
  </si>
  <si>
    <t>dal10.sr03.rk114</t>
  </si>
  <si>
    <t>dal10.sr03.rk115</t>
  </si>
  <si>
    <t>dal10.sr03.rk116</t>
  </si>
  <si>
    <t>dal10.sr03.rk117</t>
  </si>
  <si>
    <t>dal10.sr03.rk118</t>
  </si>
  <si>
    <t>dal10.sr03.rk119</t>
  </si>
  <si>
    <t>dal10.sr03.rk120</t>
  </si>
  <si>
    <t>dal10.sr03.rk121</t>
  </si>
  <si>
    <t>dal10.sr03.rk122</t>
  </si>
  <si>
    <t>dal10.sr03.rk123</t>
  </si>
  <si>
    <t>dal10.sr03.rk124</t>
  </si>
  <si>
    <t>dal10.sr03.rk125</t>
  </si>
  <si>
    <t>dal10.sr03.rk126</t>
  </si>
  <si>
    <t>dal10.sr03.rk127</t>
  </si>
  <si>
    <t>dal10.sr03.rk128</t>
  </si>
  <si>
    <t>dal10.sr03.rk129</t>
  </si>
  <si>
    <t>dal10.sr03.rk130</t>
  </si>
  <si>
    <t>dal10.sr03.rk131</t>
  </si>
  <si>
    <t>dal10.sr03.rk132</t>
  </si>
  <si>
    <t>dal10.sr03.rk133</t>
  </si>
  <si>
    <t>dal10.sr03.rk134</t>
  </si>
  <si>
    <t>dal10.sr03.rk135</t>
  </si>
  <si>
    <t>dal10.sr03.rk136</t>
  </si>
  <si>
    <t>dal10.sr03.rk137</t>
  </si>
  <si>
    <t>dal10.sr03.rk138</t>
  </si>
  <si>
    <t>dal10.sr03.rk139</t>
  </si>
  <si>
    <t>dal10.sr03.rk140</t>
  </si>
  <si>
    <t>dal10.sr03.rk141</t>
  </si>
  <si>
    <t>dal10.sr03.rk142</t>
  </si>
  <si>
    <t>dal10.sr03.rk143</t>
  </si>
  <si>
    <t>dal10.sr03.rk144</t>
  </si>
  <si>
    <t>dal10.sr03.rk145</t>
  </si>
  <si>
    <t>dal10.sr03.rk146</t>
  </si>
  <si>
    <t>dal10.sr03.rk147</t>
  </si>
  <si>
    <t>dal10.sr03.rk148</t>
  </si>
  <si>
    <t>dal10.sr03.rk149</t>
  </si>
  <si>
    <t>dal10.sr03.rk150</t>
  </si>
  <si>
    <t>dal10.sr03.rk151</t>
  </si>
  <si>
    <t>dal10.sr03.rk152</t>
  </si>
  <si>
    <t>dal10.sr03.rk153</t>
  </si>
  <si>
    <t>dal10.sr03.rk154</t>
  </si>
  <si>
    <t>dal10.sr03.rk155</t>
  </si>
  <si>
    <t>dal10.sr03.rk156</t>
  </si>
  <si>
    <t>dal10.sr03.rk157</t>
  </si>
  <si>
    <t>dal10.sr03.rk158</t>
  </si>
  <si>
    <t>dal10.sr03.rk159</t>
  </si>
  <si>
    <t>dal10.sr03.rk160</t>
  </si>
  <si>
    <t>dal10.sr03.rk161</t>
  </si>
  <si>
    <t>dal10.sr03.rk162</t>
  </si>
  <si>
    <t>dal10.sr03.rk163</t>
  </si>
  <si>
    <t>dal10.sr03.rk164</t>
  </si>
  <si>
    <t>dal10.sr03.rk165</t>
  </si>
  <si>
    <t>dal10.sr03.rk166</t>
  </si>
  <si>
    <t>dal10.sr03.rk167</t>
  </si>
  <si>
    <t>dal10.sr03.rk168</t>
  </si>
  <si>
    <t>dal10.sr03.rk169</t>
  </si>
  <si>
    <t>dal10.sr03.rk170</t>
  </si>
  <si>
    <t>dal10.sr03.rk171</t>
  </si>
  <si>
    <t>dal10.sr03.rk172</t>
  </si>
  <si>
    <t>dal10.sr03.rk173</t>
  </si>
  <si>
    <t>dal10.sr03.rk174</t>
  </si>
  <si>
    <t>dal10.sr03.rk175</t>
  </si>
  <si>
    <t>dal10.sr03.rk176</t>
  </si>
  <si>
    <t>dal10.sr03.rk177</t>
  </si>
  <si>
    <t>dal10.sr03.rk178</t>
  </si>
  <si>
    <t>dal10.sr03.rk179</t>
  </si>
  <si>
    <t>dal10.sr03.rk180</t>
  </si>
  <si>
    <t>dal10.sr03.rk181</t>
  </si>
  <si>
    <t>dal10.sr03.rk186</t>
  </si>
  <si>
    <t>dal10.sr03.rk187</t>
  </si>
  <si>
    <t>dal10.sr03.rk188</t>
  </si>
  <si>
    <t>dal10.sr03.rk189</t>
  </si>
  <si>
    <t>dal10.sr03.rk190</t>
  </si>
  <si>
    <t>dal10.sr03.rk191</t>
  </si>
  <si>
    <t>dal10.sr03.rk192</t>
  </si>
  <si>
    <t>dal10.sr03.rk193</t>
  </si>
  <si>
    <t>dal10.sr03.rk194</t>
  </si>
  <si>
    <t>dal10.sr03.rk195</t>
  </si>
  <si>
    <t>dal10.sr03.rk196</t>
  </si>
  <si>
    <t>dal10.sr03.rk197</t>
  </si>
  <si>
    <t>dal10.sr03.rk198</t>
  </si>
  <si>
    <t>dal10.sr03.rk199</t>
  </si>
  <si>
    <t>dal10.sr03.rk206</t>
  </si>
  <si>
    <t>dal10.sr03.rk207</t>
  </si>
  <si>
    <t>dal10.sr03.rk208</t>
  </si>
  <si>
    <t>dal10.sr03.rk209</t>
  </si>
  <si>
    <t>dal10.sr03.rk210</t>
  </si>
  <si>
    <t>dal10.sr03.rk211</t>
  </si>
  <si>
    <t>dal10.sr03.rk212</t>
  </si>
  <si>
    <t>dal10.sr03.rk213</t>
  </si>
  <si>
    <t>dal10.sr03.rk214</t>
  </si>
  <si>
    <t>dal10.sr03.rk215</t>
  </si>
  <si>
    <t>dal10.sr03.rk216</t>
  </si>
  <si>
    <t>dal10.sr03.rk217</t>
  </si>
  <si>
    <t>dal10.sr03.rk218</t>
  </si>
  <si>
    <t>dal10.sr03.rk219</t>
  </si>
  <si>
    <t>dal10.sr03.rk220</t>
  </si>
  <si>
    <t>dal10.sr03.rk221</t>
  </si>
  <si>
    <t>dal10.sr04.rk01</t>
  </si>
  <si>
    <t>L5</t>
  </si>
  <si>
    <t>Z1-500</t>
  </si>
  <si>
    <t>DAL10-104</t>
  </si>
  <si>
    <t>dal10.sr04.rk02</t>
  </si>
  <si>
    <t>dal10.sr04.rk03</t>
  </si>
  <si>
    <t>dal10.sr04.rk04</t>
  </si>
  <si>
    <t>dal10.sr04.rk05</t>
  </si>
  <si>
    <t>dal10.sr04.rk06</t>
  </si>
  <si>
    <t>dal10.sr04.rk07</t>
  </si>
  <si>
    <t>dal10.sr04.rk08</t>
  </si>
  <si>
    <t>dal10.sr04.rk09</t>
  </si>
  <si>
    <t>dal10.sr04.rk10</t>
  </si>
  <si>
    <t>dal10.sr04.rk11</t>
  </si>
  <si>
    <t>dal10.sr04.rk12</t>
  </si>
  <si>
    <t>dal10.sr04.rk13</t>
  </si>
  <si>
    <t>dal10.sr04.rk14</t>
  </si>
  <si>
    <t>dal10.sr04.rk15</t>
  </si>
  <si>
    <t>dal10.sr04.rk16</t>
  </si>
  <si>
    <t>dal10.sr04.rk17</t>
  </si>
  <si>
    <t>dal10.sr04.rk18</t>
  </si>
  <si>
    <t>dal10.sr04.rk19</t>
  </si>
  <si>
    <t>dal10.sr04.rk20</t>
  </si>
  <si>
    <t>dal10.sr04.rk21</t>
  </si>
  <si>
    <t>dal10.sr04.rk22</t>
  </si>
  <si>
    <t>dal10.sr04.rk23</t>
  </si>
  <si>
    <t>dal10.sr04.rk24</t>
  </si>
  <si>
    <t>dal10.sr04.rk25</t>
  </si>
  <si>
    <t>dal10.sr04.rk26</t>
  </si>
  <si>
    <t>dal10.sr04.rk27</t>
  </si>
  <si>
    <t>dal10.sr04.rk28</t>
  </si>
  <si>
    <t>dal10.sr04.rk29</t>
  </si>
  <si>
    <t>dal10.sr04.rk30</t>
  </si>
  <si>
    <t>dal10.sr04.rk31</t>
  </si>
  <si>
    <t>dal10.sr04.rk32</t>
  </si>
  <si>
    <t>dal10.sr04.rk33</t>
  </si>
  <si>
    <t>dal10.sr04.rk34</t>
  </si>
  <si>
    <t>dal10.sr04.rk35</t>
  </si>
  <si>
    <t>dal10.sr04.rk36</t>
  </si>
  <si>
    <t>dal10.sr04.rk37</t>
  </si>
  <si>
    <t>dal10.sr04.rk38</t>
  </si>
  <si>
    <t>dal10.sr04.rk39</t>
  </si>
  <si>
    <t>dal10.sr04.rk40</t>
  </si>
  <si>
    <t>dal10.sr04.rk41</t>
  </si>
  <si>
    <t>dal10.sr04.rk42</t>
  </si>
  <si>
    <t>dal10.sr04.rk43</t>
  </si>
  <si>
    <t>dal10.sr04.rk44</t>
  </si>
  <si>
    <t>dal10.sr04.rk45</t>
  </si>
  <si>
    <t>dal10.sr04.rk46</t>
  </si>
  <si>
    <t>dal10.sr04.rk47</t>
  </si>
  <si>
    <t>dal10.sr04.rk48</t>
  </si>
  <si>
    <t>dal10.sr04.rk49</t>
  </si>
  <si>
    <t>dal10.sr04.rk50</t>
  </si>
  <si>
    <t>dal10.sr04.rk51</t>
  </si>
  <si>
    <t>dal10.sr04.rk52</t>
  </si>
  <si>
    <t>dal10.sr04.rk53</t>
  </si>
  <si>
    <t>dal10.sr04.rk54</t>
  </si>
  <si>
    <t>dal10.sr04.rk55</t>
  </si>
  <si>
    <t>dal10.sr04.rk56</t>
  </si>
  <si>
    <t>Z2-500</t>
  </si>
  <si>
    <t>dal10.sr04.rk57</t>
  </si>
  <si>
    <t>dal10.sr04.rk58</t>
  </si>
  <si>
    <t>dal10.sr04.rk59</t>
  </si>
  <si>
    <t>dal10.sr04.rk60</t>
  </si>
  <si>
    <t>dal10.sr04.rk61</t>
  </si>
  <si>
    <t>dal10.sr04.rk62</t>
  </si>
  <si>
    <t>dal10.sr04.rk63</t>
  </si>
  <si>
    <t>dal10.sr04.rk64</t>
  </si>
  <si>
    <t>dal10.sr04.rk65</t>
  </si>
  <si>
    <t>dal10.sr04.rk66</t>
  </si>
  <si>
    <t>dal10.sr04.rk67</t>
  </si>
  <si>
    <t>dal10.sr04.rk68</t>
  </si>
  <si>
    <t>dal10.sr04.rk69</t>
  </si>
  <si>
    <t>dal10.sr04.rk70</t>
  </si>
  <si>
    <t>dal10.sr04.rk71</t>
  </si>
  <si>
    <t>dal10.sr04.rk72</t>
  </si>
  <si>
    <t>dal10.sr04.rk73</t>
  </si>
  <si>
    <t>dal10.sr04.rk74</t>
  </si>
  <si>
    <t>dal10.sr04.rk75</t>
  </si>
  <si>
    <t>dal10.sr04.rk76</t>
  </si>
  <si>
    <t>dal10.sr04.rk77</t>
  </si>
  <si>
    <t>dal10.sr04.rk78</t>
  </si>
  <si>
    <t>dal10.sr04.rk79</t>
  </si>
  <si>
    <t>dal10.sr04.rk80</t>
  </si>
  <si>
    <t>dal10.sr04.rk81</t>
  </si>
  <si>
    <t>dal10.sr04.rk82</t>
  </si>
  <si>
    <t>dal10.sr04.rk83</t>
  </si>
  <si>
    <t>dal10.sr04.rk84</t>
  </si>
  <si>
    <t>dal10.sr04.rk85</t>
  </si>
  <si>
    <t>dal10.sr04.rk86</t>
  </si>
  <si>
    <t>dal10.sr04.rk87</t>
  </si>
  <si>
    <t>dal10.sr04.rk88</t>
  </si>
  <si>
    <t>dal10.sr04.rk90</t>
  </si>
  <si>
    <t>Bare Metal - Planned</t>
  </si>
  <si>
    <t>dal10.sr04.rk91</t>
  </si>
  <si>
    <t>dal10.sr04.rk92</t>
  </si>
  <si>
    <t>dal10.sr04.rk93</t>
  </si>
  <si>
    <t>dal10.sr04.rk94</t>
  </si>
  <si>
    <t>Network - Planned</t>
  </si>
  <si>
    <t>dal10.sr04.rk95</t>
  </si>
  <si>
    <t>dal10.sr04.rk96</t>
  </si>
  <si>
    <t>dal10.sr04.rk97</t>
  </si>
  <si>
    <t>dal10.sr04.rk98</t>
  </si>
  <si>
    <t>dal10.sr04.rk99</t>
  </si>
  <si>
    <t>dal10.sr04.rk100</t>
  </si>
  <si>
    <t>dal10.sr04.rk101</t>
  </si>
  <si>
    <t>dal10.sr04.rk102</t>
  </si>
  <si>
    <t>dal10.sr04.rk103</t>
  </si>
  <si>
    <t>dal10.sr04.rk104</t>
  </si>
  <si>
    <t>dal10.sr04.rk105</t>
  </si>
  <si>
    <t>dal10.sr04.rk106</t>
  </si>
  <si>
    <t>dal10.sr04.rk107</t>
  </si>
  <si>
    <t>dal10.sr04.rk108</t>
  </si>
  <si>
    <t>dal10.sr04.rk109</t>
  </si>
  <si>
    <t>dal10.sr04.rk110</t>
  </si>
  <si>
    <t>dal10.sr04.rk111</t>
  </si>
  <si>
    <t>dal10.sr04.rk113</t>
  </si>
  <si>
    <t>Z3-500</t>
  </si>
  <si>
    <t>dal10.sr04.rk114</t>
  </si>
  <si>
    <t>dal10.sr04.rk115</t>
  </si>
  <si>
    <t>dal10.sr04.rk116</t>
  </si>
  <si>
    <t>dal10.sr04.rk117</t>
  </si>
  <si>
    <t>dal10.sr04.rk118</t>
  </si>
  <si>
    <t>dal10.sr04.rk119</t>
  </si>
  <si>
    <t>dal10.sr04.rk120</t>
  </si>
  <si>
    <t>dal10.sr04.rk121</t>
  </si>
  <si>
    <t>dal10.sr04.rk122</t>
  </si>
  <si>
    <t>dal10.sr04.rk123</t>
  </si>
  <si>
    <t>dal10.sr04.rk124</t>
  </si>
  <si>
    <t>dal10.sr04.rk125</t>
  </si>
  <si>
    <t>dal10.sr04.rk126</t>
  </si>
  <si>
    <t>dal10.sr04.rk127</t>
  </si>
  <si>
    <t>dal10.sr04.rk128</t>
  </si>
  <si>
    <t>dal10.sr04.rk129</t>
  </si>
  <si>
    <t>dal10.sr04.rk130</t>
  </si>
  <si>
    <t>dal10.sr04.rk131</t>
  </si>
  <si>
    <t>dal10.sr04.rk132</t>
  </si>
  <si>
    <t>dal10.sr04.rk133</t>
  </si>
  <si>
    <t>dal10.sr04.rk134</t>
  </si>
  <si>
    <t>Liquidation and EOS Servers in Racks - Data</t>
  </si>
  <si>
    <t>Data Last Updated</t>
  </si>
  <si>
    <t>Datacenter</t>
  </si>
  <si>
    <t>Location 2nd Level ID</t>
  </si>
  <si>
    <t>Location 3rdLevel ID</t>
  </si>
  <si>
    <t>Location 4th Level ID</t>
  </si>
  <si>
    <t>POD</t>
  </si>
  <si>
    <t>Hardware Status</t>
  </si>
  <si>
    <t>Hardware Age (Months)</t>
  </si>
  <si>
    <t>Motherboard Model</t>
  </si>
  <si>
    <t>Chassis Size</t>
  </si>
  <si>
    <t>Processor Family</t>
  </si>
  <si>
    <t>Processor Code</t>
  </si>
  <si>
    <t>Processor Version Code</t>
  </si>
  <si>
    <t>SKU</t>
  </si>
  <si>
    <t>Hardware ID</t>
  </si>
  <si>
    <t>Hardware Internal Serial Number</t>
  </si>
  <si>
    <t>Hardware Count</t>
  </si>
  <si>
    <t>Liquidation</t>
  </si>
  <si>
    <t>Inventory</t>
  </si>
  <si>
    <t>V2</t>
  </si>
  <si>
    <t>Haswell</t>
  </si>
  <si>
    <t>V3</t>
  </si>
  <si>
    <t>1U 1x1270V3</t>
  </si>
  <si>
    <t>X10SLH-LN6TF_R1.02</t>
  </si>
  <si>
    <t>Reclaim</t>
  </si>
  <si>
    <t>X10SLH-LN6TF</t>
  </si>
  <si>
    <t>Reserved</t>
  </si>
  <si>
    <t>X10DRU-i+_R1.02b</t>
  </si>
  <si>
    <t>1U 2x2620V3</t>
  </si>
  <si>
    <t>X10DRU-i+</t>
  </si>
  <si>
    <t>Broadwell</t>
  </si>
  <si>
    <t>V4</t>
  </si>
  <si>
    <t>1U 2x2620V4</t>
  </si>
  <si>
    <t>1U 2x2650V3</t>
  </si>
  <si>
    <t>1U 2x2650V4</t>
  </si>
  <si>
    <t>Systemx3550-M5-V4</t>
  </si>
  <si>
    <t>1U 2x2683V4</t>
  </si>
  <si>
    <t>1U 2x2690V3</t>
  </si>
  <si>
    <t>-200 - -200</t>
  </si>
  <si>
    <t>1U 2x2690V4</t>
  </si>
  <si>
    <t>2U 2x2620V3</t>
  </si>
  <si>
    <t>2U 2x2620V4</t>
  </si>
  <si>
    <t>2U 2x2650V3</t>
  </si>
  <si>
    <t>2U 2x2650V4</t>
  </si>
  <si>
    <t>X10DRU-i+_R1.02a</t>
  </si>
  <si>
    <t>2U 2x2690V3</t>
  </si>
  <si>
    <t>2U 2x2690V4</t>
  </si>
  <si>
    <t>X10DRI-T4+</t>
  </si>
  <si>
    <t>4U 2x2620V3</t>
  </si>
  <si>
    <t>4U 2x2620V4</t>
  </si>
  <si>
    <t>4U 2x2650V4</t>
  </si>
  <si>
    <t>X10QBI</t>
  </si>
  <si>
    <t>IvyBridge EX</t>
  </si>
  <si>
    <t>4U 4x4850V2</t>
  </si>
  <si>
    <t>Liquidate_Prep</t>
  </si>
  <si>
    <t>Systemx3550-M5</t>
  </si>
  <si>
    <t>1U 2x2683V3</t>
  </si>
  <si>
    <t>X11DPU+_R1.10</t>
  </si>
  <si>
    <t>Skylake</t>
  </si>
  <si>
    <t>4U 2x2690V3</t>
  </si>
  <si>
    <t>X10QBI_R1.21</t>
  </si>
  <si>
    <t>Broadwell EX</t>
  </si>
  <si>
    <t>4U 4x4850V4</t>
  </si>
  <si>
    <t>X3950-X6</t>
  </si>
  <si>
    <t>8U 4x8890V4</t>
  </si>
  <si>
    <t>Not Applicable</t>
  </si>
  <si>
    <t>2U 0xUnkn</t>
  </si>
  <si>
    <t>4U 2x2690V4</t>
  </si>
  <si>
    <t>1U 0xUnkn</t>
  </si>
  <si>
    <t>1U 2x4110</t>
  </si>
  <si>
    <t>1U 2x5120</t>
  </si>
  <si>
    <t>Systemx3650-M5-V4</t>
  </si>
  <si>
    <t>X10DRI-T4+_1.02</t>
  </si>
  <si>
    <t>DAL10 - 2</t>
  </si>
  <si>
    <t>DAL10 - 1</t>
  </si>
  <si>
    <t>DAL10 - 4</t>
  </si>
  <si>
    <t>SL01DGEY</t>
  </si>
  <si>
    <t>DAL10 - 3</t>
  </si>
  <si>
    <t>SL019I9R</t>
  </si>
  <si>
    <t>SL01CZMS</t>
  </si>
  <si>
    <t>SL01CZKJ</t>
  </si>
  <si>
    <t>SL01CZKI</t>
  </si>
  <si>
    <t>SL01CZKH</t>
  </si>
  <si>
    <t>SL01CZK0</t>
  </si>
  <si>
    <t>SL01CZM4</t>
  </si>
  <si>
    <t>SL01CZM5</t>
  </si>
  <si>
    <t>SL01DFV8</t>
  </si>
  <si>
    <t>SL01CMTR</t>
  </si>
  <si>
    <t>SL01CMUC</t>
  </si>
  <si>
    <t>SL01DFIE</t>
  </si>
  <si>
    <t>SL01BN30</t>
  </si>
  <si>
    <t>SL01BN36</t>
  </si>
  <si>
    <t>SL01DGEX</t>
  </si>
  <si>
    <t>SL01CIR9</t>
  </si>
  <si>
    <t>SL01DGUJ</t>
  </si>
  <si>
    <t>SL01DGT5</t>
  </si>
  <si>
    <t>SL017B0F</t>
  </si>
  <si>
    <t>Systemx3250-M6</t>
  </si>
  <si>
    <t>KabyLake</t>
  </si>
  <si>
    <t>V6</t>
  </si>
  <si>
    <t>1U 1x1270V6</t>
  </si>
  <si>
    <t>SL01D04E</t>
  </si>
  <si>
    <t>SL019IB6</t>
  </si>
  <si>
    <t>SL018PQJ</t>
  </si>
  <si>
    <t>SL01BC6Q</t>
  </si>
  <si>
    <t>SL01BC6B</t>
  </si>
  <si>
    <t>SL01DRTQ</t>
  </si>
  <si>
    <t>SL01EIIE</t>
  </si>
  <si>
    <t>SL0192KR</t>
  </si>
  <si>
    <t>SL01CZWJ</t>
  </si>
  <si>
    <t>SL01D02N</t>
  </si>
  <si>
    <t>SL016VYE</t>
  </si>
  <si>
    <t>SL01AY6O</t>
  </si>
  <si>
    <t>SL01BC6Z</t>
  </si>
  <si>
    <t>SL01D0DJ</t>
  </si>
  <si>
    <t>SL01D032</t>
  </si>
  <si>
    <t>SL01AY7P</t>
  </si>
  <si>
    <t>SL01CZVI</t>
  </si>
  <si>
    <t>SL01AY71</t>
  </si>
  <si>
    <t>SL01D1GN</t>
  </si>
  <si>
    <t>SL01D18Q</t>
  </si>
  <si>
    <t>SL01D18P</t>
  </si>
  <si>
    <t>SL01D151</t>
  </si>
  <si>
    <t>SL01D044</t>
  </si>
  <si>
    <t>SL0192LF</t>
  </si>
  <si>
    <t>SL01AKKV</t>
  </si>
  <si>
    <t>SL01D0DA</t>
  </si>
  <si>
    <t>SL01DL17</t>
  </si>
  <si>
    <t>SL01D049</t>
  </si>
  <si>
    <t>SL01BC69</t>
  </si>
  <si>
    <t>SL01766C</t>
  </si>
  <si>
    <t>SL01EITF</t>
  </si>
  <si>
    <t>SL01D18O</t>
  </si>
  <si>
    <t>SL01D18S</t>
  </si>
  <si>
    <t>SL01DFYH</t>
  </si>
  <si>
    <t>SL01EB28</t>
  </si>
  <si>
    <t>SL01AYHE</t>
  </si>
  <si>
    <t>SL01CI2E</t>
  </si>
  <si>
    <t>SL017580</t>
  </si>
  <si>
    <t>SL01AYNZ</t>
  </si>
  <si>
    <t>SL01AYH9</t>
  </si>
  <si>
    <t>SL01DHY8</t>
  </si>
  <si>
    <t>SL01EC2E</t>
  </si>
  <si>
    <t>SL01DMHX</t>
  </si>
  <si>
    <t>SL01BCZ2</t>
  </si>
  <si>
    <t>SL019KCF</t>
  </si>
  <si>
    <t>SL01D381</t>
  </si>
  <si>
    <t>SL01EKUN</t>
  </si>
  <si>
    <t>SL01EC2C</t>
  </si>
  <si>
    <t>SL01EC1Z</t>
  </si>
  <si>
    <t>SL01EBG7</t>
  </si>
  <si>
    <t>SL01DL4W</t>
  </si>
  <si>
    <t>SL01EBG5</t>
  </si>
  <si>
    <t>SL01EBGE</t>
  </si>
  <si>
    <t>SL01EBGK</t>
  </si>
  <si>
    <t>SL01EBGL</t>
  </si>
  <si>
    <t>SL01EBG6</t>
  </si>
  <si>
    <t>SL01EBQH</t>
  </si>
  <si>
    <t>SL01EC1C</t>
  </si>
  <si>
    <t>SL01BRIT</t>
  </si>
  <si>
    <t>SL01EJKV</t>
  </si>
  <si>
    <t>SL01D2Q9</t>
  </si>
  <si>
    <t>SL01DPSR</t>
  </si>
  <si>
    <t>SL01DQ68</t>
  </si>
  <si>
    <t>SL01BC8V</t>
  </si>
  <si>
    <t>SL01DFWT</t>
  </si>
  <si>
    <t>2U 2x4110</t>
  </si>
  <si>
    <t>SL01EL6C</t>
  </si>
  <si>
    <t>SL01EL6J</t>
  </si>
  <si>
    <t>SL01EL53</t>
  </si>
  <si>
    <t>2U 2x5120</t>
  </si>
  <si>
    <t>SL01EL5Q</t>
  </si>
  <si>
    <t>Lake</t>
  </si>
  <si>
    <t>2U 2x5218</t>
  </si>
  <si>
    <t>2U 2x6140</t>
  </si>
  <si>
    <t>SL01EL54</t>
  </si>
  <si>
    <t>SL01EL4E</t>
  </si>
  <si>
    <t>SL01EL59</t>
  </si>
  <si>
    <t>2U 2x6248</t>
  </si>
  <si>
    <t>SL01D1V4</t>
  </si>
  <si>
    <t>SL01CHZT</t>
  </si>
  <si>
    <t>1270</t>
  </si>
  <si>
    <t>2620</t>
  </si>
  <si>
    <t>2650</t>
  </si>
  <si>
    <t>2683</t>
  </si>
  <si>
    <t>2690</t>
  </si>
  <si>
    <t>4110</t>
  </si>
  <si>
    <t>5120</t>
  </si>
  <si>
    <t>5218</t>
  </si>
  <si>
    <t>6140</t>
  </si>
  <si>
    <t>6248</t>
  </si>
  <si>
    <t>8260</t>
  </si>
  <si>
    <t>4850</t>
  </si>
  <si>
    <t>8890</t>
  </si>
  <si>
    <t>NO DATA</t>
  </si>
  <si>
    <t>FEDRAMP Requirements</t>
  </si>
  <si>
    <t>Z Mainframe</t>
  </si>
  <si>
    <t>Undercloud</t>
  </si>
  <si>
    <t>BAU TD</t>
  </si>
  <si>
    <t>PK</t>
  </si>
  <si>
    <t>Zone</t>
  </si>
  <si>
    <t>Integration</t>
  </si>
  <si>
    <t>Staging</t>
  </si>
  <si>
    <t>4 Whips</t>
  </si>
  <si>
    <t>Site</t>
  </si>
  <si>
    <t>NG Fed</t>
  </si>
  <si>
    <t>Age Code</t>
  </si>
  <si>
    <t>For manual updating, see below.</t>
  </si>
  <si>
    <t>Step</t>
  </si>
  <si>
    <t>Instruction</t>
  </si>
  <si>
    <t>Select the Data tab on the top ribbon.</t>
  </si>
  <si>
    <r>
      <t xml:space="preserve">Under the </t>
    </r>
    <r>
      <rPr>
        <i/>
        <sz val="11"/>
        <color theme="1"/>
        <rFont val="Calibri"/>
        <family val="2"/>
        <scheme val="minor"/>
      </rPr>
      <t>Queries &amp; Connections</t>
    </r>
    <r>
      <rPr>
        <sz val="11"/>
        <color theme="1"/>
        <rFont val="Calibri"/>
        <family val="2"/>
        <scheme val="minor"/>
      </rPr>
      <t xml:space="preserve"> section, click on the </t>
    </r>
    <r>
      <rPr>
        <i/>
        <sz val="11"/>
        <color theme="1"/>
        <rFont val="Calibri"/>
        <family val="2"/>
        <scheme val="minor"/>
      </rPr>
      <t>Refresh All</t>
    </r>
    <r>
      <rPr>
        <sz val="11"/>
        <color theme="1"/>
        <rFont val="Calibri"/>
        <family val="2"/>
        <scheme val="minor"/>
      </rPr>
      <t xml:space="preserve"> button.</t>
    </r>
  </si>
  <si>
    <t>Please wait as the Queries are being refreshed. You may notice that this is still ongoing by the message "Running background query" message on status bar on the botton left section of the screen.</t>
  </si>
  <si>
    <r>
      <t>Shortcut</t>
    </r>
    <r>
      <rPr>
        <sz val="11"/>
        <color theme="1"/>
        <rFont val="Calibri"/>
        <family val="2"/>
        <scheme val="minor"/>
      </rPr>
      <t xml:space="preserve">   &gt;   Ctrl + Alt + F5   </t>
    </r>
    <r>
      <rPr>
        <b/>
        <sz val="11"/>
        <color theme="1"/>
        <rFont val="Calibri"/>
        <family val="2"/>
        <scheme val="minor"/>
      </rPr>
      <t xml:space="preserve">OR  </t>
    </r>
    <r>
      <rPr>
        <sz val="11"/>
        <color theme="1"/>
        <rFont val="Calibri"/>
        <family val="2"/>
        <scheme val="minor"/>
      </rPr>
      <t xml:space="preserve"> Alt, A, R, A</t>
    </r>
  </si>
  <si>
    <t>Allocated NG Rack</t>
  </si>
  <si>
    <t>Aggregate Rack</t>
  </si>
  <si>
    <t>Power Zone 7</t>
  </si>
  <si>
    <t>Power Zone 10</t>
  </si>
  <si>
    <t>Power Zone 8</t>
  </si>
  <si>
    <t>Power Zone 11</t>
  </si>
  <si>
    <t>Power Zone 9</t>
  </si>
  <si>
    <t>Power Zone 12</t>
  </si>
  <si>
    <t>Pk</t>
  </si>
  <si>
    <t>Conditional Formatting formula for Aggregate racks:</t>
  </si>
  <si>
    <t>=XLOOKUP(file_path!$B$5&amp;".sr0"&amp;$C$5&amp;".rk"&amp;TEXT(G30,"00"),'rack_breakdown'!$A$2:$A$4672,'rack_breakdown'!$J$2:$J$4672)="Aggregate"</t>
  </si>
  <si>
    <t>Formatting:</t>
  </si>
  <si>
    <t>Conditional Formatting formula for Gen2 racks:</t>
  </si>
  <si>
    <t>=LET(rack,file_path!$B$5&amp;".sr0"&amp;$C$5&amp;".rk"&amp;TEXT(G28,"00"),type,LEFT(XLOOKUP(rack,'rack_breakdown'!$A$2:$A$1141,'rack_breakdown'!$I$2:$I$1141),3),sts,XLOOKUP(rack,'rack_breakdown'!$A$2:$A$1141,'rack_breakdown'!$K$2:$K$1141),AND(OR(type="Gen",type="NG "),NOT(sts="Power Limit")))</t>
  </si>
  <si>
    <t>Cell with all Conditional Formattings:</t>
  </si>
  <si>
    <t>vlam - 5/16/2022 - Allocated to NG for MAR/APR TD and Citi Wave 3 per DCL-3077</t>
  </si>
  <si>
    <t>vlam - 5/16/2022 - Allocated to NG for MAR/APR TD and Citi Wave 5 per DCL-3077</t>
  </si>
  <si>
    <t>vlam - 2/11/2022 - Allocated to NG for May-June TD per DCL-3148</t>
  </si>
  <si>
    <t>vlam - 2/15/2022 - This has been allocated for NG AGG and MAGG per DCL-3077</t>
  </si>
  <si>
    <t>ysilva - 2/15/2022 - Allocated to NG for QZ1 Staging per DCL-3169</t>
  </si>
  <si>
    <t>ysilva - This has been allocated for NG Storage per CAPREQ-624.</t>
  </si>
  <si>
    <t>vlam - 9/29/2022 - Allocated for NG AGG and MAGG per DCL-3078</t>
  </si>
  <si>
    <t>vlam - 12/15/21 - Allocated to NG2 for QZ2 per DCL-3203</t>
  </si>
  <si>
    <t>vlam - 12/15/21 - Allocated to NG2 for BOA per CAPREQ-648</t>
  </si>
  <si>
    <t>vlam - 12/15/21 - Allocated to NG2 for BOA per CAPREQ-649</t>
  </si>
  <si>
    <t>vlam - 12/15/21 - Allocated to NG2 for January TD per CAPREQ-651</t>
  </si>
  <si>
    <t>vlam - 12/15/21 - Allocated to NG for Acadia QZ1 per DCL-3301</t>
  </si>
  <si>
    <t xml:space="preserve">ysilva - 2/15/2022 - Allocated to NG for QZ2 per DCL-3170
</t>
  </si>
  <si>
    <t>vlam - 12/15/2021 - Allocated to NG for CITI per DCL-3089</t>
  </si>
  <si>
    <t>vlam - 11/2/2022 - Allocated to NG for AGG and MAGG</t>
  </si>
  <si>
    <t>Data Run</t>
  </si>
  <si>
    <t>Geography</t>
  </si>
  <si>
    <t>Region</t>
  </si>
  <si>
    <t>Total Physical Cores</t>
  </si>
  <si>
    <t>01</t>
  </si>
  <si>
    <t>11</t>
  </si>
  <si>
    <t>07</t>
  </si>
  <si>
    <t>1</t>
  </si>
  <si>
    <t>4</t>
  </si>
  <si>
    <t>36</t>
  </si>
  <si>
    <t>06</t>
  </si>
  <si>
    <t>18</t>
  </si>
  <si>
    <t>08</t>
  </si>
  <si>
    <t>22</t>
  </si>
  <si>
    <t>03</t>
  </si>
  <si>
    <t>21</t>
  </si>
  <si>
    <t>02</t>
  </si>
  <si>
    <t>12</t>
  </si>
  <si>
    <t>09</t>
  </si>
  <si>
    <t>40</t>
  </si>
  <si>
    <t>38</t>
  </si>
  <si>
    <t>10</t>
  </si>
  <si>
    <t>31</t>
  </si>
  <si>
    <t>33</t>
  </si>
  <si>
    <t>96</t>
  </si>
  <si>
    <t>35</t>
  </si>
  <si>
    <t>14</t>
  </si>
  <si>
    <t>04</t>
  </si>
  <si>
    <t>95</t>
  </si>
  <si>
    <t>64</t>
  </si>
  <si>
    <t>16</t>
  </si>
  <si>
    <t>32</t>
  </si>
  <si>
    <t>15</t>
  </si>
  <si>
    <t>24</t>
  </si>
  <si>
    <t>23</t>
  </si>
  <si>
    <t>75</t>
  </si>
  <si>
    <t>28</t>
  </si>
  <si>
    <t>42</t>
  </si>
  <si>
    <t>79</t>
  </si>
  <si>
    <t>17</t>
  </si>
  <si>
    <t>27</t>
  </si>
  <si>
    <t>81</t>
  </si>
  <si>
    <t>20</t>
  </si>
  <si>
    <t>1U 2x6140</t>
  </si>
  <si>
    <t>2</t>
  </si>
  <si>
    <t>19</t>
  </si>
  <si>
    <t>37</t>
  </si>
  <si>
    <t>25</t>
  </si>
  <si>
    <t>87</t>
  </si>
  <si>
    <t>86</t>
  </si>
  <si>
    <t>13</t>
  </si>
  <si>
    <t>85</t>
  </si>
  <si>
    <t>84</t>
  </si>
  <si>
    <t>29</t>
  </si>
  <si>
    <t>82</t>
  </si>
  <si>
    <t>93</t>
  </si>
  <si>
    <t>83</t>
  </si>
  <si>
    <t>48</t>
  </si>
  <si>
    <t>77</t>
  </si>
  <si>
    <t>30</t>
  </si>
  <si>
    <t>0</t>
  </si>
  <si>
    <t>43</t>
  </si>
  <si>
    <t>05</t>
  </si>
  <si>
    <t>91</t>
  </si>
  <si>
    <t>26</t>
  </si>
  <si>
    <t>56</t>
  </si>
  <si>
    <t>39</t>
  </si>
  <si>
    <t>34</t>
  </si>
  <si>
    <t>41</t>
  </si>
  <si>
    <t>76</t>
  </si>
  <si>
    <t>49</t>
  </si>
  <si>
    <t>78</t>
  </si>
  <si>
    <t>80</t>
  </si>
  <si>
    <t>74</t>
  </si>
  <si>
    <t>88</t>
  </si>
  <si>
    <t>8</t>
  </si>
  <si>
    <t>NASA</t>
  </si>
  <si>
    <t>SR630</t>
  </si>
  <si>
    <t>6130</t>
  </si>
  <si>
    <t>1U 2x6130</t>
  </si>
  <si>
    <t>2U 2x2683V4</t>
  </si>
  <si>
    <t>DAL MZR</t>
  </si>
  <si>
    <t>1007511</t>
  </si>
  <si>
    <t>SL01DG6O</t>
  </si>
  <si>
    <t>1007123</t>
  </si>
  <si>
    <t>1217139</t>
  </si>
  <si>
    <t>SL01EIV2</t>
  </si>
  <si>
    <t>663229</t>
  </si>
  <si>
    <t>960661</t>
  </si>
  <si>
    <t>960563</t>
  </si>
  <si>
    <t>960561</t>
  </si>
  <si>
    <t>960565</t>
  </si>
  <si>
    <t>960553</t>
  </si>
  <si>
    <t>960665</t>
  </si>
  <si>
    <t>960667</t>
  </si>
  <si>
    <t>1012669</t>
  </si>
  <si>
    <t>983377</t>
  </si>
  <si>
    <t>983335</t>
  </si>
  <si>
    <t>1012599</t>
  </si>
  <si>
    <t>954215</t>
  </si>
  <si>
    <t>954203</t>
  </si>
  <si>
    <t>1007121</t>
  </si>
  <si>
    <t>918867</t>
  </si>
  <si>
    <t>1027301</t>
  </si>
  <si>
    <t>1027265</t>
  </si>
  <si>
    <t>1130347</t>
  </si>
  <si>
    <t>959335</t>
  </si>
  <si>
    <t>708581</t>
  </si>
  <si>
    <t>478748</t>
  </si>
  <si>
    <t>807993</t>
  </si>
  <si>
    <t>807971</t>
  </si>
  <si>
    <t>1439011</t>
  </si>
  <si>
    <t>1242317</t>
  </si>
  <si>
    <t>763687</t>
  </si>
  <si>
    <t>959041</t>
  </si>
  <si>
    <t>959417</t>
  </si>
  <si>
    <t>423964</t>
  </si>
  <si>
    <t>767253</t>
  </si>
  <si>
    <t>807939</t>
  </si>
  <si>
    <t>961393</t>
  </si>
  <si>
    <t>959387</t>
  </si>
  <si>
    <t>767229</t>
  </si>
  <si>
    <t>958773</t>
  </si>
  <si>
    <t>767255</t>
  </si>
  <si>
    <t>1039963</t>
  </si>
  <si>
    <t>1041041</t>
  </si>
  <si>
    <t>1041043</t>
  </si>
  <si>
    <t>1041161</t>
  </si>
  <si>
    <t>959355</t>
  </si>
  <si>
    <t>763641</t>
  </si>
  <si>
    <t>765859</t>
  </si>
  <si>
    <t>961265</t>
  </si>
  <si>
    <t>1152915</t>
  </si>
  <si>
    <t>SL01DQSZ</t>
  </si>
  <si>
    <t>1334555</t>
  </si>
  <si>
    <t>SL01EL8T</t>
  </si>
  <si>
    <t>1077821</t>
  </si>
  <si>
    <t>959345</t>
  </si>
  <si>
    <t>807975</t>
  </si>
  <si>
    <t>898515</t>
  </si>
  <si>
    <t>1242449</t>
  </si>
  <si>
    <t>1041045</t>
  </si>
  <si>
    <t>1041037</t>
  </si>
  <si>
    <t>1417141</t>
  </si>
  <si>
    <t>SL01EX08</t>
  </si>
  <si>
    <t>1375131</t>
  </si>
  <si>
    <t>SL01ALNP</t>
  </si>
  <si>
    <t>1376909</t>
  </si>
  <si>
    <t>SL01EJN9</t>
  </si>
  <si>
    <t>1331951</t>
  </si>
  <si>
    <t>SL01EL7J</t>
  </si>
  <si>
    <t>1416589</t>
  </si>
  <si>
    <t>SL01EX0K</t>
  </si>
  <si>
    <t>1417099</t>
  </si>
  <si>
    <t>SL01EWZW</t>
  </si>
  <si>
    <t>1332439</t>
  </si>
  <si>
    <t>SL01EL0E</t>
  </si>
  <si>
    <t>1417097</t>
  </si>
  <si>
    <t>SL01EWZX</t>
  </si>
  <si>
    <t>1332015</t>
  </si>
  <si>
    <t>SL01EL8F</t>
  </si>
  <si>
    <t>1331957</t>
  </si>
  <si>
    <t>SL01EL12</t>
  </si>
  <si>
    <t>1414703</t>
  </si>
  <si>
    <t>SL01CEON</t>
  </si>
  <si>
    <t>6145</t>
  </si>
  <si>
    <t>1003475</t>
  </si>
  <si>
    <t>1133859</t>
  </si>
  <si>
    <t>767665</t>
  </si>
  <si>
    <t>883359</t>
  </si>
  <si>
    <t>770337</t>
  </si>
  <si>
    <t>767627</t>
  </si>
  <si>
    <t>767679</t>
  </si>
  <si>
    <t>1100573</t>
  </si>
  <si>
    <t>1165239</t>
  </si>
  <si>
    <t>825935</t>
  </si>
  <si>
    <t>SL01BKJK</t>
  </si>
  <si>
    <t>1100803</t>
  </si>
  <si>
    <t>824435</t>
  </si>
  <si>
    <t>611751</t>
  </si>
  <si>
    <t>1166433</t>
  </si>
  <si>
    <t>1296405</t>
  </si>
  <si>
    <t>1165247</t>
  </si>
  <si>
    <t>1165193</t>
  </si>
  <si>
    <t>1133555</t>
  </si>
  <si>
    <t>1112799</t>
  </si>
  <si>
    <t>1133559</t>
  </si>
  <si>
    <t>1133541</t>
  </si>
  <si>
    <t>1133655</t>
  </si>
  <si>
    <t>1133653</t>
  </si>
  <si>
    <t>1133557</t>
  </si>
  <si>
    <t>1133485</t>
  </si>
  <si>
    <t>1165055</t>
  </si>
  <si>
    <t>1071349</t>
  </si>
  <si>
    <t>1349821</t>
  </si>
  <si>
    <t>1165731</t>
  </si>
  <si>
    <t>1111309</t>
  </si>
  <si>
    <t>1130151</t>
  </si>
  <si>
    <t>806677</t>
  </si>
  <si>
    <t>1011517</t>
  </si>
  <si>
    <t>1332053</t>
  </si>
  <si>
    <t>SL01EL4U</t>
  </si>
  <si>
    <t>1331931</t>
  </si>
  <si>
    <t>1332355</t>
  </si>
  <si>
    <t>1414841</t>
  </si>
  <si>
    <t>SL01FRMS</t>
  </si>
  <si>
    <t>1413367</t>
  </si>
  <si>
    <t>SL01FJEZ</t>
  </si>
  <si>
    <t>1332297</t>
  </si>
  <si>
    <t>1383343</t>
  </si>
  <si>
    <t>SL01EV2T</t>
  </si>
  <si>
    <t>1376277</t>
  </si>
  <si>
    <t>SL01DXDJ</t>
  </si>
  <si>
    <t>4210</t>
  </si>
  <si>
    <t>2U 2x4210</t>
  </si>
  <si>
    <t>1371089</t>
  </si>
  <si>
    <t>SL01EY00</t>
  </si>
  <si>
    <t>1414855</t>
  </si>
  <si>
    <t>SL01FRIO</t>
  </si>
  <si>
    <t>1376657</t>
  </si>
  <si>
    <t>SL01ELML</t>
  </si>
  <si>
    <t>1377015</t>
  </si>
  <si>
    <t>SL01ELMA</t>
  </si>
  <si>
    <t>1413301</t>
  </si>
  <si>
    <t>SL01FJEP</t>
  </si>
  <si>
    <t>1413299</t>
  </si>
  <si>
    <t>SL01FJEQ</t>
  </si>
  <si>
    <t>1413323</t>
  </si>
  <si>
    <t>SL01FJEB</t>
  </si>
  <si>
    <t>1413321</t>
  </si>
  <si>
    <t>SL01FJEC</t>
  </si>
  <si>
    <t>1413309</t>
  </si>
  <si>
    <t>SL01FJFA</t>
  </si>
  <si>
    <t>1376979</t>
  </si>
  <si>
    <t>SL01EK52</t>
  </si>
  <si>
    <t>1416875</t>
  </si>
  <si>
    <t>SL01ESF0</t>
  </si>
  <si>
    <t>1413305</t>
  </si>
  <si>
    <t>SL01FJEN</t>
  </si>
  <si>
    <t>1376989</t>
  </si>
  <si>
    <t>SL01EK4T</t>
  </si>
  <si>
    <t>1377109</t>
  </si>
  <si>
    <t>SL01EK4J</t>
  </si>
  <si>
    <t>1331927</t>
  </si>
  <si>
    <t>1413343</t>
  </si>
  <si>
    <t>SL01FJEI</t>
  </si>
  <si>
    <t>1413313</t>
  </si>
  <si>
    <t>SL01FJF9</t>
  </si>
  <si>
    <t>1412147</t>
  </si>
  <si>
    <t>SL01E2GI</t>
  </si>
  <si>
    <t>1413311</t>
  </si>
  <si>
    <t>SL01FJFB</t>
  </si>
  <si>
    <t>1383331</t>
  </si>
  <si>
    <t>SL01EV29</t>
  </si>
  <si>
    <t>1332301</t>
  </si>
  <si>
    <t>1332031</t>
  </si>
  <si>
    <t>1377025</t>
  </si>
  <si>
    <t>SL01EK56</t>
  </si>
  <si>
    <t>1377031</t>
  </si>
  <si>
    <t>SL01EK59</t>
  </si>
  <si>
    <t>1332185</t>
  </si>
  <si>
    <t>2U 2x6145</t>
  </si>
  <si>
    <t>1376999</t>
  </si>
  <si>
    <t>SL01ELMB</t>
  </si>
  <si>
    <t>1376291</t>
  </si>
  <si>
    <t>SL01DWCF</t>
  </si>
  <si>
    <t>3</t>
  </si>
  <si>
    <t>3U 0xUnkn</t>
  </si>
  <si>
    <t>1071741</t>
  </si>
  <si>
    <t>886373</t>
  </si>
  <si>
    <t>1296423</t>
  </si>
  <si>
    <t>SL01EKTV</t>
  </si>
  <si>
    <t>1296317</t>
  </si>
  <si>
    <t>SL01EK71</t>
  </si>
  <si>
    <t>669277</t>
  </si>
  <si>
    <t>SL0186WV</t>
  </si>
  <si>
    <t>886435</t>
  </si>
  <si>
    <t>SL01CHRU</t>
  </si>
  <si>
    <t>886751</t>
  </si>
  <si>
    <t>SL01CHRQ</t>
  </si>
  <si>
    <t>886785</t>
  </si>
  <si>
    <t>SL01CHZZ</t>
  </si>
  <si>
    <t>886779</t>
  </si>
  <si>
    <t>SL01CHYW</t>
  </si>
  <si>
    <t>886781</t>
  </si>
  <si>
    <t>SL01CHZL</t>
  </si>
  <si>
    <t>886777</t>
  </si>
  <si>
    <t>SL01CHYX</t>
  </si>
  <si>
    <t>886745</t>
  </si>
  <si>
    <t>SL01CHRT</t>
  </si>
  <si>
    <t>886771</t>
  </si>
  <si>
    <t>SL01CI02</t>
  </si>
  <si>
    <t>886739</t>
  </si>
  <si>
    <t>SL01CHZA</t>
  </si>
  <si>
    <t>886789</t>
  </si>
  <si>
    <t>SL01CHRZ</t>
  </si>
  <si>
    <t>886737</t>
  </si>
  <si>
    <t>SL01CHZB</t>
  </si>
  <si>
    <t>886749</t>
  </si>
  <si>
    <t>SL01CHRR</t>
  </si>
  <si>
    <t>886747</t>
  </si>
  <si>
    <t>SL01CHRS</t>
  </si>
  <si>
    <t>886783</t>
  </si>
  <si>
    <t>SL01CHZK</t>
  </si>
  <si>
    <t>886413</t>
  </si>
  <si>
    <t>SL01CHZ1</t>
  </si>
  <si>
    <t>886761</t>
  </si>
  <si>
    <t>SL01CI07</t>
  </si>
  <si>
    <t>886415</t>
  </si>
  <si>
    <t>SL01CHZ0</t>
  </si>
  <si>
    <t>886767</t>
  </si>
  <si>
    <t>SL01CI04</t>
  </si>
  <si>
    <t>886389</t>
  </si>
  <si>
    <t>SL01CHZX</t>
  </si>
  <si>
    <t>886763</t>
  </si>
  <si>
    <t>SL01CI06</t>
  </si>
  <si>
    <t>886765</t>
  </si>
  <si>
    <t>SL01CI05</t>
  </si>
  <si>
    <t>886403</t>
  </si>
  <si>
    <t>SL01CHZ2</t>
  </si>
  <si>
    <t>886409</t>
  </si>
  <si>
    <t>SL01CI09</t>
  </si>
  <si>
    <t>886411</t>
  </si>
  <si>
    <t>SL01CI08</t>
  </si>
  <si>
    <t>853545</t>
  </si>
  <si>
    <t>SL01CFJS</t>
  </si>
  <si>
    <t>886419</t>
  </si>
  <si>
    <t>SL01CHYY</t>
  </si>
  <si>
    <t>886399</t>
  </si>
  <si>
    <t>SL01CHZ4</t>
  </si>
  <si>
    <t>766559</t>
  </si>
  <si>
    <t>SL01AYBG</t>
  </si>
  <si>
    <t>886417</t>
  </si>
  <si>
    <t>SL01CHYZ</t>
  </si>
  <si>
    <t>886757</t>
  </si>
  <si>
    <t>SL01CHSD</t>
  </si>
  <si>
    <t>886391</t>
  </si>
  <si>
    <t>SL01CHZW</t>
  </si>
  <si>
    <t>886395</t>
  </si>
  <si>
    <t>SL01CHZU</t>
  </si>
  <si>
    <t>886759</t>
  </si>
  <si>
    <t>SL01CHSC</t>
  </si>
  <si>
    <t>886393</t>
  </si>
  <si>
    <t>SL01CHZV</t>
  </si>
  <si>
    <t>832753</t>
  </si>
  <si>
    <t>SL01BL6Q</t>
  </si>
  <si>
    <t>832767</t>
  </si>
  <si>
    <t>SL01BJNG</t>
  </si>
  <si>
    <t>832523</t>
  </si>
  <si>
    <t>SL01BINX</t>
  </si>
  <si>
    <t>832589</t>
  </si>
  <si>
    <t>SL01BIPI</t>
  </si>
  <si>
    <t>1296425</t>
  </si>
  <si>
    <t>SL01EKTU</t>
  </si>
  <si>
    <t>609785</t>
  </si>
  <si>
    <t>SL019M4H</t>
  </si>
  <si>
    <t>1296437</t>
  </si>
  <si>
    <t>SL01EKTO</t>
  </si>
  <si>
    <t>1887794</t>
  </si>
  <si>
    <t>SL01HPDA</t>
  </si>
  <si>
    <t>1898000</t>
  </si>
  <si>
    <t>SL01DSYM</t>
  </si>
  <si>
    <t>1897998</t>
  </si>
  <si>
    <t>SL01DSYL</t>
  </si>
  <si>
    <t>1898002</t>
  </si>
  <si>
    <t>SL01DSY7</t>
  </si>
  <si>
    <t>1376929</t>
  </si>
  <si>
    <t>SL01EJNP</t>
  </si>
  <si>
    <t>90</t>
  </si>
  <si>
    <t>808823</t>
  </si>
  <si>
    <t>SL01BJBJ</t>
  </si>
  <si>
    <t>98</t>
  </si>
  <si>
    <t>97</t>
  </si>
  <si>
    <t>1065605</t>
  </si>
  <si>
    <t>SL01D1IR</t>
  </si>
  <si>
    <t>92</t>
  </si>
  <si>
    <t>1417195</t>
  </si>
  <si>
    <t>SL01EWZH</t>
  </si>
  <si>
    <t>1447543</t>
  </si>
  <si>
    <t>SL01FJ5S</t>
  </si>
  <si>
    <t>1U 2x4210</t>
  </si>
  <si>
    <t>1527807</t>
  </si>
  <si>
    <t>SL01DOA9</t>
  </si>
  <si>
    <t>1416545</t>
  </si>
  <si>
    <t>SL01ER9P</t>
  </si>
  <si>
    <t>1447993</t>
  </si>
  <si>
    <t>SL01DXZG</t>
  </si>
  <si>
    <t>1376957</t>
  </si>
  <si>
    <t>SL01EJO7</t>
  </si>
  <si>
    <t>1447507</t>
  </si>
  <si>
    <t>SL01FJ6A</t>
  </si>
  <si>
    <t>1165473</t>
  </si>
  <si>
    <t>SL01D2MX</t>
  </si>
  <si>
    <t>100</t>
  </si>
  <si>
    <t>1332335</t>
  </si>
  <si>
    <t>SL01EKZZ</t>
  </si>
  <si>
    <t>1416879</t>
  </si>
  <si>
    <t>SL01ESEY</t>
  </si>
  <si>
    <t>1447351</t>
  </si>
  <si>
    <t>SL01FK6R</t>
  </si>
  <si>
    <t>1377115</t>
  </si>
  <si>
    <t>SL01EK4M</t>
  </si>
  <si>
    <t>1528307</t>
  </si>
  <si>
    <t>SL01GU3M</t>
  </si>
  <si>
    <t>1527685</t>
  </si>
  <si>
    <t>SL01GU46</t>
  </si>
  <si>
    <t>1527679</t>
  </si>
  <si>
    <t>SL01GU4M</t>
  </si>
  <si>
    <t>1376175</t>
  </si>
  <si>
    <t>SL01DX8K</t>
  </si>
  <si>
    <t>1447367</t>
  </si>
  <si>
    <t>SL01FK72</t>
  </si>
  <si>
    <t>1528255</t>
  </si>
  <si>
    <t>SL01CDKT</t>
  </si>
  <si>
    <t>1528265</t>
  </si>
  <si>
    <t>SL01CDLE</t>
  </si>
  <si>
    <t>1331905</t>
  </si>
  <si>
    <t>SL01EL5U</t>
  </si>
  <si>
    <t>1528267</t>
  </si>
  <si>
    <t>SL01CDLD</t>
  </si>
  <si>
    <t>1332061</t>
  </si>
  <si>
    <t>SL01EL4Y</t>
  </si>
  <si>
    <t>1348835</t>
  </si>
  <si>
    <t>SL018776</t>
  </si>
  <si>
    <t>1377017</t>
  </si>
  <si>
    <t>SL01ELM9</t>
  </si>
  <si>
    <t>1528263</t>
  </si>
  <si>
    <t>SL01CDLF</t>
  </si>
  <si>
    <t>1528269</t>
  </si>
  <si>
    <t>SL01CDLC</t>
  </si>
  <si>
    <t>1412021</t>
  </si>
  <si>
    <t>SL01C3MV</t>
  </si>
  <si>
    <t>1376167</t>
  </si>
  <si>
    <t>SL01DX8O</t>
  </si>
  <si>
    <t>1332065</t>
  </si>
  <si>
    <t>SL01EL4A</t>
  </si>
  <si>
    <t>1332187</t>
  </si>
  <si>
    <t>SL01EL4Z</t>
  </si>
  <si>
    <t>1332043</t>
  </si>
  <si>
    <t>SL01EL4J</t>
  </si>
  <si>
    <t>1332037</t>
  </si>
  <si>
    <t>SL01EL4G</t>
  </si>
  <si>
    <t>1413359</t>
  </si>
  <si>
    <t>SL01FJE9</t>
  </si>
  <si>
    <t>1528061</t>
  </si>
  <si>
    <t>SL01GU9E</t>
  </si>
  <si>
    <t>1332305</t>
  </si>
  <si>
    <t>SL01EL5J</t>
  </si>
  <si>
    <t>1447141</t>
  </si>
  <si>
    <t>SL01FK66</t>
  </si>
  <si>
    <t>1332059</t>
  </si>
  <si>
    <t>SL01EL4X</t>
  </si>
  <si>
    <t>1447227</t>
  </si>
  <si>
    <t>SL01FJ7I</t>
  </si>
  <si>
    <t>1447221</t>
  </si>
  <si>
    <t>SL01EJ59</t>
  </si>
  <si>
    <t>1528295</t>
  </si>
  <si>
    <t>SL01GU5P</t>
  </si>
  <si>
    <t>1447193</t>
  </si>
  <si>
    <t>SL01EJ5Y</t>
  </si>
  <si>
    <t>1447161</t>
  </si>
  <si>
    <t>SL01FK6I</t>
  </si>
  <si>
    <t>1447331</t>
  </si>
  <si>
    <t>SL01EJ5H</t>
  </si>
  <si>
    <t>1447273</t>
  </si>
  <si>
    <t>SL01FJ77</t>
  </si>
  <si>
    <t>1447369</t>
  </si>
  <si>
    <t>SL01FK71</t>
  </si>
  <si>
    <t>1447189</t>
  </si>
  <si>
    <t>SL01EJ5B</t>
  </si>
  <si>
    <t>1447361</t>
  </si>
  <si>
    <t>SL01FK6M</t>
  </si>
  <si>
    <t>2U 2x8260</t>
  </si>
  <si>
    <t>1461191</t>
  </si>
  <si>
    <t>SL01FKBC</t>
  </si>
  <si>
    <t>1461393</t>
  </si>
  <si>
    <t>SL01FKL6</t>
  </si>
  <si>
    <t>1461395</t>
  </si>
  <si>
    <t>SL01FKKA</t>
  </si>
  <si>
    <t>1461397</t>
  </si>
  <si>
    <t>SL01FKBB</t>
  </si>
  <si>
    <t>1461399</t>
  </si>
  <si>
    <t>SL01FKL5</t>
  </si>
  <si>
    <t>1461401</t>
  </si>
  <si>
    <t>SL01FKK9</t>
  </si>
  <si>
    <t>1498893</t>
  </si>
  <si>
    <t>SL01FKBA</t>
  </si>
  <si>
    <t>1498993</t>
  </si>
  <si>
    <t>SL01FKL4</t>
  </si>
  <si>
    <t>1499093</t>
  </si>
  <si>
    <t>SL01FKK8</t>
  </si>
  <si>
    <t>1461211</t>
  </si>
  <si>
    <t>SL01FKB9</t>
  </si>
  <si>
    <t>1461213</t>
  </si>
  <si>
    <t>SL01FKL3</t>
  </si>
  <si>
    <t>1461215</t>
  </si>
  <si>
    <t>SL01FKK7</t>
  </si>
  <si>
    <t>1461217</t>
  </si>
  <si>
    <t>SL01FKB8</t>
  </si>
  <si>
    <t>1461219</t>
  </si>
  <si>
    <t>SL01FKL2</t>
  </si>
  <si>
    <t>1461221</t>
  </si>
  <si>
    <t>SL01FKK6</t>
  </si>
  <si>
    <t>1461353</t>
  </si>
  <si>
    <t>SL01FKB7</t>
  </si>
  <si>
    <t>1461355</t>
  </si>
  <si>
    <t>SL01FKL1</t>
  </si>
  <si>
    <t>1461357</t>
  </si>
  <si>
    <t>SL01FKKV</t>
  </si>
  <si>
    <t>1461359</t>
  </si>
  <si>
    <t>SL01FKB5</t>
  </si>
  <si>
    <t>1461361</t>
  </si>
  <si>
    <t>SL01FKKZ</t>
  </si>
  <si>
    <t>1461363</t>
  </si>
  <si>
    <t>SL01FKKT</t>
  </si>
  <si>
    <t>1461365</t>
  </si>
  <si>
    <t>SL01FKBT</t>
  </si>
  <si>
    <t>1461367</t>
  </si>
  <si>
    <t>SL01FKKX</t>
  </si>
  <si>
    <t>1461369</t>
  </si>
  <si>
    <t>SL01FKKR</t>
  </si>
  <si>
    <t>1460199</t>
  </si>
  <si>
    <t>SL01FKAL</t>
  </si>
  <si>
    <t>1460201</t>
  </si>
  <si>
    <t>SL01FKAJ</t>
  </si>
  <si>
    <t>1460203</t>
  </si>
  <si>
    <t>SL01FKKE</t>
  </si>
  <si>
    <t>1459865</t>
  </si>
  <si>
    <t>SL01FKAH</t>
  </si>
  <si>
    <t>1459867</t>
  </si>
  <si>
    <t>SL01FKAF</t>
  </si>
  <si>
    <t>1459869</t>
  </si>
  <si>
    <t>SL01FKBX</t>
  </si>
  <si>
    <t>1460247</t>
  </si>
  <si>
    <t>SL01FKB3</t>
  </si>
  <si>
    <t>1460249</t>
  </si>
  <si>
    <t>SL01FKB1</t>
  </si>
  <si>
    <t>1460251</t>
  </si>
  <si>
    <t>SL01FKBW</t>
  </si>
  <si>
    <t>1460257</t>
  </si>
  <si>
    <t>SL01FKAZ</t>
  </si>
  <si>
    <t>1460259</t>
  </si>
  <si>
    <t>SL01FKAX</t>
  </si>
  <si>
    <t>1460261</t>
  </si>
  <si>
    <t>SL01FKBV</t>
  </si>
  <si>
    <t>1460267</t>
  </si>
  <si>
    <t>SL01FKCU</t>
  </si>
  <si>
    <t>1460271</t>
  </si>
  <si>
    <t>SL01FKC4</t>
  </si>
  <si>
    <t>1460275</t>
  </si>
  <si>
    <t>SL01FKBS</t>
  </si>
  <si>
    <t>1460169</t>
  </si>
  <si>
    <t>SL01FKAW</t>
  </si>
  <si>
    <t>1460171</t>
  </si>
  <si>
    <t>SL01FKC3</t>
  </si>
  <si>
    <t>1460173</t>
  </si>
  <si>
    <t>SL01FKBR</t>
  </si>
  <si>
    <t>1461205</t>
  </si>
  <si>
    <t>SL01FKCB</t>
  </si>
  <si>
    <t>1461207</t>
  </si>
  <si>
    <t>SL01FKBZ</t>
  </si>
  <si>
    <t>1461209</t>
  </si>
  <si>
    <t>SL01FKBN</t>
  </si>
  <si>
    <t>1461185</t>
  </si>
  <si>
    <t>SL01FKCC</t>
  </si>
  <si>
    <t>1461187</t>
  </si>
  <si>
    <t>SL01FKBY</t>
  </si>
  <si>
    <t>1461189</t>
  </si>
  <si>
    <t>SL01FKBM</t>
  </si>
  <si>
    <t>1444293</t>
  </si>
  <si>
    <t xml:space="preserve">SL01FKCW	</t>
  </si>
  <si>
    <t>1444195</t>
  </si>
  <si>
    <t xml:space="preserve">SL01FKCR	</t>
  </si>
  <si>
    <t>1444193</t>
  </si>
  <si>
    <t xml:space="preserve">SL01FKCT	</t>
  </si>
  <si>
    <t>1457115</t>
  </si>
  <si>
    <t>SL01FKCM</t>
  </si>
  <si>
    <t>1457347</t>
  </si>
  <si>
    <t xml:space="preserve">SL01FKCO	</t>
  </si>
  <si>
    <t>1457357</t>
  </si>
  <si>
    <t xml:space="preserve">SL01FKCQ	</t>
  </si>
  <si>
    <t>1489693</t>
  </si>
  <si>
    <t>SL01FKCL</t>
  </si>
  <si>
    <t>1489695</t>
  </si>
  <si>
    <t>SL01FKDA</t>
  </si>
  <si>
    <t>1489697</t>
  </si>
  <si>
    <t>SL01FKD8</t>
  </si>
  <si>
    <t>1459039</t>
  </si>
  <si>
    <t>SL01FKD3</t>
  </si>
  <si>
    <t>1459041</t>
  </si>
  <si>
    <t>SL01FKD5</t>
  </si>
  <si>
    <t>1459043</t>
  </si>
  <si>
    <t>SL01FKD7</t>
  </si>
  <si>
    <t>1460339</t>
  </si>
  <si>
    <t>SL01FKD2</t>
  </si>
  <si>
    <t>1460341</t>
  </si>
  <si>
    <t>SL01FKD0</t>
  </si>
  <si>
    <t>1460343</t>
  </si>
  <si>
    <t>SL01FKCY</t>
  </si>
  <si>
    <t>1459859</t>
  </si>
  <si>
    <t>SL01FKDH</t>
  </si>
  <si>
    <t>1459861</t>
  </si>
  <si>
    <t>SL01FKDJ</t>
  </si>
  <si>
    <t>1459863</t>
  </si>
  <si>
    <t>SL01FKDL</t>
  </si>
  <si>
    <t>1459853</t>
  </si>
  <si>
    <t>SL01FKDG</t>
  </si>
  <si>
    <t>1459855</t>
  </si>
  <si>
    <t>SL01FKDE</t>
  </si>
  <si>
    <t>1459857</t>
  </si>
  <si>
    <t>SL01FKDC</t>
  </si>
  <si>
    <t>1460045</t>
  </si>
  <si>
    <t>SL01FKDZ</t>
  </si>
  <si>
    <t>1460047</t>
  </si>
  <si>
    <t>SL01FKDN</t>
  </si>
  <si>
    <t>1460049</t>
  </si>
  <si>
    <t>SL01FKDB</t>
  </si>
  <si>
    <t>1462899</t>
  </si>
  <si>
    <t>SL01FKA6</t>
  </si>
  <si>
    <t>1462901</t>
  </si>
  <si>
    <t>SL01FKAE</t>
  </si>
  <si>
    <t>1462903</t>
  </si>
  <si>
    <t>SL01FK9Q</t>
  </si>
  <si>
    <t>1462805</t>
  </si>
  <si>
    <t>SL01FK9V</t>
  </si>
  <si>
    <t>1462807</t>
  </si>
  <si>
    <t>SL01FK9T</t>
  </si>
  <si>
    <t>1462809</t>
  </si>
  <si>
    <t>SL01FK9R</t>
  </si>
  <si>
    <t>1462893</t>
  </si>
  <si>
    <t>SL01FK8Z</t>
  </si>
  <si>
    <t>1462895</t>
  </si>
  <si>
    <t>SL01FK9N</t>
  </si>
  <si>
    <t>1462897</t>
  </si>
  <si>
    <t>SL01FK9L</t>
  </si>
  <si>
    <t>1462793</t>
  </si>
  <si>
    <t>SL01FK92</t>
  </si>
  <si>
    <t>1462795</t>
  </si>
  <si>
    <t>SL01FK90</t>
  </si>
  <si>
    <t>1462797</t>
  </si>
  <si>
    <t>SL01FK94</t>
  </si>
  <si>
    <t>1462693</t>
  </si>
  <si>
    <t>SL01FK99</t>
  </si>
  <si>
    <t>1462695</t>
  </si>
  <si>
    <t>SL01FK97</t>
  </si>
  <si>
    <t>1462697</t>
  </si>
  <si>
    <t>SL01FK95</t>
  </si>
  <si>
    <t>1822291</t>
  </si>
  <si>
    <t>SL01I9MY</t>
  </si>
  <si>
    <t>ysilva - 1/12/22 - Allocated to NG for MAR/APR TD per DCL-3077</t>
  </si>
  <si>
    <t xml:space="preserve">ysilva - vlam - 9/27/2022 - Allocated to NG for May-June TD. Can be use for SPR Beta per DCL-3148
</t>
  </si>
  <si>
    <t>ysilva - vlam - 2/11/2022 - Allocated to NG for May-June TD per DCL-3148</t>
  </si>
  <si>
    <t>ysilva - 2/11/2022 - Allocated to NG for May-June TD per DCL-3148</t>
  </si>
  <si>
    <t>vlam - 1/18/2023 - Allocated VDC rack to Moonlight Production (1069101) per ticket 151619030</t>
  </si>
  <si>
    <t xml:space="preserve">ysilva - acoleman - acoleman - 11/4/21 - per CAPREQ-637 for Acadia Storage
</t>
  </si>
  <si>
    <t>Production</t>
  </si>
  <si>
    <t>VPC Commercial</t>
  </si>
  <si>
    <t>AGG/MAGG</t>
  </si>
  <si>
    <t>~140kW</t>
  </si>
  <si>
    <t>Average</t>
  </si>
  <si>
    <t>~180kW</t>
  </si>
  <si>
    <t>Acadia</t>
  </si>
  <si>
    <t>Row Number</t>
  </si>
  <si>
    <t>Adj Max Slots</t>
  </si>
  <si>
    <t>dmcmullen - Updating Capacity Status to Live, since there are active servers on this rack.</t>
  </si>
  <si>
    <t>ysilva - vlam - vlam - 1/12/22 - This has been assigned to Gen2 per CAPREQ-663.</t>
  </si>
  <si>
    <t>astelmach - 8/2/23 - This power limit rack has been updated from Gen2/Compute to Unallocated/Unallocated.</t>
  </si>
  <si>
    <t>Unallocated - Power Limit</t>
  </si>
  <si>
    <t>acoleman - acoleman - No Longer VDC 7/26/23</t>
  </si>
  <si>
    <t>vlam - 7/27/2023 - May have leftover Swift switches and servers that need to be decommissioned.</t>
  </si>
  <si>
    <t>vlam - 7/27/2023 - Setting to Unallocated</t>
  </si>
  <si>
    <t>vlam - 7/27/2023 - Set to decom, IMS Decom Ticket: 155553503</t>
  </si>
  <si>
    <t>Fabric - Decom</t>
  </si>
  <si>
    <t>vlam - 7/27/2023 - Set to decom, IMS Decom Ticket: 155554817</t>
  </si>
  <si>
    <t>vlam - 7/26/2023 - DAL10 QZ1 Stage Rack 2</t>
  </si>
  <si>
    <t xml:space="preserve">ccoronado - Updating SL tag per Landon Sullivan. Ticket: 154854885
</t>
  </si>
  <si>
    <t xml:space="preserve">ccoronado - Updating SL tag per Julie Le. Ticket: 155895303
</t>
  </si>
  <si>
    <t>ysilva - vlam - 2/15/2022 - Allocated to NG for QZ1 Staging per DCL-3169</t>
  </si>
  <si>
    <t>PowerVS - Planned</t>
  </si>
  <si>
    <t>vlam - 7/26/2023 - Update to unallocated. Confirmed with Bryan Henslee that this is no longer needed for COS.</t>
  </si>
  <si>
    <t xml:space="preserve">ysilva - vlam - 12/15/21 - Allocated to NG2 for February Replenishment per CAPREQ-647
</t>
  </si>
  <si>
    <t>vlam - 7/27/2023 - Set to decom, IMS Decom Ticket: 155552509</t>
  </si>
  <si>
    <t xml:space="preserve">ysilva - ccoronado - Setting to retired offsite as this was converted over to Nextgen50U per Eric Lopez. Ticket: 155079181
</t>
  </si>
  <si>
    <t>ysilva - vlam - 12/15/21 - Allocated to NG2 for BOA per CAPREQ-648</t>
  </si>
  <si>
    <t>vlam - 7/27/2023 - Internal POD3 row.</t>
  </si>
  <si>
    <t>ysilva - vlam - 12/15/21 - Allocated to NG2 for January TD per CAPREQ-651</t>
  </si>
  <si>
    <t>astelmach - 7/25/23 - Updated 'kw/rack' attribute to 9 for this 25GB rack.</t>
  </si>
  <si>
    <t>ysilva - vlam - 12/15/2021 - Allocated to NG for CITI per DCL-3089</t>
  </si>
  <si>
    <t>dal10.sr03.rk900</t>
  </si>
  <si>
    <t>Gen1 - Decom</t>
  </si>
  <si>
    <t>dal10.sr03.rk901</t>
  </si>
  <si>
    <t>dal10.sr03.rk902</t>
  </si>
  <si>
    <t>dal10.sr03.rk903</t>
  </si>
  <si>
    <t>dal10.sr03.rk904</t>
  </si>
  <si>
    <t>dal10.sr03.rk905</t>
  </si>
  <si>
    <t>dal10.sr05.rk01</t>
  </si>
  <si>
    <t>L6</t>
  </si>
  <si>
    <t>Z1-283</t>
  </si>
  <si>
    <t>dal10.sr05.rk02</t>
  </si>
  <si>
    <t>dal10.sr05.rk03</t>
  </si>
  <si>
    <t>dal10.sr05.rk04</t>
  </si>
  <si>
    <t>dal10.sr05.rk05</t>
  </si>
  <si>
    <t>dal10.sr05.rk06</t>
  </si>
  <si>
    <t>dal10.sr05.rk07</t>
  </si>
  <si>
    <t>dal10.sr05.rk08</t>
  </si>
  <si>
    <t>dal10.sr05.rk09</t>
  </si>
  <si>
    <t>dal10.sr05.rk10</t>
  </si>
  <si>
    <t>dal10.sr05.rk11</t>
  </si>
  <si>
    <t>dal10.sr05.rk12</t>
  </si>
  <si>
    <t>dal10.sr05.rk13</t>
  </si>
  <si>
    <t>Z2-283</t>
  </si>
  <si>
    <t>dal10.sr05.rk14</t>
  </si>
  <si>
    <t>dal10.sr05.rk15</t>
  </si>
  <si>
    <t>dal10.sr05.rk16</t>
  </si>
  <si>
    <t>dal10.sr05.rk17</t>
  </si>
  <si>
    <t>dal10.sr05.rk18</t>
  </si>
  <si>
    <t>dal10.sr05.rk19</t>
  </si>
  <si>
    <t>dal10.sr05.rk20</t>
  </si>
  <si>
    <t>dal10.sr05.rk21</t>
  </si>
  <si>
    <t>dal10.sr05.rk22</t>
  </si>
  <si>
    <t>dal10.sr05.rk23</t>
  </si>
  <si>
    <t>dal10.sr05.rk24</t>
  </si>
  <si>
    <t>dal10.sr05.rk25</t>
  </si>
  <si>
    <t>Z3-283</t>
  </si>
  <si>
    <t>dal10.sr05.rk26</t>
  </si>
  <si>
    <t>dal10.sr05.rk27</t>
  </si>
  <si>
    <t>dal10.sr05.rk28</t>
  </si>
  <si>
    <t>dal10.sr05.rk29</t>
  </si>
  <si>
    <t>dal10.sr05.rk30</t>
  </si>
  <si>
    <t>dal10.sr05.rk31</t>
  </si>
  <si>
    <t>dal10.sr05.rk32</t>
  </si>
  <si>
    <t>dal10.sr05.rk33</t>
  </si>
  <si>
    <t>dal10.sr05.rk34</t>
  </si>
  <si>
    <t>dal10.sr05.rk35</t>
  </si>
  <si>
    <t>dal10.sr05.rk36</t>
  </si>
  <si>
    <t>dal10.sr05.rk37</t>
  </si>
  <si>
    <t>dal10.sr05.rk38</t>
  </si>
  <si>
    <t>dal10.sr05.rk39</t>
  </si>
  <si>
    <t>dal10.sr05.rk40</t>
  </si>
  <si>
    <t>dal10.sr05.rk41</t>
  </si>
  <si>
    <t>dal10.sr05.rk42</t>
  </si>
  <si>
    <t>dal10.sr05.rk43</t>
  </si>
  <si>
    <t>dal10.sr05.rk44</t>
  </si>
  <si>
    <t>dal10.sr05.rk45</t>
  </si>
  <si>
    <t>dal10.sr05.rk46</t>
  </si>
  <si>
    <t>dal10.sr05.rk47</t>
  </si>
  <si>
    <t>dal10.sr05.rk48</t>
  </si>
  <si>
    <t>dal10.sr05.rk49</t>
  </si>
  <si>
    <t>dal10.sr05.rk50</t>
  </si>
  <si>
    <t>dal10.sr05.rk51</t>
  </si>
  <si>
    <t>dal10.sr05.rk52</t>
  </si>
  <si>
    <t>dal10.sr05.rk53</t>
  </si>
  <si>
    <t>dal10.sr05.rk54</t>
  </si>
  <si>
    <t>dal10.sr05.rk55</t>
  </si>
  <si>
    <t>dal10.sr05.rk56</t>
  </si>
  <si>
    <t>dal10.sr05.rk57</t>
  </si>
  <si>
    <t>dal10.sr05.rk58</t>
  </si>
  <si>
    <t>dal10.sr05.rk59</t>
  </si>
  <si>
    <t>dal10.sr05.rk60</t>
  </si>
  <si>
    <t>dal10.sr05.rk61</t>
  </si>
  <si>
    <t>dal10.sr05.rk62</t>
  </si>
  <si>
    <t>dal10.sr05.rk63</t>
  </si>
  <si>
    <t>dal10.sr05.rk64</t>
  </si>
  <si>
    <t>dal10.sr05.rk65</t>
  </si>
  <si>
    <t>dal10.sr05.rk66</t>
  </si>
  <si>
    <t>dal10.sr05.rk67</t>
  </si>
  <si>
    <t>dal10.sr05.rk68</t>
  </si>
  <si>
    <t>dal10.sr05.rk69</t>
  </si>
  <si>
    <t>dal10.sr05.rk70</t>
  </si>
  <si>
    <t>dal10.sr05.rk71</t>
  </si>
  <si>
    <t>dal10.sr05.rk72</t>
  </si>
  <si>
    <t>dal10.sr06.rk01</t>
  </si>
  <si>
    <t>L7</t>
  </si>
  <si>
    <t>ysilva - ysilva - 8/25/2023 - Allocated to Gen2-Compute per DCL-3340</t>
  </si>
  <si>
    <t>dal10.sr06.rk02</t>
  </si>
  <si>
    <t>ysilva - ysilva - 8/25/2023 - Allocated to NG Fed-Network per DCL-3340</t>
  </si>
  <si>
    <t>dal10.sr06.rk03</t>
  </si>
  <si>
    <t>dal10.sr06.rk04</t>
  </si>
  <si>
    <t>dal10.sr06.rk05</t>
  </si>
  <si>
    <t>dal10.sr06.rk06</t>
  </si>
  <si>
    <t>dal10.sr06.rk07</t>
  </si>
  <si>
    <t>dal10.sr06.rk08</t>
  </si>
  <si>
    <t>dal10.sr06.rk09</t>
  </si>
  <si>
    <t>dal10.sr06.rk10</t>
  </si>
  <si>
    <t>dal10.sr06.rk11</t>
  </si>
  <si>
    <t>dal10.sr06.rk12</t>
  </si>
  <si>
    <t>dal10.sr06.rk13</t>
  </si>
  <si>
    <t>dal10.sr06.rk14</t>
  </si>
  <si>
    <t>dal10.sr06.rk15</t>
  </si>
  <si>
    <t>dal10.sr06.rk16</t>
  </si>
  <si>
    <t>dal10.sr06.rk17</t>
  </si>
  <si>
    <t>dal10.sr06.rk18</t>
  </si>
  <si>
    <t>dal10.sr06.rk19</t>
  </si>
  <si>
    <t>dal10.sr06.rk20</t>
  </si>
  <si>
    <t>dal10.sr06.rk21</t>
  </si>
  <si>
    <t>dal10.sr06.rk22</t>
  </si>
  <si>
    <t>dal10.sr06.rk23</t>
  </si>
  <si>
    <t>dal10.sr06.rk24</t>
  </si>
  <si>
    <t>dal10.sr06.rk25</t>
  </si>
  <si>
    <t>dal10.sr06.rk26</t>
  </si>
  <si>
    <t>dal10.sr06.rk27</t>
  </si>
  <si>
    <t>dal10.sr06.rk28</t>
  </si>
  <si>
    <t>dal10.sr06.rk29</t>
  </si>
  <si>
    <t>dal10.sr06.rk30</t>
  </si>
  <si>
    <t>dal10.sr06.rk31</t>
  </si>
  <si>
    <t>dal10.sr06.rk32</t>
  </si>
  <si>
    <t>dal10.sr06.rk33</t>
  </si>
  <si>
    <t>dal10.sr06.rk34</t>
  </si>
  <si>
    <t>dal10.sr06.rk35</t>
  </si>
  <si>
    <t>dal10.sr06.rk36</t>
  </si>
  <si>
    <t>dal10.sr06.rk37</t>
  </si>
  <si>
    <t>dal10.sr06.rk38</t>
  </si>
  <si>
    <t>dal10.sr06.rk39</t>
  </si>
  <si>
    <t>dal10.sr06.rk40</t>
  </si>
  <si>
    <t>dal10.sr06.rk41</t>
  </si>
  <si>
    <t>dal10.sr06.rk42</t>
  </si>
  <si>
    <t>dal10.sr06.rk43</t>
  </si>
  <si>
    <t>dal10.sr06.rk44</t>
  </si>
  <si>
    <t>dal10.sr06.rk45</t>
  </si>
  <si>
    <t>dal10.sr06.rk46</t>
  </si>
  <si>
    <t>dal10.sr06.rk47</t>
  </si>
  <si>
    <t>dal10.sr06.rk48</t>
  </si>
  <si>
    <t>dal10.sr06.rk49</t>
  </si>
  <si>
    <t>vlam - 8/7/2023 - Allocated to NG for FedRAMP Integration - File/Block per DCL-3340</t>
  </si>
  <si>
    <t>dal10.sr06.rk50</t>
  </si>
  <si>
    <t>dal10.sr06.rk51</t>
  </si>
  <si>
    <t>vlam - 8/7/2023 - Allocated to NG for FedRAMP Staging - File/Block per DCL-3340</t>
  </si>
  <si>
    <t>dal10.sr06.rk52</t>
  </si>
  <si>
    <t>dal10.sr06.rk53</t>
  </si>
  <si>
    <t>dal10.sr06.rk54</t>
  </si>
  <si>
    <t>dal10.sr06.rk55</t>
  </si>
  <si>
    <t>dal10.sr06.rk56</t>
  </si>
  <si>
    <t>dal10.sr06.rk57</t>
  </si>
  <si>
    <t>dal10.sr06.rk58</t>
  </si>
  <si>
    <t>dal10.sr06.rk59</t>
  </si>
  <si>
    <t>dal10.sr06.rk60</t>
  </si>
  <si>
    <t>Chassis Vendor</t>
  </si>
  <si>
    <t>Chassis Name</t>
  </si>
  <si>
    <t>Chassis Version Code</t>
  </si>
  <si>
    <t>RAM Total Capacity</t>
  </si>
  <si>
    <t>RAM Description</t>
  </si>
  <si>
    <t>Drive Controller Description</t>
  </si>
  <si>
    <t>Hardware Manufacturer Serial Number</t>
  </si>
  <si>
    <t>SuperMicro</t>
  </si>
  <si>
    <t>SMCH04</t>
  </si>
  <si>
    <t>1u \ 4D rev 2</t>
  </si>
  <si>
    <t>Lenovo</t>
  </si>
  <si>
    <t>x3550 M5</t>
  </si>
  <si>
    <t>1U \ 4D</t>
  </si>
  <si>
    <t>Mainboard Onboard SATAIII Controller(1)</t>
  </si>
  <si>
    <t>DDR4:16:2400 REG(2)</t>
  </si>
  <si>
    <t>106</t>
  </si>
  <si>
    <t>128</t>
  </si>
  <si>
    <t>DDR4:16:2133 ECC REG(8)</t>
  </si>
  <si>
    <t>94</t>
  </si>
  <si>
    <t>768</t>
  </si>
  <si>
    <t>DDR4:32:2666 REG(24)</t>
  </si>
  <si>
    <t>DDR4:16:2400 ECC REG(8)</t>
  </si>
  <si>
    <t>DDR4:8:2133 ECC REG(8)</t>
  </si>
  <si>
    <t>Avago MegaRAID 9361-8i(1)</t>
  </si>
  <si>
    <t>384</t>
  </si>
  <si>
    <t>DDR4:16:2133 ECC REG(24)</t>
  </si>
  <si>
    <t>DDR3:8:1600 ECC NON: x8(2)</t>
  </si>
  <si>
    <t>DDR3:4:1600 ECC NON: 1Rx8(2)</t>
  </si>
  <si>
    <t>DDR3:8:1600 ECC NON: x8(4)</t>
  </si>
  <si>
    <t>960617</t>
  </si>
  <si>
    <t>SL01CZNS</t>
  </si>
  <si>
    <t>C8150LF02NC0154</t>
  </si>
  <si>
    <t>DDR3:4:1600 ECC NON: 2Rx8(2)</t>
  </si>
  <si>
    <t>801045</t>
  </si>
  <si>
    <t>SL01CE04</t>
  </si>
  <si>
    <t>C8150LE42NC1012</t>
  </si>
  <si>
    <t>C8150LF17ND0805</t>
  </si>
  <si>
    <t>1216939</t>
  </si>
  <si>
    <t>SL01EIUP</t>
  </si>
  <si>
    <t>C8150LF23NE0509</t>
  </si>
  <si>
    <t>1012659</t>
  </si>
  <si>
    <t>SL01DFVJ</t>
  </si>
  <si>
    <t>C8150LF17ND0833</t>
  </si>
  <si>
    <t>888759</t>
  </si>
  <si>
    <t>SL01BP69</t>
  </si>
  <si>
    <t>C8150LE53NC1078</t>
  </si>
  <si>
    <t>C8150LF17ND0764</t>
  </si>
  <si>
    <t>C8150LE37NC0565</t>
  </si>
  <si>
    <t>C8150LF23NE0885</t>
  </si>
  <si>
    <t>Quarantine</t>
  </si>
  <si>
    <t>C8150LE29NC0011</t>
  </si>
  <si>
    <t>C8150LF05NC0708</t>
  </si>
  <si>
    <t>C8150LF05NC0655</t>
  </si>
  <si>
    <t>C8150LF02NC0338</t>
  </si>
  <si>
    <t>C8150LF02NC0260</t>
  </si>
  <si>
    <t>C8150LF02NC0234</t>
  </si>
  <si>
    <t>C8150LF02NC0326</t>
  </si>
  <si>
    <t>C8150LF02NC0333</t>
  </si>
  <si>
    <t>C8150LF17ND0646</t>
  </si>
  <si>
    <t>C8150LF08NC0356</t>
  </si>
  <si>
    <t>C8150LF08NC0347</t>
  </si>
  <si>
    <t>SATA/SAS - MegaRAID SAS 9361-8i(1)</t>
  </si>
  <si>
    <t>C8150LF17ND0790</t>
  </si>
  <si>
    <t>C8150LF05NC0043</t>
  </si>
  <si>
    <t>C8150LF05NC0534</t>
  </si>
  <si>
    <t>C8150LF17ND0470</t>
  </si>
  <si>
    <t>C8150LF02NC0305</t>
  </si>
  <si>
    <t>C8150LF21ND0198</t>
  </si>
  <si>
    <t>C8150LF17ND1031</t>
  </si>
  <si>
    <t>C8150LF24NE0594</t>
  </si>
  <si>
    <t>x3250 M6</t>
  </si>
  <si>
    <t>DDR4:8:2400 ECC NON Reg(2)</t>
  </si>
  <si>
    <t>ServeRAID M1210(1)</t>
  </si>
  <si>
    <t>DDR4:16:2400 ECC NON Reg(2)</t>
  </si>
  <si>
    <t>DDR4:16:2666 NON ECC NON REG(4)</t>
  </si>
  <si>
    <t>DDR4:16:2666 NON ECC NON REG(2)</t>
  </si>
  <si>
    <t>DDR4:16:2400 ECC NON Reg(4)</t>
  </si>
  <si>
    <t>DDR4:8:2666 NON ECC NON REG(2)</t>
  </si>
  <si>
    <t>DDR4:16:2400 REG(8)</t>
  </si>
  <si>
    <t>DDR4:8:2133 ECC REG(7)</t>
  </si>
  <si>
    <t>256</t>
  </si>
  <si>
    <t>DDR4:32:2400 2Rx4 ECC REG(8)</t>
  </si>
  <si>
    <t>DDR4:32:2933 REG(8)</t>
  </si>
  <si>
    <t>103</t>
  </si>
  <si>
    <t>C819UAE40B02249</t>
  </si>
  <si>
    <t>C819UAE33A01920</t>
  </si>
  <si>
    <t>104</t>
  </si>
  <si>
    <t>C819UAD52A40926</t>
  </si>
  <si>
    <t>C819UAE37B00849</t>
  </si>
  <si>
    <t>C819UAE38B00690</t>
  </si>
  <si>
    <t>DDR4:32:2400 ECC REG(8)</t>
  </si>
  <si>
    <t>J33LGDV</t>
  </si>
  <si>
    <t>DDR4:16:2133 ECC REG(16)</t>
  </si>
  <si>
    <t>DDR4:32:2400 2Rx4 ECC REG(22), DDR4:32:2933 REG 2Rx4(2)</t>
  </si>
  <si>
    <t>C819UAG01B50391</t>
  </si>
  <si>
    <t>DDR4:8:2133 ECC REG(16)</t>
  </si>
  <si>
    <t>Avago MegaRAID 9361-8i(1), Mainboard Onboard SATAIII Controller(1)</t>
  </si>
  <si>
    <t>C819UAE38B01155</t>
  </si>
  <si>
    <t>C819UAE40B02646</t>
  </si>
  <si>
    <t>C819UAE40B02359</t>
  </si>
  <si>
    <t>C819UAD46A20033</t>
  </si>
  <si>
    <t>C819UAE38B00925</t>
  </si>
  <si>
    <t>C819UAE38B00400</t>
  </si>
  <si>
    <t>C819UAE40B02304</t>
  </si>
  <si>
    <t>C819UAE40B01759</t>
  </si>
  <si>
    <t>C819UAE38B00967</t>
  </si>
  <si>
    <t>C819UAE40B01790</t>
  </si>
  <si>
    <t>C819UAE38B01220</t>
  </si>
  <si>
    <t>DDR4:16:2666 REG(8)</t>
  </si>
  <si>
    <t>C819UAF12B10860</t>
  </si>
  <si>
    <t>C819UAF12B10111</t>
  </si>
  <si>
    <t>C819UAF12B10512</t>
  </si>
  <si>
    <t>336</t>
  </si>
  <si>
    <t>DDR4:16:2400 ECC REG(9), DDR4:16:2400 REG(2), DDR4:32:2400 ECC REG(1), DDR4:32:2666 REG(4)</t>
  </si>
  <si>
    <t>C819UAF12B11234</t>
  </si>
  <si>
    <t>DDR4:32:2666 REG(8)</t>
  </si>
  <si>
    <t>DDR4:16:2400 REG(16)</t>
  </si>
  <si>
    <t>DDR4:16:2400 ECC REG(16)</t>
  </si>
  <si>
    <t>C819UAE40B02142</t>
  </si>
  <si>
    <t>C819UAE38B01198</t>
  </si>
  <si>
    <t>C819UAE39B00092</t>
  </si>
  <si>
    <t>C819UAE40B02385</t>
  </si>
  <si>
    <t>DDR4:16:2400 REG(24)</t>
  </si>
  <si>
    <t>961639</t>
  </si>
  <si>
    <t>SL01D027</t>
  </si>
  <si>
    <t>J30HZPD</t>
  </si>
  <si>
    <t>961635</t>
  </si>
  <si>
    <t>SL01D029</t>
  </si>
  <si>
    <t>J30HZMY</t>
  </si>
  <si>
    <t>961891</t>
  </si>
  <si>
    <t>SL01D0PT</t>
  </si>
  <si>
    <t>J30HZ9R</t>
  </si>
  <si>
    <t>961841</t>
  </si>
  <si>
    <t>SL01D0FU</t>
  </si>
  <si>
    <t>J30K00W</t>
  </si>
  <si>
    <t>961869</t>
  </si>
  <si>
    <t>SL01D0EU</t>
  </si>
  <si>
    <t>J30HZ9C</t>
  </si>
  <si>
    <t>961845</t>
  </si>
  <si>
    <t>SL01D0F6</t>
  </si>
  <si>
    <t>J30HZ9P</t>
  </si>
  <si>
    <t>963213</t>
  </si>
  <si>
    <t>SL01D0MU</t>
  </si>
  <si>
    <t>J30HZHY</t>
  </si>
  <si>
    <t>962549</t>
  </si>
  <si>
    <t>SL01D0A8</t>
  </si>
  <si>
    <t>J30HZHM</t>
  </si>
  <si>
    <t>962559</t>
  </si>
  <si>
    <t>SL01D0A3</t>
  </si>
  <si>
    <t>J30HZRB</t>
  </si>
  <si>
    <t>959633</t>
  </si>
  <si>
    <t>SL01D0BJ</t>
  </si>
  <si>
    <t>C819UAE40B02098</t>
  </si>
  <si>
    <t>767783</t>
  </si>
  <si>
    <t>SL01AYFS</t>
  </si>
  <si>
    <t>C819UAE38B01147</t>
  </si>
  <si>
    <t>1012215</t>
  </si>
  <si>
    <t>SL01DGAE</t>
  </si>
  <si>
    <t>C819UAE47B10310</t>
  </si>
  <si>
    <t>1012207</t>
  </si>
  <si>
    <t>SL01DG9S</t>
  </si>
  <si>
    <t>C819UAE47B11064</t>
  </si>
  <si>
    <t>102</t>
  </si>
  <si>
    <t>558063</t>
  </si>
  <si>
    <t>SL0186Y9</t>
  </si>
  <si>
    <t>C819UAE04A50960</t>
  </si>
  <si>
    <t>723755</t>
  </si>
  <si>
    <t>SL01AKQN</t>
  </si>
  <si>
    <t>C819UAE29A01313</t>
  </si>
  <si>
    <t>DDR4:16:2400 REG(4)</t>
  </si>
  <si>
    <t>J31N5M1</t>
  </si>
  <si>
    <t>1085203</t>
  </si>
  <si>
    <t>SL01D0YJ</t>
  </si>
  <si>
    <t>J31T9RZ</t>
  </si>
  <si>
    <t>1085253</t>
  </si>
  <si>
    <t>SL01D0Y8</t>
  </si>
  <si>
    <t>J31T9MN</t>
  </si>
  <si>
    <t>1085199</t>
  </si>
  <si>
    <t>SL01D0YI</t>
  </si>
  <si>
    <t>J31T9RY</t>
  </si>
  <si>
    <t>1085215</t>
  </si>
  <si>
    <t>SL01D0W0</t>
  </si>
  <si>
    <t>J31T9MW</t>
  </si>
  <si>
    <t>1085539</t>
  </si>
  <si>
    <t>SL01D0X2</t>
  </si>
  <si>
    <t>J31T9KH</t>
  </si>
  <si>
    <t>1085213</t>
  </si>
  <si>
    <t>SL01D0YP</t>
  </si>
  <si>
    <t>J31T9PN</t>
  </si>
  <si>
    <t>1085317</t>
  </si>
  <si>
    <t>SL01D0XK</t>
  </si>
  <si>
    <t>J31T9L8</t>
  </si>
  <si>
    <t>1085333</t>
  </si>
  <si>
    <t>SL01D0XC</t>
  </si>
  <si>
    <t>J31T9HH</t>
  </si>
  <si>
    <t>1085611</t>
  </si>
  <si>
    <t>SL01D0KL</t>
  </si>
  <si>
    <t>J31T9TH</t>
  </si>
  <si>
    <t>1085613</t>
  </si>
  <si>
    <t>SL01D0KK</t>
  </si>
  <si>
    <t>J31T9T8</t>
  </si>
  <si>
    <t>1085287</t>
  </si>
  <si>
    <t>SL01D0Z8</t>
  </si>
  <si>
    <t>J31T9NL</t>
  </si>
  <si>
    <t>1085595</t>
  </si>
  <si>
    <t>SL01D0KT</t>
  </si>
  <si>
    <t>J31T9HR</t>
  </si>
  <si>
    <t>1085603</t>
  </si>
  <si>
    <t>SL01D0KP</t>
  </si>
  <si>
    <t>J31T9NN</t>
  </si>
  <si>
    <t>1085275</t>
  </si>
  <si>
    <t>SL01D0YU</t>
  </si>
  <si>
    <t>J31T9KM</t>
  </si>
  <si>
    <t>1080175</t>
  </si>
  <si>
    <t>SL01D1OV</t>
  </si>
  <si>
    <t>J31T9PL</t>
  </si>
  <si>
    <t>1080177</t>
  </si>
  <si>
    <t>SL01D1OW</t>
  </si>
  <si>
    <t>J31T9PH</t>
  </si>
  <si>
    <t>1080247</t>
  </si>
  <si>
    <t>SL01D21I</t>
  </si>
  <si>
    <t>J31T9KW</t>
  </si>
  <si>
    <t>DDR4:32:2933 REG 2Rx4(8)</t>
  </si>
  <si>
    <t>1064707</t>
  </si>
  <si>
    <t>SL01D1TF</t>
  </si>
  <si>
    <t>J31N51K</t>
  </si>
  <si>
    <t>1064797</t>
  </si>
  <si>
    <t>SL01D1MQ</t>
  </si>
  <si>
    <t>J31N51F</t>
  </si>
  <si>
    <t>1064699</t>
  </si>
  <si>
    <t>SL01D1TB</t>
  </si>
  <si>
    <t>J31N51L</t>
  </si>
  <si>
    <t>1064617</t>
  </si>
  <si>
    <t>SL01D1SU</t>
  </si>
  <si>
    <t>J31N5FP</t>
  </si>
  <si>
    <t>1064623</t>
  </si>
  <si>
    <t>SL01D1SX</t>
  </si>
  <si>
    <t>J31N5AV</t>
  </si>
  <si>
    <t>1064631</t>
  </si>
  <si>
    <t>SL01D1T1</t>
  </si>
  <si>
    <t>J31N59B</t>
  </si>
  <si>
    <t>DDR4:16:2400 ECC REG(24)</t>
  </si>
  <si>
    <t>1064289</t>
  </si>
  <si>
    <t>SL01D1SN</t>
  </si>
  <si>
    <t>J31N517</t>
  </si>
  <si>
    <t>DDR4:16:2666 REG(16)</t>
  </si>
  <si>
    <t>1339533</t>
  </si>
  <si>
    <t>SL01ELRD</t>
  </si>
  <si>
    <t>J33A12M</t>
  </si>
  <si>
    <t>1339119</t>
  </si>
  <si>
    <t>SL01EKY0</t>
  </si>
  <si>
    <t>J33ADTG</t>
  </si>
  <si>
    <t>1306899</t>
  </si>
  <si>
    <t>SL018Z1G</t>
  </si>
  <si>
    <t>J3348V9</t>
  </si>
  <si>
    <t>1306589</t>
  </si>
  <si>
    <t>SL018Z3Q</t>
  </si>
  <si>
    <t>J3348XG</t>
  </si>
  <si>
    <t>1306699</t>
  </si>
  <si>
    <t>SL018Z3L</t>
  </si>
  <si>
    <t>J3348T5</t>
  </si>
  <si>
    <t>1294531</t>
  </si>
  <si>
    <t>SL01EK4A</t>
  </si>
  <si>
    <t>J32WVZY</t>
  </si>
  <si>
    <t>1339285</t>
  </si>
  <si>
    <t>SL01EIZD</t>
  </si>
  <si>
    <t>J33A1L0</t>
  </si>
  <si>
    <t>1030157</t>
  </si>
  <si>
    <t>SL01BRDU</t>
  </si>
  <si>
    <t>J30ZNKX</t>
  </si>
  <si>
    <t>1338973</t>
  </si>
  <si>
    <t>SL01EKYP</t>
  </si>
  <si>
    <t>J33ADTK</t>
  </si>
  <si>
    <t>1338981</t>
  </si>
  <si>
    <t>SL01EKYL</t>
  </si>
  <si>
    <t>J33ADVH</t>
  </si>
  <si>
    <t>1306563</t>
  </si>
  <si>
    <t>SL018Z38</t>
  </si>
  <si>
    <t>J3348W8</t>
  </si>
  <si>
    <t>1306565</t>
  </si>
  <si>
    <t>SL018Z37</t>
  </si>
  <si>
    <t>J3348WF</t>
  </si>
  <si>
    <t>1306945</t>
  </si>
  <si>
    <t>SL018Z2K</t>
  </si>
  <si>
    <t>J3348V1</t>
  </si>
  <si>
    <t>1306571</t>
  </si>
  <si>
    <t>SL018Z34</t>
  </si>
  <si>
    <t>J3348XE</t>
  </si>
  <si>
    <t>1338859</t>
  </si>
  <si>
    <t>SL01ELQY</t>
  </si>
  <si>
    <t>J33A1BP</t>
  </si>
  <si>
    <t>1306557</t>
  </si>
  <si>
    <t>SL018Z3B</t>
  </si>
  <si>
    <t>J3348W9</t>
  </si>
  <si>
    <t>1338935</t>
  </si>
  <si>
    <t>SL01EJ2H</t>
  </si>
  <si>
    <t>J33ADVE</t>
  </si>
  <si>
    <t>1298693</t>
  </si>
  <si>
    <t>SL01EKRM</t>
  </si>
  <si>
    <t>J332GNV</t>
  </si>
  <si>
    <t>1282235</t>
  </si>
  <si>
    <t>SL01EJHJ</t>
  </si>
  <si>
    <t>J32YVF3</t>
  </si>
  <si>
    <t>DDR4:32:2933 REG(24)</t>
  </si>
  <si>
    <t>J32BPFB</t>
  </si>
  <si>
    <t>C819UAG26B70776</t>
  </si>
  <si>
    <t>C819UAE47B11214</t>
  </si>
  <si>
    <t>Mainboard Onboard SATAIII Controller(2)</t>
  </si>
  <si>
    <t>727001</t>
  </si>
  <si>
    <t>SL01AMCA</t>
  </si>
  <si>
    <t>C819UAE29A00790</t>
  </si>
  <si>
    <t>512</t>
  </si>
  <si>
    <t>DDR4:32:2666 REG(16)</t>
  </si>
  <si>
    <t>DDR4:32:2400 2Rx4 ECC REG(16)</t>
  </si>
  <si>
    <t>1219107</t>
  </si>
  <si>
    <t>SL01DQLW</t>
  </si>
  <si>
    <t>C819UAF51B50208</t>
  </si>
  <si>
    <t>709691</t>
  </si>
  <si>
    <t>SL01AN3W</t>
  </si>
  <si>
    <t>C819UAE29A01856</t>
  </si>
  <si>
    <t>1296509</t>
  </si>
  <si>
    <t>SL01EK99</t>
  </si>
  <si>
    <t>C819UAG11B50496</t>
  </si>
  <si>
    <t>1296161</t>
  </si>
  <si>
    <t>SL01EK8R</t>
  </si>
  <si>
    <t>C819UAG11B50210</t>
  </si>
  <si>
    <t>1208209</t>
  </si>
  <si>
    <t>SL01EIEN</t>
  </si>
  <si>
    <t>C819UAF52B50466</t>
  </si>
  <si>
    <t>893975</t>
  </si>
  <si>
    <t>SL01BVCE</t>
  </si>
  <si>
    <t>C819UAE45B00097</t>
  </si>
  <si>
    <t>1117711</t>
  </si>
  <si>
    <t>SL017BZX</t>
  </si>
  <si>
    <t>C819UAF45B50113</t>
  </si>
  <si>
    <t>1316419</t>
  </si>
  <si>
    <t>SL01DZ97</t>
  </si>
  <si>
    <t>C819UAG11B50160</t>
  </si>
  <si>
    <t>1316431</t>
  </si>
  <si>
    <t>SL01DZ8X</t>
  </si>
  <si>
    <t>C819UAG11B50484</t>
  </si>
  <si>
    <t>1110757</t>
  </si>
  <si>
    <t>SL017BUT</t>
  </si>
  <si>
    <t>C819UAF44B50265</t>
  </si>
  <si>
    <t>1233619</t>
  </si>
  <si>
    <t>SL01EJCX</t>
  </si>
  <si>
    <t>C819UAG01B50213</t>
  </si>
  <si>
    <t>613491</t>
  </si>
  <si>
    <t>SL019LAM</t>
  </si>
  <si>
    <t>C819UAE04A51344</t>
  </si>
  <si>
    <t>1490843</t>
  </si>
  <si>
    <t>SL01FE20</t>
  </si>
  <si>
    <t>C819UAG38CA1739</t>
  </si>
  <si>
    <t>DDR4:32:2400 2Rx4 ECC REG(2)</t>
  </si>
  <si>
    <t>DDR4:32:2933 REG 2Rx4(2)</t>
  </si>
  <si>
    <t>1208197</t>
  </si>
  <si>
    <t>SL01EIDT</t>
  </si>
  <si>
    <t>C819UAF51B50140</t>
  </si>
  <si>
    <t>C819UAE40B02155</t>
  </si>
  <si>
    <t>C819UAE38B00678</t>
  </si>
  <si>
    <t>C819UAE37B00827</t>
  </si>
  <si>
    <t>DDR4:32:2666 REG(2)</t>
  </si>
  <si>
    <t>288</t>
  </si>
  <si>
    <t>DDR4:16:2400 ECC REG(2), DDR4:16:2666 REG(1), DDR4:32:2400 2Rx4 ECC REG(4), DDR4:32:2400 ECC REG(1), DDR4:64:2933 REG(1), DDR4:8:2400:2Rx8 ECC REG(2)</t>
  </si>
  <si>
    <t>C819UAG03B50125</t>
  </si>
  <si>
    <t>DDR4:32:3200 REG(24)</t>
  </si>
  <si>
    <t>C819UAF12B11039</t>
  </si>
  <si>
    <t>C819UAF12B10055</t>
  </si>
  <si>
    <t>1614529</t>
  </si>
  <si>
    <t>SL01CPVB</t>
  </si>
  <si>
    <t>C819UAH23CC0426</t>
  </si>
  <si>
    <t>DDR4:32:2933 REG 2Rx4(4)</t>
  </si>
  <si>
    <t>C819UAG37BA0211</t>
  </si>
  <si>
    <t>DDR4:16:2133 ECC REG(2)</t>
  </si>
  <si>
    <t>C819UAG37BA0212</t>
  </si>
  <si>
    <t>192</t>
  </si>
  <si>
    <t>DDR4:16:2666 REG(12)</t>
  </si>
  <si>
    <t>C819UAG35BA0105</t>
  </si>
  <si>
    <t>1375569</t>
  </si>
  <si>
    <t>SL01ALND</t>
  </si>
  <si>
    <t>C819UAG35BA0268</t>
  </si>
  <si>
    <t>1375575</t>
  </si>
  <si>
    <t>SL01ALNG</t>
  </si>
  <si>
    <t>C819UAG35BA0101</t>
  </si>
  <si>
    <t>SATA/SAS - MegaRAID SAS 9461-16i SGL(1)</t>
  </si>
  <si>
    <t>1417183</t>
  </si>
  <si>
    <t>SL01EWYQ</t>
  </si>
  <si>
    <t>C819UAG38CA0951</t>
  </si>
  <si>
    <t>1529601</t>
  </si>
  <si>
    <t>SL01GGIL</t>
  </si>
  <si>
    <t>C819UAG42CA0502</t>
  </si>
  <si>
    <t>C819UAG35BA0220</t>
  </si>
  <si>
    <t>DDR4:16:2400 ECC REG(2)</t>
  </si>
  <si>
    <t>C819UAG38CA2118</t>
  </si>
  <si>
    <t>1574853</t>
  </si>
  <si>
    <t>SL01GRI0</t>
  </si>
  <si>
    <t>C819UAH12CC0108</t>
  </si>
  <si>
    <t>1574793</t>
  </si>
  <si>
    <t>SL01CF5M</t>
  </si>
  <si>
    <t>C819UAH14CC0137</t>
  </si>
  <si>
    <t>1575003</t>
  </si>
  <si>
    <t>SL01GULF</t>
  </si>
  <si>
    <t>C819UAG38CA1953</t>
  </si>
  <si>
    <t>1378335</t>
  </si>
  <si>
    <t>SL01DX0C</t>
  </si>
  <si>
    <t>C819UAG33B90223</t>
  </si>
  <si>
    <t>C819UAG26B70004</t>
  </si>
  <si>
    <t>DDR4:16:2133 ECC REG(4)</t>
  </si>
  <si>
    <t>C819UAG42CA0402</t>
  </si>
  <si>
    <t>DDR4:32:2933 REG(2)</t>
  </si>
  <si>
    <t>1447501</t>
  </si>
  <si>
    <t>SL01FJ5N</t>
  </si>
  <si>
    <t>C819UAG38CA2129</t>
  </si>
  <si>
    <t>C819UAG37BA0031</t>
  </si>
  <si>
    <t>1331965</t>
  </si>
  <si>
    <t>SL01EL7L</t>
  </si>
  <si>
    <t>C819UAG26B70013</t>
  </si>
  <si>
    <t>1332013</t>
  </si>
  <si>
    <t>SL01EL8E</t>
  </si>
  <si>
    <t>C819UAG26B70022</t>
  </si>
  <si>
    <t>DDR4:32:2933 REG 2Rx4(24)</t>
  </si>
  <si>
    <t>1375185</t>
  </si>
  <si>
    <t>SL01CFAM</t>
  </si>
  <si>
    <t>C819UAG34B90116</t>
  </si>
  <si>
    <t>C819UAG38CA0917</t>
  </si>
  <si>
    <t>1574539</t>
  </si>
  <si>
    <t>SL01GUM1</t>
  </si>
  <si>
    <t>C819UAH14CC0136</t>
  </si>
  <si>
    <t>DDR4:16:2666 REG(2)</t>
  </si>
  <si>
    <t>C819UAG38CA1006</t>
  </si>
  <si>
    <t>1575049</t>
  </si>
  <si>
    <t>SL01GUKK</t>
  </si>
  <si>
    <t>C819UAG38CA1946</t>
  </si>
  <si>
    <t>1575051</t>
  </si>
  <si>
    <t>SL01GUL9</t>
  </si>
  <si>
    <t>C819UAG38CA1941</t>
  </si>
  <si>
    <t>C819UAG38CA2029</t>
  </si>
  <si>
    <t>DDR4:16:2400 REG(12)</t>
  </si>
  <si>
    <t>1540999</t>
  </si>
  <si>
    <t>SL01E3OH</t>
  </si>
  <si>
    <t>C819UAG45CB0061</t>
  </si>
  <si>
    <t>C819UAG26B70164</t>
  </si>
  <si>
    <t>C819UAG35BA0127</t>
  </si>
  <si>
    <t>1575009</t>
  </si>
  <si>
    <t>SL01GULC</t>
  </si>
  <si>
    <t>C819UAG38CA1952</t>
  </si>
  <si>
    <t>DDR4:32:2666 REG(12)</t>
  </si>
  <si>
    <t>C819UAG38CA0945</t>
  </si>
  <si>
    <t>DDR4:16:2400 REG(6)</t>
  </si>
  <si>
    <t>C819UAG35BA0119</t>
  </si>
  <si>
    <t>1413409</t>
  </si>
  <si>
    <t>SL01AHTP</t>
  </si>
  <si>
    <t>C819UAG41CA0325</t>
  </si>
  <si>
    <t>1377219</t>
  </si>
  <si>
    <t>SL01EV2I</t>
  </si>
  <si>
    <t>C819UAG35BA0186</t>
  </si>
  <si>
    <t>DDR4:32:2400 ECC REG(4)</t>
  </si>
  <si>
    <t>C819UAG38CA1812</t>
  </si>
  <si>
    <t>DDR4:32:2933 REG(4)</t>
  </si>
  <si>
    <t>1376931</t>
  </si>
  <si>
    <t>SL01ELMO</t>
  </si>
  <si>
    <t>C819UAG35BA0211</t>
  </si>
  <si>
    <t>C819UAG26B70048</t>
  </si>
  <si>
    <t>DDR4:32:2400 2Rx4 ECC REG(4)</t>
  </si>
  <si>
    <t>C819UAG26B70061</t>
  </si>
  <si>
    <t>C819UAG38CA0966</t>
  </si>
  <si>
    <t>DDR4:32:2666 REG(4)</t>
  </si>
  <si>
    <t>1375697</t>
  </si>
  <si>
    <t>SL01ALN1</t>
  </si>
  <si>
    <t>C819UAG35BA0269</t>
  </si>
  <si>
    <t>1376041</t>
  </si>
  <si>
    <t>SL01ELNZ</t>
  </si>
  <si>
    <t>C819UAG34B90034</t>
  </si>
  <si>
    <t>DDR4:32:2400 2Rx4 ECC REG(12)</t>
  </si>
  <si>
    <t>1377277</t>
  </si>
  <si>
    <t>SL01ET1K</t>
  </si>
  <si>
    <t>C819UAG34B90107</t>
  </si>
  <si>
    <t>SMCH12</t>
  </si>
  <si>
    <t>2u \ 12D</t>
  </si>
  <si>
    <t>C829UAE49B10311</t>
  </si>
  <si>
    <t>853131</t>
  </si>
  <si>
    <t>SL01CG1F</t>
  </si>
  <si>
    <t>C829UAE44B00089</t>
  </si>
  <si>
    <t>C829UAF47B30072</t>
  </si>
  <si>
    <t>x3650 M5</t>
  </si>
  <si>
    <t>2U \ 12D</t>
  </si>
  <si>
    <t>C829UAF46B20458</t>
  </si>
  <si>
    <t>955187</t>
  </si>
  <si>
    <t>SL0175R6</t>
  </si>
  <si>
    <t>C829UAE47B10596</t>
  </si>
  <si>
    <t>1133311</t>
  </si>
  <si>
    <t>SL01EBHZ</t>
  </si>
  <si>
    <t>C829UAF45B20455</t>
  </si>
  <si>
    <t>C829UAE40B00221</t>
  </si>
  <si>
    <t>C829UAE45B00721</t>
  </si>
  <si>
    <t>C829UAE35B00861</t>
  </si>
  <si>
    <t>C829UAE07A40384</t>
  </si>
  <si>
    <t>C829UAE40B00094</t>
  </si>
  <si>
    <t>824725</t>
  </si>
  <si>
    <t>SL01BCPY</t>
  </si>
  <si>
    <t>C829UAE47B10432</t>
  </si>
  <si>
    <t>C829UAF26B10058</t>
  </si>
  <si>
    <t>C829UAF48B30556</t>
  </si>
  <si>
    <t>C829UAE40B01102</t>
  </si>
  <si>
    <t>C829UAF42B10009</t>
  </si>
  <si>
    <t>C829UAE47B10246</t>
  </si>
  <si>
    <t>883357</t>
  </si>
  <si>
    <t>SL01CI2F</t>
  </si>
  <si>
    <t>C829UAE45B00734</t>
  </si>
  <si>
    <t>C829UAE06A30269</t>
  </si>
  <si>
    <t>DDR4:32:2400 2Rx4 ECC REG(24)</t>
  </si>
  <si>
    <t>C829UAF48B30405</t>
  </si>
  <si>
    <t>DDR4:32:2933 REG(8), DDR4:32:2933 REG 2Rx4(16)</t>
  </si>
  <si>
    <t>C829UAG01B30358</t>
  </si>
  <si>
    <t>825867</t>
  </si>
  <si>
    <t>SL01BKHH</t>
  </si>
  <si>
    <t>C829UAE40B00954</t>
  </si>
  <si>
    <t>1265545</t>
  </si>
  <si>
    <t>SL01EKI6</t>
  </si>
  <si>
    <t>J32WX7Y</t>
  </si>
  <si>
    <t>1153003</t>
  </si>
  <si>
    <t>SL01DQTX</t>
  </si>
  <si>
    <t>J32BPKF</t>
  </si>
  <si>
    <t>C829UAF48B30683</t>
  </si>
  <si>
    <t>C829UAF48B30652</t>
  </si>
  <si>
    <t>C829UAF45B20304</t>
  </si>
  <si>
    <t>C829UAF44B20058</t>
  </si>
  <si>
    <t>C829UAF45B20309</t>
  </si>
  <si>
    <t>C829UAF45B20366</t>
  </si>
  <si>
    <t>C829UAF45B20576</t>
  </si>
  <si>
    <t>C829UAF45B20372</t>
  </si>
  <si>
    <t>C829UAF45B20365</t>
  </si>
  <si>
    <t>C829UAF45B20007</t>
  </si>
  <si>
    <t>C829UAF48B30603</t>
  </si>
  <si>
    <t>C829UAF17B10667</t>
  </si>
  <si>
    <t>C829UAF49B30804</t>
  </si>
  <si>
    <t>C829UAF47B30392</t>
  </si>
  <si>
    <t>C829UAF44B20579</t>
  </si>
  <si>
    <t>C829UAF45B20155</t>
  </si>
  <si>
    <t>C829UAE40B00775</t>
  </si>
  <si>
    <t>C829UAE49B10606</t>
  </si>
  <si>
    <t>1376631</t>
  </si>
  <si>
    <t>SL01ELMZ</t>
  </si>
  <si>
    <t>C829UAF50B30779</t>
  </si>
  <si>
    <t>C829UAG09B30383</t>
  </si>
  <si>
    <t>1332339</t>
  </si>
  <si>
    <t>SL01EL01</t>
  </si>
  <si>
    <t>C829UAG09B30278</t>
  </si>
  <si>
    <t>1413325</t>
  </si>
  <si>
    <t>SL01FJEA</t>
  </si>
  <si>
    <t>C829UAG39CA0241</t>
  </si>
  <si>
    <t>C829UAG09B30280</t>
  </si>
  <si>
    <t>C829UAG09B30064</t>
  </si>
  <si>
    <t>C829UAG39CA0209</t>
  </si>
  <si>
    <t>1332345</t>
  </si>
  <si>
    <t>SL01EL04</t>
  </si>
  <si>
    <t>C829UAG09B30217</t>
  </si>
  <si>
    <t>DDR4:16:2133 ECC REG(6)</t>
  </si>
  <si>
    <t>C829UAG39B50454</t>
  </si>
  <si>
    <t>C829UAF50B30911</t>
  </si>
  <si>
    <t>C829UAG09B30263</t>
  </si>
  <si>
    <t>DDR4:32:2400 2Rx4 ECC REG(6)</t>
  </si>
  <si>
    <t>C829UAG39CA0345</t>
  </si>
  <si>
    <t>C829UAG39B50076</t>
  </si>
  <si>
    <t>C829UAG09B30378</t>
  </si>
  <si>
    <t>1528051</t>
  </si>
  <si>
    <t>SL01GU54</t>
  </si>
  <si>
    <t>C829UAH05CD0030</t>
  </si>
  <si>
    <t>1332351</t>
  </si>
  <si>
    <t>SL01EL6I</t>
  </si>
  <si>
    <t>C829UAG09B30281</t>
  </si>
  <si>
    <t>1575269</t>
  </si>
  <si>
    <t>SL01HLHN</t>
  </si>
  <si>
    <t>C829UAG46CC0194</t>
  </si>
  <si>
    <t>1332385</t>
  </si>
  <si>
    <t>SL01EL6Z</t>
  </si>
  <si>
    <t>C829UAG09B30257</t>
  </si>
  <si>
    <t>C829UAF50B30286</t>
  </si>
  <si>
    <t>1529981</t>
  </si>
  <si>
    <t>SL01ET1B</t>
  </si>
  <si>
    <t>C829UAH05CD0620</t>
  </si>
  <si>
    <t>C829UAF50B30577</t>
  </si>
  <si>
    <t>1351895</t>
  </si>
  <si>
    <t>SL01BL4U</t>
  </si>
  <si>
    <t>C829UAF50B30471</t>
  </si>
  <si>
    <t>DDR4:32:2933 REG(12)</t>
  </si>
  <si>
    <t>C829UAH05CD0499</t>
  </si>
  <si>
    <t>C829UAF50B30304</t>
  </si>
  <si>
    <t>C829UAF50B30792</t>
  </si>
  <si>
    <t>DDR4:16:2133 ECC REG(12)</t>
  </si>
  <si>
    <t>C829UAF50B30885</t>
  </si>
  <si>
    <t>1371059</t>
  </si>
  <si>
    <t>SL01EXNZ</t>
  </si>
  <si>
    <t>C829UAF50B30308</t>
  </si>
  <si>
    <t>C829UAG39B50221</t>
  </si>
  <si>
    <t>C829UAG39B50231</t>
  </si>
  <si>
    <t>1331909</t>
  </si>
  <si>
    <t>SL01EL5W</t>
  </si>
  <si>
    <t>C829UAG09B30072</t>
  </si>
  <si>
    <t>C829UAG39B50230</t>
  </si>
  <si>
    <t>C829UAG39B50077</t>
  </si>
  <si>
    <t>1562355</t>
  </si>
  <si>
    <t>SL01HG13</t>
  </si>
  <si>
    <t>C829UAG39CA0642</t>
  </si>
  <si>
    <t>C829UAG39B50114</t>
  </si>
  <si>
    <t>C829UAG39B50104</t>
  </si>
  <si>
    <t>1452623</t>
  </si>
  <si>
    <t>SL01E2BH</t>
  </si>
  <si>
    <t>C829UAG47CB0104</t>
  </si>
  <si>
    <t>C829UAF50B30868</t>
  </si>
  <si>
    <t>DDR4:16:2400 ECC REG(12)</t>
  </si>
  <si>
    <t>C829UAG39CA0239</t>
  </si>
  <si>
    <t>C829UAG39B50083</t>
  </si>
  <si>
    <t>C829UAH05CD0057</t>
  </si>
  <si>
    <t>C829UAH05CD0055</t>
  </si>
  <si>
    <t>C829UAF50B30906</t>
  </si>
  <si>
    <t>C829UAF51B30122</t>
  </si>
  <si>
    <t>C829UAG09B30054</t>
  </si>
  <si>
    <t>Avago MegaRAID 9361-8i(1), Mainboard Onboard Gen3 NVMe x4 Controller(1)</t>
  </si>
  <si>
    <t>1570893</t>
  </si>
  <si>
    <t>SL01GUD9</t>
  </si>
  <si>
    <t>C829UAG39B50636</t>
  </si>
  <si>
    <t>C829UAG39B50107</t>
  </si>
  <si>
    <t>C829UAG39B50098</t>
  </si>
  <si>
    <t>C829UAF50B30846</t>
  </si>
  <si>
    <t>C829UAG39B50049</t>
  </si>
  <si>
    <t>C829UAG39B50346</t>
  </si>
  <si>
    <t>1331923</t>
  </si>
  <si>
    <t>SL01EL68</t>
  </si>
  <si>
    <t>C829UAG09B30051</t>
  </si>
  <si>
    <t>C829UAG39B50117</t>
  </si>
  <si>
    <t>1377101</t>
  </si>
  <si>
    <t>SL01EK4Z</t>
  </si>
  <si>
    <t>C829UAF50B30870</t>
  </si>
  <si>
    <t>C829UAH05CD0339</t>
  </si>
  <si>
    <t>C829UAH05CD0059</t>
  </si>
  <si>
    <t>C829UAG09B30052</t>
  </si>
  <si>
    <t>C829UAH05CD0341</t>
  </si>
  <si>
    <t>1331933</t>
  </si>
  <si>
    <t>SL01EL5R</t>
  </si>
  <si>
    <t>C829UAG09B30049</t>
  </si>
  <si>
    <t>C829UAG09B30643</t>
  </si>
  <si>
    <t>1376981</t>
  </si>
  <si>
    <t>SL01EK53</t>
  </si>
  <si>
    <t>C829UAF50B30522</t>
  </si>
  <si>
    <t>1331895</t>
  </si>
  <si>
    <t>SL01EL61</t>
  </si>
  <si>
    <t>C829UAG09B30063</t>
  </si>
  <si>
    <t>1376985</t>
  </si>
  <si>
    <t>SL01EK4R</t>
  </si>
  <si>
    <t>C829UAF50B30875</t>
  </si>
  <si>
    <t>C829UAF49B30682</t>
  </si>
  <si>
    <t>1376637</t>
  </si>
  <si>
    <t>SL01ELMR</t>
  </si>
  <si>
    <t>C829UAF50B30647</t>
  </si>
  <si>
    <t>1332387</t>
  </si>
  <si>
    <t>SL01EL70</t>
  </si>
  <si>
    <t>C829UAG09B30221</t>
  </si>
  <si>
    <t>C829UAF51B30072</t>
  </si>
  <si>
    <t>DDR4:16:2400 ECC REG(1), DDR4:16:2400 REG(1)</t>
  </si>
  <si>
    <t>C829UAH05CD0347</t>
  </si>
  <si>
    <t>1413331</t>
  </si>
  <si>
    <t>SL01FJEW</t>
  </si>
  <si>
    <t>C829UAG39B50119</t>
  </si>
  <si>
    <t>1413327</t>
  </si>
  <si>
    <t>SL01FJEY</t>
  </si>
  <si>
    <t>C829UAG39B50079</t>
  </si>
  <si>
    <t>1331911</t>
  </si>
  <si>
    <t>SL01EL5X</t>
  </si>
  <si>
    <t>C829UAG09B30067</t>
  </si>
  <si>
    <t>DDR4:32:2400 ECC REG(12)</t>
  </si>
  <si>
    <t>1447353</t>
  </si>
  <si>
    <t>SL01FK70</t>
  </si>
  <si>
    <t>C829UAG39B50509</t>
  </si>
  <si>
    <t>C829UAH05CD0060</t>
  </si>
  <si>
    <t>1562363</t>
  </si>
  <si>
    <t>SL01HG0Z</t>
  </si>
  <si>
    <t>C829UAG39CA0538</t>
  </si>
  <si>
    <t>1377119</t>
  </si>
  <si>
    <t>SL01EK4O</t>
  </si>
  <si>
    <t>C829UAF50B30876</t>
  </si>
  <si>
    <t>1377105</t>
  </si>
  <si>
    <t>SL01EK45</t>
  </si>
  <si>
    <t>C829UAF50B30869</t>
  </si>
  <si>
    <t>1332049</t>
  </si>
  <si>
    <t>SL01EL4S</t>
  </si>
  <si>
    <t>C829UAG09B30645</t>
  </si>
  <si>
    <t>DDR4:32:3200 ECC REG(8)</t>
  </si>
  <si>
    <t>1332051</t>
  </si>
  <si>
    <t>SL01EL4T</t>
  </si>
  <si>
    <t>C829UAG09B30384</t>
  </si>
  <si>
    <t>C829UAF50B30402</t>
  </si>
  <si>
    <t>1414873</t>
  </si>
  <si>
    <t>SL01FRMC</t>
  </si>
  <si>
    <t>C829UAG39CA0346</t>
  </si>
  <si>
    <t>C829UAF50B30740</t>
  </si>
  <si>
    <t>C829UAG09B30080</t>
  </si>
  <si>
    <t>C829UAG09B30641</t>
  </si>
  <si>
    <t>C829UAG09B30373</t>
  </si>
  <si>
    <t>C829UAG09B30379</t>
  </si>
  <si>
    <t>C829UAG39B50232</t>
  </si>
  <si>
    <t>C829UAH05CD0099</t>
  </si>
  <si>
    <t>C829UAG09B30266</t>
  </si>
  <si>
    <t>C829UAG39B50405</t>
  </si>
  <si>
    <t>C829UAG09B30642</t>
  </si>
  <si>
    <t>1528069</t>
  </si>
  <si>
    <t>SL01GU9S</t>
  </si>
  <si>
    <t>C829UAH05CD0101</t>
  </si>
  <si>
    <t>C829UAF50B30288</t>
  </si>
  <si>
    <t>C829UAG39B50349</t>
  </si>
  <si>
    <t>C829UAG39B50569</t>
  </si>
  <si>
    <t>C829UAH05CD0359</t>
  </si>
  <si>
    <t>C829UAG39B50562</t>
  </si>
  <si>
    <t>C829UAG09B30273</t>
  </si>
  <si>
    <t>DDR4:16:2666 REG(24)</t>
  </si>
  <si>
    <t>C829UAG39B50414</t>
  </si>
  <si>
    <t>C829UAG39B50364</t>
  </si>
  <si>
    <t>C829UAG39B50359</t>
  </si>
  <si>
    <t>C829UAG39B50421</t>
  </si>
  <si>
    <t>C829UAG39B50396</t>
  </si>
  <si>
    <t>C829UAG39B50406</t>
  </si>
  <si>
    <t>C829UAG09B30381</t>
  </si>
  <si>
    <t>C829UAF51B30065</t>
  </si>
  <si>
    <t>C829UAF51B30069</t>
  </si>
  <si>
    <t>C829UAG09B30646</t>
  </si>
  <si>
    <t>1575245</t>
  </si>
  <si>
    <t>SL01CF6O</t>
  </si>
  <si>
    <t>C829UAG46CC0214</t>
  </si>
  <si>
    <t>1575247</t>
  </si>
  <si>
    <t>SL01CF6N</t>
  </si>
  <si>
    <t>C829UAG46CC0037</t>
  </si>
  <si>
    <t>C829UAF50B30130</t>
  </si>
  <si>
    <t>C829UAF50B30841</t>
  </si>
  <si>
    <t>Dell</t>
  </si>
  <si>
    <t>Power Bay DCS9000PB</t>
  </si>
  <si>
    <t>2U\0D</t>
  </si>
  <si>
    <t>CH5HHK2</t>
  </si>
  <si>
    <t>CH5GHK2</t>
  </si>
  <si>
    <t>CH5FHK2</t>
  </si>
  <si>
    <t>5SKMHK2</t>
  </si>
  <si>
    <t>5SKLHK2</t>
  </si>
  <si>
    <t>5SLDHK2</t>
  </si>
  <si>
    <t>2K3JHK2</t>
  </si>
  <si>
    <t>2K3LHK2</t>
  </si>
  <si>
    <t>2K3KHK2</t>
  </si>
  <si>
    <t>5SLJHK2</t>
  </si>
  <si>
    <t>5SLKHK2</t>
  </si>
  <si>
    <t>5SLHHK2</t>
  </si>
  <si>
    <t>5SJLHK2</t>
  </si>
  <si>
    <t>5SJHHK2</t>
  </si>
  <si>
    <t>5SKDHK2</t>
  </si>
  <si>
    <t>CH6CHK2</t>
  </si>
  <si>
    <t>CH6GHK2</t>
  </si>
  <si>
    <t>CH6HHK2</t>
  </si>
  <si>
    <t>5SJKHK2</t>
  </si>
  <si>
    <t>5SKBHK2</t>
  </si>
  <si>
    <t>5SJGHK2</t>
  </si>
  <si>
    <t>CH5JHK2</t>
  </si>
  <si>
    <t>CH5KHK2</t>
  </si>
  <si>
    <t>CH5LHK2</t>
  </si>
  <si>
    <t>BK27HK2</t>
  </si>
  <si>
    <t>BK26HK2</t>
  </si>
  <si>
    <t>BK28HK2</t>
  </si>
  <si>
    <t>BK47HK2</t>
  </si>
  <si>
    <t>BK49HK2</t>
  </si>
  <si>
    <t>BK46HK2</t>
  </si>
  <si>
    <t>BK4BHK2</t>
  </si>
  <si>
    <t>BK54HK2</t>
  </si>
  <si>
    <t>BK57HK2</t>
  </si>
  <si>
    <t>2K4GHK2</t>
  </si>
  <si>
    <t>2K4HHK2</t>
  </si>
  <si>
    <t>2K4JHK2</t>
  </si>
  <si>
    <t>5SJMHK2</t>
  </si>
  <si>
    <t>5SJFHK2</t>
  </si>
  <si>
    <t>5SJDHK2</t>
  </si>
  <si>
    <t>5SKGHK2</t>
  </si>
  <si>
    <t>5SKFHK2</t>
  </si>
  <si>
    <t>5SKHHK2</t>
  </si>
  <si>
    <t>5SLGHK2</t>
  </si>
  <si>
    <t>5SJCHK2</t>
  </si>
  <si>
    <t>5SKCHK2</t>
  </si>
  <si>
    <t>2K2FHK2</t>
  </si>
  <si>
    <t>2K2GHK2</t>
  </si>
  <si>
    <t>2K2JHK2</t>
  </si>
  <si>
    <t>2K2CHK2</t>
  </si>
  <si>
    <t>2K2HHK2</t>
  </si>
  <si>
    <t>2K2DHK2</t>
  </si>
  <si>
    <t>2K4KHK2</t>
  </si>
  <si>
    <t>2K4LHK2</t>
  </si>
  <si>
    <t>2K5FHK2</t>
  </si>
  <si>
    <t>1N67HK2</t>
  </si>
  <si>
    <t>1N68HK2</t>
  </si>
  <si>
    <t>1N69HK2</t>
  </si>
  <si>
    <t>2K3GHK2</t>
  </si>
  <si>
    <t>2K3HHK2</t>
  </si>
  <si>
    <t>2K3MHK2</t>
  </si>
  <si>
    <t>1N75HK2</t>
  </si>
  <si>
    <t>1N76HK2</t>
  </si>
  <si>
    <t>1N74HK2</t>
  </si>
  <si>
    <t>BK2BHK2</t>
  </si>
  <si>
    <t>BK34HK2</t>
  </si>
  <si>
    <t>BK29HK2</t>
  </si>
  <si>
    <t>BK56HK2</t>
  </si>
  <si>
    <t>BK55HK2</t>
  </si>
  <si>
    <t>BK58HK2</t>
  </si>
  <si>
    <t>BK18HK2</t>
  </si>
  <si>
    <t>BK25HK2</t>
  </si>
  <si>
    <t>BK24HK2</t>
  </si>
  <si>
    <t>1297HK2</t>
  </si>
  <si>
    <t>128BHK2</t>
  </si>
  <si>
    <t>1294HK2</t>
  </si>
  <si>
    <t>BK17HK2</t>
  </si>
  <si>
    <t>BK1BHK2</t>
  </si>
  <si>
    <t>BK19HK2</t>
  </si>
  <si>
    <t>BK39HK2</t>
  </si>
  <si>
    <t>BK38HK2</t>
  </si>
  <si>
    <t>BK3BHK2</t>
  </si>
  <si>
    <t>BK44HK2</t>
  </si>
  <si>
    <t>BK45HK2</t>
  </si>
  <si>
    <t>BK48HK2</t>
  </si>
  <si>
    <t>1N64HK2</t>
  </si>
  <si>
    <t>1N65HK2</t>
  </si>
  <si>
    <t>1N66HK2</t>
  </si>
  <si>
    <t>SMCH24</t>
  </si>
  <si>
    <t>4u \ 24D</t>
  </si>
  <si>
    <t>SMCH36</t>
  </si>
  <si>
    <t>4u \ 36D</t>
  </si>
  <si>
    <t>Avago MegaRAID 9361-8i(2)</t>
  </si>
  <si>
    <t>C8470FF25N60090</t>
  </si>
  <si>
    <t>C8470FE51N60521</t>
  </si>
  <si>
    <t>C8470FF50N61298</t>
  </si>
  <si>
    <t>C8470FF50N60693</t>
  </si>
  <si>
    <t>C8470FE20N60285</t>
  </si>
  <si>
    <t>C8470FE51N60482</t>
  </si>
  <si>
    <t>C8470FE51N60627</t>
  </si>
  <si>
    <t>C8470FE51N60459</t>
  </si>
  <si>
    <t>C8470FE51N60618</t>
  </si>
  <si>
    <t>C8470FE51N60552</t>
  </si>
  <si>
    <t>C8470FE51N60617</t>
  </si>
  <si>
    <t>C8470FE51N60534</t>
  </si>
  <si>
    <t>C8470FE51N60535</t>
  </si>
  <si>
    <t>C8470FE51N60740</t>
  </si>
  <si>
    <t>C8470FE51N60562</t>
  </si>
  <si>
    <t>C8470FE51N60523</t>
  </si>
  <si>
    <t>C8470FE51N60612</t>
  </si>
  <si>
    <t>C8470FE51N60392</t>
  </si>
  <si>
    <t>C8470FE51N60519</t>
  </si>
  <si>
    <t>C8470FE51N60526</t>
  </si>
  <si>
    <t>C8470FE51N60644</t>
  </si>
  <si>
    <t>C8470FE51N60522</t>
  </si>
  <si>
    <t>C8470FE51N60658</t>
  </si>
  <si>
    <t>C8470FE51N60338</t>
  </si>
  <si>
    <t>C8470FE51N60140</t>
  </si>
  <si>
    <t>C8470FE51N60657</t>
  </si>
  <si>
    <t>C8470FE51N60584</t>
  </si>
  <si>
    <t>C8470FE51N60550</t>
  </si>
  <si>
    <t>C8470FE51N60516</t>
  </si>
  <si>
    <t>C8470FE39N60271</t>
  </si>
  <si>
    <t>C8470FE51N60606</t>
  </si>
  <si>
    <t>C8470FE51N60400</t>
  </si>
  <si>
    <t>C8470FE37N60215</t>
  </si>
  <si>
    <t>C8470FE51N60401</t>
  </si>
  <si>
    <t>C8470FE51N60622</t>
  </si>
  <si>
    <t>C8470FE51N60340</t>
  </si>
  <si>
    <t>C8470FE51N60572</t>
  </si>
  <si>
    <t>C8470FE51N60660</t>
  </si>
  <si>
    <t>C8470FE51N60555</t>
  </si>
  <si>
    <t>C8470FE42N60120</t>
  </si>
  <si>
    <t>C8470FE42N60893</t>
  </si>
  <si>
    <t>C8470FE42N60948</t>
  </si>
  <si>
    <t>C8470FE42N60083</t>
  </si>
  <si>
    <t>609851</t>
  </si>
  <si>
    <t>SL019M24</t>
  </si>
  <si>
    <t>C8470FE15N60288</t>
  </si>
  <si>
    <t>1024</t>
  </si>
  <si>
    <t>C8470FF50N60755</t>
  </si>
  <si>
    <t>C8470FE15N60795</t>
  </si>
  <si>
    <t>C8470FF50N61299</t>
  </si>
  <si>
    <t>DDR3:8:1600 ECC REG(32)</t>
  </si>
  <si>
    <t>DDR4:32:2933 REG 2Rx4(32)</t>
  </si>
  <si>
    <t>1633593</t>
  </si>
  <si>
    <t>SL01HPOO</t>
  </si>
  <si>
    <t>C848XAG14A80021</t>
  </si>
  <si>
    <t>1578327</t>
  </si>
  <si>
    <t>SL01HOQO</t>
  </si>
  <si>
    <t>C848XAG10A80030</t>
  </si>
  <si>
    <t>DDR4:32:2400 2Rx4 ECC REG(32)</t>
  </si>
  <si>
    <t>1578325</t>
  </si>
  <si>
    <t>SL01HOQN</t>
  </si>
  <si>
    <t>C848XAG10A80057</t>
  </si>
  <si>
    <t>1559217</t>
  </si>
  <si>
    <t>SL01E21Y</t>
  </si>
  <si>
    <t>C848XAG12A80113</t>
  </si>
  <si>
    <t>x3950 X6</t>
  </si>
  <si>
    <t>8U / 16D</t>
  </si>
  <si>
    <t>4096</t>
  </si>
  <si>
    <t>DDR4:64:2400 ECC REG(64)</t>
  </si>
  <si>
    <t>J12H1MR</t>
  </si>
  <si>
    <t>J12HZ2X</t>
  </si>
  <si>
    <t>DDR4:64:2400 ECC REG(1), DDR4:64:2666 REG(63)</t>
  </si>
  <si>
    <t>J12HZ31</t>
  </si>
  <si>
    <t>DDR4:64:2400 ECC REG(19), DDR4:64:2666 REG(45)</t>
  </si>
  <si>
    <t>J12HZ30</t>
  </si>
  <si>
    <t>J12EK0T3</t>
  </si>
  <si>
    <t>Power VS</t>
  </si>
  <si>
    <t>961627</t>
  </si>
  <si>
    <t>SL01D02D</t>
  </si>
  <si>
    <t>J30HZPF</t>
  </si>
  <si>
    <t>961677</t>
  </si>
  <si>
    <t>SL01D012</t>
  </si>
  <si>
    <t>J30HZKM</t>
  </si>
  <si>
    <t>961847</t>
  </si>
  <si>
    <t>SL01D0F5</t>
  </si>
  <si>
    <t>J30HZ9G</t>
  </si>
  <si>
    <t>961853</t>
  </si>
  <si>
    <t>SL01D0F2</t>
  </si>
  <si>
    <t>J30HZB1</t>
  </si>
  <si>
    <t>962777</t>
  </si>
  <si>
    <t>SL01D0OK</t>
  </si>
  <si>
    <t>J30HZRW</t>
  </si>
  <si>
    <t>963317</t>
  </si>
  <si>
    <t>SL01D0P2</t>
  </si>
  <si>
    <t>J30HZEM</t>
  </si>
  <si>
    <t>962481</t>
  </si>
  <si>
    <t>SL01D0A0</t>
  </si>
  <si>
    <t>J30HZDW</t>
  </si>
  <si>
    <t>962735</t>
  </si>
  <si>
    <t>SL01D0L6</t>
  </si>
  <si>
    <t>J30HZ9M</t>
  </si>
  <si>
    <t>962641</t>
  </si>
  <si>
    <t>SL01D0NS</t>
  </si>
  <si>
    <t>J30K00K</t>
  </si>
  <si>
    <t>821653</t>
  </si>
  <si>
    <t>SL018H34</t>
  </si>
  <si>
    <t>C819UAE40B01051</t>
  </si>
  <si>
    <t>1390651</t>
  </si>
  <si>
    <t>SL01FJJC</t>
  </si>
  <si>
    <t>J3001Y3B</t>
  </si>
  <si>
    <t>1390533</t>
  </si>
  <si>
    <t>SL01FJKL</t>
  </si>
  <si>
    <t>J3001Y3A</t>
  </si>
  <si>
    <t>~130kW</t>
  </si>
  <si>
    <t>NGDC Requirements</t>
  </si>
  <si>
    <t>NGDC</t>
  </si>
  <si>
    <t>Compute Sled DCS9690</t>
  </si>
  <si>
    <t>1U\0D</t>
  </si>
  <si>
    <t>1798919</t>
  </si>
  <si>
    <t>SL01HEAN</t>
  </si>
  <si>
    <t>CN0GNJ7HFCT008B501GSA03</t>
  </si>
  <si>
    <t>1798921</t>
  </si>
  <si>
    <t>SL01HEAM</t>
  </si>
  <si>
    <t>CN0GNJ7HFCT008B501GRA03</t>
  </si>
  <si>
    <t>1798925</t>
  </si>
  <si>
    <t>SL01HEAJ</t>
  </si>
  <si>
    <t>CN0GNJ7HFCT008B501GUA03</t>
  </si>
  <si>
    <t>1799399</t>
  </si>
  <si>
    <t>SL01HGLS</t>
  </si>
  <si>
    <t>CN0GNJ7HFCT008B501FPA03</t>
  </si>
  <si>
    <t>1798923</t>
  </si>
  <si>
    <t>SL01HEAL</t>
  </si>
  <si>
    <t>CN0GNJ7HFCT008B501GTA03</t>
  </si>
  <si>
    <t>1799137</t>
  </si>
  <si>
    <t>SL01HGKU</t>
  </si>
  <si>
    <t>CN0GNJ7HFCT008B500XHA03</t>
  </si>
  <si>
    <t>1798955</t>
  </si>
  <si>
    <t>SL01HGFE</t>
  </si>
  <si>
    <t>CN0GNJ7HFCT008B500ZVA03</t>
  </si>
  <si>
    <t>1799401</t>
  </si>
  <si>
    <t>SL01HGLR</t>
  </si>
  <si>
    <t>CN0GNJ7HFCT008B501FQA03</t>
  </si>
  <si>
    <t>1798931</t>
  </si>
  <si>
    <t>SL01HEB2</t>
  </si>
  <si>
    <t>CN0GNJ7HFCT008B501GYA03</t>
  </si>
  <si>
    <t>1799323</t>
  </si>
  <si>
    <t>SL01HGKN</t>
  </si>
  <si>
    <t>CN0GNJ7HFCT008B501B8A03</t>
  </si>
  <si>
    <t>1798267</t>
  </si>
  <si>
    <t>SL01HEA5</t>
  </si>
  <si>
    <t>CN0GNJ7HFCT008B50131A03</t>
  </si>
  <si>
    <t>1798929</t>
  </si>
  <si>
    <t>SL01HEB3</t>
  </si>
  <si>
    <t>CN0GNJ7HFCT008B501GWA03</t>
  </si>
  <si>
    <t>1798899</t>
  </si>
  <si>
    <t>SL01HEBF</t>
  </si>
  <si>
    <t>CN0GNJ7HFCT008B50134A03</t>
  </si>
  <si>
    <t>1799131</t>
  </si>
  <si>
    <t>SL01HGKX</t>
  </si>
  <si>
    <t>CN0GNJ7HFCT008B500YIA03</t>
  </si>
  <si>
    <t>1798937</t>
  </si>
  <si>
    <t>SL01HGEB</t>
  </si>
  <si>
    <t>CN0GNJ7HFCT008B5010QA03</t>
  </si>
  <si>
    <t>1798951</t>
  </si>
  <si>
    <t>SL01HGF0</t>
  </si>
  <si>
    <t>CN0GNJ7HFCT008B500ZTA03</t>
  </si>
  <si>
    <t>1798903</t>
  </si>
  <si>
    <t>SL01HEBD</t>
  </si>
  <si>
    <t>CN0GNJ7HFCT008B50126A03</t>
  </si>
  <si>
    <t>1798913</t>
  </si>
  <si>
    <t>SL01HEB8</t>
  </si>
  <si>
    <t>CN0GNJ7HFCT008B500VIA03</t>
  </si>
  <si>
    <t>1799141</t>
  </si>
  <si>
    <t>SL01HGLI</t>
  </si>
  <si>
    <t>CN0GNJ7HFCT008B500XJA03</t>
  </si>
  <si>
    <t>1799145</t>
  </si>
  <si>
    <t>SL01HGLG</t>
  </si>
  <si>
    <t>CN0GNJ7HFCT008B500XLA03</t>
  </si>
  <si>
    <t>1798901</t>
  </si>
  <si>
    <t>SL01HEBE</t>
  </si>
  <si>
    <t>CN0GNJ7HFCT008B5011ZA03</t>
  </si>
  <si>
    <t>1798905</t>
  </si>
  <si>
    <t>SL01HEBC</t>
  </si>
  <si>
    <t>CN0GNJ7HFCT008B50120A03</t>
  </si>
  <si>
    <t>1798771</t>
  </si>
  <si>
    <t>SL01HGDP</t>
  </si>
  <si>
    <t>CN0GNJ7HFCT008B501G0A03</t>
  </si>
  <si>
    <t>1798897</t>
  </si>
  <si>
    <t>SL01HEBG</t>
  </si>
  <si>
    <t>CN0GNJ7HFCT008B50133A03</t>
  </si>
  <si>
    <t>1799143</t>
  </si>
  <si>
    <t>SL01HGLH</t>
  </si>
  <si>
    <t>CN0GNJ7HFCT008B500XKA03</t>
  </si>
  <si>
    <t>1799351</t>
  </si>
  <si>
    <t>SL01GIHG</t>
  </si>
  <si>
    <t>CN0GNJ7HFCT008B501A1A03</t>
  </si>
  <si>
    <t>1799139</t>
  </si>
  <si>
    <t>SL01HGLJ</t>
  </si>
  <si>
    <t>CN0GNJ7HFCT008B500XIA03</t>
  </si>
  <si>
    <t>1799337</t>
  </si>
  <si>
    <t>SL01GIHN</t>
  </si>
  <si>
    <t>CN0GNJ7HFCT008B5019UA03</t>
  </si>
  <si>
    <t>1799147</t>
  </si>
  <si>
    <t>SL01HGLF</t>
  </si>
  <si>
    <t>CN0GNJ7HFCT008B500XMA03</t>
  </si>
  <si>
    <t>1799409</t>
  </si>
  <si>
    <t>SL01HGLN</t>
  </si>
  <si>
    <t>CN0GNJ7HFCT008B501FUA03</t>
  </si>
  <si>
    <t>1798917</t>
  </si>
  <si>
    <t>SL01HEAO</t>
  </si>
  <si>
    <t>CN0GNJ7HFCT008B501GQA03</t>
  </si>
  <si>
    <t>1799411</t>
  </si>
  <si>
    <t>SL01HGLM</t>
  </si>
  <si>
    <t>CN0GNJ7HFCT008B501FVA03</t>
  </si>
  <si>
    <t>1799149</t>
  </si>
  <si>
    <t>SL01HGLE</t>
  </si>
  <si>
    <t>CN0GNJ7HFCT008B500XNA03</t>
  </si>
  <si>
    <t>1799329</t>
  </si>
  <si>
    <t>SL01HGKK</t>
  </si>
  <si>
    <t>CN0GNJ7HFCT008B501BBA03</t>
  </si>
  <si>
    <t>1799317</t>
  </si>
  <si>
    <t>SL01HGKQ</t>
  </si>
  <si>
    <t>CN0GNJ7HFCT008B501B4A03</t>
  </si>
  <si>
    <t>1799407</t>
  </si>
  <si>
    <t>SL01HGLO</t>
  </si>
  <si>
    <t>CN0GNJ7HFCT008B501FTA03</t>
  </si>
  <si>
    <t>1799155</t>
  </si>
  <si>
    <t>SL01HGLB</t>
  </si>
  <si>
    <t>CN0GNJ7HFCT008B501D7A03</t>
  </si>
  <si>
    <t>1798767</t>
  </si>
  <si>
    <t>SL01HGDR</t>
  </si>
  <si>
    <t>CN0GNJ7HFCT008B501F4A03</t>
  </si>
  <si>
    <t>1798773</t>
  </si>
  <si>
    <t>SL01HGDO</t>
  </si>
  <si>
    <t>CN0GNJ7HFCT008B501FWA03</t>
  </si>
  <si>
    <t>1798259</t>
  </si>
  <si>
    <t>SL01HEA9</t>
  </si>
  <si>
    <t>CN0GNJ7HFCT008B5012XA03</t>
  </si>
  <si>
    <t>1799405</t>
  </si>
  <si>
    <t>SL01HGLP</t>
  </si>
  <si>
    <t>CN0GNJ7HFCT008B501FRA03</t>
  </si>
  <si>
    <t>1798269</t>
  </si>
  <si>
    <t>SL01HEBH</t>
  </si>
  <si>
    <t>CN0GNJ7HFCT008B50132A03</t>
  </si>
  <si>
    <t>1799403</t>
  </si>
  <si>
    <t>SL01HGLQ</t>
  </si>
  <si>
    <t>CN0GNJ7HFCT008B501FSA03</t>
  </si>
  <si>
    <t>1799397</t>
  </si>
  <si>
    <t>SL01HGLT</t>
  </si>
  <si>
    <t>CN0GNJ7HFCT008B501FOA03</t>
  </si>
  <si>
    <t>1799165</t>
  </si>
  <si>
    <t>SL01HGLW</t>
  </si>
  <si>
    <t>CN0GNJ7HFCT008B501E1A03</t>
  </si>
  <si>
    <t>1799167</t>
  </si>
  <si>
    <t>SL01HGLV</t>
  </si>
  <si>
    <t>CN0GNJ7HFCT008B501E2A03</t>
  </si>
  <si>
    <t>99</t>
  </si>
  <si>
    <t>960541</t>
  </si>
  <si>
    <t>SL01CZMY</t>
  </si>
  <si>
    <t>C8150LF02NC0143</t>
  </si>
  <si>
    <t>1012605</t>
  </si>
  <si>
    <t>SL01DFIC</t>
  </si>
  <si>
    <t>C8150LF17ND0796</t>
  </si>
  <si>
    <t>960657</t>
  </si>
  <si>
    <t>SL01CZMQ</t>
  </si>
  <si>
    <t>C8150LF02NC0156</t>
  </si>
  <si>
    <t>960781</t>
  </si>
  <si>
    <t>SL01D00G</t>
  </si>
  <si>
    <t>C8150LF05NC0735</t>
  </si>
  <si>
    <t>845615</t>
  </si>
  <si>
    <t>SL01BK8D</t>
  </si>
  <si>
    <t>C8150LE50NC1242</t>
  </si>
  <si>
    <t>1027285</t>
  </si>
  <si>
    <t>SL01DGSV</t>
  </si>
  <si>
    <t>C8150LF17ND1077</t>
  </si>
  <si>
    <t>960533</t>
  </si>
  <si>
    <t>SL01CZQX</t>
  </si>
  <si>
    <t>C8150LF02NC0918</t>
  </si>
  <si>
    <t>1211677</t>
  </si>
  <si>
    <t>SL01EIF9</t>
  </si>
  <si>
    <t>C8150LF23NE0423</t>
  </si>
  <si>
    <t>955053</t>
  </si>
  <si>
    <t>SL01BMG6</t>
  </si>
  <si>
    <t>C8150LF02NC0637</t>
  </si>
  <si>
    <t>DDR4:8:2400 ECC NON Reg(4)</t>
  </si>
  <si>
    <t>1403483</t>
  </si>
  <si>
    <t>SL01FJTW</t>
  </si>
  <si>
    <t>J33H9W0</t>
  </si>
  <si>
    <t>1072221</t>
  </si>
  <si>
    <t>SL01D22J</t>
  </si>
  <si>
    <t>C819UAE47B10409</t>
  </si>
  <si>
    <t>109</t>
  </si>
  <si>
    <t>1129441</t>
  </si>
  <si>
    <t>SL01DPZC</t>
  </si>
  <si>
    <t>C819UAF45B50436</t>
  </si>
  <si>
    <t>1339189</t>
  </si>
  <si>
    <t>SL01EJ0G</t>
  </si>
  <si>
    <t>J33A1L7</t>
  </si>
  <si>
    <t>1317135</t>
  </si>
  <si>
    <t>SL01EJJH</t>
  </si>
  <si>
    <t>C819UAG11B50138</t>
  </si>
  <si>
    <t>1317229</t>
  </si>
  <si>
    <t>SL01EJJR</t>
  </si>
  <si>
    <t>C819UAG11B50413</t>
  </si>
  <si>
    <t>1296505</t>
  </si>
  <si>
    <t>SL01EK97</t>
  </si>
  <si>
    <t>C819UAG11B50506</t>
  </si>
  <si>
    <t>111</t>
  </si>
  <si>
    <t>1118221</t>
  </si>
  <si>
    <t>SL01D29L</t>
  </si>
  <si>
    <t>C819UAF45B50371</t>
  </si>
  <si>
    <t>1167273</t>
  </si>
  <si>
    <t>SL01D2U2</t>
  </si>
  <si>
    <t>C819UAF49B50088</t>
  </si>
  <si>
    <t>961687</t>
  </si>
  <si>
    <t>SL01D00X</t>
  </si>
  <si>
    <t>J30HZB2</t>
  </si>
  <si>
    <t>961623</t>
  </si>
  <si>
    <t>SL01D02F</t>
  </si>
  <si>
    <t>J30HZRK</t>
  </si>
  <si>
    <t>962701</t>
  </si>
  <si>
    <t>SL01D0M5</t>
  </si>
  <si>
    <t>J30HZPN</t>
  </si>
  <si>
    <t>961781</t>
  </si>
  <si>
    <t>SL01D0FG</t>
  </si>
  <si>
    <t>J30HZND</t>
  </si>
  <si>
    <t>961807</t>
  </si>
  <si>
    <t>SL01D0GB</t>
  </si>
  <si>
    <t>J30K01T</t>
  </si>
  <si>
    <t>961809</t>
  </si>
  <si>
    <t>SL01D0GA</t>
  </si>
  <si>
    <t>J30K015</t>
  </si>
  <si>
    <t>961837</t>
  </si>
  <si>
    <t>SL01D0FW</t>
  </si>
  <si>
    <t>J30K018</t>
  </si>
  <si>
    <t>961851</t>
  </si>
  <si>
    <t>SL01D0F3</t>
  </si>
  <si>
    <t>J30HZG5</t>
  </si>
  <si>
    <t>962519</t>
  </si>
  <si>
    <t>SL01D0AN</t>
  </si>
  <si>
    <t>J30K00B</t>
  </si>
  <si>
    <t>962141</t>
  </si>
  <si>
    <t>SL01D0GF</t>
  </si>
  <si>
    <t>J30HZFY</t>
  </si>
  <si>
    <t>963319</t>
  </si>
  <si>
    <t>SL01D0P3</t>
  </si>
  <si>
    <t>J30HZEP</t>
  </si>
  <si>
    <t>963215</t>
  </si>
  <si>
    <t>SL01D0MT</t>
  </si>
  <si>
    <t>J30HZED</t>
  </si>
  <si>
    <t>962529</t>
  </si>
  <si>
    <t>SL01D0AI</t>
  </si>
  <si>
    <t>J30HZDL</t>
  </si>
  <si>
    <t>962531</t>
  </si>
  <si>
    <t>SL01D0AH</t>
  </si>
  <si>
    <t>J30K01D</t>
  </si>
  <si>
    <t>962551</t>
  </si>
  <si>
    <t>SL01D0A7</t>
  </si>
  <si>
    <t>J30HZE8</t>
  </si>
  <si>
    <t>962555</t>
  </si>
  <si>
    <t>SL01D0A5</t>
  </si>
  <si>
    <t>J30HZEC</t>
  </si>
  <si>
    <t>962627</t>
  </si>
  <si>
    <t>SL01D0E5</t>
  </si>
  <si>
    <t>J30HZKA</t>
  </si>
  <si>
    <t>962379</t>
  </si>
  <si>
    <t>SL01D0EP</t>
  </si>
  <si>
    <t>J30HZDV</t>
  </si>
  <si>
    <t>1012413</t>
  </si>
  <si>
    <t>SL01DGAK</t>
  </si>
  <si>
    <t>C819UAE47B10081</t>
  </si>
  <si>
    <t>101</t>
  </si>
  <si>
    <t>1298767</t>
  </si>
  <si>
    <t>SL01EKLD</t>
  </si>
  <si>
    <t>J332GP1</t>
  </si>
  <si>
    <t>1065929</t>
  </si>
  <si>
    <t>SL01D1H1</t>
  </si>
  <si>
    <t>J31N5KL</t>
  </si>
  <si>
    <t>1065565</t>
  </si>
  <si>
    <t>SL01D1M8</t>
  </si>
  <si>
    <t>J31N5B3</t>
  </si>
  <si>
    <t>1065411</t>
  </si>
  <si>
    <t>SL01D1KG</t>
  </si>
  <si>
    <t>J31N50C</t>
  </si>
  <si>
    <t>1065113</t>
  </si>
  <si>
    <t>SL01D1LH</t>
  </si>
  <si>
    <t>J31N522</t>
  </si>
  <si>
    <t>1085197</t>
  </si>
  <si>
    <t>SL01D0YK</t>
  </si>
  <si>
    <t>J31T9N4</t>
  </si>
  <si>
    <t>1085565</t>
  </si>
  <si>
    <t>SL01D0KX</t>
  </si>
  <si>
    <t>J31T9N9</t>
  </si>
  <si>
    <t>1080169</t>
  </si>
  <si>
    <t>SL01D1OI</t>
  </si>
  <si>
    <t>J31T9HB</t>
  </si>
  <si>
    <t>1080217</t>
  </si>
  <si>
    <t>SL01D1PF</t>
  </si>
  <si>
    <t>J31T9RL</t>
  </si>
  <si>
    <t>1080219</t>
  </si>
  <si>
    <t>SL01D1PG</t>
  </si>
  <si>
    <t>J31T9LN</t>
  </si>
  <si>
    <t>1064717</t>
  </si>
  <si>
    <t>SL01D1MI</t>
  </si>
  <si>
    <t>J31N5B4</t>
  </si>
  <si>
    <t>1064431</t>
  </si>
  <si>
    <t>SL01D1S7</t>
  </si>
  <si>
    <t>J31N50Z</t>
  </si>
  <si>
    <t>1064247</t>
  </si>
  <si>
    <t>SL01D1RF</t>
  </si>
  <si>
    <t>J31N5G9</t>
  </si>
  <si>
    <t>765275</t>
  </si>
  <si>
    <t>SL01ALD8</t>
  </si>
  <si>
    <t>C819UAE36B00287</t>
  </si>
  <si>
    <t>1150881</t>
  </si>
  <si>
    <t>SL01BSHK</t>
  </si>
  <si>
    <t>J3292RZ</t>
  </si>
  <si>
    <t>1282259</t>
  </si>
  <si>
    <t>SL01EK1T</t>
  </si>
  <si>
    <t>J32YVMA</t>
  </si>
  <si>
    <t>1298749</t>
  </si>
  <si>
    <t>SL01EKKO</t>
  </si>
  <si>
    <t>J332GPX</t>
  </si>
  <si>
    <t>1298975</t>
  </si>
  <si>
    <t>SL01EKJ7</t>
  </si>
  <si>
    <t>J332GNM</t>
  </si>
  <si>
    <t>1439059</t>
  </si>
  <si>
    <t>SL01DRUY</t>
  </si>
  <si>
    <t>J33LGDP</t>
  </si>
  <si>
    <t>1275199</t>
  </si>
  <si>
    <t>SL01CFBV</t>
  </si>
  <si>
    <t>J32XYPM</t>
  </si>
  <si>
    <t>1339113</t>
  </si>
  <si>
    <t>SL01EKY3</t>
  </si>
  <si>
    <t>J33ADV1</t>
  </si>
  <si>
    <t>1574727</t>
  </si>
  <si>
    <t>SL01HLID</t>
  </si>
  <si>
    <t>C819UAH12CC0131</t>
  </si>
  <si>
    <t>709755</t>
  </si>
  <si>
    <t>SL01AJAI</t>
  </si>
  <si>
    <t>C819UAE29A00484</t>
  </si>
  <si>
    <t>749007</t>
  </si>
  <si>
    <t>SL01AJYL</t>
  </si>
  <si>
    <t>C819UAE33A01479</t>
  </si>
  <si>
    <t>1118363</t>
  </si>
  <si>
    <t>SL01D291</t>
  </si>
  <si>
    <t>C819UAF45B50678</t>
  </si>
  <si>
    <t>1296709</t>
  </si>
  <si>
    <t>SL01EKWB</t>
  </si>
  <si>
    <t>C819UAG11B50182</t>
  </si>
  <si>
    <t>1317315</t>
  </si>
  <si>
    <t>SL01EJHV</t>
  </si>
  <si>
    <t>C819UAG11B50431</t>
  </si>
  <si>
    <t>748843</t>
  </si>
  <si>
    <t>SL01AJZW</t>
  </si>
  <si>
    <t>C819UAE33A01483</t>
  </si>
  <si>
    <t>1110761</t>
  </si>
  <si>
    <t>SL017BUV</t>
  </si>
  <si>
    <t>C819UAF44B50179</t>
  </si>
  <si>
    <t>1110699</t>
  </si>
  <si>
    <t>SL017BU0</t>
  </si>
  <si>
    <t>C819UAF44B50102</t>
  </si>
  <si>
    <t>1317201</t>
  </si>
  <si>
    <t>SL01EJIS</t>
  </si>
  <si>
    <t>C819UAG11B50416</t>
  </si>
  <si>
    <t>1417107</t>
  </si>
  <si>
    <t>SL01EWZS</t>
  </si>
  <si>
    <t>C819UAG37BA0203</t>
  </si>
  <si>
    <t>1375589</t>
  </si>
  <si>
    <t>SL01ALMX</t>
  </si>
  <si>
    <t>C819UAG35BA0237</t>
  </si>
  <si>
    <t>1417147</t>
  </si>
  <si>
    <t>SL01EX05</t>
  </si>
  <si>
    <t>C819UAG37BA0202</t>
  </si>
  <si>
    <t>1332023</t>
  </si>
  <si>
    <t>SL01EL8J</t>
  </si>
  <si>
    <t>C819UAG26B70078</t>
  </si>
  <si>
    <t>Mainboard Onboard Gen3 NVMe x4 Controller(1), Mainboard Onboard SATAIII Controller(1)</t>
  </si>
  <si>
    <t>1416591</t>
  </si>
  <si>
    <t>SL01EX1G</t>
  </si>
  <si>
    <t>C819UAG38CA1562</t>
  </si>
  <si>
    <t>1417133</t>
  </si>
  <si>
    <t>SL01EX0C</t>
  </si>
  <si>
    <t>C819UAG38CA1001</t>
  </si>
  <si>
    <t>1375577</t>
  </si>
  <si>
    <t>SL01ALNH</t>
  </si>
  <si>
    <t>C819UAG34B90125</t>
  </si>
  <si>
    <t>1375693</t>
  </si>
  <si>
    <t>SL01ALMZ</t>
  </si>
  <si>
    <t>C819UAG35BA0142</t>
  </si>
  <si>
    <t>1417209</t>
  </si>
  <si>
    <t>SL01EWZA</t>
  </si>
  <si>
    <t>C819UAG38CA1008</t>
  </si>
  <si>
    <t>1331971</t>
  </si>
  <si>
    <t>SL01EL7O</t>
  </si>
  <si>
    <t>C819UAG26B70051</t>
  </si>
  <si>
    <t>1447313</t>
  </si>
  <si>
    <t>SL01FJ6C</t>
  </si>
  <si>
    <t>C819UAG38CA1590</t>
  </si>
  <si>
    <t>1331959</t>
  </si>
  <si>
    <t>SL01EL13</t>
  </si>
  <si>
    <t>C819UAG26B70062</t>
  </si>
  <si>
    <t>1447291</t>
  </si>
  <si>
    <t>SL01FJ6Y</t>
  </si>
  <si>
    <t>C819UAG38CA1592</t>
  </si>
  <si>
    <t>1447307</t>
  </si>
  <si>
    <t>SL01FJ6D</t>
  </si>
  <si>
    <t>C819UAG38CA1596</t>
  </si>
  <si>
    <t>1417207</t>
  </si>
  <si>
    <t>SL01EWZB</t>
  </si>
  <si>
    <t>C819UAG37BA0217</t>
  </si>
  <si>
    <t>1375695</t>
  </si>
  <si>
    <t>SL01ALN0</t>
  </si>
  <si>
    <t>C819UAG35BA0267</t>
  </si>
  <si>
    <t>1375173</t>
  </si>
  <si>
    <t>SL01CFAT</t>
  </si>
  <si>
    <t>C819UAG35BA0141</t>
  </si>
  <si>
    <t>1375183</t>
  </si>
  <si>
    <t>SL01CFAO</t>
  </si>
  <si>
    <t>C819UAG35BA0227</t>
  </si>
  <si>
    <t>1331989</t>
  </si>
  <si>
    <t>SL01EL84</t>
  </si>
  <si>
    <t>C819UAG26B70009</t>
  </si>
  <si>
    <t>1332417</t>
  </si>
  <si>
    <t>SL01EL7F</t>
  </si>
  <si>
    <t>C819UAG26B70158</t>
  </si>
  <si>
    <t>1417007</t>
  </si>
  <si>
    <t>SL01EX18</t>
  </si>
  <si>
    <t>C819UAG37BA0080</t>
  </si>
  <si>
    <t>1447749</t>
  </si>
  <si>
    <t>SL01DXZ1</t>
  </si>
  <si>
    <t>C819UAG38CA1476</t>
  </si>
  <si>
    <t>1376827</t>
  </si>
  <si>
    <t>SL01DSC2</t>
  </si>
  <si>
    <t>C819UAG34B90245</t>
  </si>
  <si>
    <t>1375151</t>
  </si>
  <si>
    <t>SL01CFB4</t>
  </si>
  <si>
    <t>C819UAG35BA0224</t>
  </si>
  <si>
    <t>1375155</t>
  </si>
  <si>
    <t>SL01CFB2</t>
  </si>
  <si>
    <t>C819UAG35BA0232</t>
  </si>
  <si>
    <t>1332425</t>
  </si>
  <si>
    <t>SL01EL0B</t>
  </si>
  <si>
    <t>C819UAG26B70232</t>
  </si>
  <si>
    <t>1447297</t>
  </si>
  <si>
    <t>SL01FJ6H</t>
  </si>
  <si>
    <t>C819UAG38CA1597</t>
  </si>
  <si>
    <t>1376963</t>
  </si>
  <si>
    <t>SL01EJNJ</t>
  </si>
  <si>
    <t>C819UAG35BA0201</t>
  </si>
  <si>
    <t>1416583</t>
  </si>
  <si>
    <t>SL01EX0N</t>
  </si>
  <si>
    <t>C819UAG38CA1557</t>
  </si>
  <si>
    <t>1447509</t>
  </si>
  <si>
    <t>SL01FJ69</t>
  </si>
  <si>
    <t>C819UAG38CA1807</t>
  </si>
  <si>
    <t>1375599</t>
  </si>
  <si>
    <t>SL01DWBG</t>
  </si>
  <si>
    <t>C819UAG33B90230</t>
  </si>
  <si>
    <t>1447561</t>
  </si>
  <si>
    <t>SL01FJ5P</t>
  </si>
  <si>
    <t>C819UAG38CA2110</t>
  </si>
  <si>
    <t>1416749</t>
  </si>
  <si>
    <t>SL01ERAG</t>
  </si>
  <si>
    <t>C819UAG37BA0113</t>
  </si>
  <si>
    <t>1331949</t>
  </si>
  <si>
    <t>SL01FKK4</t>
  </si>
  <si>
    <t>C819UAG26B70059</t>
  </si>
  <si>
    <t>Avago MegaRAID 9361-8i(1), Mainboard Onboard Gen3 NVMe x4 Controller(1), Mainboard Onboard SATAIII Controller(1)</t>
  </si>
  <si>
    <t>1527619</t>
  </si>
  <si>
    <t>SL01DOB7</t>
  </si>
  <si>
    <t>C819UAG42CA0468</t>
  </si>
  <si>
    <t>1375925</t>
  </si>
  <si>
    <t>SL01ELOP</t>
  </si>
  <si>
    <t>C819UAG35BA0109</t>
  </si>
  <si>
    <t>1332145</t>
  </si>
  <si>
    <t>SL01EL2H</t>
  </si>
  <si>
    <t>C819UAG26B70132</t>
  </si>
  <si>
    <t>1417299</t>
  </si>
  <si>
    <t>SL01EWXP</t>
  </si>
  <si>
    <t>C819UAG34B90324</t>
  </si>
  <si>
    <t>1467719</t>
  </si>
  <si>
    <t>SL01ESV2</t>
  </si>
  <si>
    <t>C819UAG38CA2260</t>
  </si>
  <si>
    <t>1416523</t>
  </si>
  <si>
    <t>SL01ERA4</t>
  </si>
  <si>
    <t>C819UAG37BA0106</t>
  </si>
  <si>
    <t>1416791</t>
  </si>
  <si>
    <t>SL01EWXT</t>
  </si>
  <si>
    <t>C819UAG34B90006</t>
  </si>
  <si>
    <t>1447337</t>
  </si>
  <si>
    <t>SL01FJ6R</t>
  </si>
  <si>
    <t>C819UAG38CA1606</t>
  </si>
  <si>
    <t>1412455</t>
  </si>
  <si>
    <t>SL01C309</t>
  </si>
  <si>
    <t>C819UAG41CA0249</t>
  </si>
  <si>
    <t>1376045</t>
  </si>
  <si>
    <t>SL01ELO1</t>
  </si>
  <si>
    <t>C819UAG34B90041</t>
  </si>
  <si>
    <t>DDR4:8:2400 ECC Reg(8)</t>
  </si>
  <si>
    <t>1166945</t>
  </si>
  <si>
    <t>SL01D2S2</t>
  </si>
  <si>
    <t>C829UAF48B30052</t>
  </si>
  <si>
    <t>1165401</t>
  </si>
  <si>
    <t>SL01D2MN</t>
  </si>
  <si>
    <t>C829UAF47B30531</t>
  </si>
  <si>
    <t>1166885</t>
  </si>
  <si>
    <t>SL01D2SR</t>
  </si>
  <si>
    <t>C829UAF48B30543</t>
  </si>
  <si>
    <t>1133331</t>
  </si>
  <si>
    <t>SL01EBRK</t>
  </si>
  <si>
    <t>C829UAF46B20366</t>
  </si>
  <si>
    <t>1133571</t>
  </si>
  <si>
    <t>SL01EBFZ</t>
  </si>
  <si>
    <t>C829UAF45B20010</t>
  </si>
  <si>
    <t>765079</t>
  </si>
  <si>
    <t>SL01AL09</t>
  </si>
  <si>
    <t>C829UAE35B00501</t>
  </si>
  <si>
    <t>1011581</t>
  </si>
  <si>
    <t>SL01DG2O</t>
  </si>
  <si>
    <t>C829UAE49B10003</t>
  </si>
  <si>
    <t>899643</t>
  </si>
  <si>
    <t>SL01761F</t>
  </si>
  <si>
    <t>C829UAE45B00229</t>
  </si>
  <si>
    <t>806671</t>
  </si>
  <si>
    <t>SL01BC8Y</t>
  </si>
  <si>
    <t>C829UAE40B00974</t>
  </si>
  <si>
    <t>1165457</t>
  </si>
  <si>
    <t>SL01D2NR</t>
  </si>
  <si>
    <t>C829UAF47B30387</t>
  </si>
  <si>
    <t>899889</t>
  </si>
  <si>
    <t>SL01769K</t>
  </si>
  <si>
    <t>C829UAE45B00225</t>
  </si>
  <si>
    <t>1349787</t>
  </si>
  <si>
    <t>SL01EJM4</t>
  </si>
  <si>
    <t>C829UAF49B30821</t>
  </si>
  <si>
    <t>1349723</t>
  </si>
  <si>
    <t>SL01EJL8</t>
  </si>
  <si>
    <t>C829UAF49B30458</t>
  </si>
  <si>
    <t>1349729</t>
  </si>
  <si>
    <t>SL01EJLB</t>
  </si>
  <si>
    <t>C829UAF49B30505</t>
  </si>
  <si>
    <t>1265529</t>
  </si>
  <si>
    <t>SL01EKI2</t>
  </si>
  <si>
    <t>J32WX81</t>
  </si>
  <si>
    <t>1207293</t>
  </si>
  <si>
    <t>SL01DQL5</t>
  </si>
  <si>
    <t>C829UAF48B30412</t>
  </si>
  <si>
    <t>1206179</t>
  </si>
  <si>
    <t>SL01DQLN</t>
  </si>
  <si>
    <t>C829UAF48B30415</t>
  </si>
  <si>
    <t>1413357</t>
  </si>
  <si>
    <t>SL01FJDZ</t>
  </si>
  <si>
    <t>C829UAG39B50233</t>
  </si>
  <si>
    <t>1332311</t>
  </si>
  <si>
    <t>SL01EL07</t>
  </si>
  <si>
    <t>C829UAG09B30223</t>
  </si>
  <si>
    <t>1413361</t>
  </si>
  <si>
    <t>SL01FJE8</t>
  </si>
  <si>
    <t>C829UAG39B50106</t>
  </si>
  <si>
    <t>1351831</t>
  </si>
  <si>
    <t>SL01BO9Z</t>
  </si>
  <si>
    <t>C829UAF49B30666</t>
  </si>
  <si>
    <t>1413351</t>
  </si>
  <si>
    <t>SL01FJE1</t>
  </si>
  <si>
    <t>C829UAG39B50105</t>
  </si>
  <si>
    <t>1332357</t>
  </si>
  <si>
    <t>SL01EL6L</t>
  </si>
  <si>
    <t>C829UAG09B30208</t>
  </si>
  <si>
    <t>1532725</t>
  </si>
  <si>
    <t>SL01GGIF</t>
  </si>
  <si>
    <t>C829UAH05CD0599</t>
  </si>
  <si>
    <t>1332499</t>
  </si>
  <si>
    <t>SL01EL67</t>
  </si>
  <si>
    <t>C829UAG09B30258</t>
  </si>
  <si>
    <t>1463327</t>
  </si>
  <si>
    <t>SL01CQCR</t>
  </si>
  <si>
    <t>C829UAG39CA0562</t>
  </si>
  <si>
    <t>1331929</t>
  </si>
  <si>
    <t>SL01EL5P</t>
  </si>
  <si>
    <t>C829UAG09B30056</t>
  </si>
  <si>
    <t>1447233</t>
  </si>
  <si>
    <t>SL01FJ7L</t>
  </si>
  <si>
    <t>C829UAG39B50355</t>
  </si>
  <si>
    <t>1447213</t>
  </si>
  <si>
    <t>SL01EL2S</t>
  </si>
  <si>
    <t>C829UAG39B50508</t>
  </si>
  <si>
    <t>1376649</t>
  </si>
  <si>
    <t>SL01ELMX</t>
  </si>
  <si>
    <t>C829UAF50B30644</t>
  </si>
  <si>
    <t>1416873</t>
  </si>
  <si>
    <t>SL01ESF1</t>
  </si>
  <si>
    <t>C829UAG39CA0213</t>
  </si>
  <si>
    <t>1331939</t>
  </si>
  <si>
    <t>SL01EL5T</t>
  </si>
  <si>
    <t>C829UAG09B30059</t>
  </si>
  <si>
    <t>1331907</t>
  </si>
  <si>
    <t>SL01EL5V</t>
  </si>
  <si>
    <t>C829UAG09B30053</t>
  </si>
  <si>
    <t>1448321</t>
  </si>
  <si>
    <t>SL01DXVS</t>
  </si>
  <si>
    <t>C829UAG47CB0200</t>
  </si>
  <si>
    <t>1413345</t>
  </si>
  <si>
    <t>SL01FJEH</t>
  </si>
  <si>
    <t>C829UAG39B50108</t>
  </si>
  <si>
    <t>DDR4:8:2133 ECC REG(12)</t>
  </si>
  <si>
    <t>1413369</t>
  </si>
  <si>
    <t>SL01FJE7</t>
  </si>
  <si>
    <t>C829UAG39B50238</t>
  </si>
  <si>
    <t>1528045</t>
  </si>
  <si>
    <t>SL01GU57</t>
  </si>
  <si>
    <t>C829UAH05CD0281</t>
  </si>
  <si>
    <t>1413381</t>
  </si>
  <si>
    <t>SL01FJF8</t>
  </si>
  <si>
    <t>C829UAG39B50312</t>
  </si>
  <si>
    <t>1528043</t>
  </si>
  <si>
    <t>SL01GU58</t>
  </si>
  <si>
    <t>C829UAH05CD0100</t>
  </si>
  <si>
    <t>1413387</t>
  </si>
  <si>
    <t>SL01FJF5</t>
  </si>
  <si>
    <t>C829UAG39CA0248</t>
  </si>
  <si>
    <t>1413297</t>
  </si>
  <si>
    <t>SL01FJER</t>
  </si>
  <si>
    <t>C829UAG39B50110</t>
  </si>
  <si>
    <t>1413303</t>
  </si>
  <si>
    <t>SL01FJEO</t>
  </si>
  <si>
    <t>C829UAG39B50078</t>
  </si>
  <si>
    <t>DDR4:32:2666 REG(6)</t>
  </si>
  <si>
    <t>1413329</t>
  </si>
  <si>
    <t>SL01FJEX</t>
  </si>
  <si>
    <t>C829UAG39B50084</t>
  </si>
  <si>
    <t>1414905</t>
  </si>
  <si>
    <t>SL01FRMH</t>
  </si>
  <si>
    <t>C829UAG39CA0309</t>
  </si>
  <si>
    <t>1376271</t>
  </si>
  <si>
    <t>SL01DXDF</t>
  </si>
  <si>
    <t>C829UAF50B30842</t>
  </si>
  <si>
    <t>1447311</t>
  </si>
  <si>
    <t>SL01FK6O</t>
  </si>
  <si>
    <t>C829UAG39B50363</t>
  </si>
  <si>
    <t>1411995</t>
  </si>
  <si>
    <t>SL01C3N8</t>
  </si>
  <si>
    <t>C829UAF50B30399</t>
  </si>
  <si>
    <t>1447335</t>
  </si>
  <si>
    <t>SL01EJ61</t>
  </si>
  <si>
    <t>C829UAG39B50572</t>
  </si>
  <si>
    <t>1371055</t>
  </si>
  <si>
    <t>SL01F19T</t>
  </si>
  <si>
    <t>C829UAF50B30311</t>
  </si>
  <si>
    <t>1416877</t>
  </si>
  <si>
    <t>SL01ESEZ</t>
  </si>
  <si>
    <t>C829UAG39CA0210</t>
  </si>
  <si>
    <t>1376207</t>
  </si>
  <si>
    <t>SL01DX84</t>
  </si>
  <si>
    <t>C829UAF50B30844</t>
  </si>
  <si>
    <t>1412045</t>
  </si>
  <si>
    <t>SL01C317</t>
  </si>
  <si>
    <t>C829UAF50B30435</t>
  </si>
  <si>
    <t>1601483</t>
  </si>
  <si>
    <t>SL01HM0H</t>
  </si>
  <si>
    <t>C829UAH16CE0474</t>
  </si>
  <si>
    <t>1447223</t>
  </si>
  <si>
    <t>SL01FJ7G</t>
  </si>
  <si>
    <t>C829UAG39B50398</t>
  </si>
  <si>
    <t>1413371</t>
  </si>
  <si>
    <t>SL01FJE6</t>
  </si>
  <si>
    <t>C829UAG39B50237</t>
  </si>
  <si>
    <t>1562295</t>
  </si>
  <si>
    <t>SL01HG0K</t>
  </si>
  <si>
    <t>C829UAG39CA0545</t>
  </si>
  <si>
    <t>1562297</t>
  </si>
  <si>
    <t>SL01HG0J</t>
  </si>
  <si>
    <t>C829UAG39CA0540</t>
  </si>
  <si>
    <t>1462699</t>
  </si>
  <si>
    <t>SL01FK9D</t>
  </si>
  <si>
    <t>12B5HK2</t>
  </si>
  <si>
    <t>1462701</t>
  </si>
  <si>
    <t>SL01FK9W</t>
  </si>
  <si>
    <t>12B7HK2</t>
  </si>
  <si>
    <t>1462703</t>
  </si>
  <si>
    <t>SL01FK9F</t>
  </si>
  <si>
    <t>12B6HK2</t>
  </si>
  <si>
    <t>1233455</t>
  </si>
  <si>
    <t>SL01EJ92</t>
  </si>
  <si>
    <t>C8470FF42N60739</t>
  </si>
  <si>
    <t>R1-155</t>
  </si>
  <si>
    <t>R2-155</t>
  </si>
  <si>
    <t>R3-155</t>
  </si>
  <si>
    <t>R4-155</t>
  </si>
  <si>
    <t>R5-155</t>
  </si>
  <si>
    <t>R6-155</t>
  </si>
  <si>
    <t>R7-155</t>
  </si>
  <si>
    <t>ysilva - 11/22/2023 - Allocated as Gen2/GPU as per DCL-3077</t>
  </si>
  <si>
    <t>R8-155</t>
  </si>
  <si>
    <t>R9-155</t>
  </si>
  <si>
    <t>R11-155</t>
  </si>
  <si>
    <t>R12-155</t>
  </si>
  <si>
    <t>R13-155</t>
  </si>
  <si>
    <t>R14-155</t>
  </si>
  <si>
    <t>R15-155</t>
  </si>
  <si>
    <t>R16-155</t>
  </si>
  <si>
    <t>R17-155</t>
  </si>
  <si>
    <t>R18-155</t>
  </si>
  <si>
    <t>R19-155</t>
  </si>
  <si>
    <t>R20-155</t>
  </si>
  <si>
    <t>R21-155</t>
  </si>
  <si>
    <t>R22-155</t>
  </si>
  <si>
    <t>R23-155</t>
  </si>
  <si>
    <t>R24-155</t>
  </si>
  <si>
    <t>R25-155</t>
  </si>
  <si>
    <t>ysilva - 2/1/2024 - Allocated to NG for QZ1 Staging per DCL-3077</t>
  </si>
  <si>
    <t>R26-155</t>
  </si>
  <si>
    <t>R27-155</t>
  </si>
  <si>
    <t>R28-155</t>
  </si>
  <si>
    <t>R29-155</t>
  </si>
  <si>
    <t>R30-155</t>
  </si>
  <si>
    <t>R31-155</t>
  </si>
  <si>
    <t>R32-155</t>
  </si>
  <si>
    <t>R33-155</t>
  </si>
  <si>
    <t>R34-155</t>
  </si>
  <si>
    <t>R35-155</t>
  </si>
  <si>
    <t>R37-155</t>
  </si>
  <si>
    <t>R38-155</t>
  </si>
  <si>
    <t>R39-155</t>
  </si>
  <si>
    <t>R40-155</t>
  </si>
  <si>
    <t>R41-155</t>
  </si>
  <si>
    <t>R42-155</t>
  </si>
  <si>
    <t>R43-155</t>
  </si>
  <si>
    <t>R44-155</t>
  </si>
  <si>
    <t>R45-155</t>
  </si>
  <si>
    <t>R46-155</t>
  </si>
  <si>
    <t>R47-155</t>
  </si>
  <si>
    <t>R48-155</t>
  </si>
  <si>
    <t>R49-155</t>
  </si>
  <si>
    <t>R50-155</t>
  </si>
  <si>
    <t>R51-155</t>
  </si>
  <si>
    <t>R52-155</t>
  </si>
  <si>
    <t>R53-155</t>
  </si>
  <si>
    <t>R54-155</t>
  </si>
  <si>
    <t>R55-155</t>
  </si>
  <si>
    <t>R56-155</t>
  </si>
  <si>
    <t>vlam - 10/19/2023 - Allocated to NG for L4/L40 per DCL-3511</t>
  </si>
  <si>
    <t>ysilva - vlam - 12/15/2021 - Allocated to NG for February Replnishment</t>
  </si>
  <si>
    <t>vlam - 10/26/2023 - Per NETCONFREQ-7630, the network devices in this rack are related to the storage devices in rk179 and 180.</t>
  </si>
  <si>
    <t>dal10.sr03.rk201</t>
  </si>
  <si>
    <t>vlam - 9/28/2023 - Created to track Gen1 decom.</t>
  </si>
  <si>
    <t>dal10.sr03.rk202</t>
  </si>
  <si>
    <t>dal10.sr03.rk882</t>
  </si>
  <si>
    <t>dal10.sr03.rk883</t>
  </si>
  <si>
    <t>dal10.sr03.rk884</t>
  </si>
  <si>
    <t>dal10.sr03.rk885</t>
  </si>
  <si>
    <t>dal10.sr03.rk886</t>
  </si>
  <si>
    <t>dal10.sr03.rk887</t>
  </si>
  <si>
    <t>dal10.sr03.rk888</t>
  </si>
  <si>
    <t>dal10.sr03.rk906</t>
  </si>
  <si>
    <t>dal10.sr03.rk907</t>
  </si>
  <si>
    <t>dal10.sr03.rk908</t>
  </si>
  <si>
    <t xml:space="preserve">dmcmullen - 2023.12.19 - No longer allocated to FedRamp per Andy. Attributes updated. DCL-3192 updated.
</t>
  </si>
  <si>
    <t xml:space="preserve">ysilva - 8/25/2023 - Allocated to Gen2-Compute per DCL-3340
</t>
  </si>
  <si>
    <t>kW Total</t>
  </si>
  <si>
    <t>~200kW</t>
  </si>
  <si>
    <t>Zone 1</t>
  </si>
  <si>
    <t>200kW</t>
  </si>
  <si>
    <t>limit</t>
  </si>
  <si>
    <t>Zone 2</t>
  </si>
  <si>
    <t>Zone 3</t>
  </si>
  <si>
    <t>Zone 4</t>
  </si>
  <si>
    <t>Zone 5</t>
  </si>
  <si>
    <t>~180W</t>
  </si>
  <si>
    <t>Room Total</t>
  </si>
  <si>
    <t>Plan from 2022</t>
  </si>
  <si>
    <t>107</t>
  </si>
  <si>
    <t>105</t>
  </si>
  <si>
    <t>Mainboard Onboard SATAIII Controller(1), ServeRAID M1210(1)</t>
  </si>
  <si>
    <t>1624505</t>
  </si>
  <si>
    <t>SL01HM7K</t>
  </si>
  <si>
    <t>J126VLG</t>
  </si>
  <si>
    <t>1619801</t>
  </si>
  <si>
    <t>SL01HM4D</t>
  </si>
  <si>
    <t>J12729K</t>
  </si>
  <si>
    <t>113</t>
  </si>
  <si>
    <t>1339215</t>
  </si>
  <si>
    <t>SL01EKYC</t>
  </si>
  <si>
    <t>J33A1HF</t>
  </si>
  <si>
    <t>Avago MegaRAID 9361-8i(1), Mainboard Onboard SATAIII Controller(2)</t>
  </si>
  <si>
    <t>1282367</t>
  </si>
  <si>
    <t>SL01EK2M</t>
  </si>
  <si>
    <t>J32YVLB</t>
  </si>
  <si>
    <t>1282137</t>
  </si>
  <si>
    <t>SL01EK29</t>
  </si>
  <si>
    <t>J32YVHL</t>
  </si>
  <si>
    <t>1282335</t>
  </si>
  <si>
    <t>SL01EK3E</t>
  </si>
  <si>
    <t>J32YVN1</t>
  </si>
  <si>
    <t>1574747</t>
  </si>
  <si>
    <t>SL01HLIT</t>
  </si>
  <si>
    <t>C819UAH14CC0236</t>
  </si>
  <si>
    <t>1614631</t>
  </si>
  <si>
    <t>SL01CPQ9</t>
  </si>
  <si>
    <t>C819UAH23CC0186</t>
  </si>
  <si>
    <t>1614191</t>
  </si>
  <si>
    <t>SL01CPSK</t>
  </si>
  <si>
    <t>C819UAH23CC0282</t>
  </si>
  <si>
    <t>1574515</t>
  </si>
  <si>
    <t>SL01GULN</t>
  </si>
  <si>
    <t>C819UAH14CC0146</t>
  </si>
  <si>
    <t>1529663</t>
  </si>
  <si>
    <t>SL01GGJH</t>
  </si>
  <si>
    <t>C819UAG42CA0504</t>
  </si>
  <si>
    <t>DDR4:16:2666 REG(4)</t>
  </si>
  <si>
    <t>1529621</t>
  </si>
  <si>
    <t>SL01GGJ1</t>
  </si>
  <si>
    <t>C819UAG42CA0701</t>
  </si>
  <si>
    <t>1574523</t>
  </si>
  <si>
    <t>SL01GUM9</t>
  </si>
  <si>
    <t>C819UAH14CC0480</t>
  </si>
  <si>
    <t>1417113</t>
  </si>
  <si>
    <t>SL01EWZP</t>
  </si>
  <si>
    <t>C819UAG38CA0948</t>
  </si>
  <si>
    <t>1601813</t>
  </si>
  <si>
    <t>SL01HLYW</t>
  </si>
  <si>
    <t>C819UAH14CC0636</t>
  </si>
  <si>
    <t>1601859</t>
  </si>
  <si>
    <t>SL01HLZA</t>
  </si>
  <si>
    <t>C819UAH14CC0621</t>
  </si>
  <si>
    <t>1601847</t>
  </si>
  <si>
    <t>SL01HLZG</t>
  </si>
  <si>
    <t>C819UAH14CC0326</t>
  </si>
  <si>
    <t>1575005</t>
  </si>
  <si>
    <t>SL01GULE</t>
  </si>
  <si>
    <t>C819UAG38CA1951</t>
  </si>
  <si>
    <t>1528097</t>
  </si>
  <si>
    <t>SL01GU4C</t>
  </si>
  <si>
    <t>C819UAG38CA2310</t>
  </si>
  <si>
    <t>1601145</t>
  </si>
  <si>
    <t>SL01AKOD</t>
  </si>
  <si>
    <t>C819UAH14CC0434</t>
  </si>
  <si>
    <t>1375631</t>
  </si>
  <si>
    <t>SL01DWBQ</t>
  </si>
  <si>
    <t>C819UAG36BA0404</t>
  </si>
  <si>
    <t>1417123</t>
  </si>
  <si>
    <t>SL01EX0H</t>
  </si>
  <si>
    <t>C819UAG38CA0925</t>
  </si>
  <si>
    <t>1574553</t>
  </si>
  <si>
    <t>SL01CF5F</t>
  </si>
  <si>
    <t>C819UAH14CC0164</t>
  </si>
  <si>
    <t>1529629</t>
  </si>
  <si>
    <t>SL01GGJC</t>
  </si>
  <si>
    <t>C819UAG42CA0511</t>
  </si>
  <si>
    <t>1375145</t>
  </si>
  <si>
    <t>SL01CFB7</t>
  </si>
  <si>
    <t>C819UAG35BA0229</t>
  </si>
  <si>
    <t>DDR4:16:2400 ECC REG(6)</t>
  </si>
  <si>
    <t>1529661</t>
  </si>
  <si>
    <t>SL01GGJI</t>
  </si>
  <si>
    <t>C819UAG42CA0513</t>
  </si>
  <si>
    <t>1574517</t>
  </si>
  <si>
    <t>SL01GUMC</t>
  </si>
  <si>
    <t>C819UAH14CC0175</t>
  </si>
  <si>
    <t>Mainboard Onboard SATAIII Controller(1), SATA/SAS - MegaRAID SAS 9461-16i SGL(1)</t>
  </si>
  <si>
    <t>1574513</t>
  </si>
  <si>
    <t>SL01GULO</t>
  </si>
  <si>
    <t>C819UAH14CC0145</t>
  </si>
  <si>
    <t>1529657</t>
  </si>
  <si>
    <t>SL01GGJK</t>
  </si>
  <si>
    <t>C819UAG38CA1899</t>
  </si>
  <si>
    <t>1601369</t>
  </si>
  <si>
    <t>SL01AKNP</t>
  </si>
  <si>
    <t>C819UAH14CC0499</t>
  </si>
  <si>
    <t>1601817</t>
  </si>
  <si>
    <t>SL01HLZ9</t>
  </si>
  <si>
    <t>C819UAH14CC0606</t>
  </si>
  <si>
    <t>1601871</t>
  </si>
  <si>
    <t>SL01HLRV</t>
  </si>
  <si>
    <t>C819UAH14CC0595</t>
  </si>
  <si>
    <t>1601851</t>
  </si>
  <si>
    <t>SL01HLZE</t>
  </si>
  <si>
    <t>C819UAH14CC0337</t>
  </si>
  <si>
    <t>1602115</t>
  </si>
  <si>
    <t>SL01HLVA</t>
  </si>
  <si>
    <t>C819UAH14CC0738</t>
  </si>
  <si>
    <t>1574993</t>
  </si>
  <si>
    <t>SL01GULK</t>
  </si>
  <si>
    <t>C819UAG38CA1940</t>
  </si>
  <si>
    <t>1639759</t>
  </si>
  <si>
    <t>SL01HMQX</t>
  </si>
  <si>
    <t>C819UAH22CC0428</t>
  </si>
  <si>
    <t>1529639</t>
  </si>
  <si>
    <t>SL01GGJX</t>
  </si>
  <si>
    <t>C819UAG42CA0508</t>
  </si>
  <si>
    <t>1574567</t>
  </si>
  <si>
    <t>SL01CF58</t>
  </si>
  <si>
    <t>C819UAH14CC0173</t>
  </si>
  <si>
    <t>1574559</t>
  </si>
  <si>
    <t>SL01CF5C</t>
  </si>
  <si>
    <t>C819UAH12CC0329</t>
  </si>
  <si>
    <t>1602119</t>
  </si>
  <si>
    <t>SL01HLW3</t>
  </si>
  <si>
    <t>C819UAH14CC0711</t>
  </si>
  <si>
    <t>1604175</t>
  </si>
  <si>
    <t>SL01GRJB</t>
  </si>
  <si>
    <t>C819UAH14CC0355</t>
  </si>
  <si>
    <t>1601279</t>
  </si>
  <si>
    <t>SL01HLUW</t>
  </si>
  <si>
    <t>C819UAH14CC0688</t>
  </si>
  <si>
    <t>1601271</t>
  </si>
  <si>
    <t>SL01HLV0</t>
  </si>
  <si>
    <t>C819UAH14CC0666</t>
  </si>
  <si>
    <t>1640419</t>
  </si>
  <si>
    <t>SL01HMOU</t>
  </si>
  <si>
    <t>C819UAH22CC0461</t>
  </si>
  <si>
    <t>Mainboard Onboard SATAIII Controller(1), SATA/SAS - MegaRAID SAS 9361-8i(1)</t>
  </si>
  <si>
    <t>1376587</t>
  </si>
  <si>
    <t>SL01ALN6</t>
  </si>
  <si>
    <t>C819UAG35BA0213</t>
  </si>
  <si>
    <t>1332407</t>
  </si>
  <si>
    <t>SL01EL0S</t>
  </si>
  <si>
    <t>C819UAG26B70156</t>
  </si>
  <si>
    <t>1u \ 4D</t>
  </si>
  <si>
    <t>1416575</t>
  </si>
  <si>
    <t>SL01EX0R</t>
  </si>
  <si>
    <t>C819UAG38CA1677</t>
  </si>
  <si>
    <t>DDR4:8:2133 ECC REG(4)</t>
  </si>
  <si>
    <t>1601291</t>
  </si>
  <si>
    <t>SL01HLX9</t>
  </si>
  <si>
    <t>C819UAH14CC0673</t>
  </si>
  <si>
    <t>1601259</t>
  </si>
  <si>
    <t>SL01HLUH</t>
  </si>
  <si>
    <t>C819UAH14CC0698</t>
  </si>
  <si>
    <t>1575069</t>
  </si>
  <si>
    <t>SL01GUL0</t>
  </si>
  <si>
    <t>C819UAH12CC0445</t>
  </si>
  <si>
    <t>1575001</t>
  </si>
  <si>
    <t>SL01GULG</t>
  </si>
  <si>
    <t>C819UAH12CC0351</t>
  </si>
  <si>
    <t>1575045</t>
  </si>
  <si>
    <t>SL01GUKM</t>
  </si>
  <si>
    <t>C819UAG38CA1947</t>
  </si>
  <si>
    <t>1575053</t>
  </si>
  <si>
    <t>SL01GUL8</t>
  </si>
  <si>
    <t>C819UAG38CA1937</t>
  </si>
  <si>
    <t>1575059</t>
  </si>
  <si>
    <t>SL01GUL5</t>
  </si>
  <si>
    <t>C819UAG38CA1934</t>
  </si>
  <si>
    <t>1601391</t>
  </si>
  <si>
    <t>SL01AKMN</t>
  </si>
  <si>
    <t>C819UAH14CC0506</t>
  </si>
  <si>
    <t>1575041</t>
  </si>
  <si>
    <t>SL01GUKO</t>
  </si>
  <si>
    <t>C819UAH12CC0441</t>
  </si>
  <si>
    <t>1575017</t>
  </si>
  <si>
    <t>SL01GULY</t>
  </si>
  <si>
    <t>C819UAH12CC0453</t>
  </si>
  <si>
    <t>1575019</t>
  </si>
  <si>
    <t>SL01GULX</t>
  </si>
  <si>
    <t>C819UAG38CA1942</t>
  </si>
  <si>
    <t>DDR4:16:3200 REG(12)</t>
  </si>
  <si>
    <t>1624801</t>
  </si>
  <si>
    <t>SL01E44C</t>
  </si>
  <si>
    <t>C819UAH23CC1574</t>
  </si>
  <si>
    <t>1U 2x5218</t>
  </si>
  <si>
    <t>1574569</t>
  </si>
  <si>
    <t>SL01CF57</t>
  </si>
  <si>
    <t>C819UAH14CC0475</t>
  </si>
  <si>
    <t>1413395</t>
  </si>
  <si>
    <t>SL01AHT2</t>
  </si>
  <si>
    <t>C819UAG41CA0330</t>
  </si>
  <si>
    <t>1447261</t>
  </si>
  <si>
    <t>SL01FJ71</t>
  </si>
  <si>
    <t>C819UAG38CA1601</t>
  </si>
  <si>
    <t>1587419</t>
  </si>
  <si>
    <t>SL01GU98</t>
  </si>
  <si>
    <t>J100438F</t>
  </si>
  <si>
    <t>1587409</t>
  </si>
  <si>
    <t>SL01GU8Y</t>
  </si>
  <si>
    <t>J1004391</t>
  </si>
  <si>
    <t>1390507</t>
  </si>
  <si>
    <t>SL01FJOR</t>
  </si>
  <si>
    <t>J3001XL9</t>
  </si>
  <si>
    <t>1545475</t>
  </si>
  <si>
    <t>SL01GUEF</t>
  </si>
  <si>
    <t>J1002YHC</t>
  </si>
  <si>
    <t>1556641</t>
  </si>
  <si>
    <t>SL01GUA7</t>
  </si>
  <si>
    <t>J1003A2C</t>
  </si>
  <si>
    <t>1529637</t>
  </si>
  <si>
    <t>SL01GGJY</t>
  </si>
  <si>
    <t>C819UAG42CA0487</t>
  </si>
  <si>
    <t>1601769</t>
  </si>
  <si>
    <t>SL01HLW8</t>
  </si>
  <si>
    <t>C819UAH14CC0534</t>
  </si>
  <si>
    <t>1575055</t>
  </si>
  <si>
    <t>SL01GUL7</t>
  </si>
  <si>
    <t>C819UAG38CA1938</t>
  </si>
  <si>
    <t>1375921</t>
  </si>
  <si>
    <t>SL01ELON</t>
  </si>
  <si>
    <t>C819UAG33B90257</t>
  </si>
  <si>
    <t>1467715</t>
  </si>
  <si>
    <t>SL01ESUE</t>
  </si>
  <si>
    <t>C819UAG38CA1840</t>
  </si>
  <si>
    <t>1596315</t>
  </si>
  <si>
    <t>SL01GU6W</t>
  </si>
  <si>
    <t>J1004K7A</t>
  </si>
  <si>
    <t>1412451</t>
  </si>
  <si>
    <t>SL01C2ZQ</t>
  </si>
  <si>
    <t>C819UAG41CA0243</t>
  </si>
  <si>
    <t>1602159</t>
  </si>
  <si>
    <t>SL01HLWM</t>
  </si>
  <si>
    <t>C819UAH14CC0725</t>
  </si>
  <si>
    <t>1610507</t>
  </si>
  <si>
    <t>SL01D70D</t>
  </si>
  <si>
    <t>C819UAH16CC0092</t>
  </si>
  <si>
    <t>1602107</t>
  </si>
  <si>
    <t>SL01HLVW</t>
  </si>
  <si>
    <t>C819UAH14CC0748</t>
  </si>
  <si>
    <t>1596209</t>
  </si>
  <si>
    <t>SL01GU6R</t>
  </si>
  <si>
    <t>J1004K81</t>
  </si>
  <si>
    <t>960213</t>
  </si>
  <si>
    <t>SL01D06G</t>
  </si>
  <si>
    <t>C829UAE47B11215</t>
  </si>
  <si>
    <t>958007</t>
  </si>
  <si>
    <t>SL01D08P</t>
  </si>
  <si>
    <t>C829UAE49B10457</t>
  </si>
  <si>
    <t>1562303</t>
  </si>
  <si>
    <t>SL01I9I6</t>
  </si>
  <si>
    <t>C829UAG39CA0635</t>
  </si>
  <si>
    <t>1376627</t>
  </si>
  <si>
    <t>SL01ELND</t>
  </si>
  <si>
    <t>C829UAF50B30771</t>
  </si>
  <si>
    <t>DDR4:32:3200 ECC Reg(2)</t>
  </si>
  <si>
    <t>1528079</t>
  </si>
  <si>
    <t>SL01GU9L</t>
  </si>
  <si>
    <t>C829UAH05CD0035</t>
  </si>
  <si>
    <t>1601897</t>
  </si>
  <si>
    <t>SL01HM0L</t>
  </si>
  <si>
    <t>C829UAH16CE0553</t>
  </si>
  <si>
    <t>1601467</t>
  </si>
  <si>
    <t>SL01HLSN</t>
  </si>
  <si>
    <t>C829UAH16CE0528</t>
  </si>
  <si>
    <t>1532729</t>
  </si>
  <si>
    <t>SL01GGID</t>
  </si>
  <si>
    <t>C829UAH05CD0374</t>
  </si>
  <si>
    <t>1562347</t>
  </si>
  <si>
    <t>SL01HG1A</t>
  </si>
  <si>
    <t>C829UAG39CA0537</t>
  </si>
  <si>
    <t>1447263</t>
  </si>
  <si>
    <t>SL01FJ74</t>
  </si>
  <si>
    <t>C829UAG39B50500</t>
  </si>
  <si>
    <t>1404513</t>
  </si>
  <si>
    <t>SL019ELO</t>
  </si>
  <si>
    <t>C829UAG39B50004</t>
  </si>
  <si>
    <t>1562311</t>
  </si>
  <si>
    <t>SL01HG0C</t>
  </si>
  <si>
    <t>C829UAG39CA0639</t>
  </si>
  <si>
    <t>DDR4:32:2400 ECC REG(2)</t>
  </si>
  <si>
    <t>1447165</t>
  </si>
  <si>
    <t>SL01FK6V</t>
  </si>
  <si>
    <t>C829UAG39B50392</t>
  </si>
  <si>
    <t>1332057</t>
  </si>
  <si>
    <t>SL01EL4W</t>
  </si>
  <si>
    <t>C829UAG09B30640</t>
  </si>
  <si>
    <t>1412065</t>
  </si>
  <si>
    <t>SL01C3NL</t>
  </si>
  <si>
    <t>C829UAF50B30444</t>
  </si>
  <si>
    <t>Mainboard Onboard Gen3 NVMe x4 Controller(1), Mainboard Onboard SATAIII Controller(1), SATA/SAS - MegaRAID SAS 9461-16i SGL(1)</t>
  </si>
  <si>
    <t>1416825</t>
  </si>
  <si>
    <t>SL01ESFT</t>
  </si>
  <si>
    <t>C829UAG39B50265</t>
  </si>
  <si>
    <t>1528697</t>
  </si>
  <si>
    <t>SL01CDJT</t>
  </si>
  <si>
    <t>C829UAH05CD0178</t>
  </si>
  <si>
    <t>1528699</t>
  </si>
  <si>
    <t>SL01CDK3</t>
  </si>
  <si>
    <t>C829UAH05CD0165</t>
  </si>
  <si>
    <t>1416871</t>
  </si>
  <si>
    <t>SL01ESF2</t>
  </si>
  <si>
    <t>C829UAG39B50157</t>
  </si>
  <si>
    <t>1447253</t>
  </si>
  <si>
    <t>SL01FJ7O</t>
  </si>
  <si>
    <t>C829UAG39B50505</t>
  </si>
  <si>
    <t>1447357</t>
  </si>
  <si>
    <t>SL01FK6Y</t>
  </si>
  <si>
    <t>C829UAG39B50352</t>
  </si>
  <si>
    <t>1601449</t>
  </si>
  <si>
    <t>SL01HLS2</t>
  </si>
  <si>
    <t>C829UAH16CE0539</t>
  </si>
  <si>
    <t>1527691</t>
  </si>
  <si>
    <t>SL01GU51</t>
  </si>
  <si>
    <t>C829UAH05CD0504</t>
  </si>
  <si>
    <t>1332341</t>
  </si>
  <si>
    <t>SL01EL02</t>
  </si>
  <si>
    <t>C829UAG09B30236</t>
  </si>
  <si>
    <t>1413213</t>
  </si>
  <si>
    <t>SL01AHTZ</t>
  </si>
  <si>
    <t>C829UAF50B30100</t>
  </si>
  <si>
    <t>1376233</t>
  </si>
  <si>
    <t>SL01DX7R</t>
  </si>
  <si>
    <t>C829UAF50B30945</t>
  </si>
  <si>
    <t>1528077</t>
  </si>
  <si>
    <t>SL01GU9M</t>
  </si>
  <si>
    <t>C829UAH05CD0033</t>
  </si>
  <si>
    <t>1332383</t>
  </si>
  <si>
    <t>SL01EL6Y</t>
  </si>
  <si>
    <t>C829UAG09B30253</t>
  </si>
  <si>
    <t>1527673</t>
  </si>
  <si>
    <t>SL01GU3Z</t>
  </si>
  <si>
    <t>C829UAH05CD0360</t>
  </si>
  <si>
    <t>1601433</t>
  </si>
  <si>
    <t>SL01HLSA</t>
  </si>
  <si>
    <t>C829UAH16CE0564</t>
  </si>
  <si>
    <t>1528075</t>
  </si>
  <si>
    <t>SL01GU9O</t>
  </si>
  <si>
    <t>C829UAH05CD0102</t>
  </si>
  <si>
    <t>1528355</t>
  </si>
  <si>
    <t>SL01GU3V</t>
  </si>
  <si>
    <t>C829UAH05CD0354</t>
  </si>
  <si>
    <t>1574405</t>
  </si>
  <si>
    <t>SL01CD0N</t>
  </si>
  <si>
    <t>C829UAG46CC0259</t>
  </si>
  <si>
    <t>1601429</t>
  </si>
  <si>
    <t>SL01HLRM</t>
  </si>
  <si>
    <t>C829UAH16CE0557</t>
  </si>
  <si>
    <t>1528257</t>
  </si>
  <si>
    <t>SL01CDLI</t>
  </si>
  <si>
    <t>C829UAH05CD0278</t>
  </si>
  <si>
    <t>1575243</t>
  </si>
  <si>
    <t>SL01I9I1</t>
  </si>
  <si>
    <t>C829UAG46CC0193</t>
  </si>
  <si>
    <t>DDR4:32:2933 REG 2Rx4(12)</t>
  </si>
  <si>
    <t>1574423</t>
  </si>
  <si>
    <t>SL01CD0E</t>
  </si>
  <si>
    <t>C829UAG46CC0245</t>
  </si>
  <si>
    <t>1528067</t>
  </si>
  <si>
    <t>SL01GU9Q</t>
  </si>
  <si>
    <t>C829UAH05CD0029</t>
  </si>
  <si>
    <t>1601437</t>
  </si>
  <si>
    <t>SL01HLRU</t>
  </si>
  <si>
    <t>C829UAH16CE0563</t>
  </si>
  <si>
    <t>1601903</t>
  </si>
  <si>
    <t>SL01HM0I</t>
  </si>
  <si>
    <t>C829UAH16CE0508</t>
  </si>
  <si>
    <t>1447355</t>
  </si>
  <si>
    <t>SL01FK6Z</t>
  </si>
  <si>
    <t>C829UAG39B50460</t>
  </si>
  <si>
    <t>1376247</t>
  </si>
  <si>
    <t>SL01DXDU</t>
  </si>
  <si>
    <t>C829UAF50B30852</t>
  </si>
  <si>
    <t>1377037</t>
  </si>
  <si>
    <t>SL01EK5C</t>
  </si>
  <si>
    <t>C829UAF50B30121</t>
  </si>
  <si>
    <t>Avago MegaRAID 9361-8i(1), Mainboard Onboard Gen3 NVMe x4 Controller(1), Mainboard Onboard Gen5 NVMe x4 Controller(1), Mainboard Onboard SATAIII Controller(1)</t>
  </si>
  <si>
    <t>1601453</t>
  </si>
  <si>
    <t>SL01HLS0</t>
  </si>
  <si>
    <t>C829UAH16CE0471</t>
  </si>
  <si>
    <t>1536</t>
  </si>
  <si>
    <t>DDR4:64:3200 ECC Reg(24)</t>
  </si>
  <si>
    <t>1601451</t>
  </si>
  <si>
    <t>SL01HLS1</t>
  </si>
  <si>
    <t>C829UAH16CE0533</t>
  </si>
  <si>
    <t>1412151</t>
  </si>
  <si>
    <t>SL01E2GG</t>
  </si>
  <si>
    <t>C829UAG39B50058</t>
  </si>
  <si>
    <t>DDR4:16:3200 REG(6)</t>
  </si>
  <si>
    <t>1332213</t>
  </si>
  <si>
    <t>SL01EL4Q</t>
  </si>
  <si>
    <t>C829UAG09B30637</t>
  </si>
  <si>
    <t>766841</t>
  </si>
  <si>
    <t>SL01AYBY</t>
  </si>
  <si>
    <t>C8470FE37N60246</t>
  </si>
  <si>
    <t>853207</t>
  </si>
  <si>
    <t>SL01CFIJ</t>
  </si>
  <si>
    <t>C8470FE40N60418</t>
  </si>
  <si>
    <t>853535</t>
  </si>
  <si>
    <t>SL01CFJ7</t>
  </si>
  <si>
    <t>C8470FE41N60226</t>
  </si>
  <si>
    <t>802007</t>
  </si>
  <si>
    <t>SL01BBT7</t>
  </si>
  <si>
    <t>C8470FE40N60193</t>
  </si>
  <si>
    <t>802009</t>
  </si>
  <si>
    <t>SL01BBTS</t>
  </si>
  <si>
    <t>C8470FE40N60267</t>
  </si>
  <si>
    <t>1296239</t>
  </si>
  <si>
    <t>SL01EK5Y</t>
  </si>
  <si>
    <t>C8470FF50N61194</t>
  </si>
  <si>
    <t>1574647</t>
  </si>
  <si>
    <t>SL01HLLG</t>
  </si>
  <si>
    <t>C8470FH13NC0009</t>
  </si>
  <si>
    <t>1082937</t>
  </si>
  <si>
    <t>SL01DLMN</t>
  </si>
  <si>
    <t>C8470FF08N60839</t>
  </si>
  <si>
    <t>63</t>
  </si>
  <si>
    <t>Power Calculator</t>
  </si>
  <si>
    <t>vlam - 6/5/2024 - Allocated to Citi - Ace-XCS - Tranche 2 per CAPREQ-18</t>
  </si>
  <si>
    <t>vlam - 7/26/2023 - DAL10 QZ2 Dev Rack 6</t>
  </si>
  <si>
    <t>vlam - 7/26/2023 - DAL10 QZ2 Dev Rack 7</t>
  </si>
  <si>
    <t xml:space="preserve">vlam - 7/26/2023 - DAL10 QZ1 Stage Rack 3
</t>
  </si>
  <si>
    <t>R10-155</t>
  </si>
  <si>
    <t>ysilva - 2/28/2024 - Allocated to NG Compute (Rapidus) per DCL-3078.</t>
  </si>
  <si>
    <t>vlam - 1/5/2024 - Allocated to NG for Cadence - BM / Citi - Ace Tranche 3 per DCL-3078</t>
  </si>
  <si>
    <t>ysilva - 2/22/2024 - Allocated to NG2-GPU per DCL-3078</t>
  </si>
  <si>
    <t>vlam - 6/5/2024 - Allocated to Citi - Ace-XCS - Tranche 1 per CAPREQ-17</t>
  </si>
  <si>
    <t>R36-155</t>
  </si>
  <si>
    <t>vlam - 3/8/2024 - Allocated to PowerVS per CAPREQ-902.</t>
  </si>
  <si>
    <t>NGDC - Live</t>
  </si>
  <si>
    <t>vlam - 3/21/2024 - Allocated to NG for NGDC Integration - File/Block per DCL-3667</t>
  </si>
  <si>
    <t>NGDC - Planned</t>
  </si>
  <si>
    <t>vlam - 3/21/2024 - Allocated to NG for NGDC Staging - File/Block per DCL-3667</t>
  </si>
  <si>
    <t>vlam - 3/26/2024 - Allocated to NG for GPU H200 - Development per DCL-3675</t>
  </si>
  <si>
    <t xml:space="preserve">ccoronado - Adding SL tag per Julie Le. Ticket: 159862084
</t>
  </si>
  <si>
    <t>ysilva - 2/8/2024 - Allocated to NG Compute (Rapidus) per DCL-3089</t>
  </si>
  <si>
    <t>vlam - vlam - 4/19/2024 - This NG1 rack is for Staging or Development and will not be decommissioned.</t>
  </si>
  <si>
    <t>dal10.sr03.rk184</t>
  </si>
  <si>
    <t>dal10.sr03.rk185</t>
  </si>
  <si>
    <t>jule - 5/24/2024 - NG1 rack previously in this location has been decommissioned. This new rack has taken its place. Updated rack attributes with reference to DCL-3089</t>
  </si>
  <si>
    <t>jule - Previously: dal10.sr03.rk182 Current: dal10.sr03.rk882</t>
  </si>
  <si>
    <t>jule - Previously: dal10.sr03.rk183 Current: dal10.sr03.rk883</t>
  </si>
  <si>
    <t>jule - Previously: dal10.sr03.rk184 Current: dal10.sr03.rk884</t>
  </si>
  <si>
    <t>jule - Previously: dal10.sr03.rk185 Current: dal10.sr03.rk885</t>
  </si>
  <si>
    <t>jule - Previously: dal10.sr03.rk186 Current: dal10.sr03.rk886</t>
  </si>
  <si>
    <t>jule - Previously: dal10.sr03.rk187 Current: dal10.sr03.rk887</t>
  </si>
  <si>
    <t>jule - Previously: dal10.sr03.rk188 Current: dal10.sr03.rk888</t>
  </si>
  <si>
    <t>jule - Previously: dal10.sr03.rk200 | Current: dal10.sr03.rk900</t>
  </si>
  <si>
    <t>jule - Previously: dal10.sr03.rk201 | Current: dal10.sr03.rk901</t>
  </si>
  <si>
    <t>jule - Previously: dal10.sr03.rk202 | Current: dal10.sr03.rk902</t>
  </si>
  <si>
    <t>jule - Previously: dal10.sr03.rk203 | Current: dal10.sr03.rk903</t>
  </si>
  <si>
    <t>jule - Previously: dal10.sr03.rk204 | Current: dal10.sr03.rk904</t>
  </si>
  <si>
    <t>jule - Previously: dal10.sr03.rk205 | Current: dal10.sr03.rk905</t>
  </si>
  <si>
    <t>jule - NG1 White Dell Rack. Related CMR: https://internal.softlayer.com/Ticket/ticketPreview/159043374</t>
  </si>
  <si>
    <t>dal10.sr03.rk909</t>
  </si>
  <si>
    <t>ysilva - 2/28/2024 - This rack was created to move an old decommissioned Gen1 rack to another location, making place for a new NG2 rack. dal10.sr03.rk203 - 205 --&gt; dal10.sr03.rk906 - 908.</t>
  </si>
  <si>
    <t>dal10.sr03.rk910</t>
  </si>
  <si>
    <t>vlam - 2/21/2024 - Allocated to NGDC per DCL-3610.</t>
  </si>
  <si>
    <t>Z1-200</t>
  </si>
  <si>
    <t>ysilva - vlam - 2/8/2024 - Allocated to NGDC Integration Compute per DCL-3340</t>
  </si>
  <si>
    <t>vlam - 2/8/2024 - No longer needed for NGDC Z Mainframe.</t>
  </si>
  <si>
    <t>Z2-200</t>
  </si>
  <si>
    <t>vlam - 8/25/2023 - Allocated to NG Fed-Management per DCL-3340</t>
  </si>
  <si>
    <t>vlam - 8/25/2023 - Allocated to NG Fed-Compute per DCL-3340</t>
  </si>
  <si>
    <t>vlam - 2/8/2024 - Allocated to NGDC Integration - Bare Metal per DCL-3340</t>
  </si>
  <si>
    <t>ysilva - 2/8/2024 - Allocated to NG COS per DCL-3340</t>
  </si>
  <si>
    <t>Z3-200</t>
  </si>
  <si>
    <t>ysilva - 4/11/2024 - Allocated to NGDC Integration per DCL-3340</t>
  </si>
  <si>
    <t>Z4-200</t>
  </si>
  <si>
    <t>ysilva - 8/25/2023 - Allocated to NG Fed-Management per DCL-3340</t>
  </si>
  <si>
    <t>ysilva - 8/25/2023 - Allocated to NG Fed-Compute per DCL-3340</t>
  </si>
  <si>
    <t>vlam - 8/25/2023 - Allocated to NG Fed-COS per DCL-3340</t>
  </si>
  <si>
    <t>Z5-200</t>
  </si>
  <si>
    <t>Pending Allocations</t>
  </si>
  <si>
    <t>Rack Breakdown - MASTER</t>
  </si>
  <si>
    <t>Rack Power Calculator</t>
  </si>
  <si>
    <t>vlam - 7/10/2024 - Allocated for VPC Pre-Prod NetApp per CAPREQ-48</t>
  </si>
  <si>
    <t>vlam - 7/5/2024 - Allocated to NGZ per CAPREQ-32</t>
  </si>
  <si>
    <t>dmcmullen - 2024.06.17 - Assigned to NGDC COS on 4/13/24 per https://jira.softlayer.local/browse/CAPREQ-529</t>
  </si>
  <si>
    <t>vlam - 7/11/2024 - Per Siva, these are not used for Acadia. Setting to Unallocated-Power Limit to reduce the PK over-allocation in the room.</t>
  </si>
  <si>
    <t>dmcmullen - 2024.06.26 - Active hardware now on these racks. Changing Capacity Status to Live.</t>
  </si>
  <si>
    <t>PowerVS - Live</t>
  </si>
  <si>
    <t>vlam - 5/28/2024 - Allocated to NG for Cadence BM per DCL-3551</t>
  </si>
  <si>
    <t>vlam - 5/16/2024 - Allocated to NGDC Staging per CAPREQ-3.</t>
  </si>
  <si>
    <t>vlam - 6/24/2024 - No longer needed and moved to SR03.RK184 per Gabe in slack.</t>
  </si>
  <si>
    <t>vlam - 5/24/2024 - Allocated to NGDC - Staging per CAPREQ-12</t>
  </si>
  <si>
    <t>vlam - 5/24/2024 - Allocated to NGDC - Integration per CAPREQ-12</t>
  </si>
  <si>
    <t>vlam - 7/10/2024 - Was allocated to 25G per SL CAPREQ-750 on 6/10/2022. New IBM CAPREQ-43 created for tracking.</t>
  </si>
  <si>
    <t>vlam - 6/25/2024 - Set to Unallocated-Power Limit due to changes in the rack numbers from the original floor plan.</t>
  </si>
  <si>
    <t>vlam - 6/25/2024 - Allocated for AGG/MAGG due to changes in the rack numbers from the original floor plan.</t>
  </si>
  <si>
    <t>vlam - 6/25/2024 - Allocated for Network-Fiber due to changes in the rack numbers from the original floor plan.</t>
  </si>
  <si>
    <t>jule - 7/11/2024 - Allocated for Compute Gen4 NPI QZ1-Staging per CAPREQ-47</t>
  </si>
  <si>
    <t>vlam - 6/24/2024 - Reassigned as the Control rack per Gabe.</t>
  </si>
  <si>
    <t>Vendor Identification</t>
  </si>
  <si>
    <t>Max Power</t>
  </si>
  <si>
    <t>Details</t>
  </si>
  <si>
    <t>400/30/3Phase</t>
  </si>
  <si>
    <t>DC</t>
  </si>
  <si>
    <t>PS Type</t>
  </si>
  <si>
    <t>PS1 L1</t>
  </si>
  <si>
    <t>PS1 L2</t>
  </si>
  <si>
    <t>PS1 L3</t>
  </si>
  <si>
    <t>PS2 L1</t>
  </si>
  <si>
    <t>PS2 L2</t>
  </si>
  <si>
    <t>PS2 L3</t>
  </si>
  <si>
    <t>PS3 L1</t>
  </si>
  <si>
    <t>PS3 L2</t>
  </si>
  <si>
    <t>PS3 L3</t>
  </si>
  <si>
    <t>PS4 L1</t>
  </si>
  <si>
    <t>PS4 L2</t>
  </si>
  <si>
    <t>PS4 L3</t>
  </si>
  <si>
    <t>Avg. Amps</t>
  </si>
  <si>
    <t>Total kW</t>
  </si>
  <si>
    <t>Utilization</t>
  </si>
  <si>
    <t>IMS Reading</t>
  </si>
  <si>
    <t>Rack Reading</t>
  </si>
  <si>
    <t>Redundant-3Phase</t>
  </si>
  <si>
    <t>Dual Redundancy-3Phase</t>
  </si>
  <si>
    <t>STE-DFW1-DC1-2-DH5-DL89</t>
  </si>
  <si>
    <t>STE-DFW1-DC1-2-DH5-GV128</t>
  </si>
  <si>
    <t>STE-DFW1-DC1-2-DH6</t>
  </si>
  <si>
    <t>STE-DFW1-DC1-2-DH6-GV59</t>
  </si>
  <si>
    <t>STE-DFW1-DC1-2-DH10-CW48</t>
  </si>
  <si>
    <t>STE-DFW1-DC1-1-DH8-DP87/DH118</t>
  </si>
  <si>
    <t>STE-DFW1-DC1-1-DH7-FM147</t>
  </si>
  <si>
    <t>STE-DFW1-DC2-1-DH4-EH125</t>
  </si>
  <si>
    <t>Data Hall</t>
  </si>
  <si>
    <t>Leased kW</t>
  </si>
  <si>
    <t>Power Infra</t>
  </si>
  <si>
    <t>vlam - 7/26/2024 - Allocated for Non-Prod Dell Refresh per CAPREQ-135. QZ designation in the notes section in the Region View file.</t>
  </si>
  <si>
    <t>jule - 8/1/2024 - No longer allocated for CAPREQ-529. Updating rack attributes as unalloacated-power limit.</t>
  </si>
  <si>
    <t>jule - 8/8/2024 - No longer allocated for Acadia-SDS - QZ1 (CAPREQ-22). The vbars on the adjacent racks are overlapping into this rack, which has resulted this to be unusable.</t>
  </si>
  <si>
    <t>vlam - 8/2/2024 - This has been allocated to Citi - Ace - Tranche 4 per CAPREQ-33.</t>
  </si>
  <si>
    <t>jule - 8/18/2024 - Allocated for Gen3/SPR VX3D per CAPREQ-164.</t>
  </si>
  <si>
    <t>jule - 8/8/2024 - Per Matt Frost, no longer needed for Storage - File/Block. Setting rack to unallocated.</t>
  </si>
  <si>
    <t>jule - 8/8/2024 - Allocated for Acadia - QZ2 per DCL-3136.</t>
  </si>
  <si>
    <t>jule - 8/2/2024 - Rack attribute 'capacity power' updated for VPC Network Expansion per CAPREQ-149.</t>
  </si>
  <si>
    <t>jule - 8/2/2024 - Allocated for VPC Network Expansion per CAPREQ-149.</t>
  </si>
  <si>
    <t xml:space="preserve">ccoronado - Updating SL tag per My Bui. Ticket: 162346585
</t>
  </si>
  <si>
    <t>ysilva - vlam - 6/21/2024 - Allocated for QZ1-Staging per CAPREQ-23.</t>
  </si>
  <si>
    <t>dal10.sr03.rk911</t>
  </si>
  <si>
    <t>ysilva - Previously: dal10.sr03.rk162 | Current: dal10.sr03.rk911</t>
  </si>
  <si>
    <t>dal10.sr03.rk912</t>
  </si>
  <si>
    <t>ysilva - Previously: dal10.sr03.rk163 | Current: dal10.sr03.rk912</t>
  </si>
  <si>
    <t>dal10.sr03.rk913</t>
  </si>
  <si>
    <t>ysilva - Previously: dal10.sr03.rk164 | Current: dal10.sr03.rk913</t>
  </si>
  <si>
    <t>Unpowered</t>
  </si>
  <si>
    <t xml:space="preserve">jule - 8/7/2024 - Allocated for AGG/MAGG rack (additional power whips for adjacent rack).
</t>
  </si>
  <si>
    <t>Unallocated - Unpowered</t>
  </si>
  <si>
    <t>vlam - 8/7/2024 - Allocated for VPC Bare Metal - Gen3 per CAPREQ-145.</t>
  </si>
  <si>
    <t>jule - 8/5/2024 - Allocated to Cadence - Tranche 3 per CAPREQ-150.</t>
  </si>
  <si>
    <t>vlam - 8/2/2024 - Allocated to Cadence - Tranche 3 per CAPREQ-150.</t>
  </si>
  <si>
    <t>jule - 8/5/2024 - No longer allocated to Cadence - Tranche 3 per CAPREQ-150. Setting to unallocated.</t>
  </si>
  <si>
    <t>ccoronado - Updating SL tag per My Bui. Ticket: 162346585</t>
  </si>
  <si>
    <t>1946132</t>
  </si>
  <si>
    <t>SL01IASF</t>
  </si>
  <si>
    <t>C819UAI43CG0014</t>
  </si>
  <si>
    <t>1907286</t>
  </si>
  <si>
    <t>SL01INRT</t>
  </si>
  <si>
    <t>C819UAI25CD0636</t>
  </si>
  <si>
    <t>1962402</t>
  </si>
  <si>
    <t>SL01IALM</t>
  </si>
  <si>
    <t>C819UAI43CG0414</t>
  </si>
  <si>
    <t>1873011</t>
  </si>
  <si>
    <t>SL01FA01</t>
  </si>
  <si>
    <t>C819UAI23CD0544</t>
  </si>
  <si>
    <t>1895866</t>
  </si>
  <si>
    <t>SL01IAD8</t>
  </si>
  <si>
    <t>C8150LI28NP0031</t>
  </si>
  <si>
    <t>1920172</t>
  </si>
  <si>
    <t>SL01FJY6</t>
  </si>
  <si>
    <t>C8150LI28NP0975</t>
  </si>
  <si>
    <t>1946560</t>
  </si>
  <si>
    <t>SL01FFVM</t>
  </si>
  <si>
    <t>C8150LI44NP0193</t>
  </si>
  <si>
    <t>1952478</t>
  </si>
  <si>
    <t>SL01IA72</t>
  </si>
  <si>
    <t>C8150LI44NP0220</t>
  </si>
  <si>
    <t>44</t>
  </si>
  <si>
    <t>1867027</t>
  </si>
  <si>
    <t>SL01INHR</t>
  </si>
  <si>
    <t>C8150LI13NO0410</t>
  </si>
  <si>
    <t>1811633</t>
  </si>
  <si>
    <t>SL01HMW7</t>
  </si>
  <si>
    <t>C819UAH22CC1567</t>
  </si>
  <si>
    <t>1889186</t>
  </si>
  <si>
    <t>SL01I9VY</t>
  </si>
  <si>
    <t>C819UAI25CD0031</t>
  </si>
  <si>
    <t>1027817</t>
  </si>
  <si>
    <t>SL01DGQ4</t>
  </si>
  <si>
    <t>C8150LF17ND1007</t>
  </si>
  <si>
    <t>110</t>
  </si>
  <si>
    <t>960773</t>
  </si>
  <si>
    <t>SL01D00C</t>
  </si>
  <si>
    <t>C8150LF05NC0721</t>
  </si>
  <si>
    <t>960503</t>
  </si>
  <si>
    <t>SL01CZNL</t>
  </si>
  <si>
    <t>C8150LF02NC0779</t>
  </si>
  <si>
    <t>953507</t>
  </si>
  <si>
    <t>SL01CZOA</t>
  </si>
  <si>
    <t>C8150LF05NC0786</t>
  </si>
  <si>
    <t>1002529</t>
  </si>
  <si>
    <t>SL01DFTT</t>
  </si>
  <si>
    <t>C8150LF17ND0159</t>
  </si>
  <si>
    <t>751941</t>
  </si>
  <si>
    <t>SL01AWFU</t>
  </si>
  <si>
    <t>C8150LE37NC0200</t>
  </si>
  <si>
    <t>751939</t>
  </si>
  <si>
    <t>SL01AWFV</t>
  </si>
  <si>
    <t>C8150LE37NC1047</t>
  </si>
  <si>
    <t>1624507</t>
  </si>
  <si>
    <t>SL01HM7J</t>
  </si>
  <si>
    <t>J126VLC</t>
  </si>
  <si>
    <t>1403417</t>
  </si>
  <si>
    <t>SL01FJT1</t>
  </si>
  <si>
    <t>J33H9RX</t>
  </si>
  <si>
    <t>1676227</t>
  </si>
  <si>
    <t>SL01HII8</t>
  </si>
  <si>
    <t>J12935L</t>
  </si>
  <si>
    <t>1681305</t>
  </si>
  <si>
    <t>SL01HN0H</t>
  </si>
  <si>
    <t>J1291ND</t>
  </si>
  <si>
    <t>1681333</t>
  </si>
  <si>
    <t>SL01HMCT</t>
  </si>
  <si>
    <t>J1291R6</t>
  </si>
  <si>
    <t>1403537</t>
  </si>
  <si>
    <t>SL01FJV0</t>
  </si>
  <si>
    <t>J33H9VD</t>
  </si>
  <si>
    <t>959379</t>
  </si>
  <si>
    <t>SL01D036</t>
  </si>
  <si>
    <t>C819UAE40B02375</t>
  </si>
  <si>
    <t>108</t>
  </si>
  <si>
    <t>959397</t>
  </si>
  <si>
    <t>SL01D02X</t>
  </si>
  <si>
    <t>C819UAE40B01816</t>
  </si>
  <si>
    <t>1334541</t>
  </si>
  <si>
    <t>SL01EL9U</t>
  </si>
  <si>
    <t>C819UAG26B70838</t>
  </si>
  <si>
    <t>1296535</t>
  </si>
  <si>
    <t>SL01EK8X</t>
  </si>
  <si>
    <t>C819UAG11B50196</t>
  </si>
  <si>
    <t>1575105</t>
  </si>
  <si>
    <t>SL01CF6U</t>
  </si>
  <si>
    <t>C819UAH12CC0127</t>
  </si>
  <si>
    <t>821551</t>
  </si>
  <si>
    <t>SL018H3Y</t>
  </si>
  <si>
    <t>C819UAE40B01269</t>
  </si>
  <si>
    <t>850569</t>
  </si>
  <si>
    <t>SL01BKZN</t>
  </si>
  <si>
    <t>C819UAE42B00334</t>
  </si>
  <si>
    <t>723901</t>
  </si>
  <si>
    <t>SL01AKYG</t>
  </si>
  <si>
    <t>C819UAE29A01147</t>
  </si>
  <si>
    <t>849941</t>
  </si>
  <si>
    <t>SL01BKPX</t>
  </si>
  <si>
    <t>C819UAE42B00055</t>
  </si>
  <si>
    <t>1064271</t>
  </si>
  <si>
    <t>SL01D1T4</t>
  </si>
  <si>
    <t>J31N5AA</t>
  </si>
  <si>
    <t>1339563</t>
  </si>
  <si>
    <t>SL01EKYV</t>
  </si>
  <si>
    <t>J33A1BV</t>
  </si>
  <si>
    <t>1065655</t>
  </si>
  <si>
    <t>SL01D1IG</t>
  </si>
  <si>
    <t>J31N5KV</t>
  </si>
  <si>
    <t>1065529</t>
  </si>
  <si>
    <t>SL01D1K2</t>
  </si>
  <si>
    <t>J31N5AE</t>
  </si>
  <si>
    <t>1085249</t>
  </si>
  <si>
    <t>SL01D0YA</t>
  </si>
  <si>
    <t>J31T9P5</t>
  </si>
  <si>
    <t>1085209</t>
  </si>
  <si>
    <t>SL01D0YQ</t>
  </si>
  <si>
    <t>J31T9TB</t>
  </si>
  <si>
    <t>1085527</t>
  </si>
  <si>
    <t>SL01D0X8</t>
  </si>
  <si>
    <t>J31T9MY</t>
  </si>
  <si>
    <t>1085515</t>
  </si>
  <si>
    <t>SL01D0XZ</t>
  </si>
  <si>
    <t>J31T9KE</t>
  </si>
  <si>
    <t>1085377</t>
  </si>
  <si>
    <t>SL01D0WP</t>
  </si>
  <si>
    <t>J31T9HG</t>
  </si>
  <si>
    <t>1085357</t>
  </si>
  <si>
    <t>SL01D0WD</t>
  </si>
  <si>
    <t>J31T9HY</t>
  </si>
  <si>
    <t>DDR4:16:2400 ECC REG(1), DDR4:16:2400 REG(15)</t>
  </si>
  <si>
    <t>1085569</t>
  </si>
  <si>
    <t>SL01D0KV</t>
  </si>
  <si>
    <t>J31T9RD</t>
  </si>
  <si>
    <t>1080173</t>
  </si>
  <si>
    <t>SL01D1OK</t>
  </si>
  <si>
    <t>J31T9KG</t>
  </si>
  <si>
    <t>1080179</t>
  </si>
  <si>
    <t>SL01D1OX</t>
  </si>
  <si>
    <t>J31T9N6</t>
  </si>
  <si>
    <t>1080185</t>
  </si>
  <si>
    <t>SL01D1P0</t>
  </si>
  <si>
    <t>J31T9RB</t>
  </si>
  <si>
    <t>1064823</t>
  </si>
  <si>
    <t>SL01D1MV</t>
  </si>
  <si>
    <t>J31N50R</t>
  </si>
  <si>
    <t>1080223</t>
  </si>
  <si>
    <t>SL01D1PI</t>
  </si>
  <si>
    <t>J31T9RG</t>
  </si>
  <si>
    <t>1064229</t>
  </si>
  <si>
    <t>SL01D1RW</t>
  </si>
  <si>
    <t>J31N5ER</t>
  </si>
  <si>
    <t>1064911</t>
  </si>
  <si>
    <t>SL01D1NO</t>
  </si>
  <si>
    <t>J31N53E</t>
  </si>
  <si>
    <t>1064211</t>
  </si>
  <si>
    <t>SL01D1QB</t>
  </si>
  <si>
    <t>J31N52M</t>
  </si>
  <si>
    <t>1303433</t>
  </si>
  <si>
    <t>SL01CFDZ</t>
  </si>
  <si>
    <t>J334900</t>
  </si>
  <si>
    <t>1298823</t>
  </si>
  <si>
    <t>SL01EKKV</t>
  </si>
  <si>
    <t>J332BWE</t>
  </si>
  <si>
    <t>1306567</t>
  </si>
  <si>
    <t>SL018Z36</t>
  </si>
  <si>
    <t>J3348WB</t>
  </si>
  <si>
    <t>1306569</t>
  </si>
  <si>
    <t>SL018Z35</t>
  </si>
  <si>
    <t>J3348YF</t>
  </si>
  <si>
    <t>1338971</t>
  </si>
  <si>
    <t>SL01EKYQ</t>
  </si>
  <si>
    <t>J33ADRF</t>
  </si>
  <si>
    <t>1339917</t>
  </si>
  <si>
    <t>SL01EKZQ</t>
  </si>
  <si>
    <t>J33A181</t>
  </si>
  <si>
    <t>1339019</t>
  </si>
  <si>
    <t>SL01ELL7</t>
  </si>
  <si>
    <t>J33A1C2</t>
  </si>
  <si>
    <t>1282239</t>
  </si>
  <si>
    <t>SL01EK1S</t>
  </si>
  <si>
    <t>J32YVHA</t>
  </si>
  <si>
    <t>1298895</t>
  </si>
  <si>
    <t>SL01EKSI</t>
  </si>
  <si>
    <t>J332BWA</t>
  </si>
  <si>
    <t>1298713</t>
  </si>
  <si>
    <t>SL01EKRC</t>
  </si>
  <si>
    <t>J332GT4</t>
  </si>
  <si>
    <t>1298783</t>
  </si>
  <si>
    <t>SL01EKLK</t>
  </si>
  <si>
    <t>J332GTL</t>
  </si>
  <si>
    <t>1282345</t>
  </si>
  <si>
    <t>SL01EK37</t>
  </si>
  <si>
    <t>J32YVM1</t>
  </si>
  <si>
    <t>1282331</t>
  </si>
  <si>
    <t>SL01EK3C</t>
  </si>
  <si>
    <t>J32YVE3</t>
  </si>
  <si>
    <t>959349</t>
  </si>
  <si>
    <t>SL01D047</t>
  </si>
  <si>
    <t>C819UAE40B01742</t>
  </si>
  <si>
    <t>1164911</t>
  </si>
  <si>
    <t>SL01DQXJ</t>
  </si>
  <si>
    <t>C819UAF48B50474</t>
  </si>
  <si>
    <t>761049</t>
  </si>
  <si>
    <t>SL0190IP</t>
  </si>
  <si>
    <t>C819UAE33A01340</t>
  </si>
  <si>
    <t>961431</t>
  </si>
  <si>
    <t>SL01D003</t>
  </si>
  <si>
    <t>C819UAE40B02173</t>
  </si>
  <si>
    <t>118</t>
  </si>
  <si>
    <t>478272</t>
  </si>
  <si>
    <t>SL018PNY</t>
  </si>
  <si>
    <t>C819UAD52A40930</t>
  </si>
  <si>
    <t>709731</t>
  </si>
  <si>
    <t>SL01AJB1</t>
  </si>
  <si>
    <t>C819UAE28A00494</t>
  </si>
  <si>
    <t>1490829</t>
  </si>
  <si>
    <t>SL01FE1H</t>
  </si>
  <si>
    <t>C819UAG38CA1724</t>
  </si>
  <si>
    <t>1110709</t>
  </si>
  <si>
    <t>SL017BU5</t>
  </si>
  <si>
    <t>C819UAF44B50184</t>
  </si>
  <si>
    <t>1110711</t>
  </si>
  <si>
    <t>SL017BU6</t>
  </si>
  <si>
    <t>C819UAF44B50273</t>
  </si>
  <si>
    <t>1166201</t>
  </si>
  <si>
    <t>SL01D2KH</t>
  </si>
  <si>
    <t>C819UAF49B50606</t>
  </si>
  <si>
    <t>1329547</t>
  </si>
  <si>
    <t>SL01DE29</t>
  </si>
  <si>
    <t>J33921E</t>
  </si>
  <si>
    <t>1329669</t>
  </si>
  <si>
    <t>SL01DEMQ</t>
  </si>
  <si>
    <t>J33923B</t>
  </si>
  <si>
    <t>1077853</t>
  </si>
  <si>
    <t>SL01BO18</t>
  </si>
  <si>
    <t>C819UAE47B10825</t>
  </si>
  <si>
    <t>1614195</t>
  </si>
  <si>
    <t>SL01CPSI</t>
  </si>
  <si>
    <t>C819UAH23CC0274</t>
  </si>
  <si>
    <t>1614315</t>
  </si>
  <si>
    <t>SL01CPWR</t>
  </si>
  <si>
    <t>C819UAH23CC0579</t>
  </si>
  <si>
    <t>1614369</t>
  </si>
  <si>
    <t>SL01CPUE</t>
  </si>
  <si>
    <t>C819UAH23CC0245</t>
  </si>
  <si>
    <t>1614157</t>
  </si>
  <si>
    <t>SL01CPRL</t>
  </si>
  <si>
    <t>C819UAH23CC0583</t>
  </si>
  <si>
    <t>1639727</t>
  </si>
  <si>
    <t>SL01HMRN</t>
  </si>
  <si>
    <t>C819UAH22CC0426</t>
  </si>
  <si>
    <t>1640311</t>
  </si>
  <si>
    <t>SL01HMGI</t>
  </si>
  <si>
    <t>C819UAH22CC0425</t>
  </si>
  <si>
    <t>1640297</t>
  </si>
  <si>
    <t>SL01HMRU</t>
  </si>
  <si>
    <t>C819UAH22CC0430</t>
  </si>
  <si>
    <t>Hardfail</t>
  </si>
  <si>
    <t>1375149</t>
  </si>
  <si>
    <t>SL01CFB5</t>
  </si>
  <si>
    <t>C819UAG35BA0152</t>
  </si>
  <si>
    <t>1331955</t>
  </si>
  <si>
    <t>SL01EL11</t>
  </si>
  <si>
    <t>C819UAG26B70010</t>
  </si>
  <si>
    <t>1574525</t>
  </si>
  <si>
    <t>SL01GUM8</t>
  </si>
  <si>
    <t>C819UAH14CC0140</t>
  </si>
  <si>
    <t>1417101</t>
  </si>
  <si>
    <t>SL01EWZV</t>
  </si>
  <si>
    <t>C819UAG38CA0934</t>
  </si>
  <si>
    <t>1375133</t>
  </si>
  <si>
    <t>SL01ALNQ</t>
  </si>
  <si>
    <t>C819UAG35BA0275</t>
  </si>
  <si>
    <t>1447283</t>
  </si>
  <si>
    <t>SL01FJ6W</t>
  </si>
  <si>
    <t>C819UAG38CA1604</t>
  </si>
  <si>
    <t>1447301</t>
  </si>
  <si>
    <t>SL01FJ6G</t>
  </si>
  <si>
    <t>C819UAG38CA1595</t>
  </si>
  <si>
    <t>1447317</t>
  </si>
  <si>
    <t>SL01FJ7C</t>
  </si>
  <si>
    <t>C819UAG38CA1821</t>
  </si>
  <si>
    <t>1639763</t>
  </si>
  <si>
    <t>SL01HMQV</t>
  </si>
  <si>
    <t>C819UAH22CC0635</t>
  </si>
  <si>
    <t>1640305</t>
  </si>
  <si>
    <t>SL01HMRY</t>
  </si>
  <si>
    <t>C819UAH22CC0438</t>
  </si>
  <si>
    <t>1640307</t>
  </si>
  <si>
    <t>SL01HMRZ</t>
  </si>
  <si>
    <t>C819UAH22CC0387</t>
  </si>
  <si>
    <t>1640309</t>
  </si>
  <si>
    <t>SL01HMS0</t>
  </si>
  <si>
    <t>C819UAH22CC0422</t>
  </si>
  <si>
    <t>1639747</t>
  </si>
  <si>
    <t>SL01HMR3</t>
  </si>
  <si>
    <t>C819UAH22CC0433</t>
  </si>
  <si>
    <t>1601873</t>
  </si>
  <si>
    <t>SL01HLRE</t>
  </si>
  <si>
    <t>C819UAH14CC0596</t>
  </si>
  <si>
    <t>1529667</t>
  </si>
  <si>
    <t>SL01GGJF</t>
  </si>
  <si>
    <t>C819UAG42CA0692</t>
  </si>
  <si>
    <t>1640285</t>
  </si>
  <si>
    <t>SL01HMRJ</t>
  </si>
  <si>
    <t>C819UAH22CC0424</t>
  </si>
  <si>
    <t>1640279</t>
  </si>
  <si>
    <t>SL01HMRG</t>
  </si>
  <si>
    <t>C819UAH22CC0432</t>
  </si>
  <si>
    <t>1640389</t>
  </si>
  <si>
    <t>SL01HMPN</t>
  </si>
  <si>
    <t>C819UAH22CC0520</t>
  </si>
  <si>
    <t>1639729</t>
  </si>
  <si>
    <t>SL01HMRO</t>
  </si>
  <si>
    <t>C819UAH22CC0434</t>
  </si>
  <si>
    <t>1640497</t>
  </si>
  <si>
    <t>SL01HMQA</t>
  </si>
  <si>
    <t>C819UAH22CC0517</t>
  </si>
  <si>
    <t>1640387</t>
  </si>
  <si>
    <t>SL01HMPM</t>
  </si>
  <si>
    <t>C819UAH22CC0509</t>
  </si>
  <si>
    <t>1640483</t>
  </si>
  <si>
    <t>SL01HMQ3</t>
  </si>
  <si>
    <t>C819UAH22CC0549</t>
  </si>
  <si>
    <t>1640283</t>
  </si>
  <si>
    <t>SL01HMRI</t>
  </si>
  <si>
    <t>C819UAH22CC0383</t>
  </si>
  <si>
    <t>DDR4:32:3200 ECC Reg(4)</t>
  </si>
  <si>
    <t>1640049</t>
  </si>
  <si>
    <t>SL01HMP3</t>
  </si>
  <si>
    <t>C819UAH22CC0629</t>
  </si>
  <si>
    <t>1640367</t>
  </si>
  <si>
    <t>SL01HMPC</t>
  </si>
  <si>
    <t>C819UAH22CC0619</t>
  </si>
  <si>
    <t>1640477</t>
  </si>
  <si>
    <t>SL01HMQ0</t>
  </si>
  <si>
    <t>C819UAH22CC0526</t>
  </si>
  <si>
    <t>1639725</t>
  </si>
  <si>
    <t>SL01HMRM</t>
  </si>
  <si>
    <t>C819UAH22CC0389</t>
  </si>
  <si>
    <t>1640371</t>
  </si>
  <si>
    <t>SL01HMPA</t>
  </si>
  <si>
    <t>C819UAH22CC0541</t>
  </si>
  <si>
    <t>1640277</t>
  </si>
  <si>
    <t>SL01HMRF</t>
  </si>
  <si>
    <t>C819UAH22CC0385</t>
  </si>
  <si>
    <t>1640397</t>
  </si>
  <si>
    <t>SL01HMPR</t>
  </si>
  <si>
    <t>C819UAH22CC0523</t>
  </si>
  <si>
    <t>1376043</t>
  </si>
  <si>
    <t>SL01ELO0</t>
  </si>
  <si>
    <t>C819UAG34B90042</t>
  </si>
  <si>
    <t>SMCH12 rev2</t>
  </si>
  <si>
    <t>1952336</t>
  </si>
  <si>
    <t>SL01IA8K</t>
  </si>
  <si>
    <t>C829UAI51CH0321</t>
  </si>
  <si>
    <t>1951510</t>
  </si>
  <si>
    <t>SL01IA3U</t>
  </si>
  <si>
    <t>C829UAI51CH0112</t>
  </si>
  <si>
    <t>1889656</t>
  </si>
  <si>
    <t>SL01I9RY</t>
  </si>
  <si>
    <t>C829UAI15CG0196</t>
  </si>
  <si>
    <t>1889738</t>
  </si>
  <si>
    <t>SL01I9RR</t>
  </si>
  <si>
    <t>C829UAI15CG0137</t>
  </si>
  <si>
    <t>1866819</t>
  </si>
  <si>
    <t>SL01INFG</t>
  </si>
  <si>
    <t>C829UAI15CG0052</t>
  </si>
  <si>
    <t>1112615</t>
  </si>
  <si>
    <t>SL01DLD3</t>
  </si>
  <si>
    <t>C829UAF44B20387</t>
  </si>
  <si>
    <t>1510596</t>
  </si>
  <si>
    <t>SL01FLAI</t>
  </si>
  <si>
    <t>J120R5N</t>
  </si>
  <si>
    <t>1316693</t>
  </si>
  <si>
    <t>SL01EK10</t>
  </si>
  <si>
    <t>C829UAG01B30231</t>
  </si>
  <si>
    <t>1003253</t>
  </si>
  <si>
    <t>SL01DFRD</t>
  </si>
  <si>
    <t>C829UAE49B10064</t>
  </si>
  <si>
    <t>960233</t>
  </si>
  <si>
    <t>SL01D062</t>
  </si>
  <si>
    <t>C829UAE47B10849</t>
  </si>
  <si>
    <t>1207409</t>
  </si>
  <si>
    <t>SL01DQKP</t>
  </si>
  <si>
    <t>C829UAF48B30192</t>
  </si>
  <si>
    <t>1129667</t>
  </si>
  <si>
    <t>SL01DQ17</t>
  </si>
  <si>
    <t>C829UAF45B20349</t>
  </si>
  <si>
    <t>1111259</t>
  </si>
  <si>
    <t>SL01DPRS</t>
  </si>
  <si>
    <t>C829UAF44B20589</t>
  </si>
  <si>
    <t>1296395</t>
  </si>
  <si>
    <t>SL01EKUI</t>
  </si>
  <si>
    <t>C829UAG01B30346</t>
  </si>
  <si>
    <t>823521</t>
  </si>
  <si>
    <t>SL01BJMP</t>
  </si>
  <si>
    <t>C829UAE40B01034</t>
  </si>
  <si>
    <t>1071445</t>
  </si>
  <si>
    <t>SL01BR2B</t>
  </si>
  <si>
    <t>C829UAF17B10671</t>
  </si>
  <si>
    <t>1082541</t>
  </si>
  <si>
    <t>SL01BS4D</t>
  </si>
  <si>
    <t>C829UAF17B10754</t>
  </si>
  <si>
    <t>558529</t>
  </si>
  <si>
    <t>SL019FHB</t>
  </si>
  <si>
    <t>C829UAE03A30203</t>
  </si>
  <si>
    <t>1165197</t>
  </si>
  <si>
    <t>SL01EC1Y</t>
  </si>
  <si>
    <t>C829UAF48B30564</t>
  </si>
  <si>
    <t>1166783</t>
  </si>
  <si>
    <t>SL01D36J</t>
  </si>
  <si>
    <t>C829UAF48B30104</t>
  </si>
  <si>
    <t>1412067</t>
  </si>
  <si>
    <t>SL01C3NM</t>
  </si>
  <si>
    <t>C829UAF50B30439</t>
  </si>
  <si>
    <t>1417269</t>
  </si>
  <si>
    <t>SL01EWY8</t>
  </si>
  <si>
    <t>C829UAG39CA0295</t>
  </si>
  <si>
    <t>DDR4:16:2666 REG(6)</t>
  </si>
  <si>
    <t>1640229</t>
  </si>
  <si>
    <t>SL01HMQL</t>
  </si>
  <si>
    <t>C829UAH17CE1720</t>
  </si>
  <si>
    <t>1640259</t>
  </si>
  <si>
    <t>SL01HMSV</t>
  </si>
  <si>
    <t>C829UAH17CE1111</t>
  </si>
  <si>
    <t>1640177</t>
  </si>
  <si>
    <t>SL01HMG8</t>
  </si>
  <si>
    <t>C829UAH15CE0321</t>
  </si>
  <si>
    <t>1640169</t>
  </si>
  <si>
    <t>SL01HMGS</t>
  </si>
  <si>
    <t>C829UAH15CE0259</t>
  </si>
  <si>
    <t>1640223</t>
  </si>
  <si>
    <t>SL01HMQP</t>
  </si>
  <si>
    <t>C829UAH17CE1482</t>
  </si>
  <si>
    <t>1326201</t>
  </si>
  <si>
    <t>SL01DU0U</t>
  </si>
  <si>
    <t>C829UAG09B30556</t>
  </si>
  <si>
    <t>1468205</t>
  </si>
  <si>
    <t>SL01ESWM</t>
  </si>
  <si>
    <t>C829UAG47CC0175</t>
  </si>
  <si>
    <t>1640027</t>
  </si>
  <si>
    <t>SL01HMT4</t>
  </si>
  <si>
    <t>C829UAH15CE0587</t>
  </si>
  <si>
    <t>1639991</t>
  </si>
  <si>
    <t>SL01HMRQ</t>
  </si>
  <si>
    <t>C829UAH15CE0576</t>
  </si>
  <si>
    <t>DDR4:64:2400 ECC REG(24)</t>
  </si>
  <si>
    <t>1639993</t>
  </si>
  <si>
    <t>SL01HMRP</t>
  </si>
  <si>
    <t>C829UAH15CE0565</t>
  </si>
  <si>
    <t>1640029</t>
  </si>
  <si>
    <t>SL01HMT3</t>
  </si>
  <si>
    <t>C829UAH15CE0586</t>
  </si>
  <si>
    <t>1639997</t>
  </si>
  <si>
    <t>SL01HMSD</t>
  </si>
  <si>
    <t>C829UAH15CE0578</t>
  </si>
  <si>
    <t>1640011</t>
  </si>
  <si>
    <t>SL01HMS9</t>
  </si>
  <si>
    <t>C829UAH15CE0566</t>
  </si>
  <si>
    <t>1640025</t>
  </si>
  <si>
    <t>SL01HMS4</t>
  </si>
  <si>
    <t>C829UAH15CE0570</t>
  </si>
  <si>
    <t>1640013</t>
  </si>
  <si>
    <t>SL01HMSA</t>
  </si>
  <si>
    <t>C829UAH15CE0577</t>
  </si>
  <si>
    <t>1640005</t>
  </si>
  <si>
    <t>SL01HMS6</t>
  </si>
  <si>
    <t>C829UAH15CE0567</t>
  </si>
  <si>
    <t>1640009</t>
  </si>
  <si>
    <t>SL01HMS8</t>
  </si>
  <si>
    <t>C829UAH15CE0573</t>
  </si>
  <si>
    <t>1667229</t>
  </si>
  <si>
    <t>SL01FEKP</t>
  </si>
  <si>
    <t>C829UAH17CE1444</t>
  </si>
  <si>
    <t>1640007</t>
  </si>
  <si>
    <t>SL01HMS7</t>
  </si>
  <si>
    <t>C829UAH15CE0575</t>
  </si>
  <si>
    <t>1640015</t>
  </si>
  <si>
    <t>SL01HMSH</t>
  </si>
  <si>
    <t>C829UAH15CE0574</t>
  </si>
  <si>
    <t>1640035</t>
  </si>
  <si>
    <t>SL01HMT0</t>
  </si>
  <si>
    <t>C829UAH15CE0581</t>
  </si>
  <si>
    <t>1640221</t>
  </si>
  <si>
    <t>SL01HMQQ</t>
  </si>
  <si>
    <t>C829UAH17CE1108</t>
  </si>
  <si>
    <t>1413333</t>
  </si>
  <si>
    <t>SL01FJEV</t>
  </si>
  <si>
    <t>C829UAG39B50074</t>
  </si>
  <si>
    <t>1640237</t>
  </si>
  <si>
    <t>SL01HMQH</t>
  </si>
  <si>
    <t>C829UAH17CE1119</t>
  </si>
  <si>
    <t>1447149</t>
  </si>
  <si>
    <t>SL01FK78</t>
  </si>
  <si>
    <t>C829UAG39B50399</t>
  </si>
  <si>
    <t>DDR4:32:3200 ECC Reg(24)</t>
  </si>
  <si>
    <t>1640207</t>
  </si>
  <si>
    <t>SL01HMGF</t>
  </si>
  <si>
    <t>C829UAH17CE1116</t>
  </si>
  <si>
    <t>1667219</t>
  </si>
  <si>
    <t>SL01FEL2</t>
  </si>
  <si>
    <t>C829UAH17CE1452</t>
  </si>
  <si>
    <t>1383807</t>
  </si>
  <si>
    <t>SL01ET2H</t>
  </si>
  <si>
    <t>C829UAF50B30607</t>
  </si>
  <si>
    <t>1376995</t>
  </si>
  <si>
    <t>SL01ELM6</t>
  </si>
  <si>
    <t>C829UAF50B30306</t>
  </si>
  <si>
    <t>1447339</t>
  </si>
  <si>
    <t>SL01EJ60</t>
  </si>
  <si>
    <t>C829UAG39B50563</t>
  </si>
  <si>
    <t>1447153</t>
  </si>
  <si>
    <t>SL01FK6T</t>
  </si>
  <si>
    <t>C829UAG39B50351</t>
  </si>
  <si>
    <t>1562385</t>
  </si>
  <si>
    <t>SL01HG1E</t>
  </si>
  <si>
    <t>C829UAG39CA0641</t>
  </si>
  <si>
    <t>1376251</t>
  </si>
  <si>
    <t>SL01DXDW</t>
  </si>
  <si>
    <t>C829UAF50B30943</t>
  </si>
  <si>
    <t>1412075</t>
  </si>
  <si>
    <t>SL01C3NQ</t>
  </si>
  <si>
    <t>C829UAF50B30413</t>
  </si>
  <si>
    <t>1639473</t>
  </si>
  <si>
    <t>SL01CDIP</t>
  </si>
  <si>
    <t>C829UAH17CE1732</t>
  </si>
  <si>
    <t>Lake 3.9GHz</t>
  </si>
  <si>
    <t>6250</t>
  </si>
  <si>
    <t>2U 2x6250</t>
  </si>
  <si>
    <t>1574401</t>
  </si>
  <si>
    <t>SL01CD0P</t>
  </si>
  <si>
    <t>C829UAG46CC0241</t>
  </si>
  <si>
    <t>1332183</t>
  </si>
  <si>
    <t>SL01EL5O</t>
  </si>
  <si>
    <t>C829UAG09B30638</t>
  </si>
  <si>
    <t>1528695</t>
  </si>
  <si>
    <t>SL01CDJZ</t>
  </si>
  <si>
    <t>C829UAH05CD0043</t>
  </si>
  <si>
    <t>X11QPH+_R1.20</t>
  </si>
  <si>
    <t>853555</t>
  </si>
  <si>
    <t>SL01CFJN</t>
  </si>
  <si>
    <t>C8470FE40N60092</t>
  </si>
  <si>
    <t>853513</t>
  </si>
  <si>
    <t>SL01CFIS</t>
  </si>
  <si>
    <t>C8470FE40N60476</t>
  </si>
  <si>
    <t>853331</t>
  </si>
  <si>
    <t>SL01CFHZ</t>
  </si>
  <si>
    <t>C8470FE40N60422</t>
  </si>
  <si>
    <t>854583</t>
  </si>
  <si>
    <t>SL01CG7K</t>
  </si>
  <si>
    <t>C8470FE46N60234</t>
  </si>
  <si>
    <t>802119</t>
  </si>
  <si>
    <t>SL01BBTV</t>
  </si>
  <si>
    <t>C8470FE40N60255</t>
  </si>
  <si>
    <t>1134353</t>
  </si>
  <si>
    <t>SL01EBX4</t>
  </si>
  <si>
    <t>C848XAF03A60053</t>
  </si>
  <si>
    <t>Empty Row Flag</t>
  </si>
  <si>
    <t>Row Path</t>
  </si>
  <si>
    <t>dal10.sr01.rk01-11</t>
  </si>
  <si>
    <t>dal10.sr01.rk12-22</t>
  </si>
  <si>
    <t>dal10.sr01.rk23-33</t>
  </si>
  <si>
    <t>dal10.sr01.rk34-44</t>
  </si>
  <si>
    <t>jule - 9/24/2024 - No longer needed for CAPREQ-151. Setting to unallocated status.</t>
  </si>
  <si>
    <t>dal10.sr01.rk45-55</t>
  </si>
  <si>
    <t>dal10.sr01.rk56-66</t>
  </si>
  <si>
    <t>dal10.sr01.rk67-77</t>
  </si>
  <si>
    <t>vlam - 10/2/2024 - Per Zack, this is no longer needed via email Re: Outdated Planned VPC Allocations - Various GPU Racks. Setting to Unallocated.</t>
  </si>
  <si>
    <t>dal10.sr01.rk78-88</t>
  </si>
  <si>
    <t>jule - 10/11/2024 - Allocated for NGZ - QZ2 - Development per CAPREQ-199.</t>
  </si>
  <si>
    <t>dal10.sr01.rk89-99</t>
  </si>
  <si>
    <t>dal10.sr01.rk100-110</t>
  </si>
  <si>
    <t>dal10.sr01.rk111-121</t>
  </si>
  <si>
    <t>dal10.sr01.rk122-132</t>
  </si>
  <si>
    <t>dal10.sr01.rk133-143</t>
  </si>
  <si>
    <t>dal10.sr01.rk144-154</t>
  </si>
  <si>
    <t>dal10.sr01.rk155-165</t>
  </si>
  <si>
    <t>dal10.sr01.rk166-176</t>
  </si>
  <si>
    <t>dal10.sr01.rk177-187</t>
  </si>
  <si>
    <t>dal10.sr01.rk188-198</t>
  </si>
  <si>
    <t>dal10.sr01.rk199-209</t>
  </si>
  <si>
    <t>dal10.sr01.rk210-220</t>
  </si>
  <si>
    <t>dal10.sr01.rk221-231</t>
  </si>
  <si>
    <t>dal10.sr01.rk232-242</t>
  </si>
  <si>
    <t>dal10.sr01.rk243-253</t>
  </si>
  <si>
    <t>dal10.sr01.rk254-264</t>
  </si>
  <si>
    <t>dal10.sr01.rk265-275</t>
  </si>
  <si>
    <t>jule - 10/22/2024 - Allocated for GPU H100 per CAPREQ-203.</t>
  </si>
  <si>
    <t>dal10.sr01.rk276-286</t>
  </si>
  <si>
    <t>dal10.sr01.rk287-297</t>
  </si>
  <si>
    <t>dal10.sr01.rk298-308</t>
  </si>
  <si>
    <t>dal10.sr01.rk309-319</t>
  </si>
  <si>
    <t>dal10.sr01.rk320-330</t>
  </si>
  <si>
    <t>dal10.sr01.rk331-341</t>
  </si>
  <si>
    <t>dal10.sr01.rk342-352</t>
  </si>
  <si>
    <t>dal10.sr01.rk353-363</t>
  </si>
  <si>
    <t>dal10.sr01.rk364-374</t>
  </si>
  <si>
    <t>dal10.sr01.rk375-385</t>
  </si>
  <si>
    <t>dal10.sr01.rk386-396</t>
  </si>
  <si>
    <t>dal10.sr01.rk397-407</t>
  </si>
  <si>
    <t>dal10.sr01.rk408-418</t>
  </si>
  <si>
    <t>dal10.sr01.rk419-429</t>
  </si>
  <si>
    <t>jule - 10/3/2024 - Allocated for COS-US-South per CAPREQ-188.</t>
  </si>
  <si>
    <t>dal10.sr01.rk430-440</t>
  </si>
  <si>
    <t>dal10.sr01.rk441-451</t>
  </si>
  <si>
    <t>dal10.sr01.rk452-462</t>
  </si>
  <si>
    <t>dal10.sr01.rk463-473</t>
  </si>
  <si>
    <t>dal10.sr01.rk474-484</t>
  </si>
  <si>
    <t>dal10.sr01.rk485-495</t>
  </si>
  <si>
    <t>dal10.sr01.rk496-506</t>
  </si>
  <si>
    <t>dal10.sr01.rk507-517</t>
  </si>
  <si>
    <t>dal10.sr01.rk518-528</t>
  </si>
  <si>
    <t>dal10.sr01.rk529-539</t>
  </si>
  <si>
    <t>dal10.sr01.rk540-550</t>
  </si>
  <si>
    <t>dal10.sr01.rk551-561</t>
  </si>
  <si>
    <t>dal10.sr01.rk562-572</t>
  </si>
  <si>
    <t>dal10.sr01.rk573-583</t>
  </si>
  <si>
    <t>dal10.sr01.rk584-594</t>
  </si>
  <si>
    <t>dal10.sr01.rk595-605</t>
  </si>
  <si>
    <t>dal10.sr01.rk606-616</t>
  </si>
  <si>
    <t>dal10.sr01.rk999-999</t>
  </si>
  <si>
    <t>dal10.sr02.rk01-11</t>
  </si>
  <si>
    <t>dal10.sr02.rk12-22</t>
  </si>
  <si>
    <t>dal10.sr02.rk23-33</t>
  </si>
  <si>
    <t>dal10.sr02.rk34-44</t>
  </si>
  <si>
    <t>dal10.sr02.rk45-55</t>
  </si>
  <si>
    <t>dal10.sr02.rk56-66</t>
  </si>
  <si>
    <t>dal10.sr02.rk67-77</t>
  </si>
  <si>
    <t>dal10.sr02.rk78-88</t>
  </si>
  <si>
    <t>dal10.sr02.rk89-99</t>
  </si>
  <si>
    <t>dal10.sr02.rk100-110</t>
  </si>
  <si>
    <t>dal10.sr02.rk111-122</t>
  </si>
  <si>
    <t>dal10.sr02.rk123-133</t>
  </si>
  <si>
    <t>dal10.sr02.rk134-145</t>
  </si>
  <si>
    <t>dal10.sr02.rk146-156</t>
  </si>
  <si>
    <t>dal10.sr02.rk157-167</t>
  </si>
  <si>
    <t>dal10.sr02.rk168-178</t>
  </si>
  <si>
    <t>dal10.sr02.rk179-189</t>
  </si>
  <si>
    <t>dal10.sr02.rk190-200</t>
  </si>
  <si>
    <t>dal10.sr02.rk201-211</t>
  </si>
  <si>
    <t>dal10.sr02.rk212-222</t>
  </si>
  <si>
    <t>dal10.sr02.rk223-233</t>
  </si>
  <si>
    <t>dal10.sr02.rk234-244</t>
  </si>
  <si>
    <t>dal10.sr02.rk245-255</t>
  </si>
  <si>
    <t>dal10.sr02.rk256-266</t>
  </si>
  <si>
    <t>dal10.sr02.rk267-277</t>
  </si>
  <si>
    <t>dal10.sr02.rk278-288</t>
  </si>
  <si>
    <t>dal10.sr02.rk289-299</t>
  </si>
  <si>
    <t>dal10.sr02.rk300-310</t>
  </si>
  <si>
    <t>dal10.sr02.rk311-321</t>
  </si>
  <si>
    <t>dal10.sr02.rk322-332</t>
  </si>
  <si>
    <t>dal10.sr02.rk333-343</t>
  </si>
  <si>
    <t>dal10.sr02.rk344-354</t>
  </si>
  <si>
    <t>dal10.sr02.rk355-365</t>
  </si>
  <si>
    <t>dal10.sr02.rk366-376</t>
  </si>
  <si>
    <t>dal10.sr02.rk377-387</t>
  </si>
  <si>
    <t>dal10.sr02.rk388-398</t>
  </si>
  <si>
    <t>dal10.sr02.rk399-409</t>
  </si>
  <si>
    <t>dal10.sr02.rk410-420</t>
  </si>
  <si>
    <t>dal10.sr02.rk421-431</t>
  </si>
  <si>
    <t>dal10.sr02.rk432-443</t>
  </si>
  <si>
    <t>dal10.sr02.rk444-454</t>
  </si>
  <si>
    <t>dal10.sr02.rk455-466</t>
  </si>
  <si>
    <t>dal10.sr02.rk467-477</t>
  </si>
  <si>
    <t>dal10.sr02.rk478-488</t>
  </si>
  <si>
    <t>dal10.sr02.rk489-499</t>
  </si>
  <si>
    <t>dal10.sr02.rk500-510</t>
  </si>
  <si>
    <t>dal10.sr02.rk511-521</t>
  </si>
  <si>
    <t>dal10.sr02.rk522-532</t>
  </si>
  <si>
    <t>dal10.sr02.rk533-543</t>
  </si>
  <si>
    <t>dal10.sr02.rk544-554</t>
  </si>
  <si>
    <t>dal10.sr02.rk555-565</t>
  </si>
  <si>
    <t>dal10.sr02.rk566-576</t>
  </si>
  <si>
    <t>dal10.sr02.rk577-587</t>
  </si>
  <si>
    <t>dal10.sr02.rk588-598</t>
  </si>
  <si>
    <t>dal10.sr02.rk599-609</t>
  </si>
  <si>
    <t>dal10.sr02.rk610-620</t>
  </si>
  <si>
    <t>dal10.sr03.rk01-11</t>
  </si>
  <si>
    <t>dal10.sr03.rk12-22</t>
  </si>
  <si>
    <t>dal10.sr03.rk23-33</t>
  </si>
  <si>
    <t>dal10.sr03.rk34-44</t>
  </si>
  <si>
    <t>dal10.sr03.rk45-55</t>
  </si>
  <si>
    <t>dal10.sr03.rk56-66</t>
  </si>
  <si>
    <t>dal10.sr03.rk67-77</t>
  </si>
  <si>
    <t>dal10.sr03.rk78-88</t>
  </si>
  <si>
    <t>dal10.sr03.rk89-99</t>
  </si>
  <si>
    <t>dal10.sr03.rk100-110</t>
  </si>
  <si>
    <t>dal10.sr03.rk111-122</t>
  </si>
  <si>
    <t>dal10.sr03.rk123-133</t>
  </si>
  <si>
    <t>dal10.sr03.rk134-144</t>
  </si>
  <si>
    <t>dal10.sr03.rk145-155</t>
  </si>
  <si>
    <t>dal10.sr03.rk156-166</t>
  </si>
  <si>
    <t>dal10.sr03.rk167-177</t>
  </si>
  <si>
    <t>dal10.sr03.rk178-188</t>
  </si>
  <si>
    <t>dal10.sr03.rk189-199</t>
  </si>
  <si>
    <t>dal10.sr03.rk200-210</t>
  </si>
  <si>
    <t>dal10.sr03.rk211-221</t>
  </si>
  <si>
    <t>dal10.sr03.rk882-888</t>
  </si>
  <si>
    <t>dal10.sr03.rk900-910</t>
  </si>
  <si>
    <t>dal10.sr03.rk911-913</t>
  </si>
  <si>
    <t>dal10.sr04.rk01-11</t>
  </si>
  <si>
    <t>dal10.sr04.rk12-22</t>
  </si>
  <si>
    <t>dal10.sr04.rk23-33</t>
  </si>
  <si>
    <t>dal10.sr04.rk34-44</t>
  </si>
  <si>
    <t>dal10.sr04.rk45-55</t>
  </si>
  <si>
    <t>dal10.sr04.rk56-66</t>
  </si>
  <si>
    <t>dal10.sr04.rk67-77</t>
  </si>
  <si>
    <t>dal10.sr04.rk78-88</t>
  </si>
  <si>
    <t>dal10.sr04.rk89-100</t>
  </si>
  <si>
    <t>dal10.sr04.rk101-111</t>
  </si>
  <si>
    <t>dal10.sr04.rk112-123</t>
  </si>
  <si>
    <t>dal10.sr04.rk124-134</t>
  </si>
  <si>
    <t>dal10.sr05.rk01-12</t>
  </si>
  <si>
    <t>jule - 10/30/2024 - Allocated for AMD GPU per CAPREQ-204.</t>
  </si>
  <si>
    <t>jule - 11/21/2024 - Per Andy, releasing rack from Inferencing (DCL-3192).</t>
  </si>
  <si>
    <t>jule - 11/21/2024 - Per Andy, releasing rack from OX2 (DCL-3192).</t>
  </si>
  <si>
    <t>ysilva - vlam - 5/17/2024 - Allocated to NG for DB2 Migration to VPC per CAPREQ-5.</t>
  </si>
  <si>
    <t>jule - 11/20/2024 - No longer needed for Citi - Unified - Tranche 1 per CAPREQ-35.</t>
  </si>
  <si>
    <t>dal10.sr05.rk13-24</t>
  </si>
  <si>
    <t>dal10.sr05.rk25-36</t>
  </si>
  <si>
    <t>jule - 10/30/2024 - Verified no allocation assigned to this rack. Updating rack attributes to unallocated.</t>
  </si>
  <si>
    <t>dal10.sr05.rk37-48</t>
  </si>
  <si>
    <t>dal10.sr05.rk49-60</t>
  </si>
  <si>
    <t>ysilva - vlam - 7/30/2024 - Allocated for Gaudi 3 - Non-Prod per CAPREQ-147.</t>
  </si>
  <si>
    <t>dal10.sr05.rk61-72</t>
  </si>
  <si>
    <t>jule - 10/18/2024 - Updated rack attribute for Capacity Power to 20kW per Andy Coleman.</t>
  </si>
  <si>
    <t>dal10.sr06.rk01-12</t>
  </si>
  <si>
    <t>dal10.sr06.rk13-24</t>
  </si>
  <si>
    <t>dmcmullen - 2024.11.22 - Fiber rack located in live room. Setting Capacity status to Live.</t>
  </si>
  <si>
    <t>dal10.sr06.rk25-36</t>
  </si>
  <si>
    <t>dal10.sr06.rk37-48</t>
  </si>
  <si>
    <t>dal10.sr06.rk49-60</t>
  </si>
  <si>
    <t>70</t>
  </si>
  <si>
    <t>960477</t>
  </si>
  <si>
    <t>SL01CZQO</t>
  </si>
  <si>
    <t>C8150LF02NC0916</t>
  </si>
  <si>
    <t>1027775</t>
  </si>
  <si>
    <t>SL01DGPP</t>
  </si>
  <si>
    <t>C8150LF17ND1094</t>
  </si>
  <si>
    <t>887531</t>
  </si>
  <si>
    <t>SL01CJ0X</t>
  </si>
  <si>
    <t>C8150LE53NC1245</t>
  </si>
  <si>
    <t>1216925</t>
  </si>
  <si>
    <t>SL01EIRN</t>
  </si>
  <si>
    <t>C8150LF23NE0439</t>
  </si>
  <si>
    <t>953811</t>
  </si>
  <si>
    <t>SL01BMME</t>
  </si>
  <si>
    <t>C8150LF05NC0772</t>
  </si>
  <si>
    <t>1012689</t>
  </si>
  <si>
    <t>SL01DFUY</t>
  </si>
  <si>
    <t>C8150LF17ND0196</t>
  </si>
  <si>
    <t>1045367</t>
  </si>
  <si>
    <t>SL01BR3Y</t>
  </si>
  <si>
    <t>C8150LF21ND0112</t>
  </si>
  <si>
    <t>961227</t>
  </si>
  <si>
    <t>SL01CZR7</t>
  </si>
  <si>
    <t>C8150LF02NC0650</t>
  </si>
  <si>
    <t>801457</t>
  </si>
  <si>
    <t>SL01CE2E</t>
  </si>
  <si>
    <t>C8150LE42NC0936</t>
  </si>
  <si>
    <t>1429113</t>
  </si>
  <si>
    <t>SL01DO3C</t>
  </si>
  <si>
    <t>J33KRMD</t>
  </si>
  <si>
    <t>89</t>
  </si>
  <si>
    <t>DDR4:8:2400:1Rx8 ECC REG(1)</t>
  </si>
  <si>
    <t>1315703</t>
  </si>
  <si>
    <t>SL01BNQO</t>
  </si>
  <si>
    <t>J334LDN</t>
  </si>
  <si>
    <t>1685221</t>
  </si>
  <si>
    <t>SL01HIGD</t>
  </si>
  <si>
    <t>J129BM0</t>
  </si>
  <si>
    <t>1681301</t>
  </si>
  <si>
    <t>SL01HN0J</t>
  </si>
  <si>
    <t>J1291N6</t>
  </si>
  <si>
    <t>X11SSW-4TF_R1.02</t>
  </si>
  <si>
    <t>1700079</t>
  </si>
  <si>
    <t>SL01EH31</t>
  </si>
  <si>
    <t>C8150LG37NI0403</t>
  </si>
  <si>
    <t>1624381</t>
  </si>
  <si>
    <t>SL01HM17</t>
  </si>
  <si>
    <t>J126VKV</t>
  </si>
  <si>
    <t>1676277</t>
  </si>
  <si>
    <t>SL01877O</t>
  </si>
  <si>
    <t>J1291RV</t>
  </si>
  <si>
    <t>1398701</t>
  </si>
  <si>
    <t>SL01DXMY</t>
  </si>
  <si>
    <t>J33H9G3</t>
  </si>
  <si>
    <t>1681295</t>
  </si>
  <si>
    <t>SL01HN0U</t>
  </si>
  <si>
    <t>J1291NB</t>
  </si>
  <si>
    <t>1580821</t>
  </si>
  <si>
    <t>SL01HLJR</t>
  </si>
  <si>
    <t>J1252Y8</t>
  </si>
  <si>
    <t>1676525</t>
  </si>
  <si>
    <t>SL01E9ZT</t>
  </si>
  <si>
    <t>J1290CP</t>
  </si>
  <si>
    <t>1719109</t>
  </si>
  <si>
    <t>SL01CXXO</t>
  </si>
  <si>
    <t>C8150LH24NL0678</t>
  </si>
  <si>
    <t>1719053</t>
  </si>
  <si>
    <t>SL01CXWN</t>
  </si>
  <si>
    <t>C8150LH24NL0530</t>
  </si>
  <si>
    <t>1718981</t>
  </si>
  <si>
    <t>SL01CXVX</t>
  </si>
  <si>
    <t>C8150LH24NL0688</t>
  </si>
  <si>
    <t>1719057</t>
  </si>
  <si>
    <t>SL01CXWM</t>
  </si>
  <si>
    <t>C8150LH24NL0780</t>
  </si>
  <si>
    <t>1719061</t>
  </si>
  <si>
    <t>SL01CXWL</t>
  </si>
  <si>
    <t>C8150LH24NL0637</t>
  </si>
  <si>
    <t>1719085</t>
  </si>
  <si>
    <t>SL01CXWQ</t>
  </si>
  <si>
    <t>C8150LH24NL0771</t>
  </si>
  <si>
    <t>1719097</t>
  </si>
  <si>
    <t>SL01CXXU</t>
  </si>
  <si>
    <t>C8150LH24NL0662</t>
  </si>
  <si>
    <t>1718235</t>
  </si>
  <si>
    <t>SL01FFAQ</t>
  </si>
  <si>
    <t>C8150LH24NL0803</t>
  </si>
  <si>
    <t>1U 1x6248</t>
  </si>
  <si>
    <t>1743215</t>
  </si>
  <si>
    <t>SL01GPXR</t>
  </si>
  <si>
    <t>C819UAH22CC3191</t>
  </si>
  <si>
    <t>112</t>
  </si>
  <si>
    <t>1296525</t>
  </si>
  <si>
    <t>SL01EK9H</t>
  </si>
  <si>
    <t>C819UAG11B50262</t>
  </si>
  <si>
    <t>1110605</t>
  </si>
  <si>
    <t>SL01BZGK</t>
  </si>
  <si>
    <t>C819UAF26B20286</t>
  </si>
  <si>
    <t>1071851</t>
  </si>
  <si>
    <t>SL01D1WP</t>
  </si>
  <si>
    <t>C819UAE47B10587</t>
  </si>
  <si>
    <t>1211505</t>
  </si>
  <si>
    <t>SL01EICR</t>
  </si>
  <si>
    <t>C819UAF52B50367</t>
  </si>
  <si>
    <t>1219005</t>
  </si>
  <si>
    <t>SL01EIU0</t>
  </si>
  <si>
    <t>C819UAF52B50031</t>
  </si>
  <si>
    <t>1083567</t>
  </si>
  <si>
    <t>SL01C7DA</t>
  </si>
  <si>
    <t>C819UAE47B10891</t>
  </si>
  <si>
    <t>1296511</t>
  </si>
  <si>
    <t>SL01EK9A</t>
  </si>
  <si>
    <t>C819UAG11B50186</t>
  </si>
  <si>
    <t>1218935</t>
  </si>
  <si>
    <t>SL01D34Z</t>
  </si>
  <si>
    <t>C819UAF52B50326</t>
  </si>
  <si>
    <t>1083595</t>
  </si>
  <si>
    <t>SL01C7EI</t>
  </si>
  <si>
    <t>C819UAF22B10132</t>
  </si>
  <si>
    <t>1206115</t>
  </si>
  <si>
    <t>SL01D318</t>
  </si>
  <si>
    <t>C819UAF51B50120</t>
  </si>
  <si>
    <t>1071811</t>
  </si>
  <si>
    <t>SL01D1VT</t>
  </si>
  <si>
    <t>C819UAF12B10346</t>
  </si>
  <si>
    <t>1601573</t>
  </si>
  <si>
    <t>SL01HLQR</t>
  </si>
  <si>
    <t>C819UAH14CC0340</t>
  </si>
  <si>
    <t>1219113</t>
  </si>
  <si>
    <t>SL01DQM9</t>
  </si>
  <si>
    <t>C819UAF52B50044</t>
  </si>
  <si>
    <t>1039989</t>
  </si>
  <si>
    <t>SL01D1FQ</t>
  </si>
  <si>
    <t>C819UAF12B10842</t>
  </si>
  <si>
    <t>1041129</t>
  </si>
  <si>
    <t>SL01D19C</t>
  </si>
  <si>
    <t>C819UAF12B11449</t>
  </si>
  <si>
    <t>1164927</t>
  </si>
  <si>
    <t>SL01DQXB</t>
  </si>
  <si>
    <t>C819UAF49B50574</t>
  </si>
  <si>
    <t>1334535</t>
  </si>
  <si>
    <t>SL01EL9X</t>
  </si>
  <si>
    <t>C819UAG26B70837</t>
  </si>
  <si>
    <t>1334699</t>
  </si>
  <si>
    <t>SL01ELFP</t>
  </si>
  <si>
    <t>C819UAG26B70964</t>
  </si>
  <si>
    <t>1334591</t>
  </si>
  <si>
    <t>SL01ELF3</t>
  </si>
  <si>
    <t>C819UAG26B70948</t>
  </si>
  <si>
    <t>1317317</t>
  </si>
  <si>
    <t>SL01EJHU</t>
  </si>
  <si>
    <t>C819UAG11B50115</t>
  </si>
  <si>
    <t>1574757</t>
  </si>
  <si>
    <t>SL01HLIO</t>
  </si>
  <si>
    <t>C819UAH14CC0214</t>
  </si>
  <si>
    <t>1575099</t>
  </si>
  <si>
    <t>SL01CF67</t>
  </si>
  <si>
    <t>C819UAH14CC0231</t>
  </si>
  <si>
    <t>1575121</t>
  </si>
  <si>
    <t>SL01CF6I</t>
  </si>
  <si>
    <t>C819UAH12CC0129</t>
  </si>
  <si>
    <t>1574707</t>
  </si>
  <si>
    <t>SL01HLHX</t>
  </si>
  <si>
    <t>C819UAH14CC0221</t>
  </si>
  <si>
    <t>1574711</t>
  </si>
  <si>
    <t>SL01HLHV</t>
  </si>
  <si>
    <t>C819UAH14CC0219</t>
  </si>
  <si>
    <t>1575119</t>
  </si>
  <si>
    <t>SL01CF5T</t>
  </si>
  <si>
    <t>C819UAH14CC0226</t>
  </si>
  <si>
    <t>1575095</t>
  </si>
  <si>
    <t>SL01CF69</t>
  </si>
  <si>
    <t>C819UAH12CC0130</t>
  </si>
  <si>
    <t>1601699</t>
  </si>
  <si>
    <t>SL01HLQW</t>
  </si>
  <si>
    <t>C819UAH14CC0642</t>
  </si>
  <si>
    <t>1333973</t>
  </si>
  <si>
    <t>SL01ELBW</t>
  </si>
  <si>
    <t>C819UAG26B70832</t>
  </si>
  <si>
    <t>1334837</t>
  </si>
  <si>
    <t>SL01ELGI</t>
  </si>
  <si>
    <t>C819UAG26B70641</t>
  </si>
  <si>
    <t>1333987</t>
  </si>
  <si>
    <t>SL01ELB3</t>
  </si>
  <si>
    <t>C819UAG26B70772</t>
  </si>
  <si>
    <t>1334821</t>
  </si>
  <si>
    <t>SL01EL8L</t>
  </si>
  <si>
    <t>C819UAG26B70937</t>
  </si>
  <si>
    <t>1334023</t>
  </si>
  <si>
    <t>SL01ELD9</t>
  </si>
  <si>
    <t>C819UAG26B70570</t>
  </si>
  <si>
    <t>1334061</t>
  </si>
  <si>
    <t>SL01ELDG</t>
  </si>
  <si>
    <t>C819UAG26B70790</t>
  </si>
  <si>
    <t>1574703</t>
  </si>
  <si>
    <t>SL01HLHZ</t>
  </si>
  <si>
    <t>C819UAH14CC0215</t>
  </si>
  <si>
    <t>1045617</t>
  </si>
  <si>
    <t>SL01DH65</t>
  </si>
  <si>
    <t>C819UAF12B10085</t>
  </si>
  <si>
    <t>855069</t>
  </si>
  <si>
    <t>SL01CFOL</t>
  </si>
  <si>
    <t>C819UAE45B01027</t>
  </si>
  <si>
    <t>959039</t>
  </si>
  <si>
    <t>SL01CZWK</t>
  </si>
  <si>
    <t>C819UAE40B02659</t>
  </si>
  <si>
    <t>1001325</t>
  </si>
  <si>
    <t>SL019C7H</t>
  </si>
  <si>
    <t>C819UAE40B02667</t>
  </si>
  <si>
    <t>803685</t>
  </si>
  <si>
    <t>SL01CENP</t>
  </si>
  <si>
    <t>C819UAE40B00379</t>
  </si>
  <si>
    <t>961347</t>
  </si>
  <si>
    <t>SL01CZYV</t>
  </si>
  <si>
    <t>C819UAE40B02422</t>
  </si>
  <si>
    <t>1334491</t>
  </si>
  <si>
    <t>SL01ELH1</t>
  </si>
  <si>
    <t>C819UAG26B70619</t>
  </si>
  <si>
    <t>1334589</t>
  </si>
  <si>
    <t>SL01ELF4</t>
  </si>
  <si>
    <t>C819UAG26B70947</t>
  </si>
  <si>
    <t>1334525</t>
  </si>
  <si>
    <t>SL01EL9C</t>
  </si>
  <si>
    <t>C819UAG26B70879</t>
  </si>
  <si>
    <t>1334701</t>
  </si>
  <si>
    <t>SL01ELFO</t>
  </si>
  <si>
    <t>C819UAG26B70655</t>
  </si>
  <si>
    <t>1334663</t>
  </si>
  <si>
    <t>SL01ELKC</t>
  </si>
  <si>
    <t>C819UAG26B70914</t>
  </si>
  <si>
    <t>1334647</t>
  </si>
  <si>
    <t>SL01ELK1</t>
  </si>
  <si>
    <t>C819UAG26B70725</t>
  </si>
  <si>
    <t>1333983</t>
  </si>
  <si>
    <t>SL01ELCH</t>
  </si>
  <si>
    <t>C819UAG26B70822</t>
  </si>
  <si>
    <t>1574779</t>
  </si>
  <si>
    <t>SL01HLJ3</t>
  </si>
  <si>
    <t>C819UAH12CC0195</t>
  </si>
  <si>
    <t>961619</t>
  </si>
  <si>
    <t>SL01D02H</t>
  </si>
  <si>
    <t>J30HZMK</t>
  </si>
  <si>
    <t>961467</t>
  </si>
  <si>
    <t>SL01D01Z</t>
  </si>
  <si>
    <t>J30HZA8</t>
  </si>
  <si>
    <t>961725</t>
  </si>
  <si>
    <t>SL01D0H8</t>
  </si>
  <si>
    <t>J30HZFC</t>
  </si>
  <si>
    <t>962119</t>
  </si>
  <si>
    <t>SL01D0GQ</t>
  </si>
  <si>
    <t>J30K00L</t>
  </si>
  <si>
    <t>962779</t>
  </si>
  <si>
    <t>SL01D0OJ</t>
  </si>
  <si>
    <t>J30HZMV</t>
  </si>
  <si>
    <t>1040223</t>
  </si>
  <si>
    <t>SL01D1EI</t>
  </si>
  <si>
    <t>C819UAF12B10548</t>
  </si>
  <si>
    <t>959609</t>
  </si>
  <si>
    <t>SL01D0BW</t>
  </si>
  <si>
    <t>C819UAE40B02368</t>
  </si>
  <si>
    <t>1040423</t>
  </si>
  <si>
    <t>SL01D1DT</t>
  </si>
  <si>
    <t>C819UAF12B10293</t>
  </si>
  <si>
    <t>1040695</t>
  </si>
  <si>
    <t>SL01D1D7</t>
  </si>
  <si>
    <t>C819UAF12B10108</t>
  </si>
  <si>
    <t>507885</t>
  </si>
  <si>
    <t>SL0198QZ</t>
  </si>
  <si>
    <t>C819UAD49A41507</t>
  </si>
  <si>
    <t>507875</t>
  </si>
  <si>
    <t>SL0198RB</t>
  </si>
  <si>
    <t>C819UAD49A41497</t>
  </si>
  <si>
    <t>1012233</t>
  </si>
  <si>
    <t>SL01DGA5</t>
  </si>
  <si>
    <t>C819UAE47B10179</t>
  </si>
  <si>
    <t>1128437</t>
  </si>
  <si>
    <t>SL01ALK5</t>
  </si>
  <si>
    <t>C819UAF45B50386</t>
  </si>
  <si>
    <t>1064957</t>
  </si>
  <si>
    <t>SL01D1O2</t>
  </si>
  <si>
    <t>J31N5G0</t>
  </si>
  <si>
    <t>1090103</t>
  </si>
  <si>
    <t>SL01DLBK</t>
  </si>
  <si>
    <t>J31Z5XV</t>
  </si>
  <si>
    <t>1298763</t>
  </si>
  <si>
    <t>SL01EKL6</t>
  </si>
  <si>
    <t>J332GP7</t>
  </si>
  <si>
    <t>1298761</t>
  </si>
  <si>
    <t>SL01EKLF</t>
  </si>
  <si>
    <t>J332GTG</t>
  </si>
  <si>
    <t>1339949</t>
  </si>
  <si>
    <t>SL01EIYA</t>
  </si>
  <si>
    <t>J33A17K</t>
  </si>
  <si>
    <t>1339955</t>
  </si>
  <si>
    <t>SL01EIYD</t>
  </si>
  <si>
    <t>J33A16P</t>
  </si>
  <si>
    <t>1065641</t>
  </si>
  <si>
    <t>SL01D1J6</t>
  </si>
  <si>
    <t>J31N5L1</t>
  </si>
  <si>
    <t>1065611</t>
  </si>
  <si>
    <t>SL01D1IU</t>
  </si>
  <si>
    <t>J31N5BK</t>
  </si>
  <si>
    <t>1065609</t>
  </si>
  <si>
    <t>SL01D1IT</t>
  </si>
  <si>
    <t>J31N5LB</t>
  </si>
  <si>
    <t>1065815</t>
  </si>
  <si>
    <t>SL01D1IC</t>
  </si>
  <si>
    <t>J31N53K</t>
  </si>
  <si>
    <t>1065645</t>
  </si>
  <si>
    <t>SL01D1J1</t>
  </si>
  <si>
    <t>J31N5BT</t>
  </si>
  <si>
    <t>1065903</t>
  </si>
  <si>
    <t>SL01D1IP</t>
  </si>
  <si>
    <t>J31N5AH</t>
  </si>
  <si>
    <t>1065557</t>
  </si>
  <si>
    <t>SL01D1M4</t>
  </si>
  <si>
    <t>J31N5A2</t>
  </si>
  <si>
    <t>1065577</t>
  </si>
  <si>
    <t>SL01D1ME</t>
  </si>
  <si>
    <t>J31N5K3</t>
  </si>
  <si>
    <t>1065395</t>
  </si>
  <si>
    <t>SL01D1JY</t>
  </si>
  <si>
    <t>J31N5GR</t>
  </si>
  <si>
    <t>1065403</t>
  </si>
  <si>
    <t>SL01D1JU</t>
  </si>
  <si>
    <t>J31N510</t>
  </si>
  <si>
    <t>1065413</t>
  </si>
  <si>
    <t>SL01D1KF</t>
  </si>
  <si>
    <t>J31N5B2</t>
  </si>
  <si>
    <t>1065415</t>
  </si>
  <si>
    <t>SL01D1KE</t>
  </si>
  <si>
    <t>J31N5AD</t>
  </si>
  <si>
    <t>1065425</t>
  </si>
  <si>
    <t>SL01D1K9</t>
  </si>
  <si>
    <t>J31N50G</t>
  </si>
  <si>
    <t>1065429</t>
  </si>
  <si>
    <t>SL01D1K7</t>
  </si>
  <si>
    <t>J31N50K</t>
  </si>
  <si>
    <t>1064929</t>
  </si>
  <si>
    <t>SL01D1NU</t>
  </si>
  <si>
    <t>J31N52Z</t>
  </si>
  <si>
    <t>1064947</t>
  </si>
  <si>
    <t>SL01D1NH</t>
  </si>
  <si>
    <t>J31N5GK</t>
  </si>
  <si>
    <t>1065295</t>
  </si>
  <si>
    <t>SL01D1KS</t>
  </si>
  <si>
    <t>J31N5C6</t>
  </si>
  <si>
    <t>1085251</t>
  </si>
  <si>
    <t>SL01D0Y9</t>
  </si>
  <si>
    <t>J31T9MC</t>
  </si>
  <si>
    <t>1085195</t>
  </si>
  <si>
    <t>SL01D0YM</t>
  </si>
  <si>
    <t>J31T9N2</t>
  </si>
  <si>
    <t>1085217</t>
  </si>
  <si>
    <t>SL01D0VZ</t>
  </si>
  <si>
    <t>J31T9RT</t>
  </si>
  <si>
    <t>1085221</t>
  </si>
  <si>
    <t>SL01D0VX</t>
  </si>
  <si>
    <t>J31T9K8</t>
  </si>
  <si>
    <t>1085389</t>
  </si>
  <si>
    <t>SL01D0XR</t>
  </si>
  <si>
    <t>J31T9NF</t>
  </si>
  <si>
    <t>1085543</t>
  </si>
  <si>
    <t>SL01D0X0</t>
  </si>
  <si>
    <t>J31T9KV</t>
  </si>
  <si>
    <t>1085375</t>
  </si>
  <si>
    <t>SL01D0WQ</t>
  </si>
  <si>
    <t>J31T9R7</t>
  </si>
  <si>
    <t>1210365</t>
  </si>
  <si>
    <t>SL01ETQL</t>
  </si>
  <si>
    <t>J32B99K</t>
  </si>
  <si>
    <t>1085225</t>
  </si>
  <si>
    <t>SL01D0VV</t>
  </si>
  <si>
    <t>J31T9TC</t>
  </si>
  <si>
    <t>1085229</t>
  </si>
  <si>
    <t>SL01D0VT</t>
  </si>
  <si>
    <t>J31T9NK</t>
  </si>
  <si>
    <t>1085231</t>
  </si>
  <si>
    <t>SL01D0VS</t>
  </si>
  <si>
    <t>J31T9HD</t>
  </si>
  <si>
    <t>1085233</t>
  </si>
  <si>
    <t>SL01D0VR</t>
  </si>
  <si>
    <t>J31T9PX</t>
  </si>
  <si>
    <t>1085533</t>
  </si>
  <si>
    <t>SL01D0X5</t>
  </si>
  <si>
    <t>J31T9LX</t>
  </si>
  <si>
    <t>1085383</t>
  </si>
  <si>
    <t>SL01D0XU</t>
  </si>
  <si>
    <t>J31T9N8</t>
  </si>
  <si>
    <t>1085511</t>
  </si>
  <si>
    <t>SL01D0Y1</t>
  </si>
  <si>
    <t>J31T9RX</t>
  </si>
  <si>
    <t>1085361</t>
  </si>
  <si>
    <t>SL01D0WY</t>
  </si>
  <si>
    <t>J31T9L6</t>
  </si>
  <si>
    <t>1085321</t>
  </si>
  <si>
    <t>SL01D0XI</t>
  </si>
  <si>
    <t>J31T9L5</t>
  </si>
  <si>
    <t>1085325</t>
  </si>
  <si>
    <t>SL01D0XG</t>
  </si>
  <si>
    <t>J31T9HC</t>
  </si>
  <si>
    <t>1085599</t>
  </si>
  <si>
    <t>SL01D0KR</t>
  </si>
  <si>
    <t>J31T9MB</t>
  </si>
  <si>
    <t>1085351</t>
  </si>
  <si>
    <t>SL01D0WG</t>
  </si>
  <si>
    <t>J31T9LR</t>
  </si>
  <si>
    <t>1085355</t>
  </si>
  <si>
    <t>SL01D0WE</t>
  </si>
  <si>
    <t>J31T9PB</t>
  </si>
  <si>
    <t>1085335</t>
  </si>
  <si>
    <t>SL01D0XB</t>
  </si>
  <si>
    <t>J31T9HL</t>
  </si>
  <si>
    <t>1085337</t>
  </si>
  <si>
    <t>SL01D0XA</t>
  </si>
  <si>
    <t>J31T9HM</t>
  </si>
  <si>
    <t>DDR4:16:2400 ECC REG(2), DDR4:16:2400 REG(14)</t>
  </si>
  <si>
    <t>1085579</t>
  </si>
  <si>
    <t>SL01D0KD</t>
  </si>
  <si>
    <t>J31T9M7</t>
  </si>
  <si>
    <t>1085581</t>
  </si>
  <si>
    <t>SL01D0KE</t>
  </si>
  <si>
    <t>J31T9NR</t>
  </si>
  <si>
    <t>1085283</t>
  </si>
  <si>
    <t>SL01D0ZC</t>
  </si>
  <si>
    <t>J31T9RP</t>
  </si>
  <si>
    <t>1085291</t>
  </si>
  <si>
    <t>SL01D0ZA</t>
  </si>
  <si>
    <t>J31T9KB</t>
  </si>
  <si>
    <t>1085401</t>
  </si>
  <si>
    <t>SL01D0Z3</t>
  </si>
  <si>
    <t>J31T9RK</t>
  </si>
  <si>
    <t>1085407</t>
  </si>
  <si>
    <t>SL01D0W9</t>
  </si>
  <si>
    <t>J31T9PR</t>
  </si>
  <si>
    <t>1085411</t>
  </si>
  <si>
    <t>SL01D0W7</t>
  </si>
  <si>
    <t>J31T9NG</t>
  </si>
  <si>
    <t>1085413</t>
  </si>
  <si>
    <t>SL01D0W6</t>
  </si>
  <si>
    <t>J31T9PT</t>
  </si>
  <si>
    <t>1085419</t>
  </si>
  <si>
    <t>SL01D0W3</t>
  </si>
  <si>
    <t>J31T9LC</t>
  </si>
  <si>
    <t>1085559</t>
  </si>
  <si>
    <t>SL01D0L0</t>
  </si>
  <si>
    <t>J31T9TF</t>
  </si>
  <si>
    <t>1085553</t>
  </si>
  <si>
    <t>SL01D0L3</t>
  </si>
  <si>
    <t>J31T9PY</t>
  </si>
  <si>
    <t>1085607</t>
  </si>
  <si>
    <t>SL01D0KN</t>
  </si>
  <si>
    <t>J31T9R1</t>
  </si>
  <si>
    <t>1085563</t>
  </si>
  <si>
    <t>SL01D0KY</t>
  </si>
  <si>
    <t>J31T9MH</t>
  </si>
  <si>
    <t>1085567</t>
  </si>
  <si>
    <t>SL01D0KW</t>
  </si>
  <si>
    <t>J31T9N7</t>
  </si>
  <si>
    <t>1085285</t>
  </si>
  <si>
    <t>SL01D0ZB</t>
  </si>
  <si>
    <t>J31T9HF</t>
  </si>
  <si>
    <t>1085259</t>
  </si>
  <si>
    <t>SL01D0Z2</t>
  </si>
  <si>
    <t>J31T9P6</t>
  </si>
  <si>
    <t>1085269</t>
  </si>
  <si>
    <t>SL01D0YX</t>
  </si>
  <si>
    <t>J31T9NP</t>
  </si>
  <si>
    <t>1085277</t>
  </si>
  <si>
    <t>SL01D0YT</t>
  </si>
  <si>
    <t>J31T9LG</t>
  </si>
  <si>
    <t>1085279</t>
  </si>
  <si>
    <t>SL01D0YS</t>
  </si>
  <si>
    <t>J31T9LK</t>
  </si>
  <si>
    <t>1080187</t>
  </si>
  <si>
    <t>SL01D1P1</t>
  </si>
  <si>
    <t>J31T9NE</t>
  </si>
  <si>
    <t>1080299</t>
  </si>
  <si>
    <t>SL01D1P7</t>
  </si>
  <si>
    <t>J31T9PK</t>
  </si>
  <si>
    <t>1080205</t>
  </si>
  <si>
    <t>SL01D0VJ</t>
  </si>
  <si>
    <t>J31T9M8</t>
  </si>
  <si>
    <t>1080221</t>
  </si>
  <si>
    <t>SL01D1PH</t>
  </si>
  <si>
    <t>J31T9R3</t>
  </si>
  <si>
    <t>1080227</t>
  </si>
  <si>
    <t>SL01D1PK</t>
  </si>
  <si>
    <t>J31T9NX</t>
  </si>
  <si>
    <t>1080235</t>
  </si>
  <si>
    <t>SL01D21N</t>
  </si>
  <si>
    <t>J31T9LF</t>
  </si>
  <si>
    <t>1080241</t>
  </si>
  <si>
    <t>SL01D21K</t>
  </si>
  <si>
    <t>J31T9MX</t>
  </si>
  <si>
    <t>1080253</t>
  </si>
  <si>
    <t>SL01D21Y</t>
  </si>
  <si>
    <t>J31T9TM</t>
  </si>
  <si>
    <t>1064413</t>
  </si>
  <si>
    <t>SL01D1RQ</t>
  </si>
  <si>
    <t>J31N532</t>
  </si>
  <si>
    <t>1064257</t>
  </si>
  <si>
    <t>SL01D1R5</t>
  </si>
  <si>
    <t>J31N5DX</t>
  </si>
  <si>
    <t>1064193</t>
  </si>
  <si>
    <t>SL01D0LF</t>
  </si>
  <si>
    <t>J31N5FN</t>
  </si>
  <si>
    <t>1064729</t>
  </si>
  <si>
    <t>SL01D1MO</t>
  </si>
  <si>
    <t>J31N5E3</t>
  </si>
  <si>
    <t>1064731</t>
  </si>
  <si>
    <t>SL01D1TK</t>
  </si>
  <si>
    <t>J31N5MD</t>
  </si>
  <si>
    <t>1064709</t>
  </si>
  <si>
    <t>SL01D1TG</t>
  </si>
  <si>
    <t>J31N53H</t>
  </si>
  <si>
    <t>1064713</t>
  </si>
  <si>
    <t>SL01D1TI</t>
  </si>
  <si>
    <t>J31N51V</t>
  </si>
  <si>
    <t>1064593</t>
  </si>
  <si>
    <t>SL01D1TN</t>
  </si>
  <si>
    <t>J31N59K</t>
  </si>
  <si>
    <t>1064603</t>
  </si>
  <si>
    <t>SL01D1TS</t>
  </si>
  <si>
    <t>J31N53X</t>
  </si>
  <si>
    <t>1064605</t>
  </si>
  <si>
    <t>SL01D1TT</t>
  </si>
  <si>
    <t>J31N5GX</t>
  </si>
  <si>
    <t>1064397</t>
  </si>
  <si>
    <t>SL01D1RI</t>
  </si>
  <si>
    <t>J31N5BP</t>
  </si>
  <si>
    <t>1306703</t>
  </si>
  <si>
    <t>SL018Z3J</t>
  </si>
  <si>
    <t>J3348WD</t>
  </si>
  <si>
    <t>1064237</t>
  </si>
  <si>
    <t>SL01D1S0</t>
  </si>
  <si>
    <t>J31N5MY</t>
  </si>
  <si>
    <t>1064243</t>
  </si>
  <si>
    <t>SL01D1S3</t>
  </si>
  <si>
    <t>J31N50Y</t>
  </si>
  <si>
    <t>1064817</t>
  </si>
  <si>
    <t>SL01D1MY</t>
  </si>
  <si>
    <t>J31N5AL</t>
  </si>
  <si>
    <t>1064919</t>
  </si>
  <si>
    <t>SL01D1NZ</t>
  </si>
  <si>
    <t>J31N323</t>
  </si>
  <si>
    <t>1064915</t>
  </si>
  <si>
    <t>SL01D1O1</t>
  </si>
  <si>
    <t>J31N329</t>
  </si>
  <si>
    <t>1064907</t>
  </si>
  <si>
    <t>SL01D1NQ</t>
  </si>
  <si>
    <t>J31N59H</t>
  </si>
  <si>
    <t>1064909</t>
  </si>
  <si>
    <t>SL01D1NP</t>
  </si>
  <si>
    <t>J31N52F</t>
  </si>
  <si>
    <t>1064821</t>
  </si>
  <si>
    <t>SL01D1MW</t>
  </si>
  <si>
    <t>J31N52L</t>
  </si>
  <si>
    <t>1064799</t>
  </si>
  <si>
    <t>SL01D1MP</t>
  </si>
  <si>
    <t>J31N52G</t>
  </si>
  <si>
    <t>1064801</t>
  </si>
  <si>
    <t>SL01D1NE</t>
  </si>
  <si>
    <t>J31N59C</t>
  </si>
  <si>
    <t>1064693</t>
  </si>
  <si>
    <t>SL01D1T8</t>
  </si>
  <si>
    <t>J31N519</t>
  </si>
  <si>
    <t>1064333</t>
  </si>
  <si>
    <t>SL01D1QL</t>
  </si>
  <si>
    <t>J31N52R</t>
  </si>
  <si>
    <t>1064337</t>
  </si>
  <si>
    <t>SL01D1QN</t>
  </si>
  <si>
    <t>J31N5E6</t>
  </si>
  <si>
    <t>1065001</t>
  </si>
  <si>
    <t>SL01D1OC</t>
  </si>
  <si>
    <t>J31N322</t>
  </si>
  <si>
    <t>1064341</t>
  </si>
  <si>
    <t>SL01D1PZ</t>
  </si>
  <si>
    <t>J31N5A6</t>
  </si>
  <si>
    <t>1064701</t>
  </si>
  <si>
    <t>SL01D1TC</t>
  </si>
  <si>
    <t>J31N53V</t>
  </si>
  <si>
    <t>1064633</t>
  </si>
  <si>
    <t>SL01D1T2</t>
  </si>
  <si>
    <t>J31N523</t>
  </si>
  <si>
    <t>1064429</t>
  </si>
  <si>
    <t>SL01D1S6</t>
  </si>
  <si>
    <t>J31N5B7</t>
  </si>
  <si>
    <t>1064435</t>
  </si>
  <si>
    <t>SL01D1S9</t>
  </si>
  <si>
    <t>J31N525</t>
  </si>
  <si>
    <t>1064275</t>
  </si>
  <si>
    <t>SL01D1T6</t>
  </si>
  <si>
    <t>J31N5AG</t>
  </si>
  <si>
    <t>1065013</t>
  </si>
  <si>
    <t>SL01D1O6</t>
  </si>
  <si>
    <t>J31N325</t>
  </si>
  <si>
    <t>1065009</t>
  </si>
  <si>
    <t>SL01D1O8</t>
  </si>
  <si>
    <t>J31N32E</t>
  </si>
  <si>
    <t>1065007</t>
  </si>
  <si>
    <t>SL01D1O9</t>
  </si>
  <si>
    <t>J31N32D</t>
  </si>
  <si>
    <t>1339201</t>
  </si>
  <si>
    <t>SL01EKXT</t>
  </si>
  <si>
    <t>J33A182</t>
  </si>
  <si>
    <t>1064359</t>
  </si>
  <si>
    <t>SL01D1QQ</t>
  </si>
  <si>
    <t>J31N5HZ</t>
  </si>
  <si>
    <t>1064347</t>
  </si>
  <si>
    <t>SL01D1QW</t>
  </si>
  <si>
    <t>J31N53W</t>
  </si>
  <si>
    <t>1064499</t>
  </si>
  <si>
    <t>SL01D1SD</t>
  </si>
  <si>
    <t>J31N515</t>
  </si>
  <si>
    <t>1064395</t>
  </si>
  <si>
    <t>SL01D1RH</t>
  </si>
  <si>
    <t>J31N5ED</t>
  </si>
  <si>
    <t>1064721</t>
  </si>
  <si>
    <t>SL01D1MK</t>
  </si>
  <si>
    <t>J31N51T</t>
  </si>
  <si>
    <t>1064295</t>
  </si>
  <si>
    <t>SL01D1PT</t>
  </si>
  <si>
    <t>J31N5LC</t>
  </si>
  <si>
    <t>1064319</t>
  </si>
  <si>
    <t>SL01D1QA</t>
  </si>
  <si>
    <t>J31N50M</t>
  </si>
  <si>
    <t>1065019</t>
  </si>
  <si>
    <t>SL01D1OT</t>
  </si>
  <si>
    <t>J31N52X</t>
  </si>
  <si>
    <t>1065017</t>
  </si>
  <si>
    <t>SL01D1OU</t>
  </si>
  <si>
    <t>J31N5AT</t>
  </si>
  <si>
    <t>1064901</t>
  </si>
  <si>
    <t>SL01D1N3</t>
  </si>
  <si>
    <t>J31N5AX</t>
  </si>
  <si>
    <t>1064209</t>
  </si>
  <si>
    <t>SL01D1R0</t>
  </si>
  <si>
    <t>J31N5CC</t>
  </si>
  <si>
    <t>1064215</t>
  </si>
  <si>
    <t>SL01D1QD</t>
  </si>
  <si>
    <t>J31N50X</t>
  </si>
  <si>
    <t>1012543</t>
  </si>
  <si>
    <t>SL01DFGK</t>
  </si>
  <si>
    <t>C819UAE47B10219</t>
  </si>
  <si>
    <t>1303471</t>
  </si>
  <si>
    <t>SL01CFEQ</t>
  </si>
  <si>
    <t>J3348Z8</t>
  </si>
  <si>
    <t>1303467</t>
  </si>
  <si>
    <t>SL01CFEO</t>
  </si>
  <si>
    <t>J3348Z6</t>
  </si>
  <si>
    <t>1303463</t>
  </si>
  <si>
    <t>SL01CFEE</t>
  </si>
  <si>
    <t>J333G38</t>
  </si>
  <si>
    <t>1303415</t>
  </si>
  <si>
    <t>SL01CFD8</t>
  </si>
  <si>
    <t>J3348ZV</t>
  </si>
  <si>
    <t>1303417</t>
  </si>
  <si>
    <t>SL01CFD4</t>
  </si>
  <si>
    <t>J333G37</t>
  </si>
  <si>
    <t>1303413</t>
  </si>
  <si>
    <t>SL01CFD7</t>
  </si>
  <si>
    <t>J3348Z1</t>
  </si>
  <si>
    <t>1303451</t>
  </si>
  <si>
    <t>SL01CFDQ</t>
  </si>
  <si>
    <t>J334903</t>
  </si>
  <si>
    <t>1303473</t>
  </si>
  <si>
    <t>SL01CFER</t>
  </si>
  <si>
    <t>J3348ZX</t>
  </si>
  <si>
    <t>1303465</t>
  </si>
  <si>
    <t>SL01CFEF</t>
  </si>
  <si>
    <t>J3348Z2</t>
  </si>
  <si>
    <t>1303459</t>
  </si>
  <si>
    <t>SL01CFED</t>
  </si>
  <si>
    <t>J333G3A</t>
  </si>
  <si>
    <t>1303393</t>
  </si>
  <si>
    <t>SL01CFCT</t>
  </si>
  <si>
    <t>J3348Z5</t>
  </si>
  <si>
    <t>1303457</t>
  </si>
  <si>
    <t>SL01CFCS</t>
  </si>
  <si>
    <t>J333G34</t>
  </si>
  <si>
    <t>1089811</t>
  </si>
  <si>
    <t>SL01DLHS</t>
  </si>
  <si>
    <t>J31Z68E</t>
  </si>
  <si>
    <t>1339165</t>
  </si>
  <si>
    <t>SL01EJ0U</t>
  </si>
  <si>
    <t>J33A1GV</t>
  </si>
  <si>
    <t>1339543</t>
  </si>
  <si>
    <t>SL01EKZ6</t>
  </si>
  <si>
    <t>J33A1BK</t>
  </si>
  <si>
    <t>1090133</t>
  </si>
  <si>
    <t>SL01DL3S</t>
  </si>
  <si>
    <t>J31Z5XR</t>
  </si>
  <si>
    <t>1090143</t>
  </si>
  <si>
    <t>SL01DLBA</t>
  </si>
  <si>
    <t>J31Z5XB</t>
  </si>
  <si>
    <t>1209593</t>
  </si>
  <si>
    <t>SL01EV7R</t>
  </si>
  <si>
    <t>J32B9ER</t>
  </si>
  <si>
    <t>1090293</t>
  </si>
  <si>
    <t>SL01DL2W</t>
  </si>
  <si>
    <t>J31Z5WV</t>
  </si>
  <si>
    <t>1090309</t>
  </si>
  <si>
    <t>SL01DL3E</t>
  </si>
  <si>
    <t>J31Z5W1</t>
  </si>
  <si>
    <t>1339715</t>
  </si>
  <si>
    <t>SL01EIZ3</t>
  </si>
  <si>
    <t>J33A12C</t>
  </si>
  <si>
    <t>1473021</t>
  </si>
  <si>
    <t>SL01FKND</t>
  </si>
  <si>
    <t>J33TDV5</t>
  </si>
  <si>
    <t>1339719</t>
  </si>
  <si>
    <t>SL01EIZ5</t>
  </si>
  <si>
    <t>J33A13K</t>
  </si>
  <si>
    <t>1339733</t>
  </si>
  <si>
    <t>SL01EIYM</t>
  </si>
  <si>
    <t>J33A183</t>
  </si>
  <si>
    <t>1294517</t>
  </si>
  <si>
    <t>SL01EK4H</t>
  </si>
  <si>
    <t>J32WVZZ</t>
  </si>
  <si>
    <t>1339769</t>
  </si>
  <si>
    <t>SL01ELRW</t>
  </si>
  <si>
    <t>J33A2MA</t>
  </si>
  <si>
    <t>1339965</t>
  </si>
  <si>
    <t>SL01EIYI</t>
  </si>
  <si>
    <t>J33A136</t>
  </si>
  <si>
    <t>1339773</t>
  </si>
  <si>
    <t>SL01ELRU</t>
  </si>
  <si>
    <t>J33A2M4</t>
  </si>
  <si>
    <t>1282361</t>
  </si>
  <si>
    <t>SL01EK2Q</t>
  </si>
  <si>
    <t>J32YVK4</t>
  </si>
  <si>
    <t>1339219</t>
  </si>
  <si>
    <t>SL01EKYA</t>
  </si>
  <si>
    <t>J33ADTN</t>
  </si>
  <si>
    <t>1306757</t>
  </si>
  <si>
    <t>SL018Z2C</t>
  </si>
  <si>
    <t>J3348WE</t>
  </si>
  <si>
    <t>1298775</t>
  </si>
  <si>
    <t>SL01EKL9</t>
  </si>
  <si>
    <t>J332GRG</t>
  </si>
  <si>
    <t>1298771</t>
  </si>
  <si>
    <t>SL01EKLB</t>
  </si>
  <si>
    <t>J332GP4</t>
  </si>
  <si>
    <t>1306751</t>
  </si>
  <si>
    <t>SL018Z0Q</t>
  </si>
  <si>
    <t>J3348XZ</t>
  </si>
  <si>
    <t>1090021</t>
  </si>
  <si>
    <t>SL01DLJG</t>
  </si>
  <si>
    <t>J31Z673</t>
  </si>
  <si>
    <t>1090057</t>
  </si>
  <si>
    <t>SL01DLJO</t>
  </si>
  <si>
    <t>J31Z671</t>
  </si>
  <si>
    <t>1089931</t>
  </si>
  <si>
    <t>SL01DLGN</t>
  </si>
  <si>
    <t>J31Z68K</t>
  </si>
  <si>
    <t>1339757</t>
  </si>
  <si>
    <t>SL01EIYY</t>
  </si>
  <si>
    <t>J33A1G2</t>
  </si>
  <si>
    <t>1339157</t>
  </si>
  <si>
    <t>SL01EJ1G</t>
  </si>
  <si>
    <t>J33A1EH</t>
  </si>
  <si>
    <t>1339503</t>
  </si>
  <si>
    <t>SL01ELR2</t>
  </si>
  <si>
    <t>J33A144</t>
  </si>
  <si>
    <t>1306549</t>
  </si>
  <si>
    <t>SL018Z3F</t>
  </si>
  <si>
    <t>J3348RY</t>
  </si>
  <si>
    <t>1339747</t>
  </si>
  <si>
    <t>SL01EIYT</t>
  </si>
  <si>
    <t>J33A146</t>
  </si>
  <si>
    <t>1294527</t>
  </si>
  <si>
    <t>SL01EK4C</t>
  </si>
  <si>
    <t>J32WW04</t>
  </si>
  <si>
    <t>1306723</t>
  </si>
  <si>
    <t>SL018Z16</t>
  </si>
  <si>
    <t>J3348Y1</t>
  </si>
  <si>
    <t>1338841</t>
  </si>
  <si>
    <t>SL01ELQF</t>
  </si>
  <si>
    <t>J33A17L</t>
  </si>
  <si>
    <t>1294537</t>
  </si>
  <si>
    <t>SL01EK47</t>
  </si>
  <si>
    <t>J32WW00</t>
  </si>
  <si>
    <t>1306897</t>
  </si>
  <si>
    <t>SL018Z1F</t>
  </si>
  <si>
    <t>J3348WW</t>
  </si>
  <si>
    <t>1339039</t>
  </si>
  <si>
    <t>SL01EJ2K</t>
  </si>
  <si>
    <t>J33ADTL</t>
  </si>
  <si>
    <t>1338899</t>
  </si>
  <si>
    <t>SL01ELGY</t>
  </si>
  <si>
    <t>J33A170</t>
  </si>
  <si>
    <t>1306747</t>
  </si>
  <si>
    <t>SL018Z0S</t>
  </si>
  <si>
    <t>J3348VC</t>
  </si>
  <si>
    <t>1306583</t>
  </si>
  <si>
    <t>SL018Z46</t>
  </si>
  <si>
    <t>J3348RZ</t>
  </si>
  <si>
    <t>1306587</t>
  </si>
  <si>
    <t>SL018Z3R</t>
  </si>
  <si>
    <t>J3348WA</t>
  </si>
  <si>
    <t>1306561</t>
  </si>
  <si>
    <t>SL018Z39</t>
  </si>
  <si>
    <t>J3348W7</t>
  </si>
  <si>
    <t>1339281</t>
  </si>
  <si>
    <t>SL01EJ01</t>
  </si>
  <si>
    <t>J33A1L4</t>
  </si>
  <si>
    <t>1306775</t>
  </si>
  <si>
    <t>SL018Z20</t>
  </si>
  <si>
    <t>J3348Y6</t>
  </si>
  <si>
    <t>1306777</t>
  </si>
  <si>
    <t>SL018Z1Z</t>
  </si>
  <si>
    <t>J3348W1</t>
  </si>
  <si>
    <t>1339109</t>
  </si>
  <si>
    <t>SL01EKXF</t>
  </si>
  <si>
    <t>J33ADTP</t>
  </si>
  <si>
    <t>1338865</t>
  </si>
  <si>
    <t>SL01ELQV</t>
  </si>
  <si>
    <t>J33A1ER</t>
  </si>
  <si>
    <t>1306765</t>
  </si>
  <si>
    <t>SL018Z28</t>
  </si>
  <si>
    <t>J3348XV</t>
  </si>
  <si>
    <t>1306555</t>
  </si>
  <si>
    <t>SL018Z3C</t>
  </si>
  <si>
    <t>J3348XF</t>
  </si>
  <si>
    <t>1306551</t>
  </si>
  <si>
    <t>SL018Z3E</t>
  </si>
  <si>
    <t>J3348WC</t>
  </si>
  <si>
    <t>1306559</t>
  </si>
  <si>
    <t>SL018Z3A</t>
  </si>
  <si>
    <t>J3348X9</t>
  </si>
  <si>
    <t>1338849</t>
  </si>
  <si>
    <t>SL01ELQD</t>
  </si>
  <si>
    <t>J33A1EB</t>
  </si>
  <si>
    <t>1339209</t>
  </si>
  <si>
    <t>SL01EKYF</t>
  </si>
  <si>
    <t>J33A173</t>
  </si>
  <si>
    <t>1306553</t>
  </si>
  <si>
    <t>SL018Z3D</t>
  </si>
  <si>
    <t>J3348RX</t>
  </si>
  <si>
    <t>1338881</t>
  </si>
  <si>
    <t>SL01ELQN</t>
  </si>
  <si>
    <t>J33A1H9</t>
  </si>
  <si>
    <t>1338871</t>
  </si>
  <si>
    <t>SL01ELQS</t>
  </si>
  <si>
    <t>J33A1AW</t>
  </si>
  <si>
    <t>1338869</t>
  </si>
  <si>
    <t>SL01ELQT</t>
  </si>
  <si>
    <t>J33A1BD</t>
  </si>
  <si>
    <t>1306697</t>
  </si>
  <si>
    <t>SL018Z3M</t>
  </si>
  <si>
    <t>J3348WN</t>
  </si>
  <si>
    <t>1339297</t>
  </si>
  <si>
    <t>SL01EJ0K</t>
  </si>
  <si>
    <t>J33A1F7</t>
  </si>
  <si>
    <t>1306693</t>
  </si>
  <si>
    <t>SL018Z3O</t>
  </si>
  <si>
    <t>J3348T9</t>
  </si>
  <si>
    <t>1339195</t>
  </si>
  <si>
    <t>SL01EKXW</t>
  </si>
  <si>
    <t>J33A1AK</t>
  </si>
  <si>
    <t>1339307</t>
  </si>
  <si>
    <t>SL01EJ0P</t>
  </si>
  <si>
    <t>J33A1AE</t>
  </si>
  <si>
    <t>1339203</t>
  </si>
  <si>
    <t>SL01EKXS</t>
  </si>
  <si>
    <t>J33A16Z</t>
  </si>
  <si>
    <t>1306585</t>
  </si>
  <si>
    <t>SL018Z3S</t>
  </si>
  <si>
    <t>J3348TY</t>
  </si>
  <si>
    <t>1306905</t>
  </si>
  <si>
    <t>SL018Z1J</t>
  </si>
  <si>
    <t>J3348XC</t>
  </si>
  <si>
    <t>1085211</t>
  </si>
  <si>
    <t>SL01D0YR</t>
  </si>
  <si>
    <t>J31T9LB</t>
  </si>
  <si>
    <t>1064235</t>
  </si>
  <si>
    <t>SL01D1RZ</t>
  </si>
  <si>
    <t>J31N5FT</t>
  </si>
  <si>
    <t>1339183</t>
  </si>
  <si>
    <t>SL01EJ13</t>
  </si>
  <si>
    <t>J33A1KX</t>
  </si>
  <si>
    <t>1338817</t>
  </si>
  <si>
    <t>SL01ELQ3</t>
  </si>
  <si>
    <t>J33A17V</t>
  </si>
  <si>
    <t>1339147</t>
  </si>
  <si>
    <t>SL01EJ1B</t>
  </si>
  <si>
    <t>J33A16Y</t>
  </si>
  <si>
    <t>962647</t>
  </si>
  <si>
    <t>SL01D0NP</t>
  </si>
  <si>
    <t>J30K007</t>
  </si>
  <si>
    <t>1306743</t>
  </si>
  <si>
    <t>SL018Z0U</t>
  </si>
  <si>
    <t>J3348VZ</t>
  </si>
  <si>
    <t>1306783</t>
  </si>
  <si>
    <t>SL018Z1W</t>
  </si>
  <si>
    <t>J3348X4</t>
  </si>
  <si>
    <t>1306745</t>
  </si>
  <si>
    <t>SL018Z0T</t>
  </si>
  <si>
    <t>J3348W5</t>
  </si>
  <si>
    <t>1306917</t>
  </si>
  <si>
    <t>SL018Z1R</t>
  </si>
  <si>
    <t>J3348X0</t>
  </si>
  <si>
    <t>1090307</t>
  </si>
  <si>
    <t>SL01DL2P</t>
  </si>
  <si>
    <t>J31Z5VE</t>
  </si>
  <si>
    <t>1090069</t>
  </si>
  <si>
    <t>SL01DLB0</t>
  </si>
  <si>
    <t>J31Z5TZ</t>
  </si>
  <si>
    <t>1089905</t>
  </si>
  <si>
    <t>SL01DLIF</t>
  </si>
  <si>
    <t>J31Z691</t>
  </si>
  <si>
    <t>1090027</t>
  </si>
  <si>
    <t>SL01DLJD</t>
  </si>
  <si>
    <t>J31Z66W</t>
  </si>
  <si>
    <t>1339609</t>
  </si>
  <si>
    <t>SL01EIYZ</t>
  </si>
  <si>
    <t>J33A1KA</t>
  </si>
  <si>
    <t>1339593</t>
  </si>
  <si>
    <t>SL01EIZH</t>
  </si>
  <si>
    <t>J33A1C0</t>
  </si>
  <si>
    <t>1339105</t>
  </si>
  <si>
    <t>SL01EKXH</t>
  </si>
  <si>
    <t>J33ADVB</t>
  </si>
  <si>
    <t>1339405</t>
  </si>
  <si>
    <t>SL01EJ07</t>
  </si>
  <si>
    <t>J33A1FC</t>
  </si>
  <si>
    <t>1338807</t>
  </si>
  <si>
    <t>SL01ELQ8</t>
  </si>
  <si>
    <t>J33A1AY</t>
  </si>
  <si>
    <t>1339053</t>
  </si>
  <si>
    <t>SL01EJ21</t>
  </si>
  <si>
    <t>J33A1EC</t>
  </si>
  <si>
    <t>1150953</t>
  </si>
  <si>
    <t>SL01BSEJ</t>
  </si>
  <si>
    <t>J328RPT</t>
  </si>
  <si>
    <t>1065661</t>
  </si>
  <si>
    <t>SL01D1IJ</t>
  </si>
  <si>
    <t>J31N5MW</t>
  </si>
  <si>
    <t>1439177</t>
  </si>
  <si>
    <t>SL01DSIX</t>
  </si>
  <si>
    <t>J33LGCM</t>
  </si>
  <si>
    <t>1339401</t>
  </si>
  <si>
    <t>SL01EJ05</t>
  </si>
  <si>
    <t>J33A1GZ</t>
  </si>
  <si>
    <t>1085261</t>
  </si>
  <si>
    <t>SL01D0Z1</t>
  </si>
  <si>
    <t>J31T9PW</t>
  </si>
  <si>
    <t>1439033</t>
  </si>
  <si>
    <t>SL01DRU5</t>
  </si>
  <si>
    <t>J33LGG7</t>
  </si>
  <si>
    <t>1064345</t>
  </si>
  <si>
    <t>SL01D1Q1</t>
  </si>
  <si>
    <t>J31N5F8</t>
  </si>
  <si>
    <t>1338931</t>
  </si>
  <si>
    <t>SL01EJ2F</t>
  </si>
  <si>
    <t>J33ADTB</t>
  </si>
  <si>
    <t>1338917</t>
  </si>
  <si>
    <t>SL01EJ28</t>
  </si>
  <si>
    <t>J33A1AX</t>
  </si>
  <si>
    <t>1306781</t>
  </si>
  <si>
    <t>SL018Z1X</t>
  </si>
  <si>
    <t>J3348XM</t>
  </si>
  <si>
    <t>1339549</t>
  </si>
  <si>
    <t>SL01EKZ3</t>
  </si>
  <si>
    <t>J33ADVM</t>
  </si>
  <si>
    <t>DDR4:16:2400 ECC REG(15), DDR4:16:2400 REG(1)</t>
  </si>
  <si>
    <t>1339547</t>
  </si>
  <si>
    <t>SL01EKZ4</t>
  </si>
  <si>
    <t>J33A1BL</t>
  </si>
  <si>
    <t>1339171</t>
  </si>
  <si>
    <t>SL01EJ0X</t>
  </si>
  <si>
    <t>J33A185</t>
  </si>
  <si>
    <t>1339181</t>
  </si>
  <si>
    <t>SL01EJ12</t>
  </si>
  <si>
    <t>J33A1KD</t>
  </si>
  <si>
    <t>1338921</t>
  </si>
  <si>
    <t>SL01EJ2A</t>
  </si>
  <si>
    <t>J33A1BT</t>
  </si>
  <si>
    <t>1339613</t>
  </si>
  <si>
    <t>SL01EIZ1</t>
  </si>
  <si>
    <t>J33A1BG</t>
  </si>
  <si>
    <t>1339395</t>
  </si>
  <si>
    <t>SL01EJ02</t>
  </si>
  <si>
    <t>J33A1HD</t>
  </si>
  <si>
    <t>1339419</t>
  </si>
  <si>
    <t>SL01EJ0E</t>
  </si>
  <si>
    <t>J33A1HN</t>
  </si>
  <si>
    <t>1339425</t>
  </si>
  <si>
    <t>SL01EIZR</t>
  </si>
  <si>
    <t>J33A1HY</t>
  </si>
  <si>
    <t>1339423</t>
  </si>
  <si>
    <t>SL01EIZQ</t>
  </si>
  <si>
    <t>J33A1KB</t>
  </si>
  <si>
    <t>1339427</t>
  </si>
  <si>
    <t>SL01EIZS</t>
  </si>
  <si>
    <t>J33A1KV</t>
  </si>
  <si>
    <t>1339417</t>
  </si>
  <si>
    <t>SL01EJ0D</t>
  </si>
  <si>
    <t>J33A1HH</t>
  </si>
  <si>
    <t>1339169</t>
  </si>
  <si>
    <t>SL01EJ0W</t>
  </si>
  <si>
    <t>J33A1GR</t>
  </si>
  <si>
    <t>1298743</t>
  </si>
  <si>
    <t>SL01EKKR</t>
  </si>
  <si>
    <t>J332GRN</t>
  </si>
  <si>
    <t>1298711</t>
  </si>
  <si>
    <t>SL01EKRD</t>
  </si>
  <si>
    <t>J332BW7</t>
  </si>
  <si>
    <t>1298755</t>
  </si>
  <si>
    <t>SL01EKKH</t>
  </si>
  <si>
    <t>J332BWD</t>
  </si>
  <si>
    <t>1298715</t>
  </si>
  <si>
    <t>SL01EKRB</t>
  </si>
  <si>
    <t>J332GT7</t>
  </si>
  <si>
    <t>1298967</t>
  </si>
  <si>
    <t>SL01EKJB</t>
  </si>
  <si>
    <t>J332GNR</t>
  </si>
  <si>
    <t>1298915</t>
  </si>
  <si>
    <t>SL01EKS8</t>
  </si>
  <si>
    <t>J332GR5</t>
  </si>
  <si>
    <t>1298917</t>
  </si>
  <si>
    <t>SL01EKS7</t>
  </si>
  <si>
    <t>J332GP0</t>
  </si>
  <si>
    <t>1298953</t>
  </si>
  <si>
    <t>SL01EKRP</t>
  </si>
  <si>
    <t>J332GPD</t>
  </si>
  <si>
    <t>1298937</t>
  </si>
  <si>
    <t>SL01EKRX</t>
  </si>
  <si>
    <t>J332GRE</t>
  </si>
  <si>
    <t>1298965</t>
  </si>
  <si>
    <t>SL01EKJC</t>
  </si>
  <si>
    <t>J332GTA</t>
  </si>
  <si>
    <t>1298701</t>
  </si>
  <si>
    <t>SL01EKRI</t>
  </si>
  <si>
    <t>J332GPW</t>
  </si>
  <si>
    <t>1294495</t>
  </si>
  <si>
    <t>SL01EK3U</t>
  </si>
  <si>
    <t>J32WVZP</t>
  </si>
  <si>
    <t>1298929</t>
  </si>
  <si>
    <t>SL01EKS1</t>
  </si>
  <si>
    <t>J332GPV</t>
  </si>
  <si>
    <t>1298945</t>
  </si>
  <si>
    <t>SL01EKRT</t>
  </si>
  <si>
    <t>J332GPC</t>
  </si>
  <si>
    <t>1298939</t>
  </si>
  <si>
    <t>SL01EKRW</t>
  </si>
  <si>
    <t>J332GR6</t>
  </si>
  <si>
    <t>1298739</t>
  </si>
  <si>
    <t>SL01EKKS</t>
  </si>
  <si>
    <t>J332GRM</t>
  </si>
  <si>
    <t>1298745</t>
  </si>
  <si>
    <t>SL01EKKQ</t>
  </si>
  <si>
    <t>J332GRP</t>
  </si>
  <si>
    <t>1298695</t>
  </si>
  <si>
    <t>SL01EKRL</t>
  </si>
  <si>
    <t>J332GRC</t>
  </si>
  <si>
    <t>1282117</t>
  </si>
  <si>
    <t>SL01EK31</t>
  </si>
  <si>
    <t>J32YVFD</t>
  </si>
  <si>
    <t>1282053</t>
  </si>
  <si>
    <t>SL01EJWZ</t>
  </si>
  <si>
    <t>J32YVKC</t>
  </si>
  <si>
    <t>1282007</t>
  </si>
  <si>
    <t>SL01EJY9</t>
  </si>
  <si>
    <t>J32YVL3</t>
  </si>
  <si>
    <t>1282005</t>
  </si>
  <si>
    <t>SL01EJY8</t>
  </si>
  <si>
    <t>J32YVKK</t>
  </si>
  <si>
    <t>1282323</t>
  </si>
  <si>
    <t>SL01EK38</t>
  </si>
  <si>
    <t>J32YVKA</t>
  </si>
  <si>
    <t>1281845</t>
  </si>
  <si>
    <t>SL01EJX2</t>
  </si>
  <si>
    <t>J32YVF4</t>
  </si>
  <si>
    <t>1298781</t>
  </si>
  <si>
    <t>SL01EKLI</t>
  </si>
  <si>
    <t>J332GNH</t>
  </si>
  <si>
    <t>1298809</t>
  </si>
  <si>
    <t>SL01EKL2</t>
  </si>
  <si>
    <t>J332GRV</t>
  </si>
  <si>
    <t>1298807</t>
  </si>
  <si>
    <t>SL01EKL3</t>
  </si>
  <si>
    <t>J332GRR</t>
  </si>
  <si>
    <t>1298805</t>
  </si>
  <si>
    <t>SL01EKL4</t>
  </si>
  <si>
    <t>J332GTH</t>
  </si>
  <si>
    <t>1298803</t>
  </si>
  <si>
    <t>SL01EKL5</t>
  </si>
  <si>
    <t>J332GR4</t>
  </si>
  <si>
    <t>1298789</t>
  </si>
  <si>
    <t>SL01EKLN</t>
  </si>
  <si>
    <t>J332GP2</t>
  </si>
  <si>
    <t>1282087</t>
  </si>
  <si>
    <t>SL01EJFS</t>
  </si>
  <si>
    <t>J32YVMF</t>
  </si>
  <si>
    <t>1282075</t>
  </si>
  <si>
    <t>SL01EJFM</t>
  </si>
  <si>
    <t>J32YVFC</t>
  </si>
  <si>
    <t>1282073</t>
  </si>
  <si>
    <t>SL01EJGQ</t>
  </si>
  <si>
    <t>J32YVLE</t>
  </si>
  <si>
    <t>1282067</t>
  </si>
  <si>
    <t>SL01EJGT</t>
  </si>
  <si>
    <t>J32YVEW</t>
  </si>
  <si>
    <t>1282055</t>
  </si>
  <si>
    <t>SL01EJGZ</t>
  </si>
  <si>
    <t>J32YVGF</t>
  </si>
  <si>
    <t>1282141</t>
  </si>
  <si>
    <t>SL01EK2B</t>
  </si>
  <si>
    <t>J32YVM4</t>
  </si>
  <si>
    <t>1282135</t>
  </si>
  <si>
    <t>SL01EK28</t>
  </si>
  <si>
    <t>J32YVE5</t>
  </si>
  <si>
    <t>1281803</t>
  </si>
  <si>
    <t>SL01EJXY</t>
  </si>
  <si>
    <t>J32YVKV</t>
  </si>
  <si>
    <t>1282003</t>
  </si>
  <si>
    <t>SL01EJY7</t>
  </si>
  <si>
    <t>J32YVKF</t>
  </si>
  <si>
    <t>1282027</t>
  </si>
  <si>
    <t>SL01EJXO</t>
  </si>
  <si>
    <t>J32YVE7</t>
  </si>
  <si>
    <t>1281807</t>
  </si>
  <si>
    <t>SL01EJXA</t>
  </si>
  <si>
    <t>J32YVL5</t>
  </si>
  <si>
    <t>1282127</t>
  </si>
  <si>
    <t>SL01EK25</t>
  </si>
  <si>
    <t>J32YVFK</t>
  </si>
  <si>
    <t>1282133</t>
  </si>
  <si>
    <t>SL01EK27</t>
  </si>
  <si>
    <t>J32YVMK</t>
  </si>
  <si>
    <t>1282129</t>
  </si>
  <si>
    <t>SL01EK26</t>
  </si>
  <si>
    <t>J32YVDX</t>
  </si>
  <si>
    <t>1282125</t>
  </si>
  <si>
    <t>SL01EK24</t>
  </si>
  <si>
    <t>J32YVEY</t>
  </si>
  <si>
    <t>1281861</t>
  </si>
  <si>
    <t>SL01EJG7</t>
  </si>
  <si>
    <t>J32YVGL</t>
  </si>
  <si>
    <t>1281885</t>
  </si>
  <si>
    <t>SL01EJFU</t>
  </si>
  <si>
    <t>J32YVK6</t>
  </si>
  <si>
    <t>1281887</t>
  </si>
  <si>
    <t>SL01EJFT</t>
  </si>
  <si>
    <t>J32YVHV</t>
  </si>
  <si>
    <t>1281865</t>
  </si>
  <si>
    <t>SL01EJG5</t>
  </si>
  <si>
    <t>J32YVFP</t>
  </si>
  <si>
    <t>1282229</t>
  </si>
  <si>
    <t>SL01EJHM</t>
  </si>
  <si>
    <t>J32YVGC</t>
  </si>
  <si>
    <t>1282233</t>
  </si>
  <si>
    <t>SL01EJHK</t>
  </si>
  <si>
    <t>J32YVGY</t>
  </si>
  <si>
    <t>1282195</t>
  </si>
  <si>
    <t>SL01EJHD</t>
  </si>
  <si>
    <t>J32YVE8</t>
  </si>
  <si>
    <t>1282201</t>
  </si>
  <si>
    <t>SL01EJHA</t>
  </si>
  <si>
    <t>J32YVKN</t>
  </si>
  <si>
    <t>1282203</t>
  </si>
  <si>
    <t>SL01EJH9</t>
  </si>
  <si>
    <t>J32YVF5</t>
  </si>
  <si>
    <t>1282211</t>
  </si>
  <si>
    <t>SL01EJH4</t>
  </si>
  <si>
    <t>J32YVH1</t>
  </si>
  <si>
    <t>1282321</t>
  </si>
  <si>
    <t>SL01EK3S</t>
  </si>
  <si>
    <t>J32YVHD</t>
  </si>
  <si>
    <t>1282279</t>
  </si>
  <si>
    <t>SL01EJH0</t>
  </si>
  <si>
    <t>J32YVGB</t>
  </si>
  <si>
    <t>1282261</t>
  </si>
  <si>
    <t>SL01EK1U</t>
  </si>
  <si>
    <t>J32YVMB</t>
  </si>
  <si>
    <t>1282269</t>
  </si>
  <si>
    <t>SL01EJIZ</t>
  </si>
  <si>
    <t>J32YVMG</t>
  </si>
  <si>
    <t>1282109</t>
  </si>
  <si>
    <t>SL01EK2X</t>
  </si>
  <si>
    <t>J32YVG2</t>
  </si>
  <si>
    <t>1282381</t>
  </si>
  <si>
    <t>SL01EK2F</t>
  </si>
  <si>
    <t>J32YVGA</t>
  </si>
  <si>
    <t>1282365</t>
  </si>
  <si>
    <t>SL01EK2S</t>
  </si>
  <si>
    <t>J32YVG5</t>
  </si>
  <si>
    <t>1282363</t>
  </si>
  <si>
    <t>SL01EK2R</t>
  </si>
  <si>
    <t>J32YVER</t>
  </si>
  <si>
    <t>1282271</t>
  </si>
  <si>
    <t>SL01EK1Y</t>
  </si>
  <si>
    <t>J32YVLL</t>
  </si>
  <si>
    <t>1338819</t>
  </si>
  <si>
    <t>SL01ELQ2</t>
  </si>
  <si>
    <t>J33A17N</t>
  </si>
  <si>
    <t>1282115</t>
  </si>
  <si>
    <t>SL01EK30</t>
  </si>
  <si>
    <t>J32YVKY</t>
  </si>
  <si>
    <t>1282267</t>
  </si>
  <si>
    <t>SL01EK1X</t>
  </si>
  <si>
    <t>J32YVH3</t>
  </si>
  <si>
    <t>1282255</t>
  </si>
  <si>
    <t>SL01EK20</t>
  </si>
  <si>
    <t>J32YVKL</t>
  </si>
  <si>
    <t>1282241</t>
  </si>
  <si>
    <t>SL01EK1R</t>
  </si>
  <si>
    <t>J32YVLP</t>
  </si>
  <si>
    <t>1282293</t>
  </si>
  <si>
    <t>SL01EK1I</t>
  </si>
  <si>
    <t>J32YVK0</t>
  </si>
  <si>
    <t>1275195</t>
  </si>
  <si>
    <t>SL01CFBI</t>
  </si>
  <si>
    <t>J32XYP8</t>
  </si>
  <si>
    <t>1275141</t>
  </si>
  <si>
    <t>SL01CFEH</t>
  </si>
  <si>
    <t>J32XYRC</t>
  </si>
  <si>
    <t>1275151</t>
  </si>
  <si>
    <t>SL01CFEM</t>
  </si>
  <si>
    <t>J32XYPZ</t>
  </si>
  <si>
    <t>1275241</t>
  </si>
  <si>
    <t>SL01CFFD</t>
  </si>
  <si>
    <t>J32XYPX</t>
  </si>
  <si>
    <t>1282305</t>
  </si>
  <si>
    <t>SL01EK3N</t>
  </si>
  <si>
    <t>J32YVK8</t>
  </si>
  <si>
    <t>1275103</t>
  </si>
  <si>
    <t>SL01CFCM</t>
  </si>
  <si>
    <t>J32XYT1</t>
  </si>
  <si>
    <t>1282353</t>
  </si>
  <si>
    <t>SL01EK33</t>
  </si>
  <si>
    <t>J32YVG3</t>
  </si>
  <si>
    <t>1282351</t>
  </si>
  <si>
    <t>SL01EK34</t>
  </si>
  <si>
    <t>J32YVK2</t>
  </si>
  <si>
    <t>1282347</t>
  </si>
  <si>
    <t>SL01EK36</t>
  </si>
  <si>
    <t>J32YVMZ</t>
  </si>
  <si>
    <t>1282369</t>
  </si>
  <si>
    <t>SL01EK2L</t>
  </si>
  <si>
    <t>J32YVKD</t>
  </si>
  <si>
    <t>1282329</t>
  </si>
  <si>
    <t>SL01EK3B</t>
  </si>
  <si>
    <t>J32YVK5</t>
  </si>
  <si>
    <t>1275217</t>
  </si>
  <si>
    <t>SL01CFC6</t>
  </si>
  <si>
    <t>J32XYP1</t>
  </si>
  <si>
    <t>1275143</t>
  </si>
  <si>
    <t>SL01CFEI</t>
  </si>
  <si>
    <t>J32XYRX</t>
  </si>
  <si>
    <t>1275223</t>
  </si>
  <si>
    <t>SL01CFD9</t>
  </si>
  <si>
    <t>J32XYPF</t>
  </si>
  <si>
    <t>1275107</t>
  </si>
  <si>
    <t>SL01CFD0</t>
  </si>
  <si>
    <t>J32XYT3</t>
  </si>
  <si>
    <t>1275105</t>
  </si>
  <si>
    <t>SL01CFCZ</t>
  </si>
  <si>
    <t>J32XYP9</t>
  </si>
  <si>
    <t>1275139</t>
  </si>
  <si>
    <t>SL01CFF6</t>
  </si>
  <si>
    <t>J32XYR8</t>
  </si>
  <si>
    <t>1275153</t>
  </si>
  <si>
    <t>SL01CFEN</t>
  </si>
  <si>
    <t>J32XYR7</t>
  </si>
  <si>
    <t>1275135</t>
  </si>
  <si>
    <t>SL01CFF4</t>
  </si>
  <si>
    <t>J32XYRV</t>
  </si>
  <si>
    <t>1275137</t>
  </si>
  <si>
    <t>SL01CFF5</t>
  </si>
  <si>
    <t>J32XYRP</t>
  </si>
  <si>
    <t>1275125</t>
  </si>
  <si>
    <t>SL01CFEZ</t>
  </si>
  <si>
    <t>J32XYR0</t>
  </si>
  <si>
    <t>1275213</t>
  </si>
  <si>
    <t>SL01CFBG</t>
  </si>
  <si>
    <t>J32XYPV</t>
  </si>
  <si>
    <t>1275121</t>
  </si>
  <si>
    <t>SL01CFEX</t>
  </si>
  <si>
    <t>J32XYP2</t>
  </si>
  <si>
    <t>1275123</t>
  </si>
  <si>
    <t>SL01CFEY</t>
  </si>
  <si>
    <t>J32XYPY</t>
  </si>
  <si>
    <t>1275215</t>
  </si>
  <si>
    <t>SL01CFBT</t>
  </si>
  <si>
    <t>J32XYP0</t>
  </si>
  <si>
    <t>1275119</t>
  </si>
  <si>
    <t>SL01CFC8</t>
  </si>
  <si>
    <t>J32XYP4</t>
  </si>
  <si>
    <t>1294503</t>
  </si>
  <si>
    <t>SL01EK3Y</t>
  </si>
  <si>
    <t>J32WW01</t>
  </si>
  <si>
    <t>1294515</t>
  </si>
  <si>
    <t>SL01EK44</t>
  </si>
  <si>
    <t>J32WVZX</t>
  </si>
  <si>
    <t>1308541</t>
  </si>
  <si>
    <t>SL01BTNX</t>
  </si>
  <si>
    <t>J33490M</t>
  </si>
  <si>
    <t>1308767</t>
  </si>
  <si>
    <t>SL01BTUU</t>
  </si>
  <si>
    <t>J3348N6</t>
  </si>
  <si>
    <t>1339741</t>
  </si>
  <si>
    <t>SL01EIYQ</t>
  </si>
  <si>
    <t>J33A141</t>
  </si>
  <si>
    <t>1339087</t>
  </si>
  <si>
    <t>SL01EKXQ</t>
  </si>
  <si>
    <t>J33A17G</t>
  </si>
  <si>
    <t>1152927</t>
  </si>
  <si>
    <t>SL01DQTJ</t>
  </si>
  <si>
    <t>J32BA07</t>
  </si>
  <si>
    <t>1152921</t>
  </si>
  <si>
    <t>SL01DQTM</t>
  </si>
  <si>
    <t>J32BPFL</t>
  </si>
  <si>
    <t>1152897</t>
  </si>
  <si>
    <t>SL01DQT8</t>
  </si>
  <si>
    <t>J32BPFC</t>
  </si>
  <si>
    <t>1339207</t>
  </si>
  <si>
    <t>SL01EKYG</t>
  </si>
  <si>
    <t>J33A12F</t>
  </si>
  <si>
    <t>1306893</t>
  </si>
  <si>
    <t>SL018Z21</t>
  </si>
  <si>
    <t>J3348W6</t>
  </si>
  <si>
    <t>1339545</t>
  </si>
  <si>
    <t>SL01EKZ5</t>
  </si>
  <si>
    <t>J33A1BZ</t>
  </si>
  <si>
    <t>1012555</t>
  </si>
  <si>
    <t>SL01DGDR</t>
  </si>
  <si>
    <t>C819UAE47B11089</t>
  </si>
  <si>
    <t>1334281</t>
  </si>
  <si>
    <t>SL01ELA3</t>
  </si>
  <si>
    <t>C819UAG26B70687</t>
  </si>
  <si>
    <t>1012525</t>
  </si>
  <si>
    <t>SL01DFGT</t>
  </si>
  <si>
    <t>C819UAE47B11086</t>
  </si>
  <si>
    <t>1012557</t>
  </si>
  <si>
    <t>SL01DGDQ</t>
  </si>
  <si>
    <t>C819UAE47B10198</t>
  </si>
  <si>
    <t>709787</t>
  </si>
  <si>
    <t>SL01AN4R</t>
  </si>
  <si>
    <t>C819UAE29A01931</t>
  </si>
  <si>
    <t>1012127</t>
  </si>
  <si>
    <t>SL01DFII</t>
  </si>
  <si>
    <t>C819UAE47B10351</t>
  </si>
  <si>
    <t>507813</t>
  </si>
  <si>
    <t>SL0198QQ</t>
  </si>
  <si>
    <t>C819UAD49A42027</t>
  </si>
  <si>
    <t>1012497</t>
  </si>
  <si>
    <t>SL01DGBF</t>
  </si>
  <si>
    <t>C819UAE47B10218</t>
  </si>
  <si>
    <t>1041205</t>
  </si>
  <si>
    <t>SL01D15Q</t>
  </si>
  <si>
    <t>C819UAF12B11156</t>
  </si>
  <si>
    <t>1012159</t>
  </si>
  <si>
    <t>SL01DG7K</t>
  </si>
  <si>
    <t>C819UAE47B10050</t>
  </si>
  <si>
    <t>1128451</t>
  </si>
  <si>
    <t>SL01CEQJ</t>
  </si>
  <si>
    <t>C819UAF45B50826</t>
  </si>
  <si>
    <t>1072429</t>
  </si>
  <si>
    <t>SL01D251</t>
  </si>
  <si>
    <t>C819UAE47B10300</t>
  </si>
  <si>
    <t>1574731</t>
  </si>
  <si>
    <t>SL01HLIB</t>
  </si>
  <si>
    <t>C819UAH14CC0241</t>
  </si>
  <si>
    <t>961395</t>
  </si>
  <si>
    <t>SL01D0DI</t>
  </si>
  <si>
    <t>C819UAE40B02306</t>
  </si>
  <si>
    <t>961389</t>
  </si>
  <si>
    <t>SL01D0CV</t>
  </si>
  <si>
    <t>C819UAE40B02291</t>
  </si>
  <si>
    <t>679109</t>
  </si>
  <si>
    <t>SL01AKEY</t>
  </si>
  <si>
    <t>C819UAE07A60627</t>
  </si>
  <si>
    <t>961459</t>
  </si>
  <si>
    <t>SL01D009</t>
  </si>
  <si>
    <t>C819UAE40B02294</t>
  </si>
  <si>
    <t>1132269</t>
  </si>
  <si>
    <t>SL01BQRH</t>
  </si>
  <si>
    <t>C819UAF48B50404</t>
  </si>
  <si>
    <t>1078381</t>
  </si>
  <si>
    <t>SL01BMYM</t>
  </si>
  <si>
    <t>C819UAE47B10008</t>
  </si>
  <si>
    <t>1078031</t>
  </si>
  <si>
    <t>SL01BMXA</t>
  </si>
  <si>
    <t>C819UAE47B10806</t>
  </si>
  <si>
    <t>114</t>
  </si>
  <si>
    <t>613641</t>
  </si>
  <si>
    <t>SL019L8F</t>
  </si>
  <si>
    <t>C819UAE04A51257</t>
  </si>
  <si>
    <t>708737</t>
  </si>
  <si>
    <t>SL01AN37</t>
  </si>
  <si>
    <t>C819UAE29A01917</t>
  </si>
  <si>
    <t>1078773</t>
  </si>
  <si>
    <t>SL01BO1G</t>
  </si>
  <si>
    <t>C819UAE47B11043</t>
  </si>
  <si>
    <t>824769</t>
  </si>
  <si>
    <t>SL01BLUX</t>
  </si>
  <si>
    <t>C819UAE40B00273</t>
  </si>
  <si>
    <t>825439</t>
  </si>
  <si>
    <t>SL01BLXY</t>
  </si>
  <si>
    <t>C819UAE40B00311</t>
  </si>
  <si>
    <t>1078375</t>
  </si>
  <si>
    <t>SL01BMYP</t>
  </si>
  <si>
    <t>C819UAE47B10970</t>
  </si>
  <si>
    <t>1078529</t>
  </si>
  <si>
    <t>SL01BO5W</t>
  </si>
  <si>
    <t>C819UAE47B10989</t>
  </si>
  <si>
    <t>708013</t>
  </si>
  <si>
    <t>SL01AIVJ</t>
  </si>
  <si>
    <t>C819UAE28A00447</t>
  </si>
  <si>
    <t>824993</t>
  </si>
  <si>
    <t>SL01BCV4</t>
  </si>
  <si>
    <t>C819UAE42B00234</t>
  </si>
  <si>
    <t>1316889</t>
  </si>
  <si>
    <t>SL01DZ7Y</t>
  </si>
  <si>
    <t>C819UAG11B50445</t>
  </si>
  <si>
    <t>1131887</t>
  </si>
  <si>
    <t>SL01BQUF</t>
  </si>
  <si>
    <t>C819UAF48B50255</t>
  </si>
  <si>
    <t>1131751</t>
  </si>
  <si>
    <t>SL01BQWL</t>
  </si>
  <si>
    <t>C819UAF48B50151</t>
  </si>
  <si>
    <t>824395</t>
  </si>
  <si>
    <t>SL01BLYP</t>
  </si>
  <si>
    <t>C819UAE37B00433</t>
  </si>
  <si>
    <t>613521</t>
  </si>
  <si>
    <t>SL019LAT</t>
  </si>
  <si>
    <t>C819UAE04A51277</t>
  </si>
  <si>
    <t>1316271</t>
  </si>
  <si>
    <t>SL01DZ6P</t>
  </si>
  <si>
    <t>C819UAG11B50351</t>
  </si>
  <si>
    <t>748953</t>
  </si>
  <si>
    <t>SL01AJZH</t>
  </si>
  <si>
    <t>C819UAE33A00140</t>
  </si>
  <si>
    <t>1078749</t>
  </si>
  <si>
    <t>SL01BO1S</t>
  </si>
  <si>
    <t>C819UAE47B10605</t>
  </si>
  <si>
    <t>1132017</t>
  </si>
  <si>
    <t>SL01BQTT</t>
  </si>
  <si>
    <t>C819UAF48B50015</t>
  </si>
  <si>
    <t>1164879</t>
  </si>
  <si>
    <t>SL01DQYO</t>
  </si>
  <si>
    <t>C819UAF49B50154</t>
  </si>
  <si>
    <t>825171</t>
  </si>
  <si>
    <t>SL01BLV4</t>
  </si>
  <si>
    <t>C819UAE40B00275</t>
  </si>
  <si>
    <t>848317</t>
  </si>
  <si>
    <t>SL01BM9V</t>
  </si>
  <si>
    <t>C819UAE45B01087</t>
  </si>
  <si>
    <t>1233631</t>
  </si>
  <si>
    <t>SL01EJDD</t>
  </si>
  <si>
    <t>C819UAG01B50374</t>
  </si>
  <si>
    <t>1233629</t>
  </si>
  <si>
    <t>SL01EJDE</t>
  </si>
  <si>
    <t>C819UAG01B50372</t>
  </si>
  <si>
    <t>1296183</t>
  </si>
  <si>
    <t>SL01EK96</t>
  </si>
  <si>
    <t>C819UAG11B50273</t>
  </si>
  <si>
    <t>505479</t>
  </si>
  <si>
    <t>SL0198E0</t>
  </si>
  <si>
    <t>C819UAD49A41222</t>
  </si>
  <si>
    <t>1132261</t>
  </si>
  <si>
    <t>SL01BQRN</t>
  </si>
  <si>
    <t>C819UAF48B50450</t>
  </si>
  <si>
    <t>707767</t>
  </si>
  <si>
    <t>SL01AJ23</t>
  </si>
  <si>
    <t>C819UAE33A01973</t>
  </si>
  <si>
    <t>802309</t>
  </si>
  <si>
    <t>SL01AHMG</t>
  </si>
  <si>
    <t>C819UAE37B01217</t>
  </si>
  <si>
    <t>802613</t>
  </si>
  <si>
    <t>SL01AHJU</t>
  </si>
  <si>
    <t>C819UAE40B00567</t>
  </si>
  <si>
    <t>803433</t>
  </si>
  <si>
    <t>SL01CELN</t>
  </si>
  <si>
    <t>C819UAE37B01531</t>
  </si>
  <si>
    <t>1233893</t>
  </si>
  <si>
    <t>SL01EJCH</t>
  </si>
  <si>
    <t>C819UAG01B50191</t>
  </si>
  <si>
    <t>855067</t>
  </si>
  <si>
    <t>SL01CFOM</t>
  </si>
  <si>
    <t>C819UAE45B01052</t>
  </si>
  <si>
    <t>1613957</t>
  </si>
  <si>
    <t>SL01CPSM</t>
  </si>
  <si>
    <t>C819UAH23CC0317</t>
  </si>
  <si>
    <t>1211697</t>
  </si>
  <si>
    <t>SL01EIPV</t>
  </si>
  <si>
    <t>C819UAF52B50272</t>
  </si>
  <si>
    <t>1071849</t>
  </si>
  <si>
    <t>SL01D1WQ</t>
  </si>
  <si>
    <t>C819UAE47B10574</t>
  </si>
  <si>
    <t>1072257</t>
  </si>
  <si>
    <t>SL01D24X</t>
  </si>
  <si>
    <t>C819UAE47B10373</t>
  </si>
  <si>
    <t>1206283</t>
  </si>
  <si>
    <t>SL01D32E</t>
  </si>
  <si>
    <t>C819UAF51B50121</t>
  </si>
  <si>
    <t>1148637</t>
  </si>
  <si>
    <t>SL01BSR3</t>
  </si>
  <si>
    <t>J328TW8</t>
  </si>
  <si>
    <t>1117199</t>
  </si>
  <si>
    <t>SL01C2DV</t>
  </si>
  <si>
    <t>C819UAF45B50542</t>
  </si>
  <si>
    <t>DDR4:16:2400 ECC REG(1), DDR4:16:2400 REG(23)</t>
  </si>
  <si>
    <t>1117721</t>
  </si>
  <si>
    <t>SL017C02</t>
  </si>
  <si>
    <t>C819UAF45B50024</t>
  </si>
  <si>
    <t>1117783</t>
  </si>
  <si>
    <t>SL01BV81</t>
  </si>
  <si>
    <t>C819UAF45B50494</t>
  </si>
  <si>
    <t>1117975</t>
  </si>
  <si>
    <t>SL017C51</t>
  </si>
  <si>
    <t>C819UAF45B50526</t>
  </si>
  <si>
    <t>1316901</t>
  </si>
  <si>
    <t>SL01DZ84</t>
  </si>
  <si>
    <t>C819UAG11B50446</t>
  </si>
  <si>
    <t>1296189</t>
  </si>
  <si>
    <t>SL01EK98</t>
  </si>
  <si>
    <t>C819UAG11B50211</t>
  </si>
  <si>
    <t>1233699</t>
  </si>
  <si>
    <t>SL01EJAF</t>
  </si>
  <si>
    <t>C819UAG01B50015</t>
  </si>
  <si>
    <t>902601</t>
  </si>
  <si>
    <t>SL0179YB</t>
  </si>
  <si>
    <t>C819UAE46B10800</t>
  </si>
  <si>
    <t>1078857</t>
  </si>
  <si>
    <t>SL01BMZO</t>
  </si>
  <si>
    <t>C819UAE47B11013</t>
  </si>
  <si>
    <t>1199997</t>
  </si>
  <si>
    <t>SL01CYVK</t>
  </si>
  <si>
    <t>C819UAF52B50442</t>
  </si>
  <si>
    <t>1490847</t>
  </si>
  <si>
    <t>SL01FE1E</t>
  </si>
  <si>
    <t>C819UAG38CA1722</t>
  </si>
  <si>
    <t>894761</t>
  </si>
  <si>
    <t>SL01BV11</t>
  </si>
  <si>
    <t>C819UAE45B00549</t>
  </si>
  <si>
    <t>895527</t>
  </si>
  <si>
    <t>SL01BUUO</t>
  </si>
  <si>
    <t>C819UAE45B01535</t>
  </si>
  <si>
    <t>1110701</t>
  </si>
  <si>
    <t>SL017BU1</t>
  </si>
  <si>
    <t>C819UAF44B40007</t>
  </si>
  <si>
    <t>1110977</t>
  </si>
  <si>
    <t>SL017AJU</t>
  </si>
  <si>
    <t>C819UAF44B50109</t>
  </si>
  <si>
    <t>1110981</t>
  </si>
  <si>
    <t>SL017AJW</t>
  </si>
  <si>
    <t>C819UAF44B40011</t>
  </si>
  <si>
    <t>1110979</t>
  </si>
  <si>
    <t>SL017AJV</t>
  </si>
  <si>
    <t>C819UAF44B50118</t>
  </si>
  <si>
    <t>1211525</t>
  </si>
  <si>
    <t>SL01EID2</t>
  </si>
  <si>
    <t>C819UAF52B50030</t>
  </si>
  <si>
    <t>1117875</t>
  </si>
  <si>
    <t>SL01BV9B</t>
  </si>
  <si>
    <t>C819UAF45B50032</t>
  </si>
  <si>
    <t>1117573</t>
  </si>
  <si>
    <t>SL017BZE</t>
  </si>
  <si>
    <t>C819UAF45B50102</t>
  </si>
  <si>
    <t>1117777</t>
  </si>
  <si>
    <t>SL01BV7Y</t>
  </si>
  <si>
    <t>C819UAF45B50124</t>
  </si>
  <si>
    <t>1117585</t>
  </si>
  <si>
    <t>SL017BZK</t>
  </si>
  <si>
    <t>C819UAF45B50061</t>
  </si>
  <si>
    <t>1116887</t>
  </si>
  <si>
    <t>SL01C2DP</t>
  </si>
  <si>
    <t>C819UAF45B50312</t>
  </si>
  <si>
    <t>1084975</t>
  </si>
  <si>
    <t>SL017BAZ</t>
  </si>
  <si>
    <t>C819UAF22B10509</t>
  </si>
  <si>
    <t>1084219</t>
  </si>
  <si>
    <t>SL017BTQ</t>
  </si>
  <si>
    <t>C819UAF22B10474</t>
  </si>
  <si>
    <t>1084981</t>
  </si>
  <si>
    <t>SL017BB2</t>
  </si>
  <si>
    <t>C819UAF22B10451</t>
  </si>
  <si>
    <t>1045773</t>
  </si>
  <si>
    <t>SL01DH7F</t>
  </si>
  <si>
    <t>C819UAF12B11338</t>
  </si>
  <si>
    <t>1078723</t>
  </si>
  <si>
    <t>SL01BO6Q</t>
  </si>
  <si>
    <t>C819UAE47B10606</t>
  </si>
  <si>
    <t>1078733</t>
  </si>
  <si>
    <t>SL01BO70</t>
  </si>
  <si>
    <t>C819UAE47B10600</t>
  </si>
  <si>
    <t>1078873</t>
  </si>
  <si>
    <t>SL01BMZG</t>
  </si>
  <si>
    <t>C819UAE47B11040</t>
  </si>
  <si>
    <t>1078821</t>
  </si>
  <si>
    <t>SL01BO20</t>
  </si>
  <si>
    <t>C819UAE47B10608</t>
  </si>
  <si>
    <t>1046035</t>
  </si>
  <si>
    <t>SL01DH9Y</t>
  </si>
  <si>
    <t>C819UAF12B11330</t>
  </si>
  <si>
    <t>929841</t>
  </si>
  <si>
    <t>SL0176WR</t>
  </si>
  <si>
    <t>C819UAE46B10182</t>
  </si>
  <si>
    <t>1083255</t>
  </si>
  <si>
    <t>SL01BS52</t>
  </si>
  <si>
    <t>C819UAF03B10069</t>
  </si>
  <si>
    <t>929737</t>
  </si>
  <si>
    <t>SL0176ZK</t>
  </si>
  <si>
    <t>C819UAE46B10191</t>
  </si>
  <si>
    <t>1128753</t>
  </si>
  <si>
    <t>SL01BWAE</t>
  </si>
  <si>
    <t>C819UAF45B50022</t>
  </si>
  <si>
    <t>1083081</t>
  </si>
  <si>
    <t>SL01BRZL</t>
  </si>
  <si>
    <t>C819UAE46B10022</t>
  </si>
  <si>
    <t>761045</t>
  </si>
  <si>
    <t>SL0190ID</t>
  </si>
  <si>
    <t>C819UAE33A01640</t>
  </si>
  <si>
    <t>1330811</t>
  </si>
  <si>
    <t>SL01EM05</t>
  </si>
  <si>
    <t>J3396HA</t>
  </si>
  <si>
    <t>1233387</t>
  </si>
  <si>
    <t>SL01EJA9</t>
  </si>
  <si>
    <t>C819UAG01B50131</t>
  </si>
  <si>
    <t>1233649</t>
  </si>
  <si>
    <t>SL01EJ94</t>
  </si>
  <si>
    <t>C819UAG01B50266</t>
  </si>
  <si>
    <t>1233655</t>
  </si>
  <si>
    <t>SL01EJ9H</t>
  </si>
  <si>
    <t>C819UAG01B50276</t>
  </si>
  <si>
    <t>1233651</t>
  </si>
  <si>
    <t>SL01EJ93</t>
  </si>
  <si>
    <t>C819UAG01B50362</t>
  </si>
  <si>
    <t>1233697</t>
  </si>
  <si>
    <t>SL01EJAE</t>
  </si>
  <si>
    <t>C819UAG01B50009</t>
  </si>
  <si>
    <t>1233813</t>
  </si>
  <si>
    <t>SL01EJB1</t>
  </si>
  <si>
    <t>C819UAG01B50177</t>
  </si>
  <si>
    <t>1317131</t>
  </si>
  <si>
    <t>SL01EJJG</t>
  </si>
  <si>
    <t>C819UAG11B50111</t>
  </si>
  <si>
    <t>1166195</t>
  </si>
  <si>
    <t>SL01D2KK</t>
  </si>
  <si>
    <t>C819UAF49B50630</t>
  </si>
  <si>
    <t>1165977</t>
  </si>
  <si>
    <t>SL01D2K3</t>
  </si>
  <si>
    <t>C819UAF49B50636</t>
  </si>
  <si>
    <t>1165985</t>
  </si>
  <si>
    <t>SL01D2JZ</t>
  </si>
  <si>
    <t>C819UAF49B50258</t>
  </si>
  <si>
    <t>1166197</t>
  </si>
  <si>
    <t>SL01D2KJ</t>
  </si>
  <si>
    <t>C819UAF49B50163</t>
  </si>
  <si>
    <t>1330453</t>
  </si>
  <si>
    <t>SL01EM25</t>
  </si>
  <si>
    <t>J3396K7</t>
  </si>
  <si>
    <t>1329841</t>
  </si>
  <si>
    <t>SL01EM8V</t>
  </si>
  <si>
    <t>J33922T</t>
  </si>
  <si>
    <t>1330823</t>
  </si>
  <si>
    <t>SL01EM2O</t>
  </si>
  <si>
    <t>J3396HE</t>
  </si>
  <si>
    <t>1329793</t>
  </si>
  <si>
    <t>SL01EM7S</t>
  </si>
  <si>
    <t>J33922F</t>
  </si>
  <si>
    <t>1329963</t>
  </si>
  <si>
    <t>SL01EM9J</t>
  </si>
  <si>
    <t>J3396K4</t>
  </si>
  <si>
    <t>1330247</t>
  </si>
  <si>
    <t>SL01EM01</t>
  </si>
  <si>
    <t>J3396KN</t>
  </si>
  <si>
    <t>1292203</t>
  </si>
  <si>
    <t>SL01F5EI</t>
  </si>
  <si>
    <t>J3325CY</t>
  </si>
  <si>
    <t>1292207</t>
  </si>
  <si>
    <t>SL01F5EK</t>
  </si>
  <si>
    <t>J3325CK</t>
  </si>
  <si>
    <t>1292225</t>
  </si>
  <si>
    <t>SL01F5EX</t>
  </si>
  <si>
    <t>J3325D0</t>
  </si>
  <si>
    <t>1292301</t>
  </si>
  <si>
    <t>SL01F5KP</t>
  </si>
  <si>
    <t>J3325BY</t>
  </si>
  <si>
    <t>1329663</t>
  </si>
  <si>
    <t>SL01DEMW</t>
  </si>
  <si>
    <t>J33923T</t>
  </si>
  <si>
    <t>1330615</t>
  </si>
  <si>
    <t>SL01EM1I</t>
  </si>
  <si>
    <t>J3396KR</t>
  </si>
  <si>
    <t>1292217</t>
  </si>
  <si>
    <t>SL01F5DZ</t>
  </si>
  <si>
    <t>J3325CN</t>
  </si>
  <si>
    <t>1292219</t>
  </si>
  <si>
    <t>SL01F5EU</t>
  </si>
  <si>
    <t>J3325C9</t>
  </si>
  <si>
    <t>1292221</t>
  </si>
  <si>
    <t>SL01F5EV</t>
  </si>
  <si>
    <t>J3325CF</t>
  </si>
  <si>
    <t>1292235</t>
  </si>
  <si>
    <t>SL01F5EC</t>
  </si>
  <si>
    <t>J3325CB</t>
  </si>
  <si>
    <t>1292237</t>
  </si>
  <si>
    <t>SL01F5ED</t>
  </si>
  <si>
    <t>J3325CR</t>
  </si>
  <si>
    <t>1292297</t>
  </si>
  <si>
    <t>SL01F5KN</t>
  </si>
  <si>
    <t>J3325C0</t>
  </si>
  <si>
    <t>1292319</t>
  </si>
  <si>
    <t>SL01F5L2</t>
  </si>
  <si>
    <t>J3325BN</t>
  </si>
  <si>
    <t>1292323</t>
  </si>
  <si>
    <t>SL01F5L4</t>
  </si>
  <si>
    <t>J3325BX</t>
  </si>
  <si>
    <t>1292325</t>
  </si>
  <si>
    <t>SL01F5L5</t>
  </si>
  <si>
    <t>J3325BE</t>
  </si>
  <si>
    <t>1329817</t>
  </si>
  <si>
    <t>SL01EM8H</t>
  </si>
  <si>
    <t>J339216</t>
  </si>
  <si>
    <t>1329819</t>
  </si>
  <si>
    <t>SL01EM8G</t>
  </si>
  <si>
    <t>J33921B</t>
  </si>
  <si>
    <t>1329567</t>
  </si>
  <si>
    <t>SL01DE2K</t>
  </si>
  <si>
    <t>J33921R</t>
  </si>
  <si>
    <t>1330145</t>
  </si>
  <si>
    <t>SL01DELY</t>
  </si>
  <si>
    <t>J3396LF</t>
  </si>
  <si>
    <t>1330359</t>
  </si>
  <si>
    <t>SL01DE16</t>
  </si>
  <si>
    <t>J3396KA</t>
  </si>
  <si>
    <t>1078643</t>
  </si>
  <si>
    <t>SL01BMXR</t>
  </si>
  <si>
    <t>C819UAE47B10096</t>
  </si>
  <si>
    <t>1078503</t>
  </si>
  <si>
    <t>SL01BO64</t>
  </si>
  <si>
    <t>C819UAE47B10102</t>
  </si>
  <si>
    <t>1078691</t>
  </si>
  <si>
    <t>SL01BMYX</t>
  </si>
  <si>
    <t>C819UAE47B10929</t>
  </si>
  <si>
    <t>1078707</t>
  </si>
  <si>
    <t>SL01BO7A</t>
  </si>
  <si>
    <t>C819UAE47B10953</t>
  </si>
  <si>
    <t>1077659</t>
  </si>
  <si>
    <t>SL01DKZH</t>
  </si>
  <si>
    <t>C819UAF12B11117</t>
  </si>
  <si>
    <t>1111543</t>
  </si>
  <si>
    <t>SL019DLC</t>
  </si>
  <si>
    <t>C819UAF44B40077</t>
  </si>
  <si>
    <t>1317121</t>
  </si>
  <si>
    <t>SL01EJJ9</t>
  </si>
  <si>
    <t>C819UAG11B50428</t>
  </si>
  <si>
    <t>1077863</t>
  </si>
  <si>
    <t>SL01BO13</t>
  </si>
  <si>
    <t>C819UAE47B11035</t>
  </si>
  <si>
    <t>1078703</t>
  </si>
  <si>
    <t>SL01BO7D</t>
  </si>
  <si>
    <t>C819UAE47B10965</t>
  </si>
  <si>
    <t>1078699</t>
  </si>
  <si>
    <t>SL01BO7F</t>
  </si>
  <si>
    <t>C819UAE47B10607</t>
  </si>
  <si>
    <t>1077867</t>
  </si>
  <si>
    <t>SL01BO11</t>
  </si>
  <si>
    <t>C819UAE47B10855</t>
  </si>
  <si>
    <t>1078517</t>
  </si>
  <si>
    <t>SL01BO5P</t>
  </si>
  <si>
    <t>C819UAE47B10122</t>
  </si>
  <si>
    <t>1078913</t>
  </si>
  <si>
    <t>SL01BO2K</t>
  </si>
  <si>
    <t>C819UAE47B11002</t>
  </si>
  <si>
    <t>1614685</t>
  </si>
  <si>
    <t>SL01CPPO</t>
  </si>
  <si>
    <t>C819UAH23CC0312</t>
  </si>
  <si>
    <t>1614709</t>
  </si>
  <si>
    <t>SL01CQ2K</t>
  </si>
  <si>
    <t>C819UAH23CC0303</t>
  </si>
  <si>
    <t>1614689</t>
  </si>
  <si>
    <t>SL01CPQ0</t>
  </si>
  <si>
    <t>C819UAH23CC0564</t>
  </si>
  <si>
    <t>1614165</t>
  </si>
  <si>
    <t>SL01CPSR</t>
  </si>
  <si>
    <t>C819UAH23CC0194</t>
  </si>
  <si>
    <t>943843</t>
  </si>
  <si>
    <t>SL01CWGU</t>
  </si>
  <si>
    <t>C819UAE40B01628</t>
  </si>
  <si>
    <t>1614681</t>
  </si>
  <si>
    <t>SL01CPPY</t>
  </si>
  <si>
    <t>C819UAH23CC0313</t>
  </si>
  <si>
    <t>1614199</t>
  </si>
  <si>
    <t>SL01CPSG</t>
  </si>
  <si>
    <t>C819UAH23CC0196</t>
  </si>
  <si>
    <t>1614683</t>
  </si>
  <si>
    <t>SL01CPPZ</t>
  </si>
  <si>
    <t>C819UAH23CC0195</t>
  </si>
  <si>
    <t>1614723</t>
  </si>
  <si>
    <t>SL01CQ2U</t>
  </si>
  <si>
    <t>C819UAH23CC0298</t>
  </si>
  <si>
    <t>1614129</t>
  </si>
  <si>
    <t>SL01CPSC</t>
  </si>
  <si>
    <t>C819UAH23CC0156</t>
  </si>
  <si>
    <t>1614711</t>
  </si>
  <si>
    <t>SL01CQ2X</t>
  </si>
  <si>
    <t>C819UAH23CC0260</t>
  </si>
  <si>
    <t>1614197</t>
  </si>
  <si>
    <t>SL01CPSH</t>
  </si>
  <si>
    <t>C819UAH23CC0187</t>
  </si>
  <si>
    <t>1614671</t>
  </si>
  <si>
    <t>SL01CPPS</t>
  </si>
  <si>
    <t>C819UAH23CC0151</t>
  </si>
  <si>
    <t>1614713</t>
  </si>
  <si>
    <t>SL01CQ2J</t>
  </si>
  <si>
    <t>C819UAH23CC0288</t>
  </si>
  <si>
    <t>1614697</t>
  </si>
  <si>
    <t>SL01CPPJ</t>
  </si>
  <si>
    <t>C819UAH23CC0117</t>
  </si>
  <si>
    <t>1614137</t>
  </si>
  <si>
    <t>SL01CPRX</t>
  </si>
  <si>
    <t>C819UAH23CC0173</t>
  </si>
  <si>
    <t>1614131</t>
  </si>
  <si>
    <t>SL01CPSE</t>
  </si>
  <si>
    <t>C819UAH23CC0112</t>
  </si>
  <si>
    <t>1614715</t>
  </si>
  <si>
    <t>SL01CQ2W</t>
  </si>
  <si>
    <t>C819UAH23CC0240</t>
  </si>
  <si>
    <t>1234107</t>
  </si>
  <si>
    <t>SL01EJEC</t>
  </si>
  <si>
    <t>C819UAG01B50115</t>
  </si>
  <si>
    <t>1614145</t>
  </si>
  <si>
    <t>SL01CPS1</t>
  </si>
  <si>
    <t>C819UAH23CC0170</t>
  </si>
  <si>
    <t>1613963</t>
  </si>
  <si>
    <t>SL01CPSQ</t>
  </si>
  <si>
    <t>C819UAH23CC0320</t>
  </si>
  <si>
    <t>1614169</t>
  </si>
  <si>
    <t>SL01CPST</t>
  </si>
  <si>
    <t>C819UAH23CC0265</t>
  </si>
  <si>
    <t>1614171</t>
  </si>
  <si>
    <t>SL01CPSU</t>
  </si>
  <si>
    <t>C819UAH23CC0192</t>
  </si>
  <si>
    <t>1614151</t>
  </si>
  <si>
    <t>SL01CPRZ</t>
  </si>
  <si>
    <t>C819UAH23CC0578</t>
  </si>
  <si>
    <t>1614173</t>
  </si>
  <si>
    <t>SL01CPSV</t>
  </si>
  <si>
    <t>C819UAH23CC0153</t>
  </si>
  <si>
    <t>1614177</t>
  </si>
  <si>
    <t>SL01CPSY</t>
  </si>
  <si>
    <t>C819UAH23CC0183</t>
  </si>
  <si>
    <t>1614627</t>
  </si>
  <si>
    <t>SL01CPQH</t>
  </si>
  <si>
    <t>C819UAH23CC0281</t>
  </si>
  <si>
    <t>1613959</t>
  </si>
  <si>
    <t>SL01CPSO</t>
  </si>
  <si>
    <t>C819UAH23CC0180</t>
  </si>
  <si>
    <t>1614623</t>
  </si>
  <si>
    <t>SL01CPQG</t>
  </si>
  <si>
    <t>C819UAH23CC0481</t>
  </si>
  <si>
    <t>1614147</t>
  </si>
  <si>
    <t>SL01CPS0</t>
  </si>
  <si>
    <t>C819UAH23CC0130</t>
  </si>
  <si>
    <t>1206123</t>
  </si>
  <si>
    <t>SL01D321</t>
  </si>
  <si>
    <t>C819UAF52B50301</t>
  </si>
  <si>
    <t>1433301</t>
  </si>
  <si>
    <t>SL01F91U</t>
  </si>
  <si>
    <t>J33LGG1</t>
  </si>
  <si>
    <t>1339739</t>
  </si>
  <si>
    <t>SL01EIYP</t>
  </si>
  <si>
    <t>J33A132</t>
  </si>
  <si>
    <t>1338851</t>
  </si>
  <si>
    <t>SL01ELQC</t>
  </si>
  <si>
    <t>J33A1HT</t>
  </si>
  <si>
    <t>1472997</t>
  </si>
  <si>
    <t>SL01FKN3</t>
  </si>
  <si>
    <t>J33TDVF</t>
  </si>
  <si>
    <t>1338913</t>
  </si>
  <si>
    <t>SL01ELJD</t>
  </si>
  <si>
    <t>J33ADT2</t>
  </si>
  <si>
    <t>1339035</t>
  </si>
  <si>
    <t>SL01ELKZ</t>
  </si>
  <si>
    <t>J33ADTZ</t>
  </si>
  <si>
    <t>510880</t>
  </si>
  <si>
    <t>SL017PC1</t>
  </si>
  <si>
    <t>C819UAD49A41630</t>
  </si>
  <si>
    <t>1233809</t>
  </si>
  <si>
    <t>SL01EJAZ</t>
  </si>
  <si>
    <t>C819UAG01B50186</t>
  </si>
  <si>
    <t>1072589</t>
  </si>
  <si>
    <t>SL01D1WH</t>
  </si>
  <si>
    <t>C819UAE47B10490</t>
  </si>
  <si>
    <t>1233647</t>
  </si>
  <si>
    <t>SL01EJ95</t>
  </si>
  <si>
    <t>C819UAG01B50269</t>
  </si>
  <si>
    <t>763665</t>
  </si>
  <si>
    <t>SL018XWR</t>
  </si>
  <si>
    <t>C819UAE38B01154</t>
  </si>
  <si>
    <t>1234231</t>
  </si>
  <si>
    <t>SL01EJD2</t>
  </si>
  <si>
    <t>C819UAG01B50047</t>
  </si>
  <si>
    <t>1296707</t>
  </si>
  <si>
    <t>SL01EKWC</t>
  </si>
  <si>
    <t>C819UAG11B50253</t>
  </si>
  <si>
    <t>1491055</t>
  </si>
  <si>
    <t>SL01FOJK</t>
  </si>
  <si>
    <t>C819UAG41CA0192</t>
  </si>
  <si>
    <t>1072027</t>
  </si>
  <si>
    <t>SL01D248</t>
  </si>
  <si>
    <t>C819UAF12B10337</t>
  </si>
  <si>
    <t>1490657</t>
  </si>
  <si>
    <t>SL01FOJX</t>
  </si>
  <si>
    <t>C819UAG41CA0215</t>
  </si>
  <si>
    <t>1614649</t>
  </si>
  <si>
    <t>SL01CPPP</t>
  </si>
  <si>
    <t>C819UAH23CC0169</t>
  </si>
  <si>
    <t>1129341</t>
  </si>
  <si>
    <t>SL01DPZN</t>
  </si>
  <si>
    <t>C819UAF45B50596</t>
  </si>
  <si>
    <t>1233961</t>
  </si>
  <si>
    <t>SL01EJOX</t>
  </si>
  <si>
    <t>C819UAG01B50109</t>
  </si>
  <si>
    <t>959143</t>
  </si>
  <si>
    <t>SL01CZT9</t>
  </si>
  <si>
    <t>C819UAE40B01655</t>
  </si>
  <si>
    <t>1072375</t>
  </si>
  <si>
    <t>SL01D20F</t>
  </si>
  <si>
    <t>C819UAE47B10508</t>
  </si>
  <si>
    <t>1614719</t>
  </si>
  <si>
    <t>SL01CQ2V</t>
  </si>
  <si>
    <t>C819UAH23CC0254</t>
  </si>
  <si>
    <t>1614729</t>
  </si>
  <si>
    <t>SL01CQ2T</t>
  </si>
  <si>
    <t>C819UAH23CC0290</t>
  </si>
  <si>
    <t>1614637</t>
  </si>
  <si>
    <t>SL01CPQ8</t>
  </si>
  <si>
    <t>C819UAH23CC0280</t>
  </si>
  <si>
    <t>1614703</t>
  </si>
  <si>
    <t>SL01CPPF</t>
  </si>
  <si>
    <t>C819UAH23CC0160</t>
  </si>
  <si>
    <t>DDR4:16:2133 ECC REG(15), DDR4:16:2400 REG(1)</t>
  </si>
  <si>
    <t>1614737</t>
  </si>
  <si>
    <t>SL01CQ2N</t>
  </si>
  <si>
    <t>C819UAH23CC0258</t>
  </si>
  <si>
    <t>1614747</t>
  </si>
  <si>
    <t>SL01CQ2Z</t>
  </si>
  <si>
    <t>C819UAH23CC0256</t>
  </si>
  <si>
    <t>1614691</t>
  </si>
  <si>
    <t>SL01CPPL</t>
  </si>
  <si>
    <t>C819UAH23CC0167</t>
  </si>
  <si>
    <t>1613913</t>
  </si>
  <si>
    <t>SL01CPTN</t>
  </si>
  <si>
    <t>C819UAH23CC0321</t>
  </si>
  <si>
    <t>1614615</t>
  </si>
  <si>
    <t>SL01CPQJ</t>
  </si>
  <si>
    <t>C819UAH23CC0477</t>
  </si>
  <si>
    <t>1614639</t>
  </si>
  <si>
    <t>SL01CPQ7</t>
  </si>
  <si>
    <t>C819UAH23CC0284</t>
  </si>
  <si>
    <t>1614669</t>
  </si>
  <si>
    <t>SL01CPPR</t>
  </si>
  <si>
    <t>C819UAH23CC0172</t>
  </si>
  <si>
    <t>1614621</t>
  </si>
  <si>
    <t>SL01CPQF</t>
  </si>
  <si>
    <t>C819UAH23CC0273</t>
  </si>
  <si>
    <t>1614189</t>
  </si>
  <si>
    <t>SL01CPSL</t>
  </si>
  <si>
    <t>C819UAH23CC0177</t>
  </si>
  <si>
    <t>1614645</t>
  </si>
  <si>
    <t>SL01CPQ4</t>
  </si>
  <si>
    <t>C819UAH23CC0269</t>
  </si>
  <si>
    <t>1614677</t>
  </si>
  <si>
    <t>SL01CPPX</t>
  </si>
  <si>
    <t>C819UAH23CC0197</t>
  </si>
  <si>
    <t>1614701</t>
  </si>
  <si>
    <t>SL01CPPH</t>
  </si>
  <si>
    <t>C819UAH23CC0155</t>
  </si>
  <si>
    <t>1614633</t>
  </si>
  <si>
    <t>SL01CPQA</t>
  </si>
  <si>
    <t>C819UAH23CC0492</t>
  </si>
  <si>
    <t>1614647</t>
  </si>
  <si>
    <t>SL01CPQ3</t>
  </si>
  <si>
    <t>C819UAH23CC0480</t>
  </si>
  <si>
    <t>1614741</t>
  </si>
  <si>
    <t>SL01CQ31</t>
  </si>
  <si>
    <t>C819UAH23CC0255</t>
  </si>
  <si>
    <t>1613915</t>
  </si>
  <si>
    <t>SL01CPTM</t>
  </si>
  <si>
    <t>C819UAH23CC0188</t>
  </si>
  <si>
    <t>1334315</t>
  </si>
  <si>
    <t>SL01ELBH</t>
  </si>
  <si>
    <t>C819UAG26B70954</t>
  </si>
  <si>
    <t>1234135</t>
  </si>
  <si>
    <t>SL01EJEP</t>
  </si>
  <si>
    <t>C819UAG01B50001</t>
  </si>
  <si>
    <t>469072</t>
  </si>
  <si>
    <t>SL017O32</t>
  </si>
  <si>
    <t>C819UAD52A40911</t>
  </si>
  <si>
    <t>959589</t>
  </si>
  <si>
    <t>SL01D0CR</t>
  </si>
  <si>
    <t>C819UAE40B01972</t>
  </si>
  <si>
    <t>1234151</t>
  </si>
  <si>
    <t>SL01EJEL</t>
  </si>
  <si>
    <t>C819UAG01B50208</t>
  </si>
  <si>
    <t>469078</t>
  </si>
  <si>
    <t>SL017O2Z</t>
  </si>
  <si>
    <t>C819UAD52A40907</t>
  </si>
  <si>
    <t>1334391</t>
  </si>
  <si>
    <t>SL01ELIU</t>
  </si>
  <si>
    <t>C819UAG26B70628</t>
  </si>
  <si>
    <t>1296679</t>
  </si>
  <si>
    <t>SL01EKW1</t>
  </si>
  <si>
    <t>C819UAG11B50305</t>
  </si>
  <si>
    <t>807863</t>
  </si>
  <si>
    <t>SL01BC5J</t>
  </si>
  <si>
    <t>C819UAE37B00798</t>
  </si>
  <si>
    <t>1614321</t>
  </si>
  <si>
    <t>SL01CPWO</t>
  </si>
  <si>
    <t>C819UAH23CC0132</t>
  </si>
  <si>
    <t>1614069</t>
  </si>
  <si>
    <t>SL01CPTP</t>
  </si>
  <si>
    <t>C819UAH23CC0306</t>
  </si>
  <si>
    <t>1614071</t>
  </si>
  <si>
    <t>SL01CPU2</t>
  </si>
  <si>
    <t>C819UAH23CC0289</t>
  </si>
  <si>
    <t>1614337</t>
  </si>
  <si>
    <t>SL01CPWG</t>
  </si>
  <si>
    <t>C819UAH23CC0479</t>
  </si>
  <si>
    <t>1614329</t>
  </si>
  <si>
    <t>SL01CPWK</t>
  </si>
  <si>
    <t>C819UAH23CC0489</t>
  </si>
  <si>
    <t>1614279</t>
  </si>
  <si>
    <t>SL01CPRH</t>
  </si>
  <si>
    <t>C819UAH23CC0427</t>
  </si>
  <si>
    <t>1613953</t>
  </si>
  <si>
    <t>SL01CPT3</t>
  </si>
  <si>
    <t>C819UAH23CC0252</t>
  </si>
  <si>
    <t>1614305</t>
  </si>
  <si>
    <t>SL01CPUI</t>
  </si>
  <si>
    <t>C819UAH23CC0253</t>
  </si>
  <si>
    <t>1613955</t>
  </si>
  <si>
    <t>SL01CPT4</t>
  </si>
  <si>
    <t>C819UAH23CC0139</t>
  </si>
  <si>
    <t>1614391</t>
  </si>
  <si>
    <t>SL01CPX4</t>
  </si>
  <si>
    <t>C819UAH23CC0168</t>
  </si>
  <si>
    <t>1614437</t>
  </si>
  <si>
    <t>SL01CPW8</t>
  </si>
  <si>
    <t>C819UAH23CC0176</t>
  </si>
  <si>
    <t>1614325</t>
  </si>
  <si>
    <t>SL01CPWV</t>
  </si>
  <si>
    <t>C819UAH23CC0161</t>
  </si>
  <si>
    <t>1614383</t>
  </si>
  <si>
    <t>SL01CPX8</t>
  </si>
  <si>
    <t>C819UAH23CC0576</t>
  </si>
  <si>
    <t>1614277</t>
  </si>
  <si>
    <t>SL01CPRG</t>
  </si>
  <si>
    <t>C819UAH23CC0506</t>
  </si>
  <si>
    <t>1613921</t>
  </si>
  <si>
    <t>SL01CPTJ</t>
  </si>
  <si>
    <t>C819UAH23CC0191</t>
  </si>
  <si>
    <t>1614313</t>
  </si>
  <si>
    <t>SL01CPWU</t>
  </si>
  <si>
    <t>C819UAH23CC0129</t>
  </si>
  <si>
    <t>1613929</t>
  </si>
  <si>
    <t>SL01CPTE</t>
  </si>
  <si>
    <t>C819UAH23CC0262</t>
  </si>
  <si>
    <t>1614481</t>
  </si>
  <si>
    <t>SL01CPW6</t>
  </si>
  <si>
    <t>C819UAH23CC0565</t>
  </si>
  <si>
    <t>1614303</t>
  </si>
  <si>
    <t>SL01CPUF</t>
  </si>
  <si>
    <t>C819UAH23CC0144</t>
  </si>
  <si>
    <t>1614407</t>
  </si>
  <si>
    <t>SL01CPWP</t>
  </si>
  <si>
    <t>C819UAH23CC0319</t>
  </si>
  <si>
    <t>1613939</t>
  </si>
  <si>
    <t>SL01CPTA</t>
  </si>
  <si>
    <t>C819UAH23CC0135</t>
  </si>
  <si>
    <t>1614487</t>
  </si>
  <si>
    <t>SL01CPVR</t>
  </si>
  <si>
    <t>C819UAH23CC0142</t>
  </si>
  <si>
    <t>1614469</t>
  </si>
  <si>
    <t>SL01CPUO</t>
  </si>
  <si>
    <t>C819UAH23CC0226</t>
  </si>
  <si>
    <t>1613949</t>
  </si>
  <si>
    <t>SL01CPT6</t>
  </si>
  <si>
    <t>C819UAH23CC0148</t>
  </si>
  <si>
    <t>1614387</t>
  </si>
  <si>
    <t>SL01CPX6</t>
  </si>
  <si>
    <t>C819UAH23CC0487</t>
  </si>
  <si>
    <t>1614401</t>
  </si>
  <si>
    <t>SL01CPX1</t>
  </si>
  <si>
    <t>C819UAH23CC0584</t>
  </si>
  <si>
    <t>1614281</t>
  </si>
  <si>
    <t>SL01CPRI</t>
  </si>
  <si>
    <t>C819UAH23CC0508</t>
  </si>
  <si>
    <t>1614123</t>
  </si>
  <si>
    <t>SL01CPS9</t>
  </si>
  <si>
    <t>C819UAH23CC0587</t>
  </si>
  <si>
    <t>1614599</t>
  </si>
  <si>
    <t>SL01CPQR</t>
  </si>
  <si>
    <t>C819UAH23CC0473</t>
  </si>
  <si>
    <t>1614591</t>
  </si>
  <si>
    <t>SL01CPQT</t>
  </si>
  <si>
    <t>C819UAH23CC0490</t>
  </si>
  <si>
    <t>1614117</t>
  </si>
  <si>
    <t>SL01CPS6</t>
  </si>
  <si>
    <t>C819UAH23CC0513</t>
  </si>
  <si>
    <t>1614091</t>
  </si>
  <si>
    <t>SL01CPTS</t>
  </si>
  <si>
    <t>C819UAH23CC0248</t>
  </si>
  <si>
    <t>1614269</t>
  </si>
  <si>
    <t>SL01CPRR</t>
  </si>
  <si>
    <t>C819UAH23CC0419</t>
  </si>
  <si>
    <t>1614291</t>
  </si>
  <si>
    <t>SL01CPRB</t>
  </si>
  <si>
    <t>C819UAH23CC0594</t>
  </si>
  <si>
    <t>1614595</t>
  </si>
  <si>
    <t>SL01CPQW</t>
  </si>
  <si>
    <t>C819UAH23CC0122</t>
  </si>
  <si>
    <t>1614571</t>
  </si>
  <si>
    <t>SL01CPR2</t>
  </si>
  <si>
    <t>C819UAH23CC0322</t>
  </si>
  <si>
    <t>1614567</t>
  </si>
  <si>
    <t>SL01CPQZ</t>
  </si>
  <si>
    <t>C819UAH23CC0327</t>
  </si>
  <si>
    <t>1614121</t>
  </si>
  <si>
    <t>SL01CPS8</t>
  </si>
  <si>
    <t>C819UAH23CC0158</t>
  </si>
  <si>
    <t>1614573</t>
  </si>
  <si>
    <t>SL01CPR3</t>
  </si>
  <si>
    <t>C819UAH23CC0494</t>
  </si>
  <si>
    <t>1614499</t>
  </si>
  <si>
    <t>SL01CPVL</t>
  </si>
  <si>
    <t>C819UAH23CC0497</t>
  </si>
  <si>
    <t>1614265</t>
  </si>
  <si>
    <t>SL01CPRP</t>
  </si>
  <si>
    <t>C819UAH23CC0503</t>
  </si>
  <si>
    <t>1613919</t>
  </si>
  <si>
    <t>SL01CPTI</t>
  </si>
  <si>
    <t>C819UAH23CC0190</t>
  </si>
  <si>
    <t>1613943</t>
  </si>
  <si>
    <t>SL01CPT2</t>
  </si>
  <si>
    <t>C819UAH23CC0134</t>
  </si>
  <si>
    <t>1614375</t>
  </si>
  <si>
    <t>SL01CPXC</t>
  </si>
  <si>
    <t>C819UAH23CC0507</t>
  </si>
  <si>
    <t>1614371</t>
  </si>
  <si>
    <t>SL01CPUD</t>
  </si>
  <si>
    <t>C819UAH23CC0244</t>
  </si>
  <si>
    <t>1614155</t>
  </si>
  <si>
    <t>SL01CPRK</t>
  </si>
  <si>
    <t>C819UAH23CC0586</t>
  </si>
  <si>
    <t>1614501</t>
  </si>
  <si>
    <t>SL01CPVK</t>
  </si>
  <si>
    <t>C819UAH23CC0301</t>
  </si>
  <si>
    <t>1613931</t>
  </si>
  <si>
    <t>SL01CPTF</t>
  </si>
  <si>
    <t>C819UAH23CC0137</t>
  </si>
  <si>
    <t>1614087</t>
  </si>
  <si>
    <t>SL01CPU4</t>
  </si>
  <si>
    <t>C819UAH23CC0264</t>
  </si>
  <si>
    <t>1613947</t>
  </si>
  <si>
    <t>SL01CPT7</t>
  </si>
  <si>
    <t>C819UAH23CC0308</t>
  </si>
  <si>
    <t>1614285</t>
  </si>
  <si>
    <t>SL01CPR8</t>
  </si>
  <si>
    <t>C819UAH23CC0422</t>
  </si>
  <si>
    <t>1613935</t>
  </si>
  <si>
    <t>SL01CPTC</t>
  </si>
  <si>
    <t>C819UAH23CC0307</t>
  </si>
  <si>
    <t>1614293</t>
  </si>
  <si>
    <t>SL01CPR9</t>
  </si>
  <si>
    <t>C819UAH23CC0475</t>
  </si>
  <si>
    <t>1614267</t>
  </si>
  <si>
    <t>SL01CPRQ</t>
  </si>
  <si>
    <t>C819UAH23CC0440</t>
  </si>
  <si>
    <t>1614161</t>
  </si>
  <si>
    <t>SL01CPRN</t>
  </si>
  <si>
    <t>C819UAH23CC0516</t>
  </si>
  <si>
    <t>1614153</t>
  </si>
  <si>
    <t>SL01CPRJ</t>
  </si>
  <si>
    <t>C819UAH23CC0439</t>
  </si>
  <si>
    <t>1614385</t>
  </si>
  <si>
    <t>SL01CPX7</t>
  </si>
  <si>
    <t>C819UAH23CC0582</t>
  </si>
  <si>
    <t>1614073</t>
  </si>
  <si>
    <t>SL01CPU1</t>
  </si>
  <si>
    <t>C819UAH23CC0145</t>
  </si>
  <si>
    <t>1614381</t>
  </si>
  <si>
    <t>SL01CPX9</t>
  </si>
  <si>
    <t>C819UAH23CC0595</t>
  </si>
  <si>
    <t>1614339</t>
  </si>
  <si>
    <t>SL01CPWF</t>
  </si>
  <si>
    <t>C819UAH23CC0482</t>
  </si>
  <si>
    <t>1613923</t>
  </si>
  <si>
    <t>SL01CPTK</t>
  </si>
  <si>
    <t>C819UAH23CC0181</t>
  </si>
  <si>
    <t>1614271</t>
  </si>
  <si>
    <t>SL01CPRS</t>
  </si>
  <si>
    <t>C819UAH23CC0421</t>
  </si>
  <si>
    <t>1614273</t>
  </si>
  <si>
    <t>SL01CPRT</t>
  </si>
  <si>
    <t>C819UAH23CC0592</t>
  </si>
  <si>
    <t>1614475</t>
  </si>
  <si>
    <t>SL01CPVD</t>
  </si>
  <si>
    <t>C819UAH23CC0588</t>
  </si>
  <si>
    <t>1614399</t>
  </si>
  <si>
    <t>SL01CPX0</t>
  </si>
  <si>
    <t>C819UAH23CC0164</t>
  </si>
  <si>
    <t>1614443</t>
  </si>
  <si>
    <t>SL01CPVY</t>
  </si>
  <si>
    <t>C819UAH23CC0118</t>
  </si>
  <si>
    <t>1614413</t>
  </si>
  <si>
    <t>SL01CPVF</t>
  </si>
  <si>
    <t>C819UAH23CC0504</t>
  </si>
  <si>
    <t>1614283</t>
  </si>
  <si>
    <t>SL01CPRE</t>
  </si>
  <si>
    <t>C819UAH23CC0512</t>
  </si>
  <si>
    <t>1614393</t>
  </si>
  <si>
    <t>SL01CPX3</t>
  </si>
  <si>
    <t>C819UAH23CC0127</t>
  </si>
  <si>
    <t>1614465</t>
  </si>
  <si>
    <t>SL01CPUK</t>
  </si>
  <si>
    <t>C819UAH23CC0597</t>
  </si>
  <si>
    <t>1614467</t>
  </si>
  <si>
    <t>SL01CPUM</t>
  </si>
  <si>
    <t>C819UAH23CC0227</t>
  </si>
  <si>
    <t>1614477</t>
  </si>
  <si>
    <t>SL01CPW5</t>
  </si>
  <si>
    <t>C819UAH23CC0585</t>
  </si>
  <si>
    <t>1614429</t>
  </si>
  <si>
    <t>SL01CPWA</t>
  </si>
  <si>
    <t>C819UAH23CC0429</t>
  </si>
  <si>
    <t>1614441</t>
  </si>
  <si>
    <t>SL01CPVX</t>
  </si>
  <si>
    <t>C819UAH23CC0286</t>
  </si>
  <si>
    <t>1614431</t>
  </si>
  <si>
    <t>SL01CPW7</t>
  </si>
  <si>
    <t>C819UAH23CC0484</t>
  </si>
  <si>
    <t>1614415</t>
  </si>
  <si>
    <t>SL01CPUC</t>
  </si>
  <si>
    <t>C819UAH23CC0247</t>
  </si>
  <si>
    <t>1614365</t>
  </si>
  <si>
    <t>SL01CPUG</t>
  </si>
  <si>
    <t>C819UAH23CC0136</t>
  </si>
  <si>
    <t>1614395</t>
  </si>
  <si>
    <t>SL01CPX2</t>
  </si>
  <si>
    <t>C819UAH23CC0581</t>
  </si>
  <si>
    <t>1614543</t>
  </si>
  <si>
    <t>SL01CPV4</t>
  </si>
  <si>
    <t>C819UAH23CC0598</t>
  </si>
  <si>
    <t>1614539</t>
  </si>
  <si>
    <t>SL01CPV6</t>
  </si>
  <si>
    <t>C819UAH23CC0430</t>
  </si>
  <si>
    <t>1614471</t>
  </si>
  <si>
    <t>SL01CPUQ</t>
  </si>
  <si>
    <t>C819UAH23CC0233</t>
  </si>
  <si>
    <t>1614545</t>
  </si>
  <si>
    <t>SL01CPV3</t>
  </si>
  <si>
    <t>C819UAH23CC0436</t>
  </si>
  <si>
    <t>1614099</t>
  </si>
  <si>
    <t>SL01CPTX</t>
  </si>
  <si>
    <t>C819UAH23CC0231</t>
  </si>
  <si>
    <t>1614541</t>
  </si>
  <si>
    <t>SL01CPV5</t>
  </si>
  <si>
    <t>C819UAH23CC0431</t>
  </si>
  <si>
    <t>1111067</t>
  </si>
  <si>
    <t>SL017AJD</t>
  </si>
  <si>
    <t>C819UAF44B50126</t>
  </si>
  <si>
    <t>1330095</t>
  </si>
  <si>
    <t>SL01DE2S</t>
  </si>
  <si>
    <t>J3396HL</t>
  </si>
  <si>
    <t>1330593</t>
  </si>
  <si>
    <t>SL01EM1S</t>
  </si>
  <si>
    <t>J3396H5</t>
  </si>
  <si>
    <t>1329973</t>
  </si>
  <si>
    <t>SL01EM9E</t>
  </si>
  <si>
    <t>J3396K3</t>
  </si>
  <si>
    <t>1330619</t>
  </si>
  <si>
    <t>SL01EM0X</t>
  </si>
  <si>
    <t>J3396KM</t>
  </si>
  <si>
    <t>1329855</t>
  </si>
  <si>
    <t>SL01EM30</t>
  </si>
  <si>
    <t>J33921N</t>
  </si>
  <si>
    <t>1330435</t>
  </si>
  <si>
    <t>SL01ELYV</t>
  </si>
  <si>
    <t>J3396HZ</t>
  </si>
  <si>
    <t>1329641</t>
  </si>
  <si>
    <t>SL01DEMH</t>
  </si>
  <si>
    <t>J33923L</t>
  </si>
  <si>
    <t>1329681</t>
  </si>
  <si>
    <t>SL01DE0M</t>
  </si>
  <si>
    <t>J33923G</t>
  </si>
  <si>
    <t>1329811</t>
  </si>
  <si>
    <t>SL01EM7U</t>
  </si>
  <si>
    <t>J33921T</t>
  </si>
  <si>
    <t>1330423</t>
  </si>
  <si>
    <t>SL01EM2T</t>
  </si>
  <si>
    <t>J3396HP</t>
  </si>
  <si>
    <t>1329871</t>
  </si>
  <si>
    <t>SL01EM2K</t>
  </si>
  <si>
    <t>J339232</t>
  </si>
  <si>
    <t>1330383</t>
  </si>
  <si>
    <t>SL01ELZA</t>
  </si>
  <si>
    <t>J3396K0</t>
  </si>
  <si>
    <t>1329851</t>
  </si>
  <si>
    <t>SL01EM2N</t>
  </si>
  <si>
    <t>J339230</t>
  </si>
  <si>
    <t>1329671</t>
  </si>
  <si>
    <t>SL01DEMP</t>
  </si>
  <si>
    <t>J339239</t>
  </si>
  <si>
    <t>1740657</t>
  </si>
  <si>
    <t>SL01FFC6</t>
  </si>
  <si>
    <t>C819UAH22CC0946</t>
  </si>
  <si>
    <t>1743167</t>
  </si>
  <si>
    <t>SL01GQ2N</t>
  </si>
  <si>
    <t>C819UAH22CC3204</t>
  </si>
  <si>
    <t>1363295</t>
  </si>
  <si>
    <t>SL01CEO3</t>
  </si>
  <si>
    <t>J3000ZTB</t>
  </si>
  <si>
    <t>1743229</t>
  </si>
  <si>
    <t>SL01GPXL</t>
  </si>
  <si>
    <t>C819UAH22CC1301</t>
  </si>
  <si>
    <t>1743197</t>
  </si>
  <si>
    <t>SL01GPXC</t>
  </si>
  <si>
    <t>C819UAH22CC3210</t>
  </si>
  <si>
    <t>1743201</t>
  </si>
  <si>
    <t>SL01GPXA</t>
  </si>
  <si>
    <t>C819UAH22CC1300</t>
  </si>
  <si>
    <t>1743213</t>
  </si>
  <si>
    <t>SL01GPXU</t>
  </si>
  <si>
    <t>C819UAH22CC3208</t>
  </si>
  <si>
    <t>1725393</t>
  </si>
  <si>
    <t>SL01DY3J</t>
  </si>
  <si>
    <t>C819UAH22CC1290</t>
  </si>
  <si>
    <t>168</t>
  </si>
  <si>
    <t>DDR4:8:2133 ECC REG(21)</t>
  </si>
  <si>
    <t>1743219</t>
  </si>
  <si>
    <t>SL01GPXQ</t>
  </si>
  <si>
    <t>C819UAH22CC1302</t>
  </si>
  <si>
    <t>1743163</t>
  </si>
  <si>
    <t>SL01GQ2L</t>
  </si>
  <si>
    <t>C819UAH22CC0759</t>
  </si>
  <si>
    <t>1743149</t>
  </si>
  <si>
    <t>SL01GQ2F</t>
  </si>
  <si>
    <t>C819UAH22CC1307</t>
  </si>
  <si>
    <t>1743161</t>
  </si>
  <si>
    <t>SL01GQ2K</t>
  </si>
  <si>
    <t>C819UAH22CC1308</t>
  </si>
  <si>
    <t>1743157</t>
  </si>
  <si>
    <t>SL01GQ2I</t>
  </si>
  <si>
    <t>C819UAH22CC1311</t>
  </si>
  <si>
    <t>1743195</t>
  </si>
  <si>
    <t>SL01GPXE</t>
  </si>
  <si>
    <t>C819UAH22CC3196</t>
  </si>
  <si>
    <t>1742469</t>
  </si>
  <si>
    <t>SL01HMZC</t>
  </si>
  <si>
    <t>C819UAH22CC3042</t>
  </si>
  <si>
    <t>Mainboard Onboard Gen3 NVMe x4 Controller(1), Mainboard Onboard SATAIII Controller(1), SATA/SAS - MegaRAID SAS 9361-8i(1)</t>
  </si>
  <si>
    <t>1743159</t>
  </si>
  <si>
    <t>SL01GQ2J</t>
  </si>
  <si>
    <t>C819UAH22CC3207</t>
  </si>
  <si>
    <t>1331967</t>
  </si>
  <si>
    <t>SL01EL7M</t>
  </si>
  <si>
    <t>C819UAG26B70065</t>
  </si>
  <si>
    <t>1740515</t>
  </si>
  <si>
    <t>SL01GLRC</t>
  </si>
  <si>
    <t>C819UAH22CC1422</t>
  </si>
  <si>
    <t>1722009</t>
  </si>
  <si>
    <t>SL01HMD5</t>
  </si>
  <si>
    <t>C819UAH22CC0898</t>
  </si>
  <si>
    <t>1743221</t>
  </si>
  <si>
    <t>SL01GPXP</t>
  </si>
  <si>
    <t>C819UAH22CC1303</t>
  </si>
  <si>
    <t>1743153</t>
  </si>
  <si>
    <t>SL01GQ2G</t>
  </si>
  <si>
    <t>C819UAH22CC1310</t>
  </si>
  <si>
    <t>1601765</t>
  </si>
  <si>
    <t>SL01HLW5</t>
  </si>
  <si>
    <t>C819UAH14CC0727</t>
  </si>
  <si>
    <t>1740719</t>
  </si>
  <si>
    <t>SL01GLMK</t>
  </si>
  <si>
    <t>C819UAH22CC1164</t>
  </si>
  <si>
    <t>1640275</t>
  </si>
  <si>
    <t>SL01HMRE</t>
  </si>
  <si>
    <t>C819UAH22CC0380</t>
  </si>
  <si>
    <t>1331947</t>
  </si>
  <si>
    <t>SL01EL7V</t>
  </si>
  <si>
    <t>C819UAG26B70012</t>
  </si>
  <si>
    <t>1743205</t>
  </si>
  <si>
    <t>SL01GPX8</t>
  </si>
  <si>
    <t>C819UAH22CC1309</t>
  </si>
  <si>
    <t>1740701</t>
  </si>
  <si>
    <t>SL01GLMN</t>
  </si>
  <si>
    <t>C819UAH22CC3540</t>
  </si>
  <si>
    <t>1375105</t>
  </si>
  <si>
    <t>SL01ALO1</t>
  </si>
  <si>
    <t>C819UAG34B90132</t>
  </si>
  <si>
    <t>1742465</t>
  </si>
  <si>
    <t>SL01HMZA</t>
  </si>
  <si>
    <t>C819UAH22CC1492</t>
  </si>
  <si>
    <t>1743191</t>
  </si>
  <si>
    <t>SL01GPXF</t>
  </si>
  <si>
    <t>C819UAH22CC1299</t>
  </si>
  <si>
    <t>1740311</t>
  </si>
  <si>
    <t>SL01FFBE</t>
  </si>
  <si>
    <t>C819UAH22CC1497</t>
  </si>
  <si>
    <t>1743151</t>
  </si>
  <si>
    <t>SL01GQ2E</t>
  </si>
  <si>
    <t>C819UAH22CC1317</t>
  </si>
  <si>
    <t>1705069</t>
  </si>
  <si>
    <t>SL01E403</t>
  </si>
  <si>
    <t>C819UAH30CC1674</t>
  </si>
  <si>
    <t>1447539</t>
  </si>
  <si>
    <t>SL01FJ5U</t>
  </si>
  <si>
    <t>C819UAG38CA2115</t>
  </si>
  <si>
    <t>1448003</t>
  </si>
  <si>
    <t>SL01DXYT</t>
  </si>
  <si>
    <t>C819UAG38CA1443</t>
  </si>
  <si>
    <t>1601815</t>
  </si>
  <si>
    <t>SL01HLYV</t>
  </si>
  <si>
    <t>C819UAH14CC0653</t>
  </si>
  <si>
    <t>1601803</t>
  </si>
  <si>
    <t>SL01HLZ1</t>
  </si>
  <si>
    <t>C819UAH14CC0654</t>
  </si>
  <si>
    <t>1376913</t>
  </si>
  <si>
    <t>SL01EJN7</t>
  </si>
  <si>
    <t>C819UAG35BA0113</t>
  </si>
  <si>
    <t>1740635</t>
  </si>
  <si>
    <t>SL01FGKM</t>
  </si>
  <si>
    <t>C819UAH22CC1093</t>
  </si>
  <si>
    <t>1743155</t>
  </si>
  <si>
    <t>SL01GQ2H</t>
  </si>
  <si>
    <t>C819UAH22CC1312</t>
  </si>
  <si>
    <t>1390173</t>
  </si>
  <si>
    <t>SL01FJON</t>
  </si>
  <si>
    <t>J3001Y19</t>
  </si>
  <si>
    <t>1390615</t>
  </si>
  <si>
    <t>SL01FJK4</t>
  </si>
  <si>
    <t>J3001Y1H</t>
  </si>
  <si>
    <t>1390595</t>
  </si>
  <si>
    <t>SL01FJKE</t>
  </si>
  <si>
    <t>J3001Y0Y</t>
  </si>
  <si>
    <t>1545449</t>
  </si>
  <si>
    <t>SL01GUFW</t>
  </si>
  <si>
    <t>J100313L</t>
  </si>
  <si>
    <t>1545673</t>
  </si>
  <si>
    <t>SL01GUIJ</t>
  </si>
  <si>
    <t>J1002ZHZ</t>
  </si>
  <si>
    <t>1587481</t>
  </si>
  <si>
    <t>SL01GU8P</t>
  </si>
  <si>
    <t>J10044A8</t>
  </si>
  <si>
    <t>1721985</t>
  </si>
  <si>
    <t>SL01HMDL</t>
  </si>
  <si>
    <t>C819UAH22CC1219</t>
  </si>
  <si>
    <t>1721983</t>
  </si>
  <si>
    <t>SL01HMCW</t>
  </si>
  <si>
    <t>C819UAH22CC1069</t>
  </si>
  <si>
    <t>DDR4:32:2666 REG(11), DDR4:32:3200 ECC Reg(1)</t>
  </si>
  <si>
    <t>1742737</t>
  </si>
  <si>
    <t>SL01HMYF</t>
  </si>
  <si>
    <t>C819UAH22CC1463</t>
  </si>
  <si>
    <t>1742729</t>
  </si>
  <si>
    <t>SL01HMYI</t>
  </si>
  <si>
    <t>C819UAH22CC3058</t>
  </si>
  <si>
    <t>1377311</t>
  </si>
  <si>
    <t>SL01ET1W</t>
  </si>
  <si>
    <t>C819UAG35BA0187</t>
  </si>
  <si>
    <t>1722047</t>
  </si>
  <si>
    <t>SL01HN05</t>
  </si>
  <si>
    <t>C819UAH22CC1062</t>
  </si>
  <si>
    <t>1740329</t>
  </si>
  <si>
    <t>SL01FFBV</t>
  </si>
  <si>
    <t>C819UAH22CC0828</t>
  </si>
  <si>
    <t>1740325</t>
  </si>
  <si>
    <t>SL01FFB7</t>
  </si>
  <si>
    <t>C819UAH22CC3221</t>
  </si>
  <si>
    <t>1740777</t>
  </si>
  <si>
    <t>SL01FGAK</t>
  </si>
  <si>
    <t>C819UAH22CC1365</t>
  </si>
  <si>
    <t>1742625</t>
  </si>
  <si>
    <t>SL01HMT8</t>
  </si>
  <si>
    <t>C819UAH22CC0816</t>
  </si>
  <si>
    <t>1742633</t>
  </si>
  <si>
    <t>SL01HMTP</t>
  </si>
  <si>
    <t>C819UAH22CC3088</t>
  </si>
  <si>
    <t>1601751</t>
  </si>
  <si>
    <t>SL01HLVO</t>
  </si>
  <si>
    <t>C819UAH14CC0566</t>
  </si>
  <si>
    <t>1375587</t>
  </si>
  <si>
    <t>SL01ALMW</t>
  </si>
  <si>
    <t>C819UAG35BA0226</t>
  </si>
  <si>
    <t>1417131</t>
  </si>
  <si>
    <t>SL01EX0D</t>
  </si>
  <si>
    <t>C819UAG37BA0201</t>
  </si>
  <si>
    <t>1375585</t>
  </si>
  <si>
    <t>SL01ALNL</t>
  </si>
  <si>
    <t>C819UAG33B90277</t>
  </si>
  <si>
    <t>1416531</t>
  </si>
  <si>
    <t>SL01ERA8</t>
  </si>
  <si>
    <t>C819UAG37BA0107</t>
  </si>
  <si>
    <t>1742983</t>
  </si>
  <si>
    <t>SL01HMU8</t>
  </si>
  <si>
    <t>C819UAH22CC3277</t>
  </si>
  <si>
    <t>1742651</t>
  </si>
  <si>
    <t>SL01HMU6</t>
  </si>
  <si>
    <t>C819UAH22CC3078</t>
  </si>
  <si>
    <t>1742649</t>
  </si>
  <si>
    <t>SL01HMU7</t>
  </si>
  <si>
    <t>C819UAH22CC3090</t>
  </si>
  <si>
    <t>1722049</t>
  </si>
  <si>
    <t>SL01HN04</t>
  </si>
  <si>
    <t>C819UAH22CC1179</t>
  </si>
  <si>
    <t>1721979</t>
  </si>
  <si>
    <t>SL01HMCY</t>
  </si>
  <si>
    <t>C819UAH22CC1231</t>
  </si>
  <si>
    <t>1722037</t>
  </si>
  <si>
    <t>SL01HN0A</t>
  </si>
  <si>
    <t>C819UAH22CC1181</t>
  </si>
  <si>
    <t>1742977</t>
  </si>
  <si>
    <t>SL01HMUB</t>
  </si>
  <si>
    <t>C819UAH22CC3262</t>
  </si>
  <si>
    <t>1415989</t>
  </si>
  <si>
    <t>SL01FRJP</t>
  </si>
  <si>
    <t>C819UAG38CA1687</t>
  </si>
  <si>
    <t>1742653</t>
  </si>
  <si>
    <t>SL01HMU5</t>
  </si>
  <si>
    <t>C819UAH22CC2991</t>
  </si>
  <si>
    <t>1722029</t>
  </si>
  <si>
    <t>SL01HMZT</t>
  </si>
  <si>
    <t>C819UAH22CC1170</t>
  </si>
  <si>
    <t>1726601</t>
  </si>
  <si>
    <t>SL01FE83</t>
  </si>
  <si>
    <t>C819UAH22CC1227</t>
  </si>
  <si>
    <t>1742971</t>
  </si>
  <si>
    <t>SL01HMUE</t>
  </si>
  <si>
    <t>C819UAH22CC3100</t>
  </si>
  <si>
    <t>1740631</t>
  </si>
  <si>
    <t>SL01FGJY</t>
  </si>
  <si>
    <t>C819UAH22CC1080</t>
  </si>
  <si>
    <t>1721971</t>
  </si>
  <si>
    <t>SL01HMD2</t>
  </si>
  <si>
    <t>C819UAH22CC0891</t>
  </si>
  <si>
    <t>1721991</t>
  </si>
  <si>
    <t>SL01HMCO</t>
  </si>
  <si>
    <t>C819UAH22CC0896</t>
  </si>
  <si>
    <t>1416781</t>
  </si>
  <si>
    <t>SL01EWXY</t>
  </si>
  <si>
    <t>C819UAG34B90322</t>
  </si>
  <si>
    <t>1416747</t>
  </si>
  <si>
    <t>SL01ERAF</t>
  </si>
  <si>
    <t>C819UAG37BA0114</t>
  </si>
  <si>
    <t>1416899</t>
  </si>
  <si>
    <t>SL01ERB6</t>
  </si>
  <si>
    <t>C819UAG37BA0027</t>
  </si>
  <si>
    <t>1596321</t>
  </si>
  <si>
    <t>SL01HLNA</t>
  </si>
  <si>
    <t>J1004K84</t>
  </si>
  <si>
    <t>1722051</t>
  </si>
  <si>
    <t>SL01HN03</t>
  </si>
  <si>
    <t>C819UAH22CC1178</t>
  </si>
  <si>
    <t>1377249</t>
  </si>
  <si>
    <t>SL01ET0V</t>
  </si>
  <si>
    <t>C819UAG35BA0285</t>
  </si>
  <si>
    <t>1601857</t>
  </si>
  <si>
    <t>SL01HLZB</t>
  </si>
  <si>
    <t>C819UAH14CC0316</t>
  </si>
  <si>
    <t>1742979</t>
  </si>
  <si>
    <t>SL01HMUA</t>
  </si>
  <si>
    <t>C819UAH22CC1504</t>
  </si>
  <si>
    <t>1742687</t>
  </si>
  <si>
    <t>SL01HMZ5</t>
  </si>
  <si>
    <t>C819UAH22CC1474</t>
  </si>
  <si>
    <t>1742761</t>
  </si>
  <si>
    <t>SL01HMXN</t>
  </si>
  <si>
    <t>C819UAH22CC1462</t>
  </si>
  <si>
    <t>1742725</t>
  </si>
  <si>
    <t>SL01HMXT</t>
  </si>
  <si>
    <t>C819UAH22CC3045</t>
  </si>
  <si>
    <t>1742997</t>
  </si>
  <si>
    <t>SL01HMEG</t>
  </si>
  <si>
    <t>C819UAH22CC3007</t>
  </si>
  <si>
    <t>1742755</t>
  </si>
  <si>
    <t>SL01HMY2</t>
  </si>
  <si>
    <t>C819UAH22CC1461</t>
  </si>
  <si>
    <t>1742981</t>
  </si>
  <si>
    <t>SL01HMU9</t>
  </si>
  <si>
    <t>C819UAH22CC3004</t>
  </si>
  <si>
    <t>1721977</t>
  </si>
  <si>
    <t>SL01HMCZ</t>
  </si>
  <si>
    <t>C819UAH22CC1225</t>
  </si>
  <si>
    <t>1742645</t>
  </si>
  <si>
    <t>SL01HMTJ</t>
  </si>
  <si>
    <t>C819UAH22CC3257</t>
  </si>
  <si>
    <t>1742445</t>
  </si>
  <si>
    <t>SL01HMZQ</t>
  </si>
  <si>
    <t>C819UAH22CC1493</t>
  </si>
  <si>
    <t>1602093</t>
  </si>
  <si>
    <t>SL01HLUV</t>
  </si>
  <si>
    <t>C819UAH14CC0706</t>
  </si>
  <si>
    <t>1602103</t>
  </si>
  <si>
    <t>SL01HLVV</t>
  </si>
  <si>
    <t>C819UAH14CC0729</t>
  </si>
  <si>
    <t>1601763</t>
  </si>
  <si>
    <t>SL01HLW7</t>
  </si>
  <si>
    <t>C819UAH14CC0731</t>
  </si>
  <si>
    <t>1601789</t>
  </si>
  <si>
    <t>SL01HLVJ</t>
  </si>
  <si>
    <t>C819UAH14CC0744</t>
  </si>
  <si>
    <t>1741323</t>
  </si>
  <si>
    <t>SL01H8I2</t>
  </si>
  <si>
    <t>C819UAH22CC3366</t>
  </si>
  <si>
    <t>1610541</t>
  </si>
  <si>
    <t>SL01D6YV</t>
  </si>
  <si>
    <t>C819UAH16CC0169</t>
  </si>
  <si>
    <t>1722043</t>
  </si>
  <si>
    <t>SL01HN07</t>
  </si>
  <si>
    <t>C819UAH22CC1071</t>
  </si>
  <si>
    <t>1742689</t>
  </si>
  <si>
    <t>SL01HMZ7</t>
  </si>
  <si>
    <t>C819UAH22CC3367</t>
  </si>
  <si>
    <t>1742707</t>
  </si>
  <si>
    <t>SL01HMYR</t>
  </si>
  <si>
    <t>C819UAH22CC3369</t>
  </si>
  <si>
    <t>1740327</t>
  </si>
  <si>
    <t>SL01FFB6</t>
  </si>
  <si>
    <t>C819UAH22CC0829</t>
  </si>
  <si>
    <t>1740637</t>
  </si>
  <si>
    <t>SL01FGKL</t>
  </si>
  <si>
    <t>C819UAH22CC1376</t>
  </si>
  <si>
    <t>1740331</t>
  </si>
  <si>
    <t>SL01FFBU</t>
  </si>
  <si>
    <t>C819UAH22CC1515</t>
  </si>
  <si>
    <t>1740321</t>
  </si>
  <si>
    <t>SL01FFB9</t>
  </si>
  <si>
    <t>C819UAH22CC3216</t>
  </si>
  <si>
    <t>1740427</t>
  </si>
  <si>
    <t>SL01FGA7</t>
  </si>
  <si>
    <t>C819UAH22CC1370</t>
  </si>
  <si>
    <t>1742477</t>
  </si>
  <si>
    <t>SL01HMZ0</t>
  </si>
  <si>
    <t>C819UAH22CC1476</t>
  </si>
  <si>
    <t>1742973</t>
  </si>
  <si>
    <t>SL01HMUD</t>
  </si>
  <si>
    <t>C819UAH22CC3098</t>
  </si>
  <si>
    <t>1742975</t>
  </si>
  <si>
    <t>SL01HMUC</t>
  </si>
  <si>
    <t>C819UAH22CC3083</t>
  </si>
  <si>
    <t>1742957</t>
  </si>
  <si>
    <t>SL01HMTE</t>
  </si>
  <si>
    <t>C819UAH22CC3087</t>
  </si>
  <si>
    <t>1742959</t>
  </si>
  <si>
    <t>SL01HMTG</t>
  </si>
  <si>
    <t>C819UAH22CC3271</t>
  </si>
  <si>
    <t>1742961</t>
  </si>
  <si>
    <t>SL01HMVB</t>
  </si>
  <si>
    <t>C819UAH22CC3092</t>
  </si>
  <si>
    <t>1742965</t>
  </si>
  <si>
    <t>SL01HMUH</t>
  </si>
  <si>
    <t>C819UAH22CC3071</t>
  </si>
  <si>
    <t>1742969</t>
  </si>
  <si>
    <t>SL01HMUF</t>
  </si>
  <si>
    <t>C819UAH22CC3069</t>
  </si>
  <si>
    <t>1742765</t>
  </si>
  <si>
    <t>SL01HMXM</t>
  </si>
  <si>
    <t>C819UAH22CC1484</t>
  </si>
  <si>
    <t>1742731</t>
  </si>
  <si>
    <t>SL01HMYH</t>
  </si>
  <si>
    <t>C819UAH22CC1469</t>
  </si>
  <si>
    <t>SMCH24 SYS-2049U-TR4</t>
  </si>
  <si>
    <t>2U \ 24D</t>
  </si>
  <si>
    <t>3046556</t>
  </si>
  <si>
    <t>SL01KRO6</t>
  </si>
  <si>
    <t>C218UAJ10C10531</t>
  </si>
  <si>
    <t>3057574</t>
  </si>
  <si>
    <t>SL01IAPS</t>
  </si>
  <si>
    <t>C829UAJ17CH0054</t>
  </si>
  <si>
    <t>1003741</t>
  </si>
  <si>
    <t>SL01DFQL</t>
  </si>
  <si>
    <t>C829UAE49B10297</t>
  </si>
  <si>
    <t>883683</t>
  </si>
  <si>
    <t>SL01CHWK</t>
  </si>
  <si>
    <t>C829UAE45B00961</t>
  </si>
  <si>
    <t>988271</t>
  </si>
  <si>
    <t>SL01782K</t>
  </si>
  <si>
    <t>C829UAE49B10966</t>
  </si>
  <si>
    <t>1112971</t>
  </si>
  <si>
    <t>SL01DPT7</t>
  </si>
  <si>
    <t>C829UAF44B20238</t>
  </si>
  <si>
    <t>679387</t>
  </si>
  <si>
    <t>SL019LQ4</t>
  </si>
  <si>
    <t>C829UAE07A40190</t>
  </si>
  <si>
    <t>1011473</t>
  </si>
  <si>
    <t>SL01DG2Y</t>
  </si>
  <si>
    <t>C829UAE49B10022</t>
  </si>
  <si>
    <t>1133315</t>
  </si>
  <si>
    <t>SL01EBI1</t>
  </si>
  <si>
    <t>C829UAF44B20274</t>
  </si>
  <si>
    <t>1112941</t>
  </si>
  <si>
    <t>SL01DPT5</t>
  </si>
  <si>
    <t>C829UAF44B20088</t>
  </si>
  <si>
    <t>1112917</t>
  </si>
  <si>
    <t>SL01DPSX</t>
  </si>
  <si>
    <t>C829UAF44B20031</t>
  </si>
  <si>
    <t>1163745</t>
  </si>
  <si>
    <t>SL01ALLO</t>
  </si>
  <si>
    <t>C829UAF47C10129</t>
  </si>
  <si>
    <t>671313</t>
  </si>
  <si>
    <t>SL01A7FH</t>
  </si>
  <si>
    <t>C829UAE07A30451</t>
  </si>
  <si>
    <t>1164357</t>
  </si>
  <si>
    <t>SL01DV93</t>
  </si>
  <si>
    <t>C829UAF47B30463</t>
  </si>
  <si>
    <t>1527677</t>
  </si>
  <si>
    <t>SL01GU4N</t>
  </si>
  <si>
    <t>C829UAH05CD0496</t>
  </si>
  <si>
    <t>1528063</t>
  </si>
  <si>
    <t>SL01GU9D</t>
  </si>
  <si>
    <t>C829UAH05CD0108</t>
  </si>
  <si>
    <t>1703073</t>
  </si>
  <si>
    <t>SL018JHP</t>
  </si>
  <si>
    <t>C829UAH30CE0498</t>
  </si>
  <si>
    <t>1705043</t>
  </si>
  <si>
    <t>SL018JKM</t>
  </si>
  <si>
    <t>C829UAH30CE0495</t>
  </si>
  <si>
    <t>1705235</t>
  </si>
  <si>
    <t>SL01E55D</t>
  </si>
  <si>
    <t>C829UAH30CE0240</t>
  </si>
  <si>
    <t>1447169</t>
  </si>
  <si>
    <t>SL01FK6G</t>
  </si>
  <si>
    <t>C829UAG39B50470</t>
  </si>
  <si>
    <t>1742795</t>
  </si>
  <si>
    <t>SL01HMDP</t>
  </si>
  <si>
    <t>C829UAH17CE1317</t>
  </si>
  <si>
    <t>1640171</t>
  </si>
  <si>
    <t>SL01HMGR</t>
  </si>
  <si>
    <t>C829UAH15CE0258</t>
  </si>
  <si>
    <t>1741405</t>
  </si>
  <si>
    <t>SL01H8IH</t>
  </si>
  <si>
    <t>C829UAH17CE0899</t>
  </si>
  <si>
    <t>1705431</t>
  </si>
  <si>
    <t>SL01E565</t>
  </si>
  <si>
    <t>C829UAH30CE0236</t>
  </si>
  <si>
    <t>1376221</t>
  </si>
  <si>
    <t>SL01DX7X</t>
  </si>
  <si>
    <t>C829UAF50B30739</t>
  </si>
  <si>
    <t>1416607</t>
  </si>
  <si>
    <t>SL01ESDY</t>
  </si>
  <si>
    <t>C829UAG39B50176</t>
  </si>
  <si>
    <t>1578243</t>
  </si>
  <si>
    <t>SL01HORG</t>
  </si>
  <si>
    <t>C829UAG46CC0141</t>
  </si>
  <si>
    <t>1447243</t>
  </si>
  <si>
    <t>SL01FJ7B</t>
  </si>
  <si>
    <t>C829UAG39B50453</t>
  </si>
  <si>
    <t>1413347</t>
  </si>
  <si>
    <t>SL01FJEG</t>
  </si>
  <si>
    <t>C829UAG39CA0247</t>
  </si>
  <si>
    <t>1331901</t>
  </si>
  <si>
    <t>SL01EL5E</t>
  </si>
  <si>
    <t>C829UAG09B30055</t>
  </si>
  <si>
    <t>1417249</t>
  </si>
  <si>
    <t>SL01EREE</t>
  </si>
  <si>
    <t>C829UAG39B50162</t>
  </si>
  <si>
    <t>1640227</t>
  </si>
  <si>
    <t>SL01HMQN</t>
  </si>
  <si>
    <t>C829UAH15CE0257</t>
  </si>
  <si>
    <t>1413307</t>
  </si>
  <si>
    <t>SL01FJFC</t>
  </si>
  <si>
    <t>C829UAG39B50103</t>
  </si>
  <si>
    <t>1447159</t>
  </si>
  <si>
    <t>SL01FK6W</t>
  </si>
  <si>
    <t>C829UAG39B50402</t>
  </si>
  <si>
    <t>1447893</t>
  </si>
  <si>
    <t>SL01DXST</t>
  </si>
  <si>
    <t>C829UAG39B50545</t>
  </si>
  <si>
    <t>1742349</t>
  </si>
  <si>
    <t>SL01HMUR</t>
  </si>
  <si>
    <t>C829UAH17CE1155</t>
  </si>
  <si>
    <t>1742361</t>
  </si>
  <si>
    <t>SL01HMDU</t>
  </si>
  <si>
    <t>C829UAH17CE1319</t>
  </si>
  <si>
    <t>1742373</t>
  </si>
  <si>
    <t>SL01HMDN</t>
  </si>
  <si>
    <t>C829UAH17CE1321</t>
  </si>
  <si>
    <t>1766089</t>
  </si>
  <si>
    <t>SL01GPZZ</t>
  </si>
  <si>
    <t>C829UAH17CE0916</t>
  </si>
  <si>
    <t>DDR4:64:2666 REG(8)</t>
  </si>
  <si>
    <t>1639999</t>
  </si>
  <si>
    <t>SL01HMSC</t>
  </si>
  <si>
    <t>C829UAH15CE0571</t>
  </si>
  <si>
    <t>1705463</t>
  </si>
  <si>
    <t>SL01E56I</t>
  </si>
  <si>
    <t>C829UAH30CE0288</t>
  </si>
  <si>
    <t>1742787</t>
  </si>
  <si>
    <t>SL01HME4</t>
  </si>
  <si>
    <t>C829UAH17CE1311</t>
  </si>
  <si>
    <t>1742797</t>
  </si>
  <si>
    <t>SL01HMDQ</t>
  </si>
  <si>
    <t>C829UAH17CE1318</t>
  </si>
  <si>
    <t>1742799</t>
  </si>
  <si>
    <t>SL01HMDR</t>
  </si>
  <si>
    <t>C829UAH17CE1313</t>
  </si>
  <si>
    <t>1742789</t>
  </si>
  <si>
    <t>SL01HME5</t>
  </si>
  <si>
    <t>C829UAH17CE1314</t>
  </si>
  <si>
    <t>1742357</t>
  </si>
  <si>
    <t>SL01HMDW</t>
  </si>
  <si>
    <t>C829UAH17CE1330</t>
  </si>
  <si>
    <t>1742359</t>
  </si>
  <si>
    <t>SL01HMDV</t>
  </si>
  <si>
    <t>C829UAH17CE1322</t>
  </si>
  <si>
    <t>1742381</t>
  </si>
  <si>
    <t>SL01HME1</t>
  </si>
  <si>
    <t>C829UAH17CE1320</t>
  </si>
  <si>
    <t>1742385</t>
  </si>
  <si>
    <t>SL01HME3</t>
  </si>
  <si>
    <t>C829UAH17CE1324</t>
  </si>
  <si>
    <t>1742369</t>
  </si>
  <si>
    <t>SL01HMD9</t>
  </si>
  <si>
    <t>C829UAH17CE1327</t>
  </si>
  <si>
    <t>1742355</t>
  </si>
  <si>
    <t>SL01HMDX</t>
  </si>
  <si>
    <t>C829UAH17CE1332</t>
  </si>
  <si>
    <t>1742365</t>
  </si>
  <si>
    <t>SL01HMDB</t>
  </si>
  <si>
    <t>C829UAH17CE1329</t>
  </si>
  <si>
    <t>1742367</t>
  </si>
  <si>
    <t>SL01HMDA</t>
  </si>
  <si>
    <t>C829UAH17CE1326</t>
  </si>
  <si>
    <t>1574409</t>
  </si>
  <si>
    <t>SL01CD0L</t>
  </si>
  <si>
    <t>C829UAG46CC0261</t>
  </si>
  <si>
    <t>1705227</t>
  </si>
  <si>
    <t>SL018JKN</t>
  </si>
  <si>
    <t>C829UAH30CE0040</t>
  </si>
  <si>
    <t>1376253</t>
  </si>
  <si>
    <t>SL01DXDP</t>
  </si>
  <si>
    <t>C829UAF50B30857</t>
  </si>
  <si>
    <t>1742333</t>
  </si>
  <si>
    <t>SL01HMEM</t>
  </si>
  <si>
    <t>C829UAH17CE1162</t>
  </si>
  <si>
    <t>1640213</t>
  </si>
  <si>
    <t>SL01HMGG</t>
  </si>
  <si>
    <t>C829UAH17CE1725</t>
  </si>
  <si>
    <t>DDR4:32:3200 ECC REG(24)</t>
  </si>
  <si>
    <t>1705221</t>
  </si>
  <si>
    <t>SL018JI3</t>
  </si>
  <si>
    <t>C829UAH30CE0045</t>
  </si>
  <si>
    <t>1414861</t>
  </si>
  <si>
    <t>SL01FRMP</t>
  </si>
  <si>
    <t>C829UAG39CA0338</t>
  </si>
  <si>
    <t>1447211</t>
  </si>
  <si>
    <t>SL01FJ8J</t>
  </si>
  <si>
    <t>C829UAG39B50366</t>
  </si>
  <si>
    <t>1447315</t>
  </si>
  <si>
    <t>SL01FK6Q</t>
  </si>
  <si>
    <t>C829UAG39B50465</t>
  </si>
  <si>
    <t>1447929</t>
  </si>
  <si>
    <t>SL01DXSH</t>
  </si>
  <si>
    <t>C829UAG47CB0194</t>
  </si>
  <si>
    <t>1740815</t>
  </si>
  <si>
    <t>SL01C3C7</t>
  </si>
  <si>
    <t>C829UAH17CE0837</t>
  </si>
  <si>
    <t>1376267</t>
  </si>
  <si>
    <t>SL01DXDD</t>
  </si>
  <si>
    <t>C829UAF50B30847</t>
  </si>
  <si>
    <t>1447225</t>
  </si>
  <si>
    <t>SL01FJ7H</t>
  </si>
  <si>
    <t>C829UAG39B50410</t>
  </si>
  <si>
    <t>1575239</t>
  </si>
  <si>
    <t>SL01I9HX</t>
  </si>
  <si>
    <t>C829UAG46CC0036</t>
  </si>
  <si>
    <t>1447281</t>
  </si>
  <si>
    <t>SL01FK6P</t>
  </si>
  <si>
    <t>C829UAG39B50574</t>
  </si>
  <si>
    <t>1740825</t>
  </si>
  <si>
    <t>SL01C3C2</t>
  </si>
  <si>
    <t>C829UAH17CE0833</t>
  </si>
  <si>
    <t>1740855</t>
  </si>
  <si>
    <t>SL01C39W</t>
  </si>
  <si>
    <t>C829UAH17CE0838</t>
  </si>
  <si>
    <t>1740827</t>
  </si>
  <si>
    <t>SL01C3C1</t>
  </si>
  <si>
    <t>C829UAH17CE0834</t>
  </si>
  <si>
    <t>1742321</t>
  </si>
  <si>
    <t>SL01HMEO</t>
  </si>
  <si>
    <t>C829UAH17CE1161</t>
  </si>
  <si>
    <t>1742319</t>
  </si>
  <si>
    <t>SL01HME7</t>
  </si>
  <si>
    <t>C829UAH17CE1154</t>
  </si>
  <si>
    <t>1742323</t>
  </si>
  <si>
    <t>SL01HMEB</t>
  </si>
  <si>
    <t>C829UAH17CE0752</t>
  </si>
  <si>
    <t>1703061</t>
  </si>
  <si>
    <t>SL018JH7</t>
  </si>
  <si>
    <t>C829UAH30CE0179</t>
  </si>
  <si>
    <t>1377023</t>
  </si>
  <si>
    <t>SL01EK55</t>
  </si>
  <si>
    <t>C829UAF50B30312</t>
  </si>
  <si>
    <t>1395621</t>
  </si>
  <si>
    <t>SL018H62</t>
  </si>
  <si>
    <t>C829UAF49B30302</t>
  </si>
  <si>
    <t>1705213</t>
  </si>
  <si>
    <t>SL018JJ7</t>
  </si>
  <si>
    <t>C829UAH30CE0037</t>
  </si>
  <si>
    <t>1707209</t>
  </si>
  <si>
    <t>SL01E554</t>
  </si>
  <si>
    <t>C829UAH30CE0417</t>
  </si>
  <si>
    <t>1562357</t>
  </si>
  <si>
    <t>SL01HG12</t>
  </si>
  <si>
    <t>C829UAG39CA0550</t>
  </si>
  <si>
    <t>1705423</t>
  </si>
  <si>
    <t>SL01E4W5</t>
  </si>
  <si>
    <t>C829UAH30CE0055</t>
  </si>
  <si>
    <t>1417255</t>
  </si>
  <si>
    <t>SL01EREG</t>
  </si>
  <si>
    <t>C829UAG39B50187</t>
  </si>
  <si>
    <t>1084937</t>
  </si>
  <si>
    <t>SL01DPGI</t>
  </si>
  <si>
    <t>C8470FF08N60759</t>
  </si>
  <si>
    <t>1071733</t>
  </si>
  <si>
    <t>SL01D1V2</t>
  </si>
  <si>
    <t>C8470FF25N60594</t>
  </si>
  <si>
    <t>1633283</t>
  </si>
  <si>
    <t>SL01HLP1</t>
  </si>
  <si>
    <t>C8470FH13NC0281</t>
  </si>
  <si>
    <t>1559691</t>
  </si>
  <si>
    <t>SL01GUKB</t>
  </si>
  <si>
    <t>C8470FH01NB0404</t>
  </si>
  <si>
    <t>1134019</t>
  </si>
  <si>
    <t>SL01EBLV</t>
  </si>
  <si>
    <t>C8470FF42N61125</t>
  </si>
  <si>
    <t>722723</t>
  </si>
  <si>
    <t>SL01871U</t>
  </si>
  <si>
    <t>C8470FE30N60167</t>
  </si>
  <si>
    <t>1416309</t>
  </si>
  <si>
    <t>SL01FJAH</t>
  </si>
  <si>
    <t>C8470FG32NA0096</t>
  </si>
  <si>
    <t>609931</t>
  </si>
  <si>
    <t>SL0186VZ</t>
  </si>
  <si>
    <t>C8470FE15N60804</t>
  </si>
  <si>
    <t>1559803</t>
  </si>
  <si>
    <t>SL01GUKT</t>
  </si>
  <si>
    <t>C8470FH01NB0426</t>
  </si>
  <si>
    <t>SR950</t>
  </si>
  <si>
    <t>4U</t>
  </si>
  <si>
    <t>8280</t>
  </si>
  <si>
    <t>DDR4:32:2933 REG(6), DDR4:32:2933 REG 2Rx4(42)</t>
  </si>
  <si>
    <t>SATA/SAS - MegaRAID SAS 9461-16i SGL(2)</t>
  </si>
  <si>
    <t>4U 4x8280</t>
  </si>
  <si>
    <t>1874807</t>
  </si>
  <si>
    <t>SL01H8O7</t>
  </si>
  <si>
    <t>J100CREY</t>
  </si>
  <si>
    <t>Avago MegaRAID 9361-8i(2), Mainboard Onboard SATAIII Controller(1)</t>
  </si>
  <si>
    <t>1906366</t>
  </si>
  <si>
    <t>SL01INS0</t>
  </si>
  <si>
    <t>J12KF2F</t>
  </si>
  <si>
    <t>1887800</t>
  </si>
  <si>
    <t>SL01HPDF</t>
  </si>
  <si>
    <t>J12H1MP</t>
  </si>
  <si>
    <t>2048</t>
  </si>
  <si>
    <t>DDR4:64:2400 ECC REG(32)</t>
  </si>
  <si>
    <t>1367093</t>
  </si>
  <si>
    <t>SL01DSDY</t>
  </si>
  <si>
    <t>J11PGN0</t>
  </si>
  <si>
    <t>jule - 1/7/2025 - Allocated to VPC Bare Metal - VCF on VPC dev/test in STG per CAPREQ-249.</t>
  </si>
  <si>
    <t xml:space="preserve">jule - 12/13/2024 - No longer needed for Non-Prod Dell Refresh per CAPREQ-135. Reallocated for QZ1 - Staging: https://jiracloud.swg.usma.ibm.com:8443/browse/DCID-290
</t>
  </si>
  <si>
    <t>jule - 12/13/2024 - No longer needed for Non-Prod Dell Refresh per CAPREQ-135. Unallocated this rack and updated the rack attributes.</t>
  </si>
  <si>
    <t xml:space="preserve">ccoronado - Updating SL tag per Jesse Atkinson. Ticket: 164903984
</t>
  </si>
  <si>
    <t>ccoronado - Updating SL tag per Jesse Atkinson. Ticket: 164903984</t>
  </si>
  <si>
    <t>60</t>
  </si>
  <si>
    <t>67</t>
  </si>
  <si>
    <t>65</t>
  </si>
  <si>
    <t>71</t>
  </si>
  <si>
    <t>961213</t>
  </si>
  <si>
    <t>SL01CZRE</t>
  </si>
  <si>
    <t>C8150LF02NC0641</t>
  </si>
  <si>
    <t>954035</t>
  </si>
  <si>
    <t>SL01CZLC</t>
  </si>
  <si>
    <t>C8150LF02NC0745</t>
  </si>
  <si>
    <t>953815</t>
  </si>
  <si>
    <t>SL01BMM1</t>
  </si>
  <si>
    <t>C8150LF05NC0765</t>
  </si>
  <si>
    <t>1721367</t>
  </si>
  <si>
    <t>SL0190P6</t>
  </si>
  <si>
    <t>C8150LH24NL0707</t>
  </si>
  <si>
    <t>1403519</t>
  </si>
  <si>
    <t>SL01FJUC</t>
  </si>
  <si>
    <t>J33H9RD</t>
  </si>
  <si>
    <t>1403527</t>
  </si>
  <si>
    <t>SL01FJV8</t>
  </si>
  <si>
    <t>J33H9PZ</t>
  </si>
  <si>
    <t>1676285</t>
  </si>
  <si>
    <t>SL01879I</t>
  </si>
  <si>
    <t>J1291T5</t>
  </si>
  <si>
    <t>1685229</t>
  </si>
  <si>
    <t>SL01HIG9</t>
  </si>
  <si>
    <t>J129BLE</t>
  </si>
  <si>
    <t>1681335</t>
  </si>
  <si>
    <t>SL01HMCS</t>
  </si>
  <si>
    <t>J1291RA</t>
  </si>
  <si>
    <t>120</t>
  </si>
  <si>
    <t>1219103</t>
  </si>
  <si>
    <t>SL01DQLU</t>
  </si>
  <si>
    <t>C819UAF51B50218</t>
  </si>
  <si>
    <t>708573</t>
  </si>
  <si>
    <t>SL019IB3</t>
  </si>
  <si>
    <t>C819UAE05A40235</t>
  </si>
  <si>
    <t>122</t>
  </si>
  <si>
    <t>1072593</t>
  </si>
  <si>
    <t>SL01D1X5</t>
  </si>
  <si>
    <t>C819UAE47B10492</t>
  </si>
  <si>
    <t>1296519</t>
  </si>
  <si>
    <t>SL01EK9E</t>
  </si>
  <si>
    <t>C819UAG11B50260</t>
  </si>
  <si>
    <t>1065561</t>
  </si>
  <si>
    <t>SL01D1M6</t>
  </si>
  <si>
    <t>J31N5A8</t>
  </si>
  <si>
    <t>1339409</t>
  </si>
  <si>
    <t>SL01EJ09</t>
  </si>
  <si>
    <t>J33A1GN</t>
  </si>
  <si>
    <t>1281843</t>
  </si>
  <si>
    <t>SL01EJX1</t>
  </si>
  <si>
    <t>J32YVLN</t>
  </si>
  <si>
    <t>1275203</t>
  </si>
  <si>
    <t>SL01CFBU</t>
  </si>
  <si>
    <t>J32XYRH</t>
  </si>
  <si>
    <t>1072373</t>
  </si>
  <si>
    <t>SL01D20G</t>
  </si>
  <si>
    <t>C819UAE47B10385</t>
  </si>
  <si>
    <t>1601535</t>
  </si>
  <si>
    <t>SL01HLR3</t>
  </si>
  <si>
    <t>C819UAH14CC0651</t>
  </si>
  <si>
    <t>1072407</t>
  </si>
  <si>
    <t>SL01D24M</t>
  </si>
  <si>
    <t>C819UAE47B10705</t>
  </si>
  <si>
    <t>958753</t>
  </si>
  <si>
    <t>SL01CZV8</t>
  </si>
  <si>
    <t>C819UAE40B02232</t>
  </si>
  <si>
    <t>1233819</t>
  </si>
  <si>
    <t>SL01EJAI</t>
  </si>
  <si>
    <t>C819UAG01B50365</t>
  </si>
  <si>
    <t>1110751</t>
  </si>
  <si>
    <t>SL017BUQ</t>
  </si>
  <si>
    <t>C819UAF44B50276</t>
  </si>
  <si>
    <t>894753</t>
  </si>
  <si>
    <t>SL01BV0X</t>
  </si>
  <si>
    <t>C819UAE45B00438</t>
  </si>
  <si>
    <t>1219019</t>
  </si>
  <si>
    <t>SL01D35B</t>
  </si>
  <si>
    <t>C819UAF52B50032</t>
  </si>
  <si>
    <t>1614367</t>
  </si>
  <si>
    <t>SL01CPUB</t>
  </si>
  <si>
    <t>C819UAH23CC0149</t>
  </si>
  <si>
    <t>1330203</t>
  </si>
  <si>
    <t>SL01DENG</t>
  </si>
  <si>
    <t>J3396KT</t>
  </si>
  <si>
    <t>1602111</t>
  </si>
  <si>
    <t>SL01HLV8</t>
  </si>
  <si>
    <t>C819UAH14CC0718</t>
  </si>
  <si>
    <t>1332009</t>
  </si>
  <si>
    <t>SL01EL8D</t>
  </si>
  <si>
    <t>C819UAG26B70006</t>
  </si>
  <si>
    <t>1447531</t>
  </si>
  <si>
    <t>SL01FJ6M</t>
  </si>
  <si>
    <t>C819UAG38CA1815</t>
  </si>
  <si>
    <t>1390673</t>
  </si>
  <si>
    <t>SL01FJJV</t>
  </si>
  <si>
    <t>J3001Y60</t>
  </si>
  <si>
    <t>1390167</t>
  </si>
  <si>
    <t>SL01FJOM</t>
  </si>
  <si>
    <t>J3001Y39</t>
  </si>
  <si>
    <t>1447571</t>
  </si>
  <si>
    <t>SL01FJ5X</t>
  </si>
  <si>
    <t>C819UAG38CA2148</t>
  </si>
  <si>
    <t>1467567</t>
  </si>
  <si>
    <t>SL01ESUC</t>
  </si>
  <si>
    <t>C819UAG38CA2137</t>
  </si>
  <si>
    <t>1610587</t>
  </si>
  <si>
    <t>SL01D6YQ</t>
  </si>
  <si>
    <t>C819UAH16CC0087</t>
  </si>
  <si>
    <t>1U 2x6248</t>
  </si>
  <si>
    <t>1447135</t>
  </si>
  <si>
    <t>SL01DO4Z</t>
  </si>
  <si>
    <t>C819UAG38CA1844</t>
  </si>
  <si>
    <t>671217</t>
  </si>
  <si>
    <t>SL01A7JI</t>
  </si>
  <si>
    <t>C829UAE07A40545</t>
  </si>
  <si>
    <t>1414843</t>
  </si>
  <si>
    <t>SL01FRIT</t>
  </si>
  <si>
    <t>C829UAG39B50224</t>
  </si>
  <si>
    <t>Drive Controller(1), Mainboard Onboard SATAIII Controller(1)</t>
  </si>
  <si>
    <t>1562313</t>
  </si>
  <si>
    <t>SL01HG0B</t>
  </si>
  <si>
    <t>C829UAG39CA0544</t>
  </si>
  <si>
    <t>1414909</t>
  </si>
  <si>
    <t>SL01FRIM</t>
  </si>
  <si>
    <t>C829UAG39B50198</t>
  </si>
  <si>
    <t>1639323</t>
  </si>
  <si>
    <t>SL01ALJI</t>
  </si>
  <si>
    <t>C829UAH17CE1704</t>
  </si>
  <si>
    <t>1575231</t>
  </si>
  <si>
    <t>SL01I9IG</t>
  </si>
  <si>
    <t>C829UAG46CC0211</t>
  </si>
  <si>
    <t>1559447</t>
  </si>
  <si>
    <t>SL01GUMI</t>
  </si>
  <si>
    <t>C8470FG52NB0318</t>
  </si>
  <si>
    <t>DDR4:32:2933 REG(32)</t>
  </si>
  <si>
    <t>1633001</t>
  </si>
  <si>
    <t>SL01HLO1</t>
  </si>
  <si>
    <t>C848XAG14A80010</t>
  </si>
  <si>
    <t>1528285</t>
  </si>
  <si>
    <t>SL01GU31</t>
  </si>
  <si>
    <t>C848XAG12A80120</t>
  </si>
  <si>
    <t>PNL_
4V1_
002_D</t>
  </si>
  <si>
    <t>PNL_
4V1_
003_D</t>
  </si>
  <si>
    <t>PNL_
4V1_
002_C</t>
  </si>
  <si>
    <t>PNL_
4V1_
003_C</t>
  </si>
  <si>
    <t>PNL_
4V1_
003_B</t>
  </si>
  <si>
    <t>PNL_
4V1_
001_B</t>
  </si>
  <si>
    <t>PNL_
4V1_
002_A</t>
  </si>
  <si>
    <t>PNL_
4V1_
001_A</t>
  </si>
  <si>
    <t>PNL_
4V1_
002_B</t>
  </si>
  <si>
    <t>PNL_
4V1_
003_A</t>
  </si>
  <si>
    <r>
      <rPr>
        <b/>
        <u/>
        <sz val="11"/>
        <color theme="1"/>
        <rFont val="Calibri"/>
        <family val="2"/>
        <scheme val="minor"/>
      </rPr>
      <t>CAHU-05-DH2.4</t>
    </r>
    <r>
      <rPr>
        <sz val="11"/>
        <color theme="1"/>
        <rFont val="Calibri"/>
        <family val="2"/>
        <scheme val="minor"/>
      </rPr>
      <t xml:space="preserve">
20A, 480V, 3PH, 3WIRE
FED FROM: 
CAHU-O-2 (8,10,12)
LOC: IN THIS ROOM</t>
    </r>
  </si>
  <si>
    <r>
      <rPr>
        <b/>
        <u/>
        <sz val="11"/>
        <color theme="1"/>
        <rFont val="Calibri"/>
        <family val="2"/>
        <scheme val="minor"/>
      </rPr>
      <t>CAHU-06-DH2.4</t>
    </r>
    <r>
      <rPr>
        <sz val="11"/>
        <color theme="1"/>
        <rFont val="Calibri"/>
        <family val="2"/>
        <scheme val="minor"/>
      </rPr>
      <t xml:space="preserve">
20A, 480V, 3PH, 3WIRE
FED FROM: 
CAHU-O-1 (8,10,12)
LOC: IN THIS ROOM</t>
    </r>
  </si>
  <si>
    <r>
      <rPr>
        <b/>
        <u/>
        <sz val="11"/>
        <color theme="1"/>
        <rFont val="Calibri"/>
        <family val="2"/>
        <scheme val="minor"/>
      </rPr>
      <t>CAHU-07-DH2.4</t>
    </r>
    <r>
      <rPr>
        <sz val="11"/>
        <color theme="1"/>
        <rFont val="Calibri"/>
        <family val="2"/>
        <scheme val="minor"/>
      </rPr>
      <t xml:space="preserve">
20A, 480V, 3PH, 3WIRE
FED FROM: 
CAHU-O-2 (2,4,6)
LOC: IN THIS ROOM</t>
    </r>
  </si>
  <si>
    <r>
      <rPr>
        <b/>
        <u/>
        <sz val="11"/>
        <color theme="1"/>
        <rFont val="Calibri"/>
        <family val="2"/>
        <scheme val="minor"/>
      </rPr>
      <t>CAHU-08-DH2.4</t>
    </r>
    <r>
      <rPr>
        <sz val="11"/>
        <color theme="1"/>
        <rFont val="Calibri"/>
        <family val="2"/>
        <scheme val="minor"/>
      </rPr>
      <t xml:space="preserve">
20A, 480V, 3PH, 3WIRE
FED FROM: 
CAHU-O-1 (1,3,5)
LOC: IN THIS ROOM</t>
    </r>
  </si>
  <si>
    <r>
      <rPr>
        <b/>
        <u/>
        <sz val="11"/>
        <color theme="1"/>
        <rFont val="Calibri"/>
        <family val="2"/>
        <scheme val="minor"/>
      </rPr>
      <t>CAHU-01-DH2.4</t>
    </r>
    <r>
      <rPr>
        <sz val="11"/>
        <color theme="1"/>
        <rFont val="Calibri"/>
        <family val="2"/>
        <scheme val="minor"/>
      </rPr>
      <t xml:space="preserve">
20A, 480V, 3PH, 3WIRE
FED FROM: 
CAHU-O-1 (2,4,6)
LOC: IN THIS ROOM</t>
    </r>
  </si>
  <si>
    <r>
      <rPr>
        <b/>
        <u/>
        <sz val="11"/>
        <color theme="1"/>
        <rFont val="Calibri"/>
        <family val="2"/>
        <scheme val="minor"/>
      </rPr>
      <t>CAHU-02-DH2.4</t>
    </r>
    <r>
      <rPr>
        <sz val="11"/>
        <color theme="1"/>
        <rFont val="Calibri"/>
        <family val="2"/>
        <scheme val="minor"/>
      </rPr>
      <t xml:space="preserve">
20A, 480V, 3PH, 3WIRE
FED FROM: 
CAHU-O-2 (7,9,11)
LOC: IN THIS ROOM</t>
    </r>
  </si>
  <si>
    <r>
      <rPr>
        <b/>
        <u/>
        <sz val="11"/>
        <color theme="1"/>
        <rFont val="Calibri"/>
        <family val="2"/>
        <scheme val="minor"/>
      </rPr>
      <t>CAHU-03-DH2.4</t>
    </r>
    <r>
      <rPr>
        <sz val="11"/>
        <color theme="1"/>
        <rFont val="Calibri"/>
        <family val="2"/>
        <scheme val="minor"/>
      </rPr>
      <t xml:space="preserve">
20A, 480V, 3PH, 3WIRE
FED FROM: 
CAHU-O-1 (7,9,11)
LOC: IN THIS ROOM</t>
    </r>
  </si>
  <si>
    <r>
      <rPr>
        <b/>
        <u/>
        <sz val="11"/>
        <color theme="1"/>
        <rFont val="Calibri"/>
        <family val="2"/>
        <scheme val="minor"/>
      </rPr>
      <t>CAHU-04-DH2.4</t>
    </r>
    <r>
      <rPr>
        <sz val="11"/>
        <color theme="1"/>
        <rFont val="Calibri"/>
        <family val="2"/>
        <scheme val="minor"/>
      </rPr>
      <t xml:space="preserve">
20A, 480V, 3PH, 3WIRE
FED FROM: 
CAHU-O-2 (1,3,5)
LOC: IN THIS ROOM</t>
    </r>
  </si>
  <si>
    <r>
      <rPr>
        <b/>
        <u/>
        <sz val="11"/>
        <color theme="1"/>
        <rFont val="Calibri"/>
        <family val="2"/>
        <scheme val="minor"/>
      </rPr>
      <t>DFW1-DC2-PDU-4V1-001</t>
    </r>
    <r>
      <rPr>
        <sz val="11"/>
        <color theme="1"/>
        <rFont val="Calibri"/>
        <family val="2"/>
        <scheme val="minor"/>
      </rPr>
      <t xml:space="preserve">
800A
PRIMARY: 575V, 3PH, 3WIRE
FED FROM: STS-V-1
LOC: UPS-TUV ROOM
SECONDARY: 230/400V, 3PH, 4WIRE</t>
    </r>
  </si>
  <si>
    <r>
      <rPr>
        <b/>
        <u/>
        <sz val="11"/>
        <color theme="1"/>
        <rFont val="Calibri"/>
        <family val="2"/>
        <scheme val="minor"/>
      </rPr>
      <t>DFW1-DC2-PDU-4V1-002</t>
    </r>
    <r>
      <rPr>
        <sz val="11"/>
        <color theme="1"/>
        <rFont val="Calibri"/>
        <family val="2"/>
        <scheme val="minor"/>
      </rPr>
      <t xml:space="preserve">
800A
PRIMARY: 575V, 3PH, 3WIRE
FED FROM: STS-V-2
LOC: UPS-TUV ROOM
SECONDARY: 230/400V, 3PH, 4WIRE</t>
    </r>
  </si>
  <si>
    <r>
      <rPr>
        <b/>
        <u/>
        <sz val="11"/>
        <color theme="1"/>
        <rFont val="Calibri"/>
        <family val="2"/>
        <scheme val="minor"/>
      </rPr>
      <t>DFW1-DC2-PDU-4V1-003</t>
    </r>
    <r>
      <rPr>
        <sz val="11"/>
        <color theme="1"/>
        <rFont val="Calibri"/>
        <family val="2"/>
        <scheme val="minor"/>
      </rPr>
      <t xml:space="preserve">
800A
PRIMARY: 575V, 3PH, 3WIRE
FED FROM: STS-V-3
LOC: UPS-TUV ROOM
SECONDARY: 230/400V, 3PH, 4WIRE</t>
    </r>
  </si>
  <si>
    <r>
      <rPr>
        <b/>
        <u/>
        <sz val="11"/>
        <color theme="1"/>
        <rFont val="Calibri"/>
        <family val="2"/>
        <scheme val="minor"/>
      </rPr>
      <t>CAHU-O-2</t>
    </r>
    <r>
      <rPr>
        <sz val="11"/>
        <color theme="1"/>
        <rFont val="Calibri"/>
        <family val="2"/>
        <scheme val="minor"/>
      </rPr>
      <t xml:space="preserve">
277/480V
FED FROM: CAHU-DIST-11
LOC: UPS RM TUV-H101</t>
    </r>
  </si>
  <si>
    <r>
      <rPr>
        <b/>
        <u/>
        <sz val="11"/>
        <color theme="1"/>
        <rFont val="Calibri"/>
        <family val="2"/>
        <scheme val="minor"/>
      </rPr>
      <t>CAHU-O-1</t>
    </r>
    <r>
      <rPr>
        <sz val="11"/>
        <color theme="1"/>
        <rFont val="Calibri"/>
        <family val="2"/>
        <scheme val="minor"/>
      </rPr>
      <t xml:space="preserve">
277/480V
FED FROM: CAHU-DIST-10
LOC: UPS RM TUV-H101</t>
    </r>
  </si>
  <si>
    <t>Back of the Room</t>
  </si>
  <si>
    <t>Front of the Room</t>
  </si>
  <si>
    <t>Entrance</t>
  </si>
  <si>
    <t>jule - 1/10/2025 - Allocated for Dallas Fast Path Project per CAPREQ-251.</t>
  </si>
  <si>
    <t>jule - 1/17/2025 - Allocated for AIU - QZ2 - Development per CAPREQ-255.</t>
  </si>
  <si>
    <t>jule - vlam - 6/26/2024 - Allocated for SDS Acadia - QZ2 per CAPREQ-22.</t>
  </si>
  <si>
    <t>jule - vlam - 6/26/2024 - Allocated for SDS Acadia - QZ1-Staging per CAPREQ-22.</t>
  </si>
  <si>
    <t>61</t>
  </si>
  <si>
    <t>68</t>
  </si>
  <si>
    <t>66</t>
  </si>
  <si>
    <t>72</t>
  </si>
  <si>
    <t>1798939</t>
  </si>
  <si>
    <t>SL01HGEA</t>
  </si>
  <si>
    <t>CN0GNJ7HFCT008B5010RA03</t>
  </si>
  <si>
    <t>1798949</t>
  </si>
  <si>
    <t>SL01HGF1</t>
  </si>
  <si>
    <t>CN0GNJ7HFCT008B500ZSA03</t>
  </si>
  <si>
    <t>1799333</t>
  </si>
  <si>
    <t>SL01HGKI</t>
  </si>
  <si>
    <t>CN0GNJ7HFCT008B501BCA03</t>
  </si>
  <si>
    <t>1799325</t>
  </si>
  <si>
    <t>SL01HGKM</t>
  </si>
  <si>
    <t>CN0GNJ7HFCT008B501B9A03</t>
  </si>
  <si>
    <t>1799331</t>
  </si>
  <si>
    <t>SL01HGKJ</t>
  </si>
  <si>
    <t>CN0GNJ7HFCT008B501BDA03</t>
  </si>
  <si>
    <t>1798927</t>
  </si>
  <si>
    <t>SL01HEAI</t>
  </si>
  <si>
    <t>CN0GNJ7HFCT008B501GVA03</t>
  </si>
  <si>
    <t>1799341</t>
  </si>
  <si>
    <t>SL01GIHL</t>
  </si>
  <si>
    <t>CN0GNJ7HFCT008B5019WA03</t>
  </si>
  <si>
    <t>1798225</t>
  </si>
  <si>
    <t>SL01HMXU</t>
  </si>
  <si>
    <t>C8150LH50NL0347</t>
  </si>
  <si>
    <t>1798579</t>
  </si>
  <si>
    <t>SL01FKIW</t>
  </si>
  <si>
    <t>C8150LH24NL0102</t>
  </si>
  <si>
    <t>1798553</t>
  </si>
  <si>
    <t>SL01HMFN</t>
  </si>
  <si>
    <t>C8150LH24NL0084</t>
  </si>
  <si>
    <t>1798645</t>
  </si>
  <si>
    <t>SL01FKJJ</t>
  </si>
  <si>
    <t>C8150LH50NL0328</t>
  </si>
  <si>
    <t>1681277</t>
  </si>
  <si>
    <t>SL01HN0N</t>
  </si>
  <si>
    <t>J1291N4</t>
  </si>
  <si>
    <t>1398131</t>
  </si>
  <si>
    <t>SL01DSAQ</t>
  </si>
  <si>
    <t>J33H31F</t>
  </si>
  <si>
    <t>1798197</t>
  </si>
  <si>
    <t>SL01HMFE</t>
  </si>
  <si>
    <t>C8150LH24NL0839</t>
  </si>
  <si>
    <t>1798547</t>
  </si>
  <si>
    <t>SL01HMFQ</t>
  </si>
  <si>
    <t>C8150LH50NL0318</t>
  </si>
  <si>
    <t>1798193</t>
  </si>
  <si>
    <t>SL01HMEQ</t>
  </si>
  <si>
    <t>C8150LH50NL0420</t>
  </si>
  <si>
    <t>1685211</t>
  </si>
  <si>
    <t>SL01HIGI</t>
  </si>
  <si>
    <t>J129BM1</t>
  </si>
  <si>
    <t>1798669</t>
  </si>
  <si>
    <t>SL01FKJ4</t>
  </si>
  <si>
    <t>C8150LH24NL0046</t>
  </si>
  <si>
    <t>1798217</t>
  </si>
  <si>
    <t>SL01HMY8</t>
  </si>
  <si>
    <t>C8150LH24NL0841</t>
  </si>
  <si>
    <t>1797473</t>
  </si>
  <si>
    <t>SL01CY55</t>
  </si>
  <si>
    <t>C8150LH24NL0323</t>
  </si>
  <si>
    <t>1797469</t>
  </si>
  <si>
    <t>SL01CY4I</t>
  </si>
  <si>
    <t>C8150LH24NL0328</t>
  </si>
  <si>
    <t>1798585</t>
  </si>
  <si>
    <t>SL01FKIY</t>
  </si>
  <si>
    <t>C8150LH24NL0089</t>
  </si>
  <si>
    <t>1798209</t>
  </si>
  <si>
    <t>SL01HMYA</t>
  </si>
  <si>
    <t>C8150LH50NL0411</t>
  </si>
  <si>
    <t>1798675</t>
  </si>
  <si>
    <t>SL01FKJR</t>
  </si>
  <si>
    <t>C8150LH50NL0311</t>
  </si>
  <si>
    <t>1798651</t>
  </si>
  <si>
    <t>SL01FKJG</t>
  </si>
  <si>
    <t>C8150LH24NL0116</t>
  </si>
  <si>
    <t>1798653</t>
  </si>
  <si>
    <t>SL01FKK5</t>
  </si>
  <si>
    <t>C8150LH24NL0095</t>
  </si>
  <si>
    <t>1798213</t>
  </si>
  <si>
    <t>SL01HMXW</t>
  </si>
  <si>
    <t>C8150LH50NL0413</t>
  </si>
  <si>
    <t>1798221</t>
  </si>
  <si>
    <t>SL01HMXI</t>
  </si>
  <si>
    <t>C8150LH24NL0835</t>
  </si>
  <si>
    <t>1798649</t>
  </si>
  <si>
    <t>SL01FKJH</t>
  </si>
  <si>
    <t>C8150LH24NL0044</t>
  </si>
  <si>
    <t>1798711</t>
  </si>
  <si>
    <t>SL01HMFV</t>
  </si>
  <si>
    <t>C8150LH24NL0081</t>
  </si>
  <si>
    <t>1798673</t>
  </si>
  <si>
    <t>SL01FKJS</t>
  </si>
  <si>
    <t>C8150LH24NL0105</t>
  </si>
  <si>
    <t>1798637</t>
  </si>
  <si>
    <t>SL01FKJO</t>
  </si>
  <si>
    <t>C8150LH24NL0182</t>
  </si>
  <si>
    <t>1798641</t>
  </si>
  <si>
    <t>SL01FKJL</t>
  </si>
  <si>
    <t>C8150LH24NL0047</t>
  </si>
  <si>
    <t>DDR4:8:2666 NON ECC NON REG(4)</t>
  </si>
  <si>
    <t>1798659</t>
  </si>
  <si>
    <t>SL01FKJ9</t>
  </si>
  <si>
    <t>C8150LH24NL0100</t>
  </si>
  <si>
    <t>121</t>
  </si>
  <si>
    <t>1339213</t>
  </si>
  <si>
    <t>SL01EKYD</t>
  </si>
  <si>
    <t>J33A171</t>
  </si>
  <si>
    <t>1575131</t>
  </si>
  <si>
    <t>SL01CF6D</t>
  </si>
  <si>
    <t>C819UAH12CC0183</t>
  </si>
  <si>
    <t>1575107</t>
  </si>
  <si>
    <t>SL01CF6T</t>
  </si>
  <si>
    <t>C819UAH14CC0238</t>
  </si>
  <si>
    <t>1574751</t>
  </si>
  <si>
    <t>SL01HLIR</t>
  </si>
  <si>
    <t>C819UAH14CC0222</t>
  </si>
  <si>
    <t>1574719</t>
  </si>
  <si>
    <t>SL01HLIH</t>
  </si>
  <si>
    <t>C819UAH12CC0115</t>
  </si>
  <si>
    <t>767819</t>
  </si>
  <si>
    <t>SL01AY4A</t>
  </si>
  <si>
    <t>C819UAE38B01088</t>
  </si>
  <si>
    <t>961317</t>
  </si>
  <si>
    <t>SL01CZYK</t>
  </si>
  <si>
    <t>C819UAE40B01793</t>
  </si>
  <si>
    <t>1242353</t>
  </si>
  <si>
    <t>SL01EIK6</t>
  </si>
  <si>
    <t>C819UAG03B50290</t>
  </si>
  <si>
    <t>1001355</t>
  </si>
  <si>
    <t>SL019C7P</t>
  </si>
  <si>
    <t>C819UAE40B02770</t>
  </si>
  <si>
    <t>1334717</t>
  </si>
  <si>
    <t>SL01ELFG</t>
  </si>
  <si>
    <t>C819UAG26B70740</t>
  </si>
  <si>
    <t>763679</t>
  </si>
  <si>
    <t>SL0192KN</t>
  </si>
  <si>
    <t>C819UAE38B01148</t>
  </si>
  <si>
    <t>1334563</t>
  </si>
  <si>
    <t>SL01EL8X</t>
  </si>
  <si>
    <t>C819UAG26B70810</t>
  </si>
  <si>
    <t>1574767</t>
  </si>
  <si>
    <t>SL01HLJ9</t>
  </si>
  <si>
    <t>C819UAH14CC0206</t>
  </si>
  <si>
    <t>1065925</t>
  </si>
  <si>
    <t>SL01D1H3</t>
  </si>
  <si>
    <t>J31N5FX</t>
  </si>
  <si>
    <t>1064953</t>
  </si>
  <si>
    <t>SL01D1O4</t>
  </si>
  <si>
    <t>J31N513</t>
  </si>
  <si>
    <t>1064313</t>
  </si>
  <si>
    <t>SL01D1Q7</t>
  </si>
  <si>
    <t>J31N52P</t>
  </si>
  <si>
    <t>1306547</t>
  </si>
  <si>
    <t>SL018Z3G</t>
  </si>
  <si>
    <t>J3348WH</t>
  </si>
  <si>
    <t>1339415</t>
  </si>
  <si>
    <t>SL01EJ0C</t>
  </si>
  <si>
    <t>J33A1HR</t>
  </si>
  <si>
    <t>1298913</t>
  </si>
  <si>
    <t>SL01EKS9</t>
  </si>
  <si>
    <t>J332GR8</t>
  </si>
  <si>
    <t>1282237</t>
  </si>
  <si>
    <t>SL01EJHI</t>
  </si>
  <si>
    <t>J32YVHP</t>
  </si>
  <si>
    <t>1339293</t>
  </si>
  <si>
    <t>SL01EJ0I</t>
  </si>
  <si>
    <t>J33A1F1</t>
  </si>
  <si>
    <t>1306705</t>
  </si>
  <si>
    <t>SL018Z3I</t>
  </si>
  <si>
    <t>J3348T2</t>
  </si>
  <si>
    <t>1339497</t>
  </si>
  <si>
    <t>SL01ELR5</t>
  </si>
  <si>
    <t>J33A13M</t>
  </si>
  <si>
    <t>1306719</t>
  </si>
  <si>
    <t>SL018Z18</t>
  </si>
  <si>
    <t>J3348WT</t>
  </si>
  <si>
    <t>1282273</t>
  </si>
  <si>
    <t>SL01EK19</t>
  </si>
  <si>
    <t>J32YVHN</t>
  </si>
  <si>
    <t>1308505</t>
  </si>
  <si>
    <t>SL01BTNP</t>
  </si>
  <si>
    <t>J334927</t>
  </si>
  <si>
    <t>1308701</t>
  </si>
  <si>
    <t>SL01BTOS</t>
  </si>
  <si>
    <t>J3348NL</t>
  </si>
  <si>
    <t>116</t>
  </si>
  <si>
    <t>1233607</t>
  </si>
  <si>
    <t>SL01EJ9Q</t>
  </si>
  <si>
    <t>C819UAG01B50265</t>
  </si>
  <si>
    <t>1164121</t>
  </si>
  <si>
    <t>SL01DV4H</t>
  </si>
  <si>
    <t>C819UAF49B50002</t>
  </si>
  <si>
    <t>1117729</t>
  </si>
  <si>
    <t>SL01BV7A</t>
  </si>
  <si>
    <t>C819UAF45B50329</t>
  </si>
  <si>
    <t>763761</t>
  </si>
  <si>
    <t>SL018XWU</t>
  </si>
  <si>
    <t>C819UAE38B01225</t>
  </si>
  <si>
    <t>1084977</t>
  </si>
  <si>
    <t>SL017BB0</t>
  </si>
  <si>
    <t>C819UAF22B10370</t>
  </si>
  <si>
    <t>1296725</t>
  </si>
  <si>
    <t>SL01EK7Y</t>
  </si>
  <si>
    <t>C819UAG11B50295</t>
  </si>
  <si>
    <t>807743</t>
  </si>
  <si>
    <t>SL01BC97</t>
  </si>
  <si>
    <t>C819UAE38B00404</t>
  </si>
  <si>
    <t>1296795</t>
  </si>
  <si>
    <t>SL01EK9J</t>
  </si>
  <si>
    <t>C819UAG11B50237</t>
  </si>
  <si>
    <t>1296723</t>
  </si>
  <si>
    <t>SL01EK7Z</t>
  </si>
  <si>
    <t>C819UAG11B50291</t>
  </si>
  <si>
    <t>1601577</t>
  </si>
  <si>
    <t>SL01HLQP</t>
  </si>
  <si>
    <t>C819UAH14CC0346</t>
  </si>
  <si>
    <t>1206209</t>
  </si>
  <si>
    <t>SL01D33T</t>
  </si>
  <si>
    <t>C819UAF51B50136</t>
  </si>
  <si>
    <t>1317327</t>
  </si>
  <si>
    <t>SL01EJI5</t>
  </si>
  <si>
    <t>C819UAG11B50432</t>
  </si>
  <si>
    <t>1329857</t>
  </si>
  <si>
    <t>SL01EM31</t>
  </si>
  <si>
    <t>J33922A</t>
  </si>
  <si>
    <t>1330223</t>
  </si>
  <si>
    <t>SL01DEO1</t>
  </si>
  <si>
    <t>J3396L1</t>
  </si>
  <si>
    <t>1329815</t>
  </si>
  <si>
    <t>SL01EM8I</t>
  </si>
  <si>
    <t>J33921G</t>
  </si>
  <si>
    <t>1803391</t>
  </si>
  <si>
    <t>SL01CY5O</t>
  </si>
  <si>
    <t>C819UAH22CC1767</t>
  </si>
  <si>
    <t>1803411</t>
  </si>
  <si>
    <t>SL01CY56</t>
  </si>
  <si>
    <t>C819UAH22CC1738</t>
  </si>
  <si>
    <t>1803407</t>
  </si>
  <si>
    <t>SL01CY5R</t>
  </si>
  <si>
    <t>C819UAH22CC1778</t>
  </si>
  <si>
    <t>1803427</t>
  </si>
  <si>
    <t>SL01CY5I</t>
  </si>
  <si>
    <t>C819UAH22CC1769</t>
  </si>
  <si>
    <t>1803413</t>
  </si>
  <si>
    <t>SL01CY5H</t>
  </si>
  <si>
    <t>C819UAH22CC1770</t>
  </si>
  <si>
    <t>1390633</t>
  </si>
  <si>
    <t>SL01FJJL</t>
  </si>
  <si>
    <t>J3001Y82</t>
  </si>
  <si>
    <t>1390305</t>
  </si>
  <si>
    <t>SL01FJMM</t>
  </si>
  <si>
    <t>J3001Y8C</t>
  </si>
  <si>
    <t>1390525</t>
  </si>
  <si>
    <t>SL01FJKR</t>
  </si>
  <si>
    <t>J3001Y31</t>
  </si>
  <si>
    <t>1390647</t>
  </si>
  <si>
    <t>SL01FJJE</t>
  </si>
  <si>
    <t>J3001Y3M</t>
  </si>
  <si>
    <t>1556653</t>
  </si>
  <si>
    <t>SL01GUAR</t>
  </si>
  <si>
    <t>J1003A1H</t>
  </si>
  <si>
    <t>1803419</t>
  </si>
  <si>
    <t>SL01CY5M</t>
  </si>
  <si>
    <t>C819UAH22CC1773</t>
  </si>
  <si>
    <t>1803403</t>
  </si>
  <si>
    <t>SL01CY5N</t>
  </si>
  <si>
    <t>C819UAH22CC1761</t>
  </si>
  <si>
    <t>1596325</t>
  </si>
  <si>
    <t>SL01HLNC</t>
  </si>
  <si>
    <t>J1004K5C</t>
  </si>
  <si>
    <t>1604365</t>
  </si>
  <si>
    <t>SL01GRJ8</t>
  </si>
  <si>
    <t>C819UAH14CC0375</t>
  </si>
  <si>
    <t>57</t>
  </si>
  <si>
    <t>824721</t>
  </si>
  <si>
    <t>SL01BCQ2</t>
  </si>
  <si>
    <t>C829UAE47B10548</t>
  </si>
  <si>
    <t>1802713</t>
  </si>
  <si>
    <t>SL01HN13</t>
  </si>
  <si>
    <t>C829UAH47CF0212</t>
  </si>
  <si>
    <t>1802913</t>
  </si>
  <si>
    <t>SL01HN1N</t>
  </si>
  <si>
    <t>C829UAH47CF0016</t>
  </si>
  <si>
    <t>1802897</t>
  </si>
  <si>
    <t>SL01HN1G</t>
  </si>
  <si>
    <t>C829UAH47CF0017</t>
  </si>
  <si>
    <t>jule - Restricted Access Account - Hardware Locked</t>
  </si>
  <si>
    <t>ysilva - 2/3/2025 - Zseries M Rack (Mainframe management).</t>
  </si>
  <si>
    <t>ysilva - vlam - 6/21/2024 - Allocated for Acadia-SDS - QZ1 per CAPREQ-22</t>
  </si>
  <si>
    <t>2025-02-03 23:59:59</t>
  </si>
  <si>
    <t>02/04/2025 07:56:06 AM</t>
  </si>
  <si>
    <t>809423</t>
  </si>
  <si>
    <t>SL01BLEO</t>
  </si>
  <si>
    <t>C8150LE39NC0251</t>
  </si>
  <si>
    <t>953501</t>
  </si>
  <si>
    <t>SL01CZO2</t>
  </si>
  <si>
    <t>C8150LF02NC0406</t>
  </si>
  <si>
    <t>960427</t>
  </si>
  <si>
    <t>SL01CZJM</t>
  </si>
  <si>
    <t>C8150LF02NC0781</t>
  </si>
  <si>
    <t>1027755</t>
  </si>
  <si>
    <t>SL01DGPZ</t>
  </si>
  <si>
    <t>C8150LF17ND0494</t>
  </si>
  <si>
    <t>115</t>
  </si>
  <si>
    <t>1403529</t>
  </si>
  <si>
    <t>SL01FJV7</t>
  </si>
  <si>
    <t>J33H9VZ</t>
  </si>
  <si>
    <t>1742433</t>
  </si>
  <si>
    <t>SL01GQ24</t>
  </si>
  <si>
    <t>C8150LH24NL0742</t>
  </si>
  <si>
    <t>1798707</t>
  </si>
  <si>
    <t>SL01HMFX</t>
  </si>
  <si>
    <t>C8150LH24NL0189</t>
  </si>
  <si>
    <t>1719051</t>
  </si>
  <si>
    <t>SL01CXWO</t>
  </si>
  <si>
    <t>C8150LH24NL0529</t>
  </si>
  <si>
    <t>1719063</t>
  </si>
  <si>
    <t>SL01CXW8</t>
  </si>
  <si>
    <t>C8150LH24NL0520</t>
  </si>
  <si>
    <t>1675963</t>
  </si>
  <si>
    <t>SL01E9XQ</t>
  </si>
  <si>
    <t>J1291NY</t>
  </si>
  <si>
    <t>1676265</t>
  </si>
  <si>
    <t>SL01HIHP</t>
  </si>
  <si>
    <t>J12936D</t>
  </si>
  <si>
    <t>1798207</t>
  </si>
  <si>
    <t>SL01HMF9</t>
  </si>
  <si>
    <t>C8150LH50NL0345</t>
  </si>
  <si>
    <t>1164815</t>
  </si>
  <si>
    <t>SL01DQWL</t>
  </si>
  <si>
    <t>C819UAF49B50153</t>
  </si>
  <si>
    <t>1065799</t>
  </si>
  <si>
    <t>SL01D1HU</t>
  </si>
  <si>
    <t>J31N5M6</t>
  </si>
  <si>
    <t>1065567</t>
  </si>
  <si>
    <t>SL01D1M9</t>
  </si>
  <si>
    <t>J31N5KX</t>
  </si>
  <si>
    <t>1279809</t>
  </si>
  <si>
    <t>SL01DO4P</t>
  </si>
  <si>
    <t>J32XYTN</t>
  </si>
  <si>
    <t>1576337</t>
  </si>
  <si>
    <t>SL01GRDZ</t>
  </si>
  <si>
    <t>C819UAH12CC0300</t>
  </si>
  <si>
    <t>1298723</t>
  </si>
  <si>
    <t>SL01EKJM</t>
  </si>
  <si>
    <t>J332GPT</t>
  </si>
  <si>
    <t>1148369</t>
  </si>
  <si>
    <t>SL01BSPR</t>
  </si>
  <si>
    <t>J328TW5</t>
  </si>
  <si>
    <t>1219105</t>
  </si>
  <si>
    <t>SL01DQLV</t>
  </si>
  <si>
    <t>C819UAF52B50340</t>
  </si>
  <si>
    <t>1148161</t>
  </si>
  <si>
    <t>SL01BSO3</t>
  </si>
  <si>
    <t>J328ME1</t>
  </si>
  <si>
    <t>1111041</t>
  </si>
  <si>
    <t>SL017AIU</t>
  </si>
  <si>
    <t>C819UAF44B50125</t>
  </si>
  <si>
    <t>1614611</t>
  </si>
  <si>
    <t>SL01CPQK</t>
  </si>
  <si>
    <t>C819UAH23CC0270</t>
  </si>
  <si>
    <t>1741339</t>
  </si>
  <si>
    <t>SL01H8GX</t>
  </si>
  <si>
    <t>C819UAH22CC3326</t>
  </si>
  <si>
    <t>1743225</t>
  </si>
  <si>
    <t>SL01GPXN</t>
  </si>
  <si>
    <t>C819UAH22CC3197</t>
  </si>
  <si>
    <t>1602197</t>
  </si>
  <si>
    <t>SL01HM3T</t>
  </si>
  <si>
    <t>C819UAH14CC0627</t>
  </si>
  <si>
    <t>1447321</t>
  </si>
  <si>
    <t>SL01FJ7D</t>
  </si>
  <si>
    <t>C819UAG38CA1818</t>
  </si>
  <si>
    <t>1740799</t>
  </si>
  <si>
    <t>SL01FGKY</t>
  </si>
  <si>
    <t>C819UAH22CC1377</t>
  </si>
  <si>
    <t>1376973</t>
  </si>
  <si>
    <t>SL01EJNO</t>
  </si>
  <si>
    <t>C819UAG35BA0149</t>
  </si>
  <si>
    <t>1332429</t>
  </si>
  <si>
    <t>SL01EL0D</t>
  </si>
  <si>
    <t>C819UAG26B70242</t>
  </si>
  <si>
    <t>1803415</t>
  </si>
  <si>
    <t>SL01CY5G</t>
  </si>
  <si>
    <t>C819UAH22CC1779</t>
  </si>
  <si>
    <t>1601253</t>
  </si>
  <si>
    <t>SL01HLUL</t>
  </si>
  <si>
    <t>C819UAH14CC0665</t>
  </si>
  <si>
    <t>1803397</t>
  </si>
  <si>
    <t>SL01CY5S</t>
  </si>
  <si>
    <t>C819UAH22CC1737</t>
  </si>
  <si>
    <t>1574527</t>
  </si>
  <si>
    <t>SL01GUM7</t>
  </si>
  <si>
    <t>C819UAH14CC0144</t>
  </si>
  <si>
    <t>1596219</t>
  </si>
  <si>
    <t>SL01GU79</t>
  </si>
  <si>
    <t>J1004K96</t>
  </si>
  <si>
    <t>1574557</t>
  </si>
  <si>
    <t>SL01CF5D</t>
  </si>
  <si>
    <t>C819UAH14CC0147</t>
  </si>
  <si>
    <t>853063</t>
  </si>
  <si>
    <t>SL01CG20</t>
  </si>
  <si>
    <t>C829UAE44B00522</t>
  </si>
  <si>
    <t>1528713</t>
  </si>
  <si>
    <t>SL01CDJS</t>
  </si>
  <si>
    <t>C829UAH05CD0044</t>
  </si>
  <si>
    <t>1528707</t>
  </si>
  <si>
    <t>SL01CDJY</t>
  </si>
  <si>
    <t>C829UAH05CD0170</t>
  </si>
  <si>
    <t>1562345</t>
  </si>
  <si>
    <t>SL01HG1B</t>
  </si>
  <si>
    <t>C829UAG39CA0626</t>
  </si>
  <si>
    <t>1528331</t>
  </si>
  <si>
    <t>SL01GU5J</t>
  </si>
  <si>
    <t>C829UAH05CD0015</t>
  </si>
  <si>
    <t>1703057</t>
  </si>
  <si>
    <t>SL018JH9</t>
  </si>
  <si>
    <t>C829UAH30CE0493</t>
  </si>
  <si>
    <t>1703067</t>
  </si>
  <si>
    <t>SL018JH4</t>
  </si>
  <si>
    <t>C829UAH30CE0504</t>
  </si>
  <si>
    <t>1527675</t>
  </si>
  <si>
    <t>SL01GU3Y</t>
  </si>
  <si>
    <t>C829UAH05CD0498</t>
  </si>
  <si>
    <t>1447167</t>
  </si>
  <si>
    <t>SL01FK6U</t>
  </si>
  <si>
    <t>C829UAG39B50506</t>
  </si>
  <si>
    <t>1323923</t>
  </si>
  <si>
    <t>SL01EXWM</t>
  </si>
  <si>
    <t>C829UAG09B30341</t>
  </si>
  <si>
    <t>1528323</t>
  </si>
  <si>
    <t>SL01GU5N</t>
  </si>
  <si>
    <t>C829UAH05CD0013</t>
  </si>
  <si>
    <t>DDR4:64:3200 ECC Reg(3), RAM(9)</t>
  </si>
  <si>
    <t>1377035</t>
  </si>
  <si>
    <t>SL01EK5B</t>
  </si>
  <si>
    <t>C829UAF51B30066</t>
  </si>
  <si>
    <t>1376171</t>
  </si>
  <si>
    <t>SL01DX8M</t>
  </si>
  <si>
    <t>C829UAF50B30579</t>
  </si>
  <si>
    <t>Drive Controller(1), SATA/SAS - MegaRAID SAS 9461-16i SGL(1)</t>
  </si>
  <si>
    <t>1383515</t>
  </si>
  <si>
    <t>SL01EV42</t>
  </si>
  <si>
    <t>C829UAF50B30071</t>
  </si>
  <si>
    <t>883527</t>
  </si>
  <si>
    <t>SL01ALUQ</t>
  </si>
  <si>
    <t>C8470FE51N60040</t>
  </si>
  <si>
    <t>1083501</t>
  </si>
  <si>
    <t>SL018Q4J</t>
  </si>
  <si>
    <t>C8470FE44N60357</t>
  </si>
  <si>
    <t>Data as of 2/3/2025</t>
  </si>
  <si>
    <t>Phase 1</t>
  </si>
  <si>
    <t>Phase 2</t>
  </si>
  <si>
    <t>Max</t>
  </si>
  <si>
    <t>Phase 3</t>
  </si>
  <si>
    <t>Phase 4</t>
  </si>
  <si>
    <t>Phase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</si>
</sst>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0\ \k\W"/>
  </numFmts>
  <fonts count="24" x14ac:knownFonts="1">
    <font>
      <sz val="11"/>
      <color theme="1"/>
      <name val="Calibri"/>
      <family val="2"/>
      <scheme val="minor"/>
    </font>
    <font>
      <sz val="11"/>
      <color theme="1"/>
      <name val="Calibri"/>
      <family val="2"/>
    </font>
    <font>
      <sz val="11"/>
      <color theme="1"/>
      <name val="Calibri"/>
      <family val="2"/>
    </font>
    <font>
      <sz val="8"/>
      <name val="Calibri"/>
      <family val="2"/>
      <scheme val="minor"/>
    </font>
    <font>
      <b/>
      <sz val="11"/>
      <color theme="1"/>
      <name val="Calibri"/>
      <family val="2"/>
      <scheme val="minor"/>
    </font>
    <font>
      <i/>
      <sz val="11"/>
      <color theme="1"/>
      <name val="Calibri"/>
      <family val="2"/>
      <scheme val="minor"/>
    </font>
    <font>
      <sz val="11"/>
      <color rgb="FF000000"/>
      <name val="Calibri"/>
      <family val="2"/>
    </font>
    <font>
      <sz val="11"/>
      <color rgb="FF000000"/>
      <name val="Calibri"/>
      <family val="2"/>
      <scheme val="minor"/>
    </font>
    <font>
      <b/>
      <sz val="11"/>
      <color theme="0"/>
      <name val="Calibri"/>
      <family val="2"/>
    </font>
    <font>
      <sz val="11"/>
      <name val="Calibri"/>
      <family val="2"/>
    </font>
    <font>
      <sz val="9"/>
      <color rgb="FF000000"/>
      <name val="Arial"/>
      <family val="2"/>
    </font>
    <font>
      <sz val="9"/>
      <color rgb="FF484444"/>
      <name val="Arial"/>
      <family val="2"/>
    </font>
    <font>
      <sz val="10"/>
      <color rgb="FF000000"/>
      <name val="Arial"/>
      <family val="2"/>
    </font>
    <font>
      <b/>
      <sz val="10"/>
      <color rgb="FFFFFFFF"/>
      <name val="Arial"/>
      <family val="2"/>
    </font>
    <font>
      <sz val="11"/>
      <name val="Calibri"/>
      <family val="2"/>
      <scheme val="minor"/>
    </font>
    <font>
      <b/>
      <sz val="11"/>
      <color theme="1"/>
      <name val="Calibri"/>
      <family val="2"/>
    </font>
    <font>
      <i/>
      <sz val="11"/>
      <color indexed="8"/>
      <name val="Calibri"/>
      <family val="2"/>
      <scheme val="minor"/>
    </font>
    <font>
      <b/>
      <sz val="12"/>
      <color theme="1"/>
      <name val="Calibri"/>
      <family val="2"/>
    </font>
    <font>
      <sz val="11"/>
      <color theme="0"/>
      <name val="Calibri"/>
      <family val="2"/>
      <scheme val="minor"/>
    </font>
    <font>
      <sz val="10"/>
      <color theme="1"/>
      <name val="Calibri"/>
      <family val="2"/>
      <scheme val="minor"/>
    </font>
    <font>
      <b/>
      <sz val="11"/>
      <color rgb="FF000000"/>
      <name val="Calibri"/>
      <family val="2"/>
      <scheme val="minor"/>
    </font>
    <font>
      <b/>
      <strike/>
      <sz val="12"/>
      <color theme="1"/>
      <name val="Calibri"/>
      <family val="2"/>
    </font>
    <font>
      <strike/>
      <sz val="11"/>
      <color theme="1"/>
      <name val="Calibri"/>
      <family val="2"/>
      <scheme val="minor"/>
    </font>
    <font>
      <b/>
      <u/>
      <sz val="11"/>
      <color theme="1"/>
      <name val="Calibri"/>
      <family val="2"/>
      <scheme val="minor"/>
    </font>
  </fonts>
  <fills count="51">
    <fill>
      <patternFill patternType="none"/>
    </fill>
    <fill>
      <patternFill patternType="gray125"/>
    </fill>
    <fill>
      <patternFill patternType="lightDown">
        <fgColor rgb="FF002060"/>
        <bgColor auto="1"/>
      </patternFill>
    </fill>
    <fill>
      <patternFill patternType="lightUp">
        <fgColor theme="8" tint="0.59996337778862885"/>
        <bgColor indexed="65"/>
      </patternFill>
    </fill>
    <fill>
      <patternFill patternType="lightUp">
        <fgColor theme="5" tint="0.59996337778862885"/>
        <bgColor indexed="65"/>
      </patternFill>
    </fill>
    <fill>
      <patternFill patternType="lightUp">
        <fgColor rgb="FF00B050"/>
      </patternFill>
    </fill>
    <fill>
      <patternFill patternType="lightUp">
        <fgColor theme="9" tint="0.79998168889431442"/>
        <bgColor indexed="65"/>
      </patternFill>
    </fill>
    <fill>
      <patternFill patternType="lightUp">
        <fgColor theme="7" tint="0.59996337778862885"/>
        <bgColor auto="1"/>
      </patternFill>
    </fill>
    <fill>
      <patternFill patternType="lightUp">
        <fgColor theme="0" tint="-0.24994659260841701"/>
        <bgColor indexed="65"/>
      </patternFill>
    </fill>
    <fill>
      <patternFill patternType="lightUp">
        <fgColor rgb="FFB381D9"/>
      </patternFill>
    </fill>
    <fill>
      <patternFill patternType="solid">
        <fgColor rgb="FFFFFFFF"/>
        <bgColor rgb="FFFFFFFF"/>
      </patternFill>
    </fill>
    <fill>
      <patternFill patternType="solid">
        <fgColor theme="8" tint="0.39994506668294322"/>
        <bgColor indexed="64"/>
      </patternFill>
    </fill>
    <fill>
      <patternFill patternType="solid">
        <fgColor rgb="FF7FC4D4"/>
        <bgColor rgb="FF7FC4D4"/>
      </patternFill>
    </fill>
    <fill>
      <patternFill patternType="solid">
        <fgColor theme="0" tint="-0.499984740745262"/>
        <bgColor indexed="64"/>
      </patternFill>
    </fill>
    <fill>
      <patternFill patternType="solid">
        <fgColor rgb="FFFFC000"/>
        <bgColor indexed="64"/>
      </patternFill>
    </fill>
    <fill>
      <patternFill patternType="solid">
        <fgColor theme="7" tint="0.39997558519241921"/>
        <bgColor indexed="64"/>
      </patternFill>
    </fill>
    <fill>
      <patternFill patternType="solid">
        <fgColor rgb="FF92D050"/>
        <bgColor indexed="64"/>
      </patternFill>
    </fill>
    <fill>
      <patternFill patternType="solid">
        <fgColor theme="2" tint="-0.499984740745262"/>
        <bgColor indexed="64"/>
      </patternFill>
    </fill>
    <fill>
      <patternFill patternType="solid">
        <fgColor rgb="FF00B0F0"/>
        <bgColor indexed="64"/>
      </patternFill>
    </fill>
    <fill>
      <patternFill patternType="solid">
        <fgColor rgb="FF7030A0"/>
        <bgColor indexed="64"/>
      </patternFill>
    </fill>
    <fill>
      <patternFill patternType="solid">
        <fgColor rgb="FFFF0000"/>
        <bgColor indexed="64"/>
      </patternFill>
    </fill>
    <fill>
      <patternFill patternType="solid">
        <fgColor rgb="FF00B050"/>
        <bgColor indexed="64"/>
      </patternFill>
    </fill>
    <fill>
      <patternFill patternType="solid">
        <fgColor rgb="FF0070C0"/>
        <bgColor indexed="64"/>
      </patternFill>
    </fill>
    <fill>
      <patternFill patternType="solid">
        <fgColor theme="0" tint="-4.9989318521683403E-2"/>
        <bgColor indexed="64"/>
      </patternFill>
    </fill>
    <fill>
      <patternFill patternType="lightUp">
        <fgColor theme="9" tint="-0.24994659260841701"/>
        <bgColor theme="4" tint="0.79995117038483843"/>
      </patternFill>
    </fill>
    <fill>
      <patternFill patternType="solid">
        <fgColor theme="8" tint="0.79998168889431442"/>
        <bgColor theme="8" tint="0.39979247413556324"/>
      </patternFill>
    </fill>
    <fill>
      <patternFill patternType="solid">
        <fgColor theme="1" tint="0.34998626667073579"/>
        <bgColor indexed="64"/>
      </patternFill>
    </fill>
    <fill>
      <patternFill patternType="solid">
        <fgColor theme="0" tint="-0.14999847407452621"/>
        <bgColor theme="8" tint="0.39979247413556324"/>
      </patternFill>
    </fill>
    <fill>
      <patternFill patternType="solid">
        <fgColor theme="5" tint="0.39997558519241921"/>
        <bgColor indexed="64"/>
      </patternFill>
    </fill>
    <fill>
      <patternFill patternType="solid">
        <fgColor rgb="FFB381D9"/>
        <bgColor indexed="64"/>
      </patternFill>
    </fill>
    <fill>
      <patternFill patternType="solid">
        <fgColor theme="8" tint="0.39997558519241921"/>
        <bgColor indexed="64"/>
      </patternFill>
    </fill>
    <fill>
      <patternFill patternType="solid">
        <fgColor rgb="FFFF5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1" tint="0.499984740745262"/>
        <bgColor indexed="64"/>
      </patternFill>
    </fill>
    <fill>
      <patternFill patternType="solid">
        <fgColor theme="8"/>
        <bgColor indexed="64"/>
      </patternFill>
    </fill>
    <fill>
      <patternFill patternType="solid">
        <fgColor theme="3" tint="0.39997558519241921"/>
        <bgColor indexed="64"/>
      </patternFill>
    </fill>
    <fill>
      <patternFill patternType="solid">
        <fgColor rgb="FFFFABAB"/>
        <bgColor indexed="64"/>
      </patternFill>
    </fill>
    <fill>
      <patternFill patternType="lightUp">
        <fgColor theme="5" tint="-0.24994659260841701"/>
        <bgColor indexed="65"/>
      </patternFill>
    </fill>
    <fill>
      <patternFill patternType="lightDown">
        <fgColor rgb="FF002060"/>
        <bgColor rgb="FFFFFF00"/>
      </patternFill>
    </fill>
    <fill>
      <patternFill patternType="solid">
        <fgColor rgb="FFFFFF00"/>
        <bgColor indexed="64"/>
      </patternFill>
    </fill>
    <fill>
      <patternFill patternType="lightDown">
        <fgColor rgb="FF002060"/>
        <bgColor rgb="FF00B050"/>
      </patternFill>
    </fill>
    <fill>
      <patternFill patternType="solid">
        <fgColor theme="0"/>
        <bgColor indexed="64"/>
      </patternFill>
    </fill>
    <fill>
      <patternFill patternType="lightDown">
        <fgColor rgb="FF002060"/>
        <bgColor theme="0"/>
      </patternFill>
    </fill>
    <fill>
      <patternFill patternType="solid">
        <fgColor rgb="FFFFABAB"/>
        <bgColor theme="0"/>
      </patternFill>
    </fill>
    <fill>
      <patternFill patternType="solid">
        <fgColor theme="9" tint="0.59999389629810485"/>
        <bgColor indexed="64"/>
      </patternFill>
    </fill>
    <fill>
      <patternFill patternType="solid">
        <fgColor theme="2" tint="-0.249977111117893"/>
        <bgColor indexed="64"/>
      </patternFill>
    </fill>
    <fill>
      <patternFill patternType="solid">
        <fgColor theme="5" tint="0.59999389629810485"/>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rgb="FFD3D3D3"/>
      </left>
      <right style="thin">
        <color rgb="FFD3D3D3"/>
      </right>
      <top style="thin">
        <color rgb="FFD3D3D3"/>
      </top>
      <bottom style="thin">
        <color rgb="FFD3D3D3"/>
      </bottom>
      <diagonal/>
    </border>
    <border>
      <left style="thin">
        <color rgb="FFD3D3D3"/>
      </left>
      <right style="thin">
        <color rgb="FFD3D3D3"/>
      </right>
      <top style="thin">
        <color rgb="FFD3D3D3"/>
      </top>
      <bottom/>
      <diagonal/>
    </border>
    <border>
      <left/>
      <right style="thin">
        <color rgb="FFD3D3D3"/>
      </right>
      <top style="thin">
        <color rgb="FFD3D3D3"/>
      </top>
      <bottom style="thin">
        <color rgb="FFD3D3D3"/>
      </bottom>
      <diagonal/>
    </border>
    <border>
      <left style="thin">
        <color rgb="FFD3D3D3"/>
      </left>
      <right/>
      <top style="thin">
        <color rgb="FFD3D3D3"/>
      </top>
      <bottom style="thin">
        <color rgb="FFD3D3D3"/>
      </bottom>
      <diagonal/>
    </border>
    <border>
      <left style="thin">
        <color rgb="FFD3D3D3"/>
      </left>
      <right style="thin">
        <color rgb="FFFFFFFF"/>
      </right>
      <top style="thin">
        <color rgb="FFD3D3D3"/>
      </top>
      <bottom style="thin">
        <color rgb="FFD3D3D3"/>
      </bottom>
      <diagonal/>
    </border>
    <border>
      <left style="thin">
        <color rgb="FFFFFFFF"/>
      </left>
      <right/>
      <top style="thin">
        <color rgb="FFD3D3D3"/>
      </top>
      <bottom style="thin">
        <color rgb="FFD3D3D3"/>
      </bottom>
      <diagonal/>
    </border>
    <border>
      <left style="thick">
        <color rgb="FFFFFF00"/>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0" fontId="7" fillId="0" borderId="0"/>
    <xf numFmtId="0" fontId="2" fillId="0" borderId="0"/>
  </cellStyleXfs>
  <cellXfs count="373">
    <xf numFmtId="0" fontId="0" fillId="0" borderId="0" xfId="0"/>
    <xf numFmtId="0" fontId="0" fillId="0" borderId="0" xfId="0" applyAlignment="1">
      <alignment horizontal="center" vertical="center"/>
    </xf>
    <xf numFmtId="0" fontId="0" fillId="2" borderId="0" xfId="0" applyFill="1" applyAlignment="1">
      <alignment horizontal="center" vertical="center"/>
    </xf>
    <xf numFmtId="0" fontId="0" fillId="0" borderId="1" xfId="0" applyBorder="1" applyAlignment="1">
      <alignment horizontal="center" vertical="center"/>
    </xf>
    <xf numFmtId="0" fontId="0" fillId="0" borderId="0" xfId="0" applyAlignment="1">
      <alignment vertical="center"/>
    </xf>
    <xf numFmtId="0" fontId="0" fillId="0" borderId="0" xfId="0" applyAlignment="1">
      <alignment horizontal="centerContinuous" vertical="center"/>
    </xf>
    <xf numFmtId="164" fontId="0" fillId="0" borderId="0" xfId="0" applyNumberFormat="1" applyAlignment="1">
      <alignment horizontal="centerContinuous" vertical="center"/>
    </xf>
    <xf numFmtId="0" fontId="4" fillId="0" borderId="11" xfId="0" applyFont="1" applyBorder="1" applyAlignment="1">
      <alignment horizontal="center" vertical="center"/>
    </xf>
    <xf numFmtId="0" fontId="4" fillId="0" borderId="11" xfId="0" applyFont="1" applyBorder="1" applyAlignment="1">
      <alignment vertical="center"/>
    </xf>
    <xf numFmtId="0" fontId="5" fillId="0" borderId="0" xfId="0" applyFont="1" applyAlignment="1">
      <alignment vertical="center"/>
    </xf>
    <xf numFmtId="0" fontId="4" fillId="0" borderId="11" xfId="0" applyFont="1" applyBorder="1"/>
    <xf numFmtId="0" fontId="0" fillId="0" borderId="2" xfId="0" applyBorder="1" applyAlignment="1">
      <alignment horizontal="center" vertical="center" textRotation="90"/>
    </xf>
    <xf numFmtId="0" fontId="0" fillId="0" borderId="3" xfId="0" applyBorder="1" applyAlignment="1">
      <alignment horizontal="center" vertical="center" textRotation="90"/>
    </xf>
    <xf numFmtId="0" fontId="0" fillId="0" borderId="4" xfId="0" applyBorder="1" applyAlignment="1">
      <alignment horizontal="center" vertical="center" textRotation="90"/>
    </xf>
    <xf numFmtId="0" fontId="0" fillId="0" borderId="3" xfId="0" applyBorder="1" applyAlignment="1">
      <alignment horizontal="center" vertical="center"/>
    </xf>
    <xf numFmtId="0" fontId="0" fillId="0" borderId="0" xfId="0" applyAlignment="1">
      <alignment horizontal="center"/>
    </xf>
    <xf numFmtId="0" fontId="0" fillId="0" borderId="6" xfId="0" applyBorder="1" applyAlignment="1">
      <alignment vertical="center"/>
    </xf>
    <xf numFmtId="0" fontId="0" fillId="0" borderId="7" xfId="0" applyBorder="1" applyAlignment="1">
      <alignment vertical="center"/>
    </xf>
    <xf numFmtId="0" fontId="9" fillId="0" borderId="0" xfId="1" applyFont="1"/>
    <xf numFmtId="0" fontId="9" fillId="0" borderId="0" xfId="1" applyFont="1" applyAlignment="1">
      <alignment horizontal="center" vertical="center"/>
    </xf>
    <xf numFmtId="0" fontId="8" fillId="11" borderId="0" xfId="1" applyFont="1" applyFill="1" applyAlignment="1">
      <alignment horizontal="center" vertical="center"/>
    </xf>
    <xf numFmtId="0" fontId="9" fillId="0" borderId="21" xfId="1" applyFont="1" applyBorder="1" applyAlignment="1">
      <alignment horizontal="center" vertical="center"/>
    </xf>
    <xf numFmtId="0" fontId="9" fillId="0" borderId="21" xfId="1" applyFont="1" applyBorder="1"/>
    <xf numFmtId="0" fontId="13" fillId="12" borderId="15" xfId="1" applyFont="1" applyFill="1" applyBorder="1" applyAlignment="1">
      <alignment horizontal="center" vertical="center" readingOrder="1"/>
    </xf>
    <xf numFmtId="43" fontId="13" fillId="12" borderId="18" xfId="1" applyNumberFormat="1" applyFont="1" applyFill="1" applyBorder="1" applyAlignment="1">
      <alignment horizontal="center" vertical="center" readingOrder="1"/>
    </xf>
    <xf numFmtId="0" fontId="13" fillId="12" borderId="17" xfId="1" applyFont="1" applyFill="1" applyBorder="1" applyAlignment="1">
      <alignment horizontal="center" vertical="center" readingOrder="1"/>
    </xf>
    <xf numFmtId="0" fontId="13" fillId="12" borderId="19" xfId="1" applyFont="1" applyFill="1" applyBorder="1" applyAlignment="1">
      <alignment horizontal="center" vertical="center" readingOrder="1"/>
    </xf>
    <xf numFmtId="0" fontId="11" fillId="10" borderId="15" xfId="1" applyFont="1" applyFill="1" applyBorder="1" applyAlignment="1">
      <alignment horizontal="left" vertical="center" readingOrder="1"/>
    </xf>
    <xf numFmtId="14" fontId="12" fillId="10" borderId="16" xfId="1" applyNumberFormat="1" applyFont="1" applyFill="1" applyBorder="1" applyAlignment="1">
      <alignment horizontal="center" vertical="center" readingOrder="1"/>
    </xf>
    <xf numFmtId="0" fontId="12" fillId="10" borderId="16" xfId="1" applyFont="1" applyFill="1" applyBorder="1" applyAlignment="1">
      <alignment horizontal="center" vertical="center" readingOrder="1"/>
    </xf>
    <xf numFmtId="0" fontId="11" fillId="10" borderId="17" xfId="1" applyFont="1" applyFill="1" applyBorder="1" applyAlignment="1">
      <alignment horizontal="center" vertical="center" readingOrder="1"/>
    </xf>
    <xf numFmtId="0" fontId="10" fillId="10" borderId="16" xfId="1" applyFont="1" applyFill="1" applyBorder="1" applyAlignment="1">
      <alignment horizontal="center" vertical="center" readingOrder="1"/>
    </xf>
    <xf numFmtId="0" fontId="10" fillId="10" borderId="15" xfId="1" applyFont="1" applyFill="1" applyBorder="1" applyAlignment="1">
      <alignment horizontal="center" vertical="center" readingOrder="1"/>
    </xf>
    <xf numFmtId="14" fontId="12" fillId="10" borderId="20" xfId="1" applyNumberFormat="1" applyFont="1" applyFill="1" applyBorder="1" applyAlignment="1">
      <alignment vertical="center" readingOrder="1"/>
    </xf>
    <xf numFmtId="0" fontId="11" fillId="0" borderId="15" xfId="1" applyFont="1" applyBorder="1" applyAlignment="1">
      <alignment horizontal="left" vertical="center" readingOrder="1"/>
    </xf>
    <xf numFmtId="49" fontId="11" fillId="10" borderId="18" xfId="1" applyNumberFormat="1" applyFont="1" applyFill="1" applyBorder="1" applyAlignment="1">
      <alignment vertical="center" readingOrder="1"/>
    </xf>
    <xf numFmtId="0" fontId="2" fillId="0" borderId="0" xfId="2"/>
    <xf numFmtId="0" fontId="15" fillId="0" borderId="0" xfId="2" applyFont="1"/>
    <xf numFmtId="0" fontId="4" fillId="0" borderId="0" xfId="0" applyFont="1" applyAlignment="1">
      <alignment horizontal="center" vertical="center"/>
    </xf>
    <xf numFmtId="0" fontId="4" fillId="0" borderId="0" xfId="0" applyFont="1"/>
    <xf numFmtId="0" fontId="16" fillId="0" borderId="0" xfId="0" applyFont="1" applyAlignment="1">
      <alignment vertical="center"/>
    </xf>
    <xf numFmtId="0" fontId="1" fillId="0" borderId="0" xfId="2" applyFont="1"/>
    <xf numFmtId="0" fontId="0" fillId="0" borderId="2" xfId="0" applyBorder="1" applyAlignment="1">
      <alignment vertical="center" textRotation="90"/>
    </xf>
    <xf numFmtId="0" fontId="0" fillId="0" borderId="5" xfId="0" applyBorder="1"/>
    <xf numFmtId="0" fontId="0" fillId="13" borderId="2" xfId="0" applyFill="1" applyBorder="1" applyAlignment="1">
      <alignment horizontal="center" vertical="center" textRotation="90"/>
    </xf>
    <xf numFmtId="0" fontId="0" fillId="13" borderId="1" xfId="0" applyFill="1" applyBorder="1" applyAlignment="1">
      <alignment horizontal="center" vertical="center"/>
    </xf>
    <xf numFmtId="0" fontId="0" fillId="13" borderId="3" xfId="0" applyFill="1" applyBorder="1" applyAlignment="1">
      <alignment horizontal="center" vertical="center" textRotation="90"/>
    </xf>
    <xf numFmtId="0" fontId="0" fillId="13" borderId="3" xfId="0" applyFill="1" applyBorder="1" applyAlignment="1">
      <alignment horizontal="center" vertical="center"/>
    </xf>
    <xf numFmtId="0" fontId="0" fillId="13" borderId="4" xfId="0" applyFill="1" applyBorder="1" applyAlignment="1">
      <alignment horizontal="center" vertical="center" textRotation="90"/>
    </xf>
    <xf numFmtId="0" fontId="17" fillId="0" borderId="0" xfId="0" applyFont="1"/>
    <xf numFmtId="0" fontId="0" fillId="14" borderId="0" xfId="0" applyFill="1"/>
    <xf numFmtId="0" fontId="0" fillId="15" borderId="0" xfId="0" applyFill="1"/>
    <xf numFmtId="0" fontId="0" fillId="16" borderId="0" xfId="0" applyFill="1"/>
    <xf numFmtId="0" fontId="0" fillId="18" borderId="0" xfId="0" applyFill="1"/>
    <xf numFmtId="0" fontId="0" fillId="19" borderId="0" xfId="0" applyFill="1"/>
    <xf numFmtId="0" fontId="0" fillId="15" borderId="1" xfId="0" applyFill="1" applyBorder="1" applyAlignment="1">
      <alignment horizontal="center" vertical="center"/>
    </xf>
    <xf numFmtId="0" fontId="0" fillId="14" borderId="1" xfId="0" applyFill="1" applyBorder="1" applyAlignment="1">
      <alignment horizontal="center" vertical="center"/>
    </xf>
    <xf numFmtId="0" fontId="0" fillId="18" borderId="1" xfId="0" applyFill="1" applyBorder="1" applyAlignment="1">
      <alignment horizontal="center" vertical="center"/>
    </xf>
    <xf numFmtId="0" fontId="0" fillId="19" borderId="1" xfId="0" applyFill="1" applyBorder="1" applyAlignment="1">
      <alignment horizontal="center" vertical="center"/>
    </xf>
    <xf numFmtId="0" fontId="0" fillId="16" borderId="1" xfId="0" applyFill="1" applyBorder="1" applyAlignment="1">
      <alignment horizontal="center" vertical="center"/>
    </xf>
    <xf numFmtId="0" fontId="0" fillId="20" borderId="0" xfId="0" applyFill="1"/>
    <xf numFmtId="0" fontId="0" fillId="20" borderId="1" xfId="0" applyFill="1" applyBorder="1" applyAlignment="1">
      <alignment horizontal="center" vertical="center"/>
    </xf>
    <xf numFmtId="0" fontId="4" fillId="0" borderId="30" xfId="0" applyFont="1" applyBorder="1"/>
    <xf numFmtId="0" fontId="4" fillId="0" borderId="31" xfId="0" applyFont="1" applyBorder="1"/>
    <xf numFmtId="0" fontId="0" fillId="21" borderId="22" xfId="0" applyFill="1" applyBorder="1"/>
    <xf numFmtId="0" fontId="0" fillId="21" borderId="23" xfId="0" applyFill="1" applyBorder="1"/>
    <xf numFmtId="0" fontId="0" fillId="0" borderId="7" xfId="0" applyBorder="1" applyAlignment="1">
      <alignment horizontal="center" vertical="center"/>
    </xf>
    <xf numFmtId="0" fontId="0" fillId="0" borderId="7" xfId="0" applyBorder="1"/>
    <xf numFmtId="0" fontId="18" fillId="19" borderId="22" xfId="0" applyFont="1" applyFill="1" applyBorder="1"/>
    <xf numFmtId="0" fontId="18" fillId="19" borderId="23" xfId="0" applyFont="1" applyFill="1" applyBorder="1"/>
    <xf numFmtId="0" fontId="0" fillId="14" borderId="22" xfId="0" applyFill="1" applyBorder="1"/>
    <xf numFmtId="0" fontId="0" fillId="14" borderId="23" xfId="0" applyFill="1" applyBorder="1"/>
    <xf numFmtId="0" fontId="4" fillId="0" borderId="0" xfId="0" applyFont="1" applyAlignment="1">
      <alignment vertical="center"/>
    </xf>
    <xf numFmtId="0" fontId="18" fillId="22" borderId="25" xfId="0" applyFont="1" applyFill="1" applyBorder="1"/>
    <xf numFmtId="0" fontId="18" fillId="22" borderId="0" xfId="0" applyFont="1" applyFill="1"/>
    <xf numFmtId="0" fontId="0" fillId="0" borderId="11" xfId="0" applyBorder="1"/>
    <xf numFmtId="0" fontId="0" fillId="23" borderId="0" xfId="0" applyFill="1"/>
    <xf numFmtId="0" fontId="7" fillId="23" borderId="0" xfId="1" applyFill="1" applyAlignment="1">
      <alignment vertical="center"/>
    </xf>
    <xf numFmtId="0" fontId="4" fillId="23" borderId="11" xfId="0" applyFont="1" applyFill="1" applyBorder="1" applyAlignment="1">
      <alignment vertical="center"/>
    </xf>
    <xf numFmtId="0" fontId="0" fillId="23" borderId="0" xfId="0" applyFill="1" applyAlignment="1">
      <alignment vertical="center"/>
    </xf>
    <xf numFmtId="0" fontId="0" fillId="23" borderId="0" xfId="0" applyFill="1" applyAlignment="1">
      <alignment horizontal="right" vertical="center"/>
    </xf>
    <xf numFmtId="0" fontId="0" fillId="23" borderId="0" xfId="0" applyFill="1" applyAlignment="1">
      <alignment horizontal="left" vertical="center"/>
    </xf>
    <xf numFmtId="0" fontId="7" fillId="23" borderId="0" xfId="1" applyFill="1"/>
    <xf numFmtId="0" fontId="0" fillId="23" borderId="0" xfId="0" applyFill="1" applyAlignment="1">
      <alignment horizontal="center" vertical="center"/>
    </xf>
    <xf numFmtId="0" fontId="4" fillId="23" borderId="0" xfId="0" applyFont="1" applyFill="1" applyAlignment="1">
      <alignment vertical="center"/>
    </xf>
    <xf numFmtId="0" fontId="7" fillId="0" borderId="0" xfId="1" applyAlignment="1">
      <alignment vertical="center"/>
    </xf>
    <xf numFmtId="0" fontId="7" fillId="0" borderId="0" xfId="1"/>
    <xf numFmtId="0" fontId="0" fillId="3" borderId="8" xfId="0" applyFill="1" applyBorder="1" applyAlignment="1">
      <alignment horizontal="centerContinuous" vertical="center"/>
    </xf>
    <xf numFmtId="0" fontId="4" fillId="3" borderId="9" xfId="0" applyFont="1" applyFill="1" applyBorder="1" applyAlignment="1">
      <alignment horizontal="centerContinuous" vertical="center"/>
    </xf>
    <xf numFmtId="0" fontId="4" fillId="3" borderId="10" xfId="0" applyFont="1" applyFill="1" applyBorder="1" applyAlignment="1">
      <alignment horizontal="centerContinuous" vertical="center"/>
    </xf>
    <xf numFmtId="0" fontId="0" fillId="6" borderId="6" xfId="0" applyFill="1" applyBorder="1" applyAlignment="1">
      <alignment horizontal="centerContinuous" vertical="center"/>
    </xf>
    <xf numFmtId="0" fontId="0" fillId="6" borderId="7" xfId="0" applyFill="1" applyBorder="1" applyAlignment="1">
      <alignment horizontal="centerContinuous" vertical="center"/>
    </xf>
    <xf numFmtId="0" fontId="0" fillId="6" borderId="5" xfId="0" applyFill="1" applyBorder="1" applyAlignment="1">
      <alignment horizontal="centerContinuous" vertical="center"/>
    </xf>
    <xf numFmtId="0" fontId="0" fillId="24" borderId="6" xfId="0" applyFill="1" applyBorder="1" applyAlignment="1">
      <alignment horizontal="centerContinuous" vertical="center"/>
    </xf>
    <xf numFmtId="0" fontId="0" fillId="24" borderId="7" xfId="0" applyFill="1" applyBorder="1" applyAlignment="1">
      <alignment horizontal="centerContinuous" vertical="center"/>
    </xf>
    <xf numFmtId="0" fontId="0" fillId="24" borderId="5" xfId="0" applyFill="1" applyBorder="1" applyAlignment="1">
      <alignment horizontal="centerContinuous" vertical="center"/>
    </xf>
    <xf numFmtId="0" fontId="0" fillId="8" borderId="6" xfId="0" applyFill="1" applyBorder="1" applyAlignment="1">
      <alignment horizontal="centerContinuous" vertical="center"/>
    </xf>
    <xf numFmtId="0" fontId="0" fillId="8" borderId="7" xfId="0" applyFill="1" applyBorder="1" applyAlignment="1">
      <alignment horizontal="centerContinuous" vertical="center"/>
    </xf>
    <xf numFmtId="0" fontId="0" fillId="8" borderId="5" xfId="0" applyFill="1" applyBorder="1" applyAlignment="1">
      <alignment horizontal="centerContinuous" vertical="center"/>
    </xf>
    <xf numFmtId="0" fontId="0" fillId="9" borderId="7" xfId="0" applyFill="1" applyBorder="1" applyAlignment="1">
      <alignment horizontal="centerContinuous" vertical="center"/>
    </xf>
    <xf numFmtId="0" fontId="0" fillId="9" borderId="5" xfId="0" applyFill="1" applyBorder="1" applyAlignment="1">
      <alignment horizontal="centerContinuous" vertical="center"/>
    </xf>
    <xf numFmtId="0" fontId="19" fillId="25" borderId="6" xfId="0" applyFont="1" applyFill="1" applyBorder="1" applyAlignment="1">
      <alignment horizontal="centerContinuous" vertical="center"/>
    </xf>
    <xf numFmtId="0" fontId="0" fillId="25" borderId="7" xfId="0" applyFill="1" applyBorder="1" applyAlignment="1">
      <alignment horizontal="centerContinuous" vertical="center"/>
    </xf>
    <xf numFmtId="0" fontId="0" fillId="25" borderId="5" xfId="0" applyFill="1" applyBorder="1" applyAlignment="1">
      <alignment horizontal="centerContinuous" vertical="center"/>
    </xf>
    <xf numFmtId="0" fontId="0" fillId="4" borderId="6" xfId="0" applyFill="1" applyBorder="1" applyAlignment="1">
      <alignment horizontal="centerContinuous" vertical="center"/>
    </xf>
    <xf numFmtId="0" fontId="0" fillId="4" borderId="7" xfId="0" applyFill="1" applyBorder="1" applyAlignment="1">
      <alignment horizontal="centerContinuous" vertical="center"/>
    </xf>
    <xf numFmtId="0" fontId="0" fillId="4" borderId="5" xfId="0" applyFill="1" applyBorder="1" applyAlignment="1">
      <alignment horizontal="centerContinuous" vertical="center"/>
    </xf>
    <xf numFmtId="0" fontId="0" fillId="5" borderId="6" xfId="0" applyFill="1" applyBorder="1" applyAlignment="1">
      <alignment horizontal="centerContinuous" vertical="center"/>
    </xf>
    <xf numFmtId="0" fontId="0" fillId="5" borderId="7" xfId="0" applyFill="1" applyBorder="1" applyAlignment="1">
      <alignment horizontal="centerContinuous" vertical="center"/>
    </xf>
    <xf numFmtId="0" fontId="0" fillId="5" borderId="5" xfId="0" applyFill="1" applyBorder="1" applyAlignment="1">
      <alignment horizontal="centerContinuous" vertical="center"/>
    </xf>
    <xf numFmtId="0" fontId="0" fillId="7" borderId="6" xfId="0" applyFill="1" applyBorder="1" applyAlignment="1">
      <alignment horizontal="centerContinuous" vertical="center"/>
    </xf>
    <xf numFmtId="0" fontId="0" fillId="7" borderId="7" xfId="0" applyFill="1" applyBorder="1" applyAlignment="1">
      <alignment horizontal="centerContinuous" vertical="center"/>
    </xf>
    <xf numFmtId="0" fontId="0" fillId="7" borderId="5" xfId="0" applyFill="1" applyBorder="1" applyAlignment="1">
      <alignment horizontal="centerContinuous" vertical="center"/>
    </xf>
    <xf numFmtId="0" fontId="0" fillId="9" borderId="6" xfId="0" applyFill="1" applyBorder="1" applyAlignment="1">
      <alignment horizontal="centerContinuous" vertical="center"/>
    </xf>
    <xf numFmtId="0" fontId="0" fillId="26" borderId="6" xfId="0" applyFill="1" applyBorder="1"/>
    <xf numFmtId="0" fontId="0" fillId="26" borderId="7" xfId="0" applyFill="1" applyBorder="1"/>
    <xf numFmtId="0" fontId="0" fillId="26" borderId="5" xfId="0" applyFill="1" applyBorder="1"/>
    <xf numFmtId="0" fontId="0" fillId="27" borderId="6" xfId="0" applyFill="1" applyBorder="1" applyAlignment="1">
      <alignment horizontal="centerContinuous" vertical="center"/>
    </xf>
    <xf numFmtId="0" fontId="0" fillId="27" borderId="7" xfId="0" applyFill="1" applyBorder="1" applyAlignment="1">
      <alignment horizontal="centerContinuous" vertical="center"/>
    </xf>
    <xf numFmtId="0" fontId="0" fillId="27" borderId="5" xfId="0" applyFill="1" applyBorder="1" applyAlignment="1">
      <alignment horizontal="centerContinuous" vertical="center"/>
    </xf>
    <xf numFmtId="0" fontId="0" fillId="0" borderId="30" xfId="0" applyBorder="1"/>
    <xf numFmtId="0" fontId="0" fillId="0" borderId="31" xfId="0" applyBorder="1"/>
    <xf numFmtId="0" fontId="0" fillId="0" borderId="32"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7" fillId="0" borderId="32" xfId="1" applyBorder="1"/>
    <xf numFmtId="0" fontId="4" fillId="0" borderId="30" xfId="0" applyFont="1" applyBorder="1" applyAlignment="1">
      <alignment horizontal="centerContinuous"/>
    </xf>
    <xf numFmtId="0" fontId="4" fillId="0" borderId="31" xfId="0" applyFont="1" applyBorder="1" applyAlignment="1">
      <alignment horizontal="centerContinuous"/>
    </xf>
    <xf numFmtId="0" fontId="4" fillId="0" borderId="32" xfId="0" applyFont="1" applyBorder="1" applyAlignment="1">
      <alignment horizontal="centerContinuous"/>
    </xf>
    <xf numFmtId="0" fontId="4" fillId="0" borderId="30" xfId="0" applyFont="1" applyBorder="1" applyAlignment="1">
      <alignment vertical="center"/>
    </xf>
    <xf numFmtId="0" fontId="4" fillId="0" borderId="31" xfId="0" applyFont="1" applyBorder="1" applyAlignment="1">
      <alignment vertical="center"/>
    </xf>
    <xf numFmtId="0" fontId="0" fillId="28" borderId="22" xfId="0" applyFill="1" applyBorder="1"/>
    <xf numFmtId="0" fontId="0" fillId="28" borderId="23" xfId="0" applyFill="1" applyBorder="1"/>
    <xf numFmtId="0" fontId="14" fillId="29" borderId="22" xfId="0" applyFont="1" applyFill="1" applyBorder="1"/>
    <xf numFmtId="0" fontId="14" fillId="29" borderId="23" xfId="0" applyFont="1" applyFill="1" applyBorder="1"/>
    <xf numFmtId="0" fontId="18" fillId="20" borderId="25" xfId="0" applyFont="1" applyFill="1" applyBorder="1"/>
    <xf numFmtId="0" fontId="18" fillId="20" borderId="0" xfId="0" applyFont="1" applyFill="1"/>
    <xf numFmtId="0" fontId="14" fillId="30" borderId="25" xfId="0" applyFont="1" applyFill="1" applyBorder="1"/>
    <xf numFmtId="0" fontId="14" fillId="30" borderId="0" xfId="0" applyFont="1" applyFill="1"/>
    <xf numFmtId="0" fontId="14" fillId="31" borderId="25" xfId="0" applyFont="1" applyFill="1" applyBorder="1"/>
    <xf numFmtId="0" fontId="14" fillId="31" borderId="0" xfId="0" applyFont="1" applyFill="1"/>
    <xf numFmtId="0" fontId="18" fillId="21" borderId="27" xfId="0" applyFont="1" applyFill="1" applyBorder="1"/>
    <xf numFmtId="0" fontId="18" fillId="21" borderId="28" xfId="0" applyFont="1" applyFill="1" applyBorder="1"/>
    <xf numFmtId="0" fontId="18" fillId="32" borderId="27" xfId="0" applyFont="1" applyFill="1" applyBorder="1"/>
    <xf numFmtId="0" fontId="18" fillId="32" borderId="28" xfId="0" applyFont="1" applyFill="1" applyBorder="1"/>
    <xf numFmtId="0" fontId="14" fillId="33" borderId="27" xfId="0" applyFont="1" applyFill="1" applyBorder="1"/>
    <xf numFmtId="0" fontId="14" fillId="33" borderId="28" xfId="0" applyFont="1" applyFill="1" applyBorder="1"/>
    <xf numFmtId="0" fontId="14" fillId="34" borderId="27" xfId="0" applyFont="1" applyFill="1" applyBorder="1"/>
    <xf numFmtId="0" fontId="14" fillId="34" borderId="28" xfId="0" applyFont="1" applyFill="1" applyBorder="1"/>
    <xf numFmtId="0" fontId="1" fillId="0" borderId="6" xfId="0" applyFont="1" applyBorder="1" applyAlignment="1">
      <alignment horizontal="center" vertical="center"/>
    </xf>
    <xf numFmtId="1" fontId="1" fillId="0" borderId="7" xfId="0" applyNumberFormat="1" applyFont="1" applyBorder="1" applyAlignment="1">
      <alignment horizontal="center" vertical="center"/>
    </xf>
    <xf numFmtId="0" fontId="1" fillId="0" borderId="7" xfId="0" applyFont="1" applyBorder="1" applyAlignment="1">
      <alignment horizontal="center" vertical="center"/>
    </xf>
    <xf numFmtId="1" fontId="1" fillId="0" borderId="5" xfId="0" applyNumberFormat="1" applyFont="1" applyBorder="1" applyAlignment="1">
      <alignment horizontal="center" vertical="center"/>
    </xf>
    <xf numFmtId="0" fontId="1" fillId="0" borderId="1" xfId="0" applyFont="1" applyBorder="1" applyAlignment="1">
      <alignment horizontal="center" vertical="center"/>
    </xf>
    <xf numFmtId="0" fontId="0" fillId="0" borderId="27" xfId="0" applyBorder="1"/>
    <xf numFmtId="0" fontId="0" fillId="0" borderId="28" xfId="0" applyBorder="1"/>
    <xf numFmtId="0" fontId="0" fillId="0" borderId="29" xfId="0" applyBorder="1"/>
    <xf numFmtId="0" fontId="4" fillId="23" borderId="0" xfId="0" applyFont="1" applyFill="1" applyAlignment="1">
      <alignment horizontal="left" vertical="center"/>
    </xf>
    <xf numFmtId="0" fontId="0" fillId="23" borderId="0" xfId="0" quotePrefix="1" applyFill="1" applyAlignment="1">
      <alignment horizontal="left" vertical="center"/>
    </xf>
    <xf numFmtId="0" fontId="7" fillId="23" borderId="0" xfId="1" applyFill="1" applyAlignment="1">
      <alignment horizontal="left" vertical="center"/>
    </xf>
    <xf numFmtId="0" fontId="4" fillId="23" borderId="0" xfId="0" quotePrefix="1" applyFont="1" applyFill="1" applyAlignment="1">
      <alignment horizontal="left" vertical="center"/>
    </xf>
    <xf numFmtId="0" fontId="7" fillId="35" borderId="0" xfId="1" applyFill="1" applyAlignment="1">
      <alignment horizontal="left" vertical="center"/>
    </xf>
    <xf numFmtId="0" fontId="7" fillId="23" borderId="0" xfId="1" quotePrefix="1" applyFill="1" applyAlignment="1">
      <alignment horizontal="left" vertical="center"/>
    </xf>
    <xf numFmtId="0" fontId="20" fillId="23" borderId="0" xfId="1" quotePrefix="1" applyFont="1" applyFill="1" applyAlignment="1">
      <alignment horizontal="left" vertical="center"/>
    </xf>
    <xf numFmtId="0" fontId="7" fillId="36" borderId="0" xfId="1" applyFill="1" applyAlignment="1">
      <alignment horizontal="left" vertical="center"/>
    </xf>
    <xf numFmtId="0" fontId="7" fillId="23" borderId="33" xfId="1" applyFill="1" applyBorder="1" applyAlignment="1">
      <alignment horizontal="left" vertical="center"/>
    </xf>
    <xf numFmtId="0" fontId="18" fillId="37" borderId="25" xfId="0" applyFont="1" applyFill="1" applyBorder="1"/>
    <xf numFmtId="0" fontId="18" fillId="37" borderId="0" xfId="0" applyFont="1" applyFill="1"/>
    <xf numFmtId="0" fontId="18" fillId="37" borderId="27" xfId="0" applyFont="1" applyFill="1" applyBorder="1"/>
    <xf numFmtId="0" fontId="18" fillId="37" borderId="28" xfId="0" applyFont="1" applyFill="1" applyBorder="1"/>
    <xf numFmtId="0" fontId="18" fillId="20" borderId="22" xfId="0" applyFont="1" applyFill="1" applyBorder="1"/>
    <xf numFmtId="0" fontId="18" fillId="20" borderId="23" xfId="0" applyFont="1" applyFill="1" applyBorder="1"/>
    <xf numFmtId="0" fontId="18" fillId="22" borderId="22" xfId="0" applyFont="1" applyFill="1" applyBorder="1"/>
    <xf numFmtId="0" fontId="18" fillId="22" borderId="23" xfId="0" applyFont="1" applyFill="1" applyBorder="1"/>
    <xf numFmtId="0" fontId="0" fillId="0" borderId="6" xfId="0" applyBorder="1" applyAlignment="1">
      <alignment horizontal="center" vertical="center"/>
    </xf>
    <xf numFmtId="0" fontId="0" fillId="0" borderId="5" xfId="0" applyBorder="1" applyAlignment="1">
      <alignment horizontal="center" vertical="center"/>
    </xf>
    <xf numFmtId="0" fontId="0" fillId="38" borderId="1" xfId="0" applyFill="1" applyBorder="1" applyAlignment="1">
      <alignment horizontal="center" vertical="center"/>
    </xf>
    <xf numFmtId="0" fontId="0" fillId="38" borderId="0" xfId="0" applyFill="1"/>
    <xf numFmtId="0" fontId="0" fillId="39" borderId="1" xfId="0" applyFill="1" applyBorder="1" applyAlignment="1">
      <alignment horizontal="center" vertical="center"/>
    </xf>
    <xf numFmtId="0" fontId="0" fillId="39" borderId="0" xfId="0" applyFill="1"/>
    <xf numFmtId="0" fontId="0" fillId="40" borderId="0" xfId="0" applyFill="1"/>
    <xf numFmtId="0" fontId="0" fillId="40" borderId="1" xfId="0" applyFill="1" applyBorder="1" applyAlignment="1">
      <alignment horizontal="center" vertical="center"/>
    </xf>
    <xf numFmtId="0" fontId="0" fillId="0" borderId="0" xfId="0" applyAlignment="1">
      <alignment vertical="center" wrapText="1"/>
    </xf>
    <xf numFmtId="0" fontId="0" fillId="21" borderId="25" xfId="0" applyFill="1" applyBorder="1"/>
    <xf numFmtId="0" fontId="0" fillId="21" borderId="0" xfId="0" applyFill="1"/>
    <xf numFmtId="0" fontId="18" fillId="19" borderId="25" xfId="0" applyFont="1" applyFill="1" applyBorder="1"/>
    <xf numFmtId="0" fontId="18" fillId="19" borderId="0" xfId="0" applyFont="1" applyFill="1"/>
    <xf numFmtId="0" fontId="0" fillId="41" borderId="6" xfId="0" applyFill="1" applyBorder="1" applyAlignment="1">
      <alignment horizontal="centerContinuous" vertical="center"/>
    </xf>
    <xf numFmtId="0" fontId="0" fillId="41" borderId="7" xfId="0" applyFill="1" applyBorder="1" applyAlignment="1">
      <alignment horizontal="centerContinuous" vertical="center"/>
    </xf>
    <xf numFmtId="0" fontId="0" fillId="41" borderId="5" xfId="0" applyFill="1" applyBorder="1" applyAlignment="1">
      <alignment horizontal="centerContinuous" vertical="center"/>
    </xf>
    <xf numFmtId="0" fontId="21" fillId="0" borderId="0" xfId="0" applyFont="1"/>
    <xf numFmtId="0" fontId="22" fillId="0" borderId="0" xfId="0" applyFont="1"/>
    <xf numFmtId="0" fontId="22" fillId="14" borderId="0" xfId="0" applyFont="1" applyFill="1"/>
    <xf numFmtId="0" fontId="22" fillId="15" borderId="0" xfId="0" applyFont="1" applyFill="1"/>
    <xf numFmtId="0" fontId="22" fillId="16" borderId="0" xfId="0" applyFont="1" applyFill="1"/>
    <xf numFmtId="0" fontId="22" fillId="17" borderId="0" xfId="0" applyFont="1" applyFill="1"/>
    <xf numFmtId="0" fontId="22" fillId="18" borderId="0" xfId="0" applyFont="1" applyFill="1"/>
    <xf numFmtId="0" fontId="22" fillId="19" borderId="0" xfId="0" applyFont="1" applyFill="1"/>
    <xf numFmtId="0" fontId="22" fillId="39" borderId="0" xfId="0" applyFont="1" applyFill="1"/>
    <xf numFmtId="1" fontId="0" fillId="0" borderId="0" xfId="0" applyNumberFormat="1"/>
    <xf numFmtId="0" fontId="4" fillId="0" borderId="6" xfId="0" applyFont="1" applyBorder="1"/>
    <xf numFmtId="1" fontId="4" fillId="0" borderId="5" xfId="0" applyNumberFormat="1" applyFont="1" applyBorder="1"/>
    <xf numFmtId="0" fontId="14" fillId="40" borderId="1" xfId="0" applyFont="1" applyFill="1" applyBorder="1" applyAlignment="1">
      <alignment horizontal="center" vertical="center"/>
    </xf>
    <xf numFmtId="0" fontId="0" fillId="42" borderId="0" xfId="0" applyFill="1" applyAlignment="1">
      <alignment horizontal="center" vertical="center"/>
    </xf>
    <xf numFmtId="0" fontId="0" fillId="43" borderId="0" xfId="0" applyFill="1" applyAlignment="1">
      <alignment horizontal="center" vertical="center"/>
    </xf>
    <xf numFmtId="0" fontId="0" fillId="43" borderId="0" xfId="0" applyFill="1"/>
    <xf numFmtId="0" fontId="0" fillId="44" borderId="0" xfId="0" applyFill="1" applyAlignment="1">
      <alignment horizontal="center" vertical="center"/>
    </xf>
    <xf numFmtId="0" fontId="0" fillId="21" borderId="0" xfId="0" applyFill="1" applyAlignment="1">
      <alignment horizontal="center" vertical="center"/>
    </xf>
    <xf numFmtId="0" fontId="1" fillId="0" borderId="0" xfId="0" applyFont="1"/>
    <xf numFmtId="0" fontId="15" fillId="35" borderId="22" xfId="0" applyFont="1" applyFill="1" applyBorder="1"/>
    <xf numFmtId="0" fontId="15" fillId="35" borderId="23" xfId="0" applyFont="1" applyFill="1" applyBorder="1"/>
    <xf numFmtId="0" fontId="15" fillId="35" borderId="24" xfId="0" applyFont="1" applyFill="1" applyBorder="1"/>
    <xf numFmtId="0" fontId="0" fillId="0" borderId="23" xfId="0" applyBorder="1" applyAlignment="1">
      <alignment horizontal="centerContinuous"/>
    </xf>
    <xf numFmtId="0" fontId="0" fillId="0" borderId="24" xfId="0" applyBorder="1" applyAlignment="1">
      <alignment horizontal="centerContinuous"/>
    </xf>
    <xf numFmtId="0" fontId="15" fillId="35" borderId="25" xfId="0" applyFont="1" applyFill="1" applyBorder="1"/>
    <xf numFmtId="0" fontId="15" fillId="35" borderId="0" xfId="0" applyFont="1" applyFill="1"/>
    <xf numFmtId="0" fontId="15" fillId="35" borderId="26" xfId="0" applyFont="1" applyFill="1" applyBorder="1"/>
    <xf numFmtId="0" fontId="0" fillId="0" borderId="25" xfId="0" applyBorder="1" applyAlignment="1">
      <alignment horizontal="center"/>
    </xf>
    <xf numFmtId="0" fontId="0" fillId="0" borderId="0" xfId="0" applyAlignment="1">
      <alignment horizontal="centerContinuous"/>
    </xf>
    <xf numFmtId="0" fontId="0" fillId="0" borderId="26" xfId="0" applyBorder="1" applyAlignment="1">
      <alignment horizontal="centerContinuous"/>
    </xf>
    <xf numFmtId="0" fontId="0" fillId="0" borderId="25" xfId="0" applyBorder="1" applyAlignment="1">
      <alignment horizontal="centerContinuous"/>
    </xf>
    <xf numFmtId="0" fontId="0" fillId="0" borderId="26" xfId="0" applyBorder="1" applyAlignment="1">
      <alignment horizontal="center"/>
    </xf>
    <xf numFmtId="0" fontId="15" fillId="35" borderId="27" xfId="0" applyFont="1" applyFill="1" applyBorder="1"/>
    <xf numFmtId="0" fontId="15" fillId="35" borderId="28" xfId="0" applyFont="1" applyFill="1" applyBorder="1"/>
    <xf numFmtId="0" fontId="15" fillId="35" borderId="29" xfId="0" applyFont="1" applyFill="1" applyBorder="1"/>
    <xf numFmtId="0" fontId="0" fillId="0" borderId="28" xfId="0" applyBorder="1" applyAlignment="1">
      <alignment horizontal="centerContinuous"/>
    </xf>
    <xf numFmtId="0" fontId="0" fillId="0" borderId="29" xfId="0" applyBorder="1" applyAlignment="1">
      <alignment horizontal="centerContinuous"/>
    </xf>
    <xf numFmtId="0" fontId="0" fillId="0" borderId="5" xfId="0" applyBorder="1" applyAlignment="1">
      <alignment vertical="center"/>
    </xf>
    <xf numFmtId="0" fontId="0" fillId="0" borderId="4" xfId="0" applyBorder="1" applyAlignment="1">
      <alignment vertical="center" textRotation="90"/>
    </xf>
    <xf numFmtId="0" fontId="0" fillId="0" borderId="2" xfId="0" applyBorder="1"/>
    <xf numFmtId="0" fontId="0" fillId="0" borderId="12" xfId="0" applyBorder="1" applyAlignment="1">
      <alignment horizontal="center" vertical="center" textRotation="90"/>
    </xf>
    <xf numFmtId="0" fontId="0" fillId="45" borderId="1" xfId="0" applyFill="1" applyBorder="1" applyAlignment="1">
      <alignment horizontal="center" vertical="center"/>
    </xf>
    <xf numFmtId="0" fontId="0" fillId="46" borderId="0" xfId="0" applyFill="1" applyAlignment="1">
      <alignment horizontal="center" vertical="center"/>
    </xf>
    <xf numFmtId="0" fontId="0" fillId="0" borderId="12" xfId="0" applyBorder="1" applyAlignment="1">
      <alignment horizontal="center" vertical="center"/>
    </xf>
    <xf numFmtId="0" fontId="0" fillId="46" borderId="12" xfId="0" applyFill="1" applyBorder="1" applyAlignment="1">
      <alignment vertical="center" textRotation="180"/>
    </xf>
    <xf numFmtId="0" fontId="4" fillId="0" borderId="31" xfId="0" applyFont="1" applyBorder="1" applyAlignment="1">
      <alignment horizontal="left" vertical="center"/>
    </xf>
    <xf numFmtId="0" fontId="4" fillId="0" borderId="32" xfId="0" applyFont="1" applyBorder="1" applyAlignment="1">
      <alignment horizontal="left" vertical="center"/>
    </xf>
    <xf numFmtId="0" fontId="14" fillId="29" borderId="23" xfId="0" applyFont="1" applyFill="1" applyBorder="1" applyAlignment="1">
      <alignment horizontal="left"/>
    </xf>
    <xf numFmtId="0" fontId="14" fillId="29" borderId="24" xfId="0" applyFont="1" applyFill="1" applyBorder="1" applyAlignment="1">
      <alignment horizontal="left"/>
    </xf>
    <xf numFmtId="0" fontId="0" fillId="14" borderId="23" xfId="0" applyFill="1" applyBorder="1" applyAlignment="1">
      <alignment horizontal="left"/>
    </xf>
    <xf numFmtId="0" fontId="0" fillId="14" borderId="24" xfId="0" applyFill="1" applyBorder="1" applyAlignment="1">
      <alignment horizontal="left"/>
    </xf>
    <xf numFmtId="0" fontId="18" fillId="19" borderId="23" xfId="0" applyFont="1" applyFill="1" applyBorder="1" applyAlignment="1">
      <alignment horizontal="left"/>
    </xf>
    <xf numFmtId="0" fontId="18" fillId="19" borderId="24" xfId="0" applyFont="1" applyFill="1" applyBorder="1" applyAlignment="1">
      <alignment horizontal="left"/>
    </xf>
    <xf numFmtId="0" fontId="0" fillId="28" borderId="23" xfId="0" applyFill="1" applyBorder="1" applyAlignment="1">
      <alignment horizontal="left"/>
    </xf>
    <xf numFmtId="0" fontId="0" fillId="28" borderId="24" xfId="0" applyFill="1" applyBorder="1" applyAlignment="1">
      <alignment horizontal="left"/>
    </xf>
    <xf numFmtId="0" fontId="14" fillId="31" borderId="0" xfId="0" applyFont="1" applyFill="1" applyAlignment="1">
      <alignment horizontal="left"/>
    </xf>
    <xf numFmtId="0" fontId="14" fillId="31" borderId="26" xfId="0" applyFont="1" applyFill="1" applyBorder="1" applyAlignment="1">
      <alignment horizontal="left"/>
    </xf>
    <xf numFmtId="0" fontId="18" fillId="22" borderId="0" xfId="0" applyFont="1" applyFill="1" applyAlignment="1">
      <alignment horizontal="left"/>
    </xf>
    <xf numFmtId="0" fontId="18" fillId="22" borderId="26" xfId="0" applyFont="1" applyFill="1" applyBorder="1" applyAlignment="1">
      <alignment horizontal="left"/>
    </xf>
    <xf numFmtId="0" fontId="18" fillId="20" borderId="0" xfId="0" applyFont="1" applyFill="1" applyAlignment="1">
      <alignment horizontal="left"/>
    </xf>
    <xf numFmtId="0" fontId="18" fillId="20" borderId="26" xfId="0" applyFont="1" applyFill="1" applyBorder="1" applyAlignment="1">
      <alignment horizontal="left"/>
    </xf>
    <xf numFmtId="0" fontId="14" fillId="30" borderId="0" xfId="0" applyFont="1" applyFill="1" applyAlignment="1">
      <alignment horizontal="left"/>
    </xf>
    <xf numFmtId="0" fontId="14" fillId="30" borderId="26" xfId="0" applyFont="1" applyFill="1" applyBorder="1" applyAlignment="1">
      <alignment horizontal="left"/>
    </xf>
    <xf numFmtId="0" fontId="14" fillId="34" borderId="28" xfId="0" applyFont="1" applyFill="1" applyBorder="1" applyAlignment="1">
      <alignment horizontal="left"/>
    </xf>
    <xf numFmtId="0" fontId="14" fillId="34" borderId="29" xfId="0" applyFont="1" applyFill="1" applyBorder="1" applyAlignment="1">
      <alignment horizontal="left"/>
    </xf>
    <xf numFmtId="0" fontId="18" fillId="21" borderId="28" xfId="0" applyFont="1" applyFill="1" applyBorder="1" applyAlignment="1">
      <alignment horizontal="left"/>
    </xf>
    <xf numFmtId="0" fontId="18" fillId="21" borderId="29" xfId="0" applyFont="1" applyFill="1" applyBorder="1" applyAlignment="1">
      <alignment horizontal="left"/>
    </xf>
    <xf numFmtId="0" fontId="18" fillId="32" borderId="28" xfId="0" applyFont="1" applyFill="1" applyBorder="1" applyAlignment="1">
      <alignment horizontal="left"/>
    </xf>
    <xf numFmtId="0" fontId="18" fillId="32" borderId="29" xfId="0" applyFont="1" applyFill="1" applyBorder="1" applyAlignment="1">
      <alignment horizontal="left"/>
    </xf>
    <xf numFmtId="0" fontId="14" fillId="33" borderId="28" xfId="0" applyFont="1" applyFill="1" applyBorder="1" applyAlignment="1">
      <alignment horizontal="left"/>
    </xf>
    <xf numFmtId="0" fontId="14" fillId="33" borderId="29" xfId="0" applyFont="1" applyFill="1" applyBorder="1" applyAlignment="1">
      <alignment horizontal="left"/>
    </xf>
    <xf numFmtId="0" fontId="0" fillId="0" borderId="2" xfId="0" applyBorder="1" applyAlignment="1">
      <alignment horizontal="center" vertical="center" textRotation="90"/>
    </xf>
    <xf numFmtId="0" fontId="0" fillId="0" borderId="3" xfId="0" applyBorder="1" applyAlignment="1">
      <alignment horizontal="center" vertical="center" textRotation="90"/>
    </xf>
    <xf numFmtId="0" fontId="0" fillId="0" borderId="4" xfId="0" applyBorder="1" applyAlignment="1">
      <alignment horizontal="center" vertical="center" textRotation="90"/>
    </xf>
    <xf numFmtId="0" fontId="7" fillId="0" borderId="0" xfId="1"/>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5" xfId="0" applyFont="1" applyBorder="1" applyAlignment="1">
      <alignment horizontal="center" vertical="center"/>
    </xf>
    <xf numFmtId="0" fontId="0" fillId="0" borderId="10" xfId="0" applyBorder="1" applyAlignment="1">
      <alignment horizontal="center" vertical="center" textRotation="90"/>
    </xf>
    <xf numFmtId="0" fontId="0" fillId="0" borderId="12" xfId="0" applyBorder="1" applyAlignment="1">
      <alignment horizontal="center" vertical="center" textRotation="90"/>
    </xf>
    <xf numFmtId="0" fontId="0" fillId="0" borderId="13" xfId="0" applyBorder="1" applyAlignment="1">
      <alignment horizontal="center" vertical="center" textRotation="90"/>
    </xf>
    <xf numFmtId="0" fontId="18" fillId="37" borderId="28" xfId="0" applyFont="1" applyFill="1" applyBorder="1" applyAlignment="1">
      <alignment horizontal="left"/>
    </xf>
    <xf numFmtId="0" fontId="18" fillId="37" borderId="29" xfId="0" applyFont="1" applyFill="1" applyBorder="1" applyAlignment="1">
      <alignment horizontal="left"/>
    </xf>
    <xf numFmtId="0" fontId="0" fillId="0" borderId="6" xfId="0" applyBorder="1" applyAlignment="1">
      <alignment horizontal="center" vertical="center"/>
    </xf>
    <xf numFmtId="0" fontId="0" fillId="0" borderId="7" xfId="0" applyBorder="1" applyAlignment="1">
      <alignment horizontal="center" vertical="center"/>
    </xf>
    <xf numFmtId="0" fontId="0" fillId="0" borderId="5" xfId="0" applyBorder="1" applyAlignment="1">
      <alignment horizontal="center" vertical="center"/>
    </xf>
    <xf numFmtId="0" fontId="0" fillId="0" borderId="14"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13" borderId="2" xfId="0" applyFill="1" applyBorder="1" applyAlignment="1">
      <alignment horizontal="center" vertical="center" textRotation="90"/>
    </xf>
    <xf numFmtId="0" fontId="0" fillId="13" borderId="3" xfId="0" applyFill="1" applyBorder="1" applyAlignment="1">
      <alignment horizontal="center" vertical="center" textRotation="90"/>
    </xf>
    <xf numFmtId="0" fontId="0" fillId="13" borderId="4" xfId="0" applyFill="1" applyBorder="1" applyAlignment="1">
      <alignment horizontal="center" vertical="center" textRotation="90"/>
    </xf>
    <xf numFmtId="0" fontId="0" fillId="0" borderId="22" xfId="0"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9" xfId="0" applyBorder="1" applyAlignment="1">
      <alignment horizontal="center" vertical="center"/>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0" fillId="0" borderId="25" xfId="0" applyBorder="1" applyAlignment="1">
      <alignment horizontal="center" vertical="center" wrapText="1"/>
    </xf>
    <xf numFmtId="0" fontId="0" fillId="0" borderId="0" xfId="0" applyAlignment="1">
      <alignment horizontal="center" vertical="center" wrapText="1"/>
    </xf>
    <xf numFmtId="0" fontId="0" fillId="0" borderId="26" xfId="0" applyBorder="1" applyAlignment="1">
      <alignment horizontal="center" vertical="center" wrapText="1"/>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0" fillId="0" borderId="29" xfId="0" applyBorder="1" applyAlignment="1">
      <alignment horizontal="center" vertical="center" wrapText="1"/>
    </xf>
    <xf numFmtId="0" fontId="0" fillId="47" borderId="9" xfId="0" applyFill="1" applyBorder="1" applyAlignment="1">
      <alignment horizontal="center" vertical="center"/>
    </xf>
    <xf numFmtId="0" fontId="4" fillId="0" borderId="34" xfId="0" applyFont="1" applyBorder="1" applyAlignment="1">
      <alignment horizontal="center" vertical="center" textRotation="90"/>
    </xf>
    <xf numFmtId="0" fontId="4" fillId="0" borderId="35" xfId="0" applyFont="1" applyBorder="1" applyAlignment="1">
      <alignment horizontal="center" vertical="center" textRotation="90"/>
    </xf>
    <xf numFmtId="0" fontId="4" fillId="0" borderId="36" xfId="0" applyFont="1" applyBorder="1" applyAlignment="1">
      <alignment horizontal="center" vertical="center" textRotation="90"/>
    </xf>
    <xf numFmtId="0" fontId="0" fillId="48" borderId="22" xfId="0" applyFill="1" applyBorder="1" applyAlignment="1">
      <alignment horizontal="center" vertical="center" wrapText="1"/>
    </xf>
    <xf numFmtId="0" fontId="0" fillId="48" borderId="23" xfId="0" applyFill="1" applyBorder="1" applyAlignment="1">
      <alignment horizontal="center" vertical="center" wrapText="1"/>
    </xf>
    <xf numFmtId="0" fontId="0" fillId="48" borderId="24" xfId="0" applyFill="1" applyBorder="1" applyAlignment="1">
      <alignment horizontal="center" vertical="center" wrapText="1"/>
    </xf>
    <xf numFmtId="0" fontId="0" fillId="48" borderId="25" xfId="0" applyFill="1" applyBorder="1" applyAlignment="1">
      <alignment horizontal="center" vertical="center" wrapText="1"/>
    </xf>
    <xf numFmtId="0" fontId="0" fillId="48" borderId="0" xfId="0" applyFill="1" applyAlignment="1">
      <alignment horizontal="center" vertical="center" wrapText="1"/>
    </xf>
    <xf numFmtId="0" fontId="0" fillId="48" borderId="26" xfId="0" applyFill="1" applyBorder="1" applyAlignment="1">
      <alignment horizontal="center" vertical="center" wrapText="1"/>
    </xf>
    <xf numFmtId="0" fontId="0" fillId="48" borderId="27" xfId="0" applyFill="1" applyBorder="1" applyAlignment="1">
      <alignment horizontal="center" vertical="center" wrapText="1"/>
    </xf>
    <xf numFmtId="0" fontId="0" fillId="48" borderId="28" xfId="0" applyFill="1" applyBorder="1" applyAlignment="1">
      <alignment horizontal="center" vertical="center" wrapText="1"/>
    </xf>
    <xf numFmtId="0" fontId="0" fillId="48" borderId="29" xfId="0" applyFill="1" applyBorder="1" applyAlignment="1">
      <alignment horizontal="center" vertical="center" wrapText="1"/>
    </xf>
    <xf numFmtId="0" fontId="0" fillId="49" borderId="22" xfId="0" applyFill="1" applyBorder="1" applyAlignment="1">
      <alignment horizontal="center" vertical="center" wrapText="1"/>
    </xf>
    <xf numFmtId="0" fontId="0" fillId="49" borderId="23" xfId="0" applyFill="1" applyBorder="1" applyAlignment="1">
      <alignment horizontal="center" vertical="center" wrapText="1"/>
    </xf>
    <xf numFmtId="0" fontId="0" fillId="49" borderId="24" xfId="0" applyFill="1" applyBorder="1" applyAlignment="1">
      <alignment horizontal="center" vertical="center" wrapText="1"/>
    </xf>
    <xf numFmtId="0" fontId="0" fillId="49" borderId="25" xfId="0" applyFill="1" applyBorder="1" applyAlignment="1">
      <alignment horizontal="center" vertical="center" wrapText="1"/>
    </xf>
    <xf numFmtId="0" fontId="0" fillId="49" borderId="0" xfId="0" applyFill="1" applyAlignment="1">
      <alignment horizontal="center" vertical="center" wrapText="1"/>
    </xf>
    <xf numFmtId="0" fontId="0" fillId="49" borderId="26" xfId="0" applyFill="1" applyBorder="1" applyAlignment="1">
      <alignment horizontal="center" vertical="center" wrapText="1"/>
    </xf>
    <xf numFmtId="0" fontId="0" fillId="49" borderId="27" xfId="0" applyFill="1" applyBorder="1" applyAlignment="1">
      <alignment horizontal="center" vertical="center" wrapText="1"/>
    </xf>
    <xf numFmtId="0" fontId="0" fillId="49" borderId="28" xfId="0" applyFill="1" applyBorder="1" applyAlignment="1">
      <alignment horizontal="center" vertical="center" wrapText="1"/>
    </xf>
    <xf numFmtId="0" fontId="0" fillId="49" borderId="29" xfId="0" applyFill="1" applyBorder="1" applyAlignment="1">
      <alignment horizontal="center" vertical="center" wrapText="1"/>
    </xf>
    <xf numFmtId="0" fontId="0" fillId="50" borderId="22" xfId="0" applyFill="1" applyBorder="1" applyAlignment="1">
      <alignment horizontal="center" vertical="center" wrapText="1"/>
    </xf>
    <xf numFmtId="0" fontId="0" fillId="50" borderId="23" xfId="0" applyFill="1" applyBorder="1" applyAlignment="1">
      <alignment horizontal="center" vertical="center" wrapText="1"/>
    </xf>
    <xf numFmtId="0" fontId="0" fillId="50" borderId="24" xfId="0" applyFill="1" applyBorder="1" applyAlignment="1">
      <alignment horizontal="center" vertical="center" wrapText="1"/>
    </xf>
    <xf numFmtId="0" fontId="0" fillId="50" borderId="25" xfId="0" applyFill="1" applyBorder="1" applyAlignment="1">
      <alignment horizontal="center" vertical="center" wrapText="1"/>
    </xf>
    <xf numFmtId="0" fontId="0" fillId="50" borderId="0" xfId="0" applyFill="1" applyAlignment="1">
      <alignment horizontal="center" vertical="center" wrapText="1"/>
    </xf>
    <xf numFmtId="0" fontId="0" fillId="50" borderId="26" xfId="0" applyFill="1" applyBorder="1" applyAlignment="1">
      <alignment horizontal="center" vertical="center" wrapText="1"/>
    </xf>
    <xf numFmtId="0" fontId="0" fillId="50" borderId="27" xfId="0" applyFill="1" applyBorder="1" applyAlignment="1">
      <alignment horizontal="center" vertical="center" wrapText="1"/>
    </xf>
    <xf numFmtId="0" fontId="0" fillId="50" borderId="28" xfId="0" applyFill="1" applyBorder="1" applyAlignment="1">
      <alignment horizontal="center" vertical="center" wrapText="1"/>
    </xf>
    <xf numFmtId="0" fontId="0" fillId="50" borderId="29" xfId="0" applyFill="1" applyBorder="1" applyAlignment="1">
      <alignment horizontal="center" vertical="center" wrapText="1"/>
    </xf>
    <xf numFmtId="0" fontId="0" fillId="0" borderId="23" xfId="0" applyBorder="1" applyAlignment="1">
      <alignment horizontal="center"/>
    </xf>
    <xf numFmtId="0" fontId="0" fillId="0" borderId="24" xfId="0" applyBorder="1" applyAlignment="1">
      <alignment horizontal="center"/>
    </xf>
    <xf numFmtId="0" fontId="0" fillId="0" borderId="28" xfId="0" applyBorder="1" applyAlignment="1">
      <alignment horizontal="center"/>
    </xf>
    <xf numFmtId="0" fontId="0" fillId="0" borderId="29" xfId="0" applyBorder="1" applyAlignment="1">
      <alignment horizontal="center"/>
    </xf>
    <xf numFmtId="0" fontId="0" fillId="14" borderId="23" xfId="0" applyFill="1" applyBorder="1" applyAlignment="1">
      <alignment horizontal="centerContinuous"/>
    </xf>
    <xf numFmtId="0" fontId="0" fillId="14" borderId="24" xfId="0" applyFill="1" applyBorder="1" applyAlignment="1">
      <alignment horizontal="centerContinuous"/>
    </xf>
    <xf numFmtId="0" fontId="18" fillId="22" borderId="0" xfId="0" applyFont="1" applyFill="1" applyAlignment="1">
      <alignment horizontal="centerContinuous"/>
    </xf>
    <xf numFmtId="0" fontId="18" fillId="22" borderId="26" xfId="0" applyFont="1" applyFill="1" applyBorder="1" applyAlignment="1">
      <alignment horizontal="centerContinuous"/>
    </xf>
    <xf numFmtId="0" fontId="18" fillId="21" borderId="28" xfId="0" applyFont="1" applyFill="1" applyBorder="1" applyAlignment="1">
      <alignment horizontal="centerContinuous"/>
    </xf>
    <xf numFmtId="0" fontId="18" fillId="21" borderId="29" xfId="0" applyFont="1" applyFill="1" applyBorder="1" applyAlignment="1">
      <alignment horizontal="centerContinuous"/>
    </xf>
    <xf numFmtId="1" fontId="0" fillId="14" borderId="23" xfId="0" applyNumberFormat="1" applyFill="1" applyBorder="1" applyAlignment="1">
      <alignment horizontal="centerContinuous"/>
    </xf>
    <xf numFmtId="1" fontId="18" fillId="22" borderId="0" xfId="0" applyNumberFormat="1" applyFont="1" applyFill="1" applyAlignment="1">
      <alignment horizontal="centerContinuous"/>
    </xf>
    <xf numFmtId="1" fontId="18" fillId="21" borderId="28" xfId="0" applyNumberFormat="1" applyFont="1" applyFill="1" applyBorder="1" applyAlignment="1">
      <alignment horizontal="centerContinuous"/>
    </xf>
    <xf numFmtId="1" fontId="18" fillId="19" borderId="23" xfId="0" applyNumberFormat="1" applyFont="1" applyFill="1" applyBorder="1" applyAlignment="1">
      <alignment horizontal="centerContinuous"/>
    </xf>
    <xf numFmtId="0" fontId="18" fillId="19" borderId="23" xfId="0" applyFont="1" applyFill="1" applyBorder="1" applyAlignment="1">
      <alignment horizontal="centerContinuous"/>
    </xf>
    <xf numFmtId="0" fontId="18" fillId="19" borderId="24" xfId="0" applyFont="1" applyFill="1" applyBorder="1" applyAlignment="1">
      <alignment horizontal="centerContinuous"/>
    </xf>
    <xf numFmtId="1" fontId="18" fillId="20" borderId="0" xfId="0" applyNumberFormat="1" applyFont="1" applyFill="1" applyAlignment="1">
      <alignment horizontal="centerContinuous"/>
    </xf>
    <xf numFmtId="0" fontId="18" fillId="20" borderId="0" xfId="0" applyFont="1" applyFill="1" applyAlignment="1">
      <alignment horizontal="centerContinuous"/>
    </xf>
    <xf numFmtId="0" fontId="18" fillId="20" borderId="26" xfId="0" applyFont="1" applyFill="1" applyBorder="1" applyAlignment="1">
      <alignment horizontal="centerContinuous"/>
    </xf>
    <xf numFmtId="0" fontId="4" fillId="0" borderId="31" xfId="0" applyFont="1" applyBorder="1" applyAlignment="1">
      <alignment horizontal="center" vertical="center"/>
    </xf>
    <xf numFmtId="0" fontId="4" fillId="0" borderId="32" xfId="0" applyFont="1" applyBorder="1" applyAlignment="1">
      <alignment horizontal="center" vertical="center"/>
    </xf>
    <xf numFmtId="0" fontId="4" fillId="0" borderId="31" xfId="0" applyFont="1" applyBorder="1" applyAlignment="1">
      <alignment horizontal="centerContinuous" vertical="center"/>
    </xf>
    <xf numFmtId="0" fontId="4" fillId="0" borderId="32" xfId="0" applyFont="1" applyBorder="1" applyAlignment="1">
      <alignment horizontal="centerContinuous" vertical="center"/>
    </xf>
    <xf numFmtId="0" fontId="0" fillId="21" borderId="23" xfId="0" applyFill="1" applyBorder="1" applyAlignment="1">
      <alignment horizontal="centerContinuous"/>
    </xf>
    <xf numFmtId="0" fontId="0" fillId="21" borderId="24" xfId="0" applyFill="1" applyBorder="1" applyAlignment="1">
      <alignment horizontal="centerContinuous"/>
    </xf>
    <xf numFmtId="0" fontId="0" fillId="21" borderId="0" xfId="0" applyFill="1" applyAlignment="1">
      <alignment horizontal="centerContinuous"/>
    </xf>
    <xf numFmtId="0" fontId="0" fillId="21" borderId="26" xfId="0" applyFill="1" applyBorder="1" applyAlignment="1">
      <alignment horizontal="centerContinuous"/>
    </xf>
    <xf numFmtId="0" fontId="18" fillId="20" borderId="23" xfId="0" applyFont="1" applyFill="1" applyBorder="1" applyAlignment="1">
      <alignment horizontal="centerContinuous"/>
    </xf>
    <xf numFmtId="0" fontId="18" fillId="20" borderId="24" xfId="0" applyFont="1" applyFill="1" applyBorder="1" applyAlignment="1">
      <alignment horizontal="centerContinuous"/>
    </xf>
    <xf numFmtId="0" fontId="18" fillId="22" borderId="23" xfId="0" applyFont="1" applyFill="1" applyBorder="1" applyAlignment="1">
      <alignment horizontal="centerContinuous"/>
    </xf>
    <xf numFmtId="0" fontId="18" fillId="22" borderId="24" xfId="0" applyFont="1" applyFill="1" applyBorder="1" applyAlignment="1">
      <alignment horizontal="centerContinuous"/>
    </xf>
    <xf numFmtId="0" fontId="18" fillId="37" borderId="28" xfId="0" applyFont="1" applyFill="1" applyBorder="1" applyAlignment="1">
      <alignment horizontal="centerContinuous"/>
    </xf>
    <xf numFmtId="0" fontId="18" fillId="37" borderId="28" xfId="0" applyFont="1" applyFill="1" applyBorder="1" applyAlignment="1">
      <alignment horizontal="center"/>
    </xf>
    <xf numFmtId="0" fontId="18" fillId="37" borderId="29" xfId="0" applyFont="1" applyFill="1" applyBorder="1" applyAlignment="1">
      <alignment horizontal="center"/>
    </xf>
    <xf numFmtId="0" fontId="18" fillId="19" borderId="0" xfId="0" applyFont="1" applyFill="1" applyAlignment="1">
      <alignment horizontal="centerContinuous"/>
    </xf>
    <xf numFmtId="0" fontId="18" fillId="19" borderId="26" xfId="0" applyFont="1" applyFill="1" applyBorder="1" applyAlignment="1">
      <alignment horizontal="centerContinuous"/>
    </xf>
    <xf numFmtId="0" fontId="0" fillId="14" borderId="23" xfId="0" applyFill="1" applyBorder="1" applyAlignment="1">
      <alignment horizontal="center"/>
    </xf>
    <xf numFmtId="0" fontId="0" fillId="14" borderId="24" xfId="0" applyFill="1" applyBorder="1" applyAlignment="1">
      <alignment horizontal="center"/>
    </xf>
    <xf numFmtId="0" fontId="18" fillId="37" borderId="0" xfId="0" applyFont="1" applyFill="1" applyAlignment="1">
      <alignment horizontal="centerContinuous"/>
    </xf>
    <xf numFmtId="0" fontId="18" fillId="37" borderId="0" xfId="0" applyFont="1" applyFill="1" applyAlignment="1">
      <alignment horizontal="center"/>
    </xf>
    <xf numFmtId="0" fontId="18" fillId="37" borderId="26" xfId="0" applyFont="1" applyFill="1" applyBorder="1" applyAlignment="1">
      <alignment horizontal="center"/>
    </xf>
    <xf numFmtId="0" fontId="18" fillId="32" borderId="28" xfId="0" applyFont="1" applyFill="1" applyBorder="1" applyAlignment="1">
      <alignment horizontal="centerContinuous"/>
    </xf>
    <xf numFmtId="0" fontId="18" fillId="32" borderId="29" xfId="0" applyFont="1" applyFill="1" applyBorder="1" applyAlignment="1">
      <alignment horizontal="centerContinuous"/>
    </xf>
  </cellXfs>
  <cellStyles count="3">
    <cellStyle name="Normal" xfId="0" builtinId="0"/>
    <cellStyle name="Normal 2" xfId="1" xr:uid="{4162B29A-6E5E-4149-BD39-43684CA62778}"/>
    <cellStyle name="Normal 3" xfId="2" xr:uid="{73DD31C1-F1C1-4293-9AFE-A05AF84623C2}"/>
  </cellStyles>
  <dxfs count="256">
    <dxf>
      <border>
        <top/>
        <bottom style="thin">
          <color rgb="FFC00000"/>
        </bottom>
        <vertical/>
        <horizontal/>
      </border>
    </dxf>
    <dxf>
      <border>
        <top style="thin">
          <color rgb="FFC00000"/>
        </top>
        <vertical/>
        <horizontal/>
      </border>
    </dxf>
    <dxf>
      <fill>
        <patternFill>
          <bgColor theme="0" tint="-0.14996795556505021"/>
        </patternFill>
      </fill>
    </dxf>
    <dxf>
      <fill>
        <patternFill>
          <bgColor theme="4" tint="0.79998168889431442"/>
        </patternFill>
      </fill>
    </dxf>
    <dxf>
      <fill>
        <patternFill patternType="lightUp">
          <fgColor theme="0" tint="-0.24994659260841701"/>
          <bgColor auto="1"/>
        </patternFill>
      </fill>
    </dxf>
    <dxf>
      <fill>
        <patternFill patternType="lightUp">
          <fgColor theme="7" tint="0.59996337778862885"/>
          <bgColor auto="1"/>
        </patternFill>
      </fill>
    </dxf>
    <dxf>
      <fill>
        <patternFill patternType="lightUp">
          <fgColor rgb="FF00B050"/>
          <bgColor auto="1"/>
        </patternFill>
      </fill>
    </dxf>
    <dxf>
      <fill>
        <patternFill patternType="lightUp">
          <fgColor theme="9" tint="0.79998168889431442"/>
          <bgColor auto="1"/>
        </patternFill>
      </fill>
    </dxf>
    <dxf>
      <fill>
        <patternFill patternType="lightUp">
          <fgColor theme="5" tint="0.59996337778862885"/>
          <bgColor auto="1"/>
        </patternFill>
      </fill>
    </dxf>
    <dxf>
      <fill>
        <patternFill patternType="lightUp">
          <fgColor theme="8" tint="0.59996337778862885"/>
          <bgColor auto="1"/>
        </patternFill>
      </fill>
    </dxf>
    <dxf>
      <fill>
        <patternFill patternType="lightUp">
          <fgColor theme="9" tint="-0.24994659260841701"/>
          <bgColor theme="4" tint="0.79998168889431442"/>
        </patternFill>
      </fill>
    </dxf>
    <dxf>
      <fill>
        <patternFill patternType="lightUp">
          <fgColor rgb="FFB381D9"/>
          <bgColor auto="1"/>
        </patternFill>
      </fill>
    </dxf>
    <dxf>
      <fill>
        <patternFill patternType="lightUp">
          <fgColor rgb="FFB381D9"/>
          <bgColor auto="1"/>
        </patternFill>
      </fill>
    </dxf>
    <dxf>
      <fill>
        <patternFill>
          <bgColor theme="0" tint="-0.14996795556505021"/>
        </patternFill>
      </fill>
    </dxf>
    <dxf>
      <fill>
        <patternFill>
          <bgColor theme="4" tint="0.79998168889431442"/>
        </patternFill>
      </fill>
    </dxf>
    <dxf>
      <fill>
        <patternFill>
          <bgColor theme="0" tint="-0.14996795556505021"/>
        </patternFill>
      </fill>
    </dxf>
    <dxf>
      <fill>
        <patternFill patternType="lightUp">
          <fgColor theme="0" tint="-0.24994659260841701"/>
          <bgColor auto="1"/>
        </patternFill>
      </fill>
    </dxf>
    <dxf>
      <fill>
        <patternFill patternType="lightUp">
          <fgColor theme="7" tint="0.59996337778862885"/>
          <bgColor auto="1"/>
        </patternFill>
      </fill>
    </dxf>
    <dxf>
      <fill>
        <patternFill patternType="lightUp">
          <fgColor rgb="FF00B050"/>
          <bgColor auto="1"/>
        </patternFill>
      </fill>
    </dxf>
    <dxf>
      <fill>
        <patternFill patternType="lightUp">
          <fgColor theme="9" tint="0.79998168889431442"/>
          <bgColor auto="1"/>
        </patternFill>
      </fill>
    </dxf>
    <dxf>
      <fill>
        <patternFill patternType="lightUp">
          <fgColor theme="5" tint="0.59996337778862885"/>
          <bgColor auto="1"/>
        </patternFill>
      </fill>
    </dxf>
    <dxf>
      <fill>
        <patternFill patternType="lightUp">
          <fgColor theme="8" tint="0.59996337778862885"/>
          <bgColor auto="1"/>
        </patternFill>
      </fill>
    </dxf>
    <dxf>
      <fill>
        <patternFill patternType="lightUp">
          <fgColor theme="9" tint="-0.24994659260841701"/>
          <bgColor theme="4" tint="0.79998168889431442"/>
        </patternFill>
      </fill>
    </dxf>
    <dxf>
      <fill>
        <patternFill patternType="lightUp">
          <fgColor theme="0" tint="-0.24994659260841701"/>
          <bgColor auto="1"/>
        </patternFill>
      </fill>
    </dxf>
    <dxf>
      <fill>
        <patternFill patternType="lightUp">
          <fgColor theme="7" tint="0.59996337778862885"/>
          <bgColor auto="1"/>
        </patternFill>
      </fill>
    </dxf>
    <dxf>
      <fill>
        <patternFill patternType="lightUp">
          <fgColor rgb="FF00B050"/>
          <bgColor auto="1"/>
        </patternFill>
      </fill>
    </dxf>
    <dxf>
      <fill>
        <patternFill patternType="lightUp">
          <fgColor theme="9" tint="0.79998168889431442"/>
          <bgColor auto="1"/>
        </patternFill>
      </fill>
    </dxf>
    <dxf>
      <fill>
        <patternFill patternType="lightUp">
          <fgColor theme="5" tint="0.59996337778862885"/>
          <bgColor auto="1"/>
        </patternFill>
      </fill>
    </dxf>
    <dxf>
      <fill>
        <patternFill patternType="lightUp">
          <fgColor theme="8" tint="0.59996337778862885"/>
          <bgColor auto="1"/>
        </patternFill>
      </fill>
    </dxf>
    <dxf>
      <fill>
        <patternFill patternType="lightUp">
          <fgColor theme="0" tint="-0.24994659260841701"/>
          <bgColor auto="1"/>
        </patternFill>
      </fill>
    </dxf>
    <dxf>
      <fill>
        <patternFill patternType="lightUp">
          <fgColor theme="7" tint="0.59996337778862885"/>
          <bgColor auto="1"/>
        </patternFill>
      </fill>
    </dxf>
    <dxf>
      <fill>
        <patternFill patternType="lightUp">
          <fgColor rgb="FF00B050"/>
          <bgColor auto="1"/>
        </patternFill>
      </fill>
    </dxf>
    <dxf>
      <fill>
        <patternFill patternType="lightUp">
          <fgColor theme="9" tint="0.79998168889431442"/>
          <bgColor auto="1"/>
        </patternFill>
      </fill>
    </dxf>
    <dxf>
      <fill>
        <patternFill patternType="lightUp">
          <fgColor theme="5" tint="0.59996337778862885"/>
          <bgColor auto="1"/>
        </patternFill>
      </fill>
    </dxf>
    <dxf>
      <fill>
        <patternFill patternType="lightUp">
          <fgColor theme="8" tint="0.59996337778862885"/>
          <bgColor auto="1"/>
        </patternFill>
      </fill>
    </dxf>
    <dxf>
      <fill>
        <patternFill patternType="lightUp">
          <fgColor theme="0" tint="-0.24994659260841701"/>
          <bgColor auto="1"/>
        </patternFill>
      </fill>
    </dxf>
    <dxf>
      <fill>
        <patternFill patternType="lightUp">
          <fgColor theme="7" tint="0.59996337778862885"/>
          <bgColor auto="1"/>
        </patternFill>
      </fill>
    </dxf>
    <dxf>
      <fill>
        <patternFill patternType="lightUp">
          <fgColor rgb="FF00B050"/>
          <bgColor auto="1"/>
        </patternFill>
      </fill>
    </dxf>
    <dxf>
      <fill>
        <patternFill patternType="lightUp">
          <fgColor theme="9" tint="0.79998168889431442"/>
          <bgColor auto="1"/>
        </patternFill>
      </fill>
    </dxf>
    <dxf>
      <fill>
        <patternFill patternType="lightUp">
          <fgColor theme="5" tint="0.59996337778862885"/>
          <bgColor auto="1"/>
        </patternFill>
      </fill>
    </dxf>
    <dxf>
      <fill>
        <patternFill patternType="lightUp">
          <fgColor theme="8" tint="0.59996337778862885"/>
          <bgColor auto="1"/>
        </patternFill>
      </fill>
    </dxf>
    <dxf>
      <fill>
        <patternFill patternType="lightUp">
          <fgColor theme="0" tint="-0.24994659260841701"/>
          <bgColor auto="1"/>
        </patternFill>
      </fill>
    </dxf>
    <dxf>
      <fill>
        <patternFill patternType="lightUp">
          <fgColor theme="7" tint="0.59996337778862885"/>
          <bgColor auto="1"/>
        </patternFill>
      </fill>
    </dxf>
    <dxf>
      <fill>
        <patternFill patternType="lightUp">
          <fgColor rgb="FF00B050"/>
          <bgColor auto="1"/>
        </patternFill>
      </fill>
    </dxf>
    <dxf>
      <fill>
        <patternFill patternType="lightUp">
          <fgColor theme="9" tint="0.79998168889431442"/>
          <bgColor auto="1"/>
        </patternFill>
      </fill>
    </dxf>
    <dxf>
      <fill>
        <patternFill patternType="lightUp">
          <fgColor theme="5" tint="0.59996337778862885"/>
          <bgColor auto="1"/>
        </patternFill>
      </fill>
    </dxf>
    <dxf>
      <fill>
        <patternFill patternType="lightUp">
          <fgColor theme="8" tint="0.59996337778862885"/>
          <bgColor auto="1"/>
        </patternFill>
      </fill>
    </dxf>
    <dxf>
      <fill>
        <patternFill patternType="lightUp">
          <fgColor theme="0" tint="-0.24994659260841701"/>
          <bgColor auto="1"/>
        </patternFill>
      </fill>
    </dxf>
    <dxf>
      <fill>
        <patternFill patternType="lightUp">
          <fgColor theme="7" tint="0.59996337778862885"/>
          <bgColor auto="1"/>
        </patternFill>
      </fill>
    </dxf>
    <dxf>
      <fill>
        <patternFill patternType="lightUp">
          <fgColor rgb="FF00B050"/>
          <bgColor auto="1"/>
        </patternFill>
      </fill>
    </dxf>
    <dxf>
      <fill>
        <patternFill patternType="lightUp">
          <fgColor theme="9" tint="0.79998168889431442"/>
          <bgColor auto="1"/>
        </patternFill>
      </fill>
    </dxf>
    <dxf>
      <fill>
        <patternFill patternType="lightUp">
          <fgColor theme="5" tint="0.59996337778862885"/>
          <bgColor auto="1"/>
        </patternFill>
      </fill>
    </dxf>
    <dxf>
      <fill>
        <patternFill patternType="lightUp">
          <fgColor theme="8" tint="0.59996337778862885"/>
          <bgColor auto="1"/>
        </patternFill>
      </fill>
    </dxf>
    <dxf>
      <fill>
        <patternFill patternType="lightUp">
          <fgColor theme="0" tint="-0.24994659260841701"/>
          <bgColor auto="1"/>
        </patternFill>
      </fill>
    </dxf>
    <dxf>
      <fill>
        <patternFill patternType="lightUp">
          <fgColor theme="7" tint="0.59996337778862885"/>
          <bgColor auto="1"/>
        </patternFill>
      </fill>
    </dxf>
    <dxf>
      <fill>
        <patternFill patternType="lightUp">
          <fgColor rgb="FF00B050"/>
          <bgColor auto="1"/>
        </patternFill>
      </fill>
    </dxf>
    <dxf>
      <fill>
        <patternFill patternType="lightUp">
          <fgColor theme="9" tint="0.79998168889431442"/>
          <bgColor auto="1"/>
        </patternFill>
      </fill>
    </dxf>
    <dxf>
      <fill>
        <patternFill patternType="lightUp">
          <fgColor theme="5" tint="0.59996337778862885"/>
          <bgColor auto="1"/>
        </patternFill>
      </fill>
    </dxf>
    <dxf>
      <fill>
        <patternFill patternType="lightUp">
          <fgColor theme="8" tint="0.59996337778862885"/>
          <bgColor auto="1"/>
        </patternFill>
      </fill>
    </dxf>
    <dxf>
      <fill>
        <patternFill patternType="lightUp">
          <fgColor rgb="FFB381D9"/>
          <bgColor auto="1"/>
        </patternFill>
      </fill>
    </dxf>
    <dxf>
      <fill>
        <patternFill patternType="lightUp">
          <fgColor rgb="FFB381D9"/>
          <bgColor auto="1"/>
        </patternFill>
      </fill>
    </dxf>
    <dxf>
      <fill>
        <patternFill patternType="lightUp">
          <fgColor rgb="FFB381D9"/>
          <bgColor auto="1"/>
        </patternFill>
      </fill>
    </dxf>
    <dxf>
      <fill>
        <patternFill patternType="lightUp">
          <fgColor rgb="FFB381D9"/>
          <bgColor auto="1"/>
        </patternFill>
      </fill>
    </dxf>
    <dxf>
      <fill>
        <patternFill patternType="lightUp">
          <fgColor rgb="FFB381D9"/>
          <bgColor auto="1"/>
        </patternFill>
      </fill>
    </dxf>
    <dxf>
      <fill>
        <patternFill patternType="lightUp">
          <fgColor rgb="FFB381D9"/>
          <bgColor auto="1"/>
        </patternFill>
      </fill>
    </dxf>
    <dxf>
      <fill>
        <patternFill patternType="lightUp">
          <fgColor rgb="FFB381D9"/>
          <bgColor auto="1"/>
        </patternFill>
      </fill>
    </dxf>
    <dxf>
      <fill>
        <patternFill patternType="lightUp">
          <fgColor rgb="FFB381D9"/>
          <bgColor auto="1"/>
        </patternFill>
      </fill>
    </dxf>
    <dxf>
      <fill>
        <patternFill patternType="lightUp">
          <fgColor rgb="FFB381D9"/>
          <bgColor auto="1"/>
        </patternFill>
      </fill>
    </dxf>
    <dxf>
      <fill>
        <patternFill patternType="lightUp">
          <fgColor rgb="FFB381D9"/>
          <bgColor auto="1"/>
        </patternFill>
      </fill>
    </dxf>
    <dxf>
      <fill>
        <patternFill patternType="lightUp">
          <fgColor rgb="FFB381D9"/>
          <bgColor auto="1"/>
        </patternFill>
      </fill>
    </dxf>
    <dxf>
      <fill>
        <patternFill patternType="lightUp">
          <fgColor rgb="FFB381D9"/>
          <bgColor auto="1"/>
        </patternFill>
      </fill>
    </dxf>
    <dxf>
      <fill>
        <patternFill patternType="lightUp">
          <fgColor rgb="FFB381D9"/>
          <bgColor auto="1"/>
        </patternFill>
      </fill>
    </dxf>
    <dxf>
      <fill>
        <patternFill patternType="lightUp">
          <fgColor rgb="FFB381D9"/>
          <bgColor auto="1"/>
        </patternFill>
      </fill>
    </dxf>
    <dxf>
      <fill>
        <patternFill>
          <bgColor theme="0" tint="-0.14996795556505021"/>
        </patternFill>
      </fill>
    </dxf>
    <dxf>
      <fill>
        <patternFill>
          <bgColor theme="4" tint="0.79998168889431442"/>
        </patternFill>
      </fill>
    </dxf>
    <dxf>
      <fill>
        <patternFill patternType="lightUp">
          <fgColor theme="0" tint="-0.24994659260841701"/>
          <bgColor auto="1"/>
        </patternFill>
      </fill>
    </dxf>
    <dxf>
      <fill>
        <patternFill patternType="lightUp">
          <fgColor theme="7" tint="0.59996337778862885"/>
          <bgColor auto="1"/>
        </patternFill>
      </fill>
    </dxf>
    <dxf>
      <fill>
        <patternFill patternType="lightUp">
          <fgColor rgb="FF00B050"/>
          <bgColor auto="1"/>
        </patternFill>
      </fill>
    </dxf>
    <dxf>
      <fill>
        <patternFill patternType="lightUp">
          <fgColor theme="9" tint="0.79998168889431442"/>
          <bgColor auto="1"/>
        </patternFill>
      </fill>
    </dxf>
    <dxf>
      <fill>
        <patternFill patternType="lightUp">
          <fgColor theme="5" tint="0.59996337778862885"/>
          <bgColor auto="1"/>
        </patternFill>
      </fill>
    </dxf>
    <dxf>
      <fill>
        <patternFill patternType="lightUp">
          <fgColor theme="8" tint="0.59996337778862885"/>
          <bgColor auto="1"/>
        </patternFill>
      </fill>
    </dxf>
    <dxf>
      <fill>
        <patternFill patternType="lightUp">
          <fgColor theme="9" tint="-0.24994659260841701"/>
          <bgColor theme="4" tint="0.79998168889431442"/>
        </patternFill>
      </fill>
    </dxf>
    <dxf>
      <fill>
        <patternFill patternType="lightUp">
          <fgColor rgb="FFB381D9"/>
          <bgColor auto="1"/>
        </patternFill>
      </fill>
    </dxf>
    <dxf>
      <fill>
        <patternFill patternType="lightUp">
          <fgColor rgb="FFB381D9"/>
          <bgColor auto="1"/>
        </patternFill>
      </fill>
    </dxf>
    <dxf>
      <fill>
        <patternFill>
          <bgColor theme="0" tint="-0.14996795556505021"/>
        </patternFill>
      </fill>
    </dxf>
    <dxf>
      <fill>
        <patternFill>
          <bgColor theme="4" tint="0.79998168889431442"/>
        </patternFill>
      </fill>
    </dxf>
    <dxf>
      <fill>
        <patternFill patternType="lightUp">
          <fgColor theme="0" tint="-0.24994659260841701"/>
          <bgColor auto="1"/>
        </patternFill>
      </fill>
    </dxf>
    <dxf>
      <fill>
        <patternFill patternType="lightUp">
          <fgColor theme="7" tint="0.59996337778862885"/>
          <bgColor auto="1"/>
        </patternFill>
      </fill>
    </dxf>
    <dxf>
      <fill>
        <patternFill patternType="lightUp">
          <fgColor rgb="FF00B050"/>
          <bgColor auto="1"/>
        </patternFill>
      </fill>
    </dxf>
    <dxf>
      <fill>
        <patternFill patternType="lightUp">
          <fgColor theme="9" tint="0.79998168889431442"/>
          <bgColor auto="1"/>
        </patternFill>
      </fill>
    </dxf>
    <dxf>
      <fill>
        <patternFill patternType="lightUp">
          <fgColor theme="5" tint="0.59996337778862885"/>
          <bgColor auto="1"/>
        </patternFill>
      </fill>
    </dxf>
    <dxf>
      <fill>
        <patternFill patternType="lightUp">
          <fgColor theme="8" tint="0.59996337778862885"/>
          <bgColor auto="1"/>
        </patternFill>
      </fill>
    </dxf>
    <dxf>
      <fill>
        <patternFill patternType="lightUp">
          <fgColor theme="9" tint="-0.24994659260841701"/>
          <bgColor theme="4" tint="0.79998168889431442"/>
        </patternFill>
      </fill>
    </dxf>
    <dxf>
      <fill>
        <patternFill patternType="lightUp">
          <fgColor rgb="FFB381D9"/>
          <bgColor auto="1"/>
        </patternFill>
      </fill>
    </dxf>
    <dxf>
      <fill>
        <patternFill patternType="lightUp">
          <fgColor rgb="FFB381D9"/>
          <bgColor auto="1"/>
        </patternFill>
      </fill>
    </dxf>
    <dxf>
      <fill>
        <patternFill>
          <bgColor theme="0" tint="-0.14996795556505021"/>
        </patternFill>
      </fill>
    </dxf>
    <dxf>
      <fill>
        <patternFill>
          <bgColor theme="4" tint="0.79998168889431442"/>
        </patternFill>
      </fill>
    </dxf>
    <dxf>
      <fill>
        <patternFill patternType="lightUp">
          <fgColor theme="5" tint="-0.24994659260841701"/>
        </patternFill>
      </fill>
    </dxf>
    <dxf>
      <fill>
        <patternFill patternType="lightUp">
          <fgColor theme="0" tint="-0.24994659260841701"/>
          <bgColor auto="1"/>
        </patternFill>
      </fill>
    </dxf>
    <dxf>
      <fill>
        <patternFill patternType="lightUp">
          <fgColor theme="7" tint="0.59996337778862885"/>
          <bgColor auto="1"/>
        </patternFill>
      </fill>
    </dxf>
    <dxf>
      <fill>
        <patternFill patternType="lightUp">
          <fgColor rgb="FF00B050"/>
          <bgColor auto="1"/>
        </patternFill>
      </fill>
    </dxf>
    <dxf>
      <fill>
        <patternFill patternType="lightUp">
          <fgColor theme="9" tint="0.79998168889431442"/>
          <bgColor auto="1"/>
        </patternFill>
      </fill>
    </dxf>
    <dxf>
      <fill>
        <patternFill patternType="lightUp">
          <fgColor theme="5" tint="0.59996337778862885"/>
          <bgColor auto="1"/>
        </patternFill>
      </fill>
    </dxf>
    <dxf>
      <fill>
        <patternFill patternType="lightUp">
          <fgColor theme="8" tint="0.59996337778862885"/>
          <bgColor auto="1"/>
        </patternFill>
      </fill>
    </dxf>
    <dxf>
      <fill>
        <patternFill patternType="lightUp">
          <fgColor theme="9" tint="-0.24994659260841701"/>
          <bgColor theme="4" tint="0.79998168889431442"/>
        </patternFill>
      </fill>
    </dxf>
    <dxf>
      <fill>
        <patternFill patternType="lightUp">
          <fgColor rgb="FFB381D9"/>
          <bgColor auto="1"/>
        </patternFill>
      </fill>
    </dxf>
    <dxf>
      <fill>
        <patternFill patternType="lightUp">
          <fgColor rgb="FFB381D9"/>
          <bgColor auto="1"/>
        </patternFill>
      </fill>
    </dxf>
    <dxf>
      <fill>
        <patternFill>
          <bgColor theme="0" tint="-0.14996795556505021"/>
        </patternFill>
      </fill>
    </dxf>
    <dxf>
      <fill>
        <patternFill>
          <bgColor theme="4" tint="0.79998168889431442"/>
        </patternFill>
      </fill>
    </dxf>
    <dxf>
      <fill>
        <patternFill patternType="lightUp">
          <fgColor theme="9" tint="-0.24994659260841701"/>
          <bgColor theme="4" tint="0.79998168889431442"/>
        </patternFill>
      </fill>
    </dxf>
    <dxf>
      <fill>
        <patternFill patternType="lightUp">
          <fgColor theme="0" tint="-0.24994659260841701"/>
          <bgColor auto="1"/>
        </patternFill>
      </fill>
    </dxf>
    <dxf>
      <fill>
        <patternFill patternType="lightUp">
          <fgColor theme="7" tint="0.59996337778862885"/>
          <bgColor auto="1"/>
        </patternFill>
      </fill>
    </dxf>
    <dxf>
      <fill>
        <patternFill patternType="lightUp">
          <fgColor rgb="FF00B050"/>
          <bgColor auto="1"/>
        </patternFill>
      </fill>
    </dxf>
    <dxf>
      <fill>
        <patternFill patternType="lightUp">
          <fgColor theme="9" tint="0.79998168889431442"/>
          <bgColor auto="1"/>
        </patternFill>
      </fill>
    </dxf>
    <dxf>
      <fill>
        <patternFill patternType="lightUp">
          <fgColor theme="5" tint="0.59996337778862885"/>
          <bgColor auto="1"/>
        </patternFill>
      </fill>
    </dxf>
    <dxf>
      <fill>
        <patternFill patternType="lightUp">
          <fgColor theme="8" tint="0.59996337778862885"/>
          <bgColor auto="1"/>
        </patternFill>
      </fill>
    </dxf>
    <dxf>
      <fill>
        <patternFill patternType="lightUp">
          <fgColor rgb="FFB381D9"/>
          <bgColor auto="1"/>
        </patternFill>
      </fill>
    </dxf>
    <dxf>
      <fill>
        <patternFill patternType="lightUp">
          <fgColor rgb="FFB381D9"/>
          <bgColor auto="1"/>
        </patternFill>
      </fill>
    </dxf>
    <dxf>
      <fill>
        <patternFill>
          <bgColor theme="0" tint="-0.14996795556505021"/>
        </patternFill>
      </fill>
    </dxf>
    <dxf>
      <fill>
        <patternFill>
          <bgColor theme="4" tint="0.79998168889431442"/>
        </patternFill>
      </fill>
    </dxf>
    <dxf>
      <fill>
        <patternFill patternType="lightUp">
          <fgColor theme="0" tint="-0.24994659260841701"/>
          <bgColor auto="1"/>
        </patternFill>
      </fill>
    </dxf>
    <dxf>
      <fill>
        <patternFill patternType="lightUp">
          <fgColor theme="7" tint="0.59996337778862885"/>
          <bgColor auto="1"/>
        </patternFill>
      </fill>
    </dxf>
    <dxf>
      <fill>
        <patternFill patternType="lightUp">
          <fgColor rgb="FF00B050"/>
          <bgColor auto="1"/>
        </patternFill>
      </fill>
    </dxf>
    <dxf>
      <fill>
        <patternFill patternType="lightUp">
          <fgColor theme="9" tint="0.79998168889431442"/>
          <bgColor auto="1"/>
        </patternFill>
      </fill>
    </dxf>
    <dxf>
      <fill>
        <patternFill patternType="lightUp">
          <fgColor theme="5" tint="0.59996337778862885"/>
          <bgColor auto="1"/>
        </patternFill>
      </fill>
    </dxf>
    <dxf>
      <fill>
        <patternFill patternType="lightUp">
          <fgColor theme="8" tint="0.59996337778862885"/>
          <bgColor auto="1"/>
        </patternFill>
      </fill>
    </dxf>
    <dxf>
      <fill>
        <patternFill patternType="lightUp">
          <fgColor theme="9" tint="-0.24994659260841701"/>
          <bgColor theme="4" tint="0.79998168889431442"/>
        </patternFill>
      </fill>
    </dxf>
    <dxf>
      <fill>
        <patternFill patternType="lightUp">
          <fgColor theme="5" tint="-0.24994659260841701"/>
          <bgColor auto="1"/>
        </patternFill>
      </fill>
    </dxf>
    <dxf>
      <fill>
        <patternFill patternType="lightUp">
          <fgColor rgb="FFB381D9"/>
          <bgColor auto="1"/>
        </patternFill>
      </fill>
    </dxf>
    <dxf>
      <fill>
        <patternFill patternType="lightUp">
          <fgColor rgb="FFB381D9"/>
          <bgColor auto="1"/>
        </patternFill>
      </fill>
    </dxf>
    <dxf>
      <numFmt numFmtId="0" formatCode="General"/>
    </dxf>
    <dxf>
      <numFmt numFmtId="0" formatCode="General"/>
    </dxf>
    <dxf>
      <numFmt numFmtId="0" formatCode="Genera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auto="1"/>
        <name val="Calibri"/>
        <family val="2"/>
        <scheme val="none"/>
      </font>
      <numFmt numFmtId="0" formatCode="General"/>
      <alignment textRotation="0" wrapText="0" indent="0" justifyLastLine="0" shrinkToFit="0"/>
    </dxf>
    <dxf>
      <font>
        <b val="0"/>
        <i val="0"/>
        <strike val="0"/>
        <condense val="0"/>
        <extend val="0"/>
        <outline val="0"/>
        <shadow val="0"/>
        <u val="none"/>
        <vertAlign val="baseline"/>
        <sz val="11"/>
        <color auto="1"/>
        <name val="Calibri"/>
        <family val="2"/>
        <scheme val="none"/>
      </font>
      <numFmt numFmtId="0" formatCode="General"/>
      <alignment textRotation="0" wrapText="0" indent="0" justifyLastLine="0" shrinkToFit="0"/>
    </dxf>
    <dxf>
      <font>
        <b val="0"/>
        <i val="0"/>
        <strike val="0"/>
        <condense val="0"/>
        <extend val="0"/>
        <outline val="0"/>
        <shadow val="0"/>
        <u val="none"/>
        <vertAlign val="baseline"/>
        <sz val="11"/>
        <color auto="1"/>
        <name val="Calibri"/>
        <family val="2"/>
        <scheme val="none"/>
      </font>
      <numFmt numFmtId="0" formatCode="General"/>
      <alignment textRotation="0" wrapText="0" indent="0" justifyLastLine="0" shrinkToFit="0"/>
    </dxf>
    <dxf>
      <font>
        <b val="0"/>
        <i val="0"/>
        <strike val="0"/>
        <condense val="0"/>
        <extend val="0"/>
        <outline val="0"/>
        <shadow val="0"/>
        <u val="none"/>
        <vertAlign val="baseline"/>
        <sz val="11"/>
        <color auto="1"/>
        <name val="Calibri"/>
        <family val="2"/>
        <scheme val="none"/>
      </font>
      <numFmt numFmtId="0" formatCode="General"/>
      <alignment textRotation="0" wrapText="0" indent="0" justifyLastLine="0" shrinkToFit="0"/>
    </dxf>
    <dxf>
      <font>
        <b val="0"/>
        <i val="0"/>
        <strike val="0"/>
        <condense val="0"/>
        <extend val="0"/>
        <outline val="0"/>
        <shadow val="0"/>
        <u val="none"/>
        <vertAlign val="baseline"/>
        <sz val="11"/>
        <color auto="1"/>
        <name val="Calibri"/>
        <family val="2"/>
        <scheme val="none"/>
      </font>
      <numFmt numFmtId="0" formatCode="General"/>
      <alignment textRotation="0" wrapText="0" indent="0" justifyLastLine="0" shrinkToFit="0"/>
    </dxf>
    <dxf>
      <font>
        <b val="0"/>
        <i val="0"/>
        <strike val="0"/>
        <condense val="0"/>
        <extend val="0"/>
        <outline val="0"/>
        <shadow val="0"/>
        <u val="none"/>
        <vertAlign val="baseline"/>
        <sz val="11"/>
        <color auto="1"/>
        <name val="Calibri"/>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alignment textRotation="0" wrapText="0" indent="0" justifyLastLine="0" shrinkToFit="0"/>
      <border diagonalUp="0" diagonalDown="0" outline="0">
        <left style="thick">
          <color rgb="FFFFFF00"/>
        </left>
        <right/>
        <top/>
        <bottom/>
      </border>
    </dxf>
    <dxf>
      <font>
        <b val="0"/>
        <i val="0"/>
        <strike val="0"/>
        <condense val="0"/>
        <extend val="0"/>
        <outline val="0"/>
        <shadow val="0"/>
        <u val="none"/>
        <vertAlign val="baseline"/>
        <sz val="11"/>
        <color auto="1"/>
        <name val="Calibri"/>
        <family val="2"/>
        <scheme val="none"/>
      </font>
      <alignment textRotation="0" wrapText="0" indent="0" justifyLastLine="0" shrinkToFit="0"/>
    </dxf>
    <dxf>
      <font>
        <b val="0"/>
        <i val="0"/>
        <strike val="0"/>
        <condense val="0"/>
        <extend val="0"/>
        <outline val="0"/>
        <shadow val="0"/>
        <u val="none"/>
        <vertAlign val="baseline"/>
        <sz val="9"/>
        <color rgb="FF000000"/>
        <name val="Arial"/>
        <family val="2"/>
        <scheme val="none"/>
      </font>
      <fill>
        <patternFill patternType="solid">
          <fgColor rgb="FFFFFFFF"/>
          <bgColor rgb="FFFFFFFF"/>
        </patternFill>
      </fill>
      <alignment horizontal="center" vertical="center" textRotation="0" wrapText="0" indent="0" justifyLastLine="0" shrinkToFit="0" readingOrder="1"/>
      <border diagonalUp="0" diagonalDown="0" outline="0">
        <left style="thin">
          <color rgb="FFD3D3D3"/>
        </left>
        <right style="thin">
          <color rgb="FFD3D3D3"/>
        </right>
        <top style="thin">
          <color rgb="FFD3D3D3"/>
        </top>
        <bottom style="thin">
          <color rgb="FFD3D3D3"/>
        </bottom>
      </border>
    </dxf>
    <dxf>
      <font>
        <b val="0"/>
        <i val="0"/>
        <strike val="0"/>
        <condense val="0"/>
        <extend val="0"/>
        <outline val="0"/>
        <shadow val="0"/>
        <u val="none"/>
        <vertAlign val="baseline"/>
        <sz val="9"/>
        <color rgb="FF000000"/>
        <name val="Arial"/>
        <family val="2"/>
        <scheme val="none"/>
      </font>
      <fill>
        <patternFill patternType="solid">
          <fgColor rgb="FFFFFFFF"/>
          <bgColor rgb="FFFFFFFF"/>
        </patternFill>
      </fill>
      <alignment horizontal="center" vertical="center" textRotation="0" wrapText="0" indent="0" justifyLastLine="0" shrinkToFit="0" readingOrder="1"/>
      <border diagonalUp="0" diagonalDown="0" outline="0">
        <left style="thin">
          <color rgb="FFD3D3D3"/>
        </left>
        <right style="thin">
          <color rgb="FFD3D3D3"/>
        </right>
        <top style="thin">
          <color rgb="FFD3D3D3"/>
        </top>
        <bottom style="thin">
          <color rgb="FFD3D3D3"/>
        </bottom>
      </border>
    </dxf>
    <dxf>
      <font>
        <b val="0"/>
        <i val="0"/>
        <strike val="0"/>
        <condense val="0"/>
        <extend val="0"/>
        <outline val="0"/>
        <shadow val="0"/>
        <u val="none"/>
        <vertAlign val="baseline"/>
        <sz val="9"/>
        <color rgb="FF000000"/>
        <name val="Arial"/>
        <family val="2"/>
        <scheme val="none"/>
      </font>
      <fill>
        <patternFill patternType="solid">
          <fgColor rgb="FFFFFFFF"/>
          <bgColor rgb="FFFFFFFF"/>
        </patternFill>
      </fill>
      <alignment horizontal="center" vertical="center" textRotation="0" wrapText="0" indent="0" justifyLastLine="0" shrinkToFit="0" readingOrder="1"/>
      <border diagonalUp="0" diagonalDown="0" outline="0">
        <left style="thin">
          <color rgb="FFD3D3D3"/>
        </left>
        <right style="thin">
          <color rgb="FFD3D3D3"/>
        </right>
        <top style="thin">
          <color rgb="FFD3D3D3"/>
        </top>
        <bottom/>
      </border>
    </dxf>
    <dxf>
      <font>
        <b val="0"/>
        <i val="0"/>
        <strike val="0"/>
        <condense val="0"/>
        <extend val="0"/>
        <outline val="0"/>
        <shadow val="0"/>
        <u val="none"/>
        <vertAlign val="baseline"/>
        <sz val="9"/>
        <color rgb="FF484444"/>
        <name val="Arial"/>
        <family val="2"/>
        <scheme val="none"/>
      </font>
      <fill>
        <patternFill patternType="solid">
          <fgColor rgb="FFFFFFFF"/>
          <bgColor rgb="FFFFFFFF"/>
        </patternFill>
      </fill>
      <alignment horizontal="center" vertical="center" textRotation="0" wrapText="0" indent="0" justifyLastLine="0" shrinkToFit="0" readingOrder="1"/>
      <border diagonalUp="0" diagonalDown="0" outline="0">
        <left/>
        <right style="thin">
          <color rgb="FFD3D3D3"/>
        </right>
        <top style="thin">
          <color rgb="FFD3D3D3"/>
        </top>
        <bottom style="thin">
          <color rgb="FFD3D3D3"/>
        </bottom>
      </border>
    </dxf>
    <dxf>
      <font>
        <b val="0"/>
        <i val="0"/>
        <strike val="0"/>
        <condense val="0"/>
        <extend val="0"/>
        <outline val="0"/>
        <shadow val="0"/>
        <u val="none"/>
        <vertAlign val="baseline"/>
        <sz val="9"/>
        <color rgb="FF484444"/>
        <name val="Arial"/>
        <family val="2"/>
        <scheme val="none"/>
      </font>
      <numFmt numFmtId="30" formatCode="@"/>
      <fill>
        <patternFill patternType="solid">
          <fgColor rgb="FFFFFFFF"/>
          <bgColor rgb="FFFFFFFF"/>
        </patternFill>
      </fill>
      <alignment horizontal="general" vertical="center" textRotation="0" wrapText="0" indent="0" justifyLastLine="0" shrinkToFit="0" readingOrder="1"/>
      <border diagonalUp="0" diagonalDown="0" outline="0">
        <left style="thin">
          <color rgb="FFD3D3D3"/>
        </left>
        <right/>
        <top style="thin">
          <color rgb="FFD3D3D3"/>
        </top>
        <bottom style="thin">
          <color rgb="FFD3D3D3"/>
        </bottom>
      </border>
    </dxf>
    <dxf>
      <font>
        <b val="0"/>
        <i val="0"/>
        <strike val="0"/>
        <condense val="0"/>
        <extend val="0"/>
        <outline val="0"/>
        <shadow val="0"/>
        <u val="none"/>
        <vertAlign val="baseline"/>
        <sz val="9"/>
        <color rgb="FF484444"/>
        <name val="Arial"/>
        <family val="2"/>
        <scheme val="none"/>
      </font>
      <fill>
        <patternFill patternType="solid">
          <fgColor rgb="FFFFFFFF"/>
          <bgColor rgb="FFFFFFFF"/>
        </patternFill>
      </fill>
      <alignment horizontal="left" vertical="center" textRotation="0" wrapText="0" indent="0" justifyLastLine="0" shrinkToFit="0" readingOrder="1"/>
      <border diagonalUp="0" diagonalDown="0" outline="0">
        <left style="thin">
          <color rgb="FFD3D3D3"/>
        </left>
        <right style="thin">
          <color rgb="FFD3D3D3"/>
        </right>
        <top style="thin">
          <color rgb="FFD3D3D3"/>
        </top>
        <bottom style="thin">
          <color rgb="FFD3D3D3"/>
        </bottom>
      </border>
    </dxf>
    <dxf>
      <font>
        <b val="0"/>
        <i val="0"/>
        <strike val="0"/>
        <condense val="0"/>
        <extend val="0"/>
        <outline val="0"/>
        <shadow val="0"/>
        <u val="none"/>
        <vertAlign val="baseline"/>
        <sz val="10"/>
        <color rgb="FF000000"/>
        <name val="Arial"/>
        <family val="2"/>
        <scheme val="none"/>
      </font>
      <fill>
        <patternFill patternType="solid">
          <fgColor rgb="FFFFFFFF"/>
          <bgColor rgb="FFFFFFFF"/>
        </patternFill>
      </fill>
      <alignment horizontal="center" vertical="center" textRotation="0" wrapText="0" indent="0" justifyLastLine="0" shrinkToFit="0" readingOrder="1"/>
      <border diagonalUp="0" diagonalDown="0" outline="0">
        <left style="thin">
          <color rgb="FFD3D3D3"/>
        </left>
        <right style="thin">
          <color rgb="FFD3D3D3"/>
        </right>
        <top style="thin">
          <color rgb="FFD3D3D3"/>
        </top>
        <bottom/>
      </border>
    </dxf>
    <dxf>
      <font>
        <b val="0"/>
        <i val="0"/>
        <strike val="0"/>
        <condense val="0"/>
        <extend val="0"/>
        <outline val="0"/>
        <shadow val="0"/>
        <u val="none"/>
        <vertAlign val="baseline"/>
        <sz val="10"/>
        <color rgb="FF000000"/>
        <name val="Arial"/>
        <family val="2"/>
        <scheme val="none"/>
      </font>
      <fill>
        <patternFill patternType="solid">
          <fgColor rgb="FFFFFFFF"/>
          <bgColor rgb="FFFFFFFF"/>
        </patternFill>
      </fill>
      <alignment horizontal="center" vertical="center" textRotation="0" wrapText="0" indent="0" justifyLastLine="0" shrinkToFit="0" readingOrder="1"/>
      <border diagonalUp="0" diagonalDown="0" outline="0">
        <left style="thin">
          <color rgb="FFD3D3D3"/>
        </left>
        <right style="thin">
          <color rgb="FFD3D3D3"/>
        </right>
        <top style="thin">
          <color rgb="FFD3D3D3"/>
        </top>
        <bottom/>
      </border>
    </dxf>
    <dxf>
      <font>
        <b val="0"/>
        <i val="0"/>
        <strike val="0"/>
        <condense val="0"/>
        <extend val="0"/>
        <outline val="0"/>
        <shadow val="0"/>
        <u val="none"/>
        <vertAlign val="baseline"/>
        <sz val="10"/>
        <color rgb="FF000000"/>
        <name val="Arial"/>
        <family val="2"/>
        <scheme val="none"/>
      </font>
      <fill>
        <patternFill patternType="solid">
          <fgColor rgb="FFFFFFFF"/>
          <bgColor rgb="FFFFFFFF"/>
        </patternFill>
      </fill>
      <alignment horizontal="center" vertical="center" textRotation="0" wrapText="0" indent="0" justifyLastLine="0" shrinkToFit="0" readingOrder="1"/>
      <border diagonalUp="0" diagonalDown="0" outline="0">
        <left style="thin">
          <color rgb="FFD3D3D3"/>
        </left>
        <right style="thin">
          <color rgb="FFD3D3D3"/>
        </right>
        <top style="thin">
          <color rgb="FFD3D3D3"/>
        </top>
        <bottom/>
      </border>
    </dxf>
    <dxf>
      <font>
        <b val="0"/>
        <i val="0"/>
        <strike val="0"/>
        <condense val="0"/>
        <extend val="0"/>
        <outline val="0"/>
        <shadow val="0"/>
        <u val="none"/>
        <vertAlign val="baseline"/>
        <sz val="10"/>
        <color rgb="FF000000"/>
        <name val="Arial"/>
        <family val="2"/>
        <scheme val="none"/>
      </font>
      <fill>
        <patternFill patternType="solid">
          <fgColor rgb="FFFFFFFF"/>
          <bgColor rgb="FFFFFFFF"/>
        </patternFill>
      </fill>
      <alignment horizontal="center" vertical="center" textRotation="0" wrapText="0" indent="0" justifyLastLine="0" shrinkToFit="0" readingOrder="1"/>
      <border diagonalUp="0" diagonalDown="0" outline="0">
        <left style="thin">
          <color rgb="FFD3D3D3"/>
        </left>
        <right style="thin">
          <color rgb="FFD3D3D3"/>
        </right>
        <top style="thin">
          <color rgb="FFD3D3D3"/>
        </top>
        <bottom/>
      </border>
    </dxf>
    <dxf>
      <font>
        <b val="0"/>
        <i val="0"/>
        <strike val="0"/>
        <condense val="0"/>
        <extend val="0"/>
        <outline val="0"/>
        <shadow val="0"/>
        <u val="none"/>
        <vertAlign val="baseline"/>
        <sz val="10"/>
        <color rgb="FF000000"/>
        <name val="Arial"/>
        <family val="2"/>
        <scheme val="none"/>
      </font>
      <numFmt numFmtId="19" formatCode="m/d/yyyy"/>
      <fill>
        <patternFill patternType="solid">
          <fgColor rgb="FFFFFFFF"/>
          <bgColor rgb="FFFFFFFF"/>
        </patternFill>
      </fill>
      <alignment horizontal="general" vertical="center" textRotation="0" wrapText="0" indent="0" justifyLastLine="0" shrinkToFit="0" readingOrder="1"/>
      <border diagonalUp="0" diagonalDown="0" outline="0">
        <left style="thin">
          <color rgb="FFFFFFFF"/>
        </left>
        <right/>
        <top style="thin">
          <color rgb="FFD3D3D3"/>
        </top>
        <bottom style="thin">
          <color rgb="FFD3D3D3"/>
        </bottom>
      </border>
    </dxf>
    <dxf>
      <font>
        <b val="0"/>
        <i val="0"/>
        <strike val="0"/>
        <condense val="0"/>
        <extend val="0"/>
        <outline val="0"/>
        <shadow val="0"/>
        <u val="none"/>
        <vertAlign val="baseline"/>
        <sz val="11"/>
        <color auto="1"/>
        <name val="Calibri"/>
        <family val="2"/>
        <scheme val="none"/>
      </font>
      <alignment textRotation="0" wrapText="0" indent="0" justifyLastLine="0" shrinkToFit="0"/>
    </dxf>
    <dxf>
      <alignment textRotation="0" wrapText="0" indent="0" justifyLastLine="0" shrinkToFi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ABAB"/>
      <color rgb="FFB381D9"/>
      <color rgb="FFD3B5E9"/>
      <color rgb="FF757171"/>
      <color rgb="FFFFA3A3"/>
      <color rgb="FFC53F29"/>
      <color rgb="FFFFC5C5"/>
      <color rgb="FFFFE5E5"/>
      <color rgb="FFCBC6BD"/>
      <color rgb="FFE2DF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57</xdr:col>
      <xdr:colOff>0</xdr:colOff>
      <xdr:row>21</xdr:row>
      <xdr:rowOff>2</xdr:rowOff>
    </xdr:from>
    <xdr:to>
      <xdr:col>79</xdr:col>
      <xdr:colOff>257734</xdr:colOff>
      <xdr:row>36</xdr:row>
      <xdr:rowOff>0</xdr:rowOff>
    </xdr:to>
    <xdr:sp macro="" textlink="">
      <xdr:nvSpPr>
        <xdr:cNvPr id="2" name="Rectangle 13">
          <a:extLst>
            <a:ext uri="{FF2B5EF4-FFF2-40B4-BE49-F238E27FC236}">
              <a16:creationId xmlns:a16="http://schemas.microsoft.com/office/drawing/2014/main" id="{00000000-0008-0000-0000-000002000000}"/>
            </a:ext>
          </a:extLst>
        </xdr:cNvPr>
        <xdr:cNvSpPr/>
      </xdr:nvSpPr>
      <xdr:spPr>
        <a:xfrm>
          <a:off x="14906625" y="4333877"/>
          <a:ext cx="5915584" cy="3857623"/>
        </a:xfrm>
        <a:custGeom>
          <a:avLst/>
          <a:gdLst>
            <a:gd name="connsiteX0" fmla="*/ 0 w 18814676"/>
            <a:gd name="connsiteY0" fmla="*/ 0 h 7967382"/>
            <a:gd name="connsiteX1" fmla="*/ 18814676 w 18814676"/>
            <a:gd name="connsiteY1" fmla="*/ 0 h 7967382"/>
            <a:gd name="connsiteX2" fmla="*/ 18814676 w 18814676"/>
            <a:gd name="connsiteY2" fmla="*/ 7967382 h 7967382"/>
            <a:gd name="connsiteX3" fmla="*/ 0 w 18814676"/>
            <a:gd name="connsiteY3" fmla="*/ 7967382 h 7967382"/>
            <a:gd name="connsiteX4" fmla="*/ 0 w 18814676"/>
            <a:gd name="connsiteY4" fmla="*/ 0 h 7967382"/>
            <a:gd name="connsiteX0" fmla="*/ 0 w 18814676"/>
            <a:gd name="connsiteY0" fmla="*/ 0 h 8225117"/>
            <a:gd name="connsiteX1" fmla="*/ 18814676 w 18814676"/>
            <a:gd name="connsiteY1" fmla="*/ 0 h 8225117"/>
            <a:gd name="connsiteX2" fmla="*/ 18814676 w 18814676"/>
            <a:gd name="connsiteY2" fmla="*/ 7967382 h 8225117"/>
            <a:gd name="connsiteX3" fmla="*/ 0 w 18814676"/>
            <a:gd name="connsiteY3" fmla="*/ 8225117 h 8225117"/>
            <a:gd name="connsiteX4" fmla="*/ 0 w 18814676"/>
            <a:gd name="connsiteY4" fmla="*/ 0 h 8225117"/>
            <a:gd name="connsiteX0" fmla="*/ 0 w 18814676"/>
            <a:gd name="connsiteY0" fmla="*/ 0 h 8225117"/>
            <a:gd name="connsiteX1" fmla="*/ 18814676 w 18814676"/>
            <a:gd name="connsiteY1" fmla="*/ 0 h 8225117"/>
            <a:gd name="connsiteX2" fmla="*/ 18814676 w 18814676"/>
            <a:gd name="connsiteY2" fmla="*/ 8225117 h 8225117"/>
            <a:gd name="connsiteX3" fmla="*/ 0 w 18814676"/>
            <a:gd name="connsiteY3" fmla="*/ 8225117 h 8225117"/>
            <a:gd name="connsiteX4" fmla="*/ 0 w 18814676"/>
            <a:gd name="connsiteY4" fmla="*/ 0 h 822511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814676" h="8225117">
              <a:moveTo>
                <a:pt x="0" y="0"/>
              </a:moveTo>
              <a:lnTo>
                <a:pt x="18814676" y="0"/>
              </a:lnTo>
              <a:lnTo>
                <a:pt x="18814676" y="8225117"/>
              </a:lnTo>
              <a:lnTo>
                <a:pt x="0" y="8225117"/>
              </a:lnTo>
              <a:lnTo>
                <a:pt x="0" y="0"/>
              </a:lnTo>
              <a:close/>
            </a:path>
          </a:pathLst>
        </a:custGeom>
        <a:noFill/>
        <a:ln w="28575">
          <a:solidFill>
            <a:sysClr val="windowText" lastClr="00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59</xdr:col>
      <xdr:colOff>256869</xdr:colOff>
      <xdr:row>25</xdr:row>
      <xdr:rowOff>1</xdr:rowOff>
    </xdr:from>
    <xdr:ext cx="574517" cy="264560"/>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5677844" y="5362576"/>
          <a:ext cx="57451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100" b="0"/>
            <a:t>Zone X</a:t>
          </a:r>
          <a:endParaRPr lang="en-US" sz="1100"/>
        </a:p>
      </xdr:txBody>
    </xdr:sp>
    <xdr:clientData/>
  </xdr:oneCellAnchor>
  <xdr:twoCellAnchor>
    <xdr:from>
      <xdr:col>59</xdr:col>
      <xdr:colOff>0</xdr:colOff>
      <xdr:row>23</xdr:row>
      <xdr:rowOff>224117</xdr:rowOff>
    </xdr:from>
    <xdr:to>
      <xdr:col>78</xdr:col>
      <xdr:colOff>2</xdr:colOff>
      <xdr:row>34</xdr:row>
      <xdr:rowOff>0</xdr:rowOff>
    </xdr:to>
    <xdr:sp macro="" textlink="">
      <xdr:nvSpPr>
        <xdr:cNvPr id="4" name="Rectangle 5">
          <a:extLst>
            <a:ext uri="{FF2B5EF4-FFF2-40B4-BE49-F238E27FC236}">
              <a16:creationId xmlns:a16="http://schemas.microsoft.com/office/drawing/2014/main" id="{00000000-0008-0000-0000-000004000000}"/>
            </a:ext>
          </a:extLst>
        </xdr:cNvPr>
        <xdr:cNvSpPr/>
      </xdr:nvSpPr>
      <xdr:spPr>
        <a:xfrm>
          <a:off x="15420975" y="5072342"/>
          <a:ext cx="4886327" cy="2604808"/>
        </a:xfrm>
        <a:custGeom>
          <a:avLst/>
          <a:gdLst>
            <a:gd name="connsiteX0" fmla="*/ 0 w 4639236"/>
            <a:gd name="connsiteY0" fmla="*/ 0 h 7474324"/>
            <a:gd name="connsiteX1" fmla="*/ 4639236 w 4639236"/>
            <a:gd name="connsiteY1" fmla="*/ 0 h 7474324"/>
            <a:gd name="connsiteX2" fmla="*/ 4639236 w 4639236"/>
            <a:gd name="connsiteY2" fmla="*/ 7474324 h 7474324"/>
            <a:gd name="connsiteX3" fmla="*/ 0 w 4639236"/>
            <a:gd name="connsiteY3" fmla="*/ 7474324 h 7474324"/>
            <a:gd name="connsiteX4" fmla="*/ 0 w 4639236"/>
            <a:gd name="connsiteY4" fmla="*/ 0 h 7474324"/>
            <a:gd name="connsiteX0" fmla="*/ 0 w 4639236"/>
            <a:gd name="connsiteY0" fmla="*/ 0 h 7474324"/>
            <a:gd name="connsiteX1" fmla="*/ 2588559 w 4639236"/>
            <a:gd name="connsiteY1" fmla="*/ 0 h 7474324"/>
            <a:gd name="connsiteX2" fmla="*/ 4639236 w 4639236"/>
            <a:gd name="connsiteY2" fmla="*/ 0 h 7474324"/>
            <a:gd name="connsiteX3" fmla="*/ 4639236 w 4639236"/>
            <a:gd name="connsiteY3" fmla="*/ 7474324 h 7474324"/>
            <a:gd name="connsiteX4" fmla="*/ 0 w 4639236"/>
            <a:gd name="connsiteY4" fmla="*/ 7474324 h 7474324"/>
            <a:gd name="connsiteX5" fmla="*/ 0 w 4639236"/>
            <a:gd name="connsiteY5" fmla="*/ 0 h 7474324"/>
            <a:gd name="connsiteX0" fmla="*/ 0 w 4639236"/>
            <a:gd name="connsiteY0" fmla="*/ 0 h 7474324"/>
            <a:gd name="connsiteX1" fmla="*/ 773206 w 4639236"/>
            <a:gd name="connsiteY1" fmla="*/ 0 h 7474324"/>
            <a:gd name="connsiteX2" fmla="*/ 4639236 w 4639236"/>
            <a:gd name="connsiteY2" fmla="*/ 0 h 7474324"/>
            <a:gd name="connsiteX3" fmla="*/ 4639236 w 4639236"/>
            <a:gd name="connsiteY3" fmla="*/ 7474324 h 7474324"/>
            <a:gd name="connsiteX4" fmla="*/ 0 w 4639236"/>
            <a:gd name="connsiteY4" fmla="*/ 7474324 h 7474324"/>
            <a:gd name="connsiteX5" fmla="*/ 0 w 4639236"/>
            <a:gd name="connsiteY5" fmla="*/ 0 h 7474324"/>
            <a:gd name="connsiteX0" fmla="*/ 0 w 4639236"/>
            <a:gd name="connsiteY0" fmla="*/ 11206 h 7485530"/>
            <a:gd name="connsiteX1" fmla="*/ 773206 w 4639236"/>
            <a:gd name="connsiteY1" fmla="*/ 11206 h 7485530"/>
            <a:gd name="connsiteX2" fmla="*/ 2543736 w 4639236"/>
            <a:gd name="connsiteY2" fmla="*/ 0 h 7485530"/>
            <a:gd name="connsiteX3" fmla="*/ 4639236 w 4639236"/>
            <a:gd name="connsiteY3" fmla="*/ 11206 h 7485530"/>
            <a:gd name="connsiteX4" fmla="*/ 4639236 w 4639236"/>
            <a:gd name="connsiteY4" fmla="*/ 7485530 h 7485530"/>
            <a:gd name="connsiteX5" fmla="*/ 0 w 4639236"/>
            <a:gd name="connsiteY5" fmla="*/ 7485530 h 7485530"/>
            <a:gd name="connsiteX6" fmla="*/ 0 w 4639236"/>
            <a:gd name="connsiteY6" fmla="*/ 11206 h 7485530"/>
            <a:gd name="connsiteX0" fmla="*/ 0 w 4639236"/>
            <a:gd name="connsiteY0" fmla="*/ 0 h 7474324"/>
            <a:gd name="connsiteX1" fmla="*/ 773206 w 4639236"/>
            <a:gd name="connsiteY1" fmla="*/ 0 h 7474324"/>
            <a:gd name="connsiteX2" fmla="*/ 773206 w 4639236"/>
            <a:gd name="connsiteY2" fmla="*/ 3866030 h 7474324"/>
            <a:gd name="connsiteX3" fmla="*/ 4639236 w 4639236"/>
            <a:gd name="connsiteY3" fmla="*/ 0 h 7474324"/>
            <a:gd name="connsiteX4" fmla="*/ 4639236 w 4639236"/>
            <a:gd name="connsiteY4" fmla="*/ 7474324 h 7474324"/>
            <a:gd name="connsiteX5" fmla="*/ 0 w 4639236"/>
            <a:gd name="connsiteY5" fmla="*/ 7474324 h 7474324"/>
            <a:gd name="connsiteX6" fmla="*/ 0 w 4639236"/>
            <a:gd name="connsiteY6" fmla="*/ 0 h 7474324"/>
            <a:gd name="connsiteX0" fmla="*/ 0 w 4639236"/>
            <a:gd name="connsiteY0" fmla="*/ 0 h 7474324"/>
            <a:gd name="connsiteX1" fmla="*/ 773206 w 4639236"/>
            <a:gd name="connsiteY1" fmla="*/ 0 h 7474324"/>
            <a:gd name="connsiteX2" fmla="*/ 773206 w 4639236"/>
            <a:gd name="connsiteY2" fmla="*/ 3866030 h 7474324"/>
            <a:gd name="connsiteX3" fmla="*/ 4639236 w 4639236"/>
            <a:gd name="connsiteY3" fmla="*/ 3866030 h 7474324"/>
            <a:gd name="connsiteX4" fmla="*/ 4639236 w 4639236"/>
            <a:gd name="connsiteY4" fmla="*/ 7474324 h 7474324"/>
            <a:gd name="connsiteX5" fmla="*/ 0 w 4639236"/>
            <a:gd name="connsiteY5" fmla="*/ 7474324 h 7474324"/>
            <a:gd name="connsiteX6" fmla="*/ 0 w 4639236"/>
            <a:gd name="connsiteY6" fmla="*/ 0 h 7474324"/>
            <a:gd name="connsiteX0" fmla="*/ 0 w 4639236"/>
            <a:gd name="connsiteY0" fmla="*/ 0 h 7474324"/>
            <a:gd name="connsiteX1" fmla="*/ 2702848 w 4639236"/>
            <a:gd name="connsiteY1" fmla="*/ 0 h 7474324"/>
            <a:gd name="connsiteX2" fmla="*/ 773206 w 4639236"/>
            <a:gd name="connsiteY2" fmla="*/ 3866030 h 7474324"/>
            <a:gd name="connsiteX3" fmla="*/ 4639236 w 4639236"/>
            <a:gd name="connsiteY3" fmla="*/ 3866030 h 7474324"/>
            <a:gd name="connsiteX4" fmla="*/ 4639236 w 4639236"/>
            <a:gd name="connsiteY4" fmla="*/ 7474324 h 7474324"/>
            <a:gd name="connsiteX5" fmla="*/ 0 w 4639236"/>
            <a:gd name="connsiteY5" fmla="*/ 7474324 h 7474324"/>
            <a:gd name="connsiteX6" fmla="*/ 0 w 4639236"/>
            <a:gd name="connsiteY6" fmla="*/ 0 h 7474324"/>
            <a:gd name="connsiteX0" fmla="*/ 0 w 4639236"/>
            <a:gd name="connsiteY0" fmla="*/ 0 h 8049274"/>
            <a:gd name="connsiteX1" fmla="*/ 2702848 w 4639236"/>
            <a:gd name="connsiteY1" fmla="*/ 0 h 8049274"/>
            <a:gd name="connsiteX2" fmla="*/ 2702848 w 4639236"/>
            <a:gd name="connsiteY2" fmla="*/ 8049274 h 8049274"/>
            <a:gd name="connsiteX3" fmla="*/ 4639236 w 4639236"/>
            <a:gd name="connsiteY3" fmla="*/ 3866030 h 8049274"/>
            <a:gd name="connsiteX4" fmla="*/ 4639236 w 4639236"/>
            <a:gd name="connsiteY4" fmla="*/ 7474324 h 8049274"/>
            <a:gd name="connsiteX5" fmla="*/ 0 w 4639236"/>
            <a:gd name="connsiteY5" fmla="*/ 7474324 h 8049274"/>
            <a:gd name="connsiteX6" fmla="*/ 0 w 4639236"/>
            <a:gd name="connsiteY6" fmla="*/ 0 h 8049274"/>
            <a:gd name="connsiteX0" fmla="*/ 0 w 4639236"/>
            <a:gd name="connsiteY0" fmla="*/ 0 h 8049274"/>
            <a:gd name="connsiteX1" fmla="*/ 2702848 w 4639236"/>
            <a:gd name="connsiteY1" fmla="*/ 0 h 8049274"/>
            <a:gd name="connsiteX2" fmla="*/ 2702848 w 4639236"/>
            <a:gd name="connsiteY2" fmla="*/ 8049274 h 8049274"/>
            <a:gd name="connsiteX3" fmla="*/ 2252373 w 4639236"/>
            <a:gd name="connsiteY3" fmla="*/ 8049274 h 8049274"/>
            <a:gd name="connsiteX4" fmla="*/ 4639236 w 4639236"/>
            <a:gd name="connsiteY4" fmla="*/ 7474324 h 8049274"/>
            <a:gd name="connsiteX5" fmla="*/ 0 w 4639236"/>
            <a:gd name="connsiteY5" fmla="*/ 7474324 h 8049274"/>
            <a:gd name="connsiteX6" fmla="*/ 0 w 4639236"/>
            <a:gd name="connsiteY6" fmla="*/ 0 h 8049274"/>
            <a:gd name="connsiteX0" fmla="*/ 0 w 2702848"/>
            <a:gd name="connsiteY0" fmla="*/ 0 h 8049274"/>
            <a:gd name="connsiteX1" fmla="*/ 2702848 w 2702848"/>
            <a:gd name="connsiteY1" fmla="*/ 0 h 8049274"/>
            <a:gd name="connsiteX2" fmla="*/ 2702848 w 2702848"/>
            <a:gd name="connsiteY2" fmla="*/ 8049274 h 8049274"/>
            <a:gd name="connsiteX3" fmla="*/ 2252373 w 2702848"/>
            <a:gd name="connsiteY3" fmla="*/ 8049274 h 8049274"/>
            <a:gd name="connsiteX4" fmla="*/ 2252373 w 2702848"/>
            <a:gd name="connsiteY4" fmla="*/ 7474324 h 8049274"/>
            <a:gd name="connsiteX5" fmla="*/ 0 w 2702848"/>
            <a:gd name="connsiteY5" fmla="*/ 7474324 h 8049274"/>
            <a:gd name="connsiteX6" fmla="*/ 0 w 2702848"/>
            <a:gd name="connsiteY6" fmla="*/ 0 h 8049274"/>
            <a:gd name="connsiteX0" fmla="*/ 1 w 2702848"/>
            <a:gd name="connsiteY0" fmla="*/ 0 h 8624224"/>
            <a:gd name="connsiteX1" fmla="*/ 2702848 w 2702848"/>
            <a:gd name="connsiteY1" fmla="*/ 574950 h 8624224"/>
            <a:gd name="connsiteX2" fmla="*/ 2702848 w 2702848"/>
            <a:gd name="connsiteY2" fmla="*/ 8624224 h 8624224"/>
            <a:gd name="connsiteX3" fmla="*/ 2252373 w 2702848"/>
            <a:gd name="connsiteY3" fmla="*/ 8624224 h 8624224"/>
            <a:gd name="connsiteX4" fmla="*/ 2252373 w 2702848"/>
            <a:gd name="connsiteY4" fmla="*/ 8049274 h 8624224"/>
            <a:gd name="connsiteX5" fmla="*/ 0 w 2702848"/>
            <a:gd name="connsiteY5" fmla="*/ 8049274 h 8624224"/>
            <a:gd name="connsiteX6" fmla="*/ 1 w 2702848"/>
            <a:gd name="connsiteY6" fmla="*/ 0 h 8624224"/>
            <a:gd name="connsiteX0" fmla="*/ 1 w 2702849"/>
            <a:gd name="connsiteY0" fmla="*/ 0 h 8624224"/>
            <a:gd name="connsiteX1" fmla="*/ 2702849 w 2702849"/>
            <a:gd name="connsiteY1" fmla="*/ 0 h 8624224"/>
            <a:gd name="connsiteX2" fmla="*/ 2702848 w 2702849"/>
            <a:gd name="connsiteY2" fmla="*/ 8624224 h 8624224"/>
            <a:gd name="connsiteX3" fmla="*/ 2252373 w 2702849"/>
            <a:gd name="connsiteY3" fmla="*/ 8624224 h 8624224"/>
            <a:gd name="connsiteX4" fmla="*/ 2252373 w 2702849"/>
            <a:gd name="connsiteY4" fmla="*/ 8049274 h 8624224"/>
            <a:gd name="connsiteX5" fmla="*/ 0 w 2702849"/>
            <a:gd name="connsiteY5" fmla="*/ 8049274 h 8624224"/>
            <a:gd name="connsiteX6" fmla="*/ 1 w 2702849"/>
            <a:gd name="connsiteY6" fmla="*/ 0 h 8624224"/>
            <a:gd name="connsiteX0" fmla="*/ 0 w 2702848"/>
            <a:gd name="connsiteY0" fmla="*/ 0 h 13748762"/>
            <a:gd name="connsiteX1" fmla="*/ 2702848 w 2702848"/>
            <a:gd name="connsiteY1" fmla="*/ 0 h 13748762"/>
            <a:gd name="connsiteX2" fmla="*/ 2702847 w 2702848"/>
            <a:gd name="connsiteY2" fmla="*/ 8624224 h 13748762"/>
            <a:gd name="connsiteX3" fmla="*/ 2252372 w 2702848"/>
            <a:gd name="connsiteY3" fmla="*/ 8624224 h 13748762"/>
            <a:gd name="connsiteX4" fmla="*/ 2252372 w 2702848"/>
            <a:gd name="connsiteY4" fmla="*/ 8049274 h 13748762"/>
            <a:gd name="connsiteX5" fmla="*/ 0 w 2702848"/>
            <a:gd name="connsiteY5" fmla="*/ 13748762 h 13748762"/>
            <a:gd name="connsiteX6" fmla="*/ 0 w 2702848"/>
            <a:gd name="connsiteY6" fmla="*/ 0 h 13748762"/>
            <a:gd name="connsiteX0" fmla="*/ 0 w 2702848"/>
            <a:gd name="connsiteY0" fmla="*/ 0 h 13748762"/>
            <a:gd name="connsiteX1" fmla="*/ 2702848 w 2702848"/>
            <a:gd name="connsiteY1" fmla="*/ 0 h 13748762"/>
            <a:gd name="connsiteX2" fmla="*/ 2702847 w 2702848"/>
            <a:gd name="connsiteY2" fmla="*/ 8624224 h 13748762"/>
            <a:gd name="connsiteX3" fmla="*/ 2252372 w 2702848"/>
            <a:gd name="connsiteY3" fmla="*/ 8624224 h 13748762"/>
            <a:gd name="connsiteX4" fmla="*/ 1501582 w 2702848"/>
            <a:gd name="connsiteY4" fmla="*/ 13748762 h 13748762"/>
            <a:gd name="connsiteX5" fmla="*/ 0 w 2702848"/>
            <a:gd name="connsiteY5" fmla="*/ 13748762 h 13748762"/>
            <a:gd name="connsiteX6" fmla="*/ 0 w 2702848"/>
            <a:gd name="connsiteY6" fmla="*/ 0 h 13748762"/>
            <a:gd name="connsiteX0" fmla="*/ 0 w 2702848"/>
            <a:gd name="connsiteY0" fmla="*/ 0 h 13748762"/>
            <a:gd name="connsiteX1" fmla="*/ 2702848 w 2702848"/>
            <a:gd name="connsiteY1" fmla="*/ 0 h 13748762"/>
            <a:gd name="connsiteX2" fmla="*/ 2702847 w 2702848"/>
            <a:gd name="connsiteY2" fmla="*/ 8624224 h 13748762"/>
            <a:gd name="connsiteX3" fmla="*/ 1501582 w 2702848"/>
            <a:gd name="connsiteY3" fmla="*/ 6849383 h 13748762"/>
            <a:gd name="connsiteX4" fmla="*/ 1501582 w 2702848"/>
            <a:gd name="connsiteY4" fmla="*/ 13748762 h 13748762"/>
            <a:gd name="connsiteX5" fmla="*/ 0 w 2702848"/>
            <a:gd name="connsiteY5" fmla="*/ 13748762 h 13748762"/>
            <a:gd name="connsiteX6" fmla="*/ 0 w 2702848"/>
            <a:gd name="connsiteY6" fmla="*/ 0 h 13748762"/>
            <a:gd name="connsiteX0" fmla="*/ 0 w 2702848"/>
            <a:gd name="connsiteY0" fmla="*/ 0 h 13748762"/>
            <a:gd name="connsiteX1" fmla="*/ 2702848 w 2702848"/>
            <a:gd name="connsiteY1" fmla="*/ 0 h 13748762"/>
            <a:gd name="connsiteX2" fmla="*/ 450475 w 2702848"/>
            <a:gd name="connsiteY2" fmla="*/ 6849383 h 13748762"/>
            <a:gd name="connsiteX3" fmla="*/ 1501582 w 2702848"/>
            <a:gd name="connsiteY3" fmla="*/ 6849383 h 13748762"/>
            <a:gd name="connsiteX4" fmla="*/ 1501582 w 2702848"/>
            <a:gd name="connsiteY4" fmla="*/ 13748762 h 13748762"/>
            <a:gd name="connsiteX5" fmla="*/ 0 w 2702848"/>
            <a:gd name="connsiteY5" fmla="*/ 13748762 h 13748762"/>
            <a:gd name="connsiteX6" fmla="*/ 0 w 2702848"/>
            <a:gd name="connsiteY6" fmla="*/ 0 h 13748762"/>
            <a:gd name="connsiteX0" fmla="*/ 0 w 1501582"/>
            <a:gd name="connsiteY0" fmla="*/ 49994 h 13798756"/>
            <a:gd name="connsiteX1" fmla="*/ 450475 w 1501582"/>
            <a:gd name="connsiteY1" fmla="*/ 0 h 13798756"/>
            <a:gd name="connsiteX2" fmla="*/ 450475 w 1501582"/>
            <a:gd name="connsiteY2" fmla="*/ 6899377 h 13798756"/>
            <a:gd name="connsiteX3" fmla="*/ 1501582 w 1501582"/>
            <a:gd name="connsiteY3" fmla="*/ 6899377 h 13798756"/>
            <a:gd name="connsiteX4" fmla="*/ 1501582 w 1501582"/>
            <a:gd name="connsiteY4" fmla="*/ 13798756 h 13798756"/>
            <a:gd name="connsiteX5" fmla="*/ 0 w 1501582"/>
            <a:gd name="connsiteY5" fmla="*/ 13798756 h 13798756"/>
            <a:gd name="connsiteX6" fmla="*/ 0 w 1501582"/>
            <a:gd name="connsiteY6" fmla="*/ 49994 h 13798756"/>
            <a:gd name="connsiteX0" fmla="*/ 0 w 1501582"/>
            <a:gd name="connsiteY0" fmla="*/ 0 h 13748762"/>
            <a:gd name="connsiteX1" fmla="*/ 450475 w 1501582"/>
            <a:gd name="connsiteY1" fmla="*/ 6849383 h 13748762"/>
            <a:gd name="connsiteX2" fmla="*/ 1501582 w 1501582"/>
            <a:gd name="connsiteY2" fmla="*/ 6849383 h 13748762"/>
            <a:gd name="connsiteX3" fmla="*/ 1501582 w 1501582"/>
            <a:gd name="connsiteY3" fmla="*/ 13748762 h 13748762"/>
            <a:gd name="connsiteX4" fmla="*/ 0 w 1501582"/>
            <a:gd name="connsiteY4" fmla="*/ 13748762 h 13748762"/>
            <a:gd name="connsiteX5" fmla="*/ 0 w 1501582"/>
            <a:gd name="connsiteY5" fmla="*/ 0 h 13748762"/>
            <a:gd name="connsiteX0" fmla="*/ 0 w 1501582"/>
            <a:gd name="connsiteY0" fmla="*/ 0 h 13748762"/>
            <a:gd name="connsiteX1" fmla="*/ 326431 w 1501582"/>
            <a:gd name="connsiteY1" fmla="*/ 4949554 h 13748762"/>
            <a:gd name="connsiteX2" fmla="*/ 450475 w 1501582"/>
            <a:gd name="connsiteY2" fmla="*/ 6849383 h 13748762"/>
            <a:gd name="connsiteX3" fmla="*/ 1501582 w 1501582"/>
            <a:gd name="connsiteY3" fmla="*/ 6849383 h 13748762"/>
            <a:gd name="connsiteX4" fmla="*/ 1501582 w 1501582"/>
            <a:gd name="connsiteY4" fmla="*/ 13748762 h 13748762"/>
            <a:gd name="connsiteX5" fmla="*/ 0 w 1501582"/>
            <a:gd name="connsiteY5" fmla="*/ 13748762 h 13748762"/>
            <a:gd name="connsiteX6" fmla="*/ 0 w 1501582"/>
            <a:gd name="connsiteY6" fmla="*/ 0 h 13748762"/>
            <a:gd name="connsiteX0" fmla="*/ 0 w 1501582"/>
            <a:gd name="connsiteY0" fmla="*/ 0 h 13748762"/>
            <a:gd name="connsiteX1" fmla="*/ 450475 w 1501582"/>
            <a:gd name="connsiteY1" fmla="*/ 524954 h 13748762"/>
            <a:gd name="connsiteX2" fmla="*/ 450475 w 1501582"/>
            <a:gd name="connsiteY2" fmla="*/ 6849383 h 13748762"/>
            <a:gd name="connsiteX3" fmla="*/ 1501582 w 1501582"/>
            <a:gd name="connsiteY3" fmla="*/ 6849383 h 13748762"/>
            <a:gd name="connsiteX4" fmla="*/ 1501582 w 1501582"/>
            <a:gd name="connsiteY4" fmla="*/ 13748762 h 13748762"/>
            <a:gd name="connsiteX5" fmla="*/ 0 w 1501582"/>
            <a:gd name="connsiteY5" fmla="*/ 13748762 h 13748762"/>
            <a:gd name="connsiteX6" fmla="*/ 0 w 1501582"/>
            <a:gd name="connsiteY6" fmla="*/ 0 h 13748762"/>
            <a:gd name="connsiteX0" fmla="*/ 0 w 1501582"/>
            <a:gd name="connsiteY0" fmla="*/ 49994 h 13798756"/>
            <a:gd name="connsiteX1" fmla="*/ 450475 w 1501582"/>
            <a:gd name="connsiteY1" fmla="*/ 0 h 13798756"/>
            <a:gd name="connsiteX2" fmla="*/ 450475 w 1501582"/>
            <a:gd name="connsiteY2" fmla="*/ 6899377 h 13798756"/>
            <a:gd name="connsiteX3" fmla="*/ 1501582 w 1501582"/>
            <a:gd name="connsiteY3" fmla="*/ 6899377 h 13798756"/>
            <a:gd name="connsiteX4" fmla="*/ 1501582 w 1501582"/>
            <a:gd name="connsiteY4" fmla="*/ 13798756 h 13798756"/>
            <a:gd name="connsiteX5" fmla="*/ 0 w 1501582"/>
            <a:gd name="connsiteY5" fmla="*/ 13798756 h 13798756"/>
            <a:gd name="connsiteX6" fmla="*/ 0 w 1501582"/>
            <a:gd name="connsiteY6" fmla="*/ 49994 h 13798756"/>
            <a:gd name="connsiteX0" fmla="*/ 0 w 1501582"/>
            <a:gd name="connsiteY0" fmla="*/ 49992 h 13798754"/>
            <a:gd name="connsiteX1" fmla="*/ 450475 w 1501582"/>
            <a:gd name="connsiteY1" fmla="*/ 0 h 13798754"/>
            <a:gd name="connsiteX2" fmla="*/ 450475 w 1501582"/>
            <a:gd name="connsiteY2" fmla="*/ 6899375 h 13798754"/>
            <a:gd name="connsiteX3" fmla="*/ 1501582 w 1501582"/>
            <a:gd name="connsiteY3" fmla="*/ 6899375 h 13798754"/>
            <a:gd name="connsiteX4" fmla="*/ 1501582 w 1501582"/>
            <a:gd name="connsiteY4" fmla="*/ 13798754 h 13798754"/>
            <a:gd name="connsiteX5" fmla="*/ 0 w 1501582"/>
            <a:gd name="connsiteY5" fmla="*/ 13798754 h 13798754"/>
            <a:gd name="connsiteX6" fmla="*/ 0 w 1501582"/>
            <a:gd name="connsiteY6" fmla="*/ 49992 h 13798754"/>
            <a:gd name="connsiteX0" fmla="*/ 0 w 1501582"/>
            <a:gd name="connsiteY0" fmla="*/ 1344631 h 15093393"/>
            <a:gd name="connsiteX1" fmla="*/ 450475 w 1501582"/>
            <a:gd name="connsiteY1" fmla="*/ 1294639 h 15093393"/>
            <a:gd name="connsiteX2" fmla="*/ 450475 w 1501582"/>
            <a:gd name="connsiteY2" fmla="*/ 8194014 h 15093393"/>
            <a:gd name="connsiteX3" fmla="*/ 1501582 w 1501582"/>
            <a:gd name="connsiteY3" fmla="*/ 8194014 h 15093393"/>
            <a:gd name="connsiteX4" fmla="*/ 1501582 w 1501582"/>
            <a:gd name="connsiteY4" fmla="*/ 15093393 h 15093393"/>
            <a:gd name="connsiteX5" fmla="*/ 0 w 1501582"/>
            <a:gd name="connsiteY5" fmla="*/ 15093393 h 15093393"/>
            <a:gd name="connsiteX6" fmla="*/ 0 w 1501582"/>
            <a:gd name="connsiteY6" fmla="*/ 1344631 h 15093393"/>
            <a:gd name="connsiteX0" fmla="*/ 0 w 1501582"/>
            <a:gd name="connsiteY0" fmla="*/ 1344631 h 15093393"/>
            <a:gd name="connsiteX1" fmla="*/ 450475 w 1501582"/>
            <a:gd name="connsiteY1" fmla="*/ 1294639 h 15093393"/>
            <a:gd name="connsiteX2" fmla="*/ 450475 w 1501582"/>
            <a:gd name="connsiteY2" fmla="*/ 8194014 h 15093393"/>
            <a:gd name="connsiteX3" fmla="*/ 1501582 w 1501582"/>
            <a:gd name="connsiteY3" fmla="*/ 8194014 h 15093393"/>
            <a:gd name="connsiteX4" fmla="*/ 1501582 w 1501582"/>
            <a:gd name="connsiteY4" fmla="*/ 15093393 h 15093393"/>
            <a:gd name="connsiteX5" fmla="*/ 0 w 1501582"/>
            <a:gd name="connsiteY5" fmla="*/ 15093393 h 15093393"/>
            <a:gd name="connsiteX6" fmla="*/ 0 w 1501582"/>
            <a:gd name="connsiteY6" fmla="*/ 1344631 h 15093393"/>
            <a:gd name="connsiteX0" fmla="*/ 0 w 1501582"/>
            <a:gd name="connsiteY0" fmla="*/ 1344631 h 15093393"/>
            <a:gd name="connsiteX1" fmla="*/ 450475 w 1501582"/>
            <a:gd name="connsiteY1" fmla="*/ 1294639 h 15093393"/>
            <a:gd name="connsiteX2" fmla="*/ 450475 w 1501582"/>
            <a:gd name="connsiteY2" fmla="*/ 8194014 h 15093393"/>
            <a:gd name="connsiteX3" fmla="*/ 1501582 w 1501582"/>
            <a:gd name="connsiteY3" fmla="*/ 8194014 h 15093393"/>
            <a:gd name="connsiteX4" fmla="*/ 1501582 w 1501582"/>
            <a:gd name="connsiteY4" fmla="*/ 15093393 h 15093393"/>
            <a:gd name="connsiteX5" fmla="*/ 0 w 1501582"/>
            <a:gd name="connsiteY5" fmla="*/ 15093393 h 15093393"/>
            <a:gd name="connsiteX6" fmla="*/ 0 w 1501582"/>
            <a:gd name="connsiteY6" fmla="*/ 1344631 h 15093393"/>
            <a:gd name="connsiteX0" fmla="*/ 0 w 1501582"/>
            <a:gd name="connsiteY0" fmla="*/ 129461 h 13878223"/>
            <a:gd name="connsiteX1" fmla="*/ 450475 w 1501582"/>
            <a:gd name="connsiteY1" fmla="*/ 6978844 h 13878223"/>
            <a:gd name="connsiteX2" fmla="*/ 1501582 w 1501582"/>
            <a:gd name="connsiteY2" fmla="*/ 6978844 h 13878223"/>
            <a:gd name="connsiteX3" fmla="*/ 1501582 w 1501582"/>
            <a:gd name="connsiteY3" fmla="*/ 13878223 h 13878223"/>
            <a:gd name="connsiteX4" fmla="*/ 0 w 1501582"/>
            <a:gd name="connsiteY4" fmla="*/ 13878223 h 13878223"/>
            <a:gd name="connsiteX5" fmla="*/ 0 w 1501582"/>
            <a:gd name="connsiteY5" fmla="*/ 129461 h 13878223"/>
            <a:gd name="connsiteX0" fmla="*/ 0 w 1501582"/>
            <a:gd name="connsiteY0" fmla="*/ 0 h 13748762"/>
            <a:gd name="connsiteX1" fmla="*/ 450475 w 1501582"/>
            <a:gd name="connsiteY1" fmla="*/ 6849383 h 13748762"/>
            <a:gd name="connsiteX2" fmla="*/ 1501582 w 1501582"/>
            <a:gd name="connsiteY2" fmla="*/ 6849383 h 13748762"/>
            <a:gd name="connsiteX3" fmla="*/ 1501582 w 1501582"/>
            <a:gd name="connsiteY3" fmla="*/ 13748762 h 13748762"/>
            <a:gd name="connsiteX4" fmla="*/ 0 w 1501582"/>
            <a:gd name="connsiteY4" fmla="*/ 13748762 h 13748762"/>
            <a:gd name="connsiteX5" fmla="*/ 0 w 1501582"/>
            <a:gd name="connsiteY5" fmla="*/ 0 h 13748762"/>
            <a:gd name="connsiteX0" fmla="*/ 0 w 1501582"/>
            <a:gd name="connsiteY0" fmla="*/ 0 h 13748762"/>
            <a:gd name="connsiteX1" fmla="*/ 372131 w 1501582"/>
            <a:gd name="connsiteY1" fmla="*/ 5599496 h 13748762"/>
            <a:gd name="connsiteX2" fmla="*/ 450475 w 1501582"/>
            <a:gd name="connsiteY2" fmla="*/ 6849383 h 13748762"/>
            <a:gd name="connsiteX3" fmla="*/ 1501582 w 1501582"/>
            <a:gd name="connsiteY3" fmla="*/ 6849383 h 13748762"/>
            <a:gd name="connsiteX4" fmla="*/ 1501582 w 1501582"/>
            <a:gd name="connsiteY4" fmla="*/ 13748762 h 13748762"/>
            <a:gd name="connsiteX5" fmla="*/ 0 w 1501582"/>
            <a:gd name="connsiteY5" fmla="*/ 13748762 h 13748762"/>
            <a:gd name="connsiteX6" fmla="*/ 0 w 1501582"/>
            <a:gd name="connsiteY6" fmla="*/ 0 h 13748762"/>
            <a:gd name="connsiteX0" fmla="*/ 0 w 1501582"/>
            <a:gd name="connsiteY0" fmla="*/ 49994 h 13798756"/>
            <a:gd name="connsiteX1" fmla="*/ 450475 w 1501582"/>
            <a:gd name="connsiteY1" fmla="*/ 0 h 13798756"/>
            <a:gd name="connsiteX2" fmla="*/ 450475 w 1501582"/>
            <a:gd name="connsiteY2" fmla="*/ 6899377 h 13798756"/>
            <a:gd name="connsiteX3" fmla="*/ 1501582 w 1501582"/>
            <a:gd name="connsiteY3" fmla="*/ 6899377 h 13798756"/>
            <a:gd name="connsiteX4" fmla="*/ 1501582 w 1501582"/>
            <a:gd name="connsiteY4" fmla="*/ 13798756 h 13798756"/>
            <a:gd name="connsiteX5" fmla="*/ 0 w 1501582"/>
            <a:gd name="connsiteY5" fmla="*/ 13798756 h 13798756"/>
            <a:gd name="connsiteX6" fmla="*/ 0 w 1501582"/>
            <a:gd name="connsiteY6" fmla="*/ 49994 h 13798756"/>
            <a:gd name="connsiteX0" fmla="*/ 0 w 1501582"/>
            <a:gd name="connsiteY0" fmla="*/ 2 h 13798756"/>
            <a:gd name="connsiteX1" fmla="*/ 450475 w 1501582"/>
            <a:gd name="connsiteY1" fmla="*/ 0 h 13798756"/>
            <a:gd name="connsiteX2" fmla="*/ 450475 w 1501582"/>
            <a:gd name="connsiteY2" fmla="*/ 6899377 h 13798756"/>
            <a:gd name="connsiteX3" fmla="*/ 1501582 w 1501582"/>
            <a:gd name="connsiteY3" fmla="*/ 6899377 h 13798756"/>
            <a:gd name="connsiteX4" fmla="*/ 1501582 w 1501582"/>
            <a:gd name="connsiteY4" fmla="*/ 13798756 h 13798756"/>
            <a:gd name="connsiteX5" fmla="*/ 0 w 1501582"/>
            <a:gd name="connsiteY5" fmla="*/ 13798756 h 13798756"/>
            <a:gd name="connsiteX6" fmla="*/ 0 w 1501582"/>
            <a:gd name="connsiteY6" fmla="*/ 2 h 13798756"/>
            <a:gd name="connsiteX0" fmla="*/ 0 w 1501582"/>
            <a:gd name="connsiteY0" fmla="*/ 0 h 13798754"/>
            <a:gd name="connsiteX1" fmla="*/ 450475 w 1501582"/>
            <a:gd name="connsiteY1" fmla="*/ 0 h 13798754"/>
            <a:gd name="connsiteX2" fmla="*/ 450475 w 1501582"/>
            <a:gd name="connsiteY2" fmla="*/ 6899375 h 13798754"/>
            <a:gd name="connsiteX3" fmla="*/ 1501582 w 1501582"/>
            <a:gd name="connsiteY3" fmla="*/ 6899375 h 13798754"/>
            <a:gd name="connsiteX4" fmla="*/ 1501582 w 1501582"/>
            <a:gd name="connsiteY4" fmla="*/ 13798754 h 13798754"/>
            <a:gd name="connsiteX5" fmla="*/ 0 w 1501582"/>
            <a:gd name="connsiteY5" fmla="*/ 13798754 h 13798754"/>
            <a:gd name="connsiteX6" fmla="*/ 0 w 1501582"/>
            <a:gd name="connsiteY6" fmla="*/ 0 h 13798754"/>
            <a:gd name="connsiteX0" fmla="*/ 0 w 1501582"/>
            <a:gd name="connsiteY0" fmla="*/ 0 h 13798756"/>
            <a:gd name="connsiteX1" fmla="*/ 450475 w 1501582"/>
            <a:gd name="connsiteY1" fmla="*/ 2 h 13798756"/>
            <a:gd name="connsiteX2" fmla="*/ 450475 w 1501582"/>
            <a:gd name="connsiteY2" fmla="*/ 6899377 h 13798756"/>
            <a:gd name="connsiteX3" fmla="*/ 1501582 w 1501582"/>
            <a:gd name="connsiteY3" fmla="*/ 6899377 h 13798756"/>
            <a:gd name="connsiteX4" fmla="*/ 1501582 w 1501582"/>
            <a:gd name="connsiteY4" fmla="*/ 13798756 h 13798756"/>
            <a:gd name="connsiteX5" fmla="*/ 0 w 1501582"/>
            <a:gd name="connsiteY5" fmla="*/ 13798756 h 13798756"/>
            <a:gd name="connsiteX6" fmla="*/ 0 w 1501582"/>
            <a:gd name="connsiteY6" fmla="*/ 0 h 13798756"/>
            <a:gd name="connsiteX0" fmla="*/ 0 w 1501582"/>
            <a:gd name="connsiteY0" fmla="*/ 0 h 13798756"/>
            <a:gd name="connsiteX1" fmla="*/ 450475 w 1501582"/>
            <a:gd name="connsiteY1" fmla="*/ 2 h 13798756"/>
            <a:gd name="connsiteX2" fmla="*/ 450475 w 1501582"/>
            <a:gd name="connsiteY2" fmla="*/ 6899377 h 13798756"/>
            <a:gd name="connsiteX3" fmla="*/ 1455882 w 1501582"/>
            <a:gd name="connsiteY3" fmla="*/ 0 h 13798756"/>
            <a:gd name="connsiteX4" fmla="*/ 1501582 w 1501582"/>
            <a:gd name="connsiteY4" fmla="*/ 13798756 h 13798756"/>
            <a:gd name="connsiteX5" fmla="*/ 0 w 1501582"/>
            <a:gd name="connsiteY5" fmla="*/ 13798756 h 13798756"/>
            <a:gd name="connsiteX6" fmla="*/ 0 w 1501582"/>
            <a:gd name="connsiteY6" fmla="*/ 0 h 13798756"/>
            <a:gd name="connsiteX0" fmla="*/ 0 w 1455882"/>
            <a:gd name="connsiteY0" fmla="*/ 0 h 13798756"/>
            <a:gd name="connsiteX1" fmla="*/ 450475 w 1455882"/>
            <a:gd name="connsiteY1" fmla="*/ 2 h 13798756"/>
            <a:gd name="connsiteX2" fmla="*/ 450475 w 1455882"/>
            <a:gd name="connsiteY2" fmla="*/ 6899377 h 13798756"/>
            <a:gd name="connsiteX3" fmla="*/ 1455882 w 1455882"/>
            <a:gd name="connsiteY3" fmla="*/ 0 h 13798756"/>
            <a:gd name="connsiteX4" fmla="*/ 1455882 w 1455882"/>
            <a:gd name="connsiteY4" fmla="*/ 13798756 h 13798756"/>
            <a:gd name="connsiteX5" fmla="*/ 0 w 1455882"/>
            <a:gd name="connsiteY5" fmla="*/ 13798756 h 13798756"/>
            <a:gd name="connsiteX6" fmla="*/ 0 w 1455882"/>
            <a:gd name="connsiteY6" fmla="*/ 0 h 13798756"/>
            <a:gd name="connsiteX0" fmla="*/ 496175 w 1952057"/>
            <a:gd name="connsiteY0" fmla="*/ 0 h 13798756"/>
            <a:gd name="connsiteX1" fmla="*/ 946650 w 1952057"/>
            <a:gd name="connsiteY1" fmla="*/ 2 h 13798756"/>
            <a:gd name="connsiteX2" fmla="*/ 946650 w 1952057"/>
            <a:gd name="connsiteY2" fmla="*/ 6899377 h 13798756"/>
            <a:gd name="connsiteX3" fmla="*/ 1952057 w 1952057"/>
            <a:gd name="connsiteY3" fmla="*/ 0 h 13798756"/>
            <a:gd name="connsiteX4" fmla="*/ 1952057 w 1952057"/>
            <a:gd name="connsiteY4" fmla="*/ 13798756 h 13798756"/>
            <a:gd name="connsiteX5" fmla="*/ 0 w 1952057"/>
            <a:gd name="connsiteY5" fmla="*/ 13798756 h 13798756"/>
            <a:gd name="connsiteX6" fmla="*/ 496175 w 1952057"/>
            <a:gd name="connsiteY6" fmla="*/ 0 h 13798756"/>
            <a:gd name="connsiteX0" fmla="*/ 1 w 1952057"/>
            <a:gd name="connsiteY0" fmla="*/ 6899377 h 13798756"/>
            <a:gd name="connsiteX1" fmla="*/ 946650 w 1952057"/>
            <a:gd name="connsiteY1" fmla="*/ 2 h 13798756"/>
            <a:gd name="connsiteX2" fmla="*/ 946650 w 1952057"/>
            <a:gd name="connsiteY2" fmla="*/ 6899377 h 13798756"/>
            <a:gd name="connsiteX3" fmla="*/ 1952057 w 1952057"/>
            <a:gd name="connsiteY3" fmla="*/ 0 h 13798756"/>
            <a:gd name="connsiteX4" fmla="*/ 1952057 w 1952057"/>
            <a:gd name="connsiteY4" fmla="*/ 13798756 h 13798756"/>
            <a:gd name="connsiteX5" fmla="*/ 0 w 1952057"/>
            <a:gd name="connsiteY5" fmla="*/ 13798756 h 13798756"/>
            <a:gd name="connsiteX6" fmla="*/ 1 w 1952057"/>
            <a:gd name="connsiteY6" fmla="*/ 6899377 h 13798756"/>
            <a:gd name="connsiteX0" fmla="*/ 1 w 1952057"/>
            <a:gd name="connsiteY0" fmla="*/ 6899377 h 13798756"/>
            <a:gd name="connsiteX1" fmla="*/ 1501583 w 1952057"/>
            <a:gd name="connsiteY1" fmla="*/ 6899377 h 13798756"/>
            <a:gd name="connsiteX2" fmla="*/ 946650 w 1952057"/>
            <a:gd name="connsiteY2" fmla="*/ 6899377 h 13798756"/>
            <a:gd name="connsiteX3" fmla="*/ 1952057 w 1952057"/>
            <a:gd name="connsiteY3" fmla="*/ 0 h 13798756"/>
            <a:gd name="connsiteX4" fmla="*/ 1952057 w 1952057"/>
            <a:gd name="connsiteY4" fmla="*/ 13798756 h 13798756"/>
            <a:gd name="connsiteX5" fmla="*/ 0 w 1952057"/>
            <a:gd name="connsiteY5" fmla="*/ 13798756 h 13798756"/>
            <a:gd name="connsiteX6" fmla="*/ 1 w 1952057"/>
            <a:gd name="connsiteY6" fmla="*/ 6899377 h 13798756"/>
            <a:gd name="connsiteX0" fmla="*/ 1 w 1952057"/>
            <a:gd name="connsiteY0" fmla="*/ 6899377 h 13798756"/>
            <a:gd name="connsiteX1" fmla="*/ 1501583 w 1952057"/>
            <a:gd name="connsiteY1" fmla="*/ 6899377 h 13798756"/>
            <a:gd name="connsiteX2" fmla="*/ 1501583 w 1952057"/>
            <a:gd name="connsiteY2" fmla="*/ 0 h 13798756"/>
            <a:gd name="connsiteX3" fmla="*/ 1952057 w 1952057"/>
            <a:gd name="connsiteY3" fmla="*/ 0 h 13798756"/>
            <a:gd name="connsiteX4" fmla="*/ 1952057 w 1952057"/>
            <a:gd name="connsiteY4" fmla="*/ 13798756 h 13798756"/>
            <a:gd name="connsiteX5" fmla="*/ 0 w 1952057"/>
            <a:gd name="connsiteY5" fmla="*/ 13798756 h 13798756"/>
            <a:gd name="connsiteX6" fmla="*/ 1 w 1952057"/>
            <a:gd name="connsiteY6" fmla="*/ 6899377 h 13798756"/>
            <a:gd name="connsiteX0" fmla="*/ 1 w 1952058"/>
            <a:gd name="connsiteY0" fmla="*/ 6899377 h 13798756"/>
            <a:gd name="connsiteX1" fmla="*/ 1501583 w 1952058"/>
            <a:gd name="connsiteY1" fmla="*/ 6899377 h 13798756"/>
            <a:gd name="connsiteX2" fmla="*/ 1501583 w 1952058"/>
            <a:gd name="connsiteY2" fmla="*/ 0 h 13798756"/>
            <a:gd name="connsiteX3" fmla="*/ 1952058 w 1952058"/>
            <a:gd name="connsiteY3" fmla="*/ 0 h 13798756"/>
            <a:gd name="connsiteX4" fmla="*/ 1952057 w 1952058"/>
            <a:gd name="connsiteY4" fmla="*/ 13798756 h 13798756"/>
            <a:gd name="connsiteX5" fmla="*/ 0 w 1952058"/>
            <a:gd name="connsiteY5" fmla="*/ 13798756 h 13798756"/>
            <a:gd name="connsiteX6" fmla="*/ 1 w 1952058"/>
            <a:gd name="connsiteY6" fmla="*/ 6899377 h 13798756"/>
            <a:gd name="connsiteX0" fmla="*/ 1 w 1952058"/>
            <a:gd name="connsiteY0" fmla="*/ 7474327 h 14373706"/>
            <a:gd name="connsiteX1" fmla="*/ 1501583 w 1952058"/>
            <a:gd name="connsiteY1" fmla="*/ 7474327 h 14373706"/>
            <a:gd name="connsiteX2" fmla="*/ 1501583 w 1952058"/>
            <a:gd name="connsiteY2" fmla="*/ 0 h 14373706"/>
            <a:gd name="connsiteX3" fmla="*/ 1952058 w 1952058"/>
            <a:gd name="connsiteY3" fmla="*/ 574950 h 14373706"/>
            <a:gd name="connsiteX4" fmla="*/ 1952057 w 1952058"/>
            <a:gd name="connsiteY4" fmla="*/ 14373706 h 14373706"/>
            <a:gd name="connsiteX5" fmla="*/ 0 w 1952058"/>
            <a:gd name="connsiteY5" fmla="*/ 14373706 h 14373706"/>
            <a:gd name="connsiteX6" fmla="*/ 1 w 1952058"/>
            <a:gd name="connsiteY6" fmla="*/ 7474327 h 14373706"/>
            <a:gd name="connsiteX0" fmla="*/ 1 w 1952058"/>
            <a:gd name="connsiteY0" fmla="*/ 7474327 h 14373706"/>
            <a:gd name="connsiteX1" fmla="*/ 1501583 w 1952058"/>
            <a:gd name="connsiteY1" fmla="*/ 7474327 h 14373706"/>
            <a:gd name="connsiteX2" fmla="*/ 1501583 w 1952058"/>
            <a:gd name="connsiteY2" fmla="*/ 0 h 14373706"/>
            <a:gd name="connsiteX3" fmla="*/ 1952058 w 1952058"/>
            <a:gd name="connsiteY3" fmla="*/ 0 h 14373706"/>
            <a:gd name="connsiteX4" fmla="*/ 1952057 w 1952058"/>
            <a:gd name="connsiteY4" fmla="*/ 14373706 h 14373706"/>
            <a:gd name="connsiteX5" fmla="*/ 0 w 1952058"/>
            <a:gd name="connsiteY5" fmla="*/ 14373706 h 14373706"/>
            <a:gd name="connsiteX6" fmla="*/ 1 w 1952058"/>
            <a:gd name="connsiteY6" fmla="*/ 7474327 h 14373706"/>
            <a:gd name="connsiteX0" fmla="*/ 1 w 1952058"/>
            <a:gd name="connsiteY0" fmla="*/ 7474327 h 14373706"/>
            <a:gd name="connsiteX1" fmla="*/ 1351425 w 1952058"/>
            <a:gd name="connsiteY1" fmla="*/ 7474326 h 14373706"/>
            <a:gd name="connsiteX2" fmla="*/ 1501583 w 1952058"/>
            <a:gd name="connsiteY2" fmla="*/ 0 h 14373706"/>
            <a:gd name="connsiteX3" fmla="*/ 1952058 w 1952058"/>
            <a:gd name="connsiteY3" fmla="*/ 0 h 14373706"/>
            <a:gd name="connsiteX4" fmla="*/ 1952057 w 1952058"/>
            <a:gd name="connsiteY4" fmla="*/ 14373706 h 14373706"/>
            <a:gd name="connsiteX5" fmla="*/ 0 w 1952058"/>
            <a:gd name="connsiteY5" fmla="*/ 14373706 h 14373706"/>
            <a:gd name="connsiteX6" fmla="*/ 1 w 1952058"/>
            <a:gd name="connsiteY6" fmla="*/ 7474327 h 14373706"/>
            <a:gd name="connsiteX0" fmla="*/ 0 w 2102216"/>
            <a:gd name="connsiteY0" fmla="*/ 7474326 h 14373706"/>
            <a:gd name="connsiteX1" fmla="*/ 1501583 w 2102216"/>
            <a:gd name="connsiteY1" fmla="*/ 7474326 h 14373706"/>
            <a:gd name="connsiteX2" fmla="*/ 1651741 w 2102216"/>
            <a:gd name="connsiteY2" fmla="*/ 0 h 14373706"/>
            <a:gd name="connsiteX3" fmla="*/ 2102216 w 2102216"/>
            <a:gd name="connsiteY3" fmla="*/ 0 h 14373706"/>
            <a:gd name="connsiteX4" fmla="*/ 2102215 w 2102216"/>
            <a:gd name="connsiteY4" fmla="*/ 14373706 h 14373706"/>
            <a:gd name="connsiteX5" fmla="*/ 150158 w 2102216"/>
            <a:gd name="connsiteY5" fmla="*/ 14373706 h 14373706"/>
            <a:gd name="connsiteX6" fmla="*/ 0 w 2102216"/>
            <a:gd name="connsiteY6" fmla="*/ 7474326 h 14373706"/>
            <a:gd name="connsiteX0" fmla="*/ 0 w 2102216"/>
            <a:gd name="connsiteY0" fmla="*/ 7474326 h 14373706"/>
            <a:gd name="connsiteX1" fmla="*/ 1501583 w 2102216"/>
            <a:gd name="connsiteY1" fmla="*/ 7474326 h 14373706"/>
            <a:gd name="connsiteX2" fmla="*/ 1651741 w 2102216"/>
            <a:gd name="connsiteY2" fmla="*/ 0 h 14373706"/>
            <a:gd name="connsiteX3" fmla="*/ 2102216 w 2102216"/>
            <a:gd name="connsiteY3" fmla="*/ 0 h 14373706"/>
            <a:gd name="connsiteX4" fmla="*/ 2102215 w 2102216"/>
            <a:gd name="connsiteY4" fmla="*/ 14373706 h 14373706"/>
            <a:gd name="connsiteX5" fmla="*/ 1 w 2102216"/>
            <a:gd name="connsiteY5" fmla="*/ 14373706 h 14373706"/>
            <a:gd name="connsiteX6" fmla="*/ 0 w 2102216"/>
            <a:gd name="connsiteY6" fmla="*/ 7474326 h 14373706"/>
            <a:gd name="connsiteX0" fmla="*/ 0 w 2102216"/>
            <a:gd name="connsiteY0" fmla="*/ 7474326 h 14373706"/>
            <a:gd name="connsiteX1" fmla="*/ 1501583 w 2102216"/>
            <a:gd name="connsiteY1" fmla="*/ 7474326 h 14373706"/>
            <a:gd name="connsiteX2" fmla="*/ 1651741 w 2102216"/>
            <a:gd name="connsiteY2" fmla="*/ 0 h 14373706"/>
            <a:gd name="connsiteX3" fmla="*/ 2102216 w 2102216"/>
            <a:gd name="connsiteY3" fmla="*/ 0 h 14373706"/>
            <a:gd name="connsiteX4" fmla="*/ 2102215 w 2102216"/>
            <a:gd name="connsiteY4" fmla="*/ 14373706 h 14373706"/>
            <a:gd name="connsiteX5" fmla="*/ 1 w 2102216"/>
            <a:gd name="connsiteY5" fmla="*/ 14373706 h 14373706"/>
            <a:gd name="connsiteX6" fmla="*/ 0 w 2102216"/>
            <a:gd name="connsiteY6" fmla="*/ 7474326 h 14373706"/>
            <a:gd name="connsiteX0" fmla="*/ 0 w 2102216"/>
            <a:gd name="connsiteY0" fmla="*/ 7474326 h 14373706"/>
            <a:gd name="connsiteX1" fmla="*/ 1501583 w 2102216"/>
            <a:gd name="connsiteY1" fmla="*/ 7474326 h 14373706"/>
            <a:gd name="connsiteX2" fmla="*/ 1501584 w 2102216"/>
            <a:gd name="connsiteY2" fmla="*/ 0 h 14373706"/>
            <a:gd name="connsiteX3" fmla="*/ 2102216 w 2102216"/>
            <a:gd name="connsiteY3" fmla="*/ 0 h 14373706"/>
            <a:gd name="connsiteX4" fmla="*/ 2102215 w 2102216"/>
            <a:gd name="connsiteY4" fmla="*/ 14373706 h 14373706"/>
            <a:gd name="connsiteX5" fmla="*/ 1 w 2102216"/>
            <a:gd name="connsiteY5" fmla="*/ 14373706 h 14373706"/>
            <a:gd name="connsiteX6" fmla="*/ 0 w 2102216"/>
            <a:gd name="connsiteY6" fmla="*/ 7474326 h 14373706"/>
            <a:gd name="connsiteX0" fmla="*/ 0 w 2102215"/>
            <a:gd name="connsiteY0" fmla="*/ 7474326 h 14373706"/>
            <a:gd name="connsiteX1" fmla="*/ 1501583 w 2102215"/>
            <a:gd name="connsiteY1" fmla="*/ 7474326 h 14373706"/>
            <a:gd name="connsiteX2" fmla="*/ 1501584 w 2102215"/>
            <a:gd name="connsiteY2" fmla="*/ 0 h 14373706"/>
            <a:gd name="connsiteX3" fmla="*/ 1978172 w 2102215"/>
            <a:gd name="connsiteY3" fmla="*/ 2 h 14373706"/>
            <a:gd name="connsiteX4" fmla="*/ 2102215 w 2102215"/>
            <a:gd name="connsiteY4" fmla="*/ 14373706 h 14373706"/>
            <a:gd name="connsiteX5" fmla="*/ 1 w 2102215"/>
            <a:gd name="connsiteY5" fmla="*/ 14373706 h 14373706"/>
            <a:gd name="connsiteX6" fmla="*/ 0 w 2102215"/>
            <a:gd name="connsiteY6" fmla="*/ 7474326 h 14373706"/>
            <a:gd name="connsiteX0" fmla="*/ 0 w 2102215"/>
            <a:gd name="connsiteY0" fmla="*/ 7479136 h 14378516"/>
            <a:gd name="connsiteX1" fmla="*/ 1501583 w 2102215"/>
            <a:gd name="connsiteY1" fmla="*/ 7479136 h 14378516"/>
            <a:gd name="connsiteX2" fmla="*/ 1501584 w 2102215"/>
            <a:gd name="connsiteY2" fmla="*/ 4810 h 14378516"/>
            <a:gd name="connsiteX3" fmla="*/ 1351426 w 2102215"/>
            <a:gd name="connsiteY3" fmla="*/ 4810 h 14378516"/>
            <a:gd name="connsiteX4" fmla="*/ 1978172 w 2102215"/>
            <a:gd name="connsiteY4" fmla="*/ 4812 h 14378516"/>
            <a:gd name="connsiteX5" fmla="*/ 2102215 w 2102215"/>
            <a:gd name="connsiteY5" fmla="*/ 14378516 h 14378516"/>
            <a:gd name="connsiteX6" fmla="*/ 1 w 2102215"/>
            <a:gd name="connsiteY6" fmla="*/ 14378516 h 14378516"/>
            <a:gd name="connsiteX7" fmla="*/ 0 w 2102215"/>
            <a:gd name="connsiteY7" fmla="*/ 7479136 h 14378516"/>
            <a:gd name="connsiteX0" fmla="*/ 0 w 2102215"/>
            <a:gd name="connsiteY0" fmla="*/ 7479136 h 14378516"/>
            <a:gd name="connsiteX1" fmla="*/ 1501583 w 2102215"/>
            <a:gd name="connsiteY1" fmla="*/ 7479136 h 14378516"/>
            <a:gd name="connsiteX2" fmla="*/ 1351426 w 2102215"/>
            <a:gd name="connsiteY2" fmla="*/ 4812 h 14378516"/>
            <a:gd name="connsiteX3" fmla="*/ 1351426 w 2102215"/>
            <a:gd name="connsiteY3" fmla="*/ 4810 h 14378516"/>
            <a:gd name="connsiteX4" fmla="*/ 1978172 w 2102215"/>
            <a:gd name="connsiteY4" fmla="*/ 4812 h 14378516"/>
            <a:gd name="connsiteX5" fmla="*/ 2102215 w 2102215"/>
            <a:gd name="connsiteY5" fmla="*/ 14378516 h 14378516"/>
            <a:gd name="connsiteX6" fmla="*/ 1 w 2102215"/>
            <a:gd name="connsiteY6" fmla="*/ 14378516 h 14378516"/>
            <a:gd name="connsiteX7" fmla="*/ 0 w 2102215"/>
            <a:gd name="connsiteY7" fmla="*/ 7479136 h 14378516"/>
            <a:gd name="connsiteX0" fmla="*/ 0 w 2102215"/>
            <a:gd name="connsiteY0" fmla="*/ 7479136 h 14378516"/>
            <a:gd name="connsiteX1" fmla="*/ 1351426 w 2102215"/>
            <a:gd name="connsiteY1" fmla="*/ 7479138 h 14378516"/>
            <a:gd name="connsiteX2" fmla="*/ 1351426 w 2102215"/>
            <a:gd name="connsiteY2" fmla="*/ 4812 h 14378516"/>
            <a:gd name="connsiteX3" fmla="*/ 1351426 w 2102215"/>
            <a:gd name="connsiteY3" fmla="*/ 4810 h 14378516"/>
            <a:gd name="connsiteX4" fmla="*/ 1978172 w 2102215"/>
            <a:gd name="connsiteY4" fmla="*/ 4812 h 14378516"/>
            <a:gd name="connsiteX5" fmla="*/ 2102215 w 2102215"/>
            <a:gd name="connsiteY5" fmla="*/ 14378516 h 14378516"/>
            <a:gd name="connsiteX6" fmla="*/ 1 w 2102215"/>
            <a:gd name="connsiteY6" fmla="*/ 14378516 h 14378516"/>
            <a:gd name="connsiteX7" fmla="*/ 0 w 2102215"/>
            <a:gd name="connsiteY7" fmla="*/ 7479136 h 14378516"/>
            <a:gd name="connsiteX0" fmla="*/ 0 w 1978172"/>
            <a:gd name="connsiteY0" fmla="*/ 7479136 h 14378516"/>
            <a:gd name="connsiteX1" fmla="*/ 1351426 w 1978172"/>
            <a:gd name="connsiteY1" fmla="*/ 7479138 h 14378516"/>
            <a:gd name="connsiteX2" fmla="*/ 1351426 w 1978172"/>
            <a:gd name="connsiteY2" fmla="*/ 4812 h 14378516"/>
            <a:gd name="connsiteX3" fmla="*/ 1351426 w 1978172"/>
            <a:gd name="connsiteY3" fmla="*/ 4810 h 14378516"/>
            <a:gd name="connsiteX4" fmla="*/ 1978172 w 1978172"/>
            <a:gd name="connsiteY4" fmla="*/ 4812 h 14378516"/>
            <a:gd name="connsiteX5" fmla="*/ 1978172 w 1978172"/>
            <a:gd name="connsiteY5" fmla="*/ 14378516 h 14378516"/>
            <a:gd name="connsiteX6" fmla="*/ 1 w 1978172"/>
            <a:gd name="connsiteY6" fmla="*/ 14378516 h 14378516"/>
            <a:gd name="connsiteX7" fmla="*/ 0 w 1978172"/>
            <a:gd name="connsiteY7" fmla="*/ 7479136 h 14378516"/>
            <a:gd name="connsiteX0" fmla="*/ 176272 w 1978171"/>
            <a:gd name="connsiteY0" fmla="*/ 7479138 h 14378516"/>
            <a:gd name="connsiteX1" fmla="*/ 1351425 w 1978171"/>
            <a:gd name="connsiteY1" fmla="*/ 7479138 h 14378516"/>
            <a:gd name="connsiteX2" fmla="*/ 1351425 w 1978171"/>
            <a:gd name="connsiteY2" fmla="*/ 4812 h 14378516"/>
            <a:gd name="connsiteX3" fmla="*/ 1351425 w 1978171"/>
            <a:gd name="connsiteY3" fmla="*/ 4810 h 14378516"/>
            <a:gd name="connsiteX4" fmla="*/ 1978171 w 1978171"/>
            <a:gd name="connsiteY4" fmla="*/ 4812 h 14378516"/>
            <a:gd name="connsiteX5" fmla="*/ 1978171 w 1978171"/>
            <a:gd name="connsiteY5" fmla="*/ 14378516 h 14378516"/>
            <a:gd name="connsiteX6" fmla="*/ 0 w 1978171"/>
            <a:gd name="connsiteY6" fmla="*/ 14378516 h 14378516"/>
            <a:gd name="connsiteX7" fmla="*/ 176272 w 1978171"/>
            <a:gd name="connsiteY7" fmla="*/ 7479138 h 14378516"/>
            <a:gd name="connsiteX0" fmla="*/ 0 w 1801899"/>
            <a:gd name="connsiteY0" fmla="*/ 7479138 h 14378516"/>
            <a:gd name="connsiteX1" fmla="*/ 1175153 w 1801899"/>
            <a:gd name="connsiteY1" fmla="*/ 7479138 h 14378516"/>
            <a:gd name="connsiteX2" fmla="*/ 1175153 w 1801899"/>
            <a:gd name="connsiteY2" fmla="*/ 4812 h 14378516"/>
            <a:gd name="connsiteX3" fmla="*/ 1175153 w 1801899"/>
            <a:gd name="connsiteY3" fmla="*/ 4810 h 14378516"/>
            <a:gd name="connsiteX4" fmla="*/ 1801899 w 1801899"/>
            <a:gd name="connsiteY4" fmla="*/ 4812 h 14378516"/>
            <a:gd name="connsiteX5" fmla="*/ 1801899 w 1801899"/>
            <a:gd name="connsiteY5" fmla="*/ 14378516 h 14378516"/>
            <a:gd name="connsiteX6" fmla="*/ 0 w 1801899"/>
            <a:gd name="connsiteY6" fmla="*/ 14378516 h 14378516"/>
            <a:gd name="connsiteX7" fmla="*/ 0 w 1801899"/>
            <a:gd name="connsiteY7" fmla="*/ 7479138 h 14378516"/>
            <a:gd name="connsiteX0" fmla="*/ 9687813 w 11489712"/>
            <a:gd name="connsiteY0" fmla="*/ 7479138 h 14378516"/>
            <a:gd name="connsiteX1" fmla="*/ 10862966 w 11489712"/>
            <a:gd name="connsiteY1" fmla="*/ 7479138 h 14378516"/>
            <a:gd name="connsiteX2" fmla="*/ 10862966 w 11489712"/>
            <a:gd name="connsiteY2" fmla="*/ 4812 h 14378516"/>
            <a:gd name="connsiteX3" fmla="*/ 10862966 w 11489712"/>
            <a:gd name="connsiteY3" fmla="*/ 4810 h 14378516"/>
            <a:gd name="connsiteX4" fmla="*/ 11489712 w 11489712"/>
            <a:gd name="connsiteY4" fmla="*/ 4812 h 14378516"/>
            <a:gd name="connsiteX5" fmla="*/ 11489712 w 11489712"/>
            <a:gd name="connsiteY5" fmla="*/ 14378516 h 14378516"/>
            <a:gd name="connsiteX6" fmla="*/ 0 w 11489712"/>
            <a:gd name="connsiteY6" fmla="*/ 14378516 h 14378516"/>
            <a:gd name="connsiteX7" fmla="*/ 9687813 w 11489712"/>
            <a:gd name="connsiteY7" fmla="*/ 7479138 h 14378516"/>
            <a:gd name="connsiteX0" fmla="*/ 2 w 11489712"/>
            <a:gd name="connsiteY0" fmla="*/ 3454498 h 14378516"/>
            <a:gd name="connsiteX1" fmla="*/ 10862966 w 11489712"/>
            <a:gd name="connsiteY1" fmla="*/ 7479138 h 14378516"/>
            <a:gd name="connsiteX2" fmla="*/ 10862966 w 11489712"/>
            <a:gd name="connsiteY2" fmla="*/ 4812 h 14378516"/>
            <a:gd name="connsiteX3" fmla="*/ 10862966 w 11489712"/>
            <a:gd name="connsiteY3" fmla="*/ 4810 h 14378516"/>
            <a:gd name="connsiteX4" fmla="*/ 11489712 w 11489712"/>
            <a:gd name="connsiteY4" fmla="*/ 4812 h 14378516"/>
            <a:gd name="connsiteX5" fmla="*/ 11489712 w 11489712"/>
            <a:gd name="connsiteY5" fmla="*/ 14378516 h 14378516"/>
            <a:gd name="connsiteX6" fmla="*/ 0 w 11489712"/>
            <a:gd name="connsiteY6" fmla="*/ 14378516 h 14378516"/>
            <a:gd name="connsiteX7" fmla="*/ 2 w 11489712"/>
            <a:gd name="connsiteY7" fmla="*/ 3454498 h 14378516"/>
            <a:gd name="connsiteX0" fmla="*/ 2 w 11489712"/>
            <a:gd name="connsiteY0" fmla="*/ 4847699 h 15771717"/>
            <a:gd name="connsiteX1" fmla="*/ 10862966 w 11489712"/>
            <a:gd name="connsiteY1" fmla="*/ 8872339 h 15771717"/>
            <a:gd name="connsiteX2" fmla="*/ 10862966 w 11489712"/>
            <a:gd name="connsiteY2" fmla="*/ 1398013 h 15771717"/>
            <a:gd name="connsiteX3" fmla="*/ 11489712 w 11489712"/>
            <a:gd name="connsiteY3" fmla="*/ 1398013 h 15771717"/>
            <a:gd name="connsiteX4" fmla="*/ 11489712 w 11489712"/>
            <a:gd name="connsiteY4" fmla="*/ 15771717 h 15771717"/>
            <a:gd name="connsiteX5" fmla="*/ 0 w 11489712"/>
            <a:gd name="connsiteY5" fmla="*/ 15771717 h 15771717"/>
            <a:gd name="connsiteX6" fmla="*/ 2 w 11489712"/>
            <a:gd name="connsiteY6" fmla="*/ 4847699 h 15771717"/>
            <a:gd name="connsiteX0" fmla="*/ 2 w 11489712"/>
            <a:gd name="connsiteY0" fmla="*/ 4847699 h 15771717"/>
            <a:gd name="connsiteX1" fmla="*/ 10862966 w 11489712"/>
            <a:gd name="connsiteY1" fmla="*/ 1398013 h 15771717"/>
            <a:gd name="connsiteX2" fmla="*/ 11489712 w 11489712"/>
            <a:gd name="connsiteY2" fmla="*/ 1398013 h 15771717"/>
            <a:gd name="connsiteX3" fmla="*/ 11489712 w 11489712"/>
            <a:gd name="connsiteY3" fmla="*/ 15771717 h 15771717"/>
            <a:gd name="connsiteX4" fmla="*/ 0 w 11489712"/>
            <a:gd name="connsiteY4" fmla="*/ 15771717 h 15771717"/>
            <a:gd name="connsiteX5" fmla="*/ 2 w 11489712"/>
            <a:gd name="connsiteY5" fmla="*/ 4847699 h 15771717"/>
            <a:gd name="connsiteX0" fmla="*/ 2 w 11489712"/>
            <a:gd name="connsiteY0" fmla="*/ 3449686 h 14373704"/>
            <a:gd name="connsiteX1" fmla="*/ 11489712 w 11489712"/>
            <a:gd name="connsiteY1" fmla="*/ 0 h 14373704"/>
            <a:gd name="connsiteX2" fmla="*/ 11489712 w 11489712"/>
            <a:gd name="connsiteY2" fmla="*/ 14373704 h 14373704"/>
            <a:gd name="connsiteX3" fmla="*/ 0 w 11489712"/>
            <a:gd name="connsiteY3" fmla="*/ 14373704 h 14373704"/>
            <a:gd name="connsiteX4" fmla="*/ 2 w 11489712"/>
            <a:gd name="connsiteY4" fmla="*/ 3449686 h 14373704"/>
            <a:gd name="connsiteX0" fmla="*/ 2 w 11494673"/>
            <a:gd name="connsiteY0" fmla="*/ 0 h 10924018"/>
            <a:gd name="connsiteX1" fmla="*/ 11494673 w 11494673"/>
            <a:gd name="connsiteY1" fmla="*/ 0 h 10924018"/>
            <a:gd name="connsiteX2" fmla="*/ 11489712 w 11494673"/>
            <a:gd name="connsiteY2" fmla="*/ 10924018 h 10924018"/>
            <a:gd name="connsiteX3" fmla="*/ 0 w 11494673"/>
            <a:gd name="connsiteY3" fmla="*/ 10924018 h 10924018"/>
            <a:gd name="connsiteX4" fmla="*/ 2 w 11494673"/>
            <a:gd name="connsiteY4" fmla="*/ 0 h 10924018"/>
            <a:gd name="connsiteX0" fmla="*/ 2 w 11494673"/>
            <a:gd name="connsiteY0" fmla="*/ 0 h 11248494"/>
            <a:gd name="connsiteX1" fmla="*/ 11494673 w 11494673"/>
            <a:gd name="connsiteY1" fmla="*/ 0 h 11248494"/>
            <a:gd name="connsiteX2" fmla="*/ 11489712 w 11494673"/>
            <a:gd name="connsiteY2" fmla="*/ 10924018 h 11248494"/>
            <a:gd name="connsiteX3" fmla="*/ 10728362 w 11494673"/>
            <a:gd name="connsiteY3" fmla="*/ 11248494 h 11248494"/>
            <a:gd name="connsiteX4" fmla="*/ 0 w 11494673"/>
            <a:gd name="connsiteY4" fmla="*/ 10924018 h 11248494"/>
            <a:gd name="connsiteX5" fmla="*/ 2 w 11494673"/>
            <a:gd name="connsiteY5" fmla="*/ 0 h 11248494"/>
            <a:gd name="connsiteX0" fmla="*/ 2 w 11494673"/>
            <a:gd name="connsiteY0" fmla="*/ 0 h 11248494"/>
            <a:gd name="connsiteX1" fmla="*/ 11494673 w 11494673"/>
            <a:gd name="connsiteY1" fmla="*/ 0 h 11248494"/>
            <a:gd name="connsiteX2" fmla="*/ 11489712 w 11494673"/>
            <a:gd name="connsiteY2" fmla="*/ 10924018 h 11248494"/>
            <a:gd name="connsiteX3" fmla="*/ 10728362 w 11494673"/>
            <a:gd name="connsiteY3" fmla="*/ 11248494 h 11248494"/>
            <a:gd name="connsiteX4" fmla="*/ 0 w 11494673"/>
            <a:gd name="connsiteY4" fmla="*/ 11248494 h 11248494"/>
            <a:gd name="connsiteX5" fmla="*/ 2 w 11494673"/>
            <a:gd name="connsiteY5" fmla="*/ 0 h 11248494"/>
            <a:gd name="connsiteX0" fmla="*/ 2 w 11494673"/>
            <a:gd name="connsiteY0" fmla="*/ 0 h 11248494"/>
            <a:gd name="connsiteX1" fmla="*/ 11494673 w 11494673"/>
            <a:gd name="connsiteY1" fmla="*/ 0 h 11248494"/>
            <a:gd name="connsiteX2" fmla="*/ 11489712 w 11494673"/>
            <a:gd name="connsiteY2" fmla="*/ 10924018 h 11248494"/>
            <a:gd name="connsiteX3" fmla="*/ 10728362 w 11494673"/>
            <a:gd name="connsiteY3" fmla="*/ 11248494 h 11248494"/>
            <a:gd name="connsiteX4" fmla="*/ 0 w 11494673"/>
            <a:gd name="connsiteY4" fmla="*/ 11248494 h 11248494"/>
            <a:gd name="connsiteX5" fmla="*/ 2 w 11494673"/>
            <a:gd name="connsiteY5" fmla="*/ 0 h 11248494"/>
            <a:gd name="connsiteX0" fmla="*/ 2 w 11494673"/>
            <a:gd name="connsiteY0" fmla="*/ 0 h 11248494"/>
            <a:gd name="connsiteX1" fmla="*/ 11494673 w 11494673"/>
            <a:gd name="connsiteY1" fmla="*/ 0 h 11248494"/>
            <a:gd name="connsiteX2" fmla="*/ 11489712 w 11494673"/>
            <a:gd name="connsiteY2" fmla="*/ 10924018 h 11248494"/>
            <a:gd name="connsiteX3" fmla="*/ 10728362 w 11494673"/>
            <a:gd name="connsiteY3" fmla="*/ 11248494 h 11248494"/>
            <a:gd name="connsiteX4" fmla="*/ 0 w 11494673"/>
            <a:gd name="connsiteY4" fmla="*/ 11248494 h 11248494"/>
            <a:gd name="connsiteX5" fmla="*/ 2 w 11494673"/>
            <a:gd name="connsiteY5" fmla="*/ 0 h 11248494"/>
            <a:gd name="connsiteX0" fmla="*/ 2 w 11494673"/>
            <a:gd name="connsiteY0" fmla="*/ 0 h 11248494"/>
            <a:gd name="connsiteX1" fmla="*/ 11494673 w 11494673"/>
            <a:gd name="connsiteY1" fmla="*/ 0 h 11248494"/>
            <a:gd name="connsiteX2" fmla="*/ 11489712 w 11494673"/>
            <a:gd name="connsiteY2" fmla="*/ 10924018 h 11248494"/>
            <a:gd name="connsiteX3" fmla="*/ 10728362 w 11494673"/>
            <a:gd name="connsiteY3" fmla="*/ 11248494 h 11248494"/>
            <a:gd name="connsiteX4" fmla="*/ 0 w 11494673"/>
            <a:gd name="connsiteY4" fmla="*/ 11248494 h 11248494"/>
            <a:gd name="connsiteX5" fmla="*/ 2 w 11494673"/>
            <a:gd name="connsiteY5" fmla="*/ 0 h 11248494"/>
            <a:gd name="connsiteX0" fmla="*/ 2 w 11500530"/>
            <a:gd name="connsiteY0" fmla="*/ 0 h 11668282"/>
            <a:gd name="connsiteX1" fmla="*/ 11494673 w 11500530"/>
            <a:gd name="connsiteY1" fmla="*/ 0 h 11668282"/>
            <a:gd name="connsiteX2" fmla="*/ 11489712 w 11500530"/>
            <a:gd name="connsiteY2" fmla="*/ 10924018 h 11668282"/>
            <a:gd name="connsiteX3" fmla="*/ 10728362 w 11500530"/>
            <a:gd name="connsiteY3" fmla="*/ 10651229 h 11668282"/>
            <a:gd name="connsiteX4" fmla="*/ 10728362 w 11500530"/>
            <a:gd name="connsiteY4" fmla="*/ 11248494 h 11668282"/>
            <a:gd name="connsiteX5" fmla="*/ 0 w 11500530"/>
            <a:gd name="connsiteY5" fmla="*/ 11248494 h 11668282"/>
            <a:gd name="connsiteX6" fmla="*/ 2 w 11500530"/>
            <a:gd name="connsiteY6" fmla="*/ 0 h 11668282"/>
            <a:gd name="connsiteX0" fmla="*/ 2 w 14763661"/>
            <a:gd name="connsiteY0" fmla="*/ 0 h 11668282"/>
            <a:gd name="connsiteX1" fmla="*/ 11494673 w 14763661"/>
            <a:gd name="connsiteY1" fmla="*/ 0 h 11668282"/>
            <a:gd name="connsiteX2" fmla="*/ 11489712 w 14763661"/>
            <a:gd name="connsiteY2" fmla="*/ 10924018 h 11668282"/>
            <a:gd name="connsiteX3" fmla="*/ 10728362 w 14763661"/>
            <a:gd name="connsiteY3" fmla="*/ 10651229 h 11668282"/>
            <a:gd name="connsiteX4" fmla="*/ 10728362 w 14763661"/>
            <a:gd name="connsiteY4" fmla="*/ 11248494 h 11668282"/>
            <a:gd name="connsiteX5" fmla="*/ 0 w 14763661"/>
            <a:gd name="connsiteY5" fmla="*/ 11248494 h 11668282"/>
            <a:gd name="connsiteX6" fmla="*/ 2 w 14763661"/>
            <a:gd name="connsiteY6" fmla="*/ 0 h 11668282"/>
            <a:gd name="connsiteX0" fmla="*/ 2 w 14763661"/>
            <a:gd name="connsiteY0" fmla="*/ 0 h 11666655"/>
            <a:gd name="connsiteX1" fmla="*/ 11494673 w 14763661"/>
            <a:gd name="connsiteY1" fmla="*/ 0 h 11666655"/>
            <a:gd name="connsiteX2" fmla="*/ 11489712 w 14763661"/>
            <a:gd name="connsiteY2" fmla="*/ 10924018 h 11666655"/>
            <a:gd name="connsiteX3" fmla="*/ 10728362 w 14763661"/>
            <a:gd name="connsiteY3" fmla="*/ 10651229 h 11666655"/>
            <a:gd name="connsiteX4" fmla="*/ 10728362 w 14763661"/>
            <a:gd name="connsiteY4" fmla="*/ 11248494 h 11666655"/>
            <a:gd name="connsiteX5" fmla="*/ 0 w 14763661"/>
            <a:gd name="connsiteY5" fmla="*/ 11248494 h 11666655"/>
            <a:gd name="connsiteX6" fmla="*/ 2 w 14763661"/>
            <a:gd name="connsiteY6" fmla="*/ 0 h 11666655"/>
            <a:gd name="connsiteX0" fmla="*/ 2 w 17935141"/>
            <a:gd name="connsiteY0" fmla="*/ 0 h 11630774"/>
            <a:gd name="connsiteX1" fmla="*/ 11494673 w 17935141"/>
            <a:gd name="connsiteY1" fmla="*/ 0 h 11630774"/>
            <a:gd name="connsiteX2" fmla="*/ 11489712 w 17935141"/>
            <a:gd name="connsiteY2" fmla="*/ 10924018 h 11630774"/>
            <a:gd name="connsiteX3" fmla="*/ 10728362 w 17935141"/>
            <a:gd name="connsiteY3" fmla="*/ 10651229 h 11630774"/>
            <a:gd name="connsiteX4" fmla="*/ 10728362 w 17935141"/>
            <a:gd name="connsiteY4" fmla="*/ 11248494 h 11630774"/>
            <a:gd name="connsiteX5" fmla="*/ 0 w 17935141"/>
            <a:gd name="connsiteY5" fmla="*/ 11248494 h 11630774"/>
            <a:gd name="connsiteX6" fmla="*/ 2 w 17935141"/>
            <a:gd name="connsiteY6" fmla="*/ 0 h 11630774"/>
            <a:gd name="connsiteX0" fmla="*/ 2 w 17935141"/>
            <a:gd name="connsiteY0" fmla="*/ 0 h 11630774"/>
            <a:gd name="connsiteX1" fmla="*/ 11494673 w 17935141"/>
            <a:gd name="connsiteY1" fmla="*/ 0 h 11630774"/>
            <a:gd name="connsiteX2" fmla="*/ 11489712 w 17935141"/>
            <a:gd name="connsiteY2" fmla="*/ 10924018 h 11630774"/>
            <a:gd name="connsiteX3" fmla="*/ 10728362 w 17935141"/>
            <a:gd name="connsiteY3" fmla="*/ 10651229 h 11630774"/>
            <a:gd name="connsiteX4" fmla="*/ 10728362 w 17935141"/>
            <a:gd name="connsiteY4" fmla="*/ 11248494 h 11630774"/>
            <a:gd name="connsiteX5" fmla="*/ 0 w 17935141"/>
            <a:gd name="connsiteY5" fmla="*/ 11248494 h 11630774"/>
            <a:gd name="connsiteX6" fmla="*/ 2 w 17935141"/>
            <a:gd name="connsiteY6" fmla="*/ 0 h 11630774"/>
            <a:gd name="connsiteX0" fmla="*/ 2 w 19774441"/>
            <a:gd name="connsiteY0" fmla="*/ 0 h 11248494"/>
            <a:gd name="connsiteX1" fmla="*/ 11494673 w 19774441"/>
            <a:gd name="connsiteY1" fmla="*/ 0 h 11248494"/>
            <a:gd name="connsiteX2" fmla="*/ 11489712 w 19774441"/>
            <a:gd name="connsiteY2" fmla="*/ 10924018 h 11248494"/>
            <a:gd name="connsiteX3" fmla="*/ 10728362 w 19774441"/>
            <a:gd name="connsiteY3" fmla="*/ 10651229 h 11248494"/>
            <a:gd name="connsiteX4" fmla="*/ 10728362 w 19774441"/>
            <a:gd name="connsiteY4" fmla="*/ 11248494 h 11248494"/>
            <a:gd name="connsiteX5" fmla="*/ 0 w 19774441"/>
            <a:gd name="connsiteY5" fmla="*/ 11248494 h 11248494"/>
            <a:gd name="connsiteX6" fmla="*/ 2 w 19774441"/>
            <a:gd name="connsiteY6" fmla="*/ 0 h 11248494"/>
            <a:gd name="connsiteX0" fmla="*/ 2 w 20646531"/>
            <a:gd name="connsiteY0" fmla="*/ 0 h 11248494"/>
            <a:gd name="connsiteX1" fmla="*/ 11494673 w 20646531"/>
            <a:gd name="connsiteY1" fmla="*/ 0 h 11248494"/>
            <a:gd name="connsiteX2" fmla="*/ 11489712 w 20646531"/>
            <a:gd name="connsiteY2" fmla="*/ 10924018 h 11248494"/>
            <a:gd name="connsiteX3" fmla="*/ 10728362 w 20646531"/>
            <a:gd name="connsiteY3" fmla="*/ 10651229 h 11248494"/>
            <a:gd name="connsiteX4" fmla="*/ 10728362 w 20646531"/>
            <a:gd name="connsiteY4" fmla="*/ 11248494 h 11248494"/>
            <a:gd name="connsiteX5" fmla="*/ 0 w 20646531"/>
            <a:gd name="connsiteY5" fmla="*/ 11248494 h 11248494"/>
            <a:gd name="connsiteX6" fmla="*/ 2 w 20646531"/>
            <a:gd name="connsiteY6" fmla="*/ 0 h 11248494"/>
            <a:gd name="connsiteX0" fmla="*/ 2 w 20646531"/>
            <a:gd name="connsiteY0" fmla="*/ 0 h 11248494"/>
            <a:gd name="connsiteX1" fmla="*/ 11494673 w 20646531"/>
            <a:gd name="connsiteY1" fmla="*/ 0 h 11248494"/>
            <a:gd name="connsiteX2" fmla="*/ 11489712 w 20646531"/>
            <a:gd name="connsiteY2" fmla="*/ 10924018 h 11248494"/>
            <a:gd name="connsiteX3" fmla="*/ 10728362 w 20646531"/>
            <a:gd name="connsiteY3" fmla="*/ 10651229 h 11248494"/>
            <a:gd name="connsiteX4" fmla="*/ 10728362 w 20646531"/>
            <a:gd name="connsiteY4" fmla="*/ 11248494 h 11248494"/>
            <a:gd name="connsiteX5" fmla="*/ 0 w 20646531"/>
            <a:gd name="connsiteY5" fmla="*/ 11248494 h 11248494"/>
            <a:gd name="connsiteX6" fmla="*/ 2 w 20646531"/>
            <a:gd name="connsiteY6" fmla="*/ 0 h 11248494"/>
            <a:gd name="connsiteX0" fmla="*/ 2 w 20646531"/>
            <a:gd name="connsiteY0" fmla="*/ 0 h 11248494"/>
            <a:gd name="connsiteX1" fmla="*/ 11494673 w 20646531"/>
            <a:gd name="connsiteY1" fmla="*/ 0 h 11248494"/>
            <a:gd name="connsiteX2" fmla="*/ 11489712 w 20646531"/>
            <a:gd name="connsiteY2" fmla="*/ 10924018 h 11248494"/>
            <a:gd name="connsiteX3" fmla="*/ 10728362 w 20646531"/>
            <a:gd name="connsiteY3" fmla="*/ 10651229 h 11248494"/>
            <a:gd name="connsiteX4" fmla="*/ 10728362 w 20646531"/>
            <a:gd name="connsiteY4" fmla="*/ 11248494 h 11248494"/>
            <a:gd name="connsiteX5" fmla="*/ 0 w 20646531"/>
            <a:gd name="connsiteY5" fmla="*/ 11248494 h 11248494"/>
            <a:gd name="connsiteX6" fmla="*/ 2 w 20646531"/>
            <a:gd name="connsiteY6" fmla="*/ 0 h 11248494"/>
            <a:gd name="connsiteX0" fmla="*/ 2 w 16899480"/>
            <a:gd name="connsiteY0" fmla="*/ 0 h 11248494"/>
            <a:gd name="connsiteX1" fmla="*/ 11494673 w 16899480"/>
            <a:gd name="connsiteY1" fmla="*/ 0 h 11248494"/>
            <a:gd name="connsiteX2" fmla="*/ 11489712 w 16899480"/>
            <a:gd name="connsiteY2" fmla="*/ 10924018 h 11248494"/>
            <a:gd name="connsiteX3" fmla="*/ 10728362 w 16899480"/>
            <a:gd name="connsiteY3" fmla="*/ 10651229 h 11248494"/>
            <a:gd name="connsiteX4" fmla="*/ 10728362 w 16899480"/>
            <a:gd name="connsiteY4" fmla="*/ 11248494 h 11248494"/>
            <a:gd name="connsiteX5" fmla="*/ 0 w 16899480"/>
            <a:gd name="connsiteY5" fmla="*/ 11248494 h 11248494"/>
            <a:gd name="connsiteX6" fmla="*/ 2 w 16899480"/>
            <a:gd name="connsiteY6" fmla="*/ 0 h 11248494"/>
            <a:gd name="connsiteX0" fmla="*/ 2 w 11580225"/>
            <a:gd name="connsiteY0" fmla="*/ 0 h 11248494"/>
            <a:gd name="connsiteX1" fmla="*/ 11494673 w 11580225"/>
            <a:gd name="connsiteY1" fmla="*/ 0 h 11248494"/>
            <a:gd name="connsiteX2" fmla="*/ 11489712 w 11580225"/>
            <a:gd name="connsiteY2" fmla="*/ 10924018 h 11248494"/>
            <a:gd name="connsiteX3" fmla="*/ 10728362 w 11580225"/>
            <a:gd name="connsiteY3" fmla="*/ 10651229 h 11248494"/>
            <a:gd name="connsiteX4" fmla="*/ 10728362 w 11580225"/>
            <a:gd name="connsiteY4" fmla="*/ 11248494 h 11248494"/>
            <a:gd name="connsiteX5" fmla="*/ 0 w 11580225"/>
            <a:gd name="connsiteY5" fmla="*/ 11248494 h 11248494"/>
            <a:gd name="connsiteX6" fmla="*/ 2 w 11580225"/>
            <a:gd name="connsiteY6" fmla="*/ 0 h 11248494"/>
            <a:gd name="connsiteX0" fmla="*/ 2 w 11580225"/>
            <a:gd name="connsiteY0" fmla="*/ 0 h 11248494"/>
            <a:gd name="connsiteX1" fmla="*/ 11494673 w 11580225"/>
            <a:gd name="connsiteY1" fmla="*/ 0 h 11248494"/>
            <a:gd name="connsiteX2" fmla="*/ 11489712 w 11580225"/>
            <a:gd name="connsiteY2" fmla="*/ 10924018 h 11248494"/>
            <a:gd name="connsiteX3" fmla="*/ 10728362 w 11580225"/>
            <a:gd name="connsiteY3" fmla="*/ 10651229 h 11248494"/>
            <a:gd name="connsiteX4" fmla="*/ 10728362 w 11580225"/>
            <a:gd name="connsiteY4" fmla="*/ 11248494 h 11248494"/>
            <a:gd name="connsiteX5" fmla="*/ 0 w 11580225"/>
            <a:gd name="connsiteY5" fmla="*/ 11248494 h 11248494"/>
            <a:gd name="connsiteX6" fmla="*/ 2 w 11580225"/>
            <a:gd name="connsiteY6" fmla="*/ 0 h 11248494"/>
            <a:gd name="connsiteX0" fmla="*/ 2 w 11580225"/>
            <a:gd name="connsiteY0" fmla="*/ 0 h 11248494"/>
            <a:gd name="connsiteX1" fmla="*/ 11494673 w 11580225"/>
            <a:gd name="connsiteY1" fmla="*/ 0 h 11248494"/>
            <a:gd name="connsiteX2" fmla="*/ 11489712 w 11580225"/>
            <a:gd name="connsiteY2" fmla="*/ 10924018 h 11248494"/>
            <a:gd name="connsiteX3" fmla="*/ 10728362 w 11580225"/>
            <a:gd name="connsiteY3" fmla="*/ 10651229 h 11248494"/>
            <a:gd name="connsiteX4" fmla="*/ 10728362 w 11580225"/>
            <a:gd name="connsiteY4" fmla="*/ 11248494 h 11248494"/>
            <a:gd name="connsiteX5" fmla="*/ 0 w 11580225"/>
            <a:gd name="connsiteY5" fmla="*/ 11248494 h 11248494"/>
            <a:gd name="connsiteX6" fmla="*/ 2 w 11580225"/>
            <a:gd name="connsiteY6" fmla="*/ 0 h 11248494"/>
            <a:gd name="connsiteX0" fmla="*/ 2 w 11580225"/>
            <a:gd name="connsiteY0" fmla="*/ 0 h 11248494"/>
            <a:gd name="connsiteX1" fmla="*/ 11494673 w 11580225"/>
            <a:gd name="connsiteY1" fmla="*/ 0 h 11248494"/>
            <a:gd name="connsiteX2" fmla="*/ 11489712 w 11580225"/>
            <a:gd name="connsiteY2" fmla="*/ 10924018 h 11248494"/>
            <a:gd name="connsiteX3" fmla="*/ 10728362 w 11580225"/>
            <a:gd name="connsiteY3" fmla="*/ 10651229 h 11248494"/>
            <a:gd name="connsiteX4" fmla="*/ 10728362 w 11580225"/>
            <a:gd name="connsiteY4" fmla="*/ 11248494 h 11248494"/>
            <a:gd name="connsiteX5" fmla="*/ 0 w 11580225"/>
            <a:gd name="connsiteY5" fmla="*/ 11248494 h 11248494"/>
            <a:gd name="connsiteX6" fmla="*/ 2 w 11580225"/>
            <a:gd name="connsiteY6" fmla="*/ 0 h 11248494"/>
            <a:gd name="connsiteX0" fmla="*/ 2 w 11583891"/>
            <a:gd name="connsiteY0" fmla="*/ 0 h 11248494"/>
            <a:gd name="connsiteX1" fmla="*/ 11494673 w 11583891"/>
            <a:gd name="connsiteY1" fmla="*/ 0 h 11248494"/>
            <a:gd name="connsiteX2" fmla="*/ 11494673 w 11583891"/>
            <a:gd name="connsiteY2" fmla="*/ 10651229 h 11248494"/>
            <a:gd name="connsiteX3" fmla="*/ 10728362 w 11583891"/>
            <a:gd name="connsiteY3" fmla="*/ 10651229 h 11248494"/>
            <a:gd name="connsiteX4" fmla="*/ 10728362 w 11583891"/>
            <a:gd name="connsiteY4" fmla="*/ 11248494 h 11248494"/>
            <a:gd name="connsiteX5" fmla="*/ 0 w 11583891"/>
            <a:gd name="connsiteY5" fmla="*/ 11248494 h 11248494"/>
            <a:gd name="connsiteX6" fmla="*/ 2 w 11583891"/>
            <a:gd name="connsiteY6" fmla="*/ 0 h 11248494"/>
            <a:gd name="connsiteX0" fmla="*/ 2 w 11583891"/>
            <a:gd name="connsiteY0" fmla="*/ 0 h 11248494"/>
            <a:gd name="connsiteX1" fmla="*/ 11494673 w 11583891"/>
            <a:gd name="connsiteY1" fmla="*/ 0 h 11248494"/>
            <a:gd name="connsiteX2" fmla="*/ 11494673 w 11583891"/>
            <a:gd name="connsiteY2" fmla="*/ 10651229 h 11248494"/>
            <a:gd name="connsiteX3" fmla="*/ 10728362 w 11583891"/>
            <a:gd name="connsiteY3" fmla="*/ 10651229 h 11248494"/>
            <a:gd name="connsiteX4" fmla="*/ 10728362 w 11583891"/>
            <a:gd name="connsiteY4" fmla="*/ 11248494 h 11248494"/>
            <a:gd name="connsiteX5" fmla="*/ 0 w 11583891"/>
            <a:gd name="connsiteY5" fmla="*/ 11248494 h 11248494"/>
            <a:gd name="connsiteX6" fmla="*/ 2 w 11583891"/>
            <a:gd name="connsiteY6" fmla="*/ 0 h 11248494"/>
            <a:gd name="connsiteX0" fmla="*/ 2 w 11583888"/>
            <a:gd name="connsiteY0" fmla="*/ 0 h 11248494"/>
            <a:gd name="connsiteX1" fmla="*/ 11494673 w 11583888"/>
            <a:gd name="connsiteY1" fmla="*/ 0 h 11248494"/>
            <a:gd name="connsiteX2" fmla="*/ 11494670 w 11583888"/>
            <a:gd name="connsiteY2" fmla="*/ 10053964 h 11248494"/>
            <a:gd name="connsiteX3" fmla="*/ 10728362 w 11583888"/>
            <a:gd name="connsiteY3" fmla="*/ 10651229 h 11248494"/>
            <a:gd name="connsiteX4" fmla="*/ 10728362 w 11583888"/>
            <a:gd name="connsiteY4" fmla="*/ 11248494 h 11248494"/>
            <a:gd name="connsiteX5" fmla="*/ 0 w 11583888"/>
            <a:gd name="connsiteY5" fmla="*/ 11248494 h 11248494"/>
            <a:gd name="connsiteX6" fmla="*/ 2 w 11583888"/>
            <a:gd name="connsiteY6" fmla="*/ 0 h 11248494"/>
            <a:gd name="connsiteX0" fmla="*/ 2 w 11583888"/>
            <a:gd name="connsiteY0" fmla="*/ 0 h 11248494"/>
            <a:gd name="connsiteX1" fmla="*/ 11494673 w 11583888"/>
            <a:gd name="connsiteY1" fmla="*/ 0 h 11248494"/>
            <a:gd name="connsiteX2" fmla="*/ 11494670 w 11583888"/>
            <a:gd name="connsiteY2" fmla="*/ 10053964 h 11248494"/>
            <a:gd name="connsiteX3" fmla="*/ 10728362 w 11583888"/>
            <a:gd name="connsiteY3" fmla="*/ 10651229 h 11248494"/>
            <a:gd name="connsiteX4" fmla="*/ 10728362 w 11583888"/>
            <a:gd name="connsiteY4" fmla="*/ 11248494 h 11248494"/>
            <a:gd name="connsiteX5" fmla="*/ 0 w 11583888"/>
            <a:gd name="connsiteY5" fmla="*/ 11248494 h 11248494"/>
            <a:gd name="connsiteX6" fmla="*/ 2 w 11583888"/>
            <a:gd name="connsiteY6" fmla="*/ 0 h 11248494"/>
            <a:gd name="connsiteX0" fmla="*/ 2 w 11583888"/>
            <a:gd name="connsiteY0" fmla="*/ 0 h 11248494"/>
            <a:gd name="connsiteX1" fmla="*/ 11494673 w 11583888"/>
            <a:gd name="connsiteY1" fmla="*/ 0 h 11248494"/>
            <a:gd name="connsiteX2" fmla="*/ 11494670 w 11583888"/>
            <a:gd name="connsiteY2" fmla="*/ 10053964 h 11248494"/>
            <a:gd name="connsiteX3" fmla="*/ 10728362 w 11583888"/>
            <a:gd name="connsiteY3" fmla="*/ 10053964 h 11248494"/>
            <a:gd name="connsiteX4" fmla="*/ 10728362 w 11583888"/>
            <a:gd name="connsiteY4" fmla="*/ 11248494 h 11248494"/>
            <a:gd name="connsiteX5" fmla="*/ 0 w 11583888"/>
            <a:gd name="connsiteY5" fmla="*/ 11248494 h 11248494"/>
            <a:gd name="connsiteX6" fmla="*/ 2 w 11583888"/>
            <a:gd name="connsiteY6" fmla="*/ 0 h 11248494"/>
            <a:gd name="connsiteX0" fmla="*/ 2 w 11583888"/>
            <a:gd name="connsiteY0" fmla="*/ 0 h 11248494"/>
            <a:gd name="connsiteX1" fmla="*/ 11494673 w 11583888"/>
            <a:gd name="connsiteY1" fmla="*/ 0 h 11248494"/>
            <a:gd name="connsiteX2" fmla="*/ 11494670 w 11583888"/>
            <a:gd name="connsiteY2" fmla="*/ 10053964 h 11248494"/>
            <a:gd name="connsiteX3" fmla="*/ 10728362 w 11583888"/>
            <a:gd name="connsiteY3" fmla="*/ 10053964 h 11248494"/>
            <a:gd name="connsiteX4" fmla="*/ 10728362 w 11583888"/>
            <a:gd name="connsiteY4" fmla="*/ 11248494 h 11248494"/>
            <a:gd name="connsiteX5" fmla="*/ 0 w 11583888"/>
            <a:gd name="connsiteY5" fmla="*/ 11248494 h 11248494"/>
            <a:gd name="connsiteX6" fmla="*/ 2 w 11583888"/>
            <a:gd name="connsiteY6" fmla="*/ 0 h 11248494"/>
            <a:gd name="connsiteX0" fmla="*/ 2 w 11583891"/>
            <a:gd name="connsiteY0" fmla="*/ 0 h 11248494"/>
            <a:gd name="connsiteX1" fmla="*/ 11494673 w 11583891"/>
            <a:gd name="connsiteY1" fmla="*/ 0 h 11248494"/>
            <a:gd name="connsiteX2" fmla="*/ 11494673 w 11583891"/>
            <a:gd name="connsiteY2" fmla="*/ 9965771 h 11248494"/>
            <a:gd name="connsiteX3" fmla="*/ 10728362 w 11583891"/>
            <a:gd name="connsiteY3" fmla="*/ 10053964 h 11248494"/>
            <a:gd name="connsiteX4" fmla="*/ 10728362 w 11583891"/>
            <a:gd name="connsiteY4" fmla="*/ 11248494 h 11248494"/>
            <a:gd name="connsiteX5" fmla="*/ 0 w 11583891"/>
            <a:gd name="connsiteY5" fmla="*/ 11248494 h 11248494"/>
            <a:gd name="connsiteX6" fmla="*/ 2 w 11583891"/>
            <a:gd name="connsiteY6" fmla="*/ 0 h 11248494"/>
            <a:gd name="connsiteX0" fmla="*/ 2 w 11583891"/>
            <a:gd name="connsiteY0" fmla="*/ 0 h 11248494"/>
            <a:gd name="connsiteX1" fmla="*/ 11494673 w 11583891"/>
            <a:gd name="connsiteY1" fmla="*/ 0 h 11248494"/>
            <a:gd name="connsiteX2" fmla="*/ 11494673 w 11583891"/>
            <a:gd name="connsiteY2" fmla="*/ 9965771 h 11248494"/>
            <a:gd name="connsiteX3" fmla="*/ 10728359 w 11583891"/>
            <a:gd name="connsiteY3" fmla="*/ 9965771 h 11248494"/>
            <a:gd name="connsiteX4" fmla="*/ 10728362 w 11583891"/>
            <a:gd name="connsiteY4" fmla="*/ 11248494 h 11248494"/>
            <a:gd name="connsiteX5" fmla="*/ 0 w 11583891"/>
            <a:gd name="connsiteY5" fmla="*/ 11248494 h 11248494"/>
            <a:gd name="connsiteX6" fmla="*/ 2 w 11583891"/>
            <a:gd name="connsiteY6" fmla="*/ 0 h 11248494"/>
            <a:gd name="connsiteX0" fmla="*/ 2 w 11583888"/>
            <a:gd name="connsiteY0" fmla="*/ 0 h 11248494"/>
            <a:gd name="connsiteX1" fmla="*/ 11494673 w 11583888"/>
            <a:gd name="connsiteY1" fmla="*/ 0 h 11248494"/>
            <a:gd name="connsiteX2" fmla="*/ 11494670 w 11583888"/>
            <a:gd name="connsiteY2" fmla="*/ 9879112 h 11248494"/>
            <a:gd name="connsiteX3" fmla="*/ 10728359 w 11583888"/>
            <a:gd name="connsiteY3" fmla="*/ 9965771 h 11248494"/>
            <a:gd name="connsiteX4" fmla="*/ 10728362 w 11583888"/>
            <a:gd name="connsiteY4" fmla="*/ 11248494 h 11248494"/>
            <a:gd name="connsiteX5" fmla="*/ 0 w 11583888"/>
            <a:gd name="connsiteY5" fmla="*/ 11248494 h 11248494"/>
            <a:gd name="connsiteX6" fmla="*/ 2 w 11583888"/>
            <a:gd name="connsiteY6" fmla="*/ 0 h 11248494"/>
            <a:gd name="connsiteX0" fmla="*/ 2 w 11583888"/>
            <a:gd name="connsiteY0" fmla="*/ 0 h 11248494"/>
            <a:gd name="connsiteX1" fmla="*/ 11494673 w 11583888"/>
            <a:gd name="connsiteY1" fmla="*/ 0 h 11248494"/>
            <a:gd name="connsiteX2" fmla="*/ 11494670 w 11583888"/>
            <a:gd name="connsiteY2" fmla="*/ 9879112 h 11248494"/>
            <a:gd name="connsiteX3" fmla="*/ 10728362 w 11583888"/>
            <a:gd name="connsiteY3" fmla="*/ 9879112 h 11248494"/>
            <a:gd name="connsiteX4" fmla="*/ 10728362 w 11583888"/>
            <a:gd name="connsiteY4" fmla="*/ 11248494 h 11248494"/>
            <a:gd name="connsiteX5" fmla="*/ 0 w 11583888"/>
            <a:gd name="connsiteY5" fmla="*/ 11248494 h 11248494"/>
            <a:gd name="connsiteX6" fmla="*/ 2 w 11583888"/>
            <a:gd name="connsiteY6" fmla="*/ 0 h 11248494"/>
            <a:gd name="connsiteX0" fmla="*/ 2 w 12498060"/>
            <a:gd name="connsiteY0" fmla="*/ 0 h 11248494"/>
            <a:gd name="connsiteX1" fmla="*/ 11494673 w 12498060"/>
            <a:gd name="connsiteY1" fmla="*/ 0 h 11248494"/>
            <a:gd name="connsiteX2" fmla="*/ 12474955 w 12498060"/>
            <a:gd name="connsiteY2" fmla="*/ 9879112 h 11248494"/>
            <a:gd name="connsiteX3" fmla="*/ 10728362 w 12498060"/>
            <a:gd name="connsiteY3" fmla="*/ 9879112 h 11248494"/>
            <a:gd name="connsiteX4" fmla="*/ 10728362 w 12498060"/>
            <a:gd name="connsiteY4" fmla="*/ 11248494 h 11248494"/>
            <a:gd name="connsiteX5" fmla="*/ 0 w 12498060"/>
            <a:gd name="connsiteY5" fmla="*/ 11248494 h 11248494"/>
            <a:gd name="connsiteX6" fmla="*/ 2 w 12498060"/>
            <a:gd name="connsiteY6" fmla="*/ 0 h 11248494"/>
            <a:gd name="connsiteX0" fmla="*/ 2 w 12564170"/>
            <a:gd name="connsiteY0" fmla="*/ 0 h 11248494"/>
            <a:gd name="connsiteX1" fmla="*/ 12474955 w 12564170"/>
            <a:gd name="connsiteY1" fmla="*/ 0 h 11248494"/>
            <a:gd name="connsiteX2" fmla="*/ 12474955 w 12564170"/>
            <a:gd name="connsiteY2" fmla="*/ 9879112 h 11248494"/>
            <a:gd name="connsiteX3" fmla="*/ 10728362 w 12564170"/>
            <a:gd name="connsiteY3" fmla="*/ 9879112 h 11248494"/>
            <a:gd name="connsiteX4" fmla="*/ 10728362 w 12564170"/>
            <a:gd name="connsiteY4" fmla="*/ 11248494 h 11248494"/>
            <a:gd name="connsiteX5" fmla="*/ 0 w 12564170"/>
            <a:gd name="connsiteY5" fmla="*/ 11248494 h 11248494"/>
            <a:gd name="connsiteX6" fmla="*/ 2 w 12564170"/>
            <a:gd name="connsiteY6" fmla="*/ 0 h 11248494"/>
            <a:gd name="connsiteX0" fmla="*/ 2 w 12564173"/>
            <a:gd name="connsiteY0" fmla="*/ 0 h 11248494"/>
            <a:gd name="connsiteX1" fmla="*/ 12474955 w 12564173"/>
            <a:gd name="connsiteY1" fmla="*/ 0 h 11248494"/>
            <a:gd name="connsiteX2" fmla="*/ 12474955 w 12564173"/>
            <a:gd name="connsiteY2" fmla="*/ 9879112 h 11248494"/>
            <a:gd name="connsiteX3" fmla="*/ 10728362 w 12564173"/>
            <a:gd name="connsiteY3" fmla="*/ 9879112 h 11248494"/>
            <a:gd name="connsiteX4" fmla="*/ 11583887 w 12564173"/>
            <a:gd name="connsiteY4" fmla="*/ 11248494 h 11248494"/>
            <a:gd name="connsiteX5" fmla="*/ 0 w 12564173"/>
            <a:gd name="connsiteY5" fmla="*/ 11248494 h 11248494"/>
            <a:gd name="connsiteX6" fmla="*/ 2 w 12564173"/>
            <a:gd name="connsiteY6" fmla="*/ 0 h 11248494"/>
            <a:gd name="connsiteX0" fmla="*/ 2 w 12564173"/>
            <a:gd name="connsiteY0" fmla="*/ 0 h 11248494"/>
            <a:gd name="connsiteX1" fmla="*/ 12474955 w 12564173"/>
            <a:gd name="connsiteY1" fmla="*/ 0 h 11248494"/>
            <a:gd name="connsiteX2" fmla="*/ 12474955 w 12564173"/>
            <a:gd name="connsiteY2" fmla="*/ 9879112 h 11248494"/>
            <a:gd name="connsiteX3" fmla="*/ 11583883 w 12564173"/>
            <a:gd name="connsiteY3" fmla="*/ 9879112 h 11248494"/>
            <a:gd name="connsiteX4" fmla="*/ 11583887 w 12564173"/>
            <a:gd name="connsiteY4" fmla="*/ 11248494 h 11248494"/>
            <a:gd name="connsiteX5" fmla="*/ 0 w 12564173"/>
            <a:gd name="connsiteY5" fmla="*/ 11248494 h 11248494"/>
            <a:gd name="connsiteX6" fmla="*/ 2 w 12564173"/>
            <a:gd name="connsiteY6" fmla="*/ 0 h 11248494"/>
            <a:gd name="connsiteX0" fmla="*/ 2 w 12564173"/>
            <a:gd name="connsiteY0" fmla="*/ 0 h 11248494"/>
            <a:gd name="connsiteX1" fmla="*/ 12474955 w 12564173"/>
            <a:gd name="connsiteY1" fmla="*/ 0 h 11248494"/>
            <a:gd name="connsiteX2" fmla="*/ 12474955 w 12564173"/>
            <a:gd name="connsiteY2" fmla="*/ 9879112 h 11248494"/>
            <a:gd name="connsiteX3" fmla="*/ 11583887 w 12564173"/>
            <a:gd name="connsiteY3" fmla="*/ 11248494 h 11248494"/>
            <a:gd name="connsiteX4" fmla="*/ 0 w 12564173"/>
            <a:gd name="connsiteY4" fmla="*/ 11248494 h 11248494"/>
            <a:gd name="connsiteX5" fmla="*/ 2 w 12564173"/>
            <a:gd name="connsiteY5" fmla="*/ 0 h 11248494"/>
            <a:gd name="connsiteX0" fmla="*/ 2 w 13594148"/>
            <a:gd name="connsiteY0" fmla="*/ 0 h 11248494"/>
            <a:gd name="connsiteX1" fmla="*/ 12474955 w 13594148"/>
            <a:gd name="connsiteY1" fmla="*/ 0 h 11248494"/>
            <a:gd name="connsiteX2" fmla="*/ 11583887 w 13594148"/>
            <a:gd name="connsiteY2" fmla="*/ 11248494 h 11248494"/>
            <a:gd name="connsiteX3" fmla="*/ 0 w 13594148"/>
            <a:gd name="connsiteY3" fmla="*/ 11248494 h 11248494"/>
            <a:gd name="connsiteX4" fmla="*/ 2 w 13594148"/>
            <a:gd name="connsiteY4" fmla="*/ 0 h 11248494"/>
            <a:gd name="connsiteX0" fmla="*/ 2 w 13979146"/>
            <a:gd name="connsiteY0" fmla="*/ 0 h 11248494"/>
            <a:gd name="connsiteX1" fmla="*/ 12474955 w 13979146"/>
            <a:gd name="connsiteY1" fmla="*/ 0 h 11248494"/>
            <a:gd name="connsiteX2" fmla="*/ 12474951 w 13979146"/>
            <a:gd name="connsiteY2" fmla="*/ 11248494 h 11248494"/>
            <a:gd name="connsiteX3" fmla="*/ 0 w 13979146"/>
            <a:gd name="connsiteY3" fmla="*/ 11248494 h 11248494"/>
            <a:gd name="connsiteX4" fmla="*/ 2 w 13979146"/>
            <a:gd name="connsiteY4" fmla="*/ 0 h 11248494"/>
            <a:gd name="connsiteX0" fmla="*/ 2 w 12474954"/>
            <a:gd name="connsiteY0" fmla="*/ 0 h 11248494"/>
            <a:gd name="connsiteX1" fmla="*/ 12474955 w 12474954"/>
            <a:gd name="connsiteY1" fmla="*/ 0 h 11248494"/>
            <a:gd name="connsiteX2" fmla="*/ 12474951 w 12474954"/>
            <a:gd name="connsiteY2" fmla="*/ 11248494 h 11248494"/>
            <a:gd name="connsiteX3" fmla="*/ 0 w 12474954"/>
            <a:gd name="connsiteY3" fmla="*/ 11248494 h 11248494"/>
            <a:gd name="connsiteX4" fmla="*/ 2 w 12474954"/>
            <a:gd name="connsiteY4" fmla="*/ 0 h 112484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474954" h="11248494">
              <a:moveTo>
                <a:pt x="2" y="0"/>
              </a:moveTo>
              <a:lnTo>
                <a:pt x="12474955" y="0"/>
              </a:lnTo>
              <a:cubicBezTo>
                <a:pt x="12474954" y="3749498"/>
                <a:pt x="12474952" y="7498996"/>
                <a:pt x="12474951" y="11248494"/>
              </a:cubicBezTo>
              <a:lnTo>
                <a:pt x="0" y="11248494"/>
              </a:lnTo>
              <a:cubicBezTo>
                <a:pt x="1" y="7607155"/>
                <a:pt x="1" y="3641339"/>
                <a:pt x="2" y="0"/>
              </a:cubicBezTo>
              <a:close/>
            </a:path>
          </a:pathLst>
        </a:custGeom>
        <a:noFill/>
        <a:ln w="28575">
          <a:solidFill>
            <a:srgbClr val="FFC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92553</xdr:colOff>
      <xdr:row>12</xdr:row>
      <xdr:rowOff>161894</xdr:rowOff>
    </xdr:from>
    <xdr:to>
      <xdr:col>17</xdr:col>
      <xdr:colOff>0</xdr:colOff>
      <xdr:row>14</xdr:row>
      <xdr:rowOff>0</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stretch>
          <a:fillRect/>
        </a:stretch>
      </xdr:blipFill>
      <xdr:spPr>
        <a:xfrm>
          <a:off x="1368903" y="2447894"/>
          <a:ext cx="3250722" cy="219106"/>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247328</xdr:colOff>
      <xdr:row>11</xdr:row>
      <xdr:rowOff>22412</xdr:rowOff>
    </xdr:from>
    <xdr:to>
      <xdr:col>98</xdr:col>
      <xdr:colOff>246528</xdr:colOff>
      <xdr:row>73</xdr:row>
      <xdr:rowOff>0</xdr:rowOff>
    </xdr:to>
    <xdr:sp macro="" textlink="">
      <xdr:nvSpPr>
        <xdr:cNvPr id="14" name="Rectangle 13">
          <a:extLst>
            <a:ext uri="{FF2B5EF4-FFF2-40B4-BE49-F238E27FC236}">
              <a16:creationId xmlns:a16="http://schemas.microsoft.com/office/drawing/2014/main" id="{00000000-0008-0000-0100-00000E000000}"/>
            </a:ext>
          </a:extLst>
        </xdr:cNvPr>
        <xdr:cNvSpPr/>
      </xdr:nvSpPr>
      <xdr:spPr>
        <a:xfrm>
          <a:off x="292152" y="2129118"/>
          <a:ext cx="24999523" cy="15957176"/>
        </a:xfrm>
        <a:custGeom>
          <a:avLst/>
          <a:gdLst>
            <a:gd name="connsiteX0" fmla="*/ 0 w 18814676"/>
            <a:gd name="connsiteY0" fmla="*/ 0 h 7967382"/>
            <a:gd name="connsiteX1" fmla="*/ 18814676 w 18814676"/>
            <a:gd name="connsiteY1" fmla="*/ 0 h 7967382"/>
            <a:gd name="connsiteX2" fmla="*/ 18814676 w 18814676"/>
            <a:gd name="connsiteY2" fmla="*/ 7967382 h 7967382"/>
            <a:gd name="connsiteX3" fmla="*/ 0 w 18814676"/>
            <a:gd name="connsiteY3" fmla="*/ 7967382 h 7967382"/>
            <a:gd name="connsiteX4" fmla="*/ 0 w 18814676"/>
            <a:gd name="connsiteY4" fmla="*/ 0 h 7967382"/>
            <a:gd name="connsiteX0" fmla="*/ 0 w 18814676"/>
            <a:gd name="connsiteY0" fmla="*/ 0 h 8225117"/>
            <a:gd name="connsiteX1" fmla="*/ 18814676 w 18814676"/>
            <a:gd name="connsiteY1" fmla="*/ 0 h 8225117"/>
            <a:gd name="connsiteX2" fmla="*/ 18814676 w 18814676"/>
            <a:gd name="connsiteY2" fmla="*/ 7967382 h 8225117"/>
            <a:gd name="connsiteX3" fmla="*/ 0 w 18814676"/>
            <a:gd name="connsiteY3" fmla="*/ 8225117 h 8225117"/>
            <a:gd name="connsiteX4" fmla="*/ 0 w 18814676"/>
            <a:gd name="connsiteY4" fmla="*/ 0 h 8225117"/>
            <a:gd name="connsiteX0" fmla="*/ 0 w 18814676"/>
            <a:gd name="connsiteY0" fmla="*/ 0 h 8225117"/>
            <a:gd name="connsiteX1" fmla="*/ 18814676 w 18814676"/>
            <a:gd name="connsiteY1" fmla="*/ 0 h 8225117"/>
            <a:gd name="connsiteX2" fmla="*/ 18814676 w 18814676"/>
            <a:gd name="connsiteY2" fmla="*/ 8225117 h 8225117"/>
            <a:gd name="connsiteX3" fmla="*/ 0 w 18814676"/>
            <a:gd name="connsiteY3" fmla="*/ 8225117 h 8225117"/>
            <a:gd name="connsiteX4" fmla="*/ 0 w 18814676"/>
            <a:gd name="connsiteY4" fmla="*/ 0 h 822511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814676" h="8225117">
              <a:moveTo>
                <a:pt x="0" y="0"/>
              </a:moveTo>
              <a:lnTo>
                <a:pt x="18814676" y="0"/>
              </a:lnTo>
              <a:lnTo>
                <a:pt x="18814676" y="8225117"/>
              </a:lnTo>
              <a:lnTo>
                <a:pt x="0" y="8225117"/>
              </a:lnTo>
              <a:lnTo>
                <a:pt x="0" y="0"/>
              </a:lnTo>
              <a:close/>
            </a:path>
          </a:pathLst>
        </a:custGeom>
        <a:noFill/>
        <a:ln w="28575">
          <a:solidFill>
            <a:sysClr val="windowText" lastClr="00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246152</xdr:colOff>
      <xdr:row>16</xdr:row>
      <xdr:rowOff>27214</xdr:rowOff>
    </xdr:from>
    <xdr:to>
      <xdr:col>97</xdr:col>
      <xdr:colOff>0</xdr:colOff>
      <xdr:row>71</xdr:row>
      <xdr:rowOff>0</xdr:rowOff>
    </xdr:to>
    <xdr:grpSp>
      <xdr:nvGrpSpPr>
        <xdr:cNvPr id="22" name="Group 21">
          <a:extLst>
            <a:ext uri="{FF2B5EF4-FFF2-40B4-BE49-F238E27FC236}">
              <a16:creationId xmlns:a16="http://schemas.microsoft.com/office/drawing/2014/main" id="{00000000-0008-0000-0100-000016000000}"/>
            </a:ext>
          </a:extLst>
        </xdr:cNvPr>
        <xdr:cNvGrpSpPr/>
      </xdr:nvGrpSpPr>
      <xdr:grpSpPr>
        <a:xfrm>
          <a:off x="1064181" y="3613096"/>
          <a:ext cx="23723231" cy="14148228"/>
          <a:chOff x="1279054" y="3679510"/>
          <a:chExt cx="19769266" cy="28738751"/>
        </a:xfrm>
      </xdr:grpSpPr>
      <xdr:sp macro="" textlink="">
        <xdr:nvSpPr>
          <xdr:cNvPr id="5" name="Rectangle 4">
            <a:extLst>
              <a:ext uri="{FF2B5EF4-FFF2-40B4-BE49-F238E27FC236}">
                <a16:creationId xmlns:a16="http://schemas.microsoft.com/office/drawing/2014/main" id="{00000000-0008-0000-0100-000005000000}"/>
              </a:ext>
            </a:extLst>
          </xdr:cNvPr>
          <xdr:cNvSpPr/>
        </xdr:nvSpPr>
        <xdr:spPr>
          <a:xfrm>
            <a:off x="1279054" y="3679510"/>
            <a:ext cx="19769266" cy="13033011"/>
          </a:xfrm>
          <a:prstGeom prst="rect">
            <a:avLst/>
          </a:prstGeom>
          <a:noFill/>
          <a:ln w="28575">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5">
            <a:extLst>
              <a:ext uri="{FF2B5EF4-FFF2-40B4-BE49-F238E27FC236}">
                <a16:creationId xmlns:a16="http://schemas.microsoft.com/office/drawing/2014/main" id="{00000000-0008-0000-0100-000008000000}"/>
              </a:ext>
            </a:extLst>
          </xdr:cNvPr>
          <xdr:cNvSpPr/>
        </xdr:nvSpPr>
        <xdr:spPr>
          <a:xfrm>
            <a:off x="1279054" y="18806618"/>
            <a:ext cx="19769266" cy="13611643"/>
          </a:xfrm>
          <a:custGeom>
            <a:avLst/>
            <a:gdLst>
              <a:gd name="connsiteX0" fmla="*/ 0 w 4639236"/>
              <a:gd name="connsiteY0" fmla="*/ 0 h 7474324"/>
              <a:gd name="connsiteX1" fmla="*/ 4639236 w 4639236"/>
              <a:gd name="connsiteY1" fmla="*/ 0 h 7474324"/>
              <a:gd name="connsiteX2" fmla="*/ 4639236 w 4639236"/>
              <a:gd name="connsiteY2" fmla="*/ 7474324 h 7474324"/>
              <a:gd name="connsiteX3" fmla="*/ 0 w 4639236"/>
              <a:gd name="connsiteY3" fmla="*/ 7474324 h 7474324"/>
              <a:gd name="connsiteX4" fmla="*/ 0 w 4639236"/>
              <a:gd name="connsiteY4" fmla="*/ 0 h 7474324"/>
              <a:gd name="connsiteX0" fmla="*/ 0 w 4639236"/>
              <a:gd name="connsiteY0" fmla="*/ 0 h 7474324"/>
              <a:gd name="connsiteX1" fmla="*/ 2588559 w 4639236"/>
              <a:gd name="connsiteY1" fmla="*/ 0 h 7474324"/>
              <a:gd name="connsiteX2" fmla="*/ 4639236 w 4639236"/>
              <a:gd name="connsiteY2" fmla="*/ 0 h 7474324"/>
              <a:gd name="connsiteX3" fmla="*/ 4639236 w 4639236"/>
              <a:gd name="connsiteY3" fmla="*/ 7474324 h 7474324"/>
              <a:gd name="connsiteX4" fmla="*/ 0 w 4639236"/>
              <a:gd name="connsiteY4" fmla="*/ 7474324 h 7474324"/>
              <a:gd name="connsiteX5" fmla="*/ 0 w 4639236"/>
              <a:gd name="connsiteY5" fmla="*/ 0 h 7474324"/>
              <a:gd name="connsiteX0" fmla="*/ 0 w 4639236"/>
              <a:gd name="connsiteY0" fmla="*/ 0 h 7474324"/>
              <a:gd name="connsiteX1" fmla="*/ 773206 w 4639236"/>
              <a:gd name="connsiteY1" fmla="*/ 0 h 7474324"/>
              <a:gd name="connsiteX2" fmla="*/ 4639236 w 4639236"/>
              <a:gd name="connsiteY2" fmla="*/ 0 h 7474324"/>
              <a:gd name="connsiteX3" fmla="*/ 4639236 w 4639236"/>
              <a:gd name="connsiteY3" fmla="*/ 7474324 h 7474324"/>
              <a:gd name="connsiteX4" fmla="*/ 0 w 4639236"/>
              <a:gd name="connsiteY4" fmla="*/ 7474324 h 7474324"/>
              <a:gd name="connsiteX5" fmla="*/ 0 w 4639236"/>
              <a:gd name="connsiteY5" fmla="*/ 0 h 7474324"/>
              <a:gd name="connsiteX0" fmla="*/ 0 w 4639236"/>
              <a:gd name="connsiteY0" fmla="*/ 11206 h 7485530"/>
              <a:gd name="connsiteX1" fmla="*/ 773206 w 4639236"/>
              <a:gd name="connsiteY1" fmla="*/ 11206 h 7485530"/>
              <a:gd name="connsiteX2" fmla="*/ 2543736 w 4639236"/>
              <a:gd name="connsiteY2" fmla="*/ 0 h 7485530"/>
              <a:gd name="connsiteX3" fmla="*/ 4639236 w 4639236"/>
              <a:gd name="connsiteY3" fmla="*/ 11206 h 7485530"/>
              <a:gd name="connsiteX4" fmla="*/ 4639236 w 4639236"/>
              <a:gd name="connsiteY4" fmla="*/ 7485530 h 7485530"/>
              <a:gd name="connsiteX5" fmla="*/ 0 w 4639236"/>
              <a:gd name="connsiteY5" fmla="*/ 7485530 h 7485530"/>
              <a:gd name="connsiteX6" fmla="*/ 0 w 4639236"/>
              <a:gd name="connsiteY6" fmla="*/ 11206 h 7485530"/>
              <a:gd name="connsiteX0" fmla="*/ 0 w 4639236"/>
              <a:gd name="connsiteY0" fmla="*/ 0 h 7474324"/>
              <a:gd name="connsiteX1" fmla="*/ 773206 w 4639236"/>
              <a:gd name="connsiteY1" fmla="*/ 0 h 7474324"/>
              <a:gd name="connsiteX2" fmla="*/ 773206 w 4639236"/>
              <a:gd name="connsiteY2" fmla="*/ 3866030 h 7474324"/>
              <a:gd name="connsiteX3" fmla="*/ 4639236 w 4639236"/>
              <a:gd name="connsiteY3" fmla="*/ 0 h 7474324"/>
              <a:gd name="connsiteX4" fmla="*/ 4639236 w 4639236"/>
              <a:gd name="connsiteY4" fmla="*/ 7474324 h 7474324"/>
              <a:gd name="connsiteX5" fmla="*/ 0 w 4639236"/>
              <a:gd name="connsiteY5" fmla="*/ 7474324 h 7474324"/>
              <a:gd name="connsiteX6" fmla="*/ 0 w 4639236"/>
              <a:gd name="connsiteY6" fmla="*/ 0 h 7474324"/>
              <a:gd name="connsiteX0" fmla="*/ 0 w 4639236"/>
              <a:gd name="connsiteY0" fmla="*/ 0 h 7474324"/>
              <a:gd name="connsiteX1" fmla="*/ 773206 w 4639236"/>
              <a:gd name="connsiteY1" fmla="*/ 0 h 7474324"/>
              <a:gd name="connsiteX2" fmla="*/ 773206 w 4639236"/>
              <a:gd name="connsiteY2" fmla="*/ 3866030 h 7474324"/>
              <a:gd name="connsiteX3" fmla="*/ 4639236 w 4639236"/>
              <a:gd name="connsiteY3" fmla="*/ 3866030 h 7474324"/>
              <a:gd name="connsiteX4" fmla="*/ 4639236 w 4639236"/>
              <a:gd name="connsiteY4" fmla="*/ 7474324 h 7474324"/>
              <a:gd name="connsiteX5" fmla="*/ 0 w 4639236"/>
              <a:gd name="connsiteY5" fmla="*/ 7474324 h 7474324"/>
              <a:gd name="connsiteX6" fmla="*/ 0 w 4639236"/>
              <a:gd name="connsiteY6" fmla="*/ 0 h 7474324"/>
              <a:gd name="connsiteX0" fmla="*/ 0 w 4639236"/>
              <a:gd name="connsiteY0" fmla="*/ 0 h 7474324"/>
              <a:gd name="connsiteX1" fmla="*/ 2702848 w 4639236"/>
              <a:gd name="connsiteY1" fmla="*/ 0 h 7474324"/>
              <a:gd name="connsiteX2" fmla="*/ 773206 w 4639236"/>
              <a:gd name="connsiteY2" fmla="*/ 3866030 h 7474324"/>
              <a:gd name="connsiteX3" fmla="*/ 4639236 w 4639236"/>
              <a:gd name="connsiteY3" fmla="*/ 3866030 h 7474324"/>
              <a:gd name="connsiteX4" fmla="*/ 4639236 w 4639236"/>
              <a:gd name="connsiteY4" fmla="*/ 7474324 h 7474324"/>
              <a:gd name="connsiteX5" fmla="*/ 0 w 4639236"/>
              <a:gd name="connsiteY5" fmla="*/ 7474324 h 7474324"/>
              <a:gd name="connsiteX6" fmla="*/ 0 w 4639236"/>
              <a:gd name="connsiteY6" fmla="*/ 0 h 7474324"/>
              <a:gd name="connsiteX0" fmla="*/ 0 w 4639236"/>
              <a:gd name="connsiteY0" fmla="*/ 0 h 8049274"/>
              <a:gd name="connsiteX1" fmla="*/ 2702848 w 4639236"/>
              <a:gd name="connsiteY1" fmla="*/ 0 h 8049274"/>
              <a:gd name="connsiteX2" fmla="*/ 2702848 w 4639236"/>
              <a:gd name="connsiteY2" fmla="*/ 8049274 h 8049274"/>
              <a:gd name="connsiteX3" fmla="*/ 4639236 w 4639236"/>
              <a:gd name="connsiteY3" fmla="*/ 3866030 h 8049274"/>
              <a:gd name="connsiteX4" fmla="*/ 4639236 w 4639236"/>
              <a:gd name="connsiteY4" fmla="*/ 7474324 h 8049274"/>
              <a:gd name="connsiteX5" fmla="*/ 0 w 4639236"/>
              <a:gd name="connsiteY5" fmla="*/ 7474324 h 8049274"/>
              <a:gd name="connsiteX6" fmla="*/ 0 w 4639236"/>
              <a:gd name="connsiteY6" fmla="*/ 0 h 8049274"/>
              <a:gd name="connsiteX0" fmla="*/ 0 w 4639236"/>
              <a:gd name="connsiteY0" fmla="*/ 0 h 8049274"/>
              <a:gd name="connsiteX1" fmla="*/ 2702848 w 4639236"/>
              <a:gd name="connsiteY1" fmla="*/ 0 h 8049274"/>
              <a:gd name="connsiteX2" fmla="*/ 2702848 w 4639236"/>
              <a:gd name="connsiteY2" fmla="*/ 8049274 h 8049274"/>
              <a:gd name="connsiteX3" fmla="*/ 2252373 w 4639236"/>
              <a:gd name="connsiteY3" fmla="*/ 8049274 h 8049274"/>
              <a:gd name="connsiteX4" fmla="*/ 4639236 w 4639236"/>
              <a:gd name="connsiteY4" fmla="*/ 7474324 h 8049274"/>
              <a:gd name="connsiteX5" fmla="*/ 0 w 4639236"/>
              <a:gd name="connsiteY5" fmla="*/ 7474324 h 8049274"/>
              <a:gd name="connsiteX6" fmla="*/ 0 w 4639236"/>
              <a:gd name="connsiteY6" fmla="*/ 0 h 8049274"/>
              <a:gd name="connsiteX0" fmla="*/ 0 w 2702848"/>
              <a:gd name="connsiteY0" fmla="*/ 0 h 8049274"/>
              <a:gd name="connsiteX1" fmla="*/ 2702848 w 2702848"/>
              <a:gd name="connsiteY1" fmla="*/ 0 h 8049274"/>
              <a:gd name="connsiteX2" fmla="*/ 2702848 w 2702848"/>
              <a:gd name="connsiteY2" fmla="*/ 8049274 h 8049274"/>
              <a:gd name="connsiteX3" fmla="*/ 2252373 w 2702848"/>
              <a:gd name="connsiteY3" fmla="*/ 8049274 h 8049274"/>
              <a:gd name="connsiteX4" fmla="*/ 2252373 w 2702848"/>
              <a:gd name="connsiteY4" fmla="*/ 7474324 h 8049274"/>
              <a:gd name="connsiteX5" fmla="*/ 0 w 2702848"/>
              <a:gd name="connsiteY5" fmla="*/ 7474324 h 8049274"/>
              <a:gd name="connsiteX6" fmla="*/ 0 w 2702848"/>
              <a:gd name="connsiteY6" fmla="*/ 0 h 8049274"/>
              <a:gd name="connsiteX0" fmla="*/ 0 w 2702848"/>
              <a:gd name="connsiteY0" fmla="*/ 0 h 16098548"/>
              <a:gd name="connsiteX1" fmla="*/ 2702848 w 2702848"/>
              <a:gd name="connsiteY1" fmla="*/ 0 h 16098548"/>
              <a:gd name="connsiteX2" fmla="*/ 2702848 w 2702848"/>
              <a:gd name="connsiteY2" fmla="*/ 16098548 h 16098548"/>
              <a:gd name="connsiteX3" fmla="*/ 2252373 w 2702848"/>
              <a:gd name="connsiteY3" fmla="*/ 8049274 h 16098548"/>
              <a:gd name="connsiteX4" fmla="*/ 2252373 w 2702848"/>
              <a:gd name="connsiteY4" fmla="*/ 7474324 h 16098548"/>
              <a:gd name="connsiteX5" fmla="*/ 0 w 2702848"/>
              <a:gd name="connsiteY5" fmla="*/ 7474324 h 16098548"/>
              <a:gd name="connsiteX6" fmla="*/ 0 w 2702848"/>
              <a:gd name="connsiteY6" fmla="*/ 0 h 16098548"/>
              <a:gd name="connsiteX0" fmla="*/ 0 w 2702848"/>
              <a:gd name="connsiteY0" fmla="*/ 0 h 16098548"/>
              <a:gd name="connsiteX1" fmla="*/ 2702848 w 2702848"/>
              <a:gd name="connsiteY1" fmla="*/ 0 h 16098548"/>
              <a:gd name="connsiteX2" fmla="*/ 2702848 w 2702848"/>
              <a:gd name="connsiteY2" fmla="*/ 16098548 h 16098548"/>
              <a:gd name="connsiteX3" fmla="*/ 600633 w 2702848"/>
              <a:gd name="connsiteY3" fmla="*/ 16098548 h 16098548"/>
              <a:gd name="connsiteX4" fmla="*/ 2252373 w 2702848"/>
              <a:gd name="connsiteY4" fmla="*/ 7474324 h 16098548"/>
              <a:gd name="connsiteX5" fmla="*/ 0 w 2702848"/>
              <a:gd name="connsiteY5" fmla="*/ 7474324 h 16098548"/>
              <a:gd name="connsiteX6" fmla="*/ 0 w 2702848"/>
              <a:gd name="connsiteY6" fmla="*/ 0 h 16098548"/>
              <a:gd name="connsiteX0" fmla="*/ 0 w 2702848"/>
              <a:gd name="connsiteY0" fmla="*/ 0 h 16098548"/>
              <a:gd name="connsiteX1" fmla="*/ 2702848 w 2702848"/>
              <a:gd name="connsiteY1" fmla="*/ 0 h 16098548"/>
              <a:gd name="connsiteX2" fmla="*/ 2702848 w 2702848"/>
              <a:gd name="connsiteY2" fmla="*/ 16098548 h 16098548"/>
              <a:gd name="connsiteX3" fmla="*/ 600633 w 2702848"/>
              <a:gd name="connsiteY3" fmla="*/ 16098548 h 16098548"/>
              <a:gd name="connsiteX4" fmla="*/ 600633 w 2702848"/>
              <a:gd name="connsiteY4" fmla="*/ 8624222 h 16098548"/>
              <a:gd name="connsiteX5" fmla="*/ 0 w 2702848"/>
              <a:gd name="connsiteY5" fmla="*/ 7474324 h 16098548"/>
              <a:gd name="connsiteX6" fmla="*/ 0 w 2702848"/>
              <a:gd name="connsiteY6" fmla="*/ 0 h 16098548"/>
              <a:gd name="connsiteX0" fmla="*/ 0 w 2702848"/>
              <a:gd name="connsiteY0" fmla="*/ 0 h 16098548"/>
              <a:gd name="connsiteX1" fmla="*/ 2702848 w 2702848"/>
              <a:gd name="connsiteY1" fmla="*/ 0 h 16098548"/>
              <a:gd name="connsiteX2" fmla="*/ 2702848 w 2702848"/>
              <a:gd name="connsiteY2" fmla="*/ 16098548 h 16098548"/>
              <a:gd name="connsiteX3" fmla="*/ 600633 w 2702848"/>
              <a:gd name="connsiteY3" fmla="*/ 16098548 h 16098548"/>
              <a:gd name="connsiteX4" fmla="*/ 600633 w 2702848"/>
              <a:gd name="connsiteY4" fmla="*/ 8624222 h 16098548"/>
              <a:gd name="connsiteX5" fmla="*/ 2252374 w 2702848"/>
              <a:gd name="connsiteY5" fmla="*/ 8624222 h 16098548"/>
              <a:gd name="connsiteX6" fmla="*/ 0 w 2702848"/>
              <a:gd name="connsiteY6" fmla="*/ 0 h 16098548"/>
              <a:gd name="connsiteX0" fmla="*/ 1651741 w 2102215"/>
              <a:gd name="connsiteY0" fmla="*/ 0 h 16098548"/>
              <a:gd name="connsiteX1" fmla="*/ 2102215 w 2102215"/>
              <a:gd name="connsiteY1" fmla="*/ 0 h 16098548"/>
              <a:gd name="connsiteX2" fmla="*/ 2102215 w 2102215"/>
              <a:gd name="connsiteY2" fmla="*/ 16098548 h 16098548"/>
              <a:gd name="connsiteX3" fmla="*/ 0 w 2102215"/>
              <a:gd name="connsiteY3" fmla="*/ 16098548 h 16098548"/>
              <a:gd name="connsiteX4" fmla="*/ 0 w 2102215"/>
              <a:gd name="connsiteY4" fmla="*/ 8624222 h 16098548"/>
              <a:gd name="connsiteX5" fmla="*/ 1651741 w 2102215"/>
              <a:gd name="connsiteY5" fmla="*/ 8624222 h 16098548"/>
              <a:gd name="connsiteX6" fmla="*/ 1651741 w 2102215"/>
              <a:gd name="connsiteY6" fmla="*/ 0 h 16098548"/>
              <a:gd name="connsiteX0" fmla="*/ 1651740 w 2102215"/>
              <a:gd name="connsiteY0" fmla="*/ 0 h 16673498"/>
              <a:gd name="connsiteX1" fmla="*/ 2102215 w 2102215"/>
              <a:gd name="connsiteY1" fmla="*/ 574950 h 16673498"/>
              <a:gd name="connsiteX2" fmla="*/ 2102215 w 2102215"/>
              <a:gd name="connsiteY2" fmla="*/ 16673498 h 16673498"/>
              <a:gd name="connsiteX3" fmla="*/ 0 w 2102215"/>
              <a:gd name="connsiteY3" fmla="*/ 16673498 h 16673498"/>
              <a:gd name="connsiteX4" fmla="*/ 0 w 2102215"/>
              <a:gd name="connsiteY4" fmla="*/ 9199172 h 16673498"/>
              <a:gd name="connsiteX5" fmla="*/ 1651741 w 2102215"/>
              <a:gd name="connsiteY5" fmla="*/ 9199172 h 16673498"/>
              <a:gd name="connsiteX6" fmla="*/ 1651740 w 2102215"/>
              <a:gd name="connsiteY6" fmla="*/ 0 h 16673498"/>
              <a:gd name="connsiteX0" fmla="*/ 1651740 w 2102215"/>
              <a:gd name="connsiteY0" fmla="*/ 0 h 16673498"/>
              <a:gd name="connsiteX1" fmla="*/ 2102214 w 2102215"/>
              <a:gd name="connsiteY1" fmla="*/ 0 h 16673498"/>
              <a:gd name="connsiteX2" fmla="*/ 2102215 w 2102215"/>
              <a:gd name="connsiteY2" fmla="*/ 16673498 h 16673498"/>
              <a:gd name="connsiteX3" fmla="*/ 0 w 2102215"/>
              <a:gd name="connsiteY3" fmla="*/ 16673498 h 16673498"/>
              <a:gd name="connsiteX4" fmla="*/ 0 w 2102215"/>
              <a:gd name="connsiteY4" fmla="*/ 9199172 h 16673498"/>
              <a:gd name="connsiteX5" fmla="*/ 1651741 w 2102215"/>
              <a:gd name="connsiteY5" fmla="*/ 9199172 h 16673498"/>
              <a:gd name="connsiteX6" fmla="*/ 1651740 w 2102215"/>
              <a:gd name="connsiteY6" fmla="*/ 0 h 16673498"/>
              <a:gd name="connsiteX0" fmla="*/ 1801899 w 2252374"/>
              <a:gd name="connsiteY0" fmla="*/ 0 h 16673498"/>
              <a:gd name="connsiteX1" fmla="*/ 2252373 w 2252374"/>
              <a:gd name="connsiteY1" fmla="*/ 0 h 16673498"/>
              <a:gd name="connsiteX2" fmla="*/ 2252374 w 2252374"/>
              <a:gd name="connsiteY2" fmla="*/ 16673498 h 16673498"/>
              <a:gd name="connsiteX3" fmla="*/ 150159 w 2252374"/>
              <a:gd name="connsiteY3" fmla="*/ 16673498 h 16673498"/>
              <a:gd name="connsiteX4" fmla="*/ 0 w 2252374"/>
              <a:gd name="connsiteY4" fmla="*/ 9199170 h 16673498"/>
              <a:gd name="connsiteX5" fmla="*/ 1801900 w 2252374"/>
              <a:gd name="connsiteY5" fmla="*/ 9199172 h 16673498"/>
              <a:gd name="connsiteX6" fmla="*/ 1801899 w 2252374"/>
              <a:gd name="connsiteY6" fmla="*/ 0 h 16673498"/>
              <a:gd name="connsiteX0" fmla="*/ 1801899 w 2252374"/>
              <a:gd name="connsiteY0" fmla="*/ 0 h 16673498"/>
              <a:gd name="connsiteX1" fmla="*/ 2252373 w 2252374"/>
              <a:gd name="connsiteY1" fmla="*/ 0 h 16673498"/>
              <a:gd name="connsiteX2" fmla="*/ 2252374 w 2252374"/>
              <a:gd name="connsiteY2" fmla="*/ 16673498 h 16673498"/>
              <a:gd name="connsiteX3" fmla="*/ 1 w 2252374"/>
              <a:gd name="connsiteY3" fmla="*/ 16673498 h 16673498"/>
              <a:gd name="connsiteX4" fmla="*/ 0 w 2252374"/>
              <a:gd name="connsiteY4" fmla="*/ 9199170 h 16673498"/>
              <a:gd name="connsiteX5" fmla="*/ 1801900 w 2252374"/>
              <a:gd name="connsiteY5" fmla="*/ 9199172 h 16673498"/>
              <a:gd name="connsiteX6" fmla="*/ 1801899 w 2252374"/>
              <a:gd name="connsiteY6" fmla="*/ 0 h 16673498"/>
              <a:gd name="connsiteX0" fmla="*/ 1801899 w 2252374"/>
              <a:gd name="connsiteY0" fmla="*/ 0 h 16673498"/>
              <a:gd name="connsiteX1" fmla="*/ 2252373 w 2252374"/>
              <a:gd name="connsiteY1" fmla="*/ 0 h 16673498"/>
              <a:gd name="connsiteX2" fmla="*/ 2252374 w 2252374"/>
              <a:gd name="connsiteY2" fmla="*/ 16673498 h 16673498"/>
              <a:gd name="connsiteX3" fmla="*/ 1 w 2252374"/>
              <a:gd name="connsiteY3" fmla="*/ 16673498 h 16673498"/>
              <a:gd name="connsiteX4" fmla="*/ 0 w 2252374"/>
              <a:gd name="connsiteY4" fmla="*/ 9199170 h 16673498"/>
              <a:gd name="connsiteX5" fmla="*/ 1651741 w 2252374"/>
              <a:gd name="connsiteY5" fmla="*/ 9199170 h 16673498"/>
              <a:gd name="connsiteX6" fmla="*/ 1801899 w 2252374"/>
              <a:gd name="connsiteY6" fmla="*/ 0 h 16673498"/>
              <a:gd name="connsiteX0" fmla="*/ 1651741 w 2252374"/>
              <a:gd name="connsiteY0" fmla="*/ 0 h 16673498"/>
              <a:gd name="connsiteX1" fmla="*/ 2252373 w 2252374"/>
              <a:gd name="connsiteY1" fmla="*/ 0 h 16673498"/>
              <a:gd name="connsiteX2" fmla="*/ 2252374 w 2252374"/>
              <a:gd name="connsiteY2" fmla="*/ 16673498 h 16673498"/>
              <a:gd name="connsiteX3" fmla="*/ 1 w 2252374"/>
              <a:gd name="connsiteY3" fmla="*/ 16673498 h 16673498"/>
              <a:gd name="connsiteX4" fmla="*/ 0 w 2252374"/>
              <a:gd name="connsiteY4" fmla="*/ 9199170 h 16673498"/>
              <a:gd name="connsiteX5" fmla="*/ 1651741 w 2252374"/>
              <a:gd name="connsiteY5" fmla="*/ 9199170 h 16673498"/>
              <a:gd name="connsiteX6" fmla="*/ 1651741 w 2252374"/>
              <a:gd name="connsiteY6" fmla="*/ 0 h 16673498"/>
              <a:gd name="connsiteX0" fmla="*/ 1651741 w 2252374"/>
              <a:gd name="connsiteY0" fmla="*/ 0 h 16673498"/>
              <a:gd name="connsiteX1" fmla="*/ 2252373 w 2252374"/>
              <a:gd name="connsiteY1" fmla="*/ 0 h 16673498"/>
              <a:gd name="connsiteX2" fmla="*/ 2252374 w 2252374"/>
              <a:gd name="connsiteY2" fmla="*/ 16673498 h 16673498"/>
              <a:gd name="connsiteX3" fmla="*/ 1 w 2252374"/>
              <a:gd name="connsiteY3" fmla="*/ 16673498 h 16673498"/>
              <a:gd name="connsiteX4" fmla="*/ 0 w 2252374"/>
              <a:gd name="connsiteY4" fmla="*/ 9199170 h 16673498"/>
              <a:gd name="connsiteX5" fmla="*/ 1651741 w 2252374"/>
              <a:gd name="connsiteY5" fmla="*/ 0 h 16673498"/>
              <a:gd name="connsiteX0" fmla="*/ 1656930 w 2257563"/>
              <a:gd name="connsiteY0" fmla="*/ 0 h 16673498"/>
              <a:gd name="connsiteX1" fmla="*/ 2257562 w 2257563"/>
              <a:gd name="connsiteY1" fmla="*/ 0 h 16673498"/>
              <a:gd name="connsiteX2" fmla="*/ 2257563 w 2257563"/>
              <a:gd name="connsiteY2" fmla="*/ 16673498 h 16673498"/>
              <a:gd name="connsiteX3" fmla="*/ 5190 w 2257563"/>
              <a:gd name="connsiteY3" fmla="*/ 16673498 h 16673498"/>
              <a:gd name="connsiteX4" fmla="*/ 1656930 w 2257563"/>
              <a:gd name="connsiteY4" fmla="*/ 0 h 16673498"/>
              <a:gd name="connsiteX0" fmla="*/ 1651740 w 2252373"/>
              <a:gd name="connsiteY0" fmla="*/ 0 h 16673498"/>
              <a:gd name="connsiteX1" fmla="*/ 2252372 w 2252373"/>
              <a:gd name="connsiteY1" fmla="*/ 0 h 16673498"/>
              <a:gd name="connsiteX2" fmla="*/ 2252373 w 2252373"/>
              <a:gd name="connsiteY2" fmla="*/ 16673498 h 16673498"/>
              <a:gd name="connsiteX3" fmla="*/ 0 w 2252373"/>
              <a:gd name="connsiteY3" fmla="*/ 16673498 h 16673498"/>
              <a:gd name="connsiteX4" fmla="*/ 1651740 w 2252373"/>
              <a:gd name="connsiteY4" fmla="*/ 0 h 16673498"/>
              <a:gd name="connsiteX0" fmla="*/ 0 w 2508538"/>
              <a:gd name="connsiteY0" fmla="*/ 0 h 17553525"/>
              <a:gd name="connsiteX1" fmla="*/ 2508537 w 2508538"/>
              <a:gd name="connsiteY1" fmla="*/ 880027 h 17553525"/>
              <a:gd name="connsiteX2" fmla="*/ 2508538 w 2508538"/>
              <a:gd name="connsiteY2" fmla="*/ 17553525 h 17553525"/>
              <a:gd name="connsiteX3" fmla="*/ 256165 w 2508538"/>
              <a:gd name="connsiteY3" fmla="*/ 17553525 h 17553525"/>
              <a:gd name="connsiteX4" fmla="*/ 0 w 2508538"/>
              <a:gd name="connsiteY4" fmla="*/ 0 h 17553525"/>
              <a:gd name="connsiteX0" fmla="*/ 0 w 2508538"/>
              <a:gd name="connsiteY0" fmla="*/ 0 h 30076612"/>
              <a:gd name="connsiteX1" fmla="*/ 2508537 w 2508538"/>
              <a:gd name="connsiteY1" fmla="*/ 880027 h 30076612"/>
              <a:gd name="connsiteX2" fmla="*/ 2508538 w 2508538"/>
              <a:gd name="connsiteY2" fmla="*/ 17553525 h 30076612"/>
              <a:gd name="connsiteX3" fmla="*/ 0 w 2508538"/>
              <a:gd name="connsiteY3" fmla="*/ 30076612 h 30076612"/>
              <a:gd name="connsiteX4" fmla="*/ 0 w 2508538"/>
              <a:gd name="connsiteY4" fmla="*/ 0 h 30076612"/>
              <a:gd name="connsiteX0" fmla="*/ 0 w 11517698"/>
              <a:gd name="connsiteY0" fmla="*/ 0 h 30076612"/>
              <a:gd name="connsiteX1" fmla="*/ 2508537 w 11517698"/>
              <a:gd name="connsiteY1" fmla="*/ 880027 h 30076612"/>
              <a:gd name="connsiteX2" fmla="*/ 11517698 w 11517698"/>
              <a:gd name="connsiteY2" fmla="*/ 30076612 h 30076612"/>
              <a:gd name="connsiteX3" fmla="*/ 0 w 11517698"/>
              <a:gd name="connsiteY3" fmla="*/ 30076612 h 30076612"/>
              <a:gd name="connsiteX4" fmla="*/ 0 w 11517698"/>
              <a:gd name="connsiteY4" fmla="*/ 0 h 30076612"/>
              <a:gd name="connsiteX0" fmla="*/ 0 w 11517698"/>
              <a:gd name="connsiteY0" fmla="*/ 287837 h 30364449"/>
              <a:gd name="connsiteX1" fmla="*/ 11517698 w 11517698"/>
              <a:gd name="connsiteY1" fmla="*/ 0 h 30364449"/>
              <a:gd name="connsiteX2" fmla="*/ 11517698 w 11517698"/>
              <a:gd name="connsiteY2" fmla="*/ 30364449 h 30364449"/>
              <a:gd name="connsiteX3" fmla="*/ 0 w 11517698"/>
              <a:gd name="connsiteY3" fmla="*/ 30364449 h 30364449"/>
              <a:gd name="connsiteX4" fmla="*/ 0 w 11517698"/>
              <a:gd name="connsiteY4" fmla="*/ 287837 h 3036444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1517698" h="30364449">
                <a:moveTo>
                  <a:pt x="0" y="287837"/>
                </a:moveTo>
                <a:lnTo>
                  <a:pt x="11517698" y="0"/>
                </a:lnTo>
                <a:lnTo>
                  <a:pt x="11517698" y="30364449"/>
                </a:lnTo>
                <a:lnTo>
                  <a:pt x="0" y="30364449"/>
                </a:lnTo>
                <a:lnTo>
                  <a:pt x="0" y="287837"/>
                </a:lnTo>
                <a:close/>
              </a:path>
            </a:pathLst>
          </a:custGeom>
          <a:noFill/>
          <a:ln w="28575">
            <a:solidFill>
              <a:srgbClr val="00B05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8</xdr:col>
          <xdr:colOff>19050</xdr:colOff>
          <xdr:row>3</xdr:row>
          <xdr:rowOff>114300</xdr:rowOff>
        </xdr:from>
        <xdr:to>
          <xdr:col>13</xdr:col>
          <xdr:colOff>57150</xdr:colOff>
          <xdr:row>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Toggle Power Zones </a:t>
              </a:r>
            </a:p>
            <a:p>
              <a:pPr algn="ctr" rtl="0">
                <a:defRPr sz="1000"/>
              </a:pPr>
              <a:r>
                <a:rPr lang="en-US" sz="1100" b="0" i="0" u="none" strike="noStrike" baseline="0">
                  <a:solidFill>
                    <a:srgbClr val="000000"/>
                  </a:solidFill>
                  <a:latin typeface="Calibri"/>
                  <a:ea typeface="Calibri"/>
                  <a:cs typeface="Calibri"/>
                </a:rPr>
                <a:t>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xdr:row>
          <xdr:rowOff>114300</xdr:rowOff>
        </xdr:from>
        <xdr:to>
          <xdr:col>7</xdr:col>
          <xdr:colOff>57150</xdr:colOff>
          <xdr:row>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Toggle Power Zones </a:t>
              </a:r>
            </a:p>
            <a:p>
              <a:pPr algn="ctr" rtl="0">
                <a:defRPr sz="1000"/>
              </a:pPr>
              <a:r>
                <a:rPr lang="en-US" sz="1100" b="0" i="0" u="none" strike="noStrike" baseline="0">
                  <a:solidFill>
                    <a:srgbClr val="000000"/>
                  </a:solidFill>
                  <a:latin typeface="Calibri"/>
                  <a:ea typeface="Calibri"/>
                  <a:cs typeface="Calibri"/>
                </a:rPr>
                <a:t>ON</a:t>
              </a:r>
            </a:p>
          </xdr:txBody>
        </xdr:sp>
        <xdr:clientData fPrintsWithSheet="0"/>
      </xdr:twoCellAnchor>
    </mc:Choice>
    <mc:Fallback/>
  </mc:AlternateContent>
  <xdr:oneCellAnchor>
    <xdr:from>
      <xdr:col>6</xdr:col>
      <xdr:colOff>0</xdr:colOff>
      <xdr:row>16</xdr:row>
      <xdr:rowOff>78684</xdr:rowOff>
    </xdr:from>
    <xdr:ext cx="660245" cy="436786"/>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333500" y="3474066"/>
          <a:ext cx="660245"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Phase 1</a:t>
          </a:r>
        </a:p>
        <a:p>
          <a:r>
            <a:rPr lang="en-US" sz="1100"/>
            <a:t>2000kW</a:t>
          </a:r>
        </a:p>
      </xdr:txBody>
    </xdr:sp>
    <xdr:clientData/>
  </xdr:oneCellAnchor>
  <xdr:oneCellAnchor>
    <xdr:from>
      <xdr:col>6</xdr:col>
      <xdr:colOff>0</xdr:colOff>
      <xdr:row>45</xdr:row>
      <xdr:rowOff>63720</xdr:rowOff>
    </xdr:from>
    <xdr:ext cx="660245" cy="436786"/>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1333500" y="10933426"/>
          <a:ext cx="660245"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Phase 2</a:t>
          </a:r>
        </a:p>
        <a:p>
          <a:r>
            <a:rPr lang="en-US" sz="1100"/>
            <a:t>2000kW</a:t>
          </a:r>
        </a:p>
      </xdr:txBody>
    </xdr:sp>
    <xdr:clientData/>
  </xdr:oneCellAnchor>
  <xdr:oneCellAnchor>
    <xdr:from>
      <xdr:col>29</xdr:col>
      <xdr:colOff>0</xdr:colOff>
      <xdr:row>8</xdr:row>
      <xdr:rowOff>0</xdr:rowOff>
    </xdr:from>
    <xdr:ext cx="6972299" cy="784412"/>
    <xdr:sp macro="" textlink="">
      <xdr:nvSpPr>
        <xdr:cNvPr id="7" name="TextBox 6">
          <a:extLst>
            <a:ext uri="{FF2B5EF4-FFF2-40B4-BE49-F238E27FC236}">
              <a16:creationId xmlns:a16="http://schemas.microsoft.com/office/drawing/2014/main" id="{B9AE88FE-6843-4521-B341-0147D96EE86E}"/>
            </a:ext>
          </a:extLst>
        </xdr:cNvPr>
        <xdr:cNvSpPr txBox="1"/>
      </xdr:nvSpPr>
      <xdr:spPr>
        <a:xfrm>
          <a:off x="7261412" y="1524000"/>
          <a:ext cx="6972299" cy="784412"/>
        </a:xfrm>
        <a:prstGeom prst="rect">
          <a:avLst/>
        </a:prstGeom>
        <a:no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u="sng">
              <a:solidFill>
                <a:schemeClr val="tx1"/>
              </a:solidFill>
              <a:effectLst/>
              <a:latin typeface="+mn-lt"/>
              <a:ea typeface="+mn-ea"/>
              <a:cs typeface="+mn-cs"/>
            </a:rPr>
            <a:t>Note on the Power Infrastructure</a:t>
          </a:r>
          <a:endParaRPr lang="en-US" sz="1600">
            <a:effectLst/>
          </a:endParaRPr>
        </a:p>
        <a:p>
          <a:r>
            <a:rPr lang="en-US" sz="1200"/>
            <a:t>SR01,</a:t>
          </a:r>
          <a:r>
            <a:rPr lang="en-US" sz="1200" baseline="0"/>
            <a:t> </a:t>
          </a:r>
          <a:r>
            <a:rPr lang="en-US" sz="1200"/>
            <a:t>SR02 and SR03 are powered by large transformers and doesn't have PDUs serving them, so there are no power zones and the limits are dictated by the 225A RPP breaker</a:t>
          </a:r>
          <a:r>
            <a:rPr lang="en-US" sz="1200" baseline="0"/>
            <a:t> pairs</a:t>
          </a:r>
          <a:r>
            <a:rPr lang="en-US" sz="1200"/>
            <a:t>, for a total of 155kW per row.</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1</xdr:col>
      <xdr:colOff>258534</xdr:colOff>
      <xdr:row>11</xdr:row>
      <xdr:rowOff>22412</xdr:rowOff>
    </xdr:from>
    <xdr:to>
      <xdr:col>99</xdr:col>
      <xdr:colOff>-1</xdr:colOff>
      <xdr:row>73</xdr:row>
      <xdr:rowOff>0</xdr:rowOff>
    </xdr:to>
    <xdr:sp macro="" textlink="">
      <xdr:nvSpPr>
        <xdr:cNvPr id="2" name="Rectangle 13">
          <a:extLst>
            <a:ext uri="{FF2B5EF4-FFF2-40B4-BE49-F238E27FC236}">
              <a16:creationId xmlns:a16="http://schemas.microsoft.com/office/drawing/2014/main" id="{00000000-0008-0000-0200-000002000000}"/>
            </a:ext>
          </a:extLst>
        </xdr:cNvPr>
        <xdr:cNvSpPr/>
      </xdr:nvSpPr>
      <xdr:spPr>
        <a:xfrm>
          <a:off x="306159" y="2127437"/>
          <a:ext cx="24944615" cy="15922438"/>
        </a:xfrm>
        <a:custGeom>
          <a:avLst/>
          <a:gdLst>
            <a:gd name="connsiteX0" fmla="*/ 0 w 18814676"/>
            <a:gd name="connsiteY0" fmla="*/ 0 h 7967382"/>
            <a:gd name="connsiteX1" fmla="*/ 18814676 w 18814676"/>
            <a:gd name="connsiteY1" fmla="*/ 0 h 7967382"/>
            <a:gd name="connsiteX2" fmla="*/ 18814676 w 18814676"/>
            <a:gd name="connsiteY2" fmla="*/ 7967382 h 7967382"/>
            <a:gd name="connsiteX3" fmla="*/ 0 w 18814676"/>
            <a:gd name="connsiteY3" fmla="*/ 7967382 h 7967382"/>
            <a:gd name="connsiteX4" fmla="*/ 0 w 18814676"/>
            <a:gd name="connsiteY4" fmla="*/ 0 h 7967382"/>
            <a:gd name="connsiteX0" fmla="*/ 0 w 18814676"/>
            <a:gd name="connsiteY0" fmla="*/ 0 h 8225117"/>
            <a:gd name="connsiteX1" fmla="*/ 18814676 w 18814676"/>
            <a:gd name="connsiteY1" fmla="*/ 0 h 8225117"/>
            <a:gd name="connsiteX2" fmla="*/ 18814676 w 18814676"/>
            <a:gd name="connsiteY2" fmla="*/ 7967382 h 8225117"/>
            <a:gd name="connsiteX3" fmla="*/ 0 w 18814676"/>
            <a:gd name="connsiteY3" fmla="*/ 8225117 h 8225117"/>
            <a:gd name="connsiteX4" fmla="*/ 0 w 18814676"/>
            <a:gd name="connsiteY4" fmla="*/ 0 h 8225117"/>
            <a:gd name="connsiteX0" fmla="*/ 0 w 18814676"/>
            <a:gd name="connsiteY0" fmla="*/ 0 h 8225117"/>
            <a:gd name="connsiteX1" fmla="*/ 18814676 w 18814676"/>
            <a:gd name="connsiteY1" fmla="*/ 0 h 8225117"/>
            <a:gd name="connsiteX2" fmla="*/ 18814676 w 18814676"/>
            <a:gd name="connsiteY2" fmla="*/ 8225117 h 8225117"/>
            <a:gd name="connsiteX3" fmla="*/ 0 w 18814676"/>
            <a:gd name="connsiteY3" fmla="*/ 8225117 h 8225117"/>
            <a:gd name="connsiteX4" fmla="*/ 0 w 18814676"/>
            <a:gd name="connsiteY4" fmla="*/ 0 h 822511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814676" h="8225117">
              <a:moveTo>
                <a:pt x="0" y="0"/>
              </a:moveTo>
              <a:lnTo>
                <a:pt x="18814676" y="0"/>
              </a:lnTo>
              <a:lnTo>
                <a:pt x="18814676" y="8225117"/>
              </a:lnTo>
              <a:lnTo>
                <a:pt x="0" y="8225117"/>
              </a:lnTo>
              <a:lnTo>
                <a:pt x="0" y="0"/>
              </a:lnTo>
              <a:close/>
            </a:path>
          </a:pathLst>
        </a:custGeom>
        <a:noFill/>
        <a:ln w="28575">
          <a:solidFill>
            <a:sysClr val="windowText" lastClr="00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246152</xdr:colOff>
      <xdr:row>16</xdr:row>
      <xdr:rowOff>27214</xdr:rowOff>
    </xdr:from>
    <xdr:to>
      <xdr:col>97</xdr:col>
      <xdr:colOff>0</xdr:colOff>
      <xdr:row>71</xdr:row>
      <xdr:rowOff>0</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1064181" y="3613096"/>
          <a:ext cx="23723231" cy="14148228"/>
          <a:chOff x="1279054" y="3679510"/>
          <a:chExt cx="19769266" cy="28738751"/>
        </a:xfrm>
      </xdr:grpSpPr>
      <xdr:sp macro="" textlink="">
        <xdr:nvSpPr>
          <xdr:cNvPr id="4" name="Rectangle 3">
            <a:extLst>
              <a:ext uri="{FF2B5EF4-FFF2-40B4-BE49-F238E27FC236}">
                <a16:creationId xmlns:a16="http://schemas.microsoft.com/office/drawing/2014/main" id="{00000000-0008-0000-0200-000004000000}"/>
              </a:ext>
            </a:extLst>
          </xdr:cNvPr>
          <xdr:cNvSpPr/>
        </xdr:nvSpPr>
        <xdr:spPr>
          <a:xfrm>
            <a:off x="1279054" y="3679510"/>
            <a:ext cx="19769266" cy="13033011"/>
          </a:xfrm>
          <a:prstGeom prst="rect">
            <a:avLst/>
          </a:prstGeom>
          <a:noFill/>
          <a:ln w="28575">
            <a:solidFill>
              <a:srgbClr val="00B0F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5">
            <a:extLst>
              <a:ext uri="{FF2B5EF4-FFF2-40B4-BE49-F238E27FC236}">
                <a16:creationId xmlns:a16="http://schemas.microsoft.com/office/drawing/2014/main" id="{00000000-0008-0000-0200-000005000000}"/>
              </a:ext>
            </a:extLst>
          </xdr:cNvPr>
          <xdr:cNvSpPr/>
        </xdr:nvSpPr>
        <xdr:spPr>
          <a:xfrm>
            <a:off x="1279054" y="18806618"/>
            <a:ext cx="19769266" cy="13611643"/>
          </a:xfrm>
          <a:custGeom>
            <a:avLst/>
            <a:gdLst>
              <a:gd name="connsiteX0" fmla="*/ 0 w 4639236"/>
              <a:gd name="connsiteY0" fmla="*/ 0 h 7474324"/>
              <a:gd name="connsiteX1" fmla="*/ 4639236 w 4639236"/>
              <a:gd name="connsiteY1" fmla="*/ 0 h 7474324"/>
              <a:gd name="connsiteX2" fmla="*/ 4639236 w 4639236"/>
              <a:gd name="connsiteY2" fmla="*/ 7474324 h 7474324"/>
              <a:gd name="connsiteX3" fmla="*/ 0 w 4639236"/>
              <a:gd name="connsiteY3" fmla="*/ 7474324 h 7474324"/>
              <a:gd name="connsiteX4" fmla="*/ 0 w 4639236"/>
              <a:gd name="connsiteY4" fmla="*/ 0 h 7474324"/>
              <a:gd name="connsiteX0" fmla="*/ 0 w 4639236"/>
              <a:gd name="connsiteY0" fmla="*/ 0 h 7474324"/>
              <a:gd name="connsiteX1" fmla="*/ 2588559 w 4639236"/>
              <a:gd name="connsiteY1" fmla="*/ 0 h 7474324"/>
              <a:gd name="connsiteX2" fmla="*/ 4639236 w 4639236"/>
              <a:gd name="connsiteY2" fmla="*/ 0 h 7474324"/>
              <a:gd name="connsiteX3" fmla="*/ 4639236 w 4639236"/>
              <a:gd name="connsiteY3" fmla="*/ 7474324 h 7474324"/>
              <a:gd name="connsiteX4" fmla="*/ 0 w 4639236"/>
              <a:gd name="connsiteY4" fmla="*/ 7474324 h 7474324"/>
              <a:gd name="connsiteX5" fmla="*/ 0 w 4639236"/>
              <a:gd name="connsiteY5" fmla="*/ 0 h 7474324"/>
              <a:gd name="connsiteX0" fmla="*/ 0 w 4639236"/>
              <a:gd name="connsiteY0" fmla="*/ 0 h 7474324"/>
              <a:gd name="connsiteX1" fmla="*/ 773206 w 4639236"/>
              <a:gd name="connsiteY1" fmla="*/ 0 h 7474324"/>
              <a:gd name="connsiteX2" fmla="*/ 4639236 w 4639236"/>
              <a:gd name="connsiteY2" fmla="*/ 0 h 7474324"/>
              <a:gd name="connsiteX3" fmla="*/ 4639236 w 4639236"/>
              <a:gd name="connsiteY3" fmla="*/ 7474324 h 7474324"/>
              <a:gd name="connsiteX4" fmla="*/ 0 w 4639236"/>
              <a:gd name="connsiteY4" fmla="*/ 7474324 h 7474324"/>
              <a:gd name="connsiteX5" fmla="*/ 0 w 4639236"/>
              <a:gd name="connsiteY5" fmla="*/ 0 h 7474324"/>
              <a:gd name="connsiteX0" fmla="*/ 0 w 4639236"/>
              <a:gd name="connsiteY0" fmla="*/ 11206 h 7485530"/>
              <a:gd name="connsiteX1" fmla="*/ 773206 w 4639236"/>
              <a:gd name="connsiteY1" fmla="*/ 11206 h 7485530"/>
              <a:gd name="connsiteX2" fmla="*/ 2543736 w 4639236"/>
              <a:gd name="connsiteY2" fmla="*/ 0 h 7485530"/>
              <a:gd name="connsiteX3" fmla="*/ 4639236 w 4639236"/>
              <a:gd name="connsiteY3" fmla="*/ 11206 h 7485530"/>
              <a:gd name="connsiteX4" fmla="*/ 4639236 w 4639236"/>
              <a:gd name="connsiteY4" fmla="*/ 7485530 h 7485530"/>
              <a:gd name="connsiteX5" fmla="*/ 0 w 4639236"/>
              <a:gd name="connsiteY5" fmla="*/ 7485530 h 7485530"/>
              <a:gd name="connsiteX6" fmla="*/ 0 w 4639236"/>
              <a:gd name="connsiteY6" fmla="*/ 11206 h 7485530"/>
              <a:gd name="connsiteX0" fmla="*/ 0 w 4639236"/>
              <a:gd name="connsiteY0" fmla="*/ 0 h 7474324"/>
              <a:gd name="connsiteX1" fmla="*/ 773206 w 4639236"/>
              <a:gd name="connsiteY1" fmla="*/ 0 h 7474324"/>
              <a:gd name="connsiteX2" fmla="*/ 773206 w 4639236"/>
              <a:gd name="connsiteY2" fmla="*/ 3866030 h 7474324"/>
              <a:gd name="connsiteX3" fmla="*/ 4639236 w 4639236"/>
              <a:gd name="connsiteY3" fmla="*/ 0 h 7474324"/>
              <a:gd name="connsiteX4" fmla="*/ 4639236 w 4639236"/>
              <a:gd name="connsiteY4" fmla="*/ 7474324 h 7474324"/>
              <a:gd name="connsiteX5" fmla="*/ 0 w 4639236"/>
              <a:gd name="connsiteY5" fmla="*/ 7474324 h 7474324"/>
              <a:gd name="connsiteX6" fmla="*/ 0 w 4639236"/>
              <a:gd name="connsiteY6" fmla="*/ 0 h 7474324"/>
              <a:gd name="connsiteX0" fmla="*/ 0 w 4639236"/>
              <a:gd name="connsiteY0" fmla="*/ 0 h 7474324"/>
              <a:gd name="connsiteX1" fmla="*/ 773206 w 4639236"/>
              <a:gd name="connsiteY1" fmla="*/ 0 h 7474324"/>
              <a:gd name="connsiteX2" fmla="*/ 773206 w 4639236"/>
              <a:gd name="connsiteY2" fmla="*/ 3866030 h 7474324"/>
              <a:gd name="connsiteX3" fmla="*/ 4639236 w 4639236"/>
              <a:gd name="connsiteY3" fmla="*/ 3866030 h 7474324"/>
              <a:gd name="connsiteX4" fmla="*/ 4639236 w 4639236"/>
              <a:gd name="connsiteY4" fmla="*/ 7474324 h 7474324"/>
              <a:gd name="connsiteX5" fmla="*/ 0 w 4639236"/>
              <a:gd name="connsiteY5" fmla="*/ 7474324 h 7474324"/>
              <a:gd name="connsiteX6" fmla="*/ 0 w 4639236"/>
              <a:gd name="connsiteY6" fmla="*/ 0 h 7474324"/>
              <a:gd name="connsiteX0" fmla="*/ 0 w 4639236"/>
              <a:gd name="connsiteY0" fmla="*/ 0 h 7474324"/>
              <a:gd name="connsiteX1" fmla="*/ 2702848 w 4639236"/>
              <a:gd name="connsiteY1" fmla="*/ 0 h 7474324"/>
              <a:gd name="connsiteX2" fmla="*/ 773206 w 4639236"/>
              <a:gd name="connsiteY2" fmla="*/ 3866030 h 7474324"/>
              <a:gd name="connsiteX3" fmla="*/ 4639236 w 4639236"/>
              <a:gd name="connsiteY3" fmla="*/ 3866030 h 7474324"/>
              <a:gd name="connsiteX4" fmla="*/ 4639236 w 4639236"/>
              <a:gd name="connsiteY4" fmla="*/ 7474324 h 7474324"/>
              <a:gd name="connsiteX5" fmla="*/ 0 w 4639236"/>
              <a:gd name="connsiteY5" fmla="*/ 7474324 h 7474324"/>
              <a:gd name="connsiteX6" fmla="*/ 0 w 4639236"/>
              <a:gd name="connsiteY6" fmla="*/ 0 h 7474324"/>
              <a:gd name="connsiteX0" fmla="*/ 0 w 4639236"/>
              <a:gd name="connsiteY0" fmla="*/ 0 h 8049274"/>
              <a:gd name="connsiteX1" fmla="*/ 2702848 w 4639236"/>
              <a:gd name="connsiteY1" fmla="*/ 0 h 8049274"/>
              <a:gd name="connsiteX2" fmla="*/ 2702848 w 4639236"/>
              <a:gd name="connsiteY2" fmla="*/ 8049274 h 8049274"/>
              <a:gd name="connsiteX3" fmla="*/ 4639236 w 4639236"/>
              <a:gd name="connsiteY3" fmla="*/ 3866030 h 8049274"/>
              <a:gd name="connsiteX4" fmla="*/ 4639236 w 4639236"/>
              <a:gd name="connsiteY4" fmla="*/ 7474324 h 8049274"/>
              <a:gd name="connsiteX5" fmla="*/ 0 w 4639236"/>
              <a:gd name="connsiteY5" fmla="*/ 7474324 h 8049274"/>
              <a:gd name="connsiteX6" fmla="*/ 0 w 4639236"/>
              <a:gd name="connsiteY6" fmla="*/ 0 h 8049274"/>
              <a:gd name="connsiteX0" fmla="*/ 0 w 4639236"/>
              <a:gd name="connsiteY0" fmla="*/ 0 h 8049274"/>
              <a:gd name="connsiteX1" fmla="*/ 2702848 w 4639236"/>
              <a:gd name="connsiteY1" fmla="*/ 0 h 8049274"/>
              <a:gd name="connsiteX2" fmla="*/ 2702848 w 4639236"/>
              <a:gd name="connsiteY2" fmla="*/ 8049274 h 8049274"/>
              <a:gd name="connsiteX3" fmla="*/ 2252373 w 4639236"/>
              <a:gd name="connsiteY3" fmla="*/ 8049274 h 8049274"/>
              <a:gd name="connsiteX4" fmla="*/ 4639236 w 4639236"/>
              <a:gd name="connsiteY4" fmla="*/ 7474324 h 8049274"/>
              <a:gd name="connsiteX5" fmla="*/ 0 w 4639236"/>
              <a:gd name="connsiteY5" fmla="*/ 7474324 h 8049274"/>
              <a:gd name="connsiteX6" fmla="*/ 0 w 4639236"/>
              <a:gd name="connsiteY6" fmla="*/ 0 h 8049274"/>
              <a:gd name="connsiteX0" fmla="*/ 0 w 2702848"/>
              <a:gd name="connsiteY0" fmla="*/ 0 h 8049274"/>
              <a:gd name="connsiteX1" fmla="*/ 2702848 w 2702848"/>
              <a:gd name="connsiteY1" fmla="*/ 0 h 8049274"/>
              <a:gd name="connsiteX2" fmla="*/ 2702848 w 2702848"/>
              <a:gd name="connsiteY2" fmla="*/ 8049274 h 8049274"/>
              <a:gd name="connsiteX3" fmla="*/ 2252373 w 2702848"/>
              <a:gd name="connsiteY3" fmla="*/ 8049274 h 8049274"/>
              <a:gd name="connsiteX4" fmla="*/ 2252373 w 2702848"/>
              <a:gd name="connsiteY4" fmla="*/ 7474324 h 8049274"/>
              <a:gd name="connsiteX5" fmla="*/ 0 w 2702848"/>
              <a:gd name="connsiteY5" fmla="*/ 7474324 h 8049274"/>
              <a:gd name="connsiteX6" fmla="*/ 0 w 2702848"/>
              <a:gd name="connsiteY6" fmla="*/ 0 h 8049274"/>
              <a:gd name="connsiteX0" fmla="*/ 0 w 2702848"/>
              <a:gd name="connsiteY0" fmla="*/ 0 h 16098548"/>
              <a:gd name="connsiteX1" fmla="*/ 2702848 w 2702848"/>
              <a:gd name="connsiteY1" fmla="*/ 0 h 16098548"/>
              <a:gd name="connsiteX2" fmla="*/ 2702848 w 2702848"/>
              <a:gd name="connsiteY2" fmla="*/ 16098548 h 16098548"/>
              <a:gd name="connsiteX3" fmla="*/ 2252373 w 2702848"/>
              <a:gd name="connsiteY3" fmla="*/ 8049274 h 16098548"/>
              <a:gd name="connsiteX4" fmla="*/ 2252373 w 2702848"/>
              <a:gd name="connsiteY4" fmla="*/ 7474324 h 16098548"/>
              <a:gd name="connsiteX5" fmla="*/ 0 w 2702848"/>
              <a:gd name="connsiteY5" fmla="*/ 7474324 h 16098548"/>
              <a:gd name="connsiteX6" fmla="*/ 0 w 2702848"/>
              <a:gd name="connsiteY6" fmla="*/ 0 h 16098548"/>
              <a:gd name="connsiteX0" fmla="*/ 0 w 2702848"/>
              <a:gd name="connsiteY0" fmla="*/ 0 h 16098548"/>
              <a:gd name="connsiteX1" fmla="*/ 2702848 w 2702848"/>
              <a:gd name="connsiteY1" fmla="*/ 0 h 16098548"/>
              <a:gd name="connsiteX2" fmla="*/ 2702848 w 2702848"/>
              <a:gd name="connsiteY2" fmla="*/ 16098548 h 16098548"/>
              <a:gd name="connsiteX3" fmla="*/ 600633 w 2702848"/>
              <a:gd name="connsiteY3" fmla="*/ 16098548 h 16098548"/>
              <a:gd name="connsiteX4" fmla="*/ 2252373 w 2702848"/>
              <a:gd name="connsiteY4" fmla="*/ 7474324 h 16098548"/>
              <a:gd name="connsiteX5" fmla="*/ 0 w 2702848"/>
              <a:gd name="connsiteY5" fmla="*/ 7474324 h 16098548"/>
              <a:gd name="connsiteX6" fmla="*/ 0 w 2702848"/>
              <a:gd name="connsiteY6" fmla="*/ 0 h 16098548"/>
              <a:gd name="connsiteX0" fmla="*/ 0 w 2702848"/>
              <a:gd name="connsiteY0" fmla="*/ 0 h 16098548"/>
              <a:gd name="connsiteX1" fmla="*/ 2702848 w 2702848"/>
              <a:gd name="connsiteY1" fmla="*/ 0 h 16098548"/>
              <a:gd name="connsiteX2" fmla="*/ 2702848 w 2702848"/>
              <a:gd name="connsiteY2" fmla="*/ 16098548 h 16098548"/>
              <a:gd name="connsiteX3" fmla="*/ 600633 w 2702848"/>
              <a:gd name="connsiteY3" fmla="*/ 16098548 h 16098548"/>
              <a:gd name="connsiteX4" fmla="*/ 600633 w 2702848"/>
              <a:gd name="connsiteY4" fmla="*/ 8624222 h 16098548"/>
              <a:gd name="connsiteX5" fmla="*/ 0 w 2702848"/>
              <a:gd name="connsiteY5" fmla="*/ 7474324 h 16098548"/>
              <a:gd name="connsiteX6" fmla="*/ 0 w 2702848"/>
              <a:gd name="connsiteY6" fmla="*/ 0 h 16098548"/>
              <a:gd name="connsiteX0" fmla="*/ 0 w 2702848"/>
              <a:gd name="connsiteY0" fmla="*/ 0 h 16098548"/>
              <a:gd name="connsiteX1" fmla="*/ 2702848 w 2702848"/>
              <a:gd name="connsiteY1" fmla="*/ 0 h 16098548"/>
              <a:gd name="connsiteX2" fmla="*/ 2702848 w 2702848"/>
              <a:gd name="connsiteY2" fmla="*/ 16098548 h 16098548"/>
              <a:gd name="connsiteX3" fmla="*/ 600633 w 2702848"/>
              <a:gd name="connsiteY3" fmla="*/ 16098548 h 16098548"/>
              <a:gd name="connsiteX4" fmla="*/ 600633 w 2702848"/>
              <a:gd name="connsiteY4" fmla="*/ 8624222 h 16098548"/>
              <a:gd name="connsiteX5" fmla="*/ 2252374 w 2702848"/>
              <a:gd name="connsiteY5" fmla="*/ 8624222 h 16098548"/>
              <a:gd name="connsiteX6" fmla="*/ 0 w 2702848"/>
              <a:gd name="connsiteY6" fmla="*/ 0 h 16098548"/>
              <a:gd name="connsiteX0" fmla="*/ 1651741 w 2102215"/>
              <a:gd name="connsiteY0" fmla="*/ 0 h 16098548"/>
              <a:gd name="connsiteX1" fmla="*/ 2102215 w 2102215"/>
              <a:gd name="connsiteY1" fmla="*/ 0 h 16098548"/>
              <a:gd name="connsiteX2" fmla="*/ 2102215 w 2102215"/>
              <a:gd name="connsiteY2" fmla="*/ 16098548 h 16098548"/>
              <a:gd name="connsiteX3" fmla="*/ 0 w 2102215"/>
              <a:gd name="connsiteY3" fmla="*/ 16098548 h 16098548"/>
              <a:gd name="connsiteX4" fmla="*/ 0 w 2102215"/>
              <a:gd name="connsiteY4" fmla="*/ 8624222 h 16098548"/>
              <a:gd name="connsiteX5" fmla="*/ 1651741 w 2102215"/>
              <a:gd name="connsiteY5" fmla="*/ 8624222 h 16098548"/>
              <a:gd name="connsiteX6" fmla="*/ 1651741 w 2102215"/>
              <a:gd name="connsiteY6" fmla="*/ 0 h 16098548"/>
              <a:gd name="connsiteX0" fmla="*/ 1651740 w 2102215"/>
              <a:gd name="connsiteY0" fmla="*/ 0 h 16673498"/>
              <a:gd name="connsiteX1" fmla="*/ 2102215 w 2102215"/>
              <a:gd name="connsiteY1" fmla="*/ 574950 h 16673498"/>
              <a:gd name="connsiteX2" fmla="*/ 2102215 w 2102215"/>
              <a:gd name="connsiteY2" fmla="*/ 16673498 h 16673498"/>
              <a:gd name="connsiteX3" fmla="*/ 0 w 2102215"/>
              <a:gd name="connsiteY3" fmla="*/ 16673498 h 16673498"/>
              <a:gd name="connsiteX4" fmla="*/ 0 w 2102215"/>
              <a:gd name="connsiteY4" fmla="*/ 9199172 h 16673498"/>
              <a:gd name="connsiteX5" fmla="*/ 1651741 w 2102215"/>
              <a:gd name="connsiteY5" fmla="*/ 9199172 h 16673498"/>
              <a:gd name="connsiteX6" fmla="*/ 1651740 w 2102215"/>
              <a:gd name="connsiteY6" fmla="*/ 0 h 16673498"/>
              <a:gd name="connsiteX0" fmla="*/ 1651740 w 2102215"/>
              <a:gd name="connsiteY0" fmla="*/ 0 h 16673498"/>
              <a:gd name="connsiteX1" fmla="*/ 2102214 w 2102215"/>
              <a:gd name="connsiteY1" fmla="*/ 0 h 16673498"/>
              <a:gd name="connsiteX2" fmla="*/ 2102215 w 2102215"/>
              <a:gd name="connsiteY2" fmla="*/ 16673498 h 16673498"/>
              <a:gd name="connsiteX3" fmla="*/ 0 w 2102215"/>
              <a:gd name="connsiteY3" fmla="*/ 16673498 h 16673498"/>
              <a:gd name="connsiteX4" fmla="*/ 0 w 2102215"/>
              <a:gd name="connsiteY4" fmla="*/ 9199172 h 16673498"/>
              <a:gd name="connsiteX5" fmla="*/ 1651741 w 2102215"/>
              <a:gd name="connsiteY5" fmla="*/ 9199172 h 16673498"/>
              <a:gd name="connsiteX6" fmla="*/ 1651740 w 2102215"/>
              <a:gd name="connsiteY6" fmla="*/ 0 h 16673498"/>
              <a:gd name="connsiteX0" fmla="*/ 1801899 w 2252374"/>
              <a:gd name="connsiteY0" fmla="*/ 0 h 16673498"/>
              <a:gd name="connsiteX1" fmla="*/ 2252373 w 2252374"/>
              <a:gd name="connsiteY1" fmla="*/ 0 h 16673498"/>
              <a:gd name="connsiteX2" fmla="*/ 2252374 w 2252374"/>
              <a:gd name="connsiteY2" fmla="*/ 16673498 h 16673498"/>
              <a:gd name="connsiteX3" fmla="*/ 150159 w 2252374"/>
              <a:gd name="connsiteY3" fmla="*/ 16673498 h 16673498"/>
              <a:gd name="connsiteX4" fmla="*/ 0 w 2252374"/>
              <a:gd name="connsiteY4" fmla="*/ 9199170 h 16673498"/>
              <a:gd name="connsiteX5" fmla="*/ 1801900 w 2252374"/>
              <a:gd name="connsiteY5" fmla="*/ 9199172 h 16673498"/>
              <a:gd name="connsiteX6" fmla="*/ 1801899 w 2252374"/>
              <a:gd name="connsiteY6" fmla="*/ 0 h 16673498"/>
              <a:gd name="connsiteX0" fmla="*/ 1801899 w 2252374"/>
              <a:gd name="connsiteY0" fmla="*/ 0 h 16673498"/>
              <a:gd name="connsiteX1" fmla="*/ 2252373 w 2252374"/>
              <a:gd name="connsiteY1" fmla="*/ 0 h 16673498"/>
              <a:gd name="connsiteX2" fmla="*/ 2252374 w 2252374"/>
              <a:gd name="connsiteY2" fmla="*/ 16673498 h 16673498"/>
              <a:gd name="connsiteX3" fmla="*/ 1 w 2252374"/>
              <a:gd name="connsiteY3" fmla="*/ 16673498 h 16673498"/>
              <a:gd name="connsiteX4" fmla="*/ 0 w 2252374"/>
              <a:gd name="connsiteY4" fmla="*/ 9199170 h 16673498"/>
              <a:gd name="connsiteX5" fmla="*/ 1801900 w 2252374"/>
              <a:gd name="connsiteY5" fmla="*/ 9199172 h 16673498"/>
              <a:gd name="connsiteX6" fmla="*/ 1801899 w 2252374"/>
              <a:gd name="connsiteY6" fmla="*/ 0 h 16673498"/>
              <a:gd name="connsiteX0" fmla="*/ 1801899 w 2252374"/>
              <a:gd name="connsiteY0" fmla="*/ 0 h 16673498"/>
              <a:gd name="connsiteX1" fmla="*/ 2252373 w 2252374"/>
              <a:gd name="connsiteY1" fmla="*/ 0 h 16673498"/>
              <a:gd name="connsiteX2" fmla="*/ 2252374 w 2252374"/>
              <a:gd name="connsiteY2" fmla="*/ 16673498 h 16673498"/>
              <a:gd name="connsiteX3" fmla="*/ 1 w 2252374"/>
              <a:gd name="connsiteY3" fmla="*/ 16673498 h 16673498"/>
              <a:gd name="connsiteX4" fmla="*/ 0 w 2252374"/>
              <a:gd name="connsiteY4" fmla="*/ 9199170 h 16673498"/>
              <a:gd name="connsiteX5" fmla="*/ 1651741 w 2252374"/>
              <a:gd name="connsiteY5" fmla="*/ 9199170 h 16673498"/>
              <a:gd name="connsiteX6" fmla="*/ 1801899 w 2252374"/>
              <a:gd name="connsiteY6" fmla="*/ 0 h 16673498"/>
              <a:gd name="connsiteX0" fmla="*/ 1651741 w 2252374"/>
              <a:gd name="connsiteY0" fmla="*/ 0 h 16673498"/>
              <a:gd name="connsiteX1" fmla="*/ 2252373 w 2252374"/>
              <a:gd name="connsiteY1" fmla="*/ 0 h 16673498"/>
              <a:gd name="connsiteX2" fmla="*/ 2252374 w 2252374"/>
              <a:gd name="connsiteY2" fmla="*/ 16673498 h 16673498"/>
              <a:gd name="connsiteX3" fmla="*/ 1 w 2252374"/>
              <a:gd name="connsiteY3" fmla="*/ 16673498 h 16673498"/>
              <a:gd name="connsiteX4" fmla="*/ 0 w 2252374"/>
              <a:gd name="connsiteY4" fmla="*/ 9199170 h 16673498"/>
              <a:gd name="connsiteX5" fmla="*/ 1651741 w 2252374"/>
              <a:gd name="connsiteY5" fmla="*/ 9199170 h 16673498"/>
              <a:gd name="connsiteX6" fmla="*/ 1651741 w 2252374"/>
              <a:gd name="connsiteY6" fmla="*/ 0 h 16673498"/>
              <a:gd name="connsiteX0" fmla="*/ 1651741 w 2252374"/>
              <a:gd name="connsiteY0" fmla="*/ 0 h 16673498"/>
              <a:gd name="connsiteX1" fmla="*/ 2252373 w 2252374"/>
              <a:gd name="connsiteY1" fmla="*/ 0 h 16673498"/>
              <a:gd name="connsiteX2" fmla="*/ 2252374 w 2252374"/>
              <a:gd name="connsiteY2" fmla="*/ 16673498 h 16673498"/>
              <a:gd name="connsiteX3" fmla="*/ 1 w 2252374"/>
              <a:gd name="connsiteY3" fmla="*/ 16673498 h 16673498"/>
              <a:gd name="connsiteX4" fmla="*/ 0 w 2252374"/>
              <a:gd name="connsiteY4" fmla="*/ 9199170 h 16673498"/>
              <a:gd name="connsiteX5" fmla="*/ 1651741 w 2252374"/>
              <a:gd name="connsiteY5" fmla="*/ 0 h 16673498"/>
              <a:gd name="connsiteX0" fmla="*/ 1656930 w 2257563"/>
              <a:gd name="connsiteY0" fmla="*/ 0 h 16673498"/>
              <a:gd name="connsiteX1" fmla="*/ 2257562 w 2257563"/>
              <a:gd name="connsiteY1" fmla="*/ 0 h 16673498"/>
              <a:gd name="connsiteX2" fmla="*/ 2257563 w 2257563"/>
              <a:gd name="connsiteY2" fmla="*/ 16673498 h 16673498"/>
              <a:gd name="connsiteX3" fmla="*/ 5190 w 2257563"/>
              <a:gd name="connsiteY3" fmla="*/ 16673498 h 16673498"/>
              <a:gd name="connsiteX4" fmla="*/ 1656930 w 2257563"/>
              <a:gd name="connsiteY4" fmla="*/ 0 h 16673498"/>
              <a:gd name="connsiteX0" fmla="*/ 1651740 w 2252373"/>
              <a:gd name="connsiteY0" fmla="*/ 0 h 16673498"/>
              <a:gd name="connsiteX1" fmla="*/ 2252372 w 2252373"/>
              <a:gd name="connsiteY1" fmla="*/ 0 h 16673498"/>
              <a:gd name="connsiteX2" fmla="*/ 2252373 w 2252373"/>
              <a:gd name="connsiteY2" fmla="*/ 16673498 h 16673498"/>
              <a:gd name="connsiteX3" fmla="*/ 0 w 2252373"/>
              <a:gd name="connsiteY3" fmla="*/ 16673498 h 16673498"/>
              <a:gd name="connsiteX4" fmla="*/ 1651740 w 2252373"/>
              <a:gd name="connsiteY4" fmla="*/ 0 h 16673498"/>
              <a:gd name="connsiteX0" fmla="*/ 0 w 2508538"/>
              <a:gd name="connsiteY0" fmla="*/ 0 h 17553525"/>
              <a:gd name="connsiteX1" fmla="*/ 2508537 w 2508538"/>
              <a:gd name="connsiteY1" fmla="*/ 880027 h 17553525"/>
              <a:gd name="connsiteX2" fmla="*/ 2508538 w 2508538"/>
              <a:gd name="connsiteY2" fmla="*/ 17553525 h 17553525"/>
              <a:gd name="connsiteX3" fmla="*/ 256165 w 2508538"/>
              <a:gd name="connsiteY3" fmla="*/ 17553525 h 17553525"/>
              <a:gd name="connsiteX4" fmla="*/ 0 w 2508538"/>
              <a:gd name="connsiteY4" fmla="*/ 0 h 17553525"/>
              <a:gd name="connsiteX0" fmla="*/ 0 w 2508538"/>
              <a:gd name="connsiteY0" fmla="*/ 0 h 30076612"/>
              <a:gd name="connsiteX1" fmla="*/ 2508537 w 2508538"/>
              <a:gd name="connsiteY1" fmla="*/ 880027 h 30076612"/>
              <a:gd name="connsiteX2" fmla="*/ 2508538 w 2508538"/>
              <a:gd name="connsiteY2" fmla="*/ 17553525 h 30076612"/>
              <a:gd name="connsiteX3" fmla="*/ 0 w 2508538"/>
              <a:gd name="connsiteY3" fmla="*/ 30076612 h 30076612"/>
              <a:gd name="connsiteX4" fmla="*/ 0 w 2508538"/>
              <a:gd name="connsiteY4" fmla="*/ 0 h 30076612"/>
              <a:gd name="connsiteX0" fmla="*/ 0 w 11517698"/>
              <a:gd name="connsiteY0" fmla="*/ 0 h 30076612"/>
              <a:gd name="connsiteX1" fmla="*/ 2508537 w 11517698"/>
              <a:gd name="connsiteY1" fmla="*/ 880027 h 30076612"/>
              <a:gd name="connsiteX2" fmla="*/ 11517698 w 11517698"/>
              <a:gd name="connsiteY2" fmla="*/ 30076612 h 30076612"/>
              <a:gd name="connsiteX3" fmla="*/ 0 w 11517698"/>
              <a:gd name="connsiteY3" fmla="*/ 30076612 h 30076612"/>
              <a:gd name="connsiteX4" fmla="*/ 0 w 11517698"/>
              <a:gd name="connsiteY4" fmla="*/ 0 h 30076612"/>
              <a:gd name="connsiteX0" fmla="*/ 0 w 11517698"/>
              <a:gd name="connsiteY0" fmla="*/ 287837 h 30364449"/>
              <a:gd name="connsiteX1" fmla="*/ 11517698 w 11517698"/>
              <a:gd name="connsiteY1" fmla="*/ 0 h 30364449"/>
              <a:gd name="connsiteX2" fmla="*/ 11517698 w 11517698"/>
              <a:gd name="connsiteY2" fmla="*/ 30364449 h 30364449"/>
              <a:gd name="connsiteX3" fmla="*/ 0 w 11517698"/>
              <a:gd name="connsiteY3" fmla="*/ 30364449 h 30364449"/>
              <a:gd name="connsiteX4" fmla="*/ 0 w 11517698"/>
              <a:gd name="connsiteY4" fmla="*/ 287837 h 3036444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1517698" h="30364449">
                <a:moveTo>
                  <a:pt x="0" y="287837"/>
                </a:moveTo>
                <a:lnTo>
                  <a:pt x="11517698" y="0"/>
                </a:lnTo>
                <a:lnTo>
                  <a:pt x="11517698" y="30364449"/>
                </a:lnTo>
                <a:lnTo>
                  <a:pt x="0" y="30364449"/>
                </a:lnTo>
                <a:lnTo>
                  <a:pt x="0" y="287837"/>
                </a:lnTo>
                <a:close/>
              </a:path>
            </a:pathLst>
          </a:custGeom>
          <a:noFill/>
          <a:ln w="28575">
            <a:solidFill>
              <a:srgbClr val="7030A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8</xdr:col>
          <xdr:colOff>19050</xdr:colOff>
          <xdr:row>3</xdr:row>
          <xdr:rowOff>114300</xdr:rowOff>
        </xdr:from>
        <xdr:to>
          <xdr:col>13</xdr:col>
          <xdr:colOff>47625</xdr:colOff>
          <xdr:row>6</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2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Toggle Power Zones </a:t>
              </a:r>
            </a:p>
            <a:p>
              <a:pPr algn="ctr" rtl="0">
                <a:defRPr sz="1000"/>
              </a:pPr>
              <a:r>
                <a:rPr lang="en-US" sz="1100" b="0" i="0" u="none" strike="noStrike" baseline="0">
                  <a:solidFill>
                    <a:srgbClr val="000000"/>
                  </a:solidFill>
                  <a:latin typeface="Calibri"/>
                  <a:ea typeface="Calibri"/>
                  <a:cs typeface="Calibri"/>
                </a:rPr>
                <a:t>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xdr:row>
          <xdr:rowOff>114300</xdr:rowOff>
        </xdr:from>
        <xdr:to>
          <xdr:col>7</xdr:col>
          <xdr:colOff>47625</xdr:colOff>
          <xdr:row>6</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Toggle Power Zones </a:t>
              </a:r>
            </a:p>
            <a:p>
              <a:pPr algn="ctr" rtl="0">
                <a:defRPr sz="1000"/>
              </a:pPr>
              <a:r>
                <a:rPr lang="en-US" sz="1100" b="0" i="0" u="none" strike="noStrike" baseline="0">
                  <a:solidFill>
                    <a:srgbClr val="000000"/>
                  </a:solidFill>
                  <a:latin typeface="Calibri"/>
                  <a:ea typeface="Calibri"/>
                  <a:cs typeface="Calibri"/>
                </a:rPr>
                <a:t>ON</a:t>
              </a:r>
            </a:p>
          </xdr:txBody>
        </xdr:sp>
        <xdr:clientData fPrintsWithSheet="0"/>
      </xdr:twoCellAnchor>
    </mc:Choice>
    <mc:Fallback/>
  </mc:AlternateContent>
  <xdr:oneCellAnchor>
    <xdr:from>
      <xdr:col>6</xdr:col>
      <xdr:colOff>0</xdr:colOff>
      <xdr:row>16</xdr:row>
      <xdr:rowOff>78684</xdr:rowOff>
    </xdr:from>
    <xdr:ext cx="660245" cy="436786"/>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1333500" y="3469584"/>
          <a:ext cx="660245"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Phase 3</a:t>
          </a:r>
        </a:p>
        <a:p>
          <a:r>
            <a:rPr lang="en-US" sz="1100"/>
            <a:t>2000kW</a:t>
          </a:r>
        </a:p>
      </xdr:txBody>
    </xdr:sp>
    <xdr:clientData/>
  </xdr:oneCellAnchor>
  <xdr:oneCellAnchor>
    <xdr:from>
      <xdr:col>6</xdr:col>
      <xdr:colOff>0</xdr:colOff>
      <xdr:row>45</xdr:row>
      <xdr:rowOff>63720</xdr:rowOff>
    </xdr:from>
    <xdr:ext cx="660245" cy="436786"/>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1333500" y="10912695"/>
          <a:ext cx="660245"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Phase 4</a:t>
          </a:r>
        </a:p>
        <a:p>
          <a:r>
            <a:rPr lang="en-US" sz="1100"/>
            <a:t>2000kW</a:t>
          </a:r>
        </a:p>
      </xdr:txBody>
    </xdr:sp>
    <xdr:clientData/>
  </xdr:oneCellAnchor>
  <xdr:oneCellAnchor>
    <xdr:from>
      <xdr:col>29</xdr:col>
      <xdr:colOff>0</xdr:colOff>
      <xdr:row>8</xdr:row>
      <xdr:rowOff>0</xdr:rowOff>
    </xdr:from>
    <xdr:ext cx="6972299" cy="784412"/>
    <xdr:sp macro="" textlink="">
      <xdr:nvSpPr>
        <xdr:cNvPr id="10" name="TextBox 9">
          <a:extLst>
            <a:ext uri="{FF2B5EF4-FFF2-40B4-BE49-F238E27FC236}">
              <a16:creationId xmlns:a16="http://schemas.microsoft.com/office/drawing/2014/main" id="{5870BED1-2BA1-4E25-92D5-073FAB6F7228}"/>
            </a:ext>
          </a:extLst>
        </xdr:cNvPr>
        <xdr:cNvSpPr txBox="1"/>
      </xdr:nvSpPr>
      <xdr:spPr>
        <a:xfrm>
          <a:off x="7261412" y="1524000"/>
          <a:ext cx="6972299" cy="784412"/>
        </a:xfrm>
        <a:prstGeom prst="rect">
          <a:avLst/>
        </a:prstGeom>
        <a:no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u="sng">
              <a:solidFill>
                <a:schemeClr val="tx1"/>
              </a:solidFill>
              <a:effectLst/>
              <a:latin typeface="+mn-lt"/>
              <a:ea typeface="+mn-ea"/>
              <a:cs typeface="+mn-cs"/>
            </a:rPr>
            <a:t>Note on the Power Infrastructure</a:t>
          </a:r>
          <a:endParaRPr lang="en-US" sz="1600">
            <a:effectLst/>
          </a:endParaRPr>
        </a:p>
        <a:p>
          <a:r>
            <a:rPr lang="en-US" sz="1200"/>
            <a:t>SR01,</a:t>
          </a:r>
          <a:r>
            <a:rPr lang="en-US" sz="1200" baseline="0"/>
            <a:t> </a:t>
          </a:r>
          <a:r>
            <a:rPr lang="en-US" sz="1200"/>
            <a:t>SR02 and SR03 are powered by large transformers and doesn't have PDUs serving them, so there are no power zones and the limits are dictated by the 225A RPP breaker</a:t>
          </a:r>
          <a:r>
            <a:rPr lang="en-US" sz="1200" baseline="0"/>
            <a:t> pairs</a:t>
          </a:r>
          <a:r>
            <a:rPr lang="en-US" sz="1200"/>
            <a:t>, for a total of 155kW per row.</a:t>
          </a:r>
        </a:p>
      </xdr:txBody>
    </xdr:sp>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19050</xdr:colOff>
          <xdr:row>3</xdr:row>
          <xdr:rowOff>114300</xdr:rowOff>
        </xdr:from>
        <xdr:to>
          <xdr:col>13</xdr:col>
          <xdr:colOff>57150</xdr:colOff>
          <xdr:row>6</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Toggle Power Zones </a:t>
              </a:r>
            </a:p>
            <a:p>
              <a:pPr algn="ctr" rtl="0">
                <a:defRPr sz="1000"/>
              </a:pPr>
              <a:r>
                <a:rPr lang="en-US" sz="1100" b="0" i="0" u="none" strike="noStrike" baseline="0">
                  <a:solidFill>
                    <a:srgbClr val="000000"/>
                  </a:solidFill>
                  <a:latin typeface="Calibri"/>
                  <a:ea typeface="Calibri"/>
                  <a:cs typeface="Calibri"/>
                </a:rPr>
                <a:t>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xdr:row>
          <xdr:rowOff>114300</xdr:rowOff>
        </xdr:from>
        <xdr:to>
          <xdr:col>7</xdr:col>
          <xdr:colOff>57150</xdr:colOff>
          <xdr:row>6</xdr:row>
          <xdr:rowOff>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Toggle Power Zones </a:t>
              </a:r>
            </a:p>
            <a:p>
              <a:pPr algn="ctr" rtl="0">
                <a:defRPr sz="1000"/>
              </a:pPr>
              <a:r>
                <a:rPr lang="en-US" sz="1100" b="0" i="0" u="none" strike="noStrike" baseline="0">
                  <a:solidFill>
                    <a:srgbClr val="000000"/>
                  </a:solidFill>
                  <a:latin typeface="Calibri"/>
                  <a:ea typeface="Calibri"/>
                  <a:cs typeface="Calibri"/>
                </a:rPr>
                <a:t>ON</a:t>
              </a:r>
            </a:p>
          </xdr:txBody>
        </xdr:sp>
        <xdr:clientData fPrintsWithSheet="0"/>
      </xdr:twoCellAnchor>
    </mc:Choice>
    <mc:Fallback/>
  </mc:AlternateContent>
  <xdr:twoCellAnchor>
    <xdr:from>
      <xdr:col>1</xdr:col>
      <xdr:colOff>257734</xdr:colOff>
      <xdr:row>11</xdr:row>
      <xdr:rowOff>22412</xdr:rowOff>
    </xdr:from>
    <xdr:to>
      <xdr:col>57</xdr:col>
      <xdr:colOff>257734</xdr:colOff>
      <xdr:row>85</xdr:row>
      <xdr:rowOff>0</xdr:rowOff>
    </xdr:to>
    <xdr:sp macro="" textlink="">
      <xdr:nvSpPr>
        <xdr:cNvPr id="2" name="Rectangle 13">
          <a:extLst>
            <a:ext uri="{FF2B5EF4-FFF2-40B4-BE49-F238E27FC236}">
              <a16:creationId xmlns:a16="http://schemas.microsoft.com/office/drawing/2014/main" id="{00000000-0008-0000-0300-000002000000}"/>
            </a:ext>
          </a:extLst>
        </xdr:cNvPr>
        <xdr:cNvSpPr/>
      </xdr:nvSpPr>
      <xdr:spPr>
        <a:xfrm>
          <a:off x="302558" y="2129118"/>
          <a:ext cx="14444382" cy="19050000"/>
        </a:xfrm>
        <a:custGeom>
          <a:avLst/>
          <a:gdLst>
            <a:gd name="connsiteX0" fmla="*/ 0 w 18814676"/>
            <a:gd name="connsiteY0" fmla="*/ 0 h 7967382"/>
            <a:gd name="connsiteX1" fmla="*/ 18814676 w 18814676"/>
            <a:gd name="connsiteY1" fmla="*/ 0 h 7967382"/>
            <a:gd name="connsiteX2" fmla="*/ 18814676 w 18814676"/>
            <a:gd name="connsiteY2" fmla="*/ 7967382 h 7967382"/>
            <a:gd name="connsiteX3" fmla="*/ 0 w 18814676"/>
            <a:gd name="connsiteY3" fmla="*/ 7967382 h 7967382"/>
            <a:gd name="connsiteX4" fmla="*/ 0 w 18814676"/>
            <a:gd name="connsiteY4" fmla="*/ 0 h 7967382"/>
            <a:gd name="connsiteX0" fmla="*/ 0 w 18814676"/>
            <a:gd name="connsiteY0" fmla="*/ 0 h 8225117"/>
            <a:gd name="connsiteX1" fmla="*/ 18814676 w 18814676"/>
            <a:gd name="connsiteY1" fmla="*/ 0 h 8225117"/>
            <a:gd name="connsiteX2" fmla="*/ 18814676 w 18814676"/>
            <a:gd name="connsiteY2" fmla="*/ 7967382 h 8225117"/>
            <a:gd name="connsiteX3" fmla="*/ 0 w 18814676"/>
            <a:gd name="connsiteY3" fmla="*/ 8225117 h 8225117"/>
            <a:gd name="connsiteX4" fmla="*/ 0 w 18814676"/>
            <a:gd name="connsiteY4" fmla="*/ 0 h 8225117"/>
            <a:gd name="connsiteX0" fmla="*/ 0 w 18814676"/>
            <a:gd name="connsiteY0" fmla="*/ 0 h 8225117"/>
            <a:gd name="connsiteX1" fmla="*/ 18814676 w 18814676"/>
            <a:gd name="connsiteY1" fmla="*/ 0 h 8225117"/>
            <a:gd name="connsiteX2" fmla="*/ 18814676 w 18814676"/>
            <a:gd name="connsiteY2" fmla="*/ 8225117 h 8225117"/>
            <a:gd name="connsiteX3" fmla="*/ 0 w 18814676"/>
            <a:gd name="connsiteY3" fmla="*/ 8225117 h 8225117"/>
            <a:gd name="connsiteX4" fmla="*/ 0 w 18814676"/>
            <a:gd name="connsiteY4" fmla="*/ 0 h 822511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814676" h="8225117">
              <a:moveTo>
                <a:pt x="0" y="0"/>
              </a:moveTo>
              <a:lnTo>
                <a:pt x="18814676" y="0"/>
              </a:lnTo>
              <a:lnTo>
                <a:pt x="18814676" y="8225117"/>
              </a:lnTo>
              <a:lnTo>
                <a:pt x="0" y="8225117"/>
              </a:lnTo>
              <a:lnTo>
                <a:pt x="0" y="0"/>
              </a:lnTo>
              <a:close/>
            </a:path>
          </a:pathLst>
        </a:custGeom>
        <a:noFill/>
        <a:ln w="28575">
          <a:solidFill>
            <a:sysClr val="windowText" lastClr="00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190500</xdr:colOff>
      <xdr:row>24</xdr:row>
      <xdr:rowOff>100852</xdr:rowOff>
    </xdr:from>
    <xdr:to>
      <xdr:col>25</xdr:col>
      <xdr:colOff>100853</xdr:colOff>
      <xdr:row>26</xdr:row>
      <xdr:rowOff>0</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5905500" y="5558117"/>
          <a:ext cx="437029" cy="414618"/>
        </a:xfrm>
        <a:prstGeom prst="rect">
          <a:avLst/>
        </a:prstGeom>
        <a:solidFill>
          <a:sysClr val="window" lastClr="FFFFFF"/>
        </a:solidFill>
        <a:ln w="762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xdr:colOff>
      <xdr:row>14</xdr:row>
      <xdr:rowOff>0</xdr:rowOff>
    </xdr:from>
    <xdr:to>
      <xdr:col>37</xdr:col>
      <xdr:colOff>1</xdr:colOff>
      <xdr:row>82</xdr:row>
      <xdr:rowOff>0</xdr:rowOff>
    </xdr:to>
    <xdr:sp macro="" textlink="">
      <xdr:nvSpPr>
        <xdr:cNvPr id="5" name="Rectangle 4">
          <a:extLst>
            <a:ext uri="{FF2B5EF4-FFF2-40B4-BE49-F238E27FC236}">
              <a16:creationId xmlns:a16="http://schemas.microsoft.com/office/drawing/2014/main" id="{00000000-0008-0000-0300-000005000000}"/>
            </a:ext>
          </a:extLst>
        </xdr:cNvPr>
        <xdr:cNvSpPr/>
      </xdr:nvSpPr>
      <xdr:spPr>
        <a:xfrm>
          <a:off x="1333501" y="2879912"/>
          <a:ext cx="8001000" cy="17526000"/>
        </a:xfrm>
        <a:prstGeom prst="rect">
          <a:avLst/>
        </a:prstGeom>
        <a:noFill/>
        <a:ln w="28575">
          <a:solidFill>
            <a:srgbClr val="FFC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6</xdr:col>
      <xdr:colOff>101755</xdr:colOff>
      <xdr:row>14</xdr:row>
      <xdr:rowOff>78684</xdr:rowOff>
    </xdr:from>
    <xdr:ext cx="660245" cy="436786"/>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1435255" y="2958596"/>
          <a:ext cx="660245"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Phase 5</a:t>
          </a:r>
        </a:p>
        <a:p>
          <a:r>
            <a:rPr lang="en-US" sz="1100"/>
            <a:t>2000kW</a:t>
          </a:r>
        </a:p>
      </xdr:txBody>
    </xdr:sp>
    <xdr:clientData/>
  </xdr:oneCellAnchor>
  <xdr:oneCellAnchor>
    <xdr:from>
      <xdr:col>29</xdr:col>
      <xdr:colOff>0</xdr:colOff>
      <xdr:row>8</xdr:row>
      <xdr:rowOff>0</xdr:rowOff>
    </xdr:from>
    <xdr:ext cx="6972299" cy="784412"/>
    <xdr:sp macro="" textlink="">
      <xdr:nvSpPr>
        <xdr:cNvPr id="8" name="TextBox 7">
          <a:extLst>
            <a:ext uri="{FF2B5EF4-FFF2-40B4-BE49-F238E27FC236}">
              <a16:creationId xmlns:a16="http://schemas.microsoft.com/office/drawing/2014/main" id="{D73C3996-EA8D-4FEC-A976-10B64D75C6AB}"/>
            </a:ext>
          </a:extLst>
        </xdr:cNvPr>
        <xdr:cNvSpPr txBox="1"/>
      </xdr:nvSpPr>
      <xdr:spPr>
        <a:xfrm>
          <a:off x="7261412" y="1524000"/>
          <a:ext cx="6972299" cy="784412"/>
        </a:xfrm>
        <a:prstGeom prst="rect">
          <a:avLst/>
        </a:prstGeom>
        <a:no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u="sng">
              <a:solidFill>
                <a:schemeClr val="tx1"/>
              </a:solidFill>
              <a:effectLst/>
              <a:latin typeface="+mn-lt"/>
              <a:ea typeface="+mn-ea"/>
              <a:cs typeface="+mn-cs"/>
            </a:rPr>
            <a:t>Note on the Power Infrastructure</a:t>
          </a:r>
          <a:endParaRPr lang="en-US" sz="1600">
            <a:effectLst/>
          </a:endParaRPr>
        </a:p>
        <a:p>
          <a:r>
            <a:rPr lang="en-US" sz="1200"/>
            <a:t>SR01,</a:t>
          </a:r>
          <a:r>
            <a:rPr lang="en-US" sz="1200" baseline="0"/>
            <a:t> </a:t>
          </a:r>
          <a:r>
            <a:rPr lang="en-US" sz="1200"/>
            <a:t>SR02 and SR03 are powered by large transformers and doesn't have PDUs serving them, so there are no power zones and the limits are dictated by the 225A RPP breaker</a:t>
          </a:r>
          <a:r>
            <a:rPr lang="en-US" sz="1200" baseline="0"/>
            <a:t> pairs</a:t>
          </a:r>
          <a:r>
            <a:rPr lang="en-US" sz="1200"/>
            <a:t>, for a total of 155kW per row.</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2</xdr:col>
      <xdr:colOff>799</xdr:colOff>
      <xdr:row>11</xdr:row>
      <xdr:rowOff>22412</xdr:rowOff>
    </xdr:from>
    <xdr:to>
      <xdr:col>75</xdr:col>
      <xdr:colOff>0</xdr:colOff>
      <xdr:row>46</xdr:row>
      <xdr:rowOff>0</xdr:rowOff>
    </xdr:to>
    <xdr:sp macro="" textlink="">
      <xdr:nvSpPr>
        <xdr:cNvPr id="2" name="Rectangle 13">
          <a:extLst>
            <a:ext uri="{FF2B5EF4-FFF2-40B4-BE49-F238E27FC236}">
              <a16:creationId xmlns:a16="http://schemas.microsoft.com/office/drawing/2014/main" id="{00000000-0008-0000-0400-000002000000}"/>
            </a:ext>
          </a:extLst>
        </xdr:cNvPr>
        <xdr:cNvSpPr/>
      </xdr:nvSpPr>
      <xdr:spPr>
        <a:xfrm>
          <a:off x="303358" y="2129118"/>
          <a:ext cx="18813877" cy="8998323"/>
        </a:xfrm>
        <a:custGeom>
          <a:avLst/>
          <a:gdLst>
            <a:gd name="connsiteX0" fmla="*/ 0 w 18814676"/>
            <a:gd name="connsiteY0" fmla="*/ 0 h 7967382"/>
            <a:gd name="connsiteX1" fmla="*/ 18814676 w 18814676"/>
            <a:gd name="connsiteY1" fmla="*/ 0 h 7967382"/>
            <a:gd name="connsiteX2" fmla="*/ 18814676 w 18814676"/>
            <a:gd name="connsiteY2" fmla="*/ 7967382 h 7967382"/>
            <a:gd name="connsiteX3" fmla="*/ 0 w 18814676"/>
            <a:gd name="connsiteY3" fmla="*/ 7967382 h 7967382"/>
            <a:gd name="connsiteX4" fmla="*/ 0 w 18814676"/>
            <a:gd name="connsiteY4" fmla="*/ 0 h 7967382"/>
            <a:gd name="connsiteX0" fmla="*/ 0 w 18814676"/>
            <a:gd name="connsiteY0" fmla="*/ 0 h 8225117"/>
            <a:gd name="connsiteX1" fmla="*/ 18814676 w 18814676"/>
            <a:gd name="connsiteY1" fmla="*/ 0 h 8225117"/>
            <a:gd name="connsiteX2" fmla="*/ 18814676 w 18814676"/>
            <a:gd name="connsiteY2" fmla="*/ 7967382 h 8225117"/>
            <a:gd name="connsiteX3" fmla="*/ 0 w 18814676"/>
            <a:gd name="connsiteY3" fmla="*/ 8225117 h 8225117"/>
            <a:gd name="connsiteX4" fmla="*/ 0 w 18814676"/>
            <a:gd name="connsiteY4" fmla="*/ 0 h 8225117"/>
            <a:gd name="connsiteX0" fmla="*/ 0 w 18814676"/>
            <a:gd name="connsiteY0" fmla="*/ 0 h 8225117"/>
            <a:gd name="connsiteX1" fmla="*/ 18814676 w 18814676"/>
            <a:gd name="connsiteY1" fmla="*/ 0 h 8225117"/>
            <a:gd name="connsiteX2" fmla="*/ 18814676 w 18814676"/>
            <a:gd name="connsiteY2" fmla="*/ 8225117 h 8225117"/>
            <a:gd name="connsiteX3" fmla="*/ 0 w 18814676"/>
            <a:gd name="connsiteY3" fmla="*/ 8225117 h 8225117"/>
            <a:gd name="connsiteX4" fmla="*/ 0 w 18814676"/>
            <a:gd name="connsiteY4" fmla="*/ 0 h 822511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814676" h="8225117">
              <a:moveTo>
                <a:pt x="0" y="0"/>
              </a:moveTo>
              <a:lnTo>
                <a:pt x="18814676" y="0"/>
              </a:lnTo>
              <a:lnTo>
                <a:pt x="18814676" y="8225117"/>
              </a:lnTo>
              <a:lnTo>
                <a:pt x="0" y="8225117"/>
              </a:lnTo>
              <a:lnTo>
                <a:pt x="0" y="0"/>
              </a:lnTo>
              <a:close/>
            </a:path>
          </a:pathLst>
        </a:custGeom>
        <a:noFill/>
        <a:ln w="28575">
          <a:solidFill>
            <a:sysClr val="windowText" lastClr="00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xdr:colOff>
      <xdr:row>16</xdr:row>
      <xdr:rowOff>0</xdr:rowOff>
    </xdr:from>
    <xdr:to>
      <xdr:col>24</xdr:col>
      <xdr:colOff>1</xdr:colOff>
      <xdr:row>41</xdr:row>
      <xdr:rowOff>0</xdr:rowOff>
    </xdr:to>
    <xdr:sp macro="" textlink="">
      <xdr:nvSpPr>
        <xdr:cNvPr id="4" name="Rectangle 3">
          <a:extLst>
            <a:ext uri="{FF2B5EF4-FFF2-40B4-BE49-F238E27FC236}">
              <a16:creationId xmlns:a16="http://schemas.microsoft.com/office/drawing/2014/main" id="{00000000-0008-0000-0400-000004000000}"/>
            </a:ext>
          </a:extLst>
        </xdr:cNvPr>
        <xdr:cNvSpPr/>
      </xdr:nvSpPr>
      <xdr:spPr>
        <a:xfrm>
          <a:off x="1075768" y="3395382"/>
          <a:ext cx="4896968" cy="6443383"/>
        </a:xfrm>
        <a:custGeom>
          <a:avLst/>
          <a:gdLst>
            <a:gd name="connsiteX0" fmla="*/ 0 w 3092822"/>
            <a:gd name="connsiteY0" fmla="*/ 0 h 6443383"/>
            <a:gd name="connsiteX1" fmla="*/ 3092822 w 3092822"/>
            <a:gd name="connsiteY1" fmla="*/ 0 h 6443383"/>
            <a:gd name="connsiteX2" fmla="*/ 3092822 w 3092822"/>
            <a:gd name="connsiteY2" fmla="*/ 6443383 h 6443383"/>
            <a:gd name="connsiteX3" fmla="*/ 0 w 3092822"/>
            <a:gd name="connsiteY3" fmla="*/ 6443383 h 6443383"/>
            <a:gd name="connsiteX4" fmla="*/ 0 w 3092822"/>
            <a:gd name="connsiteY4" fmla="*/ 0 h 6443383"/>
            <a:gd name="connsiteX0" fmla="*/ 0 w 3092822"/>
            <a:gd name="connsiteY0" fmla="*/ 0 h 6443383"/>
            <a:gd name="connsiteX1" fmla="*/ 3092822 w 3092822"/>
            <a:gd name="connsiteY1" fmla="*/ 0 h 6443383"/>
            <a:gd name="connsiteX2" fmla="*/ 3092821 w 3092822"/>
            <a:gd name="connsiteY2" fmla="*/ 3260912 h 6443383"/>
            <a:gd name="connsiteX3" fmla="*/ 3092822 w 3092822"/>
            <a:gd name="connsiteY3" fmla="*/ 6443383 h 6443383"/>
            <a:gd name="connsiteX4" fmla="*/ 0 w 3092822"/>
            <a:gd name="connsiteY4" fmla="*/ 6443383 h 6443383"/>
            <a:gd name="connsiteX5" fmla="*/ 0 w 3092822"/>
            <a:gd name="connsiteY5" fmla="*/ 0 h 6443383"/>
            <a:gd name="connsiteX0" fmla="*/ 0 w 3321919"/>
            <a:gd name="connsiteY0" fmla="*/ 0 h 6443383"/>
            <a:gd name="connsiteX1" fmla="*/ 3092822 w 3321919"/>
            <a:gd name="connsiteY1" fmla="*/ 0 h 6443383"/>
            <a:gd name="connsiteX2" fmla="*/ 3092821 w 3321919"/>
            <a:gd name="connsiteY2" fmla="*/ 3260912 h 6443383"/>
            <a:gd name="connsiteX3" fmla="*/ 3092821 w 3321919"/>
            <a:gd name="connsiteY3" fmla="*/ 3529853 h 6443383"/>
            <a:gd name="connsiteX4" fmla="*/ 3092822 w 3321919"/>
            <a:gd name="connsiteY4" fmla="*/ 6443383 h 6443383"/>
            <a:gd name="connsiteX5" fmla="*/ 0 w 3321919"/>
            <a:gd name="connsiteY5" fmla="*/ 6443383 h 6443383"/>
            <a:gd name="connsiteX6" fmla="*/ 0 w 3321919"/>
            <a:gd name="connsiteY6" fmla="*/ 0 h 6443383"/>
            <a:gd name="connsiteX0" fmla="*/ 0 w 4896968"/>
            <a:gd name="connsiteY0" fmla="*/ 0 h 6443383"/>
            <a:gd name="connsiteX1" fmla="*/ 3092822 w 4896968"/>
            <a:gd name="connsiteY1" fmla="*/ 0 h 6443383"/>
            <a:gd name="connsiteX2" fmla="*/ 3092821 w 4896968"/>
            <a:gd name="connsiteY2" fmla="*/ 3260912 h 6443383"/>
            <a:gd name="connsiteX3" fmla="*/ 4896968 w 4896968"/>
            <a:gd name="connsiteY3" fmla="*/ 3350559 h 6443383"/>
            <a:gd name="connsiteX4" fmla="*/ 3092822 w 4896968"/>
            <a:gd name="connsiteY4" fmla="*/ 6443383 h 6443383"/>
            <a:gd name="connsiteX5" fmla="*/ 0 w 4896968"/>
            <a:gd name="connsiteY5" fmla="*/ 6443383 h 6443383"/>
            <a:gd name="connsiteX6" fmla="*/ 0 w 4896968"/>
            <a:gd name="connsiteY6" fmla="*/ 0 h 6443383"/>
            <a:gd name="connsiteX0" fmla="*/ 0 w 4896968"/>
            <a:gd name="connsiteY0" fmla="*/ 0 h 6443383"/>
            <a:gd name="connsiteX1" fmla="*/ 3092822 w 4896968"/>
            <a:gd name="connsiteY1" fmla="*/ 0 h 6443383"/>
            <a:gd name="connsiteX2" fmla="*/ 3092820 w 4896968"/>
            <a:gd name="connsiteY2" fmla="*/ 3350559 h 6443383"/>
            <a:gd name="connsiteX3" fmla="*/ 4896968 w 4896968"/>
            <a:gd name="connsiteY3" fmla="*/ 3350559 h 6443383"/>
            <a:gd name="connsiteX4" fmla="*/ 3092822 w 4896968"/>
            <a:gd name="connsiteY4" fmla="*/ 6443383 h 6443383"/>
            <a:gd name="connsiteX5" fmla="*/ 0 w 4896968"/>
            <a:gd name="connsiteY5" fmla="*/ 6443383 h 6443383"/>
            <a:gd name="connsiteX6" fmla="*/ 0 w 4896968"/>
            <a:gd name="connsiteY6" fmla="*/ 0 h 6443383"/>
            <a:gd name="connsiteX0" fmla="*/ 0 w 5126065"/>
            <a:gd name="connsiteY0" fmla="*/ 0 h 6443383"/>
            <a:gd name="connsiteX1" fmla="*/ 3092822 w 5126065"/>
            <a:gd name="connsiteY1" fmla="*/ 0 h 6443383"/>
            <a:gd name="connsiteX2" fmla="*/ 3092820 w 5126065"/>
            <a:gd name="connsiteY2" fmla="*/ 3350559 h 6443383"/>
            <a:gd name="connsiteX3" fmla="*/ 4896968 w 5126065"/>
            <a:gd name="connsiteY3" fmla="*/ 3350559 h 6443383"/>
            <a:gd name="connsiteX4" fmla="*/ 4896968 w 5126065"/>
            <a:gd name="connsiteY4" fmla="*/ 6443383 h 6443383"/>
            <a:gd name="connsiteX5" fmla="*/ 0 w 5126065"/>
            <a:gd name="connsiteY5" fmla="*/ 6443383 h 6443383"/>
            <a:gd name="connsiteX6" fmla="*/ 0 w 5126065"/>
            <a:gd name="connsiteY6" fmla="*/ 0 h 6443383"/>
            <a:gd name="connsiteX0" fmla="*/ 0 w 4896968"/>
            <a:gd name="connsiteY0" fmla="*/ 0 h 6443383"/>
            <a:gd name="connsiteX1" fmla="*/ 3092822 w 4896968"/>
            <a:gd name="connsiteY1" fmla="*/ 0 h 6443383"/>
            <a:gd name="connsiteX2" fmla="*/ 3092820 w 4896968"/>
            <a:gd name="connsiteY2" fmla="*/ 3350559 h 6443383"/>
            <a:gd name="connsiteX3" fmla="*/ 4896968 w 4896968"/>
            <a:gd name="connsiteY3" fmla="*/ 3350559 h 6443383"/>
            <a:gd name="connsiteX4" fmla="*/ 4896968 w 4896968"/>
            <a:gd name="connsiteY4" fmla="*/ 6443383 h 6443383"/>
            <a:gd name="connsiteX5" fmla="*/ 0 w 4896968"/>
            <a:gd name="connsiteY5" fmla="*/ 6443383 h 6443383"/>
            <a:gd name="connsiteX6" fmla="*/ 0 w 4896968"/>
            <a:gd name="connsiteY6" fmla="*/ 0 h 64433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4896968" h="6443383">
              <a:moveTo>
                <a:pt x="0" y="0"/>
              </a:moveTo>
              <a:lnTo>
                <a:pt x="3092822" y="0"/>
              </a:lnTo>
              <a:cubicBezTo>
                <a:pt x="3092822" y="1086971"/>
                <a:pt x="3092820" y="2263588"/>
                <a:pt x="3092820" y="3350559"/>
              </a:cubicBezTo>
              <a:lnTo>
                <a:pt x="4896968" y="3350559"/>
              </a:lnTo>
              <a:lnTo>
                <a:pt x="4896968" y="6443383"/>
              </a:lnTo>
              <a:lnTo>
                <a:pt x="0" y="6443383"/>
              </a:lnTo>
              <a:lnTo>
                <a:pt x="0" y="0"/>
              </a:lnTo>
              <a:close/>
            </a:path>
          </a:pathLst>
        </a:custGeom>
        <a:noFill/>
        <a:ln w="28575">
          <a:solidFill>
            <a:srgbClr val="FFC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8</xdr:col>
          <xdr:colOff>19050</xdr:colOff>
          <xdr:row>3</xdr:row>
          <xdr:rowOff>114300</xdr:rowOff>
        </xdr:from>
        <xdr:to>
          <xdr:col>13</xdr:col>
          <xdr:colOff>47625</xdr:colOff>
          <xdr:row>6</xdr:row>
          <xdr:rowOff>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Toggle Power Zones </a:t>
              </a:r>
            </a:p>
            <a:p>
              <a:pPr algn="ctr" rtl="0">
                <a:defRPr sz="1000"/>
              </a:pPr>
              <a:r>
                <a:rPr lang="en-US" sz="1100" b="0" i="0" u="none" strike="noStrike" baseline="0">
                  <a:solidFill>
                    <a:srgbClr val="000000"/>
                  </a:solidFill>
                  <a:latin typeface="Calibri"/>
                  <a:ea typeface="Calibri"/>
                  <a:cs typeface="Calibri"/>
                </a:rPr>
                <a:t>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xdr:row>
          <xdr:rowOff>114300</xdr:rowOff>
        </xdr:from>
        <xdr:to>
          <xdr:col>7</xdr:col>
          <xdr:colOff>47625</xdr:colOff>
          <xdr:row>6</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Toggle Power Zones </a:t>
              </a:r>
            </a:p>
            <a:p>
              <a:pPr algn="ctr" rtl="0">
                <a:defRPr sz="1000"/>
              </a:pPr>
              <a:r>
                <a:rPr lang="en-US" sz="1100" b="0" i="0" u="none" strike="noStrike" baseline="0">
                  <a:solidFill>
                    <a:srgbClr val="000000"/>
                  </a:solidFill>
                  <a:latin typeface="Calibri"/>
                  <a:ea typeface="Calibri"/>
                  <a:cs typeface="Calibri"/>
                </a:rPr>
                <a:t>ON</a:t>
              </a:r>
            </a:p>
          </xdr:txBody>
        </xdr:sp>
        <xdr:clientData fPrintsWithSheet="0"/>
      </xdr:twoCellAnchor>
    </mc:Choice>
    <mc:Fallback/>
  </mc:AlternateContent>
  <xdr:oneCellAnchor>
    <xdr:from>
      <xdr:col>10</xdr:col>
      <xdr:colOff>6045</xdr:colOff>
      <xdr:row>16</xdr:row>
      <xdr:rowOff>78685</xdr:rowOff>
    </xdr:from>
    <xdr:ext cx="588751" cy="436786"/>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2370486" y="3474067"/>
          <a:ext cx="588751"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Zone 1</a:t>
          </a:r>
        </a:p>
        <a:p>
          <a:r>
            <a:rPr lang="en-US" sz="1100"/>
            <a:t>500kW</a:t>
          </a:r>
        </a:p>
      </xdr:txBody>
    </xdr:sp>
    <xdr:clientData/>
  </xdr:oneCellAnchor>
  <xdr:oneCellAnchor>
    <xdr:from>
      <xdr:col>28</xdr:col>
      <xdr:colOff>0</xdr:colOff>
      <xdr:row>16</xdr:row>
      <xdr:rowOff>78685</xdr:rowOff>
    </xdr:from>
    <xdr:ext cx="588751" cy="436786"/>
    <xdr:sp macro="" textlink="">
      <xdr:nvSpPr>
        <xdr:cNvPr id="7" name="TextBox 6">
          <a:extLst>
            <a:ext uri="{FF2B5EF4-FFF2-40B4-BE49-F238E27FC236}">
              <a16:creationId xmlns:a16="http://schemas.microsoft.com/office/drawing/2014/main" id="{00000000-0008-0000-0400-000007000000}"/>
            </a:ext>
          </a:extLst>
        </xdr:cNvPr>
        <xdr:cNvSpPr txBox="1"/>
      </xdr:nvSpPr>
      <xdr:spPr>
        <a:xfrm>
          <a:off x="7003676" y="3474067"/>
          <a:ext cx="588751"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Zone 2</a:t>
          </a:r>
        </a:p>
        <a:p>
          <a:r>
            <a:rPr lang="en-US" sz="1100"/>
            <a:t>500kW</a:t>
          </a:r>
        </a:p>
      </xdr:txBody>
    </xdr:sp>
    <xdr:clientData/>
  </xdr:oneCellAnchor>
  <xdr:twoCellAnchor>
    <xdr:from>
      <xdr:col>44</xdr:col>
      <xdr:colOff>257734</xdr:colOff>
      <xdr:row>14</xdr:row>
      <xdr:rowOff>250909</xdr:rowOff>
    </xdr:from>
    <xdr:to>
      <xdr:col>71</xdr:col>
      <xdr:colOff>257734</xdr:colOff>
      <xdr:row>43</xdr:row>
      <xdr:rowOff>0</xdr:rowOff>
    </xdr:to>
    <xdr:sp macro="" textlink="">
      <xdr:nvSpPr>
        <xdr:cNvPr id="8" name="Rectangle 7">
          <a:extLst>
            <a:ext uri="{FF2B5EF4-FFF2-40B4-BE49-F238E27FC236}">
              <a16:creationId xmlns:a16="http://schemas.microsoft.com/office/drawing/2014/main" id="{00000000-0008-0000-0400-000008000000}"/>
            </a:ext>
          </a:extLst>
        </xdr:cNvPr>
        <xdr:cNvSpPr/>
      </xdr:nvSpPr>
      <xdr:spPr>
        <a:xfrm>
          <a:off x="11385175" y="3130821"/>
          <a:ext cx="6958853" cy="7223414"/>
        </a:xfrm>
        <a:prstGeom prst="rect">
          <a:avLst/>
        </a:prstGeom>
        <a:noFill/>
        <a:ln w="762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55</xdr:col>
      <xdr:colOff>84758</xdr:colOff>
      <xdr:row>15</xdr:row>
      <xdr:rowOff>11205</xdr:rowOff>
    </xdr:from>
    <xdr:ext cx="1220334" cy="264560"/>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14047287" y="3148852"/>
          <a:ext cx="122033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GTS</a:t>
          </a:r>
          <a:r>
            <a:rPr lang="en-US" sz="1100" b="1" baseline="0"/>
            <a:t> Leased Space</a:t>
          </a:r>
          <a:endParaRPr lang="en-US" sz="1100" b="1"/>
        </a:p>
      </xdr:txBody>
    </xdr:sp>
    <xdr:clientData/>
  </xdr:oneCellAnchor>
  <xdr:twoCellAnchor>
    <xdr:from>
      <xdr:col>19</xdr:col>
      <xdr:colOff>257734</xdr:colOff>
      <xdr:row>15</xdr:row>
      <xdr:rowOff>257734</xdr:rowOff>
    </xdr:from>
    <xdr:to>
      <xdr:col>37</xdr:col>
      <xdr:colOff>0</xdr:colOff>
      <xdr:row>42</xdr:row>
      <xdr:rowOff>0</xdr:rowOff>
    </xdr:to>
    <xdr:sp macro="" textlink="">
      <xdr:nvSpPr>
        <xdr:cNvPr id="10" name="Rectangle 3">
          <a:extLst>
            <a:ext uri="{FF2B5EF4-FFF2-40B4-BE49-F238E27FC236}">
              <a16:creationId xmlns:a16="http://schemas.microsoft.com/office/drawing/2014/main" id="{00000000-0008-0000-0400-00000A000000}"/>
            </a:ext>
          </a:extLst>
        </xdr:cNvPr>
        <xdr:cNvSpPr/>
      </xdr:nvSpPr>
      <xdr:spPr>
        <a:xfrm>
          <a:off x="4941793" y="3395381"/>
          <a:ext cx="4381501" cy="6701119"/>
        </a:xfrm>
        <a:custGeom>
          <a:avLst/>
          <a:gdLst>
            <a:gd name="connsiteX0" fmla="*/ 0 w 3092822"/>
            <a:gd name="connsiteY0" fmla="*/ 0 h 6443383"/>
            <a:gd name="connsiteX1" fmla="*/ 3092822 w 3092822"/>
            <a:gd name="connsiteY1" fmla="*/ 0 h 6443383"/>
            <a:gd name="connsiteX2" fmla="*/ 3092822 w 3092822"/>
            <a:gd name="connsiteY2" fmla="*/ 6443383 h 6443383"/>
            <a:gd name="connsiteX3" fmla="*/ 0 w 3092822"/>
            <a:gd name="connsiteY3" fmla="*/ 6443383 h 6443383"/>
            <a:gd name="connsiteX4" fmla="*/ 0 w 3092822"/>
            <a:gd name="connsiteY4" fmla="*/ 0 h 6443383"/>
            <a:gd name="connsiteX0" fmla="*/ 0 w 3092822"/>
            <a:gd name="connsiteY0" fmla="*/ 0 h 6443383"/>
            <a:gd name="connsiteX1" fmla="*/ 3092822 w 3092822"/>
            <a:gd name="connsiteY1" fmla="*/ 0 h 6443383"/>
            <a:gd name="connsiteX2" fmla="*/ 3092821 w 3092822"/>
            <a:gd name="connsiteY2" fmla="*/ 3260912 h 6443383"/>
            <a:gd name="connsiteX3" fmla="*/ 3092822 w 3092822"/>
            <a:gd name="connsiteY3" fmla="*/ 6443383 h 6443383"/>
            <a:gd name="connsiteX4" fmla="*/ 0 w 3092822"/>
            <a:gd name="connsiteY4" fmla="*/ 6443383 h 6443383"/>
            <a:gd name="connsiteX5" fmla="*/ 0 w 3092822"/>
            <a:gd name="connsiteY5" fmla="*/ 0 h 6443383"/>
            <a:gd name="connsiteX0" fmla="*/ 0 w 3321919"/>
            <a:gd name="connsiteY0" fmla="*/ 0 h 6443383"/>
            <a:gd name="connsiteX1" fmla="*/ 3092822 w 3321919"/>
            <a:gd name="connsiteY1" fmla="*/ 0 h 6443383"/>
            <a:gd name="connsiteX2" fmla="*/ 3092821 w 3321919"/>
            <a:gd name="connsiteY2" fmla="*/ 3260912 h 6443383"/>
            <a:gd name="connsiteX3" fmla="*/ 3092821 w 3321919"/>
            <a:gd name="connsiteY3" fmla="*/ 3529853 h 6443383"/>
            <a:gd name="connsiteX4" fmla="*/ 3092822 w 3321919"/>
            <a:gd name="connsiteY4" fmla="*/ 6443383 h 6443383"/>
            <a:gd name="connsiteX5" fmla="*/ 0 w 3321919"/>
            <a:gd name="connsiteY5" fmla="*/ 6443383 h 6443383"/>
            <a:gd name="connsiteX6" fmla="*/ 0 w 3321919"/>
            <a:gd name="connsiteY6" fmla="*/ 0 h 6443383"/>
            <a:gd name="connsiteX0" fmla="*/ 0 w 4896968"/>
            <a:gd name="connsiteY0" fmla="*/ 0 h 6443383"/>
            <a:gd name="connsiteX1" fmla="*/ 3092822 w 4896968"/>
            <a:gd name="connsiteY1" fmla="*/ 0 h 6443383"/>
            <a:gd name="connsiteX2" fmla="*/ 3092821 w 4896968"/>
            <a:gd name="connsiteY2" fmla="*/ 3260912 h 6443383"/>
            <a:gd name="connsiteX3" fmla="*/ 4896968 w 4896968"/>
            <a:gd name="connsiteY3" fmla="*/ 3350559 h 6443383"/>
            <a:gd name="connsiteX4" fmla="*/ 3092822 w 4896968"/>
            <a:gd name="connsiteY4" fmla="*/ 6443383 h 6443383"/>
            <a:gd name="connsiteX5" fmla="*/ 0 w 4896968"/>
            <a:gd name="connsiteY5" fmla="*/ 6443383 h 6443383"/>
            <a:gd name="connsiteX6" fmla="*/ 0 w 4896968"/>
            <a:gd name="connsiteY6" fmla="*/ 0 h 6443383"/>
            <a:gd name="connsiteX0" fmla="*/ 0 w 4896968"/>
            <a:gd name="connsiteY0" fmla="*/ 0 h 6443383"/>
            <a:gd name="connsiteX1" fmla="*/ 3092822 w 4896968"/>
            <a:gd name="connsiteY1" fmla="*/ 0 h 6443383"/>
            <a:gd name="connsiteX2" fmla="*/ 3092820 w 4896968"/>
            <a:gd name="connsiteY2" fmla="*/ 3350559 h 6443383"/>
            <a:gd name="connsiteX3" fmla="*/ 4896968 w 4896968"/>
            <a:gd name="connsiteY3" fmla="*/ 3350559 h 6443383"/>
            <a:gd name="connsiteX4" fmla="*/ 3092822 w 4896968"/>
            <a:gd name="connsiteY4" fmla="*/ 6443383 h 6443383"/>
            <a:gd name="connsiteX5" fmla="*/ 0 w 4896968"/>
            <a:gd name="connsiteY5" fmla="*/ 6443383 h 6443383"/>
            <a:gd name="connsiteX6" fmla="*/ 0 w 4896968"/>
            <a:gd name="connsiteY6" fmla="*/ 0 h 6443383"/>
            <a:gd name="connsiteX0" fmla="*/ 0 w 5126065"/>
            <a:gd name="connsiteY0" fmla="*/ 0 h 6443383"/>
            <a:gd name="connsiteX1" fmla="*/ 3092822 w 5126065"/>
            <a:gd name="connsiteY1" fmla="*/ 0 h 6443383"/>
            <a:gd name="connsiteX2" fmla="*/ 3092820 w 5126065"/>
            <a:gd name="connsiteY2" fmla="*/ 3350559 h 6443383"/>
            <a:gd name="connsiteX3" fmla="*/ 4896968 w 5126065"/>
            <a:gd name="connsiteY3" fmla="*/ 3350559 h 6443383"/>
            <a:gd name="connsiteX4" fmla="*/ 4896968 w 5126065"/>
            <a:gd name="connsiteY4" fmla="*/ 6443383 h 6443383"/>
            <a:gd name="connsiteX5" fmla="*/ 0 w 5126065"/>
            <a:gd name="connsiteY5" fmla="*/ 6443383 h 6443383"/>
            <a:gd name="connsiteX6" fmla="*/ 0 w 5126065"/>
            <a:gd name="connsiteY6" fmla="*/ 0 h 6443383"/>
            <a:gd name="connsiteX0" fmla="*/ 0 w 4896968"/>
            <a:gd name="connsiteY0" fmla="*/ 0 h 6443383"/>
            <a:gd name="connsiteX1" fmla="*/ 3092822 w 4896968"/>
            <a:gd name="connsiteY1" fmla="*/ 0 h 6443383"/>
            <a:gd name="connsiteX2" fmla="*/ 3092820 w 4896968"/>
            <a:gd name="connsiteY2" fmla="*/ 3350559 h 6443383"/>
            <a:gd name="connsiteX3" fmla="*/ 4896968 w 4896968"/>
            <a:gd name="connsiteY3" fmla="*/ 3350559 h 6443383"/>
            <a:gd name="connsiteX4" fmla="*/ 4896968 w 4896968"/>
            <a:gd name="connsiteY4" fmla="*/ 6443383 h 6443383"/>
            <a:gd name="connsiteX5" fmla="*/ 0 w 4896968"/>
            <a:gd name="connsiteY5" fmla="*/ 6443383 h 6443383"/>
            <a:gd name="connsiteX6" fmla="*/ 0 w 4896968"/>
            <a:gd name="connsiteY6" fmla="*/ 0 h 6443383"/>
            <a:gd name="connsiteX0" fmla="*/ 0 w 5793439"/>
            <a:gd name="connsiteY0" fmla="*/ 257735 h 6443383"/>
            <a:gd name="connsiteX1" fmla="*/ 3989293 w 5793439"/>
            <a:gd name="connsiteY1" fmla="*/ 0 h 6443383"/>
            <a:gd name="connsiteX2" fmla="*/ 3989291 w 5793439"/>
            <a:gd name="connsiteY2" fmla="*/ 3350559 h 6443383"/>
            <a:gd name="connsiteX3" fmla="*/ 5793439 w 5793439"/>
            <a:gd name="connsiteY3" fmla="*/ 3350559 h 6443383"/>
            <a:gd name="connsiteX4" fmla="*/ 5793439 w 5793439"/>
            <a:gd name="connsiteY4" fmla="*/ 6443383 h 6443383"/>
            <a:gd name="connsiteX5" fmla="*/ 896471 w 5793439"/>
            <a:gd name="connsiteY5" fmla="*/ 6443383 h 6443383"/>
            <a:gd name="connsiteX6" fmla="*/ 0 w 5793439"/>
            <a:gd name="connsiteY6" fmla="*/ 257735 h 6443383"/>
            <a:gd name="connsiteX0" fmla="*/ 0 w 5793439"/>
            <a:gd name="connsiteY0" fmla="*/ 257735 h 6443383"/>
            <a:gd name="connsiteX1" fmla="*/ 3989293 w 5793439"/>
            <a:gd name="connsiteY1" fmla="*/ 0 h 6443383"/>
            <a:gd name="connsiteX2" fmla="*/ 3989291 w 5793439"/>
            <a:gd name="connsiteY2" fmla="*/ 3350559 h 6443383"/>
            <a:gd name="connsiteX3" fmla="*/ 5793439 w 5793439"/>
            <a:gd name="connsiteY3" fmla="*/ 3350559 h 6443383"/>
            <a:gd name="connsiteX4" fmla="*/ 5793439 w 5793439"/>
            <a:gd name="connsiteY4" fmla="*/ 6443383 h 6443383"/>
            <a:gd name="connsiteX5" fmla="*/ 0 w 5793439"/>
            <a:gd name="connsiteY5" fmla="*/ 3608294 h 6443383"/>
            <a:gd name="connsiteX6" fmla="*/ 0 w 5793439"/>
            <a:gd name="connsiteY6" fmla="*/ 257735 h 6443383"/>
            <a:gd name="connsiteX0" fmla="*/ 0 w 5793439"/>
            <a:gd name="connsiteY0" fmla="*/ 257735 h 3608294"/>
            <a:gd name="connsiteX1" fmla="*/ 3989293 w 5793439"/>
            <a:gd name="connsiteY1" fmla="*/ 0 h 3608294"/>
            <a:gd name="connsiteX2" fmla="*/ 3989291 w 5793439"/>
            <a:gd name="connsiteY2" fmla="*/ 3350559 h 3608294"/>
            <a:gd name="connsiteX3" fmla="*/ 5793439 w 5793439"/>
            <a:gd name="connsiteY3" fmla="*/ 3350559 h 3608294"/>
            <a:gd name="connsiteX4" fmla="*/ 1546413 w 5793439"/>
            <a:gd name="connsiteY4" fmla="*/ 3608294 h 3608294"/>
            <a:gd name="connsiteX5" fmla="*/ 0 w 5793439"/>
            <a:gd name="connsiteY5" fmla="*/ 3608294 h 3608294"/>
            <a:gd name="connsiteX6" fmla="*/ 0 w 5793439"/>
            <a:gd name="connsiteY6" fmla="*/ 257735 h 3608294"/>
            <a:gd name="connsiteX0" fmla="*/ 0 w 5793439"/>
            <a:gd name="connsiteY0" fmla="*/ 257735 h 3608294"/>
            <a:gd name="connsiteX1" fmla="*/ 3989293 w 5793439"/>
            <a:gd name="connsiteY1" fmla="*/ 0 h 3608294"/>
            <a:gd name="connsiteX2" fmla="*/ 3989291 w 5793439"/>
            <a:gd name="connsiteY2" fmla="*/ 3350559 h 3608294"/>
            <a:gd name="connsiteX3" fmla="*/ 5793439 w 5793439"/>
            <a:gd name="connsiteY3" fmla="*/ 3350559 h 3608294"/>
            <a:gd name="connsiteX4" fmla="*/ 1916207 w 5793439"/>
            <a:gd name="connsiteY4" fmla="*/ 3585882 h 3608294"/>
            <a:gd name="connsiteX5" fmla="*/ 1546413 w 5793439"/>
            <a:gd name="connsiteY5" fmla="*/ 3608294 h 3608294"/>
            <a:gd name="connsiteX6" fmla="*/ 0 w 5793439"/>
            <a:gd name="connsiteY6" fmla="*/ 3608294 h 3608294"/>
            <a:gd name="connsiteX7" fmla="*/ 0 w 5793439"/>
            <a:gd name="connsiteY7" fmla="*/ 257735 h 3608294"/>
            <a:gd name="connsiteX0" fmla="*/ 0 w 5793439"/>
            <a:gd name="connsiteY0" fmla="*/ 257735 h 6958853"/>
            <a:gd name="connsiteX1" fmla="*/ 3989293 w 5793439"/>
            <a:gd name="connsiteY1" fmla="*/ 0 h 6958853"/>
            <a:gd name="connsiteX2" fmla="*/ 3989291 w 5793439"/>
            <a:gd name="connsiteY2" fmla="*/ 3350559 h 6958853"/>
            <a:gd name="connsiteX3" fmla="*/ 5793439 w 5793439"/>
            <a:gd name="connsiteY3" fmla="*/ 3350559 h 6958853"/>
            <a:gd name="connsiteX4" fmla="*/ 1546413 w 5793439"/>
            <a:gd name="connsiteY4" fmla="*/ 6958853 h 6958853"/>
            <a:gd name="connsiteX5" fmla="*/ 1546413 w 5793439"/>
            <a:gd name="connsiteY5" fmla="*/ 3608294 h 6958853"/>
            <a:gd name="connsiteX6" fmla="*/ 0 w 5793439"/>
            <a:gd name="connsiteY6" fmla="*/ 3608294 h 6958853"/>
            <a:gd name="connsiteX7" fmla="*/ 0 w 5793439"/>
            <a:gd name="connsiteY7" fmla="*/ 257735 h 6958853"/>
            <a:gd name="connsiteX0" fmla="*/ 0 w 5927913"/>
            <a:gd name="connsiteY0" fmla="*/ 257735 h 6958853"/>
            <a:gd name="connsiteX1" fmla="*/ 3989293 w 5927913"/>
            <a:gd name="connsiteY1" fmla="*/ 0 h 6958853"/>
            <a:gd name="connsiteX2" fmla="*/ 3989291 w 5927913"/>
            <a:gd name="connsiteY2" fmla="*/ 3350559 h 6958853"/>
            <a:gd name="connsiteX3" fmla="*/ 5927913 w 5927913"/>
            <a:gd name="connsiteY3" fmla="*/ 6958853 h 6958853"/>
            <a:gd name="connsiteX4" fmla="*/ 1546413 w 5927913"/>
            <a:gd name="connsiteY4" fmla="*/ 6958853 h 6958853"/>
            <a:gd name="connsiteX5" fmla="*/ 1546413 w 5927913"/>
            <a:gd name="connsiteY5" fmla="*/ 3608294 h 6958853"/>
            <a:gd name="connsiteX6" fmla="*/ 0 w 5927913"/>
            <a:gd name="connsiteY6" fmla="*/ 3608294 h 6958853"/>
            <a:gd name="connsiteX7" fmla="*/ 0 w 5927913"/>
            <a:gd name="connsiteY7" fmla="*/ 257735 h 6958853"/>
            <a:gd name="connsiteX0" fmla="*/ 0 w 5927913"/>
            <a:gd name="connsiteY0" fmla="*/ 279639 h 6980757"/>
            <a:gd name="connsiteX1" fmla="*/ 3989293 w 5927913"/>
            <a:gd name="connsiteY1" fmla="*/ 21904 h 6980757"/>
            <a:gd name="connsiteX2" fmla="*/ 5927913 w 5927913"/>
            <a:gd name="connsiteY2" fmla="*/ 358324 h 6980757"/>
            <a:gd name="connsiteX3" fmla="*/ 5927913 w 5927913"/>
            <a:gd name="connsiteY3" fmla="*/ 6980757 h 6980757"/>
            <a:gd name="connsiteX4" fmla="*/ 1546413 w 5927913"/>
            <a:gd name="connsiteY4" fmla="*/ 6980757 h 6980757"/>
            <a:gd name="connsiteX5" fmla="*/ 1546413 w 5927913"/>
            <a:gd name="connsiteY5" fmla="*/ 3630198 h 6980757"/>
            <a:gd name="connsiteX6" fmla="*/ 0 w 5927913"/>
            <a:gd name="connsiteY6" fmla="*/ 3630198 h 6980757"/>
            <a:gd name="connsiteX7" fmla="*/ 0 w 5927913"/>
            <a:gd name="connsiteY7" fmla="*/ 279639 h 6980757"/>
            <a:gd name="connsiteX0" fmla="*/ 0 w 5927913"/>
            <a:gd name="connsiteY0" fmla="*/ 0 h 6701118"/>
            <a:gd name="connsiteX1" fmla="*/ 5927913 w 5927913"/>
            <a:gd name="connsiteY1" fmla="*/ 78685 h 6701118"/>
            <a:gd name="connsiteX2" fmla="*/ 5927913 w 5927913"/>
            <a:gd name="connsiteY2" fmla="*/ 6701118 h 6701118"/>
            <a:gd name="connsiteX3" fmla="*/ 1546413 w 5927913"/>
            <a:gd name="connsiteY3" fmla="*/ 6701118 h 6701118"/>
            <a:gd name="connsiteX4" fmla="*/ 1546413 w 5927913"/>
            <a:gd name="connsiteY4" fmla="*/ 3350559 h 6701118"/>
            <a:gd name="connsiteX5" fmla="*/ 0 w 5927913"/>
            <a:gd name="connsiteY5" fmla="*/ 3350559 h 6701118"/>
            <a:gd name="connsiteX6" fmla="*/ 0 w 5927913"/>
            <a:gd name="connsiteY6" fmla="*/ 0 h 6701118"/>
            <a:gd name="connsiteX0" fmla="*/ 0 w 5927913"/>
            <a:gd name="connsiteY0" fmla="*/ 1 h 6701119"/>
            <a:gd name="connsiteX1" fmla="*/ 5927913 w 5927913"/>
            <a:gd name="connsiteY1" fmla="*/ 0 h 6701119"/>
            <a:gd name="connsiteX2" fmla="*/ 5927913 w 5927913"/>
            <a:gd name="connsiteY2" fmla="*/ 6701119 h 6701119"/>
            <a:gd name="connsiteX3" fmla="*/ 1546413 w 5927913"/>
            <a:gd name="connsiteY3" fmla="*/ 6701119 h 6701119"/>
            <a:gd name="connsiteX4" fmla="*/ 1546413 w 5927913"/>
            <a:gd name="connsiteY4" fmla="*/ 3350560 h 6701119"/>
            <a:gd name="connsiteX5" fmla="*/ 0 w 5927913"/>
            <a:gd name="connsiteY5" fmla="*/ 3350560 h 6701119"/>
            <a:gd name="connsiteX6" fmla="*/ 0 w 5927913"/>
            <a:gd name="connsiteY6" fmla="*/ 1 h 6701119"/>
            <a:gd name="connsiteX0" fmla="*/ 0 w 5927913"/>
            <a:gd name="connsiteY0" fmla="*/ 1 h 6701119"/>
            <a:gd name="connsiteX1" fmla="*/ 5927913 w 5927913"/>
            <a:gd name="connsiteY1" fmla="*/ 0 h 6701119"/>
            <a:gd name="connsiteX2" fmla="*/ 5927913 w 5927913"/>
            <a:gd name="connsiteY2" fmla="*/ 6701119 h 6701119"/>
            <a:gd name="connsiteX3" fmla="*/ 1546413 w 5927913"/>
            <a:gd name="connsiteY3" fmla="*/ 6701119 h 6701119"/>
            <a:gd name="connsiteX4" fmla="*/ 1743505 w 5927913"/>
            <a:gd name="connsiteY4" fmla="*/ 3350560 h 6701119"/>
            <a:gd name="connsiteX5" fmla="*/ 0 w 5927913"/>
            <a:gd name="connsiteY5" fmla="*/ 3350560 h 6701119"/>
            <a:gd name="connsiteX6" fmla="*/ 0 w 5927913"/>
            <a:gd name="connsiteY6" fmla="*/ 1 h 6701119"/>
            <a:gd name="connsiteX0" fmla="*/ 0 w 5927913"/>
            <a:gd name="connsiteY0" fmla="*/ 1 h 6701119"/>
            <a:gd name="connsiteX1" fmla="*/ 5927913 w 5927913"/>
            <a:gd name="connsiteY1" fmla="*/ 0 h 6701119"/>
            <a:gd name="connsiteX2" fmla="*/ 5927913 w 5927913"/>
            <a:gd name="connsiteY2" fmla="*/ 6701119 h 6701119"/>
            <a:gd name="connsiteX3" fmla="*/ 1743505 w 5927913"/>
            <a:gd name="connsiteY3" fmla="*/ 6701119 h 6701119"/>
            <a:gd name="connsiteX4" fmla="*/ 1743505 w 5927913"/>
            <a:gd name="connsiteY4" fmla="*/ 3350560 h 6701119"/>
            <a:gd name="connsiteX5" fmla="*/ 0 w 5927913"/>
            <a:gd name="connsiteY5" fmla="*/ 3350560 h 6701119"/>
            <a:gd name="connsiteX6" fmla="*/ 0 w 5927913"/>
            <a:gd name="connsiteY6" fmla="*/ 1 h 6701119"/>
            <a:gd name="connsiteX0" fmla="*/ 0 w 5927913"/>
            <a:gd name="connsiteY0" fmla="*/ 1 h 6701119"/>
            <a:gd name="connsiteX1" fmla="*/ 5927913 w 5927913"/>
            <a:gd name="connsiteY1" fmla="*/ 0 h 6701119"/>
            <a:gd name="connsiteX2" fmla="*/ 5927913 w 5927913"/>
            <a:gd name="connsiteY2" fmla="*/ 6701119 h 6701119"/>
            <a:gd name="connsiteX3" fmla="*/ 1743505 w 5927913"/>
            <a:gd name="connsiteY3" fmla="*/ 6701119 h 6701119"/>
            <a:gd name="connsiteX4" fmla="*/ 2092206 w 5927913"/>
            <a:gd name="connsiteY4" fmla="*/ 3350560 h 6701119"/>
            <a:gd name="connsiteX5" fmla="*/ 0 w 5927913"/>
            <a:gd name="connsiteY5" fmla="*/ 3350560 h 6701119"/>
            <a:gd name="connsiteX6" fmla="*/ 0 w 5927913"/>
            <a:gd name="connsiteY6" fmla="*/ 1 h 6701119"/>
            <a:gd name="connsiteX0" fmla="*/ 0 w 5927913"/>
            <a:gd name="connsiteY0" fmla="*/ 1 h 6701119"/>
            <a:gd name="connsiteX1" fmla="*/ 5927913 w 5927913"/>
            <a:gd name="connsiteY1" fmla="*/ 0 h 6701119"/>
            <a:gd name="connsiteX2" fmla="*/ 5927913 w 5927913"/>
            <a:gd name="connsiteY2" fmla="*/ 6701119 h 6701119"/>
            <a:gd name="connsiteX3" fmla="*/ 2092206 w 5927913"/>
            <a:gd name="connsiteY3" fmla="*/ 6701119 h 6701119"/>
            <a:gd name="connsiteX4" fmla="*/ 2092206 w 5927913"/>
            <a:gd name="connsiteY4" fmla="*/ 3350560 h 6701119"/>
            <a:gd name="connsiteX5" fmla="*/ 0 w 5927913"/>
            <a:gd name="connsiteY5" fmla="*/ 3350560 h 6701119"/>
            <a:gd name="connsiteX6" fmla="*/ 0 w 5927913"/>
            <a:gd name="connsiteY6" fmla="*/ 1 h 67011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927913" h="6701119">
              <a:moveTo>
                <a:pt x="0" y="1"/>
              </a:moveTo>
              <a:lnTo>
                <a:pt x="5927913" y="0"/>
              </a:lnTo>
              <a:lnTo>
                <a:pt x="5927913" y="6701119"/>
              </a:lnTo>
              <a:lnTo>
                <a:pt x="2092206" y="6701119"/>
              </a:lnTo>
              <a:lnTo>
                <a:pt x="2092206" y="3350560"/>
              </a:lnTo>
              <a:lnTo>
                <a:pt x="0" y="3350560"/>
              </a:lnTo>
              <a:lnTo>
                <a:pt x="0" y="1"/>
              </a:lnTo>
              <a:close/>
            </a:path>
          </a:pathLst>
        </a:custGeom>
        <a:noFill/>
        <a:ln w="28575">
          <a:solidFill>
            <a:srgbClr val="0070C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39</xdr:col>
      <xdr:colOff>1</xdr:colOff>
      <xdr:row>15</xdr:row>
      <xdr:rowOff>257734</xdr:rowOff>
    </xdr:from>
    <xdr:to>
      <xdr:col>56</xdr:col>
      <xdr:colOff>1</xdr:colOff>
      <xdr:row>42</xdr:row>
      <xdr:rowOff>0</xdr:rowOff>
    </xdr:to>
    <xdr:sp macro="" textlink="">
      <xdr:nvSpPr>
        <xdr:cNvPr id="12" name="Rectangle 11">
          <a:extLst>
            <a:ext uri="{FF2B5EF4-FFF2-40B4-BE49-F238E27FC236}">
              <a16:creationId xmlns:a16="http://schemas.microsoft.com/office/drawing/2014/main" id="{00000000-0008-0000-0400-00000C000000}"/>
            </a:ext>
          </a:extLst>
        </xdr:cNvPr>
        <xdr:cNvSpPr/>
      </xdr:nvSpPr>
      <xdr:spPr>
        <a:xfrm>
          <a:off x="9838766" y="3395381"/>
          <a:ext cx="4381500" cy="6701119"/>
        </a:xfrm>
        <a:custGeom>
          <a:avLst/>
          <a:gdLst>
            <a:gd name="connsiteX0" fmla="*/ 0 w 1030941"/>
            <a:gd name="connsiteY0" fmla="*/ 0 h 6701119"/>
            <a:gd name="connsiteX1" fmla="*/ 1030941 w 1030941"/>
            <a:gd name="connsiteY1" fmla="*/ 0 h 6701119"/>
            <a:gd name="connsiteX2" fmla="*/ 1030941 w 1030941"/>
            <a:gd name="connsiteY2" fmla="*/ 6701119 h 6701119"/>
            <a:gd name="connsiteX3" fmla="*/ 0 w 1030941"/>
            <a:gd name="connsiteY3" fmla="*/ 6701119 h 6701119"/>
            <a:gd name="connsiteX4" fmla="*/ 0 w 1030941"/>
            <a:gd name="connsiteY4" fmla="*/ 0 h 6701119"/>
            <a:gd name="connsiteX0" fmla="*/ 0 w 4381500"/>
            <a:gd name="connsiteY0" fmla="*/ 0 h 6701119"/>
            <a:gd name="connsiteX1" fmla="*/ 4381500 w 4381500"/>
            <a:gd name="connsiteY1" fmla="*/ 0 h 6701119"/>
            <a:gd name="connsiteX2" fmla="*/ 1030941 w 4381500"/>
            <a:gd name="connsiteY2" fmla="*/ 6701119 h 6701119"/>
            <a:gd name="connsiteX3" fmla="*/ 0 w 4381500"/>
            <a:gd name="connsiteY3" fmla="*/ 6701119 h 6701119"/>
            <a:gd name="connsiteX4" fmla="*/ 0 w 4381500"/>
            <a:gd name="connsiteY4" fmla="*/ 0 h 6701119"/>
            <a:gd name="connsiteX0" fmla="*/ 0 w 4381500"/>
            <a:gd name="connsiteY0" fmla="*/ 0 h 6701119"/>
            <a:gd name="connsiteX1" fmla="*/ 4381500 w 4381500"/>
            <a:gd name="connsiteY1" fmla="*/ 0 h 6701119"/>
            <a:gd name="connsiteX2" fmla="*/ 3081616 w 4381500"/>
            <a:gd name="connsiteY2" fmla="*/ 2577354 h 6701119"/>
            <a:gd name="connsiteX3" fmla="*/ 1030941 w 4381500"/>
            <a:gd name="connsiteY3" fmla="*/ 6701119 h 6701119"/>
            <a:gd name="connsiteX4" fmla="*/ 0 w 4381500"/>
            <a:gd name="connsiteY4" fmla="*/ 6701119 h 6701119"/>
            <a:gd name="connsiteX5" fmla="*/ 0 w 4381500"/>
            <a:gd name="connsiteY5" fmla="*/ 0 h 6701119"/>
            <a:gd name="connsiteX0" fmla="*/ 0 w 4381500"/>
            <a:gd name="connsiteY0" fmla="*/ 0 h 6701119"/>
            <a:gd name="connsiteX1" fmla="*/ 4381500 w 4381500"/>
            <a:gd name="connsiteY1" fmla="*/ 0 h 6701119"/>
            <a:gd name="connsiteX2" fmla="*/ 4381499 w 4381500"/>
            <a:gd name="connsiteY2" fmla="*/ 3350560 h 6701119"/>
            <a:gd name="connsiteX3" fmla="*/ 1030941 w 4381500"/>
            <a:gd name="connsiteY3" fmla="*/ 6701119 h 6701119"/>
            <a:gd name="connsiteX4" fmla="*/ 0 w 4381500"/>
            <a:gd name="connsiteY4" fmla="*/ 6701119 h 6701119"/>
            <a:gd name="connsiteX5" fmla="*/ 0 w 4381500"/>
            <a:gd name="connsiteY5" fmla="*/ 0 h 6701119"/>
            <a:gd name="connsiteX0" fmla="*/ 0 w 4381500"/>
            <a:gd name="connsiteY0" fmla="*/ 0 h 6701119"/>
            <a:gd name="connsiteX1" fmla="*/ 4381500 w 4381500"/>
            <a:gd name="connsiteY1" fmla="*/ 0 h 6701119"/>
            <a:gd name="connsiteX2" fmla="*/ 4381499 w 4381500"/>
            <a:gd name="connsiteY2" fmla="*/ 3350560 h 6701119"/>
            <a:gd name="connsiteX3" fmla="*/ 4157381 w 4381500"/>
            <a:gd name="connsiteY3" fmla="*/ 3574678 h 6701119"/>
            <a:gd name="connsiteX4" fmla="*/ 1030941 w 4381500"/>
            <a:gd name="connsiteY4" fmla="*/ 6701119 h 6701119"/>
            <a:gd name="connsiteX5" fmla="*/ 0 w 4381500"/>
            <a:gd name="connsiteY5" fmla="*/ 6701119 h 6701119"/>
            <a:gd name="connsiteX6" fmla="*/ 0 w 4381500"/>
            <a:gd name="connsiteY6" fmla="*/ 0 h 6701119"/>
            <a:gd name="connsiteX0" fmla="*/ 0 w 4381500"/>
            <a:gd name="connsiteY0" fmla="*/ 0 h 6701119"/>
            <a:gd name="connsiteX1" fmla="*/ 4381500 w 4381500"/>
            <a:gd name="connsiteY1" fmla="*/ 0 h 6701119"/>
            <a:gd name="connsiteX2" fmla="*/ 4381499 w 4381500"/>
            <a:gd name="connsiteY2" fmla="*/ 3350560 h 6701119"/>
            <a:gd name="connsiteX3" fmla="*/ 3350558 w 4381500"/>
            <a:gd name="connsiteY3" fmla="*/ 3350560 h 6701119"/>
            <a:gd name="connsiteX4" fmla="*/ 1030941 w 4381500"/>
            <a:gd name="connsiteY4" fmla="*/ 6701119 h 6701119"/>
            <a:gd name="connsiteX5" fmla="*/ 0 w 4381500"/>
            <a:gd name="connsiteY5" fmla="*/ 6701119 h 6701119"/>
            <a:gd name="connsiteX6" fmla="*/ 0 w 4381500"/>
            <a:gd name="connsiteY6" fmla="*/ 0 h 6701119"/>
            <a:gd name="connsiteX0" fmla="*/ 0 w 4381500"/>
            <a:gd name="connsiteY0" fmla="*/ 0 h 6701119"/>
            <a:gd name="connsiteX1" fmla="*/ 4381500 w 4381500"/>
            <a:gd name="connsiteY1" fmla="*/ 0 h 6701119"/>
            <a:gd name="connsiteX2" fmla="*/ 4381499 w 4381500"/>
            <a:gd name="connsiteY2" fmla="*/ 3350560 h 6701119"/>
            <a:gd name="connsiteX3" fmla="*/ 3350558 w 4381500"/>
            <a:gd name="connsiteY3" fmla="*/ 3350560 h 6701119"/>
            <a:gd name="connsiteX4" fmla="*/ 3350558 w 4381500"/>
            <a:gd name="connsiteY4" fmla="*/ 6701119 h 6701119"/>
            <a:gd name="connsiteX5" fmla="*/ 0 w 4381500"/>
            <a:gd name="connsiteY5" fmla="*/ 6701119 h 6701119"/>
            <a:gd name="connsiteX6" fmla="*/ 0 w 4381500"/>
            <a:gd name="connsiteY6" fmla="*/ 0 h 67011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4381500" h="6701119">
              <a:moveTo>
                <a:pt x="0" y="0"/>
              </a:moveTo>
              <a:lnTo>
                <a:pt x="4381500" y="0"/>
              </a:lnTo>
              <a:cubicBezTo>
                <a:pt x="4381500" y="1116853"/>
                <a:pt x="4381499" y="2233707"/>
                <a:pt x="4381499" y="3350560"/>
              </a:cubicBezTo>
              <a:lnTo>
                <a:pt x="3350558" y="3350560"/>
              </a:lnTo>
              <a:lnTo>
                <a:pt x="3350558" y="6701119"/>
              </a:lnTo>
              <a:lnTo>
                <a:pt x="0" y="6701119"/>
              </a:lnTo>
              <a:lnTo>
                <a:pt x="0" y="0"/>
              </a:lnTo>
              <a:close/>
            </a:path>
          </a:pathLst>
        </a:custGeom>
        <a:noFill/>
        <a:ln w="28575">
          <a:solidFill>
            <a:srgbClr val="00B05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40</xdr:col>
      <xdr:colOff>0</xdr:colOff>
      <xdr:row>16</xdr:row>
      <xdr:rowOff>78685</xdr:rowOff>
    </xdr:from>
    <xdr:ext cx="588751" cy="436786"/>
    <xdr:sp macro="" textlink="">
      <xdr:nvSpPr>
        <xdr:cNvPr id="13" name="TextBox 12">
          <a:extLst>
            <a:ext uri="{FF2B5EF4-FFF2-40B4-BE49-F238E27FC236}">
              <a16:creationId xmlns:a16="http://schemas.microsoft.com/office/drawing/2014/main" id="{00000000-0008-0000-0400-00000D000000}"/>
            </a:ext>
          </a:extLst>
        </xdr:cNvPr>
        <xdr:cNvSpPr txBox="1"/>
      </xdr:nvSpPr>
      <xdr:spPr>
        <a:xfrm>
          <a:off x="10096500" y="3474067"/>
          <a:ext cx="588751"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Zone 3</a:t>
          </a:r>
        </a:p>
        <a:p>
          <a:r>
            <a:rPr lang="en-US" sz="1100"/>
            <a:t>500kW</a:t>
          </a:r>
        </a:p>
      </xdr:txBody>
    </xdr:sp>
    <xdr:clientData/>
  </xdr:oneCellAnchor>
  <xdr:twoCellAnchor>
    <xdr:from>
      <xdr:col>51</xdr:col>
      <xdr:colOff>257734</xdr:colOff>
      <xdr:row>16</xdr:row>
      <xdr:rowOff>0</xdr:rowOff>
    </xdr:from>
    <xdr:to>
      <xdr:col>71</xdr:col>
      <xdr:colOff>0</xdr:colOff>
      <xdr:row>42</xdr:row>
      <xdr:rowOff>1</xdr:rowOff>
    </xdr:to>
    <xdr:sp macro="" textlink="">
      <xdr:nvSpPr>
        <xdr:cNvPr id="14" name="Rectangle 11">
          <a:extLst>
            <a:ext uri="{FF2B5EF4-FFF2-40B4-BE49-F238E27FC236}">
              <a16:creationId xmlns:a16="http://schemas.microsoft.com/office/drawing/2014/main" id="{00000000-0008-0000-0400-00000E000000}"/>
            </a:ext>
          </a:extLst>
        </xdr:cNvPr>
        <xdr:cNvSpPr/>
      </xdr:nvSpPr>
      <xdr:spPr>
        <a:xfrm>
          <a:off x="13189322" y="3395382"/>
          <a:ext cx="4896972" cy="6701119"/>
        </a:xfrm>
        <a:custGeom>
          <a:avLst/>
          <a:gdLst>
            <a:gd name="connsiteX0" fmla="*/ 0 w 1030941"/>
            <a:gd name="connsiteY0" fmla="*/ 0 h 6701119"/>
            <a:gd name="connsiteX1" fmla="*/ 1030941 w 1030941"/>
            <a:gd name="connsiteY1" fmla="*/ 0 h 6701119"/>
            <a:gd name="connsiteX2" fmla="*/ 1030941 w 1030941"/>
            <a:gd name="connsiteY2" fmla="*/ 6701119 h 6701119"/>
            <a:gd name="connsiteX3" fmla="*/ 0 w 1030941"/>
            <a:gd name="connsiteY3" fmla="*/ 6701119 h 6701119"/>
            <a:gd name="connsiteX4" fmla="*/ 0 w 1030941"/>
            <a:gd name="connsiteY4" fmla="*/ 0 h 6701119"/>
            <a:gd name="connsiteX0" fmla="*/ 0 w 4381500"/>
            <a:gd name="connsiteY0" fmla="*/ 0 h 6701119"/>
            <a:gd name="connsiteX1" fmla="*/ 4381500 w 4381500"/>
            <a:gd name="connsiteY1" fmla="*/ 0 h 6701119"/>
            <a:gd name="connsiteX2" fmla="*/ 1030941 w 4381500"/>
            <a:gd name="connsiteY2" fmla="*/ 6701119 h 6701119"/>
            <a:gd name="connsiteX3" fmla="*/ 0 w 4381500"/>
            <a:gd name="connsiteY3" fmla="*/ 6701119 h 6701119"/>
            <a:gd name="connsiteX4" fmla="*/ 0 w 4381500"/>
            <a:gd name="connsiteY4" fmla="*/ 0 h 6701119"/>
            <a:gd name="connsiteX0" fmla="*/ 0 w 4381500"/>
            <a:gd name="connsiteY0" fmla="*/ 0 h 6701119"/>
            <a:gd name="connsiteX1" fmla="*/ 4381500 w 4381500"/>
            <a:gd name="connsiteY1" fmla="*/ 0 h 6701119"/>
            <a:gd name="connsiteX2" fmla="*/ 3081616 w 4381500"/>
            <a:gd name="connsiteY2" fmla="*/ 2577354 h 6701119"/>
            <a:gd name="connsiteX3" fmla="*/ 1030941 w 4381500"/>
            <a:gd name="connsiteY3" fmla="*/ 6701119 h 6701119"/>
            <a:gd name="connsiteX4" fmla="*/ 0 w 4381500"/>
            <a:gd name="connsiteY4" fmla="*/ 6701119 h 6701119"/>
            <a:gd name="connsiteX5" fmla="*/ 0 w 4381500"/>
            <a:gd name="connsiteY5" fmla="*/ 0 h 6701119"/>
            <a:gd name="connsiteX0" fmla="*/ 0 w 4381500"/>
            <a:gd name="connsiteY0" fmla="*/ 0 h 6701119"/>
            <a:gd name="connsiteX1" fmla="*/ 4381500 w 4381500"/>
            <a:gd name="connsiteY1" fmla="*/ 0 h 6701119"/>
            <a:gd name="connsiteX2" fmla="*/ 4381499 w 4381500"/>
            <a:gd name="connsiteY2" fmla="*/ 3350560 h 6701119"/>
            <a:gd name="connsiteX3" fmla="*/ 1030941 w 4381500"/>
            <a:gd name="connsiteY3" fmla="*/ 6701119 h 6701119"/>
            <a:gd name="connsiteX4" fmla="*/ 0 w 4381500"/>
            <a:gd name="connsiteY4" fmla="*/ 6701119 h 6701119"/>
            <a:gd name="connsiteX5" fmla="*/ 0 w 4381500"/>
            <a:gd name="connsiteY5" fmla="*/ 0 h 6701119"/>
            <a:gd name="connsiteX0" fmla="*/ 0 w 4381500"/>
            <a:gd name="connsiteY0" fmla="*/ 0 h 6701119"/>
            <a:gd name="connsiteX1" fmla="*/ 4381500 w 4381500"/>
            <a:gd name="connsiteY1" fmla="*/ 0 h 6701119"/>
            <a:gd name="connsiteX2" fmla="*/ 4381499 w 4381500"/>
            <a:gd name="connsiteY2" fmla="*/ 3350560 h 6701119"/>
            <a:gd name="connsiteX3" fmla="*/ 4157381 w 4381500"/>
            <a:gd name="connsiteY3" fmla="*/ 3574678 h 6701119"/>
            <a:gd name="connsiteX4" fmla="*/ 1030941 w 4381500"/>
            <a:gd name="connsiteY4" fmla="*/ 6701119 h 6701119"/>
            <a:gd name="connsiteX5" fmla="*/ 0 w 4381500"/>
            <a:gd name="connsiteY5" fmla="*/ 6701119 h 6701119"/>
            <a:gd name="connsiteX6" fmla="*/ 0 w 4381500"/>
            <a:gd name="connsiteY6" fmla="*/ 0 h 6701119"/>
            <a:gd name="connsiteX0" fmla="*/ 0 w 4381500"/>
            <a:gd name="connsiteY0" fmla="*/ 0 h 6701119"/>
            <a:gd name="connsiteX1" fmla="*/ 4381500 w 4381500"/>
            <a:gd name="connsiteY1" fmla="*/ 0 h 6701119"/>
            <a:gd name="connsiteX2" fmla="*/ 4381499 w 4381500"/>
            <a:gd name="connsiteY2" fmla="*/ 3350560 h 6701119"/>
            <a:gd name="connsiteX3" fmla="*/ 3350558 w 4381500"/>
            <a:gd name="connsiteY3" fmla="*/ 3350560 h 6701119"/>
            <a:gd name="connsiteX4" fmla="*/ 1030941 w 4381500"/>
            <a:gd name="connsiteY4" fmla="*/ 6701119 h 6701119"/>
            <a:gd name="connsiteX5" fmla="*/ 0 w 4381500"/>
            <a:gd name="connsiteY5" fmla="*/ 6701119 h 6701119"/>
            <a:gd name="connsiteX6" fmla="*/ 0 w 4381500"/>
            <a:gd name="connsiteY6" fmla="*/ 0 h 6701119"/>
            <a:gd name="connsiteX0" fmla="*/ 0 w 4381500"/>
            <a:gd name="connsiteY0" fmla="*/ 0 h 6701119"/>
            <a:gd name="connsiteX1" fmla="*/ 4381500 w 4381500"/>
            <a:gd name="connsiteY1" fmla="*/ 0 h 6701119"/>
            <a:gd name="connsiteX2" fmla="*/ 4381499 w 4381500"/>
            <a:gd name="connsiteY2" fmla="*/ 3350560 h 6701119"/>
            <a:gd name="connsiteX3" fmla="*/ 3350558 w 4381500"/>
            <a:gd name="connsiteY3" fmla="*/ 3350560 h 6701119"/>
            <a:gd name="connsiteX4" fmla="*/ 3350558 w 4381500"/>
            <a:gd name="connsiteY4" fmla="*/ 6701119 h 6701119"/>
            <a:gd name="connsiteX5" fmla="*/ 0 w 4381500"/>
            <a:gd name="connsiteY5" fmla="*/ 6701119 h 6701119"/>
            <a:gd name="connsiteX6" fmla="*/ 0 w 4381500"/>
            <a:gd name="connsiteY6" fmla="*/ 0 h 6701119"/>
            <a:gd name="connsiteX0" fmla="*/ 0 w 6185647"/>
            <a:gd name="connsiteY0" fmla="*/ 3384177 h 6701119"/>
            <a:gd name="connsiteX1" fmla="*/ 6185647 w 6185647"/>
            <a:gd name="connsiteY1" fmla="*/ 0 h 6701119"/>
            <a:gd name="connsiteX2" fmla="*/ 6185646 w 6185647"/>
            <a:gd name="connsiteY2" fmla="*/ 3350560 h 6701119"/>
            <a:gd name="connsiteX3" fmla="*/ 5154705 w 6185647"/>
            <a:gd name="connsiteY3" fmla="*/ 3350560 h 6701119"/>
            <a:gd name="connsiteX4" fmla="*/ 5154705 w 6185647"/>
            <a:gd name="connsiteY4" fmla="*/ 6701119 h 6701119"/>
            <a:gd name="connsiteX5" fmla="*/ 1804147 w 6185647"/>
            <a:gd name="connsiteY5" fmla="*/ 6701119 h 6701119"/>
            <a:gd name="connsiteX6" fmla="*/ 0 w 6185647"/>
            <a:gd name="connsiteY6" fmla="*/ 3384177 h 6701119"/>
            <a:gd name="connsiteX0" fmla="*/ 0 w 6185647"/>
            <a:gd name="connsiteY0" fmla="*/ 3384177 h 6734736"/>
            <a:gd name="connsiteX1" fmla="*/ 6185647 w 6185647"/>
            <a:gd name="connsiteY1" fmla="*/ 0 h 6734736"/>
            <a:gd name="connsiteX2" fmla="*/ 6185646 w 6185647"/>
            <a:gd name="connsiteY2" fmla="*/ 3350560 h 6734736"/>
            <a:gd name="connsiteX3" fmla="*/ 5154705 w 6185647"/>
            <a:gd name="connsiteY3" fmla="*/ 3350560 h 6734736"/>
            <a:gd name="connsiteX4" fmla="*/ 5154705 w 6185647"/>
            <a:gd name="connsiteY4" fmla="*/ 6701119 h 6734736"/>
            <a:gd name="connsiteX5" fmla="*/ 1 w 6185647"/>
            <a:gd name="connsiteY5" fmla="*/ 6734736 h 6734736"/>
            <a:gd name="connsiteX6" fmla="*/ 0 w 6185647"/>
            <a:gd name="connsiteY6" fmla="*/ 3384177 h 6734736"/>
            <a:gd name="connsiteX0" fmla="*/ 0 w 6185647"/>
            <a:gd name="connsiteY0" fmla="*/ 3384177 h 6734736"/>
            <a:gd name="connsiteX1" fmla="*/ 6185647 w 6185647"/>
            <a:gd name="connsiteY1" fmla="*/ 0 h 6734736"/>
            <a:gd name="connsiteX2" fmla="*/ 6185646 w 6185647"/>
            <a:gd name="connsiteY2" fmla="*/ 3350560 h 6734736"/>
            <a:gd name="connsiteX3" fmla="*/ 5154705 w 6185647"/>
            <a:gd name="connsiteY3" fmla="*/ 3350560 h 6734736"/>
            <a:gd name="connsiteX4" fmla="*/ 4896971 w 6185647"/>
            <a:gd name="connsiteY4" fmla="*/ 6734736 h 6734736"/>
            <a:gd name="connsiteX5" fmla="*/ 1 w 6185647"/>
            <a:gd name="connsiteY5" fmla="*/ 6734736 h 6734736"/>
            <a:gd name="connsiteX6" fmla="*/ 0 w 6185647"/>
            <a:gd name="connsiteY6" fmla="*/ 3384177 h 6734736"/>
            <a:gd name="connsiteX0" fmla="*/ 0 w 6185646"/>
            <a:gd name="connsiteY0" fmla="*/ 352204 h 3702763"/>
            <a:gd name="connsiteX1" fmla="*/ 1804148 w 6185646"/>
            <a:gd name="connsiteY1" fmla="*/ 352203 h 3702763"/>
            <a:gd name="connsiteX2" fmla="*/ 6185646 w 6185646"/>
            <a:gd name="connsiteY2" fmla="*/ 318587 h 3702763"/>
            <a:gd name="connsiteX3" fmla="*/ 5154705 w 6185646"/>
            <a:gd name="connsiteY3" fmla="*/ 318587 h 3702763"/>
            <a:gd name="connsiteX4" fmla="*/ 4896971 w 6185646"/>
            <a:gd name="connsiteY4" fmla="*/ 3702763 h 3702763"/>
            <a:gd name="connsiteX5" fmla="*/ 1 w 6185646"/>
            <a:gd name="connsiteY5" fmla="*/ 3702763 h 3702763"/>
            <a:gd name="connsiteX6" fmla="*/ 0 w 6185646"/>
            <a:gd name="connsiteY6" fmla="*/ 352204 h 3702763"/>
            <a:gd name="connsiteX0" fmla="*/ 0 w 5154705"/>
            <a:gd name="connsiteY0" fmla="*/ 3350560 h 6701119"/>
            <a:gd name="connsiteX1" fmla="*/ 1804148 w 5154705"/>
            <a:gd name="connsiteY1" fmla="*/ 3350559 h 6701119"/>
            <a:gd name="connsiteX2" fmla="*/ 1804148 w 5154705"/>
            <a:gd name="connsiteY2" fmla="*/ 0 h 6701119"/>
            <a:gd name="connsiteX3" fmla="*/ 5154705 w 5154705"/>
            <a:gd name="connsiteY3" fmla="*/ 3316943 h 6701119"/>
            <a:gd name="connsiteX4" fmla="*/ 4896971 w 5154705"/>
            <a:gd name="connsiteY4" fmla="*/ 6701119 h 6701119"/>
            <a:gd name="connsiteX5" fmla="*/ 1 w 5154705"/>
            <a:gd name="connsiteY5" fmla="*/ 6701119 h 6701119"/>
            <a:gd name="connsiteX6" fmla="*/ 0 w 5154705"/>
            <a:gd name="connsiteY6" fmla="*/ 3350560 h 6701119"/>
            <a:gd name="connsiteX0" fmla="*/ 0 w 4896972"/>
            <a:gd name="connsiteY0" fmla="*/ 3350560 h 6701119"/>
            <a:gd name="connsiteX1" fmla="*/ 1804148 w 4896972"/>
            <a:gd name="connsiteY1" fmla="*/ 3350559 h 6701119"/>
            <a:gd name="connsiteX2" fmla="*/ 1804148 w 4896972"/>
            <a:gd name="connsiteY2" fmla="*/ 0 h 6701119"/>
            <a:gd name="connsiteX3" fmla="*/ 4896972 w 4896972"/>
            <a:gd name="connsiteY3" fmla="*/ 78685 h 6701119"/>
            <a:gd name="connsiteX4" fmla="*/ 4896971 w 4896972"/>
            <a:gd name="connsiteY4" fmla="*/ 6701119 h 6701119"/>
            <a:gd name="connsiteX5" fmla="*/ 1 w 4896972"/>
            <a:gd name="connsiteY5" fmla="*/ 6701119 h 6701119"/>
            <a:gd name="connsiteX6" fmla="*/ 0 w 4896972"/>
            <a:gd name="connsiteY6" fmla="*/ 3350560 h 6701119"/>
            <a:gd name="connsiteX0" fmla="*/ 0 w 4896972"/>
            <a:gd name="connsiteY0" fmla="*/ 3350560 h 6701119"/>
            <a:gd name="connsiteX1" fmla="*/ 1804148 w 4896972"/>
            <a:gd name="connsiteY1" fmla="*/ 3350559 h 6701119"/>
            <a:gd name="connsiteX2" fmla="*/ 1804148 w 4896972"/>
            <a:gd name="connsiteY2" fmla="*/ 0 h 6701119"/>
            <a:gd name="connsiteX3" fmla="*/ 4896972 w 4896972"/>
            <a:gd name="connsiteY3" fmla="*/ 0 h 6701119"/>
            <a:gd name="connsiteX4" fmla="*/ 4896971 w 4896972"/>
            <a:gd name="connsiteY4" fmla="*/ 6701119 h 6701119"/>
            <a:gd name="connsiteX5" fmla="*/ 1 w 4896972"/>
            <a:gd name="connsiteY5" fmla="*/ 6701119 h 6701119"/>
            <a:gd name="connsiteX6" fmla="*/ 0 w 4896972"/>
            <a:gd name="connsiteY6" fmla="*/ 3350560 h 67011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4896972" h="6701119">
              <a:moveTo>
                <a:pt x="0" y="3350560"/>
              </a:moveTo>
              <a:lnTo>
                <a:pt x="1804148" y="3350559"/>
              </a:lnTo>
              <a:lnTo>
                <a:pt x="1804148" y="0"/>
              </a:lnTo>
              <a:lnTo>
                <a:pt x="4896972" y="0"/>
              </a:lnTo>
              <a:cubicBezTo>
                <a:pt x="4896972" y="2207478"/>
                <a:pt x="4896971" y="4493641"/>
                <a:pt x="4896971" y="6701119"/>
              </a:cubicBezTo>
              <a:lnTo>
                <a:pt x="1" y="6701119"/>
              </a:lnTo>
              <a:cubicBezTo>
                <a:pt x="1" y="5584266"/>
                <a:pt x="0" y="4467413"/>
                <a:pt x="0" y="3350560"/>
              </a:cubicBezTo>
              <a:close/>
            </a:path>
          </a:pathLst>
        </a:custGeom>
        <a:noFill/>
        <a:ln w="28575">
          <a:solidFill>
            <a:srgbClr val="7030A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64</xdr:col>
      <xdr:colOff>184455</xdr:colOff>
      <xdr:row>16</xdr:row>
      <xdr:rowOff>78685</xdr:rowOff>
    </xdr:from>
    <xdr:ext cx="588751" cy="436786"/>
    <xdr:sp macro="" textlink="">
      <xdr:nvSpPr>
        <xdr:cNvPr id="15" name="TextBox 14">
          <a:extLst>
            <a:ext uri="{FF2B5EF4-FFF2-40B4-BE49-F238E27FC236}">
              <a16:creationId xmlns:a16="http://schemas.microsoft.com/office/drawing/2014/main" id="{00000000-0008-0000-0400-00000F000000}"/>
            </a:ext>
          </a:extLst>
        </xdr:cNvPr>
        <xdr:cNvSpPr txBox="1"/>
      </xdr:nvSpPr>
      <xdr:spPr>
        <a:xfrm>
          <a:off x="16466602" y="3474067"/>
          <a:ext cx="588751"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Zone 4</a:t>
          </a:r>
        </a:p>
        <a:p>
          <a:r>
            <a:rPr lang="en-US" sz="1100"/>
            <a:t>500kW</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19050</xdr:colOff>
          <xdr:row>3</xdr:row>
          <xdr:rowOff>114300</xdr:rowOff>
        </xdr:from>
        <xdr:to>
          <xdr:col>13</xdr:col>
          <xdr:colOff>48746</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Toggle Power Zones </a:t>
              </a:r>
            </a:p>
            <a:p>
              <a:pPr algn="ctr" rtl="0">
                <a:defRPr sz="1000"/>
              </a:pPr>
              <a:r>
                <a:rPr lang="en-US" sz="1100" b="0" i="0" u="none" strike="noStrike" baseline="0">
                  <a:solidFill>
                    <a:srgbClr val="000000"/>
                  </a:solidFill>
                  <a:latin typeface="Calibri"/>
                  <a:ea typeface="Calibri"/>
                  <a:cs typeface="Calibri"/>
                </a:rPr>
                <a:t>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xdr:row>
          <xdr:rowOff>114300</xdr:rowOff>
        </xdr:from>
        <xdr:to>
          <xdr:col>7</xdr:col>
          <xdr:colOff>48746</xdr:colOff>
          <xdr:row>6</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Toggle Power Zones </a:t>
              </a:r>
            </a:p>
            <a:p>
              <a:pPr algn="ctr" rtl="0">
                <a:defRPr sz="1000"/>
              </a:pPr>
              <a:r>
                <a:rPr lang="en-US" sz="1100" b="0" i="0" u="none" strike="noStrike" baseline="0">
                  <a:solidFill>
                    <a:srgbClr val="000000"/>
                  </a:solidFill>
                  <a:latin typeface="Calibri"/>
                  <a:ea typeface="Calibri"/>
                  <a:cs typeface="Calibri"/>
                </a:rPr>
                <a:t>ON</a:t>
              </a:r>
            </a:p>
          </xdr:txBody>
        </xdr:sp>
        <xdr:clientData fPrintsWithSheet="0"/>
      </xdr:twoCellAnchor>
    </mc:Choice>
    <mc:Fallback/>
  </mc:AlternateContent>
  <xdr:twoCellAnchor>
    <xdr:from>
      <xdr:col>1</xdr:col>
      <xdr:colOff>257734</xdr:colOff>
      <xdr:row>11</xdr:row>
      <xdr:rowOff>22412</xdr:rowOff>
    </xdr:from>
    <xdr:to>
      <xdr:col>35</xdr:col>
      <xdr:colOff>0</xdr:colOff>
      <xdr:row>50</xdr:row>
      <xdr:rowOff>0</xdr:rowOff>
    </xdr:to>
    <xdr:sp macro="" textlink="">
      <xdr:nvSpPr>
        <xdr:cNvPr id="2" name="Rectangle 13">
          <a:extLst>
            <a:ext uri="{FF2B5EF4-FFF2-40B4-BE49-F238E27FC236}">
              <a16:creationId xmlns:a16="http://schemas.microsoft.com/office/drawing/2014/main" id="{00000000-0008-0000-0500-000002000000}"/>
            </a:ext>
          </a:extLst>
        </xdr:cNvPr>
        <xdr:cNvSpPr/>
      </xdr:nvSpPr>
      <xdr:spPr>
        <a:xfrm>
          <a:off x="302558" y="2129118"/>
          <a:ext cx="8505266" cy="10029264"/>
        </a:xfrm>
        <a:custGeom>
          <a:avLst/>
          <a:gdLst>
            <a:gd name="connsiteX0" fmla="*/ 0 w 18814676"/>
            <a:gd name="connsiteY0" fmla="*/ 0 h 7967382"/>
            <a:gd name="connsiteX1" fmla="*/ 18814676 w 18814676"/>
            <a:gd name="connsiteY1" fmla="*/ 0 h 7967382"/>
            <a:gd name="connsiteX2" fmla="*/ 18814676 w 18814676"/>
            <a:gd name="connsiteY2" fmla="*/ 7967382 h 7967382"/>
            <a:gd name="connsiteX3" fmla="*/ 0 w 18814676"/>
            <a:gd name="connsiteY3" fmla="*/ 7967382 h 7967382"/>
            <a:gd name="connsiteX4" fmla="*/ 0 w 18814676"/>
            <a:gd name="connsiteY4" fmla="*/ 0 h 7967382"/>
            <a:gd name="connsiteX0" fmla="*/ 0 w 18814676"/>
            <a:gd name="connsiteY0" fmla="*/ 0 h 8225117"/>
            <a:gd name="connsiteX1" fmla="*/ 18814676 w 18814676"/>
            <a:gd name="connsiteY1" fmla="*/ 0 h 8225117"/>
            <a:gd name="connsiteX2" fmla="*/ 18814676 w 18814676"/>
            <a:gd name="connsiteY2" fmla="*/ 7967382 h 8225117"/>
            <a:gd name="connsiteX3" fmla="*/ 0 w 18814676"/>
            <a:gd name="connsiteY3" fmla="*/ 8225117 h 8225117"/>
            <a:gd name="connsiteX4" fmla="*/ 0 w 18814676"/>
            <a:gd name="connsiteY4" fmla="*/ 0 h 8225117"/>
            <a:gd name="connsiteX0" fmla="*/ 0 w 18814676"/>
            <a:gd name="connsiteY0" fmla="*/ 0 h 8225117"/>
            <a:gd name="connsiteX1" fmla="*/ 18814676 w 18814676"/>
            <a:gd name="connsiteY1" fmla="*/ 0 h 8225117"/>
            <a:gd name="connsiteX2" fmla="*/ 18814676 w 18814676"/>
            <a:gd name="connsiteY2" fmla="*/ 8225117 h 8225117"/>
            <a:gd name="connsiteX3" fmla="*/ 0 w 18814676"/>
            <a:gd name="connsiteY3" fmla="*/ 8225117 h 8225117"/>
            <a:gd name="connsiteX4" fmla="*/ 0 w 18814676"/>
            <a:gd name="connsiteY4" fmla="*/ 0 h 822511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814676" h="8225117">
              <a:moveTo>
                <a:pt x="0" y="0"/>
              </a:moveTo>
              <a:lnTo>
                <a:pt x="18814676" y="0"/>
              </a:lnTo>
              <a:lnTo>
                <a:pt x="18814676" y="8225117"/>
              </a:lnTo>
              <a:lnTo>
                <a:pt x="0" y="8225117"/>
              </a:lnTo>
              <a:lnTo>
                <a:pt x="0" y="0"/>
              </a:lnTo>
              <a:close/>
            </a:path>
          </a:pathLst>
        </a:custGeom>
        <a:noFill/>
        <a:ln w="28575">
          <a:solidFill>
            <a:sysClr val="windowText" lastClr="00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4</xdr:col>
      <xdr:colOff>0</xdr:colOff>
      <xdr:row>15</xdr:row>
      <xdr:rowOff>0</xdr:rowOff>
    </xdr:from>
    <xdr:ext cx="1288677" cy="515471"/>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818029" y="3328147"/>
          <a:ext cx="1288677" cy="5154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0"/>
            <a:t>Power</a:t>
          </a:r>
          <a:r>
            <a:rPr lang="en-US" sz="1100" b="0" baseline="0"/>
            <a:t> Zone 1</a:t>
          </a:r>
        </a:p>
        <a:p>
          <a:pPr algn="ctr"/>
          <a:r>
            <a:rPr lang="en-US" sz="1100" b="0" baseline="0"/>
            <a:t>283kW</a:t>
          </a:r>
          <a:endParaRPr lang="en-US" sz="1100"/>
        </a:p>
      </xdr:txBody>
    </xdr:sp>
    <xdr:clientData/>
  </xdr:oneCellAnchor>
  <xdr:twoCellAnchor>
    <xdr:from>
      <xdr:col>3</xdr:col>
      <xdr:colOff>257734</xdr:colOff>
      <xdr:row>14</xdr:row>
      <xdr:rowOff>246529</xdr:rowOff>
    </xdr:from>
    <xdr:to>
      <xdr:col>8</xdr:col>
      <xdr:colOff>257734</xdr:colOff>
      <xdr:row>48</xdr:row>
      <xdr:rowOff>0</xdr:rowOff>
    </xdr:to>
    <xdr:sp macro="" textlink="">
      <xdr:nvSpPr>
        <xdr:cNvPr id="4" name="Rectangle 5">
          <a:extLst>
            <a:ext uri="{FF2B5EF4-FFF2-40B4-BE49-F238E27FC236}">
              <a16:creationId xmlns:a16="http://schemas.microsoft.com/office/drawing/2014/main" id="{00000000-0008-0000-0500-000004000000}"/>
            </a:ext>
          </a:extLst>
        </xdr:cNvPr>
        <xdr:cNvSpPr/>
      </xdr:nvSpPr>
      <xdr:spPr>
        <a:xfrm>
          <a:off x="818028" y="3316941"/>
          <a:ext cx="1288677" cy="8516471"/>
        </a:xfrm>
        <a:custGeom>
          <a:avLst/>
          <a:gdLst>
            <a:gd name="connsiteX0" fmla="*/ 0 w 4639236"/>
            <a:gd name="connsiteY0" fmla="*/ 0 h 7474324"/>
            <a:gd name="connsiteX1" fmla="*/ 4639236 w 4639236"/>
            <a:gd name="connsiteY1" fmla="*/ 0 h 7474324"/>
            <a:gd name="connsiteX2" fmla="*/ 4639236 w 4639236"/>
            <a:gd name="connsiteY2" fmla="*/ 7474324 h 7474324"/>
            <a:gd name="connsiteX3" fmla="*/ 0 w 4639236"/>
            <a:gd name="connsiteY3" fmla="*/ 7474324 h 7474324"/>
            <a:gd name="connsiteX4" fmla="*/ 0 w 4639236"/>
            <a:gd name="connsiteY4" fmla="*/ 0 h 7474324"/>
            <a:gd name="connsiteX0" fmla="*/ 0 w 4639236"/>
            <a:gd name="connsiteY0" fmla="*/ 0 h 7474324"/>
            <a:gd name="connsiteX1" fmla="*/ 2588559 w 4639236"/>
            <a:gd name="connsiteY1" fmla="*/ 0 h 7474324"/>
            <a:gd name="connsiteX2" fmla="*/ 4639236 w 4639236"/>
            <a:gd name="connsiteY2" fmla="*/ 0 h 7474324"/>
            <a:gd name="connsiteX3" fmla="*/ 4639236 w 4639236"/>
            <a:gd name="connsiteY3" fmla="*/ 7474324 h 7474324"/>
            <a:gd name="connsiteX4" fmla="*/ 0 w 4639236"/>
            <a:gd name="connsiteY4" fmla="*/ 7474324 h 7474324"/>
            <a:gd name="connsiteX5" fmla="*/ 0 w 4639236"/>
            <a:gd name="connsiteY5" fmla="*/ 0 h 7474324"/>
            <a:gd name="connsiteX0" fmla="*/ 0 w 4639236"/>
            <a:gd name="connsiteY0" fmla="*/ 0 h 7474324"/>
            <a:gd name="connsiteX1" fmla="*/ 773206 w 4639236"/>
            <a:gd name="connsiteY1" fmla="*/ 0 h 7474324"/>
            <a:gd name="connsiteX2" fmla="*/ 4639236 w 4639236"/>
            <a:gd name="connsiteY2" fmla="*/ 0 h 7474324"/>
            <a:gd name="connsiteX3" fmla="*/ 4639236 w 4639236"/>
            <a:gd name="connsiteY3" fmla="*/ 7474324 h 7474324"/>
            <a:gd name="connsiteX4" fmla="*/ 0 w 4639236"/>
            <a:gd name="connsiteY4" fmla="*/ 7474324 h 7474324"/>
            <a:gd name="connsiteX5" fmla="*/ 0 w 4639236"/>
            <a:gd name="connsiteY5" fmla="*/ 0 h 7474324"/>
            <a:gd name="connsiteX0" fmla="*/ 0 w 4639236"/>
            <a:gd name="connsiteY0" fmla="*/ 11206 h 7485530"/>
            <a:gd name="connsiteX1" fmla="*/ 773206 w 4639236"/>
            <a:gd name="connsiteY1" fmla="*/ 11206 h 7485530"/>
            <a:gd name="connsiteX2" fmla="*/ 2543736 w 4639236"/>
            <a:gd name="connsiteY2" fmla="*/ 0 h 7485530"/>
            <a:gd name="connsiteX3" fmla="*/ 4639236 w 4639236"/>
            <a:gd name="connsiteY3" fmla="*/ 11206 h 7485530"/>
            <a:gd name="connsiteX4" fmla="*/ 4639236 w 4639236"/>
            <a:gd name="connsiteY4" fmla="*/ 7485530 h 7485530"/>
            <a:gd name="connsiteX5" fmla="*/ 0 w 4639236"/>
            <a:gd name="connsiteY5" fmla="*/ 7485530 h 7485530"/>
            <a:gd name="connsiteX6" fmla="*/ 0 w 4639236"/>
            <a:gd name="connsiteY6" fmla="*/ 11206 h 7485530"/>
            <a:gd name="connsiteX0" fmla="*/ 0 w 4639236"/>
            <a:gd name="connsiteY0" fmla="*/ 0 h 7474324"/>
            <a:gd name="connsiteX1" fmla="*/ 773206 w 4639236"/>
            <a:gd name="connsiteY1" fmla="*/ 0 h 7474324"/>
            <a:gd name="connsiteX2" fmla="*/ 773206 w 4639236"/>
            <a:gd name="connsiteY2" fmla="*/ 3866030 h 7474324"/>
            <a:gd name="connsiteX3" fmla="*/ 4639236 w 4639236"/>
            <a:gd name="connsiteY3" fmla="*/ 0 h 7474324"/>
            <a:gd name="connsiteX4" fmla="*/ 4639236 w 4639236"/>
            <a:gd name="connsiteY4" fmla="*/ 7474324 h 7474324"/>
            <a:gd name="connsiteX5" fmla="*/ 0 w 4639236"/>
            <a:gd name="connsiteY5" fmla="*/ 7474324 h 7474324"/>
            <a:gd name="connsiteX6" fmla="*/ 0 w 4639236"/>
            <a:gd name="connsiteY6" fmla="*/ 0 h 7474324"/>
            <a:gd name="connsiteX0" fmla="*/ 0 w 4639236"/>
            <a:gd name="connsiteY0" fmla="*/ 0 h 7474324"/>
            <a:gd name="connsiteX1" fmla="*/ 773206 w 4639236"/>
            <a:gd name="connsiteY1" fmla="*/ 0 h 7474324"/>
            <a:gd name="connsiteX2" fmla="*/ 773206 w 4639236"/>
            <a:gd name="connsiteY2" fmla="*/ 3866030 h 7474324"/>
            <a:gd name="connsiteX3" fmla="*/ 4639236 w 4639236"/>
            <a:gd name="connsiteY3" fmla="*/ 3866030 h 7474324"/>
            <a:gd name="connsiteX4" fmla="*/ 4639236 w 4639236"/>
            <a:gd name="connsiteY4" fmla="*/ 7474324 h 7474324"/>
            <a:gd name="connsiteX5" fmla="*/ 0 w 4639236"/>
            <a:gd name="connsiteY5" fmla="*/ 7474324 h 7474324"/>
            <a:gd name="connsiteX6" fmla="*/ 0 w 4639236"/>
            <a:gd name="connsiteY6" fmla="*/ 0 h 7474324"/>
            <a:gd name="connsiteX0" fmla="*/ 0 w 4639236"/>
            <a:gd name="connsiteY0" fmla="*/ 0 h 7474324"/>
            <a:gd name="connsiteX1" fmla="*/ 2702848 w 4639236"/>
            <a:gd name="connsiteY1" fmla="*/ 0 h 7474324"/>
            <a:gd name="connsiteX2" fmla="*/ 773206 w 4639236"/>
            <a:gd name="connsiteY2" fmla="*/ 3866030 h 7474324"/>
            <a:gd name="connsiteX3" fmla="*/ 4639236 w 4639236"/>
            <a:gd name="connsiteY3" fmla="*/ 3866030 h 7474324"/>
            <a:gd name="connsiteX4" fmla="*/ 4639236 w 4639236"/>
            <a:gd name="connsiteY4" fmla="*/ 7474324 h 7474324"/>
            <a:gd name="connsiteX5" fmla="*/ 0 w 4639236"/>
            <a:gd name="connsiteY5" fmla="*/ 7474324 h 7474324"/>
            <a:gd name="connsiteX6" fmla="*/ 0 w 4639236"/>
            <a:gd name="connsiteY6" fmla="*/ 0 h 7474324"/>
            <a:gd name="connsiteX0" fmla="*/ 0 w 4639236"/>
            <a:gd name="connsiteY0" fmla="*/ 0 h 8049274"/>
            <a:gd name="connsiteX1" fmla="*/ 2702848 w 4639236"/>
            <a:gd name="connsiteY1" fmla="*/ 0 h 8049274"/>
            <a:gd name="connsiteX2" fmla="*/ 2702848 w 4639236"/>
            <a:gd name="connsiteY2" fmla="*/ 8049274 h 8049274"/>
            <a:gd name="connsiteX3" fmla="*/ 4639236 w 4639236"/>
            <a:gd name="connsiteY3" fmla="*/ 3866030 h 8049274"/>
            <a:gd name="connsiteX4" fmla="*/ 4639236 w 4639236"/>
            <a:gd name="connsiteY4" fmla="*/ 7474324 h 8049274"/>
            <a:gd name="connsiteX5" fmla="*/ 0 w 4639236"/>
            <a:gd name="connsiteY5" fmla="*/ 7474324 h 8049274"/>
            <a:gd name="connsiteX6" fmla="*/ 0 w 4639236"/>
            <a:gd name="connsiteY6" fmla="*/ 0 h 8049274"/>
            <a:gd name="connsiteX0" fmla="*/ 0 w 4639236"/>
            <a:gd name="connsiteY0" fmla="*/ 0 h 8049274"/>
            <a:gd name="connsiteX1" fmla="*/ 2702848 w 4639236"/>
            <a:gd name="connsiteY1" fmla="*/ 0 h 8049274"/>
            <a:gd name="connsiteX2" fmla="*/ 2702848 w 4639236"/>
            <a:gd name="connsiteY2" fmla="*/ 8049274 h 8049274"/>
            <a:gd name="connsiteX3" fmla="*/ 2252373 w 4639236"/>
            <a:gd name="connsiteY3" fmla="*/ 8049274 h 8049274"/>
            <a:gd name="connsiteX4" fmla="*/ 4639236 w 4639236"/>
            <a:gd name="connsiteY4" fmla="*/ 7474324 h 8049274"/>
            <a:gd name="connsiteX5" fmla="*/ 0 w 4639236"/>
            <a:gd name="connsiteY5" fmla="*/ 7474324 h 8049274"/>
            <a:gd name="connsiteX6" fmla="*/ 0 w 4639236"/>
            <a:gd name="connsiteY6" fmla="*/ 0 h 8049274"/>
            <a:gd name="connsiteX0" fmla="*/ 0 w 2702848"/>
            <a:gd name="connsiteY0" fmla="*/ 0 h 8049274"/>
            <a:gd name="connsiteX1" fmla="*/ 2702848 w 2702848"/>
            <a:gd name="connsiteY1" fmla="*/ 0 h 8049274"/>
            <a:gd name="connsiteX2" fmla="*/ 2702848 w 2702848"/>
            <a:gd name="connsiteY2" fmla="*/ 8049274 h 8049274"/>
            <a:gd name="connsiteX3" fmla="*/ 2252373 w 2702848"/>
            <a:gd name="connsiteY3" fmla="*/ 8049274 h 8049274"/>
            <a:gd name="connsiteX4" fmla="*/ 2252373 w 2702848"/>
            <a:gd name="connsiteY4" fmla="*/ 7474324 h 8049274"/>
            <a:gd name="connsiteX5" fmla="*/ 0 w 2702848"/>
            <a:gd name="connsiteY5" fmla="*/ 7474324 h 8049274"/>
            <a:gd name="connsiteX6" fmla="*/ 0 w 2702848"/>
            <a:gd name="connsiteY6" fmla="*/ 0 h 8049274"/>
            <a:gd name="connsiteX0" fmla="*/ 1 w 2702848"/>
            <a:gd name="connsiteY0" fmla="*/ 0 h 8624224"/>
            <a:gd name="connsiteX1" fmla="*/ 2702848 w 2702848"/>
            <a:gd name="connsiteY1" fmla="*/ 574950 h 8624224"/>
            <a:gd name="connsiteX2" fmla="*/ 2702848 w 2702848"/>
            <a:gd name="connsiteY2" fmla="*/ 8624224 h 8624224"/>
            <a:gd name="connsiteX3" fmla="*/ 2252373 w 2702848"/>
            <a:gd name="connsiteY3" fmla="*/ 8624224 h 8624224"/>
            <a:gd name="connsiteX4" fmla="*/ 2252373 w 2702848"/>
            <a:gd name="connsiteY4" fmla="*/ 8049274 h 8624224"/>
            <a:gd name="connsiteX5" fmla="*/ 0 w 2702848"/>
            <a:gd name="connsiteY5" fmla="*/ 8049274 h 8624224"/>
            <a:gd name="connsiteX6" fmla="*/ 1 w 2702848"/>
            <a:gd name="connsiteY6" fmla="*/ 0 h 8624224"/>
            <a:gd name="connsiteX0" fmla="*/ 1 w 2702849"/>
            <a:gd name="connsiteY0" fmla="*/ 0 h 8624224"/>
            <a:gd name="connsiteX1" fmla="*/ 2702849 w 2702849"/>
            <a:gd name="connsiteY1" fmla="*/ 0 h 8624224"/>
            <a:gd name="connsiteX2" fmla="*/ 2702848 w 2702849"/>
            <a:gd name="connsiteY2" fmla="*/ 8624224 h 8624224"/>
            <a:gd name="connsiteX3" fmla="*/ 2252373 w 2702849"/>
            <a:gd name="connsiteY3" fmla="*/ 8624224 h 8624224"/>
            <a:gd name="connsiteX4" fmla="*/ 2252373 w 2702849"/>
            <a:gd name="connsiteY4" fmla="*/ 8049274 h 8624224"/>
            <a:gd name="connsiteX5" fmla="*/ 0 w 2702849"/>
            <a:gd name="connsiteY5" fmla="*/ 8049274 h 8624224"/>
            <a:gd name="connsiteX6" fmla="*/ 1 w 2702849"/>
            <a:gd name="connsiteY6" fmla="*/ 0 h 8624224"/>
            <a:gd name="connsiteX0" fmla="*/ 0 w 2702848"/>
            <a:gd name="connsiteY0" fmla="*/ 0 h 13748762"/>
            <a:gd name="connsiteX1" fmla="*/ 2702848 w 2702848"/>
            <a:gd name="connsiteY1" fmla="*/ 0 h 13748762"/>
            <a:gd name="connsiteX2" fmla="*/ 2702847 w 2702848"/>
            <a:gd name="connsiteY2" fmla="*/ 8624224 h 13748762"/>
            <a:gd name="connsiteX3" fmla="*/ 2252372 w 2702848"/>
            <a:gd name="connsiteY3" fmla="*/ 8624224 h 13748762"/>
            <a:gd name="connsiteX4" fmla="*/ 2252372 w 2702848"/>
            <a:gd name="connsiteY4" fmla="*/ 8049274 h 13748762"/>
            <a:gd name="connsiteX5" fmla="*/ 0 w 2702848"/>
            <a:gd name="connsiteY5" fmla="*/ 13748762 h 13748762"/>
            <a:gd name="connsiteX6" fmla="*/ 0 w 2702848"/>
            <a:gd name="connsiteY6" fmla="*/ 0 h 13748762"/>
            <a:gd name="connsiteX0" fmla="*/ 0 w 2702848"/>
            <a:gd name="connsiteY0" fmla="*/ 0 h 13748762"/>
            <a:gd name="connsiteX1" fmla="*/ 2702848 w 2702848"/>
            <a:gd name="connsiteY1" fmla="*/ 0 h 13748762"/>
            <a:gd name="connsiteX2" fmla="*/ 2702847 w 2702848"/>
            <a:gd name="connsiteY2" fmla="*/ 8624224 h 13748762"/>
            <a:gd name="connsiteX3" fmla="*/ 2252372 w 2702848"/>
            <a:gd name="connsiteY3" fmla="*/ 8624224 h 13748762"/>
            <a:gd name="connsiteX4" fmla="*/ 1501582 w 2702848"/>
            <a:gd name="connsiteY4" fmla="*/ 13748762 h 13748762"/>
            <a:gd name="connsiteX5" fmla="*/ 0 w 2702848"/>
            <a:gd name="connsiteY5" fmla="*/ 13748762 h 13748762"/>
            <a:gd name="connsiteX6" fmla="*/ 0 w 2702848"/>
            <a:gd name="connsiteY6" fmla="*/ 0 h 13748762"/>
            <a:gd name="connsiteX0" fmla="*/ 0 w 2702848"/>
            <a:gd name="connsiteY0" fmla="*/ 0 h 13748762"/>
            <a:gd name="connsiteX1" fmla="*/ 2702848 w 2702848"/>
            <a:gd name="connsiteY1" fmla="*/ 0 h 13748762"/>
            <a:gd name="connsiteX2" fmla="*/ 2702847 w 2702848"/>
            <a:gd name="connsiteY2" fmla="*/ 8624224 h 13748762"/>
            <a:gd name="connsiteX3" fmla="*/ 1501582 w 2702848"/>
            <a:gd name="connsiteY3" fmla="*/ 6849383 h 13748762"/>
            <a:gd name="connsiteX4" fmla="*/ 1501582 w 2702848"/>
            <a:gd name="connsiteY4" fmla="*/ 13748762 h 13748762"/>
            <a:gd name="connsiteX5" fmla="*/ 0 w 2702848"/>
            <a:gd name="connsiteY5" fmla="*/ 13748762 h 13748762"/>
            <a:gd name="connsiteX6" fmla="*/ 0 w 2702848"/>
            <a:gd name="connsiteY6" fmla="*/ 0 h 13748762"/>
            <a:gd name="connsiteX0" fmla="*/ 0 w 2702848"/>
            <a:gd name="connsiteY0" fmla="*/ 0 h 13748762"/>
            <a:gd name="connsiteX1" fmla="*/ 2702848 w 2702848"/>
            <a:gd name="connsiteY1" fmla="*/ 0 h 13748762"/>
            <a:gd name="connsiteX2" fmla="*/ 450475 w 2702848"/>
            <a:gd name="connsiteY2" fmla="*/ 6849383 h 13748762"/>
            <a:gd name="connsiteX3" fmla="*/ 1501582 w 2702848"/>
            <a:gd name="connsiteY3" fmla="*/ 6849383 h 13748762"/>
            <a:gd name="connsiteX4" fmla="*/ 1501582 w 2702848"/>
            <a:gd name="connsiteY4" fmla="*/ 13748762 h 13748762"/>
            <a:gd name="connsiteX5" fmla="*/ 0 w 2702848"/>
            <a:gd name="connsiteY5" fmla="*/ 13748762 h 13748762"/>
            <a:gd name="connsiteX6" fmla="*/ 0 w 2702848"/>
            <a:gd name="connsiteY6" fmla="*/ 0 h 13748762"/>
            <a:gd name="connsiteX0" fmla="*/ 0 w 1501582"/>
            <a:gd name="connsiteY0" fmla="*/ 49994 h 13798756"/>
            <a:gd name="connsiteX1" fmla="*/ 450475 w 1501582"/>
            <a:gd name="connsiteY1" fmla="*/ 0 h 13798756"/>
            <a:gd name="connsiteX2" fmla="*/ 450475 w 1501582"/>
            <a:gd name="connsiteY2" fmla="*/ 6899377 h 13798756"/>
            <a:gd name="connsiteX3" fmla="*/ 1501582 w 1501582"/>
            <a:gd name="connsiteY3" fmla="*/ 6899377 h 13798756"/>
            <a:gd name="connsiteX4" fmla="*/ 1501582 w 1501582"/>
            <a:gd name="connsiteY4" fmla="*/ 13798756 h 13798756"/>
            <a:gd name="connsiteX5" fmla="*/ 0 w 1501582"/>
            <a:gd name="connsiteY5" fmla="*/ 13798756 h 13798756"/>
            <a:gd name="connsiteX6" fmla="*/ 0 w 1501582"/>
            <a:gd name="connsiteY6" fmla="*/ 49994 h 13798756"/>
            <a:gd name="connsiteX0" fmla="*/ 0 w 1501582"/>
            <a:gd name="connsiteY0" fmla="*/ 0 h 13748762"/>
            <a:gd name="connsiteX1" fmla="*/ 450475 w 1501582"/>
            <a:gd name="connsiteY1" fmla="*/ 6849383 h 13748762"/>
            <a:gd name="connsiteX2" fmla="*/ 1501582 w 1501582"/>
            <a:gd name="connsiteY2" fmla="*/ 6849383 h 13748762"/>
            <a:gd name="connsiteX3" fmla="*/ 1501582 w 1501582"/>
            <a:gd name="connsiteY3" fmla="*/ 13748762 h 13748762"/>
            <a:gd name="connsiteX4" fmla="*/ 0 w 1501582"/>
            <a:gd name="connsiteY4" fmla="*/ 13748762 h 13748762"/>
            <a:gd name="connsiteX5" fmla="*/ 0 w 1501582"/>
            <a:gd name="connsiteY5" fmla="*/ 0 h 13748762"/>
            <a:gd name="connsiteX0" fmla="*/ 0 w 1501582"/>
            <a:gd name="connsiteY0" fmla="*/ 0 h 13748762"/>
            <a:gd name="connsiteX1" fmla="*/ 326431 w 1501582"/>
            <a:gd name="connsiteY1" fmla="*/ 4949554 h 13748762"/>
            <a:gd name="connsiteX2" fmla="*/ 450475 w 1501582"/>
            <a:gd name="connsiteY2" fmla="*/ 6849383 h 13748762"/>
            <a:gd name="connsiteX3" fmla="*/ 1501582 w 1501582"/>
            <a:gd name="connsiteY3" fmla="*/ 6849383 h 13748762"/>
            <a:gd name="connsiteX4" fmla="*/ 1501582 w 1501582"/>
            <a:gd name="connsiteY4" fmla="*/ 13748762 h 13748762"/>
            <a:gd name="connsiteX5" fmla="*/ 0 w 1501582"/>
            <a:gd name="connsiteY5" fmla="*/ 13748762 h 13748762"/>
            <a:gd name="connsiteX6" fmla="*/ 0 w 1501582"/>
            <a:gd name="connsiteY6" fmla="*/ 0 h 13748762"/>
            <a:gd name="connsiteX0" fmla="*/ 0 w 1501582"/>
            <a:gd name="connsiteY0" fmla="*/ 0 h 13748762"/>
            <a:gd name="connsiteX1" fmla="*/ 450475 w 1501582"/>
            <a:gd name="connsiteY1" fmla="*/ 524954 h 13748762"/>
            <a:gd name="connsiteX2" fmla="*/ 450475 w 1501582"/>
            <a:gd name="connsiteY2" fmla="*/ 6849383 h 13748762"/>
            <a:gd name="connsiteX3" fmla="*/ 1501582 w 1501582"/>
            <a:gd name="connsiteY3" fmla="*/ 6849383 h 13748762"/>
            <a:gd name="connsiteX4" fmla="*/ 1501582 w 1501582"/>
            <a:gd name="connsiteY4" fmla="*/ 13748762 h 13748762"/>
            <a:gd name="connsiteX5" fmla="*/ 0 w 1501582"/>
            <a:gd name="connsiteY5" fmla="*/ 13748762 h 13748762"/>
            <a:gd name="connsiteX6" fmla="*/ 0 w 1501582"/>
            <a:gd name="connsiteY6" fmla="*/ 0 h 13748762"/>
            <a:gd name="connsiteX0" fmla="*/ 0 w 1501582"/>
            <a:gd name="connsiteY0" fmla="*/ 49994 h 13798756"/>
            <a:gd name="connsiteX1" fmla="*/ 450475 w 1501582"/>
            <a:gd name="connsiteY1" fmla="*/ 0 h 13798756"/>
            <a:gd name="connsiteX2" fmla="*/ 450475 w 1501582"/>
            <a:gd name="connsiteY2" fmla="*/ 6899377 h 13798756"/>
            <a:gd name="connsiteX3" fmla="*/ 1501582 w 1501582"/>
            <a:gd name="connsiteY3" fmla="*/ 6899377 h 13798756"/>
            <a:gd name="connsiteX4" fmla="*/ 1501582 w 1501582"/>
            <a:gd name="connsiteY4" fmla="*/ 13798756 h 13798756"/>
            <a:gd name="connsiteX5" fmla="*/ 0 w 1501582"/>
            <a:gd name="connsiteY5" fmla="*/ 13798756 h 13798756"/>
            <a:gd name="connsiteX6" fmla="*/ 0 w 1501582"/>
            <a:gd name="connsiteY6" fmla="*/ 49994 h 13798756"/>
            <a:gd name="connsiteX0" fmla="*/ 0 w 1501582"/>
            <a:gd name="connsiteY0" fmla="*/ 49992 h 13798754"/>
            <a:gd name="connsiteX1" fmla="*/ 450475 w 1501582"/>
            <a:gd name="connsiteY1" fmla="*/ 0 h 13798754"/>
            <a:gd name="connsiteX2" fmla="*/ 450475 w 1501582"/>
            <a:gd name="connsiteY2" fmla="*/ 6899375 h 13798754"/>
            <a:gd name="connsiteX3" fmla="*/ 1501582 w 1501582"/>
            <a:gd name="connsiteY3" fmla="*/ 6899375 h 13798754"/>
            <a:gd name="connsiteX4" fmla="*/ 1501582 w 1501582"/>
            <a:gd name="connsiteY4" fmla="*/ 13798754 h 13798754"/>
            <a:gd name="connsiteX5" fmla="*/ 0 w 1501582"/>
            <a:gd name="connsiteY5" fmla="*/ 13798754 h 13798754"/>
            <a:gd name="connsiteX6" fmla="*/ 0 w 1501582"/>
            <a:gd name="connsiteY6" fmla="*/ 49992 h 13798754"/>
            <a:gd name="connsiteX0" fmla="*/ 0 w 1501582"/>
            <a:gd name="connsiteY0" fmla="*/ 1344631 h 15093393"/>
            <a:gd name="connsiteX1" fmla="*/ 450475 w 1501582"/>
            <a:gd name="connsiteY1" fmla="*/ 1294639 h 15093393"/>
            <a:gd name="connsiteX2" fmla="*/ 450475 w 1501582"/>
            <a:gd name="connsiteY2" fmla="*/ 8194014 h 15093393"/>
            <a:gd name="connsiteX3" fmla="*/ 1501582 w 1501582"/>
            <a:gd name="connsiteY3" fmla="*/ 8194014 h 15093393"/>
            <a:gd name="connsiteX4" fmla="*/ 1501582 w 1501582"/>
            <a:gd name="connsiteY4" fmla="*/ 15093393 h 15093393"/>
            <a:gd name="connsiteX5" fmla="*/ 0 w 1501582"/>
            <a:gd name="connsiteY5" fmla="*/ 15093393 h 15093393"/>
            <a:gd name="connsiteX6" fmla="*/ 0 w 1501582"/>
            <a:gd name="connsiteY6" fmla="*/ 1344631 h 15093393"/>
            <a:gd name="connsiteX0" fmla="*/ 0 w 1501582"/>
            <a:gd name="connsiteY0" fmla="*/ 1344631 h 15093393"/>
            <a:gd name="connsiteX1" fmla="*/ 450475 w 1501582"/>
            <a:gd name="connsiteY1" fmla="*/ 1294639 h 15093393"/>
            <a:gd name="connsiteX2" fmla="*/ 450475 w 1501582"/>
            <a:gd name="connsiteY2" fmla="*/ 8194014 h 15093393"/>
            <a:gd name="connsiteX3" fmla="*/ 1501582 w 1501582"/>
            <a:gd name="connsiteY3" fmla="*/ 8194014 h 15093393"/>
            <a:gd name="connsiteX4" fmla="*/ 1501582 w 1501582"/>
            <a:gd name="connsiteY4" fmla="*/ 15093393 h 15093393"/>
            <a:gd name="connsiteX5" fmla="*/ 0 w 1501582"/>
            <a:gd name="connsiteY5" fmla="*/ 15093393 h 15093393"/>
            <a:gd name="connsiteX6" fmla="*/ 0 w 1501582"/>
            <a:gd name="connsiteY6" fmla="*/ 1344631 h 15093393"/>
            <a:gd name="connsiteX0" fmla="*/ 0 w 1501582"/>
            <a:gd name="connsiteY0" fmla="*/ 1344631 h 15093393"/>
            <a:gd name="connsiteX1" fmla="*/ 450475 w 1501582"/>
            <a:gd name="connsiteY1" fmla="*/ 1294639 h 15093393"/>
            <a:gd name="connsiteX2" fmla="*/ 450475 w 1501582"/>
            <a:gd name="connsiteY2" fmla="*/ 8194014 h 15093393"/>
            <a:gd name="connsiteX3" fmla="*/ 1501582 w 1501582"/>
            <a:gd name="connsiteY3" fmla="*/ 8194014 h 15093393"/>
            <a:gd name="connsiteX4" fmla="*/ 1501582 w 1501582"/>
            <a:gd name="connsiteY4" fmla="*/ 15093393 h 15093393"/>
            <a:gd name="connsiteX5" fmla="*/ 0 w 1501582"/>
            <a:gd name="connsiteY5" fmla="*/ 15093393 h 15093393"/>
            <a:gd name="connsiteX6" fmla="*/ 0 w 1501582"/>
            <a:gd name="connsiteY6" fmla="*/ 1344631 h 15093393"/>
            <a:gd name="connsiteX0" fmla="*/ 0 w 1501582"/>
            <a:gd name="connsiteY0" fmla="*/ 129461 h 13878223"/>
            <a:gd name="connsiteX1" fmla="*/ 450475 w 1501582"/>
            <a:gd name="connsiteY1" fmla="*/ 6978844 h 13878223"/>
            <a:gd name="connsiteX2" fmla="*/ 1501582 w 1501582"/>
            <a:gd name="connsiteY2" fmla="*/ 6978844 h 13878223"/>
            <a:gd name="connsiteX3" fmla="*/ 1501582 w 1501582"/>
            <a:gd name="connsiteY3" fmla="*/ 13878223 h 13878223"/>
            <a:gd name="connsiteX4" fmla="*/ 0 w 1501582"/>
            <a:gd name="connsiteY4" fmla="*/ 13878223 h 13878223"/>
            <a:gd name="connsiteX5" fmla="*/ 0 w 1501582"/>
            <a:gd name="connsiteY5" fmla="*/ 129461 h 13878223"/>
            <a:gd name="connsiteX0" fmla="*/ 0 w 1501582"/>
            <a:gd name="connsiteY0" fmla="*/ 0 h 13748762"/>
            <a:gd name="connsiteX1" fmla="*/ 450475 w 1501582"/>
            <a:gd name="connsiteY1" fmla="*/ 6849383 h 13748762"/>
            <a:gd name="connsiteX2" fmla="*/ 1501582 w 1501582"/>
            <a:gd name="connsiteY2" fmla="*/ 6849383 h 13748762"/>
            <a:gd name="connsiteX3" fmla="*/ 1501582 w 1501582"/>
            <a:gd name="connsiteY3" fmla="*/ 13748762 h 13748762"/>
            <a:gd name="connsiteX4" fmla="*/ 0 w 1501582"/>
            <a:gd name="connsiteY4" fmla="*/ 13748762 h 13748762"/>
            <a:gd name="connsiteX5" fmla="*/ 0 w 1501582"/>
            <a:gd name="connsiteY5" fmla="*/ 0 h 13748762"/>
            <a:gd name="connsiteX0" fmla="*/ 0 w 1501582"/>
            <a:gd name="connsiteY0" fmla="*/ 0 h 13748762"/>
            <a:gd name="connsiteX1" fmla="*/ 372131 w 1501582"/>
            <a:gd name="connsiteY1" fmla="*/ 5599496 h 13748762"/>
            <a:gd name="connsiteX2" fmla="*/ 450475 w 1501582"/>
            <a:gd name="connsiteY2" fmla="*/ 6849383 h 13748762"/>
            <a:gd name="connsiteX3" fmla="*/ 1501582 w 1501582"/>
            <a:gd name="connsiteY3" fmla="*/ 6849383 h 13748762"/>
            <a:gd name="connsiteX4" fmla="*/ 1501582 w 1501582"/>
            <a:gd name="connsiteY4" fmla="*/ 13748762 h 13748762"/>
            <a:gd name="connsiteX5" fmla="*/ 0 w 1501582"/>
            <a:gd name="connsiteY5" fmla="*/ 13748762 h 13748762"/>
            <a:gd name="connsiteX6" fmla="*/ 0 w 1501582"/>
            <a:gd name="connsiteY6" fmla="*/ 0 h 13748762"/>
            <a:gd name="connsiteX0" fmla="*/ 0 w 1501582"/>
            <a:gd name="connsiteY0" fmla="*/ 49994 h 13798756"/>
            <a:gd name="connsiteX1" fmla="*/ 450475 w 1501582"/>
            <a:gd name="connsiteY1" fmla="*/ 0 h 13798756"/>
            <a:gd name="connsiteX2" fmla="*/ 450475 w 1501582"/>
            <a:gd name="connsiteY2" fmla="*/ 6899377 h 13798756"/>
            <a:gd name="connsiteX3" fmla="*/ 1501582 w 1501582"/>
            <a:gd name="connsiteY3" fmla="*/ 6899377 h 13798756"/>
            <a:gd name="connsiteX4" fmla="*/ 1501582 w 1501582"/>
            <a:gd name="connsiteY4" fmla="*/ 13798756 h 13798756"/>
            <a:gd name="connsiteX5" fmla="*/ 0 w 1501582"/>
            <a:gd name="connsiteY5" fmla="*/ 13798756 h 13798756"/>
            <a:gd name="connsiteX6" fmla="*/ 0 w 1501582"/>
            <a:gd name="connsiteY6" fmla="*/ 49994 h 13798756"/>
            <a:gd name="connsiteX0" fmla="*/ 0 w 1501582"/>
            <a:gd name="connsiteY0" fmla="*/ 2 h 13798756"/>
            <a:gd name="connsiteX1" fmla="*/ 450475 w 1501582"/>
            <a:gd name="connsiteY1" fmla="*/ 0 h 13798756"/>
            <a:gd name="connsiteX2" fmla="*/ 450475 w 1501582"/>
            <a:gd name="connsiteY2" fmla="*/ 6899377 h 13798756"/>
            <a:gd name="connsiteX3" fmla="*/ 1501582 w 1501582"/>
            <a:gd name="connsiteY3" fmla="*/ 6899377 h 13798756"/>
            <a:gd name="connsiteX4" fmla="*/ 1501582 w 1501582"/>
            <a:gd name="connsiteY4" fmla="*/ 13798756 h 13798756"/>
            <a:gd name="connsiteX5" fmla="*/ 0 w 1501582"/>
            <a:gd name="connsiteY5" fmla="*/ 13798756 h 13798756"/>
            <a:gd name="connsiteX6" fmla="*/ 0 w 1501582"/>
            <a:gd name="connsiteY6" fmla="*/ 2 h 13798756"/>
            <a:gd name="connsiteX0" fmla="*/ 0 w 1501582"/>
            <a:gd name="connsiteY0" fmla="*/ 0 h 13798754"/>
            <a:gd name="connsiteX1" fmla="*/ 450475 w 1501582"/>
            <a:gd name="connsiteY1" fmla="*/ 0 h 13798754"/>
            <a:gd name="connsiteX2" fmla="*/ 450475 w 1501582"/>
            <a:gd name="connsiteY2" fmla="*/ 6899375 h 13798754"/>
            <a:gd name="connsiteX3" fmla="*/ 1501582 w 1501582"/>
            <a:gd name="connsiteY3" fmla="*/ 6899375 h 13798754"/>
            <a:gd name="connsiteX4" fmla="*/ 1501582 w 1501582"/>
            <a:gd name="connsiteY4" fmla="*/ 13798754 h 13798754"/>
            <a:gd name="connsiteX5" fmla="*/ 0 w 1501582"/>
            <a:gd name="connsiteY5" fmla="*/ 13798754 h 13798754"/>
            <a:gd name="connsiteX6" fmla="*/ 0 w 1501582"/>
            <a:gd name="connsiteY6" fmla="*/ 0 h 13798754"/>
            <a:gd name="connsiteX0" fmla="*/ 0 w 1501582"/>
            <a:gd name="connsiteY0" fmla="*/ 0 h 13798756"/>
            <a:gd name="connsiteX1" fmla="*/ 450475 w 1501582"/>
            <a:gd name="connsiteY1" fmla="*/ 2 h 13798756"/>
            <a:gd name="connsiteX2" fmla="*/ 450475 w 1501582"/>
            <a:gd name="connsiteY2" fmla="*/ 6899377 h 13798756"/>
            <a:gd name="connsiteX3" fmla="*/ 1501582 w 1501582"/>
            <a:gd name="connsiteY3" fmla="*/ 6899377 h 13798756"/>
            <a:gd name="connsiteX4" fmla="*/ 1501582 w 1501582"/>
            <a:gd name="connsiteY4" fmla="*/ 13798756 h 13798756"/>
            <a:gd name="connsiteX5" fmla="*/ 0 w 1501582"/>
            <a:gd name="connsiteY5" fmla="*/ 13798756 h 13798756"/>
            <a:gd name="connsiteX6" fmla="*/ 0 w 1501582"/>
            <a:gd name="connsiteY6" fmla="*/ 0 h 13798756"/>
            <a:gd name="connsiteX0" fmla="*/ 0 w 1501582"/>
            <a:gd name="connsiteY0" fmla="*/ 0 h 13798756"/>
            <a:gd name="connsiteX1" fmla="*/ 450475 w 1501582"/>
            <a:gd name="connsiteY1" fmla="*/ 2 h 13798756"/>
            <a:gd name="connsiteX2" fmla="*/ 450475 w 1501582"/>
            <a:gd name="connsiteY2" fmla="*/ 6899377 h 13798756"/>
            <a:gd name="connsiteX3" fmla="*/ 1455882 w 1501582"/>
            <a:gd name="connsiteY3" fmla="*/ 0 h 13798756"/>
            <a:gd name="connsiteX4" fmla="*/ 1501582 w 1501582"/>
            <a:gd name="connsiteY4" fmla="*/ 13798756 h 13798756"/>
            <a:gd name="connsiteX5" fmla="*/ 0 w 1501582"/>
            <a:gd name="connsiteY5" fmla="*/ 13798756 h 13798756"/>
            <a:gd name="connsiteX6" fmla="*/ 0 w 1501582"/>
            <a:gd name="connsiteY6" fmla="*/ 0 h 13798756"/>
            <a:gd name="connsiteX0" fmla="*/ 0 w 1455882"/>
            <a:gd name="connsiteY0" fmla="*/ 0 h 13798756"/>
            <a:gd name="connsiteX1" fmla="*/ 450475 w 1455882"/>
            <a:gd name="connsiteY1" fmla="*/ 2 h 13798756"/>
            <a:gd name="connsiteX2" fmla="*/ 450475 w 1455882"/>
            <a:gd name="connsiteY2" fmla="*/ 6899377 h 13798756"/>
            <a:gd name="connsiteX3" fmla="*/ 1455882 w 1455882"/>
            <a:gd name="connsiteY3" fmla="*/ 0 h 13798756"/>
            <a:gd name="connsiteX4" fmla="*/ 1455882 w 1455882"/>
            <a:gd name="connsiteY4" fmla="*/ 13798756 h 13798756"/>
            <a:gd name="connsiteX5" fmla="*/ 0 w 1455882"/>
            <a:gd name="connsiteY5" fmla="*/ 13798756 h 13798756"/>
            <a:gd name="connsiteX6" fmla="*/ 0 w 1455882"/>
            <a:gd name="connsiteY6" fmla="*/ 0 h 13798756"/>
            <a:gd name="connsiteX0" fmla="*/ 496175 w 1952057"/>
            <a:gd name="connsiteY0" fmla="*/ 0 h 13798756"/>
            <a:gd name="connsiteX1" fmla="*/ 946650 w 1952057"/>
            <a:gd name="connsiteY1" fmla="*/ 2 h 13798756"/>
            <a:gd name="connsiteX2" fmla="*/ 946650 w 1952057"/>
            <a:gd name="connsiteY2" fmla="*/ 6899377 h 13798756"/>
            <a:gd name="connsiteX3" fmla="*/ 1952057 w 1952057"/>
            <a:gd name="connsiteY3" fmla="*/ 0 h 13798756"/>
            <a:gd name="connsiteX4" fmla="*/ 1952057 w 1952057"/>
            <a:gd name="connsiteY4" fmla="*/ 13798756 h 13798756"/>
            <a:gd name="connsiteX5" fmla="*/ 0 w 1952057"/>
            <a:gd name="connsiteY5" fmla="*/ 13798756 h 13798756"/>
            <a:gd name="connsiteX6" fmla="*/ 496175 w 1952057"/>
            <a:gd name="connsiteY6" fmla="*/ 0 h 13798756"/>
            <a:gd name="connsiteX0" fmla="*/ 1 w 1952057"/>
            <a:gd name="connsiteY0" fmla="*/ 6899377 h 13798756"/>
            <a:gd name="connsiteX1" fmla="*/ 946650 w 1952057"/>
            <a:gd name="connsiteY1" fmla="*/ 2 h 13798756"/>
            <a:gd name="connsiteX2" fmla="*/ 946650 w 1952057"/>
            <a:gd name="connsiteY2" fmla="*/ 6899377 h 13798756"/>
            <a:gd name="connsiteX3" fmla="*/ 1952057 w 1952057"/>
            <a:gd name="connsiteY3" fmla="*/ 0 h 13798756"/>
            <a:gd name="connsiteX4" fmla="*/ 1952057 w 1952057"/>
            <a:gd name="connsiteY4" fmla="*/ 13798756 h 13798756"/>
            <a:gd name="connsiteX5" fmla="*/ 0 w 1952057"/>
            <a:gd name="connsiteY5" fmla="*/ 13798756 h 13798756"/>
            <a:gd name="connsiteX6" fmla="*/ 1 w 1952057"/>
            <a:gd name="connsiteY6" fmla="*/ 6899377 h 13798756"/>
            <a:gd name="connsiteX0" fmla="*/ 1 w 1952057"/>
            <a:gd name="connsiteY0" fmla="*/ 6899377 h 13798756"/>
            <a:gd name="connsiteX1" fmla="*/ 1501583 w 1952057"/>
            <a:gd name="connsiteY1" fmla="*/ 6899377 h 13798756"/>
            <a:gd name="connsiteX2" fmla="*/ 946650 w 1952057"/>
            <a:gd name="connsiteY2" fmla="*/ 6899377 h 13798756"/>
            <a:gd name="connsiteX3" fmla="*/ 1952057 w 1952057"/>
            <a:gd name="connsiteY3" fmla="*/ 0 h 13798756"/>
            <a:gd name="connsiteX4" fmla="*/ 1952057 w 1952057"/>
            <a:gd name="connsiteY4" fmla="*/ 13798756 h 13798756"/>
            <a:gd name="connsiteX5" fmla="*/ 0 w 1952057"/>
            <a:gd name="connsiteY5" fmla="*/ 13798756 h 13798756"/>
            <a:gd name="connsiteX6" fmla="*/ 1 w 1952057"/>
            <a:gd name="connsiteY6" fmla="*/ 6899377 h 13798756"/>
            <a:gd name="connsiteX0" fmla="*/ 1 w 1952057"/>
            <a:gd name="connsiteY0" fmla="*/ 6899377 h 13798756"/>
            <a:gd name="connsiteX1" fmla="*/ 1501583 w 1952057"/>
            <a:gd name="connsiteY1" fmla="*/ 6899377 h 13798756"/>
            <a:gd name="connsiteX2" fmla="*/ 1501583 w 1952057"/>
            <a:gd name="connsiteY2" fmla="*/ 0 h 13798756"/>
            <a:gd name="connsiteX3" fmla="*/ 1952057 w 1952057"/>
            <a:gd name="connsiteY3" fmla="*/ 0 h 13798756"/>
            <a:gd name="connsiteX4" fmla="*/ 1952057 w 1952057"/>
            <a:gd name="connsiteY4" fmla="*/ 13798756 h 13798756"/>
            <a:gd name="connsiteX5" fmla="*/ 0 w 1952057"/>
            <a:gd name="connsiteY5" fmla="*/ 13798756 h 13798756"/>
            <a:gd name="connsiteX6" fmla="*/ 1 w 1952057"/>
            <a:gd name="connsiteY6" fmla="*/ 6899377 h 13798756"/>
            <a:gd name="connsiteX0" fmla="*/ 1 w 1952058"/>
            <a:gd name="connsiteY0" fmla="*/ 6899377 h 13798756"/>
            <a:gd name="connsiteX1" fmla="*/ 1501583 w 1952058"/>
            <a:gd name="connsiteY1" fmla="*/ 6899377 h 13798756"/>
            <a:gd name="connsiteX2" fmla="*/ 1501583 w 1952058"/>
            <a:gd name="connsiteY2" fmla="*/ 0 h 13798756"/>
            <a:gd name="connsiteX3" fmla="*/ 1952058 w 1952058"/>
            <a:gd name="connsiteY3" fmla="*/ 0 h 13798756"/>
            <a:gd name="connsiteX4" fmla="*/ 1952057 w 1952058"/>
            <a:gd name="connsiteY4" fmla="*/ 13798756 h 13798756"/>
            <a:gd name="connsiteX5" fmla="*/ 0 w 1952058"/>
            <a:gd name="connsiteY5" fmla="*/ 13798756 h 13798756"/>
            <a:gd name="connsiteX6" fmla="*/ 1 w 1952058"/>
            <a:gd name="connsiteY6" fmla="*/ 6899377 h 13798756"/>
            <a:gd name="connsiteX0" fmla="*/ 1 w 1952058"/>
            <a:gd name="connsiteY0" fmla="*/ 7474327 h 14373706"/>
            <a:gd name="connsiteX1" fmla="*/ 1501583 w 1952058"/>
            <a:gd name="connsiteY1" fmla="*/ 7474327 h 14373706"/>
            <a:gd name="connsiteX2" fmla="*/ 1501583 w 1952058"/>
            <a:gd name="connsiteY2" fmla="*/ 0 h 14373706"/>
            <a:gd name="connsiteX3" fmla="*/ 1952058 w 1952058"/>
            <a:gd name="connsiteY3" fmla="*/ 574950 h 14373706"/>
            <a:gd name="connsiteX4" fmla="*/ 1952057 w 1952058"/>
            <a:gd name="connsiteY4" fmla="*/ 14373706 h 14373706"/>
            <a:gd name="connsiteX5" fmla="*/ 0 w 1952058"/>
            <a:gd name="connsiteY5" fmla="*/ 14373706 h 14373706"/>
            <a:gd name="connsiteX6" fmla="*/ 1 w 1952058"/>
            <a:gd name="connsiteY6" fmla="*/ 7474327 h 14373706"/>
            <a:gd name="connsiteX0" fmla="*/ 1 w 1952058"/>
            <a:gd name="connsiteY0" fmla="*/ 7474327 h 14373706"/>
            <a:gd name="connsiteX1" fmla="*/ 1501583 w 1952058"/>
            <a:gd name="connsiteY1" fmla="*/ 7474327 h 14373706"/>
            <a:gd name="connsiteX2" fmla="*/ 1501583 w 1952058"/>
            <a:gd name="connsiteY2" fmla="*/ 0 h 14373706"/>
            <a:gd name="connsiteX3" fmla="*/ 1952058 w 1952058"/>
            <a:gd name="connsiteY3" fmla="*/ 0 h 14373706"/>
            <a:gd name="connsiteX4" fmla="*/ 1952057 w 1952058"/>
            <a:gd name="connsiteY4" fmla="*/ 14373706 h 14373706"/>
            <a:gd name="connsiteX5" fmla="*/ 0 w 1952058"/>
            <a:gd name="connsiteY5" fmla="*/ 14373706 h 14373706"/>
            <a:gd name="connsiteX6" fmla="*/ 1 w 1952058"/>
            <a:gd name="connsiteY6" fmla="*/ 7474327 h 14373706"/>
            <a:gd name="connsiteX0" fmla="*/ 1 w 1952058"/>
            <a:gd name="connsiteY0" fmla="*/ 7474327 h 14373706"/>
            <a:gd name="connsiteX1" fmla="*/ 1351425 w 1952058"/>
            <a:gd name="connsiteY1" fmla="*/ 7474326 h 14373706"/>
            <a:gd name="connsiteX2" fmla="*/ 1501583 w 1952058"/>
            <a:gd name="connsiteY2" fmla="*/ 0 h 14373706"/>
            <a:gd name="connsiteX3" fmla="*/ 1952058 w 1952058"/>
            <a:gd name="connsiteY3" fmla="*/ 0 h 14373706"/>
            <a:gd name="connsiteX4" fmla="*/ 1952057 w 1952058"/>
            <a:gd name="connsiteY4" fmla="*/ 14373706 h 14373706"/>
            <a:gd name="connsiteX5" fmla="*/ 0 w 1952058"/>
            <a:gd name="connsiteY5" fmla="*/ 14373706 h 14373706"/>
            <a:gd name="connsiteX6" fmla="*/ 1 w 1952058"/>
            <a:gd name="connsiteY6" fmla="*/ 7474327 h 14373706"/>
            <a:gd name="connsiteX0" fmla="*/ 0 w 2102216"/>
            <a:gd name="connsiteY0" fmla="*/ 7474326 h 14373706"/>
            <a:gd name="connsiteX1" fmla="*/ 1501583 w 2102216"/>
            <a:gd name="connsiteY1" fmla="*/ 7474326 h 14373706"/>
            <a:gd name="connsiteX2" fmla="*/ 1651741 w 2102216"/>
            <a:gd name="connsiteY2" fmla="*/ 0 h 14373706"/>
            <a:gd name="connsiteX3" fmla="*/ 2102216 w 2102216"/>
            <a:gd name="connsiteY3" fmla="*/ 0 h 14373706"/>
            <a:gd name="connsiteX4" fmla="*/ 2102215 w 2102216"/>
            <a:gd name="connsiteY4" fmla="*/ 14373706 h 14373706"/>
            <a:gd name="connsiteX5" fmla="*/ 150158 w 2102216"/>
            <a:gd name="connsiteY5" fmla="*/ 14373706 h 14373706"/>
            <a:gd name="connsiteX6" fmla="*/ 0 w 2102216"/>
            <a:gd name="connsiteY6" fmla="*/ 7474326 h 14373706"/>
            <a:gd name="connsiteX0" fmla="*/ 0 w 2102216"/>
            <a:gd name="connsiteY0" fmla="*/ 7474326 h 14373706"/>
            <a:gd name="connsiteX1" fmla="*/ 1501583 w 2102216"/>
            <a:gd name="connsiteY1" fmla="*/ 7474326 h 14373706"/>
            <a:gd name="connsiteX2" fmla="*/ 1651741 w 2102216"/>
            <a:gd name="connsiteY2" fmla="*/ 0 h 14373706"/>
            <a:gd name="connsiteX3" fmla="*/ 2102216 w 2102216"/>
            <a:gd name="connsiteY3" fmla="*/ 0 h 14373706"/>
            <a:gd name="connsiteX4" fmla="*/ 2102215 w 2102216"/>
            <a:gd name="connsiteY4" fmla="*/ 14373706 h 14373706"/>
            <a:gd name="connsiteX5" fmla="*/ 1 w 2102216"/>
            <a:gd name="connsiteY5" fmla="*/ 14373706 h 14373706"/>
            <a:gd name="connsiteX6" fmla="*/ 0 w 2102216"/>
            <a:gd name="connsiteY6" fmla="*/ 7474326 h 14373706"/>
            <a:gd name="connsiteX0" fmla="*/ 0 w 2102216"/>
            <a:gd name="connsiteY0" fmla="*/ 7474326 h 14373706"/>
            <a:gd name="connsiteX1" fmla="*/ 1501583 w 2102216"/>
            <a:gd name="connsiteY1" fmla="*/ 7474326 h 14373706"/>
            <a:gd name="connsiteX2" fmla="*/ 1651741 w 2102216"/>
            <a:gd name="connsiteY2" fmla="*/ 0 h 14373706"/>
            <a:gd name="connsiteX3" fmla="*/ 2102216 w 2102216"/>
            <a:gd name="connsiteY3" fmla="*/ 0 h 14373706"/>
            <a:gd name="connsiteX4" fmla="*/ 2102215 w 2102216"/>
            <a:gd name="connsiteY4" fmla="*/ 14373706 h 14373706"/>
            <a:gd name="connsiteX5" fmla="*/ 1 w 2102216"/>
            <a:gd name="connsiteY5" fmla="*/ 14373706 h 14373706"/>
            <a:gd name="connsiteX6" fmla="*/ 0 w 2102216"/>
            <a:gd name="connsiteY6" fmla="*/ 7474326 h 14373706"/>
            <a:gd name="connsiteX0" fmla="*/ 0 w 2102216"/>
            <a:gd name="connsiteY0" fmla="*/ 7474326 h 14373706"/>
            <a:gd name="connsiteX1" fmla="*/ 1501583 w 2102216"/>
            <a:gd name="connsiteY1" fmla="*/ 7474326 h 14373706"/>
            <a:gd name="connsiteX2" fmla="*/ 1501584 w 2102216"/>
            <a:gd name="connsiteY2" fmla="*/ 0 h 14373706"/>
            <a:gd name="connsiteX3" fmla="*/ 2102216 w 2102216"/>
            <a:gd name="connsiteY3" fmla="*/ 0 h 14373706"/>
            <a:gd name="connsiteX4" fmla="*/ 2102215 w 2102216"/>
            <a:gd name="connsiteY4" fmla="*/ 14373706 h 14373706"/>
            <a:gd name="connsiteX5" fmla="*/ 1 w 2102216"/>
            <a:gd name="connsiteY5" fmla="*/ 14373706 h 14373706"/>
            <a:gd name="connsiteX6" fmla="*/ 0 w 2102216"/>
            <a:gd name="connsiteY6" fmla="*/ 7474326 h 14373706"/>
            <a:gd name="connsiteX0" fmla="*/ 0 w 2102215"/>
            <a:gd name="connsiteY0" fmla="*/ 7474326 h 14373706"/>
            <a:gd name="connsiteX1" fmla="*/ 1501583 w 2102215"/>
            <a:gd name="connsiteY1" fmla="*/ 7474326 h 14373706"/>
            <a:gd name="connsiteX2" fmla="*/ 1501584 w 2102215"/>
            <a:gd name="connsiteY2" fmla="*/ 0 h 14373706"/>
            <a:gd name="connsiteX3" fmla="*/ 1978172 w 2102215"/>
            <a:gd name="connsiteY3" fmla="*/ 2 h 14373706"/>
            <a:gd name="connsiteX4" fmla="*/ 2102215 w 2102215"/>
            <a:gd name="connsiteY4" fmla="*/ 14373706 h 14373706"/>
            <a:gd name="connsiteX5" fmla="*/ 1 w 2102215"/>
            <a:gd name="connsiteY5" fmla="*/ 14373706 h 14373706"/>
            <a:gd name="connsiteX6" fmla="*/ 0 w 2102215"/>
            <a:gd name="connsiteY6" fmla="*/ 7474326 h 14373706"/>
            <a:gd name="connsiteX0" fmla="*/ 0 w 2102215"/>
            <a:gd name="connsiteY0" fmla="*/ 7479136 h 14378516"/>
            <a:gd name="connsiteX1" fmla="*/ 1501583 w 2102215"/>
            <a:gd name="connsiteY1" fmla="*/ 7479136 h 14378516"/>
            <a:gd name="connsiteX2" fmla="*/ 1501584 w 2102215"/>
            <a:gd name="connsiteY2" fmla="*/ 4810 h 14378516"/>
            <a:gd name="connsiteX3" fmla="*/ 1351426 w 2102215"/>
            <a:gd name="connsiteY3" fmla="*/ 4810 h 14378516"/>
            <a:gd name="connsiteX4" fmla="*/ 1978172 w 2102215"/>
            <a:gd name="connsiteY4" fmla="*/ 4812 h 14378516"/>
            <a:gd name="connsiteX5" fmla="*/ 2102215 w 2102215"/>
            <a:gd name="connsiteY5" fmla="*/ 14378516 h 14378516"/>
            <a:gd name="connsiteX6" fmla="*/ 1 w 2102215"/>
            <a:gd name="connsiteY6" fmla="*/ 14378516 h 14378516"/>
            <a:gd name="connsiteX7" fmla="*/ 0 w 2102215"/>
            <a:gd name="connsiteY7" fmla="*/ 7479136 h 14378516"/>
            <a:gd name="connsiteX0" fmla="*/ 0 w 2102215"/>
            <a:gd name="connsiteY0" fmla="*/ 7479136 h 14378516"/>
            <a:gd name="connsiteX1" fmla="*/ 1501583 w 2102215"/>
            <a:gd name="connsiteY1" fmla="*/ 7479136 h 14378516"/>
            <a:gd name="connsiteX2" fmla="*/ 1351426 w 2102215"/>
            <a:gd name="connsiteY2" fmla="*/ 4812 h 14378516"/>
            <a:gd name="connsiteX3" fmla="*/ 1351426 w 2102215"/>
            <a:gd name="connsiteY3" fmla="*/ 4810 h 14378516"/>
            <a:gd name="connsiteX4" fmla="*/ 1978172 w 2102215"/>
            <a:gd name="connsiteY4" fmla="*/ 4812 h 14378516"/>
            <a:gd name="connsiteX5" fmla="*/ 2102215 w 2102215"/>
            <a:gd name="connsiteY5" fmla="*/ 14378516 h 14378516"/>
            <a:gd name="connsiteX6" fmla="*/ 1 w 2102215"/>
            <a:gd name="connsiteY6" fmla="*/ 14378516 h 14378516"/>
            <a:gd name="connsiteX7" fmla="*/ 0 w 2102215"/>
            <a:gd name="connsiteY7" fmla="*/ 7479136 h 14378516"/>
            <a:gd name="connsiteX0" fmla="*/ 0 w 2102215"/>
            <a:gd name="connsiteY0" fmla="*/ 7479136 h 14378516"/>
            <a:gd name="connsiteX1" fmla="*/ 1351426 w 2102215"/>
            <a:gd name="connsiteY1" fmla="*/ 7479138 h 14378516"/>
            <a:gd name="connsiteX2" fmla="*/ 1351426 w 2102215"/>
            <a:gd name="connsiteY2" fmla="*/ 4812 h 14378516"/>
            <a:gd name="connsiteX3" fmla="*/ 1351426 w 2102215"/>
            <a:gd name="connsiteY3" fmla="*/ 4810 h 14378516"/>
            <a:gd name="connsiteX4" fmla="*/ 1978172 w 2102215"/>
            <a:gd name="connsiteY4" fmla="*/ 4812 h 14378516"/>
            <a:gd name="connsiteX5" fmla="*/ 2102215 w 2102215"/>
            <a:gd name="connsiteY5" fmla="*/ 14378516 h 14378516"/>
            <a:gd name="connsiteX6" fmla="*/ 1 w 2102215"/>
            <a:gd name="connsiteY6" fmla="*/ 14378516 h 14378516"/>
            <a:gd name="connsiteX7" fmla="*/ 0 w 2102215"/>
            <a:gd name="connsiteY7" fmla="*/ 7479136 h 14378516"/>
            <a:gd name="connsiteX0" fmla="*/ 0 w 1978172"/>
            <a:gd name="connsiteY0" fmla="*/ 7479136 h 14378516"/>
            <a:gd name="connsiteX1" fmla="*/ 1351426 w 1978172"/>
            <a:gd name="connsiteY1" fmla="*/ 7479138 h 14378516"/>
            <a:gd name="connsiteX2" fmla="*/ 1351426 w 1978172"/>
            <a:gd name="connsiteY2" fmla="*/ 4812 h 14378516"/>
            <a:gd name="connsiteX3" fmla="*/ 1351426 w 1978172"/>
            <a:gd name="connsiteY3" fmla="*/ 4810 h 14378516"/>
            <a:gd name="connsiteX4" fmla="*/ 1978172 w 1978172"/>
            <a:gd name="connsiteY4" fmla="*/ 4812 h 14378516"/>
            <a:gd name="connsiteX5" fmla="*/ 1978172 w 1978172"/>
            <a:gd name="connsiteY5" fmla="*/ 14378516 h 14378516"/>
            <a:gd name="connsiteX6" fmla="*/ 1 w 1978172"/>
            <a:gd name="connsiteY6" fmla="*/ 14378516 h 14378516"/>
            <a:gd name="connsiteX7" fmla="*/ 0 w 1978172"/>
            <a:gd name="connsiteY7" fmla="*/ 7479136 h 14378516"/>
            <a:gd name="connsiteX0" fmla="*/ 176272 w 1978171"/>
            <a:gd name="connsiteY0" fmla="*/ 7479138 h 14378516"/>
            <a:gd name="connsiteX1" fmla="*/ 1351425 w 1978171"/>
            <a:gd name="connsiteY1" fmla="*/ 7479138 h 14378516"/>
            <a:gd name="connsiteX2" fmla="*/ 1351425 w 1978171"/>
            <a:gd name="connsiteY2" fmla="*/ 4812 h 14378516"/>
            <a:gd name="connsiteX3" fmla="*/ 1351425 w 1978171"/>
            <a:gd name="connsiteY3" fmla="*/ 4810 h 14378516"/>
            <a:gd name="connsiteX4" fmla="*/ 1978171 w 1978171"/>
            <a:gd name="connsiteY4" fmla="*/ 4812 h 14378516"/>
            <a:gd name="connsiteX5" fmla="*/ 1978171 w 1978171"/>
            <a:gd name="connsiteY5" fmla="*/ 14378516 h 14378516"/>
            <a:gd name="connsiteX6" fmla="*/ 0 w 1978171"/>
            <a:gd name="connsiteY6" fmla="*/ 14378516 h 14378516"/>
            <a:gd name="connsiteX7" fmla="*/ 176272 w 1978171"/>
            <a:gd name="connsiteY7" fmla="*/ 7479138 h 14378516"/>
            <a:gd name="connsiteX0" fmla="*/ 0 w 1801899"/>
            <a:gd name="connsiteY0" fmla="*/ 7479138 h 14378516"/>
            <a:gd name="connsiteX1" fmla="*/ 1175153 w 1801899"/>
            <a:gd name="connsiteY1" fmla="*/ 7479138 h 14378516"/>
            <a:gd name="connsiteX2" fmla="*/ 1175153 w 1801899"/>
            <a:gd name="connsiteY2" fmla="*/ 4812 h 14378516"/>
            <a:gd name="connsiteX3" fmla="*/ 1175153 w 1801899"/>
            <a:gd name="connsiteY3" fmla="*/ 4810 h 14378516"/>
            <a:gd name="connsiteX4" fmla="*/ 1801899 w 1801899"/>
            <a:gd name="connsiteY4" fmla="*/ 4812 h 14378516"/>
            <a:gd name="connsiteX5" fmla="*/ 1801899 w 1801899"/>
            <a:gd name="connsiteY5" fmla="*/ 14378516 h 14378516"/>
            <a:gd name="connsiteX6" fmla="*/ 0 w 1801899"/>
            <a:gd name="connsiteY6" fmla="*/ 14378516 h 14378516"/>
            <a:gd name="connsiteX7" fmla="*/ 0 w 1801899"/>
            <a:gd name="connsiteY7" fmla="*/ 7479138 h 14378516"/>
            <a:gd name="connsiteX0" fmla="*/ 9687813 w 11489712"/>
            <a:gd name="connsiteY0" fmla="*/ 7479138 h 14378516"/>
            <a:gd name="connsiteX1" fmla="*/ 10862966 w 11489712"/>
            <a:gd name="connsiteY1" fmla="*/ 7479138 h 14378516"/>
            <a:gd name="connsiteX2" fmla="*/ 10862966 w 11489712"/>
            <a:gd name="connsiteY2" fmla="*/ 4812 h 14378516"/>
            <a:gd name="connsiteX3" fmla="*/ 10862966 w 11489712"/>
            <a:gd name="connsiteY3" fmla="*/ 4810 h 14378516"/>
            <a:gd name="connsiteX4" fmla="*/ 11489712 w 11489712"/>
            <a:gd name="connsiteY4" fmla="*/ 4812 h 14378516"/>
            <a:gd name="connsiteX5" fmla="*/ 11489712 w 11489712"/>
            <a:gd name="connsiteY5" fmla="*/ 14378516 h 14378516"/>
            <a:gd name="connsiteX6" fmla="*/ 0 w 11489712"/>
            <a:gd name="connsiteY6" fmla="*/ 14378516 h 14378516"/>
            <a:gd name="connsiteX7" fmla="*/ 9687813 w 11489712"/>
            <a:gd name="connsiteY7" fmla="*/ 7479138 h 14378516"/>
            <a:gd name="connsiteX0" fmla="*/ 2 w 11489712"/>
            <a:gd name="connsiteY0" fmla="*/ 3454498 h 14378516"/>
            <a:gd name="connsiteX1" fmla="*/ 10862966 w 11489712"/>
            <a:gd name="connsiteY1" fmla="*/ 7479138 h 14378516"/>
            <a:gd name="connsiteX2" fmla="*/ 10862966 w 11489712"/>
            <a:gd name="connsiteY2" fmla="*/ 4812 h 14378516"/>
            <a:gd name="connsiteX3" fmla="*/ 10862966 w 11489712"/>
            <a:gd name="connsiteY3" fmla="*/ 4810 h 14378516"/>
            <a:gd name="connsiteX4" fmla="*/ 11489712 w 11489712"/>
            <a:gd name="connsiteY4" fmla="*/ 4812 h 14378516"/>
            <a:gd name="connsiteX5" fmla="*/ 11489712 w 11489712"/>
            <a:gd name="connsiteY5" fmla="*/ 14378516 h 14378516"/>
            <a:gd name="connsiteX6" fmla="*/ 0 w 11489712"/>
            <a:gd name="connsiteY6" fmla="*/ 14378516 h 14378516"/>
            <a:gd name="connsiteX7" fmla="*/ 2 w 11489712"/>
            <a:gd name="connsiteY7" fmla="*/ 3454498 h 14378516"/>
            <a:gd name="connsiteX0" fmla="*/ 2 w 11489712"/>
            <a:gd name="connsiteY0" fmla="*/ 4847699 h 15771717"/>
            <a:gd name="connsiteX1" fmla="*/ 10862966 w 11489712"/>
            <a:gd name="connsiteY1" fmla="*/ 8872339 h 15771717"/>
            <a:gd name="connsiteX2" fmla="*/ 10862966 w 11489712"/>
            <a:gd name="connsiteY2" fmla="*/ 1398013 h 15771717"/>
            <a:gd name="connsiteX3" fmla="*/ 11489712 w 11489712"/>
            <a:gd name="connsiteY3" fmla="*/ 1398013 h 15771717"/>
            <a:gd name="connsiteX4" fmla="*/ 11489712 w 11489712"/>
            <a:gd name="connsiteY4" fmla="*/ 15771717 h 15771717"/>
            <a:gd name="connsiteX5" fmla="*/ 0 w 11489712"/>
            <a:gd name="connsiteY5" fmla="*/ 15771717 h 15771717"/>
            <a:gd name="connsiteX6" fmla="*/ 2 w 11489712"/>
            <a:gd name="connsiteY6" fmla="*/ 4847699 h 15771717"/>
            <a:gd name="connsiteX0" fmla="*/ 2 w 11489712"/>
            <a:gd name="connsiteY0" fmla="*/ 4847699 h 15771717"/>
            <a:gd name="connsiteX1" fmla="*/ 10862966 w 11489712"/>
            <a:gd name="connsiteY1" fmla="*/ 1398013 h 15771717"/>
            <a:gd name="connsiteX2" fmla="*/ 11489712 w 11489712"/>
            <a:gd name="connsiteY2" fmla="*/ 1398013 h 15771717"/>
            <a:gd name="connsiteX3" fmla="*/ 11489712 w 11489712"/>
            <a:gd name="connsiteY3" fmla="*/ 15771717 h 15771717"/>
            <a:gd name="connsiteX4" fmla="*/ 0 w 11489712"/>
            <a:gd name="connsiteY4" fmla="*/ 15771717 h 15771717"/>
            <a:gd name="connsiteX5" fmla="*/ 2 w 11489712"/>
            <a:gd name="connsiteY5" fmla="*/ 4847699 h 15771717"/>
            <a:gd name="connsiteX0" fmla="*/ 2 w 11489712"/>
            <a:gd name="connsiteY0" fmla="*/ 3449686 h 14373704"/>
            <a:gd name="connsiteX1" fmla="*/ 11489712 w 11489712"/>
            <a:gd name="connsiteY1" fmla="*/ 0 h 14373704"/>
            <a:gd name="connsiteX2" fmla="*/ 11489712 w 11489712"/>
            <a:gd name="connsiteY2" fmla="*/ 14373704 h 14373704"/>
            <a:gd name="connsiteX3" fmla="*/ 0 w 11489712"/>
            <a:gd name="connsiteY3" fmla="*/ 14373704 h 14373704"/>
            <a:gd name="connsiteX4" fmla="*/ 2 w 11489712"/>
            <a:gd name="connsiteY4" fmla="*/ 3449686 h 14373704"/>
            <a:gd name="connsiteX0" fmla="*/ 2 w 11494673"/>
            <a:gd name="connsiteY0" fmla="*/ 0 h 10924018"/>
            <a:gd name="connsiteX1" fmla="*/ 11494673 w 11494673"/>
            <a:gd name="connsiteY1" fmla="*/ 0 h 10924018"/>
            <a:gd name="connsiteX2" fmla="*/ 11489712 w 11494673"/>
            <a:gd name="connsiteY2" fmla="*/ 10924018 h 10924018"/>
            <a:gd name="connsiteX3" fmla="*/ 0 w 11494673"/>
            <a:gd name="connsiteY3" fmla="*/ 10924018 h 10924018"/>
            <a:gd name="connsiteX4" fmla="*/ 2 w 11494673"/>
            <a:gd name="connsiteY4" fmla="*/ 0 h 10924018"/>
            <a:gd name="connsiteX0" fmla="*/ 2 w 11494673"/>
            <a:gd name="connsiteY0" fmla="*/ 0 h 11248494"/>
            <a:gd name="connsiteX1" fmla="*/ 11494673 w 11494673"/>
            <a:gd name="connsiteY1" fmla="*/ 0 h 11248494"/>
            <a:gd name="connsiteX2" fmla="*/ 11489712 w 11494673"/>
            <a:gd name="connsiteY2" fmla="*/ 10924018 h 11248494"/>
            <a:gd name="connsiteX3" fmla="*/ 10728362 w 11494673"/>
            <a:gd name="connsiteY3" fmla="*/ 11248494 h 11248494"/>
            <a:gd name="connsiteX4" fmla="*/ 0 w 11494673"/>
            <a:gd name="connsiteY4" fmla="*/ 10924018 h 11248494"/>
            <a:gd name="connsiteX5" fmla="*/ 2 w 11494673"/>
            <a:gd name="connsiteY5" fmla="*/ 0 h 11248494"/>
            <a:gd name="connsiteX0" fmla="*/ 2 w 11494673"/>
            <a:gd name="connsiteY0" fmla="*/ 0 h 11248494"/>
            <a:gd name="connsiteX1" fmla="*/ 11494673 w 11494673"/>
            <a:gd name="connsiteY1" fmla="*/ 0 h 11248494"/>
            <a:gd name="connsiteX2" fmla="*/ 11489712 w 11494673"/>
            <a:gd name="connsiteY2" fmla="*/ 10924018 h 11248494"/>
            <a:gd name="connsiteX3" fmla="*/ 10728362 w 11494673"/>
            <a:gd name="connsiteY3" fmla="*/ 11248494 h 11248494"/>
            <a:gd name="connsiteX4" fmla="*/ 0 w 11494673"/>
            <a:gd name="connsiteY4" fmla="*/ 11248494 h 11248494"/>
            <a:gd name="connsiteX5" fmla="*/ 2 w 11494673"/>
            <a:gd name="connsiteY5" fmla="*/ 0 h 11248494"/>
            <a:gd name="connsiteX0" fmla="*/ 2 w 11494673"/>
            <a:gd name="connsiteY0" fmla="*/ 0 h 11248494"/>
            <a:gd name="connsiteX1" fmla="*/ 11494673 w 11494673"/>
            <a:gd name="connsiteY1" fmla="*/ 0 h 11248494"/>
            <a:gd name="connsiteX2" fmla="*/ 11489712 w 11494673"/>
            <a:gd name="connsiteY2" fmla="*/ 10924018 h 11248494"/>
            <a:gd name="connsiteX3" fmla="*/ 10728362 w 11494673"/>
            <a:gd name="connsiteY3" fmla="*/ 11248494 h 11248494"/>
            <a:gd name="connsiteX4" fmla="*/ 0 w 11494673"/>
            <a:gd name="connsiteY4" fmla="*/ 11248494 h 11248494"/>
            <a:gd name="connsiteX5" fmla="*/ 2 w 11494673"/>
            <a:gd name="connsiteY5" fmla="*/ 0 h 11248494"/>
            <a:gd name="connsiteX0" fmla="*/ 2 w 11494673"/>
            <a:gd name="connsiteY0" fmla="*/ 0 h 11248494"/>
            <a:gd name="connsiteX1" fmla="*/ 11494673 w 11494673"/>
            <a:gd name="connsiteY1" fmla="*/ 0 h 11248494"/>
            <a:gd name="connsiteX2" fmla="*/ 11489712 w 11494673"/>
            <a:gd name="connsiteY2" fmla="*/ 10924018 h 11248494"/>
            <a:gd name="connsiteX3" fmla="*/ 10728362 w 11494673"/>
            <a:gd name="connsiteY3" fmla="*/ 11248494 h 11248494"/>
            <a:gd name="connsiteX4" fmla="*/ 0 w 11494673"/>
            <a:gd name="connsiteY4" fmla="*/ 11248494 h 11248494"/>
            <a:gd name="connsiteX5" fmla="*/ 2 w 11494673"/>
            <a:gd name="connsiteY5" fmla="*/ 0 h 11248494"/>
            <a:gd name="connsiteX0" fmla="*/ 2 w 11494673"/>
            <a:gd name="connsiteY0" fmla="*/ 0 h 11248494"/>
            <a:gd name="connsiteX1" fmla="*/ 11494673 w 11494673"/>
            <a:gd name="connsiteY1" fmla="*/ 0 h 11248494"/>
            <a:gd name="connsiteX2" fmla="*/ 11489712 w 11494673"/>
            <a:gd name="connsiteY2" fmla="*/ 10924018 h 11248494"/>
            <a:gd name="connsiteX3" fmla="*/ 10728362 w 11494673"/>
            <a:gd name="connsiteY3" fmla="*/ 11248494 h 11248494"/>
            <a:gd name="connsiteX4" fmla="*/ 0 w 11494673"/>
            <a:gd name="connsiteY4" fmla="*/ 11248494 h 11248494"/>
            <a:gd name="connsiteX5" fmla="*/ 2 w 11494673"/>
            <a:gd name="connsiteY5" fmla="*/ 0 h 11248494"/>
            <a:gd name="connsiteX0" fmla="*/ 2 w 11500530"/>
            <a:gd name="connsiteY0" fmla="*/ 0 h 11668282"/>
            <a:gd name="connsiteX1" fmla="*/ 11494673 w 11500530"/>
            <a:gd name="connsiteY1" fmla="*/ 0 h 11668282"/>
            <a:gd name="connsiteX2" fmla="*/ 11489712 w 11500530"/>
            <a:gd name="connsiteY2" fmla="*/ 10924018 h 11668282"/>
            <a:gd name="connsiteX3" fmla="*/ 10728362 w 11500530"/>
            <a:gd name="connsiteY3" fmla="*/ 10651229 h 11668282"/>
            <a:gd name="connsiteX4" fmla="*/ 10728362 w 11500530"/>
            <a:gd name="connsiteY4" fmla="*/ 11248494 h 11668282"/>
            <a:gd name="connsiteX5" fmla="*/ 0 w 11500530"/>
            <a:gd name="connsiteY5" fmla="*/ 11248494 h 11668282"/>
            <a:gd name="connsiteX6" fmla="*/ 2 w 11500530"/>
            <a:gd name="connsiteY6" fmla="*/ 0 h 11668282"/>
            <a:gd name="connsiteX0" fmla="*/ 2 w 14763661"/>
            <a:gd name="connsiteY0" fmla="*/ 0 h 11668282"/>
            <a:gd name="connsiteX1" fmla="*/ 11494673 w 14763661"/>
            <a:gd name="connsiteY1" fmla="*/ 0 h 11668282"/>
            <a:gd name="connsiteX2" fmla="*/ 11489712 w 14763661"/>
            <a:gd name="connsiteY2" fmla="*/ 10924018 h 11668282"/>
            <a:gd name="connsiteX3" fmla="*/ 10728362 w 14763661"/>
            <a:gd name="connsiteY3" fmla="*/ 10651229 h 11668282"/>
            <a:gd name="connsiteX4" fmla="*/ 10728362 w 14763661"/>
            <a:gd name="connsiteY4" fmla="*/ 11248494 h 11668282"/>
            <a:gd name="connsiteX5" fmla="*/ 0 w 14763661"/>
            <a:gd name="connsiteY5" fmla="*/ 11248494 h 11668282"/>
            <a:gd name="connsiteX6" fmla="*/ 2 w 14763661"/>
            <a:gd name="connsiteY6" fmla="*/ 0 h 11668282"/>
            <a:gd name="connsiteX0" fmla="*/ 2 w 14763661"/>
            <a:gd name="connsiteY0" fmla="*/ 0 h 11666655"/>
            <a:gd name="connsiteX1" fmla="*/ 11494673 w 14763661"/>
            <a:gd name="connsiteY1" fmla="*/ 0 h 11666655"/>
            <a:gd name="connsiteX2" fmla="*/ 11489712 w 14763661"/>
            <a:gd name="connsiteY2" fmla="*/ 10924018 h 11666655"/>
            <a:gd name="connsiteX3" fmla="*/ 10728362 w 14763661"/>
            <a:gd name="connsiteY3" fmla="*/ 10651229 h 11666655"/>
            <a:gd name="connsiteX4" fmla="*/ 10728362 w 14763661"/>
            <a:gd name="connsiteY4" fmla="*/ 11248494 h 11666655"/>
            <a:gd name="connsiteX5" fmla="*/ 0 w 14763661"/>
            <a:gd name="connsiteY5" fmla="*/ 11248494 h 11666655"/>
            <a:gd name="connsiteX6" fmla="*/ 2 w 14763661"/>
            <a:gd name="connsiteY6" fmla="*/ 0 h 11666655"/>
            <a:gd name="connsiteX0" fmla="*/ 2 w 17935141"/>
            <a:gd name="connsiteY0" fmla="*/ 0 h 11630774"/>
            <a:gd name="connsiteX1" fmla="*/ 11494673 w 17935141"/>
            <a:gd name="connsiteY1" fmla="*/ 0 h 11630774"/>
            <a:gd name="connsiteX2" fmla="*/ 11489712 w 17935141"/>
            <a:gd name="connsiteY2" fmla="*/ 10924018 h 11630774"/>
            <a:gd name="connsiteX3" fmla="*/ 10728362 w 17935141"/>
            <a:gd name="connsiteY3" fmla="*/ 10651229 h 11630774"/>
            <a:gd name="connsiteX4" fmla="*/ 10728362 w 17935141"/>
            <a:gd name="connsiteY4" fmla="*/ 11248494 h 11630774"/>
            <a:gd name="connsiteX5" fmla="*/ 0 w 17935141"/>
            <a:gd name="connsiteY5" fmla="*/ 11248494 h 11630774"/>
            <a:gd name="connsiteX6" fmla="*/ 2 w 17935141"/>
            <a:gd name="connsiteY6" fmla="*/ 0 h 11630774"/>
            <a:gd name="connsiteX0" fmla="*/ 2 w 17935141"/>
            <a:gd name="connsiteY0" fmla="*/ 0 h 11630774"/>
            <a:gd name="connsiteX1" fmla="*/ 11494673 w 17935141"/>
            <a:gd name="connsiteY1" fmla="*/ 0 h 11630774"/>
            <a:gd name="connsiteX2" fmla="*/ 11489712 w 17935141"/>
            <a:gd name="connsiteY2" fmla="*/ 10924018 h 11630774"/>
            <a:gd name="connsiteX3" fmla="*/ 10728362 w 17935141"/>
            <a:gd name="connsiteY3" fmla="*/ 10651229 h 11630774"/>
            <a:gd name="connsiteX4" fmla="*/ 10728362 w 17935141"/>
            <a:gd name="connsiteY4" fmla="*/ 11248494 h 11630774"/>
            <a:gd name="connsiteX5" fmla="*/ 0 w 17935141"/>
            <a:gd name="connsiteY5" fmla="*/ 11248494 h 11630774"/>
            <a:gd name="connsiteX6" fmla="*/ 2 w 17935141"/>
            <a:gd name="connsiteY6" fmla="*/ 0 h 11630774"/>
            <a:gd name="connsiteX0" fmla="*/ 2 w 19774441"/>
            <a:gd name="connsiteY0" fmla="*/ 0 h 11248494"/>
            <a:gd name="connsiteX1" fmla="*/ 11494673 w 19774441"/>
            <a:gd name="connsiteY1" fmla="*/ 0 h 11248494"/>
            <a:gd name="connsiteX2" fmla="*/ 11489712 w 19774441"/>
            <a:gd name="connsiteY2" fmla="*/ 10924018 h 11248494"/>
            <a:gd name="connsiteX3" fmla="*/ 10728362 w 19774441"/>
            <a:gd name="connsiteY3" fmla="*/ 10651229 h 11248494"/>
            <a:gd name="connsiteX4" fmla="*/ 10728362 w 19774441"/>
            <a:gd name="connsiteY4" fmla="*/ 11248494 h 11248494"/>
            <a:gd name="connsiteX5" fmla="*/ 0 w 19774441"/>
            <a:gd name="connsiteY5" fmla="*/ 11248494 h 11248494"/>
            <a:gd name="connsiteX6" fmla="*/ 2 w 19774441"/>
            <a:gd name="connsiteY6" fmla="*/ 0 h 11248494"/>
            <a:gd name="connsiteX0" fmla="*/ 2 w 20646531"/>
            <a:gd name="connsiteY0" fmla="*/ 0 h 11248494"/>
            <a:gd name="connsiteX1" fmla="*/ 11494673 w 20646531"/>
            <a:gd name="connsiteY1" fmla="*/ 0 h 11248494"/>
            <a:gd name="connsiteX2" fmla="*/ 11489712 w 20646531"/>
            <a:gd name="connsiteY2" fmla="*/ 10924018 h 11248494"/>
            <a:gd name="connsiteX3" fmla="*/ 10728362 w 20646531"/>
            <a:gd name="connsiteY3" fmla="*/ 10651229 h 11248494"/>
            <a:gd name="connsiteX4" fmla="*/ 10728362 w 20646531"/>
            <a:gd name="connsiteY4" fmla="*/ 11248494 h 11248494"/>
            <a:gd name="connsiteX5" fmla="*/ 0 w 20646531"/>
            <a:gd name="connsiteY5" fmla="*/ 11248494 h 11248494"/>
            <a:gd name="connsiteX6" fmla="*/ 2 w 20646531"/>
            <a:gd name="connsiteY6" fmla="*/ 0 h 11248494"/>
            <a:gd name="connsiteX0" fmla="*/ 2 w 20646531"/>
            <a:gd name="connsiteY0" fmla="*/ 0 h 11248494"/>
            <a:gd name="connsiteX1" fmla="*/ 11494673 w 20646531"/>
            <a:gd name="connsiteY1" fmla="*/ 0 h 11248494"/>
            <a:gd name="connsiteX2" fmla="*/ 11489712 w 20646531"/>
            <a:gd name="connsiteY2" fmla="*/ 10924018 h 11248494"/>
            <a:gd name="connsiteX3" fmla="*/ 10728362 w 20646531"/>
            <a:gd name="connsiteY3" fmla="*/ 10651229 h 11248494"/>
            <a:gd name="connsiteX4" fmla="*/ 10728362 w 20646531"/>
            <a:gd name="connsiteY4" fmla="*/ 11248494 h 11248494"/>
            <a:gd name="connsiteX5" fmla="*/ 0 w 20646531"/>
            <a:gd name="connsiteY5" fmla="*/ 11248494 h 11248494"/>
            <a:gd name="connsiteX6" fmla="*/ 2 w 20646531"/>
            <a:gd name="connsiteY6" fmla="*/ 0 h 11248494"/>
            <a:gd name="connsiteX0" fmla="*/ 2 w 20646531"/>
            <a:gd name="connsiteY0" fmla="*/ 0 h 11248494"/>
            <a:gd name="connsiteX1" fmla="*/ 11494673 w 20646531"/>
            <a:gd name="connsiteY1" fmla="*/ 0 h 11248494"/>
            <a:gd name="connsiteX2" fmla="*/ 11489712 w 20646531"/>
            <a:gd name="connsiteY2" fmla="*/ 10924018 h 11248494"/>
            <a:gd name="connsiteX3" fmla="*/ 10728362 w 20646531"/>
            <a:gd name="connsiteY3" fmla="*/ 10651229 h 11248494"/>
            <a:gd name="connsiteX4" fmla="*/ 10728362 w 20646531"/>
            <a:gd name="connsiteY4" fmla="*/ 11248494 h 11248494"/>
            <a:gd name="connsiteX5" fmla="*/ 0 w 20646531"/>
            <a:gd name="connsiteY5" fmla="*/ 11248494 h 11248494"/>
            <a:gd name="connsiteX6" fmla="*/ 2 w 20646531"/>
            <a:gd name="connsiteY6" fmla="*/ 0 h 11248494"/>
            <a:gd name="connsiteX0" fmla="*/ 2 w 16899480"/>
            <a:gd name="connsiteY0" fmla="*/ 0 h 11248494"/>
            <a:gd name="connsiteX1" fmla="*/ 11494673 w 16899480"/>
            <a:gd name="connsiteY1" fmla="*/ 0 h 11248494"/>
            <a:gd name="connsiteX2" fmla="*/ 11489712 w 16899480"/>
            <a:gd name="connsiteY2" fmla="*/ 10924018 h 11248494"/>
            <a:gd name="connsiteX3" fmla="*/ 10728362 w 16899480"/>
            <a:gd name="connsiteY3" fmla="*/ 10651229 h 11248494"/>
            <a:gd name="connsiteX4" fmla="*/ 10728362 w 16899480"/>
            <a:gd name="connsiteY4" fmla="*/ 11248494 h 11248494"/>
            <a:gd name="connsiteX5" fmla="*/ 0 w 16899480"/>
            <a:gd name="connsiteY5" fmla="*/ 11248494 h 11248494"/>
            <a:gd name="connsiteX6" fmla="*/ 2 w 16899480"/>
            <a:gd name="connsiteY6" fmla="*/ 0 h 11248494"/>
            <a:gd name="connsiteX0" fmla="*/ 2 w 11580225"/>
            <a:gd name="connsiteY0" fmla="*/ 0 h 11248494"/>
            <a:gd name="connsiteX1" fmla="*/ 11494673 w 11580225"/>
            <a:gd name="connsiteY1" fmla="*/ 0 h 11248494"/>
            <a:gd name="connsiteX2" fmla="*/ 11489712 w 11580225"/>
            <a:gd name="connsiteY2" fmla="*/ 10924018 h 11248494"/>
            <a:gd name="connsiteX3" fmla="*/ 10728362 w 11580225"/>
            <a:gd name="connsiteY3" fmla="*/ 10651229 h 11248494"/>
            <a:gd name="connsiteX4" fmla="*/ 10728362 w 11580225"/>
            <a:gd name="connsiteY4" fmla="*/ 11248494 h 11248494"/>
            <a:gd name="connsiteX5" fmla="*/ 0 w 11580225"/>
            <a:gd name="connsiteY5" fmla="*/ 11248494 h 11248494"/>
            <a:gd name="connsiteX6" fmla="*/ 2 w 11580225"/>
            <a:gd name="connsiteY6" fmla="*/ 0 h 11248494"/>
            <a:gd name="connsiteX0" fmla="*/ 2 w 11580225"/>
            <a:gd name="connsiteY0" fmla="*/ 0 h 11248494"/>
            <a:gd name="connsiteX1" fmla="*/ 11494673 w 11580225"/>
            <a:gd name="connsiteY1" fmla="*/ 0 h 11248494"/>
            <a:gd name="connsiteX2" fmla="*/ 11489712 w 11580225"/>
            <a:gd name="connsiteY2" fmla="*/ 10924018 h 11248494"/>
            <a:gd name="connsiteX3" fmla="*/ 10728362 w 11580225"/>
            <a:gd name="connsiteY3" fmla="*/ 10651229 h 11248494"/>
            <a:gd name="connsiteX4" fmla="*/ 10728362 w 11580225"/>
            <a:gd name="connsiteY4" fmla="*/ 11248494 h 11248494"/>
            <a:gd name="connsiteX5" fmla="*/ 0 w 11580225"/>
            <a:gd name="connsiteY5" fmla="*/ 11248494 h 11248494"/>
            <a:gd name="connsiteX6" fmla="*/ 2 w 11580225"/>
            <a:gd name="connsiteY6" fmla="*/ 0 h 11248494"/>
            <a:gd name="connsiteX0" fmla="*/ 2 w 11580225"/>
            <a:gd name="connsiteY0" fmla="*/ 0 h 11248494"/>
            <a:gd name="connsiteX1" fmla="*/ 11494673 w 11580225"/>
            <a:gd name="connsiteY1" fmla="*/ 0 h 11248494"/>
            <a:gd name="connsiteX2" fmla="*/ 11489712 w 11580225"/>
            <a:gd name="connsiteY2" fmla="*/ 10924018 h 11248494"/>
            <a:gd name="connsiteX3" fmla="*/ 10728362 w 11580225"/>
            <a:gd name="connsiteY3" fmla="*/ 10651229 h 11248494"/>
            <a:gd name="connsiteX4" fmla="*/ 10728362 w 11580225"/>
            <a:gd name="connsiteY4" fmla="*/ 11248494 h 11248494"/>
            <a:gd name="connsiteX5" fmla="*/ 0 w 11580225"/>
            <a:gd name="connsiteY5" fmla="*/ 11248494 h 11248494"/>
            <a:gd name="connsiteX6" fmla="*/ 2 w 11580225"/>
            <a:gd name="connsiteY6" fmla="*/ 0 h 11248494"/>
            <a:gd name="connsiteX0" fmla="*/ 2 w 11580225"/>
            <a:gd name="connsiteY0" fmla="*/ 0 h 11248494"/>
            <a:gd name="connsiteX1" fmla="*/ 11494673 w 11580225"/>
            <a:gd name="connsiteY1" fmla="*/ 0 h 11248494"/>
            <a:gd name="connsiteX2" fmla="*/ 11489712 w 11580225"/>
            <a:gd name="connsiteY2" fmla="*/ 10924018 h 11248494"/>
            <a:gd name="connsiteX3" fmla="*/ 10728362 w 11580225"/>
            <a:gd name="connsiteY3" fmla="*/ 10651229 h 11248494"/>
            <a:gd name="connsiteX4" fmla="*/ 10728362 w 11580225"/>
            <a:gd name="connsiteY4" fmla="*/ 11248494 h 11248494"/>
            <a:gd name="connsiteX5" fmla="*/ 0 w 11580225"/>
            <a:gd name="connsiteY5" fmla="*/ 11248494 h 11248494"/>
            <a:gd name="connsiteX6" fmla="*/ 2 w 11580225"/>
            <a:gd name="connsiteY6" fmla="*/ 0 h 11248494"/>
            <a:gd name="connsiteX0" fmla="*/ 2 w 11583891"/>
            <a:gd name="connsiteY0" fmla="*/ 0 h 11248494"/>
            <a:gd name="connsiteX1" fmla="*/ 11494673 w 11583891"/>
            <a:gd name="connsiteY1" fmla="*/ 0 h 11248494"/>
            <a:gd name="connsiteX2" fmla="*/ 11494673 w 11583891"/>
            <a:gd name="connsiteY2" fmla="*/ 10651229 h 11248494"/>
            <a:gd name="connsiteX3" fmla="*/ 10728362 w 11583891"/>
            <a:gd name="connsiteY3" fmla="*/ 10651229 h 11248494"/>
            <a:gd name="connsiteX4" fmla="*/ 10728362 w 11583891"/>
            <a:gd name="connsiteY4" fmla="*/ 11248494 h 11248494"/>
            <a:gd name="connsiteX5" fmla="*/ 0 w 11583891"/>
            <a:gd name="connsiteY5" fmla="*/ 11248494 h 11248494"/>
            <a:gd name="connsiteX6" fmla="*/ 2 w 11583891"/>
            <a:gd name="connsiteY6" fmla="*/ 0 h 11248494"/>
            <a:gd name="connsiteX0" fmla="*/ 2 w 11583891"/>
            <a:gd name="connsiteY0" fmla="*/ 0 h 11248494"/>
            <a:gd name="connsiteX1" fmla="*/ 11494673 w 11583891"/>
            <a:gd name="connsiteY1" fmla="*/ 0 h 11248494"/>
            <a:gd name="connsiteX2" fmla="*/ 11494673 w 11583891"/>
            <a:gd name="connsiteY2" fmla="*/ 10651229 h 11248494"/>
            <a:gd name="connsiteX3" fmla="*/ 10728362 w 11583891"/>
            <a:gd name="connsiteY3" fmla="*/ 10651229 h 11248494"/>
            <a:gd name="connsiteX4" fmla="*/ 10728362 w 11583891"/>
            <a:gd name="connsiteY4" fmla="*/ 11248494 h 11248494"/>
            <a:gd name="connsiteX5" fmla="*/ 0 w 11583891"/>
            <a:gd name="connsiteY5" fmla="*/ 11248494 h 11248494"/>
            <a:gd name="connsiteX6" fmla="*/ 2 w 11583891"/>
            <a:gd name="connsiteY6" fmla="*/ 0 h 11248494"/>
            <a:gd name="connsiteX0" fmla="*/ 2 w 11583888"/>
            <a:gd name="connsiteY0" fmla="*/ 0 h 11248494"/>
            <a:gd name="connsiteX1" fmla="*/ 11494673 w 11583888"/>
            <a:gd name="connsiteY1" fmla="*/ 0 h 11248494"/>
            <a:gd name="connsiteX2" fmla="*/ 11494670 w 11583888"/>
            <a:gd name="connsiteY2" fmla="*/ 10053964 h 11248494"/>
            <a:gd name="connsiteX3" fmla="*/ 10728362 w 11583888"/>
            <a:gd name="connsiteY3" fmla="*/ 10651229 h 11248494"/>
            <a:gd name="connsiteX4" fmla="*/ 10728362 w 11583888"/>
            <a:gd name="connsiteY4" fmla="*/ 11248494 h 11248494"/>
            <a:gd name="connsiteX5" fmla="*/ 0 w 11583888"/>
            <a:gd name="connsiteY5" fmla="*/ 11248494 h 11248494"/>
            <a:gd name="connsiteX6" fmla="*/ 2 w 11583888"/>
            <a:gd name="connsiteY6" fmla="*/ 0 h 11248494"/>
            <a:gd name="connsiteX0" fmla="*/ 2 w 11583888"/>
            <a:gd name="connsiteY0" fmla="*/ 0 h 11248494"/>
            <a:gd name="connsiteX1" fmla="*/ 11494673 w 11583888"/>
            <a:gd name="connsiteY1" fmla="*/ 0 h 11248494"/>
            <a:gd name="connsiteX2" fmla="*/ 11494670 w 11583888"/>
            <a:gd name="connsiteY2" fmla="*/ 10053964 h 11248494"/>
            <a:gd name="connsiteX3" fmla="*/ 10728362 w 11583888"/>
            <a:gd name="connsiteY3" fmla="*/ 10651229 h 11248494"/>
            <a:gd name="connsiteX4" fmla="*/ 10728362 w 11583888"/>
            <a:gd name="connsiteY4" fmla="*/ 11248494 h 11248494"/>
            <a:gd name="connsiteX5" fmla="*/ 0 w 11583888"/>
            <a:gd name="connsiteY5" fmla="*/ 11248494 h 11248494"/>
            <a:gd name="connsiteX6" fmla="*/ 2 w 11583888"/>
            <a:gd name="connsiteY6" fmla="*/ 0 h 11248494"/>
            <a:gd name="connsiteX0" fmla="*/ 2 w 11583888"/>
            <a:gd name="connsiteY0" fmla="*/ 0 h 11248494"/>
            <a:gd name="connsiteX1" fmla="*/ 11494673 w 11583888"/>
            <a:gd name="connsiteY1" fmla="*/ 0 h 11248494"/>
            <a:gd name="connsiteX2" fmla="*/ 11494670 w 11583888"/>
            <a:gd name="connsiteY2" fmla="*/ 10053964 h 11248494"/>
            <a:gd name="connsiteX3" fmla="*/ 10728362 w 11583888"/>
            <a:gd name="connsiteY3" fmla="*/ 10053964 h 11248494"/>
            <a:gd name="connsiteX4" fmla="*/ 10728362 w 11583888"/>
            <a:gd name="connsiteY4" fmla="*/ 11248494 h 11248494"/>
            <a:gd name="connsiteX5" fmla="*/ 0 w 11583888"/>
            <a:gd name="connsiteY5" fmla="*/ 11248494 h 11248494"/>
            <a:gd name="connsiteX6" fmla="*/ 2 w 11583888"/>
            <a:gd name="connsiteY6" fmla="*/ 0 h 11248494"/>
            <a:gd name="connsiteX0" fmla="*/ 2 w 11583888"/>
            <a:gd name="connsiteY0" fmla="*/ 0 h 11248494"/>
            <a:gd name="connsiteX1" fmla="*/ 11494673 w 11583888"/>
            <a:gd name="connsiteY1" fmla="*/ 0 h 11248494"/>
            <a:gd name="connsiteX2" fmla="*/ 11494670 w 11583888"/>
            <a:gd name="connsiteY2" fmla="*/ 10053964 h 11248494"/>
            <a:gd name="connsiteX3" fmla="*/ 10728362 w 11583888"/>
            <a:gd name="connsiteY3" fmla="*/ 10053964 h 11248494"/>
            <a:gd name="connsiteX4" fmla="*/ 10728362 w 11583888"/>
            <a:gd name="connsiteY4" fmla="*/ 11248494 h 11248494"/>
            <a:gd name="connsiteX5" fmla="*/ 0 w 11583888"/>
            <a:gd name="connsiteY5" fmla="*/ 11248494 h 11248494"/>
            <a:gd name="connsiteX6" fmla="*/ 2 w 11583888"/>
            <a:gd name="connsiteY6" fmla="*/ 0 h 11248494"/>
            <a:gd name="connsiteX0" fmla="*/ 2 w 11583891"/>
            <a:gd name="connsiteY0" fmla="*/ 0 h 11248494"/>
            <a:gd name="connsiteX1" fmla="*/ 11494673 w 11583891"/>
            <a:gd name="connsiteY1" fmla="*/ 0 h 11248494"/>
            <a:gd name="connsiteX2" fmla="*/ 11494673 w 11583891"/>
            <a:gd name="connsiteY2" fmla="*/ 9965771 h 11248494"/>
            <a:gd name="connsiteX3" fmla="*/ 10728362 w 11583891"/>
            <a:gd name="connsiteY3" fmla="*/ 10053964 h 11248494"/>
            <a:gd name="connsiteX4" fmla="*/ 10728362 w 11583891"/>
            <a:gd name="connsiteY4" fmla="*/ 11248494 h 11248494"/>
            <a:gd name="connsiteX5" fmla="*/ 0 w 11583891"/>
            <a:gd name="connsiteY5" fmla="*/ 11248494 h 11248494"/>
            <a:gd name="connsiteX6" fmla="*/ 2 w 11583891"/>
            <a:gd name="connsiteY6" fmla="*/ 0 h 11248494"/>
            <a:gd name="connsiteX0" fmla="*/ 2 w 11583891"/>
            <a:gd name="connsiteY0" fmla="*/ 0 h 11248494"/>
            <a:gd name="connsiteX1" fmla="*/ 11494673 w 11583891"/>
            <a:gd name="connsiteY1" fmla="*/ 0 h 11248494"/>
            <a:gd name="connsiteX2" fmla="*/ 11494673 w 11583891"/>
            <a:gd name="connsiteY2" fmla="*/ 9965771 h 11248494"/>
            <a:gd name="connsiteX3" fmla="*/ 10728359 w 11583891"/>
            <a:gd name="connsiteY3" fmla="*/ 9965771 h 11248494"/>
            <a:gd name="connsiteX4" fmla="*/ 10728362 w 11583891"/>
            <a:gd name="connsiteY4" fmla="*/ 11248494 h 11248494"/>
            <a:gd name="connsiteX5" fmla="*/ 0 w 11583891"/>
            <a:gd name="connsiteY5" fmla="*/ 11248494 h 11248494"/>
            <a:gd name="connsiteX6" fmla="*/ 2 w 11583891"/>
            <a:gd name="connsiteY6" fmla="*/ 0 h 11248494"/>
            <a:gd name="connsiteX0" fmla="*/ 2 w 11583888"/>
            <a:gd name="connsiteY0" fmla="*/ 0 h 11248494"/>
            <a:gd name="connsiteX1" fmla="*/ 11494673 w 11583888"/>
            <a:gd name="connsiteY1" fmla="*/ 0 h 11248494"/>
            <a:gd name="connsiteX2" fmla="*/ 11494670 w 11583888"/>
            <a:gd name="connsiteY2" fmla="*/ 9879112 h 11248494"/>
            <a:gd name="connsiteX3" fmla="*/ 10728359 w 11583888"/>
            <a:gd name="connsiteY3" fmla="*/ 9965771 h 11248494"/>
            <a:gd name="connsiteX4" fmla="*/ 10728362 w 11583888"/>
            <a:gd name="connsiteY4" fmla="*/ 11248494 h 11248494"/>
            <a:gd name="connsiteX5" fmla="*/ 0 w 11583888"/>
            <a:gd name="connsiteY5" fmla="*/ 11248494 h 11248494"/>
            <a:gd name="connsiteX6" fmla="*/ 2 w 11583888"/>
            <a:gd name="connsiteY6" fmla="*/ 0 h 11248494"/>
            <a:gd name="connsiteX0" fmla="*/ 2 w 11583888"/>
            <a:gd name="connsiteY0" fmla="*/ 0 h 11248494"/>
            <a:gd name="connsiteX1" fmla="*/ 11494673 w 11583888"/>
            <a:gd name="connsiteY1" fmla="*/ 0 h 11248494"/>
            <a:gd name="connsiteX2" fmla="*/ 11494670 w 11583888"/>
            <a:gd name="connsiteY2" fmla="*/ 9879112 h 11248494"/>
            <a:gd name="connsiteX3" fmla="*/ 10728362 w 11583888"/>
            <a:gd name="connsiteY3" fmla="*/ 9879112 h 11248494"/>
            <a:gd name="connsiteX4" fmla="*/ 10728362 w 11583888"/>
            <a:gd name="connsiteY4" fmla="*/ 11248494 h 11248494"/>
            <a:gd name="connsiteX5" fmla="*/ 0 w 11583888"/>
            <a:gd name="connsiteY5" fmla="*/ 11248494 h 11248494"/>
            <a:gd name="connsiteX6" fmla="*/ 2 w 11583888"/>
            <a:gd name="connsiteY6" fmla="*/ 0 h 11248494"/>
            <a:gd name="connsiteX0" fmla="*/ 2 w 12498060"/>
            <a:gd name="connsiteY0" fmla="*/ 0 h 11248494"/>
            <a:gd name="connsiteX1" fmla="*/ 11494673 w 12498060"/>
            <a:gd name="connsiteY1" fmla="*/ 0 h 11248494"/>
            <a:gd name="connsiteX2" fmla="*/ 12474955 w 12498060"/>
            <a:gd name="connsiteY2" fmla="*/ 9879112 h 11248494"/>
            <a:gd name="connsiteX3" fmla="*/ 10728362 w 12498060"/>
            <a:gd name="connsiteY3" fmla="*/ 9879112 h 11248494"/>
            <a:gd name="connsiteX4" fmla="*/ 10728362 w 12498060"/>
            <a:gd name="connsiteY4" fmla="*/ 11248494 h 11248494"/>
            <a:gd name="connsiteX5" fmla="*/ 0 w 12498060"/>
            <a:gd name="connsiteY5" fmla="*/ 11248494 h 11248494"/>
            <a:gd name="connsiteX6" fmla="*/ 2 w 12498060"/>
            <a:gd name="connsiteY6" fmla="*/ 0 h 11248494"/>
            <a:gd name="connsiteX0" fmla="*/ 2 w 12564170"/>
            <a:gd name="connsiteY0" fmla="*/ 0 h 11248494"/>
            <a:gd name="connsiteX1" fmla="*/ 12474955 w 12564170"/>
            <a:gd name="connsiteY1" fmla="*/ 0 h 11248494"/>
            <a:gd name="connsiteX2" fmla="*/ 12474955 w 12564170"/>
            <a:gd name="connsiteY2" fmla="*/ 9879112 h 11248494"/>
            <a:gd name="connsiteX3" fmla="*/ 10728362 w 12564170"/>
            <a:gd name="connsiteY3" fmla="*/ 9879112 h 11248494"/>
            <a:gd name="connsiteX4" fmla="*/ 10728362 w 12564170"/>
            <a:gd name="connsiteY4" fmla="*/ 11248494 h 11248494"/>
            <a:gd name="connsiteX5" fmla="*/ 0 w 12564170"/>
            <a:gd name="connsiteY5" fmla="*/ 11248494 h 11248494"/>
            <a:gd name="connsiteX6" fmla="*/ 2 w 12564170"/>
            <a:gd name="connsiteY6" fmla="*/ 0 h 11248494"/>
            <a:gd name="connsiteX0" fmla="*/ 2 w 12564173"/>
            <a:gd name="connsiteY0" fmla="*/ 0 h 11248494"/>
            <a:gd name="connsiteX1" fmla="*/ 12474955 w 12564173"/>
            <a:gd name="connsiteY1" fmla="*/ 0 h 11248494"/>
            <a:gd name="connsiteX2" fmla="*/ 12474955 w 12564173"/>
            <a:gd name="connsiteY2" fmla="*/ 9879112 h 11248494"/>
            <a:gd name="connsiteX3" fmla="*/ 10728362 w 12564173"/>
            <a:gd name="connsiteY3" fmla="*/ 9879112 h 11248494"/>
            <a:gd name="connsiteX4" fmla="*/ 11583887 w 12564173"/>
            <a:gd name="connsiteY4" fmla="*/ 11248494 h 11248494"/>
            <a:gd name="connsiteX5" fmla="*/ 0 w 12564173"/>
            <a:gd name="connsiteY5" fmla="*/ 11248494 h 11248494"/>
            <a:gd name="connsiteX6" fmla="*/ 2 w 12564173"/>
            <a:gd name="connsiteY6" fmla="*/ 0 h 11248494"/>
            <a:gd name="connsiteX0" fmla="*/ 2 w 12564173"/>
            <a:gd name="connsiteY0" fmla="*/ 0 h 11248494"/>
            <a:gd name="connsiteX1" fmla="*/ 12474955 w 12564173"/>
            <a:gd name="connsiteY1" fmla="*/ 0 h 11248494"/>
            <a:gd name="connsiteX2" fmla="*/ 12474955 w 12564173"/>
            <a:gd name="connsiteY2" fmla="*/ 9879112 h 11248494"/>
            <a:gd name="connsiteX3" fmla="*/ 11583883 w 12564173"/>
            <a:gd name="connsiteY3" fmla="*/ 9879112 h 11248494"/>
            <a:gd name="connsiteX4" fmla="*/ 11583887 w 12564173"/>
            <a:gd name="connsiteY4" fmla="*/ 11248494 h 11248494"/>
            <a:gd name="connsiteX5" fmla="*/ 0 w 12564173"/>
            <a:gd name="connsiteY5" fmla="*/ 11248494 h 11248494"/>
            <a:gd name="connsiteX6" fmla="*/ 2 w 12564173"/>
            <a:gd name="connsiteY6" fmla="*/ 0 h 11248494"/>
            <a:gd name="connsiteX0" fmla="*/ 2 w 12564173"/>
            <a:gd name="connsiteY0" fmla="*/ 0 h 11248494"/>
            <a:gd name="connsiteX1" fmla="*/ 12474955 w 12564173"/>
            <a:gd name="connsiteY1" fmla="*/ 0 h 11248494"/>
            <a:gd name="connsiteX2" fmla="*/ 12474955 w 12564173"/>
            <a:gd name="connsiteY2" fmla="*/ 9879112 h 11248494"/>
            <a:gd name="connsiteX3" fmla="*/ 11583887 w 12564173"/>
            <a:gd name="connsiteY3" fmla="*/ 11248494 h 11248494"/>
            <a:gd name="connsiteX4" fmla="*/ 0 w 12564173"/>
            <a:gd name="connsiteY4" fmla="*/ 11248494 h 11248494"/>
            <a:gd name="connsiteX5" fmla="*/ 2 w 12564173"/>
            <a:gd name="connsiteY5" fmla="*/ 0 h 11248494"/>
            <a:gd name="connsiteX0" fmla="*/ 2 w 13594148"/>
            <a:gd name="connsiteY0" fmla="*/ 0 h 11248494"/>
            <a:gd name="connsiteX1" fmla="*/ 12474955 w 13594148"/>
            <a:gd name="connsiteY1" fmla="*/ 0 h 11248494"/>
            <a:gd name="connsiteX2" fmla="*/ 11583887 w 13594148"/>
            <a:gd name="connsiteY2" fmla="*/ 11248494 h 11248494"/>
            <a:gd name="connsiteX3" fmla="*/ 0 w 13594148"/>
            <a:gd name="connsiteY3" fmla="*/ 11248494 h 11248494"/>
            <a:gd name="connsiteX4" fmla="*/ 2 w 13594148"/>
            <a:gd name="connsiteY4" fmla="*/ 0 h 11248494"/>
            <a:gd name="connsiteX0" fmla="*/ 2 w 13979146"/>
            <a:gd name="connsiteY0" fmla="*/ 0 h 11248494"/>
            <a:gd name="connsiteX1" fmla="*/ 12474955 w 13979146"/>
            <a:gd name="connsiteY1" fmla="*/ 0 h 11248494"/>
            <a:gd name="connsiteX2" fmla="*/ 12474951 w 13979146"/>
            <a:gd name="connsiteY2" fmla="*/ 11248494 h 11248494"/>
            <a:gd name="connsiteX3" fmla="*/ 0 w 13979146"/>
            <a:gd name="connsiteY3" fmla="*/ 11248494 h 11248494"/>
            <a:gd name="connsiteX4" fmla="*/ 2 w 13979146"/>
            <a:gd name="connsiteY4" fmla="*/ 0 h 11248494"/>
            <a:gd name="connsiteX0" fmla="*/ 2 w 12474954"/>
            <a:gd name="connsiteY0" fmla="*/ 0 h 11248494"/>
            <a:gd name="connsiteX1" fmla="*/ 12474955 w 12474954"/>
            <a:gd name="connsiteY1" fmla="*/ 0 h 11248494"/>
            <a:gd name="connsiteX2" fmla="*/ 12474951 w 12474954"/>
            <a:gd name="connsiteY2" fmla="*/ 11248494 h 11248494"/>
            <a:gd name="connsiteX3" fmla="*/ 0 w 12474954"/>
            <a:gd name="connsiteY3" fmla="*/ 11248494 h 11248494"/>
            <a:gd name="connsiteX4" fmla="*/ 2 w 12474954"/>
            <a:gd name="connsiteY4" fmla="*/ 0 h 112484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474954" h="11248494">
              <a:moveTo>
                <a:pt x="2" y="0"/>
              </a:moveTo>
              <a:lnTo>
                <a:pt x="12474955" y="0"/>
              </a:lnTo>
              <a:cubicBezTo>
                <a:pt x="12474954" y="3749498"/>
                <a:pt x="12474952" y="7498996"/>
                <a:pt x="12474951" y="11248494"/>
              </a:cubicBezTo>
              <a:lnTo>
                <a:pt x="0" y="11248494"/>
              </a:lnTo>
              <a:cubicBezTo>
                <a:pt x="1" y="7607155"/>
                <a:pt x="1" y="3641339"/>
                <a:pt x="2" y="0"/>
              </a:cubicBezTo>
              <a:close/>
            </a:path>
          </a:pathLst>
        </a:custGeom>
        <a:noFill/>
        <a:ln w="28575">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11</xdr:col>
      <xdr:colOff>1</xdr:colOff>
      <xdr:row>15</xdr:row>
      <xdr:rowOff>11206</xdr:rowOff>
    </xdr:from>
    <xdr:ext cx="1288677" cy="515471"/>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2622177" y="3339353"/>
          <a:ext cx="1288677" cy="5154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0"/>
            <a:t>Power</a:t>
          </a:r>
          <a:r>
            <a:rPr lang="en-US" sz="1100" b="0" baseline="0"/>
            <a:t> Zone 2</a:t>
          </a:r>
        </a:p>
        <a:p>
          <a:pPr algn="ctr"/>
          <a:r>
            <a:rPr lang="en-US" sz="1100" b="0" baseline="0"/>
            <a:t>283kW</a:t>
          </a:r>
          <a:endParaRPr lang="en-US" sz="1100"/>
        </a:p>
      </xdr:txBody>
    </xdr:sp>
    <xdr:clientData/>
  </xdr:oneCellAnchor>
  <xdr:twoCellAnchor>
    <xdr:from>
      <xdr:col>11</xdr:col>
      <xdr:colOff>0</xdr:colOff>
      <xdr:row>15</xdr:row>
      <xdr:rowOff>0</xdr:rowOff>
    </xdr:from>
    <xdr:to>
      <xdr:col>16</xdr:col>
      <xdr:colOff>0</xdr:colOff>
      <xdr:row>48</xdr:row>
      <xdr:rowOff>11206</xdr:rowOff>
    </xdr:to>
    <xdr:sp macro="" textlink="">
      <xdr:nvSpPr>
        <xdr:cNvPr id="6" name="Rectangle 5">
          <a:extLst>
            <a:ext uri="{FF2B5EF4-FFF2-40B4-BE49-F238E27FC236}">
              <a16:creationId xmlns:a16="http://schemas.microsoft.com/office/drawing/2014/main" id="{00000000-0008-0000-0500-000006000000}"/>
            </a:ext>
          </a:extLst>
        </xdr:cNvPr>
        <xdr:cNvSpPr/>
      </xdr:nvSpPr>
      <xdr:spPr>
        <a:xfrm>
          <a:off x="2622176" y="3328147"/>
          <a:ext cx="1288677" cy="8516471"/>
        </a:xfrm>
        <a:custGeom>
          <a:avLst/>
          <a:gdLst>
            <a:gd name="connsiteX0" fmla="*/ 0 w 4639236"/>
            <a:gd name="connsiteY0" fmla="*/ 0 h 7474324"/>
            <a:gd name="connsiteX1" fmla="*/ 4639236 w 4639236"/>
            <a:gd name="connsiteY1" fmla="*/ 0 h 7474324"/>
            <a:gd name="connsiteX2" fmla="*/ 4639236 w 4639236"/>
            <a:gd name="connsiteY2" fmla="*/ 7474324 h 7474324"/>
            <a:gd name="connsiteX3" fmla="*/ 0 w 4639236"/>
            <a:gd name="connsiteY3" fmla="*/ 7474324 h 7474324"/>
            <a:gd name="connsiteX4" fmla="*/ 0 w 4639236"/>
            <a:gd name="connsiteY4" fmla="*/ 0 h 7474324"/>
            <a:gd name="connsiteX0" fmla="*/ 0 w 4639236"/>
            <a:gd name="connsiteY0" fmla="*/ 0 h 7474324"/>
            <a:gd name="connsiteX1" fmla="*/ 2588559 w 4639236"/>
            <a:gd name="connsiteY1" fmla="*/ 0 h 7474324"/>
            <a:gd name="connsiteX2" fmla="*/ 4639236 w 4639236"/>
            <a:gd name="connsiteY2" fmla="*/ 0 h 7474324"/>
            <a:gd name="connsiteX3" fmla="*/ 4639236 w 4639236"/>
            <a:gd name="connsiteY3" fmla="*/ 7474324 h 7474324"/>
            <a:gd name="connsiteX4" fmla="*/ 0 w 4639236"/>
            <a:gd name="connsiteY4" fmla="*/ 7474324 h 7474324"/>
            <a:gd name="connsiteX5" fmla="*/ 0 w 4639236"/>
            <a:gd name="connsiteY5" fmla="*/ 0 h 7474324"/>
            <a:gd name="connsiteX0" fmla="*/ 0 w 4639236"/>
            <a:gd name="connsiteY0" fmla="*/ 0 h 7474324"/>
            <a:gd name="connsiteX1" fmla="*/ 773206 w 4639236"/>
            <a:gd name="connsiteY1" fmla="*/ 0 h 7474324"/>
            <a:gd name="connsiteX2" fmla="*/ 4639236 w 4639236"/>
            <a:gd name="connsiteY2" fmla="*/ 0 h 7474324"/>
            <a:gd name="connsiteX3" fmla="*/ 4639236 w 4639236"/>
            <a:gd name="connsiteY3" fmla="*/ 7474324 h 7474324"/>
            <a:gd name="connsiteX4" fmla="*/ 0 w 4639236"/>
            <a:gd name="connsiteY4" fmla="*/ 7474324 h 7474324"/>
            <a:gd name="connsiteX5" fmla="*/ 0 w 4639236"/>
            <a:gd name="connsiteY5" fmla="*/ 0 h 7474324"/>
            <a:gd name="connsiteX0" fmla="*/ 0 w 4639236"/>
            <a:gd name="connsiteY0" fmla="*/ 11206 h 7485530"/>
            <a:gd name="connsiteX1" fmla="*/ 773206 w 4639236"/>
            <a:gd name="connsiteY1" fmla="*/ 11206 h 7485530"/>
            <a:gd name="connsiteX2" fmla="*/ 2543736 w 4639236"/>
            <a:gd name="connsiteY2" fmla="*/ 0 h 7485530"/>
            <a:gd name="connsiteX3" fmla="*/ 4639236 w 4639236"/>
            <a:gd name="connsiteY3" fmla="*/ 11206 h 7485530"/>
            <a:gd name="connsiteX4" fmla="*/ 4639236 w 4639236"/>
            <a:gd name="connsiteY4" fmla="*/ 7485530 h 7485530"/>
            <a:gd name="connsiteX5" fmla="*/ 0 w 4639236"/>
            <a:gd name="connsiteY5" fmla="*/ 7485530 h 7485530"/>
            <a:gd name="connsiteX6" fmla="*/ 0 w 4639236"/>
            <a:gd name="connsiteY6" fmla="*/ 11206 h 7485530"/>
            <a:gd name="connsiteX0" fmla="*/ 0 w 4639236"/>
            <a:gd name="connsiteY0" fmla="*/ 0 h 7474324"/>
            <a:gd name="connsiteX1" fmla="*/ 773206 w 4639236"/>
            <a:gd name="connsiteY1" fmla="*/ 0 h 7474324"/>
            <a:gd name="connsiteX2" fmla="*/ 773206 w 4639236"/>
            <a:gd name="connsiteY2" fmla="*/ 3866030 h 7474324"/>
            <a:gd name="connsiteX3" fmla="*/ 4639236 w 4639236"/>
            <a:gd name="connsiteY3" fmla="*/ 0 h 7474324"/>
            <a:gd name="connsiteX4" fmla="*/ 4639236 w 4639236"/>
            <a:gd name="connsiteY4" fmla="*/ 7474324 h 7474324"/>
            <a:gd name="connsiteX5" fmla="*/ 0 w 4639236"/>
            <a:gd name="connsiteY5" fmla="*/ 7474324 h 7474324"/>
            <a:gd name="connsiteX6" fmla="*/ 0 w 4639236"/>
            <a:gd name="connsiteY6" fmla="*/ 0 h 7474324"/>
            <a:gd name="connsiteX0" fmla="*/ 0 w 4639236"/>
            <a:gd name="connsiteY0" fmla="*/ 0 h 7474324"/>
            <a:gd name="connsiteX1" fmla="*/ 773206 w 4639236"/>
            <a:gd name="connsiteY1" fmla="*/ 0 h 7474324"/>
            <a:gd name="connsiteX2" fmla="*/ 773206 w 4639236"/>
            <a:gd name="connsiteY2" fmla="*/ 3866030 h 7474324"/>
            <a:gd name="connsiteX3" fmla="*/ 4639236 w 4639236"/>
            <a:gd name="connsiteY3" fmla="*/ 3866030 h 7474324"/>
            <a:gd name="connsiteX4" fmla="*/ 4639236 w 4639236"/>
            <a:gd name="connsiteY4" fmla="*/ 7474324 h 7474324"/>
            <a:gd name="connsiteX5" fmla="*/ 0 w 4639236"/>
            <a:gd name="connsiteY5" fmla="*/ 7474324 h 7474324"/>
            <a:gd name="connsiteX6" fmla="*/ 0 w 4639236"/>
            <a:gd name="connsiteY6" fmla="*/ 0 h 7474324"/>
            <a:gd name="connsiteX0" fmla="*/ 0 w 4639236"/>
            <a:gd name="connsiteY0" fmla="*/ 0 h 7474324"/>
            <a:gd name="connsiteX1" fmla="*/ 2702848 w 4639236"/>
            <a:gd name="connsiteY1" fmla="*/ 0 h 7474324"/>
            <a:gd name="connsiteX2" fmla="*/ 773206 w 4639236"/>
            <a:gd name="connsiteY2" fmla="*/ 3866030 h 7474324"/>
            <a:gd name="connsiteX3" fmla="*/ 4639236 w 4639236"/>
            <a:gd name="connsiteY3" fmla="*/ 3866030 h 7474324"/>
            <a:gd name="connsiteX4" fmla="*/ 4639236 w 4639236"/>
            <a:gd name="connsiteY4" fmla="*/ 7474324 h 7474324"/>
            <a:gd name="connsiteX5" fmla="*/ 0 w 4639236"/>
            <a:gd name="connsiteY5" fmla="*/ 7474324 h 7474324"/>
            <a:gd name="connsiteX6" fmla="*/ 0 w 4639236"/>
            <a:gd name="connsiteY6" fmla="*/ 0 h 7474324"/>
            <a:gd name="connsiteX0" fmla="*/ 0 w 4639236"/>
            <a:gd name="connsiteY0" fmla="*/ 0 h 8049274"/>
            <a:gd name="connsiteX1" fmla="*/ 2702848 w 4639236"/>
            <a:gd name="connsiteY1" fmla="*/ 0 h 8049274"/>
            <a:gd name="connsiteX2" fmla="*/ 2702848 w 4639236"/>
            <a:gd name="connsiteY2" fmla="*/ 8049274 h 8049274"/>
            <a:gd name="connsiteX3" fmla="*/ 4639236 w 4639236"/>
            <a:gd name="connsiteY3" fmla="*/ 3866030 h 8049274"/>
            <a:gd name="connsiteX4" fmla="*/ 4639236 w 4639236"/>
            <a:gd name="connsiteY4" fmla="*/ 7474324 h 8049274"/>
            <a:gd name="connsiteX5" fmla="*/ 0 w 4639236"/>
            <a:gd name="connsiteY5" fmla="*/ 7474324 h 8049274"/>
            <a:gd name="connsiteX6" fmla="*/ 0 w 4639236"/>
            <a:gd name="connsiteY6" fmla="*/ 0 h 8049274"/>
            <a:gd name="connsiteX0" fmla="*/ 0 w 4639236"/>
            <a:gd name="connsiteY0" fmla="*/ 0 h 8049274"/>
            <a:gd name="connsiteX1" fmla="*/ 2702848 w 4639236"/>
            <a:gd name="connsiteY1" fmla="*/ 0 h 8049274"/>
            <a:gd name="connsiteX2" fmla="*/ 2702848 w 4639236"/>
            <a:gd name="connsiteY2" fmla="*/ 8049274 h 8049274"/>
            <a:gd name="connsiteX3" fmla="*/ 2252373 w 4639236"/>
            <a:gd name="connsiteY3" fmla="*/ 8049274 h 8049274"/>
            <a:gd name="connsiteX4" fmla="*/ 4639236 w 4639236"/>
            <a:gd name="connsiteY4" fmla="*/ 7474324 h 8049274"/>
            <a:gd name="connsiteX5" fmla="*/ 0 w 4639236"/>
            <a:gd name="connsiteY5" fmla="*/ 7474324 h 8049274"/>
            <a:gd name="connsiteX6" fmla="*/ 0 w 4639236"/>
            <a:gd name="connsiteY6" fmla="*/ 0 h 8049274"/>
            <a:gd name="connsiteX0" fmla="*/ 0 w 2702848"/>
            <a:gd name="connsiteY0" fmla="*/ 0 h 8049274"/>
            <a:gd name="connsiteX1" fmla="*/ 2702848 w 2702848"/>
            <a:gd name="connsiteY1" fmla="*/ 0 h 8049274"/>
            <a:gd name="connsiteX2" fmla="*/ 2702848 w 2702848"/>
            <a:gd name="connsiteY2" fmla="*/ 8049274 h 8049274"/>
            <a:gd name="connsiteX3" fmla="*/ 2252373 w 2702848"/>
            <a:gd name="connsiteY3" fmla="*/ 8049274 h 8049274"/>
            <a:gd name="connsiteX4" fmla="*/ 2252373 w 2702848"/>
            <a:gd name="connsiteY4" fmla="*/ 7474324 h 8049274"/>
            <a:gd name="connsiteX5" fmla="*/ 0 w 2702848"/>
            <a:gd name="connsiteY5" fmla="*/ 7474324 h 8049274"/>
            <a:gd name="connsiteX6" fmla="*/ 0 w 2702848"/>
            <a:gd name="connsiteY6" fmla="*/ 0 h 8049274"/>
            <a:gd name="connsiteX0" fmla="*/ 1 w 2702848"/>
            <a:gd name="connsiteY0" fmla="*/ 0 h 8624224"/>
            <a:gd name="connsiteX1" fmla="*/ 2702848 w 2702848"/>
            <a:gd name="connsiteY1" fmla="*/ 574950 h 8624224"/>
            <a:gd name="connsiteX2" fmla="*/ 2702848 w 2702848"/>
            <a:gd name="connsiteY2" fmla="*/ 8624224 h 8624224"/>
            <a:gd name="connsiteX3" fmla="*/ 2252373 w 2702848"/>
            <a:gd name="connsiteY3" fmla="*/ 8624224 h 8624224"/>
            <a:gd name="connsiteX4" fmla="*/ 2252373 w 2702848"/>
            <a:gd name="connsiteY4" fmla="*/ 8049274 h 8624224"/>
            <a:gd name="connsiteX5" fmla="*/ 0 w 2702848"/>
            <a:gd name="connsiteY5" fmla="*/ 8049274 h 8624224"/>
            <a:gd name="connsiteX6" fmla="*/ 1 w 2702848"/>
            <a:gd name="connsiteY6" fmla="*/ 0 h 8624224"/>
            <a:gd name="connsiteX0" fmla="*/ 1 w 2702849"/>
            <a:gd name="connsiteY0" fmla="*/ 0 h 8624224"/>
            <a:gd name="connsiteX1" fmla="*/ 2702849 w 2702849"/>
            <a:gd name="connsiteY1" fmla="*/ 0 h 8624224"/>
            <a:gd name="connsiteX2" fmla="*/ 2702848 w 2702849"/>
            <a:gd name="connsiteY2" fmla="*/ 8624224 h 8624224"/>
            <a:gd name="connsiteX3" fmla="*/ 2252373 w 2702849"/>
            <a:gd name="connsiteY3" fmla="*/ 8624224 h 8624224"/>
            <a:gd name="connsiteX4" fmla="*/ 2252373 w 2702849"/>
            <a:gd name="connsiteY4" fmla="*/ 8049274 h 8624224"/>
            <a:gd name="connsiteX5" fmla="*/ 0 w 2702849"/>
            <a:gd name="connsiteY5" fmla="*/ 8049274 h 8624224"/>
            <a:gd name="connsiteX6" fmla="*/ 1 w 2702849"/>
            <a:gd name="connsiteY6" fmla="*/ 0 h 8624224"/>
            <a:gd name="connsiteX0" fmla="*/ 0 w 2702848"/>
            <a:gd name="connsiteY0" fmla="*/ 0 h 13748762"/>
            <a:gd name="connsiteX1" fmla="*/ 2702848 w 2702848"/>
            <a:gd name="connsiteY1" fmla="*/ 0 h 13748762"/>
            <a:gd name="connsiteX2" fmla="*/ 2702847 w 2702848"/>
            <a:gd name="connsiteY2" fmla="*/ 8624224 h 13748762"/>
            <a:gd name="connsiteX3" fmla="*/ 2252372 w 2702848"/>
            <a:gd name="connsiteY3" fmla="*/ 8624224 h 13748762"/>
            <a:gd name="connsiteX4" fmla="*/ 2252372 w 2702848"/>
            <a:gd name="connsiteY4" fmla="*/ 8049274 h 13748762"/>
            <a:gd name="connsiteX5" fmla="*/ 0 w 2702848"/>
            <a:gd name="connsiteY5" fmla="*/ 13748762 h 13748762"/>
            <a:gd name="connsiteX6" fmla="*/ 0 w 2702848"/>
            <a:gd name="connsiteY6" fmla="*/ 0 h 13748762"/>
            <a:gd name="connsiteX0" fmla="*/ 0 w 2702848"/>
            <a:gd name="connsiteY0" fmla="*/ 0 h 13748762"/>
            <a:gd name="connsiteX1" fmla="*/ 2702848 w 2702848"/>
            <a:gd name="connsiteY1" fmla="*/ 0 h 13748762"/>
            <a:gd name="connsiteX2" fmla="*/ 2702847 w 2702848"/>
            <a:gd name="connsiteY2" fmla="*/ 8624224 h 13748762"/>
            <a:gd name="connsiteX3" fmla="*/ 2252372 w 2702848"/>
            <a:gd name="connsiteY3" fmla="*/ 8624224 h 13748762"/>
            <a:gd name="connsiteX4" fmla="*/ 1501582 w 2702848"/>
            <a:gd name="connsiteY4" fmla="*/ 13748762 h 13748762"/>
            <a:gd name="connsiteX5" fmla="*/ 0 w 2702848"/>
            <a:gd name="connsiteY5" fmla="*/ 13748762 h 13748762"/>
            <a:gd name="connsiteX6" fmla="*/ 0 w 2702848"/>
            <a:gd name="connsiteY6" fmla="*/ 0 h 13748762"/>
            <a:gd name="connsiteX0" fmla="*/ 0 w 2702848"/>
            <a:gd name="connsiteY0" fmla="*/ 0 h 13748762"/>
            <a:gd name="connsiteX1" fmla="*/ 2702848 w 2702848"/>
            <a:gd name="connsiteY1" fmla="*/ 0 h 13748762"/>
            <a:gd name="connsiteX2" fmla="*/ 2702847 w 2702848"/>
            <a:gd name="connsiteY2" fmla="*/ 8624224 h 13748762"/>
            <a:gd name="connsiteX3" fmla="*/ 1501582 w 2702848"/>
            <a:gd name="connsiteY3" fmla="*/ 6849383 h 13748762"/>
            <a:gd name="connsiteX4" fmla="*/ 1501582 w 2702848"/>
            <a:gd name="connsiteY4" fmla="*/ 13748762 h 13748762"/>
            <a:gd name="connsiteX5" fmla="*/ 0 w 2702848"/>
            <a:gd name="connsiteY5" fmla="*/ 13748762 h 13748762"/>
            <a:gd name="connsiteX6" fmla="*/ 0 w 2702848"/>
            <a:gd name="connsiteY6" fmla="*/ 0 h 13748762"/>
            <a:gd name="connsiteX0" fmla="*/ 0 w 2702848"/>
            <a:gd name="connsiteY0" fmla="*/ 0 h 13748762"/>
            <a:gd name="connsiteX1" fmla="*/ 2702848 w 2702848"/>
            <a:gd name="connsiteY1" fmla="*/ 0 h 13748762"/>
            <a:gd name="connsiteX2" fmla="*/ 450475 w 2702848"/>
            <a:gd name="connsiteY2" fmla="*/ 6849383 h 13748762"/>
            <a:gd name="connsiteX3" fmla="*/ 1501582 w 2702848"/>
            <a:gd name="connsiteY3" fmla="*/ 6849383 h 13748762"/>
            <a:gd name="connsiteX4" fmla="*/ 1501582 w 2702848"/>
            <a:gd name="connsiteY4" fmla="*/ 13748762 h 13748762"/>
            <a:gd name="connsiteX5" fmla="*/ 0 w 2702848"/>
            <a:gd name="connsiteY5" fmla="*/ 13748762 h 13748762"/>
            <a:gd name="connsiteX6" fmla="*/ 0 w 2702848"/>
            <a:gd name="connsiteY6" fmla="*/ 0 h 13748762"/>
            <a:gd name="connsiteX0" fmla="*/ 0 w 1501582"/>
            <a:gd name="connsiteY0" fmla="*/ 49994 h 13798756"/>
            <a:gd name="connsiteX1" fmla="*/ 450475 w 1501582"/>
            <a:gd name="connsiteY1" fmla="*/ 0 h 13798756"/>
            <a:gd name="connsiteX2" fmla="*/ 450475 w 1501582"/>
            <a:gd name="connsiteY2" fmla="*/ 6899377 h 13798756"/>
            <a:gd name="connsiteX3" fmla="*/ 1501582 w 1501582"/>
            <a:gd name="connsiteY3" fmla="*/ 6899377 h 13798756"/>
            <a:gd name="connsiteX4" fmla="*/ 1501582 w 1501582"/>
            <a:gd name="connsiteY4" fmla="*/ 13798756 h 13798756"/>
            <a:gd name="connsiteX5" fmla="*/ 0 w 1501582"/>
            <a:gd name="connsiteY5" fmla="*/ 13798756 h 13798756"/>
            <a:gd name="connsiteX6" fmla="*/ 0 w 1501582"/>
            <a:gd name="connsiteY6" fmla="*/ 49994 h 13798756"/>
            <a:gd name="connsiteX0" fmla="*/ 0 w 1501582"/>
            <a:gd name="connsiteY0" fmla="*/ 0 h 13748762"/>
            <a:gd name="connsiteX1" fmla="*/ 450475 w 1501582"/>
            <a:gd name="connsiteY1" fmla="*/ 6849383 h 13748762"/>
            <a:gd name="connsiteX2" fmla="*/ 1501582 w 1501582"/>
            <a:gd name="connsiteY2" fmla="*/ 6849383 h 13748762"/>
            <a:gd name="connsiteX3" fmla="*/ 1501582 w 1501582"/>
            <a:gd name="connsiteY3" fmla="*/ 13748762 h 13748762"/>
            <a:gd name="connsiteX4" fmla="*/ 0 w 1501582"/>
            <a:gd name="connsiteY4" fmla="*/ 13748762 h 13748762"/>
            <a:gd name="connsiteX5" fmla="*/ 0 w 1501582"/>
            <a:gd name="connsiteY5" fmla="*/ 0 h 13748762"/>
            <a:gd name="connsiteX0" fmla="*/ 0 w 1501582"/>
            <a:gd name="connsiteY0" fmla="*/ 0 h 13748762"/>
            <a:gd name="connsiteX1" fmla="*/ 326431 w 1501582"/>
            <a:gd name="connsiteY1" fmla="*/ 4949554 h 13748762"/>
            <a:gd name="connsiteX2" fmla="*/ 450475 w 1501582"/>
            <a:gd name="connsiteY2" fmla="*/ 6849383 h 13748762"/>
            <a:gd name="connsiteX3" fmla="*/ 1501582 w 1501582"/>
            <a:gd name="connsiteY3" fmla="*/ 6849383 h 13748762"/>
            <a:gd name="connsiteX4" fmla="*/ 1501582 w 1501582"/>
            <a:gd name="connsiteY4" fmla="*/ 13748762 h 13748762"/>
            <a:gd name="connsiteX5" fmla="*/ 0 w 1501582"/>
            <a:gd name="connsiteY5" fmla="*/ 13748762 h 13748762"/>
            <a:gd name="connsiteX6" fmla="*/ 0 w 1501582"/>
            <a:gd name="connsiteY6" fmla="*/ 0 h 13748762"/>
            <a:gd name="connsiteX0" fmla="*/ 0 w 1501582"/>
            <a:gd name="connsiteY0" fmla="*/ 0 h 13748762"/>
            <a:gd name="connsiteX1" fmla="*/ 450475 w 1501582"/>
            <a:gd name="connsiteY1" fmla="*/ 524954 h 13748762"/>
            <a:gd name="connsiteX2" fmla="*/ 450475 w 1501582"/>
            <a:gd name="connsiteY2" fmla="*/ 6849383 h 13748762"/>
            <a:gd name="connsiteX3" fmla="*/ 1501582 w 1501582"/>
            <a:gd name="connsiteY3" fmla="*/ 6849383 h 13748762"/>
            <a:gd name="connsiteX4" fmla="*/ 1501582 w 1501582"/>
            <a:gd name="connsiteY4" fmla="*/ 13748762 h 13748762"/>
            <a:gd name="connsiteX5" fmla="*/ 0 w 1501582"/>
            <a:gd name="connsiteY5" fmla="*/ 13748762 h 13748762"/>
            <a:gd name="connsiteX6" fmla="*/ 0 w 1501582"/>
            <a:gd name="connsiteY6" fmla="*/ 0 h 13748762"/>
            <a:gd name="connsiteX0" fmla="*/ 0 w 1501582"/>
            <a:gd name="connsiteY0" fmla="*/ 49994 h 13798756"/>
            <a:gd name="connsiteX1" fmla="*/ 450475 w 1501582"/>
            <a:gd name="connsiteY1" fmla="*/ 0 h 13798756"/>
            <a:gd name="connsiteX2" fmla="*/ 450475 w 1501582"/>
            <a:gd name="connsiteY2" fmla="*/ 6899377 h 13798756"/>
            <a:gd name="connsiteX3" fmla="*/ 1501582 w 1501582"/>
            <a:gd name="connsiteY3" fmla="*/ 6899377 h 13798756"/>
            <a:gd name="connsiteX4" fmla="*/ 1501582 w 1501582"/>
            <a:gd name="connsiteY4" fmla="*/ 13798756 h 13798756"/>
            <a:gd name="connsiteX5" fmla="*/ 0 w 1501582"/>
            <a:gd name="connsiteY5" fmla="*/ 13798756 h 13798756"/>
            <a:gd name="connsiteX6" fmla="*/ 0 w 1501582"/>
            <a:gd name="connsiteY6" fmla="*/ 49994 h 13798756"/>
            <a:gd name="connsiteX0" fmla="*/ 0 w 1501582"/>
            <a:gd name="connsiteY0" fmla="*/ 49992 h 13798754"/>
            <a:gd name="connsiteX1" fmla="*/ 450475 w 1501582"/>
            <a:gd name="connsiteY1" fmla="*/ 0 h 13798754"/>
            <a:gd name="connsiteX2" fmla="*/ 450475 w 1501582"/>
            <a:gd name="connsiteY2" fmla="*/ 6899375 h 13798754"/>
            <a:gd name="connsiteX3" fmla="*/ 1501582 w 1501582"/>
            <a:gd name="connsiteY3" fmla="*/ 6899375 h 13798754"/>
            <a:gd name="connsiteX4" fmla="*/ 1501582 w 1501582"/>
            <a:gd name="connsiteY4" fmla="*/ 13798754 h 13798754"/>
            <a:gd name="connsiteX5" fmla="*/ 0 w 1501582"/>
            <a:gd name="connsiteY5" fmla="*/ 13798754 h 13798754"/>
            <a:gd name="connsiteX6" fmla="*/ 0 w 1501582"/>
            <a:gd name="connsiteY6" fmla="*/ 49992 h 13798754"/>
            <a:gd name="connsiteX0" fmla="*/ 0 w 1501582"/>
            <a:gd name="connsiteY0" fmla="*/ 1344631 h 15093393"/>
            <a:gd name="connsiteX1" fmla="*/ 450475 w 1501582"/>
            <a:gd name="connsiteY1" fmla="*/ 1294639 h 15093393"/>
            <a:gd name="connsiteX2" fmla="*/ 450475 w 1501582"/>
            <a:gd name="connsiteY2" fmla="*/ 8194014 h 15093393"/>
            <a:gd name="connsiteX3" fmla="*/ 1501582 w 1501582"/>
            <a:gd name="connsiteY3" fmla="*/ 8194014 h 15093393"/>
            <a:gd name="connsiteX4" fmla="*/ 1501582 w 1501582"/>
            <a:gd name="connsiteY4" fmla="*/ 15093393 h 15093393"/>
            <a:gd name="connsiteX5" fmla="*/ 0 w 1501582"/>
            <a:gd name="connsiteY5" fmla="*/ 15093393 h 15093393"/>
            <a:gd name="connsiteX6" fmla="*/ 0 w 1501582"/>
            <a:gd name="connsiteY6" fmla="*/ 1344631 h 15093393"/>
            <a:gd name="connsiteX0" fmla="*/ 0 w 1501582"/>
            <a:gd name="connsiteY0" fmla="*/ 1344631 h 15093393"/>
            <a:gd name="connsiteX1" fmla="*/ 450475 w 1501582"/>
            <a:gd name="connsiteY1" fmla="*/ 1294639 h 15093393"/>
            <a:gd name="connsiteX2" fmla="*/ 450475 w 1501582"/>
            <a:gd name="connsiteY2" fmla="*/ 8194014 h 15093393"/>
            <a:gd name="connsiteX3" fmla="*/ 1501582 w 1501582"/>
            <a:gd name="connsiteY3" fmla="*/ 8194014 h 15093393"/>
            <a:gd name="connsiteX4" fmla="*/ 1501582 w 1501582"/>
            <a:gd name="connsiteY4" fmla="*/ 15093393 h 15093393"/>
            <a:gd name="connsiteX5" fmla="*/ 0 w 1501582"/>
            <a:gd name="connsiteY5" fmla="*/ 15093393 h 15093393"/>
            <a:gd name="connsiteX6" fmla="*/ 0 w 1501582"/>
            <a:gd name="connsiteY6" fmla="*/ 1344631 h 15093393"/>
            <a:gd name="connsiteX0" fmla="*/ 0 w 1501582"/>
            <a:gd name="connsiteY0" fmla="*/ 1344631 h 15093393"/>
            <a:gd name="connsiteX1" fmla="*/ 450475 w 1501582"/>
            <a:gd name="connsiteY1" fmla="*/ 1294639 h 15093393"/>
            <a:gd name="connsiteX2" fmla="*/ 450475 w 1501582"/>
            <a:gd name="connsiteY2" fmla="*/ 8194014 h 15093393"/>
            <a:gd name="connsiteX3" fmla="*/ 1501582 w 1501582"/>
            <a:gd name="connsiteY3" fmla="*/ 8194014 h 15093393"/>
            <a:gd name="connsiteX4" fmla="*/ 1501582 w 1501582"/>
            <a:gd name="connsiteY4" fmla="*/ 15093393 h 15093393"/>
            <a:gd name="connsiteX5" fmla="*/ 0 w 1501582"/>
            <a:gd name="connsiteY5" fmla="*/ 15093393 h 15093393"/>
            <a:gd name="connsiteX6" fmla="*/ 0 w 1501582"/>
            <a:gd name="connsiteY6" fmla="*/ 1344631 h 15093393"/>
            <a:gd name="connsiteX0" fmla="*/ 0 w 1501582"/>
            <a:gd name="connsiteY0" fmla="*/ 129461 h 13878223"/>
            <a:gd name="connsiteX1" fmla="*/ 450475 w 1501582"/>
            <a:gd name="connsiteY1" fmla="*/ 6978844 h 13878223"/>
            <a:gd name="connsiteX2" fmla="*/ 1501582 w 1501582"/>
            <a:gd name="connsiteY2" fmla="*/ 6978844 h 13878223"/>
            <a:gd name="connsiteX3" fmla="*/ 1501582 w 1501582"/>
            <a:gd name="connsiteY3" fmla="*/ 13878223 h 13878223"/>
            <a:gd name="connsiteX4" fmla="*/ 0 w 1501582"/>
            <a:gd name="connsiteY4" fmla="*/ 13878223 h 13878223"/>
            <a:gd name="connsiteX5" fmla="*/ 0 w 1501582"/>
            <a:gd name="connsiteY5" fmla="*/ 129461 h 13878223"/>
            <a:gd name="connsiteX0" fmla="*/ 0 w 1501582"/>
            <a:gd name="connsiteY0" fmla="*/ 0 h 13748762"/>
            <a:gd name="connsiteX1" fmla="*/ 450475 w 1501582"/>
            <a:gd name="connsiteY1" fmla="*/ 6849383 h 13748762"/>
            <a:gd name="connsiteX2" fmla="*/ 1501582 w 1501582"/>
            <a:gd name="connsiteY2" fmla="*/ 6849383 h 13748762"/>
            <a:gd name="connsiteX3" fmla="*/ 1501582 w 1501582"/>
            <a:gd name="connsiteY3" fmla="*/ 13748762 h 13748762"/>
            <a:gd name="connsiteX4" fmla="*/ 0 w 1501582"/>
            <a:gd name="connsiteY4" fmla="*/ 13748762 h 13748762"/>
            <a:gd name="connsiteX5" fmla="*/ 0 w 1501582"/>
            <a:gd name="connsiteY5" fmla="*/ 0 h 13748762"/>
            <a:gd name="connsiteX0" fmla="*/ 0 w 1501582"/>
            <a:gd name="connsiteY0" fmla="*/ 0 h 13748762"/>
            <a:gd name="connsiteX1" fmla="*/ 372131 w 1501582"/>
            <a:gd name="connsiteY1" fmla="*/ 5599496 h 13748762"/>
            <a:gd name="connsiteX2" fmla="*/ 450475 w 1501582"/>
            <a:gd name="connsiteY2" fmla="*/ 6849383 h 13748762"/>
            <a:gd name="connsiteX3" fmla="*/ 1501582 w 1501582"/>
            <a:gd name="connsiteY3" fmla="*/ 6849383 h 13748762"/>
            <a:gd name="connsiteX4" fmla="*/ 1501582 w 1501582"/>
            <a:gd name="connsiteY4" fmla="*/ 13748762 h 13748762"/>
            <a:gd name="connsiteX5" fmla="*/ 0 w 1501582"/>
            <a:gd name="connsiteY5" fmla="*/ 13748762 h 13748762"/>
            <a:gd name="connsiteX6" fmla="*/ 0 w 1501582"/>
            <a:gd name="connsiteY6" fmla="*/ 0 h 13748762"/>
            <a:gd name="connsiteX0" fmla="*/ 0 w 1501582"/>
            <a:gd name="connsiteY0" fmla="*/ 49994 h 13798756"/>
            <a:gd name="connsiteX1" fmla="*/ 450475 w 1501582"/>
            <a:gd name="connsiteY1" fmla="*/ 0 h 13798756"/>
            <a:gd name="connsiteX2" fmla="*/ 450475 w 1501582"/>
            <a:gd name="connsiteY2" fmla="*/ 6899377 h 13798756"/>
            <a:gd name="connsiteX3" fmla="*/ 1501582 w 1501582"/>
            <a:gd name="connsiteY3" fmla="*/ 6899377 h 13798756"/>
            <a:gd name="connsiteX4" fmla="*/ 1501582 w 1501582"/>
            <a:gd name="connsiteY4" fmla="*/ 13798756 h 13798756"/>
            <a:gd name="connsiteX5" fmla="*/ 0 w 1501582"/>
            <a:gd name="connsiteY5" fmla="*/ 13798756 h 13798756"/>
            <a:gd name="connsiteX6" fmla="*/ 0 w 1501582"/>
            <a:gd name="connsiteY6" fmla="*/ 49994 h 13798756"/>
            <a:gd name="connsiteX0" fmla="*/ 0 w 1501582"/>
            <a:gd name="connsiteY0" fmla="*/ 2 h 13798756"/>
            <a:gd name="connsiteX1" fmla="*/ 450475 w 1501582"/>
            <a:gd name="connsiteY1" fmla="*/ 0 h 13798756"/>
            <a:gd name="connsiteX2" fmla="*/ 450475 w 1501582"/>
            <a:gd name="connsiteY2" fmla="*/ 6899377 h 13798756"/>
            <a:gd name="connsiteX3" fmla="*/ 1501582 w 1501582"/>
            <a:gd name="connsiteY3" fmla="*/ 6899377 h 13798756"/>
            <a:gd name="connsiteX4" fmla="*/ 1501582 w 1501582"/>
            <a:gd name="connsiteY4" fmla="*/ 13798756 h 13798756"/>
            <a:gd name="connsiteX5" fmla="*/ 0 w 1501582"/>
            <a:gd name="connsiteY5" fmla="*/ 13798756 h 13798756"/>
            <a:gd name="connsiteX6" fmla="*/ 0 w 1501582"/>
            <a:gd name="connsiteY6" fmla="*/ 2 h 13798756"/>
            <a:gd name="connsiteX0" fmla="*/ 0 w 1501582"/>
            <a:gd name="connsiteY0" fmla="*/ 0 h 13798754"/>
            <a:gd name="connsiteX1" fmla="*/ 450475 w 1501582"/>
            <a:gd name="connsiteY1" fmla="*/ 0 h 13798754"/>
            <a:gd name="connsiteX2" fmla="*/ 450475 w 1501582"/>
            <a:gd name="connsiteY2" fmla="*/ 6899375 h 13798754"/>
            <a:gd name="connsiteX3" fmla="*/ 1501582 w 1501582"/>
            <a:gd name="connsiteY3" fmla="*/ 6899375 h 13798754"/>
            <a:gd name="connsiteX4" fmla="*/ 1501582 w 1501582"/>
            <a:gd name="connsiteY4" fmla="*/ 13798754 h 13798754"/>
            <a:gd name="connsiteX5" fmla="*/ 0 w 1501582"/>
            <a:gd name="connsiteY5" fmla="*/ 13798754 h 13798754"/>
            <a:gd name="connsiteX6" fmla="*/ 0 w 1501582"/>
            <a:gd name="connsiteY6" fmla="*/ 0 h 13798754"/>
            <a:gd name="connsiteX0" fmla="*/ 0 w 1501582"/>
            <a:gd name="connsiteY0" fmla="*/ 0 h 13798756"/>
            <a:gd name="connsiteX1" fmla="*/ 450475 w 1501582"/>
            <a:gd name="connsiteY1" fmla="*/ 2 h 13798756"/>
            <a:gd name="connsiteX2" fmla="*/ 450475 w 1501582"/>
            <a:gd name="connsiteY2" fmla="*/ 6899377 h 13798756"/>
            <a:gd name="connsiteX3" fmla="*/ 1501582 w 1501582"/>
            <a:gd name="connsiteY3" fmla="*/ 6899377 h 13798756"/>
            <a:gd name="connsiteX4" fmla="*/ 1501582 w 1501582"/>
            <a:gd name="connsiteY4" fmla="*/ 13798756 h 13798756"/>
            <a:gd name="connsiteX5" fmla="*/ 0 w 1501582"/>
            <a:gd name="connsiteY5" fmla="*/ 13798756 h 13798756"/>
            <a:gd name="connsiteX6" fmla="*/ 0 w 1501582"/>
            <a:gd name="connsiteY6" fmla="*/ 0 h 13798756"/>
            <a:gd name="connsiteX0" fmla="*/ 0 w 1501582"/>
            <a:gd name="connsiteY0" fmla="*/ 0 h 13798756"/>
            <a:gd name="connsiteX1" fmla="*/ 450475 w 1501582"/>
            <a:gd name="connsiteY1" fmla="*/ 2 h 13798756"/>
            <a:gd name="connsiteX2" fmla="*/ 450475 w 1501582"/>
            <a:gd name="connsiteY2" fmla="*/ 6899377 h 13798756"/>
            <a:gd name="connsiteX3" fmla="*/ 1455882 w 1501582"/>
            <a:gd name="connsiteY3" fmla="*/ 0 h 13798756"/>
            <a:gd name="connsiteX4" fmla="*/ 1501582 w 1501582"/>
            <a:gd name="connsiteY4" fmla="*/ 13798756 h 13798756"/>
            <a:gd name="connsiteX5" fmla="*/ 0 w 1501582"/>
            <a:gd name="connsiteY5" fmla="*/ 13798756 h 13798756"/>
            <a:gd name="connsiteX6" fmla="*/ 0 w 1501582"/>
            <a:gd name="connsiteY6" fmla="*/ 0 h 13798756"/>
            <a:gd name="connsiteX0" fmla="*/ 0 w 1455882"/>
            <a:gd name="connsiteY0" fmla="*/ 0 h 13798756"/>
            <a:gd name="connsiteX1" fmla="*/ 450475 w 1455882"/>
            <a:gd name="connsiteY1" fmla="*/ 2 h 13798756"/>
            <a:gd name="connsiteX2" fmla="*/ 450475 w 1455882"/>
            <a:gd name="connsiteY2" fmla="*/ 6899377 h 13798756"/>
            <a:gd name="connsiteX3" fmla="*/ 1455882 w 1455882"/>
            <a:gd name="connsiteY3" fmla="*/ 0 h 13798756"/>
            <a:gd name="connsiteX4" fmla="*/ 1455882 w 1455882"/>
            <a:gd name="connsiteY4" fmla="*/ 13798756 h 13798756"/>
            <a:gd name="connsiteX5" fmla="*/ 0 w 1455882"/>
            <a:gd name="connsiteY5" fmla="*/ 13798756 h 13798756"/>
            <a:gd name="connsiteX6" fmla="*/ 0 w 1455882"/>
            <a:gd name="connsiteY6" fmla="*/ 0 h 13798756"/>
            <a:gd name="connsiteX0" fmla="*/ 496175 w 1952057"/>
            <a:gd name="connsiteY0" fmla="*/ 0 h 13798756"/>
            <a:gd name="connsiteX1" fmla="*/ 946650 w 1952057"/>
            <a:gd name="connsiteY1" fmla="*/ 2 h 13798756"/>
            <a:gd name="connsiteX2" fmla="*/ 946650 w 1952057"/>
            <a:gd name="connsiteY2" fmla="*/ 6899377 h 13798756"/>
            <a:gd name="connsiteX3" fmla="*/ 1952057 w 1952057"/>
            <a:gd name="connsiteY3" fmla="*/ 0 h 13798756"/>
            <a:gd name="connsiteX4" fmla="*/ 1952057 w 1952057"/>
            <a:gd name="connsiteY4" fmla="*/ 13798756 h 13798756"/>
            <a:gd name="connsiteX5" fmla="*/ 0 w 1952057"/>
            <a:gd name="connsiteY5" fmla="*/ 13798756 h 13798756"/>
            <a:gd name="connsiteX6" fmla="*/ 496175 w 1952057"/>
            <a:gd name="connsiteY6" fmla="*/ 0 h 13798756"/>
            <a:gd name="connsiteX0" fmla="*/ 1 w 1952057"/>
            <a:gd name="connsiteY0" fmla="*/ 6899377 h 13798756"/>
            <a:gd name="connsiteX1" fmla="*/ 946650 w 1952057"/>
            <a:gd name="connsiteY1" fmla="*/ 2 h 13798756"/>
            <a:gd name="connsiteX2" fmla="*/ 946650 w 1952057"/>
            <a:gd name="connsiteY2" fmla="*/ 6899377 h 13798756"/>
            <a:gd name="connsiteX3" fmla="*/ 1952057 w 1952057"/>
            <a:gd name="connsiteY3" fmla="*/ 0 h 13798756"/>
            <a:gd name="connsiteX4" fmla="*/ 1952057 w 1952057"/>
            <a:gd name="connsiteY4" fmla="*/ 13798756 h 13798756"/>
            <a:gd name="connsiteX5" fmla="*/ 0 w 1952057"/>
            <a:gd name="connsiteY5" fmla="*/ 13798756 h 13798756"/>
            <a:gd name="connsiteX6" fmla="*/ 1 w 1952057"/>
            <a:gd name="connsiteY6" fmla="*/ 6899377 h 13798756"/>
            <a:gd name="connsiteX0" fmla="*/ 1 w 1952057"/>
            <a:gd name="connsiteY0" fmla="*/ 6899377 h 13798756"/>
            <a:gd name="connsiteX1" fmla="*/ 1501583 w 1952057"/>
            <a:gd name="connsiteY1" fmla="*/ 6899377 h 13798756"/>
            <a:gd name="connsiteX2" fmla="*/ 946650 w 1952057"/>
            <a:gd name="connsiteY2" fmla="*/ 6899377 h 13798756"/>
            <a:gd name="connsiteX3" fmla="*/ 1952057 w 1952057"/>
            <a:gd name="connsiteY3" fmla="*/ 0 h 13798756"/>
            <a:gd name="connsiteX4" fmla="*/ 1952057 w 1952057"/>
            <a:gd name="connsiteY4" fmla="*/ 13798756 h 13798756"/>
            <a:gd name="connsiteX5" fmla="*/ 0 w 1952057"/>
            <a:gd name="connsiteY5" fmla="*/ 13798756 h 13798756"/>
            <a:gd name="connsiteX6" fmla="*/ 1 w 1952057"/>
            <a:gd name="connsiteY6" fmla="*/ 6899377 h 13798756"/>
            <a:gd name="connsiteX0" fmla="*/ 1 w 1952057"/>
            <a:gd name="connsiteY0" fmla="*/ 6899377 h 13798756"/>
            <a:gd name="connsiteX1" fmla="*/ 1501583 w 1952057"/>
            <a:gd name="connsiteY1" fmla="*/ 6899377 h 13798756"/>
            <a:gd name="connsiteX2" fmla="*/ 1501583 w 1952057"/>
            <a:gd name="connsiteY2" fmla="*/ 0 h 13798756"/>
            <a:gd name="connsiteX3" fmla="*/ 1952057 w 1952057"/>
            <a:gd name="connsiteY3" fmla="*/ 0 h 13798756"/>
            <a:gd name="connsiteX4" fmla="*/ 1952057 w 1952057"/>
            <a:gd name="connsiteY4" fmla="*/ 13798756 h 13798756"/>
            <a:gd name="connsiteX5" fmla="*/ 0 w 1952057"/>
            <a:gd name="connsiteY5" fmla="*/ 13798756 h 13798756"/>
            <a:gd name="connsiteX6" fmla="*/ 1 w 1952057"/>
            <a:gd name="connsiteY6" fmla="*/ 6899377 h 13798756"/>
            <a:gd name="connsiteX0" fmla="*/ 1 w 1952058"/>
            <a:gd name="connsiteY0" fmla="*/ 6899377 h 13798756"/>
            <a:gd name="connsiteX1" fmla="*/ 1501583 w 1952058"/>
            <a:gd name="connsiteY1" fmla="*/ 6899377 h 13798756"/>
            <a:gd name="connsiteX2" fmla="*/ 1501583 w 1952058"/>
            <a:gd name="connsiteY2" fmla="*/ 0 h 13798756"/>
            <a:gd name="connsiteX3" fmla="*/ 1952058 w 1952058"/>
            <a:gd name="connsiteY3" fmla="*/ 0 h 13798756"/>
            <a:gd name="connsiteX4" fmla="*/ 1952057 w 1952058"/>
            <a:gd name="connsiteY4" fmla="*/ 13798756 h 13798756"/>
            <a:gd name="connsiteX5" fmla="*/ 0 w 1952058"/>
            <a:gd name="connsiteY5" fmla="*/ 13798756 h 13798756"/>
            <a:gd name="connsiteX6" fmla="*/ 1 w 1952058"/>
            <a:gd name="connsiteY6" fmla="*/ 6899377 h 13798756"/>
            <a:gd name="connsiteX0" fmla="*/ 1 w 1952058"/>
            <a:gd name="connsiteY0" fmla="*/ 7474327 h 14373706"/>
            <a:gd name="connsiteX1" fmla="*/ 1501583 w 1952058"/>
            <a:gd name="connsiteY1" fmla="*/ 7474327 h 14373706"/>
            <a:gd name="connsiteX2" fmla="*/ 1501583 w 1952058"/>
            <a:gd name="connsiteY2" fmla="*/ 0 h 14373706"/>
            <a:gd name="connsiteX3" fmla="*/ 1952058 w 1952058"/>
            <a:gd name="connsiteY3" fmla="*/ 574950 h 14373706"/>
            <a:gd name="connsiteX4" fmla="*/ 1952057 w 1952058"/>
            <a:gd name="connsiteY4" fmla="*/ 14373706 h 14373706"/>
            <a:gd name="connsiteX5" fmla="*/ 0 w 1952058"/>
            <a:gd name="connsiteY5" fmla="*/ 14373706 h 14373706"/>
            <a:gd name="connsiteX6" fmla="*/ 1 w 1952058"/>
            <a:gd name="connsiteY6" fmla="*/ 7474327 h 14373706"/>
            <a:gd name="connsiteX0" fmla="*/ 1 w 1952058"/>
            <a:gd name="connsiteY0" fmla="*/ 7474327 h 14373706"/>
            <a:gd name="connsiteX1" fmla="*/ 1501583 w 1952058"/>
            <a:gd name="connsiteY1" fmla="*/ 7474327 h 14373706"/>
            <a:gd name="connsiteX2" fmla="*/ 1501583 w 1952058"/>
            <a:gd name="connsiteY2" fmla="*/ 0 h 14373706"/>
            <a:gd name="connsiteX3" fmla="*/ 1952058 w 1952058"/>
            <a:gd name="connsiteY3" fmla="*/ 0 h 14373706"/>
            <a:gd name="connsiteX4" fmla="*/ 1952057 w 1952058"/>
            <a:gd name="connsiteY4" fmla="*/ 14373706 h 14373706"/>
            <a:gd name="connsiteX5" fmla="*/ 0 w 1952058"/>
            <a:gd name="connsiteY5" fmla="*/ 14373706 h 14373706"/>
            <a:gd name="connsiteX6" fmla="*/ 1 w 1952058"/>
            <a:gd name="connsiteY6" fmla="*/ 7474327 h 14373706"/>
            <a:gd name="connsiteX0" fmla="*/ 1 w 1952058"/>
            <a:gd name="connsiteY0" fmla="*/ 7474327 h 14373706"/>
            <a:gd name="connsiteX1" fmla="*/ 1351425 w 1952058"/>
            <a:gd name="connsiteY1" fmla="*/ 7474326 h 14373706"/>
            <a:gd name="connsiteX2" fmla="*/ 1501583 w 1952058"/>
            <a:gd name="connsiteY2" fmla="*/ 0 h 14373706"/>
            <a:gd name="connsiteX3" fmla="*/ 1952058 w 1952058"/>
            <a:gd name="connsiteY3" fmla="*/ 0 h 14373706"/>
            <a:gd name="connsiteX4" fmla="*/ 1952057 w 1952058"/>
            <a:gd name="connsiteY4" fmla="*/ 14373706 h 14373706"/>
            <a:gd name="connsiteX5" fmla="*/ 0 w 1952058"/>
            <a:gd name="connsiteY5" fmla="*/ 14373706 h 14373706"/>
            <a:gd name="connsiteX6" fmla="*/ 1 w 1952058"/>
            <a:gd name="connsiteY6" fmla="*/ 7474327 h 14373706"/>
            <a:gd name="connsiteX0" fmla="*/ 0 w 2102216"/>
            <a:gd name="connsiteY0" fmla="*/ 7474326 h 14373706"/>
            <a:gd name="connsiteX1" fmla="*/ 1501583 w 2102216"/>
            <a:gd name="connsiteY1" fmla="*/ 7474326 h 14373706"/>
            <a:gd name="connsiteX2" fmla="*/ 1651741 w 2102216"/>
            <a:gd name="connsiteY2" fmla="*/ 0 h 14373706"/>
            <a:gd name="connsiteX3" fmla="*/ 2102216 w 2102216"/>
            <a:gd name="connsiteY3" fmla="*/ 0 h 14373706"/>
            <a:gd name="connsiteX4" fmla="*/ 2102215 w 2102216"/>
            <a:gd name="connsiteY4" fmla="*/ 14373706 h 14373706"/>
            <a:gd name="connsiteX5" fmla="*/ 150158 w 2102216"/>
            <a:gd name="connsiteY5" fmla="*/ 14373706 h 14373706"/>
            <a:gd name="connsiteX6" fmla="*/ 0 w 2102216"/>
            <a:gd name="connsiteY6" fmla="*/ 7474326 h 14373706"/>
            <a:gd name="connsiteX0" fmla="*/ 0 w 2102216"/>
            <a:gd name="connsiteY0" fmla="*/ 7474326 h 14373706"/>
            <a:gd name="connsiteX1" fmla="*/ 1501583 w 2102216"/>
            <a:gd name="connsiteY1" fmla="*/ 7474326 h 14373706"/>
            <a:gd name="connsiteX2" fmla="*/ 1651741 w 2102216"/>
            <a:gd name="connsiteY2" fmla="*/ 0 h 14373706"/>
            <a:gd name="connsiteX3" fmla="*/ 2102216 w 2102216"/>
            <a:gd name="connsiteY3" fmla="*/ 0 h 14373706"/>
            <a:gd name="connsiteX4" fmla="*/ 2102215 w 2102216"/>
            <a:gd name="connsiteY4" fmla="*/ 14373706 h 14373706"/>
            <a:gd name="connsiteX5" fmla="*/ 1 w 2102216"/>
            <a:gd name="connsiteY5" fmla="*/ 14373706 h 14373706"/>
            <a:gd name="connsiteX6" fmla="*/ 0 w 2102216"/>
            <a:gd name="connsiteY6" fmla="*/ 7474326 h 14373706"/>
            <a:gd name="connsiteX0" fmla="*/ 0 w 2102216"/>
            <a:gd name="connsiteY0" fmla="*/ 7474326 h 14373706"/>
            <a:gd name="connsiteX1" fmla="*/ 1501583 w 2102216"/>
            <a:gd name="connsiteY1" fmla="*/ 7474326 h 14373706"/>
            <a:gd name="connsiteX2" fmla="*/ 1651741 w 2102216"/>
            <a:gd name="connsiteY2" fmla="*/ 0 h 14373706"/>
            <a:gd name="connsiteX3" fmla="*/ 2102216 w 2102216"/>
            <a:gd name="connsiteY3" fmla="*/ 0 h 14373706"/>
            <a:gd name="connsiteX4" fmla="*/ 2102215 w 2102216"/>
            <a:gd name="connsiteY4" fmla="*/ 14373706 h 14373706"/>
            <a:gd name="connsiteX5" fmla="*/ 1 w 2102216"/>
            <a:gd name="connsiteY5" fmla="*/ 14373706 h 14373706"/>
            <a:gd name="connsiteX6" fmla="*/ 0 w 2102216"/>
            <a:gd name="connsiteY6" fmla="*/ 7474326 h 14373706"/>
            <a:gd name="connsiteX0" fmla="*/ 0 w 2102216"/>
            <a:gd name="connsiteY0" fmla="*/ 7474326 h 14373706"/>
            <a:gd name="connsiteX1" fmla="*/ 1501583 w 2102216"/>
            <a:gd name="connsiteY1" fmla="*/ 7474326 h 14373706"/>
            <a:gd name="connsiteX2" fmla="*/ 1501584 w 2102216"/>
            <a:gd name="connsiteY2" fmla="*/ 0 h 14373706"/>
            <a:gd name="connsiteX3" fmla="*/ 2102216 w 2102216"/>
            <a:gd name="connsiteY3" fmla="*/ 0 h 14373706"/>
            <a:gd name="connsiteX4" fmla="*/ 2102215 w 2102216"/>
            <a:gd name="connsiteY4" fmla="*/ 14373706 h 14373706"/>
            <a:gd name="connsiteX5" fmla="*/ 1 w 2102216"/>
            <a:gd name="connsiteY5" fmla="*/ 14373706 h 14373706"/>
            <a:gd name="connsiteX6" fmla="*/ 0 w 2102216"/>
            <a:gd name="connsiteY6" fmla="*/ 7474326 h 14373706"/>
            <a:gd name="connsiteX0" fmla="*/ 0 w 2102215"/>
            <a:gd name="connsiteY0" fmla="*/ 7474326 h 14373706"/>
            <a:gd name="connsiteX1" fmla="*/ 1501583 w 2102215"/>
            <a:gd name="connsiteY1" fmla="*/ 7474326 h 14373706"/>
            <a:gd name="connsiteX2" fmla="*/ 1501584 w 2102215"/>
            <a:gd name="connsiteY2" fmla="*/ 0 h 14373706"/>
            <a:gd name="connsiteX3" fmla="*/ 1978172 w 2102215"/>
            <a:gd name="connsiteY3" fmla="*/ 2 h 14373706"/>
            <a:gd name="connsiteX4" fmla="*/ 2102215 w 2102215"/>
            <a:gd name="connsiteY4" fmla="*/ 14373706 h 14373706"/>
            <a:gd name="connsiteX5" fmla="*/ 1 w 2102215"/>
            <a:gd name="connsiteY5" fmla="*/ 14373706 h 14373706"/>
            <a:gd name="connsiteX6" fmla="*/ 0 w 2102215"/>
            <a:gd name="connsiteY6" fmla="*/ 7474326 h 14373706"/>
            <a:gd name="connsiteX0" fmla="*/ 0 w 2102215"/>
            <a:gd name="connsiteY0" fmla="*/ 7479136 h 14378516"/>
            <a:gd name="connsiteX1" fmla="*/ 1501583 w 2102215"/>
            <a:gd name="connsiteY1" fmla="*/ 7479136 h 14378516"/>
            <a:gd name="connsiteX2" fmla="*/ 1501584 w 2102215"/>
            <a:gd name="connsiteY2" fmla="*/ 4810 h 14378516"/>
            <a:gd name="connsiteX3" fmla="*/ 1351426 w 2102215"/>
            <a:gd name="connsiteY3" fmla="*/ 4810 h 14378516"/>
            <a:gd name="connsiteX4" fmla="*/ 1978172 w 2102215"/>
            <a:gd name="connsiteY4" fmla="*/ 4812 h 14378516"/>
            <a:gd name="connsiteX5" fmla="*/ 2102215 w 2102215"/>
            <a:gd name="connsiteY5" fmla="*/ 14378516 h 14378516"/>
            <a:gd name="connsiteX6" fmla="*/ 1 w 2102215"/>
            <a:gd name="connsiteY6" fmla="*/ 14378516 h 14378516"/>
            <a:gd name="connsiteX7" fmla="*/ 0 w 2102215"/>
            <a:gd name="connsiteY7" fmla="*/ 7479136 h 14378516"/>
            <a:gd name="connsiteX0" fmla="*/ 0 w 2102215"/>
            <a:gd name="connsiteY0" fmla="*/ 7479136 h 14378516"/>
            <a:gd name="connsiteX1" fmla="*/ 1501583 w 2102215"/>
            <a:gd name="connsiteY1" fmla="*/ 7479136 h 14378516"/>
            <a:gd name="connsiteX2" fmla="*/ 1351426 w 2102215"/>
            <a:gd name="connsiteY2" fmla="*/ 4812 h 14378516"/>
            <a:gd name="connsiteX3" fmla="*/ 1351426 w 2102215"/>
            <a:gd name="connsiteY3" fmla="*/ 4810 h 14378516"/>
            <a:gd name="connsiteX4" fmla="*/ 1978172 w 2102215"/>
            <a:gd name="connsiteY4" fmla="*/ 4812 h 14378516"/>
            <a:gd name="connsiteX5" fmla="*/ 2102215 w 2102215"/>
            <a:gd name="connsiteY5" fmla="*/ 14378516 h 14378516"/>
            <a:gd name="connsiteX6" fmla="*/ 1 w 2102215"/>
            <a:gd name="connsiteY6" fmla="*/ 14378516 h 14378516"/>
            <a:gd name="connsiteX7" fmla="*/ 0 w 2102215"/>
            <a:gd name="connsiteY7" fmla="*/ 7479136 h 14378516"/>
            <a:gd name="connsiteX0" fmla="*/ 0 w 2102215"/>
            <a:gd name="connsiteY0" fmla="*/ 7479136 h 14378516"/>
            <a:gd name="connsiteX1" fmla="*/ 1351426 w 2102215"/>
            <a:gd name="connsiteY1" fmla="*/ 7479138 h 14378516"/>
            <a:gd name="connsiteX2" fmla="*/ 1351426 w 2102215"/>
            <a:gd name="connsiteY2" fmla="*/ 4812 h 14378516"/>
            <a:gd name="connsiteX3" fmla="*/ 1351426 w 2102215"/>
            <a:gd name="connsiteY3" fmla="*/ 4810 h 14378516"/>
            <a:gd name="connsiteX4" fmla="*/ 1978172 w 2102215"/>
            <a:gd name="connsiteY4" fmla="*/ 4812 h 14378516"/>
            <a:gd name="connsiteX5" fmla="*/ 2102215 w 2102215"/>
            <a:gd name="connsiteY5" fmla="*/ 14378516 h 14378516"/>
            <a:gd name="connsiteX6" fmla="*/ 1 w 2102215"/>
            <a:gd name="connsiteY6" fmla="*/ 14378516 h 14378516"/>
            <a:gd name="connsiteX7" fmla="*/ 0 w 2102215"/>
            <a:gd name="connsiteY7" fmla="*/ 7479136 h 14378516"/>
            <a:gd name="connsiteX0" fmla="*/ 0 w 1978172"/>
            <a:gd name="connsiteY0" fmla="*/ 7479136 h 14378516"/>
            <a:gd name="connsiteX1" fmla="*/ 1351426 w 1978172"/>
            <a:gd name="connsiteY1" fmla="*/ 7479138 h 14378516"/>
            <a:gd name="connsiteX2" fmla="*/ 1351426 w 1978172"/>
            <a:gd name="connsiteY2" fmla="*/ 4812 h 14378516"/>
            <a:gd name="connsiteX3" fmla="*/ 1351426 w 1978172"/>
            <a:gd name="connsiteY3" fmla="*/ 4810 h 14378516"/>
            <a:gd name="connsiteX4" fmla="*/ 1978172 w 1978172"/>
            <a:gd name="connsiteY4" fmla="*/ 4812 h 14378516"/>
            <a:gd name="connsiteX5" fmla="*/ 1978172 w 1978172"/>
            <a:gd name="connsiteY5" fmla="*/ 14378516 h 14378516"/>
            <a:gd name="connsiteX6" fmla="*/ 1 w 1978172"/>
            <a:gd name="connsiteY6" fmla="*/ 14378516 h 14378516"/>
            <a:gd name="connsiteX7" fmla="*/ 0 w 1978172"/>
            <a:gd name="connsiteY7" fmla="*/ 7479136 h 14378516"/>
            <a:gd name="connsiteX0" fmla="*/ 176272 w 1978171"/>
            <a:gd name="connsiteY0" fmla="*/ 7479138 h 14378516"/>
            <a:gd name="connsiteX1" fmla="*/ 1351425 w 1978171"/>
            <a:gd name="connsiteY1" fmla="*/ 7479138 h 14378516"/>
            <a:gd name="connsiteX2" fmla="*/ 1351425 w 1978171"/>
            <a:gd name="connsiteY2" fmla="*/ 4812 h 14378516"/>
            <a:gd name="connsiteX3" fmla="*/ 1351425 w 1978171"/>
            <a:gd name="connsiteY3" fmla="*/ 4810 h 14378516"/>
            <a:gd name="connsiteX4" fmla="*/ 1978171 w 1978171"/>
            <a:gd name="connsiteY4" fmla="*/ 4812 h 14378516"/>
            <a:gd name="connsiteX5" fmla="*/ 1978171 w 1978171"/>
            <a:gd name="connsiteY5" fmla="*/ 14378516 h 14378516"/>
            <a:gd name="connsiteX6" fmla="*/ 0 w 1978171"/>
            <a:gd name="connsiteY6" fmla="*/ 14378516 h 14378516"/>
            <a:gd name="connsiteX7" fmla="*/ 176272 w 1978171"/>
            <a:gd name="connsiteY7" fmla="*/ 7479138 h 14378516"/>
            <a:gd name="connsiteX0" fmla="*/ 0 w 1801899"/>
            <a:gd name="connsiteY0" fmla="*/ 7479138 h 14378516"/>
            <a:gd name="connsiteX1" fmla="*/ 1175153 w 1801899"/>
            <a:gd name="connsiteY1" fmla="*/ 7479138 h 14378516"/>
            <a:gd name="connsiteX2" fmla="*/ 1175153 w 1801899"/>
            <a:gd name="connsiteY2" fmla="*/ 4812 h 14378516"/>
            <a:gd name="connsiteX3" fmla="*/ 1175153 w 1801899"/>
            <a:gd name="connsiteY3" fmla="*/ 4810 h 14378516"/>
            <a:gd name="connsiteX4" fmla="*/ 1801899 w 1801899"/>
            <a:gd name="connsiteY4" fmla="*/ 4812 h 14378516"/>
            <a:gd name="connsiteX5" fmla="*/ 1801899 w 1801899"/>
            <a:gd name="connsiteY5" fmla="*/ 14378516 h 14378516"/>
            <a:gd name="connsiteX6" fmla="*/ 0 w 1801899"/>
            <a:gd name="connsiteY6" fmla="*/ 14378516 h 14378516"/>
            <a:gd name="connsiteX7" fmla="*/ 0 w 1801899"/>
            <a:gd name="connsiteY7" fmla="*/ 7479138 h 14378516"/>
            <a:gd name="connsiteX0" fmla="*/ 9687813 w 11489712"/>
            <a:gd name="connsiteY0" fmla="*/ 7479138 h 14378516"/>
            <a:gd name="connsiteX1" fmla="*/ 10862966 w 11489712"/>
            <a:gd name="connsiteY1" fmla="*/ 7479138 h 14378516"/>
            <a:gd name="connsiteX2" fmla="*/ 10862966 w 11489712"/>
            <a:gd name="connsiteY2" fmla="*/ 4812 h 14378516"/>
            <a:gd name="connsiteX3" fmla="*/ 10862966 w 11489712"/>
            <a:gd name="connsiteY3" fmla="*/ 4810 h 14378516"/>
            <a:gd name="connsiteX4" fmla="*/ 11489712 w 11489712"/>
            <a:gd name="connsiteY4" fmla="*/ 4812 h 14378516"/>
            <a:gd name="connsiteX5" fmla="*/ 11489712 w 11489712"/>
            <a:gd name="connsiteY5" fmla="*/ 14378516 h 14378516"/>
            <a:gd name="connsiteX6" fmla="*/ 0 w 11489712"/>
            <a:gd name="connsiteY6" fmla="*/ 14378516 h 14378516"/>
            <a:gd name="connsiteX7" fmla="*/ 9687813 w 11489712"/>
            <a:gd name="connsiteY7" fmla="*/ 7479138 h 14378516"/>
            <a:gd name="connsiteX0" fmla="*/ 2 w 11489712"/>
            <a:gd name="connsiteY0" fmla="*/ 3454498 h 14378516"/>
            <a:gd name="connsiteX1" fmla="*/ 10862966 w 11489712"/>
            <a:gd name="connsiteY1" fmla="*/ 7479138 h 14378516"/>
            <a:gd name="connsiteX2" fmla="*/ 10862966 w 11489712"/>
            <a:gd name="connsiteY2" fmla="*/ 4812 h 14378516"/>
            <a:gd name="connsiteX3" fmla="*/ 10862966 w 11489712"/>
            <a:gd name="connsiteY3" fmla="*/ 4810 h 14378516"/>
            <a:gd name="connsiteX4" fmla="*/ 11489712 w 11489712"/>
            <a:gd name="connsiteY4" fmla="*/ 4812 h 14378516"/>
            <a:gd name="connsiteX5" fmla="*/ 11489712 w 11489712"/>
            <a:gd name="connsiteY5" fmla="*/ 14378516 h 14378516"/>
            <a:gd name="connsiteX6" fmla="*/ 0 w 11489712"/>
            <a:gd name="connsiteY6" fmla="*/ 14378516 h 14378516"/>
            <a:gd name="connsiteX7" fmla="*/ 2 w 11489712"/>
            <a:gd name="connsiteY7" fmla="*/ 3454498 h 14378516"/>
            <a:gd name="connsiteX0" fmla="*/ 2 w 11489712"/>
            <a:gd name="connsiteY0" fmla="*/ 4847699 h 15771717"/>
            <a:gd name="connsiteX1" fmla="*/ 10862966 w 11489712"/>
            <a:gd name="connsiteY1" fmla="*/ 8872339 h 15771717"/>
            <a:gd name="connsiteX2" fmla="*/ 10862966 w 11489712"/>
            <a:gd name="connsiteY2" fmla="*/ 1398013 h 15771717"/>
            <a:gd name="connsiteX3" fmla="*/ 11489712 w 11489712"/>
            <a:gd name="connsiteY3" fmla="*/ 1398013 h 15771717"/>
            <a:gd name="connsiteX4" fmla="*/ 11489712 w 11489712"/>
            <a:gd name="connsiteY4" fmla="*/ 15771717 h 15771717"/>
            <a:gd name="connsiteX5" fmla="*/ 0 w 11489712"/>
            <a:gd name="connsiteY5" fmla="*/ 15771717 h 15771717"/>
            <a:gd name="connsiteX6" fmla="*/ 2 w 11489712"/>
            <a:gd name="connsiteY6" fmla="*/ 4847699 h 15771717"/>
            <a:gd name="connsiteX0" fmla="*/ 2 w 11489712"/>
            <a:gd name="connsiteY0" fmla="*/ 4847699 h 15771717"/>
            <a:gd name="connsiteX1" fmla="*/ 10862966 w 11489712"/>
            <a:gd name="connsiteY1" fmla="*/ 1398013 h 15771717"/>
            <a:gd name="connsiteX2" fmla="*/ 11489712 w 11489712"/>
            <a:gd name="connsiteY2" fmla="*/ 1398013 h 15771717"/>
            <a:gd name="connsiteX3" fmla="*/ 11489712 w 11489712"/>
            <a:gd name="connsiteY3" fmla="*/ 15771717 h 15771717"/>
            <a:gd name="connsiteX4" fmla="*/ 0 w 11489712"/>
            <a:gd name="connsiteY4" fmla="*/ 15771717 h 15771717"/>
            <a:gd name="connsiteX5" fmla="*/ 2 w 11489712"/>
            <a:gd name="connsiteY5" fmla="*/ 4847699 h 15771717"/>
            <a:gd name="connsiteX0" fmla="*/ 2 w 11489712"/>
            <a:gd name="connsiteY0" fmla="*/ 3449686 h 14373704"/>
            <a:gd name="connsiteX1" fmla="*/ 11489712 w 11489712"/>
            <a:gd name="connsiteY1" fmla="*/ 0 h 14373704"/>
            <a:gd name="connsiteX2" fmla="*/ 11489712 w 11489712"/>
            <a:gd name="connsiteY2" fmla="*/ 14373704 h 14373704"/>
            <a:gd name="connsiteX3" fmla="*/ 0 w 11489712"/>
            <a:gd name="connsiteY3" fmla="*/ 14373704 h 14373704"/>
            <a:gd name="connsiteX4" fmla="*/ 2 w 11489712"/>
            <a:gd name="connsiteY4" fmla="*/ 3449686 h 14373704"/>
            <a:gd name="connsiteX0" fmla="*/ 2 w 11494673"/>
            <a:gd name="connsiteY0" fmla="*/ 0 h 10924018"/>
            <a:gd name="connsiteX1" fmla="*/ 11494673 w 11494673"/>
            <a:gd name="connsiteY1" fmla="*/ 0 h 10924018"/>
            <a:gd name="connsiteX2" fmla="*/ 11489712 w 11494673"/>
            <a:gd name="connsiteY2" fmla="*/ 10924018 h 10924018"/>
            <a:gd name="connsiteX3" fmla="*/ 0 w 11494673"/>
            <a:gd name="connsiteY3" fmla="*/ 10924018 h 10924018"/>
            <a:gd name="connsiteX4" fmla="*/ 2 w 11494673"/>
            <a:gd name="connsiteY4" fmla="*/ 0 h 10924018"/>
            <a:gd name="connsiteX0" fmla="*/ 2 w 11494673"/>
            <a:gd name="connsiteY0" fmla="*/ 0 h 11248494"/>
            <a:gd name="connsiteX1" fmla="*/ 11494673 w 11494673"/>
            <a:gd name="connsiteY1" fmla="*/ 0 h 11248494"/>
            <a:gd name="connsiteX2" fmla="*/ 11489712 w 11494673"/>
            <a:gd name="connsiteY2" fmla="*/ 10924018 h 11248494"/>
            <a:gd name="connsiteX3" fmla="*/ 10728362 w 11494673"/>
            <a:gd name="connsiteY3" fmla="*/ 11248494 h 11248494"/>
            <a:gd name="connsiteX4" fmla="*/ 0 w 11494673"/>
            <a:gd name="connsiteY4" fmla="*/ 10924018 h 11248494"/>
            <a:gd name="connsiteX5" fmla="*/ 2 w 11494673"/>
            <a:gd name="connsiteY5" fmla="*/ 0 h 11248494"/>
            <a:gd name="connsiteX0" fmla="*/ 2 w 11494673"/>
            <a:gd name="connsiteY0" fmla="*/ 0 h 11248494"/>
            <a:gd name="connsiteX1" fmla="*/ 11494673 w 11494673"/>
            <a:gd name="connsiteY1" fmla="*/ 0 h 11248494"/>
            <a:gd name="connsiteX2" fmla="*/ 11489712 w 11494673"/>
            <a:gd name="connsiteY2" fmla="*/ 10924018 h 11248494"/>
            <a:gd name="connsiteX3" fmla="*/ 10728362 w 11494673"/>
            <a:gd name="connsiteY3" fmla="*/ 11248494 h 11248494"/>
            <a:gd name="connsiteX4" fmla="*/ 0 w 11494673"/>
            <a:gd name="connsiteY4" fmla="*/ 11248494 h 11248494"/>
            <a:gd name="connsiteX5" fmla="*/ 2 w 11494673"/>
            <a:gd name="connsiteY5" fmla="*/ 0 h 11248494"/>
            <a:gd name="connsiteX0" fmla="*/ 2 w 11494673"/>
            <a:gd name="connsiteY0" fmla="*/ 0 h 11248494"/>
            <a:gd name="connsiteX1" fmla="*/ 11494673 w 11494673"/>
            <a:gd name="connsiteY1" fmla="*/ 0 h 11248494"/>
            <a:gd name="connsiteX2" fmla="*/ 11489712 w 11494673"/>
            <a:gd name="connsiteY2" fmla="*/ 10924018 h 11248494"/>
            <a:gd name="connsiteX3" fmla="*/ 10728362 w 11494673"/>
            <a:gd name="connsiteY3" fmla="*/ 11248494 h 11248494"/>
            <a:gd name="connsiteX4" fmla="*/ 0 w 11494673"/>
            <a:gd name="connsiteY4" fmla="*/ 11248494 h 11248494"/>
            <a:gd name="connsiteX5" fmla="*/ 2 w 11494673"/>
            <a:gd name="connsiteY5" fmla="*/ 0 h 11248494"/>
            <a:gd name="connsiteX0" fmla="*/ 2 w 11494673"/>
            <a:gd name="connsiteY0" fmla="*/ 0 h 11248494"/>
            <a:gd name="connsiteX1" fmla="*/ 11494673 w 11494673"/>
            <a:gd name="connsiteY1" fmla="*/ 0 h 11248494"/>
            <a:gd name="connsiteX2" fmla="*/ 11489712 w 11494673"/>
            <a:gd name="connsiteY2" fmla="*/ 10924018 h 11248494"/>
            <a:gd name="connsiteX3" fmla="*/ 10728362 w 11494673"/>
            <a:gd name="connsiteY3" fmla="*/ 11248494 h 11248494"/>
            <a:gd name="connsiteX4" fmla="*/ 0 w 11494673"/>
            <a:gd name="connsiteY4" fmla="*/ 11248494 h 11248494"/>
            <a:gd name="connsiteX5" fmla="*/ 2 w 11494673"/>
            <a:gd name="connsiteY5" fmla="*/ 0 h 11248494"/>
            <a:gd name="connsiteX0" fmla="*/ 2 w 11494673"/>
            <a:gd name="connsiteY0" fmla="*/ 0 h 11248494"/>
            <a:gd name="connsiteX1" fmla="*/ 11494673 w 11494673"/>
            <a:gd name="connsiteY1" fmla="*/ 0 h 11248494"/>
            <a:gd name="connsiteX2" fmla="*/ 11489712 w 11494673"/>
            <a:gd name="connsiteY2" fmla="*/ 10924018 h 11248494"/>
            <a:gd name="connsiteX3" fmla="*/ 10728362 w 11494673"/>
            <a:gd name="connsiteY3" fmla="*/ 11248494 h 11248494"/>
            <a:gd name="connsiteX4" fmla="*/ 0 w 11494673"/>
            <a:gd name="connsiteY4" fmla="*/ 11248494 h 11248494"/>
            <a:gd name="connsiteX5" fmla="*/ 2 w 11494673"/>
            <a:gd name="connsiteY5" fmla="*/ 0 h 11248494"/>
            <a:gd name="connsiteX0" fmla="*/ 2 w 11500530"/>
            <a:gd name="connsiteY0" fmla="*/ 0 h 11668282"/>
            <a:gd name="connsiteX1" fmla="*/ 11494673 w 11500530"/>
            <a:gd name="connsiteY1" fmla="*/ 0 h 11668282"/>
            <a:gd name="connsiteX2" fmla="*/ 11489712 w 11500530"/>
            <a:gd name="connsiteY2" fmla="*/ 10924018 h 11668282"/>
            <a:gd name="connsiteX3" fmla="*/ 10728362 w 11500530"/>
            <a:gd name="connsiteY3" fmla="*/ 10651229 h 11668282"/>
            <a:gd name="connsiteX4" fmla="*/ 10728362 w 11500530"/>
            <a:gd name="connsiteY4" fmla="*/ 11248494 h 11668282"/>
            <a:gd name="connsiteX5" fmla="*/ 0 w 11500530"/>
            <a:gd name="connsiteY5" fmla="*/ 11248494 h 11668282"/>
            <a:gd name="connsiteX6" fmla="*/ 2 w 11500530"/>
            <a:gd name="connsiteY6" fmla="*/ 0 h 11668282"/>
            <a:gd name="connsiteX0" fmla="*/ 2 w 14763661"/>
            <a:gd name="connsiteY0" fmla="*/ 0 h 11668282"/>
            <a:gd name="connsiteX1" fmla="*/ 11494673 w 14763661"/>
            <a:gd name="connsiteY1" fmla="*/ 0 h 11668282"/>
            <a:gd name="connsiteX2" fmla="*/ 11489712 w 14763661"/>
            <a:gd name="connsiteY2" fmla="*/ 10924018 h 11668282"/>
            <a:gd name="connsiteX3" fmla="*/ 10728362 w 14763661"/>
            <a:gd name="connsiteY3" fmla="*/ 10651229 h 11668282"/>
            <a:gd name="connsiteX4" fmla="*/ 10728362 w 14763661"/>
            <a:gd name="connsiteY4" fmla="*/ 11248494 h 11668282"/>
            <a:gd name="connsiteX5" fmla="*/ 0 w 14763661"/>
            <a:gd name="connsiteY5" fmla="*/ 11248494 h 11668282"/>
            <a:gd name="connsiteX6" fmla="*/ 2 w 14763661"/>
            <a:gd name="connsiteY6" fmla="*/ 0 h 11668282"/>
            <a:gd name="connsiteX0" fmla="*/ 2 w 14763661"/>
            <a:gd name="connsiteY0" fmla="*/ 0 h 11666655"/>
            <a:gd name="connsiteX1" fmla="*/ 11494673 w 14763661"/>
            <a:gd name="connsiteY1" fmla="*/ 0 h 11666655"/>
            <a:gd name="connsiteX2" fmla="*/ 11489712 w 14763661"/>
            <a:gd name="connsiteY2" fmla="*/ 10924018 h 11666655"/>
            <a:gd name="connsiteX3" fmla="*/ 10728362 w 14763661"/>
            <a:gd name="connsiteY3" fmla="*/ 10651229 h 11666655"/>
            <a:gd name="connsiteX4" fmla="*/ 10728362 w 14763661"/>
            <a:gd name="connsiteY4" fmla="*/ 11248494 h 11666655"/>
            <a:gd name="connsiteX5" fmla="*/ 0 w 14763661"/>
            <a:gd name="connsiteY5" fmla="*/ 11248494 h 11666655"/>
            <a:gd name="connsiteX6" fmla="*/ 2 w 14763661"/>
            <a:gd name="connsiteY6" fmla="*/ 0 h 11666655"/>
            <a:gd name="connsiteX0" fmla="*/ 2 w 17935141"/>
            <a:gd name="connsiteY0" fmla="*/ 0 h 11630774"/>
            <a:gd name="connsiteX1" fmla="*/ 11494673 w 17935141"/>
            <a:gd name="connsiteY1" fmla="*/ 0 h 11630774"/>
            <a:gd name="connsiteX2" fmla="*/ 11489712 w 17935141"/>
            <a:gd name="connsiteY2" fmla="*/ 10924018 h 11630774"/>
            <a:gd name="connsiteX3" fmla="*/ 10728362 w 17935141"/>
            <a:gd name="connsiteY3" fmla="*/ 10651229 h 11630774"/>
            <a:gd name="connsiteX4" fmla="*/ 10728362 w 17935141"/>
            <a:gd name="connsiteY4" fmla="*/ 11248494 h 11630774"/>
            <a:gd name="connsiteX5" fmla="*/ 0 w 17935141"/>
            <a:gd name="connsiteY5" fmla="*/ 11248494 h 11630774"/>
            <a:gd name="connsiteX6" fmla="*/ 2 w 17935141"/>
            <a:gd name="connsiteY6" fmla="*/ 0 h 11630774"/>
            <a:gd name="connsiteX0" fmla="*/ 2 w 17935141"/>
            <a:gd name="connsiteY0" fmla="*/ 0 h 11630774"/>
            <a:gd name="connsiteX1" fmla="*/ 11494673 w 17935141"/>
            <a:gd name="connsiteY1" fmla="*/ 0 h 11630774"/>
            <a:gd name="connsiteX2" fmla="*/ 11489712 w 17935141"/>
            <a:gd name="connsiteY2" fmla="*/ 10924018 h 11630774"/>
            <a:gd name="connsiteX3" fmla="*/ 10728362 w 17935141"/>
            <a:gd name="connsiteY3" fmla="*/ 10651229 h 11630774"/>
            <a:gd name="connsiteX4" fmla="*/ 10728362 w 17935141"/>
            <a:gd name="connsiteY4" fmla="*/ 11248494 h 11630774"/>
            <a:gd name="connsiteX5" fmla="*/ 0 w 17935141"/>
            <a:gd name="connsiteY5" fmla="*/ 11248494 h 11630774"/>
            <a:gd name="connsiteX6" fmla="*/ 2 w 17935141"/>
            <a:gd name="connsiteY6" fmla="*/ 0 h 11630774"/>
            <a:gd name="connsiteX0" fmla="*/ 2 w 19774441"/>
            <a:gd name="connsiteY0" fmla="*/ 0 h 11248494"/>
            <a:gd name="connsiteX1" fmla="*/ 11494673 w 19774441"/>
            <a:gd name="connsiteY1" fmla="*/ 0 h 11248494"/>
            <a:gd name="connsiteX2" fmla="*/ 11489712 w 19774441"/>
            <a:gd name="connsiteY2" fmla="*/ 10924018 h 11248494"/>
            <a:gd name="connsiteX3" fmla="*/ 10728362 w 19774441"/>
            <a:gd name="connsiteY3" fmla="*/ 10651229 h 11248494"/>
            <a:gd name="connsiteX4" fmla="*/ 10728362 w 19774441"/>
            <a:gd name="connsiteY4" fmla="*/ 11248494 h 11248494"/>
            <a:gd name="connsiteX5" fmla="*/ 0 w 19774441"/>
            <a:gd name="connsiteY5" fmla="*/ 11248494 h 11248494"/>
            <a:gd name="connsiteX6" fmla="*/ 2 w 19774441"/>
            <a:gd name="connsiteY6" fmla="*/ 0 h 11248494"/>
            <a:gd name="connsiteX0" fmla="*/ 2 w 20646531"/>
            <a:gd name="connsiteY0" fmla="*/ 0 h 11248494"/>
            <a:gd name="connsiteX1" fmla="*/ 11494673 w 20646531"/>
            <a:gd name="connsiteY1" fmla="*/ 0 h 11248494"/>
            <a:gd name="connsiteX2" fmla="*/ 11489712 w 20646531"/>
            <a:gd name="connsiteY2" fmla="*/ 10924018 h 11248494"/>
            <a:gd name="connsiteX3" fmla="*/ 10728362 w 20646531"/>
            <a:gd name="connsiteY3" fmla="*/ 10651229 h 11248494"/>
            <a:gd name="connsiteX4" fmla="*/ 10728362 w 20646531"/>
            <a:gd name="connsiteY4" fmla="*/ 11248494 h 11248494"/>
            <a:gd name="connsiteX5" fmla="*/ 0 w 20646531"/>
            <a:gd name="connsiteY5" fmla="*/ 11248494 h 11248494"/>
            <a:gd name="connsiteX6" fmla="*/ 2 w 20646531"/>
            <a:gd name="connsiteY6" fmla="*/ 0 h 11248494"/>
            <a:gd name="connsiteX0" fmla="*/ 2 w 20646531"/>
            <a:gd name="connsiteY0" fmla="*/ 0 h 11248494"/>
            <a:gd name="connsiteX1" fmla="*/ 11494673 w 20646531"/>
            <a:gd name="connsiteY1" fmla="*/ 0 h 11248494"/>
            <a:gd name="connsiteX2" fmla="*/ 11489712 w 20646531"/>
            <a:gd name="connsiteY2" fmla="*/ 10924018 h 11248494"/>
            <a:gd name="connsiteX3" fmla="*/ 10728362 w 20646531"/>
            <a:gd name="connsiteY3" fmla="*/ 10651229 h 11248494"/>
            <a:gd name="connsiteX4" fmla="*/ 10728362 w 20646531"/>
            <a:gd name="connsiteY4" fmla="*/ 11248494 h 11248494"/>
            <a:gd name="connsiteX5" fmla="*/ 0 w 20646531"/>
            <a:gd name="connsiteY5" fmla="*/ 11248494 h 11248494"/>
            <a:gd name="connsiteX6" fmla="*/ 2 w 20646531"/>
            <a:gd name="connsiteY6" fmla="*/ 0 h 11248494"/>
            <a:gd name="connsiteX0" fmla="*/ 2 w 20646531"/>
            <a:gd name="connsiteY0" fmla="*/ 0 h 11248494"/>
            <a:gd name="connsiteX1" fmla="*/ 11494673 w 20646531"/>
            <a:gd name="connsiteY1" fmla="*/ 0 h 11248494"/>
            <a:gd name="connsiteX2" fmla="*/ 11489712 w 20646531"/>
            <a:gd name="connsiteY2" fmla="*/ 10924018 h 11248494"/>
            <a:gd name="connsiteX3" fmla="*/ 10728362 w 20646531"/>
            <a:gd name="connsiteY3" fmla="*/ 10651229 h 11248494"/>
            <a:gd name="connsiteX4" fmla="*/ 10728362 w 20646531"/>
            <a:gd name="connsiteY4" fmla="*/ 11248494 h 11248494"/>
            <a:gd name="connsiteX5" fmla="*/ 0 w 20646531"/>
            <a:gd name="connsiteY5" fmla="*/ 11248494 h 11248494"/>
            <a:gd name="connsiteX6" fmla="*/ 2 w 20646531"/>
            <a:gd name="connsiteY6" fmla="*/ 0 h 11248494"/>
            <a:gd name="connsiteX0" fmla="*/ 2 w 16899480"/>
            <a:gd name="connsiteY0" fmla="*/ 0 h 11248494"/>
            <a:gd name="connsiteX1" fmla="*/ 11494673 w 16899480"/>
            <a:gd name="connsiteY1" fmla="*/ 0 h 11248494"/>
            <a:gd name="connsiteX2" fmla="*/ 11489712 w 16899480"/>
            <a:gd name="connsiteY2" fmla="*/ 10924018 h 11248494"/>
            <a:gd name="connsiteX3" fmla="*/ 10728362 w 16899480"/>
            <a:gd name="connsiteY3" fmla="*/ 10651229 h 11248494"/>
            <a:gd name="connsiteX4" fmla="*/ 10728362 w 16899480"/>
            <a:gd name="connsiteY4" fmla="*/ 11248494 h 11248494"/>
            <a:gd name="connsiteX5" fmla="*/ 0 w 16899480"/>
            <a:gd name="connsiteY5" fmla="*/ 11248494 h 11248494"/>
            <a:gd name="connsiteX6" fmla="*/ 2 w 16899480"/>
            <a:gd name="connsiteY6" fmla="*/ 0 h 11248494"/>
            <a:gd name="connsiteX0" fmla="*/ 2 w 11580225"/>
            <a:gd name="connsiteY0" fmla="*/ 0 h 11248494"/>
            <a:gd name="connsiteX1" fmla="*/ 11494673 w 11580225"/>
            <a:gd name="connsiteY1" fmla="*/ 0 h 11248494"/>
            <a:gd name="connsiteX2" fmla="*/ 11489712 w 11580225"/>
            <a:gd name="connsiteY2" fmla="*/ 10924018 h 11248494"/>
            <a:gd name="connsiteX3" fmla="*/ 10728362 w 11580225"/>
            <a:gd name="connsiteY3" fmla="*/ 10651229 h 11248494"/>
            <a:gd name="connsiteX4" fmla="*/ 10728362 w 11580225"/>
            <a:gd name="connsiteY4" fmla="*/ 11248494 h 11248494"/>
            <a:gd name="connsiteX5" fmla="*/ 0 w 11580225"/>
            <a:gd name="connsiteY5" fmla="*/ 11248494 h 11248494"/>
            <a:gd name="connsiteX6" fmla="*/ 2 w 11580225"/>
            <a:gd name="connsiteY6" fmla="*/ 0 h 11248494"/>
            <a:gd name="connsiteX0" fmla="*/ 2 w 11580225"/>
            <a:gd name="connsiteY0" fmla="*/ 0 h 11248494"/>
            <a:gd name="connsiteX1" fmla="*/ 11494673 w 11580225"/>
            <a:gd name="connsiteY1" fmla="*/ 0 h 11248494"/>
            <a:gd name="connsiteX2" fmla="*/ 11489712 w 11580225"/>
            <a:gd name="connsiteY2" fmla="*/ 10924018 h 11248494"/>
            <a:gd name="connsiteX3" fmla="*/ 10728362 w 11580225"/>
            <a:gd name="connsiteY3" fmla="*/ 10651229 h 11248494"/>
            <a:gd name="connsiteX4" fmla="*/ 10728362 w 11580225"/>
            <a:gd name="connsiteY4" fmla="*/ 11248494 h 11248494"/>
            <a:gd name="connsiteX5" fmla="*/ 0 w 11580225"/>
            <a:gd name="connsiteY5" fmla="*/ 11248494 h 11248494"/>
            <a:gd name="connsiteX6" fmla="*/ 2 w 11580225"/>
            <a:gd name="connsiteY6" fmla="*/ 0 h 11248494"/>
            <a:gd name="connsiteX0" fmla="*/ 2 w 11580225"/>
            <a:gd name="connsiteY0" fmla="*/ 0 h 11248494"/>
            <a:gd name="connsiteX1" fmla="*/ 11494673 w 11580225"/>
            <a:gd name="connsiteY1" fmla="*/ 0 h 11248494"/>
            <a:gd name="connsiteX2" fmla="*/ 11489712 w 11580225"/>
            <a:gd name="connsiteY2" fmla="*/ 10924018 h 11248494"/>
            <a:gd name="connsiteX3" fmla="*/ 10728362 w 11580225"/>
            <a:gd name="connsiteY3" fmla="*/ 10651229 h 11248494"/>
            <a:gd name="connsiteX4" fmla="*/ 10728362 w 11580225"/>
            <a:gd name="connsiteY4" fmla="*/ 11248494 h 11248494"/>
            <a:gd name="connsiteX5" fmla="*/ 0 w 11580225"/>
            <a:gd name="connsiteY5" fmla="*/ 11248494 h 11248494"/>
            <a:gd name="connsiteX6" fmla="*/ 2 w 11580225"/>
            <a:gd name="connsiteY6" fmla="*/ 0 h 11248494"/>
            <a:gd name="connsiteX0" fmla="*/ 2 w 11580225"/>
            <a:gd name="connsiteY0" fmla="*/ 0 h 11248494"/>
            <a:gd name="connsiteX1" fmla="*/ 11494673 w 11580225"/>
            <a:gd name="connsiteY1" fmla="*/ 0 h 11248494"/>
            <a:gd name="connsiteX2" fmla="*/ 11489712 w 11580225"/>
            <a:gd name="connsiteY2" fmla="*/ 10924018 h 11248494"/>
            <a:gd name="connsiteX3" fmla="*/ 10728362 w 11580225"/>
            <a:gd name="connsiteY3" fmla="*/ 10651229 h 11248494"/>
            <a:gd name="connsiteX4" fmla="*/ 10728362 w 11580225"/>
            <a:gd name="connsiteY4" fmla="*/ 11248494 h 11248494"/>
            <a:gd name="connsiteX5" fmla="*/ 0 w 11580225"/>
            <a:gd name="connsiteY5" fmla="*/ 11248494 h 11248494"/>
            <a:gd name="connsiteX6" fmla="*/ 2 w 11580225"/>
            <a:gd name="connsiteY6" fmla="*/ 0 h 11248494"/>
            <a:gd name="connsiteX0" fmla="*/ 2 w 11583891"/>
            <a:gd name="connsiteY0" fmla="*/ 0 h 11248494"/>
            <a:gd name="connsiteX1" fmla="*/ 11494673 w 11583891"/>
            <a:gd name="connsiteY1" fmla="*/ 0 h 11248494"/>
            <a:gd name="connsiteX2" fmla="*/ 11494673 w 11583891"/>
            <a:gd name="connsiteY2" fmla="*/ 10651229 h 11248494"/>
            <a:gd name="connsiteX3" fmla="*/ 10728362 w 11583891"/>
            <a:gd name="connsiteY3" fmla="*/ 10651229 h 11248494"/>
            <a:gd name="connsiteX4" fmla="*/ 10728362 w 11583891"/>
            <a:gd name="connsiteY4" fmla="*/ 11248494 h 11248494"/>
            <a:gd name="connsiteX5" fmla="*/ 0 w 11583891"/>
            <a:gd name="connsiteY5" fmla="*/ 11248494 h 11248494"/>
            <a:gd name="connsiteX6" fmla="*/ 2 w 11583891"/>
            <a:gd name="connsiteY6" fmla="*/ 0 h 11248494"/>
            <a:gd name="connsiteX0" fmla="*/ 2 w 11583891"/>
            <a:gd name="connsiteY0" fmla="*/ 0 h 11248494"/>
            <a:gd name="connsiteX1" fmla="*/ 11494673 w 11583891"/>
            <a:gd name="connsiteY1" fmla="*/ 0 h 11248494"/>
            <a:gd name="connsiteX2" fmla="*/ 11494673 w 11583891"/>
            <a:gd name="connsiteY2" fmla="*/ 10651229 h 11248494"/>
            <a:gd name="connsiteX3" fmla="*/ 10728362 w 11583891"/>
            <a:gd name="connsiteY3" fmla="*/ 10651229 h 11248494"/>
            <a:gd name="connsiteX4" fmla="*/ 10728362 w 11583891"/>
            <a:gd name="connsiteY4" fmla="*/ 11248494 h 11248494"/>
            <a:gd name="connsiteX5" fmla="*/ 0 w 11583891"/>
            <a:gd name="connsiteY5" fmla="*/ 11248494 h 11248494"/>
            <a:gd name="connsiteX6" fmla="*/ 2 w 11583891"/>
            <a:gd name="connsiteY6" fmla="*/ 0 h 11248494"/>
            <a:gd name="connsiteX0" fmla="*/ 2 w 11583888"/>
            <a:gd name="connsiteY0" fmla="*/ 0 h 11248494"/>
            <a:gd name="connsiteX1" fmla="*/ 11494673 w 11583888"/>
            <a:gd name="connsiteY1" fmla="*/ 0 h 11248494"/>
            <a:gd name="connsiteX2" fmla="*/ 11494670 w 11583888"/>
            <a:gd name="connsiteY2" fmla="*/ 10053964 h 11248494"/>
            <a:gd name="connsiteX3" fmla="*/ 10728362 w 11583888"/>
            <a:gd name="connsiteY3" fmla="*/ 10651229 h 11248494"/>
            <a:gd name="connsiteX4" fmla="*/ 10728362 w 11583888"/>
            <a:gd name="connsiteY4" fmla="*/ 11248494 h 11248494"/>
            <a:gd name="connsiteX5" fmla="*/ 0 w 11583888"/>
            <a:gd name="connsiteY5" fmla="*/ 11248494 h 11248494"/>
            <a:gd name="connsiteX6" fmla="*/ 2 w 11583888"/>
            <a:gd name="connsiteY6" fmla="*/ 0 h 11248494"/>
            <a:gd name="connsiteX0" fmla="*/ 2 w 11583888"/>
            <a:gd name="connsiteY0" fmla="*/ 0 h 11248494"/>
            <a:gd name="connsiteX1" fmla="*/ 11494673 w 11583888"/>
            <a:gd name="connsiteY1" fmla="*/ 0 h 11248494"/>
            <a:gd name="connsiteX2" fmla="*/ 11494670 w 11583888"/>
            <a:gd name="connsiteY2" fmla="*/ 10053964 h 11248494"/>
            <a:gd name="connsiteX3" fmla="*/ 10728362 w 11583888"/>
            <a:gd name="connsiteY3" fmla="*/ 10651229 h 11248494"/>
            <a:gd name="connsiteX4" fmla="*/ 10728362 w 11583888"/>
            <a:gd name="connsiteY4" fmla="*/ 11248494 h 11248494"/>
            <a:gd name="connsiteX5" fmla="*/ 0 w 11583888"/>
            <a:gd name="connsiteY5" fmla="*/ 11248494 h 11248494"/>
            <a:gd name="connsiteX6" fmla="*/ 2 w 11583888"/>
            <a:gd name="connsiteY6" fmla="*/ 0 h 11248494"/>
            <a:gd name="connsiteX0" fmla="*/ 2 w 11583888"/>
            <a:gd name="connsiteY0" fmla="*/ 0 h 11248494"/>
            <a:gd name="connsiteX1" fmla="*/ 11494673 w 11583888"/>
            <a:gd name="connsiteY1" fmla="*/ 0 h 11248494"/>
            <a:gd name="connsiteX2" fmla="*/ 11494670 w 11583888"/>
            <a:gd name="connsiteY2" fmla="*/ 10053964 h 11248494"/>
            <a:gd name="connsiteX3" fmla="*/ 10728362 w 11583888"/>
            <a:gd name="connsiteY3" fmla="*/ 10053964 h 11248494"/>
            <a:gd name="connsiteX4" fmla="*/ 10728362 w 11583888"/>
            <a:gd name="connsiteY4" fmla="*/ 11248494 h 11248494"/>
            <a:gd name="connsiteX5" fmla="*/ 0 w 11583888"/>
            <a:gd name="connsiteY5" fmla="*/ 11248494 h 11248494"/>
            <a:gd name="connsiteX6" fmla="*/ 2 w 11583888"/>
            <a:gd name="connsiteY6" fmla="*/ 0 h 11248494"/>
            <a:gd name="connsiteX0" fmla="*/ 2 w 11583888"/>
            <a:gd name="connsiteY0" fmla="*/ 0 h 11248494"/>
            <a:gd name="connsiteX1" fmla="*/ 11494673 w 11583888"/>
            <a:gd name="connsiteY1" fmla="*/ 0 h 11248494"/>
            <a:gd name="connsiteX2" fmla="*/ 11494670 w 11583888"/>
            <a:gd name="connsiteY2" fmla="*/ 10053964 h 11248494"/>
            <a:gd name="connsiteX3" fmla="*/ 10728362 w 11583888"/>
            <a:gd name="connsiteY3" fmla="*/ 10053964 h 11248494"/>
            <a:gd name="connsiteX4" fmla="*/ 10728362 w 11583888"/>
            <a:gd name="connsiteY4" fmla="*/ 11248494 h 11248494"/>
            <a:gd name="connsiteX5" fmla="*/ 0 w 11583888"/>
            <a:gd name="connsiteY5" fmla="*/ 11248494 h 11248494"/>
            <a:gd name="connsiteX6" fmla="*/ 2 w 11583888"/>
            <a:gd name="connsiteY6" fmla="*/ 0 h 11248494"/>
            <a:gd name="connsiteX0" fmla="*/ 2 w 11583891"/>
            <a:gd name="connsiteY0" fmla="*/ 0 h 11248494"/>
            <a:gd name="connsiteX1" fmla="*/ 11494673 w 11583891"/>
            <a:gd name="connsiteY1" fmla="*/ 0 h 11248494"/>
            <a:gd name="connsiteX2" fmla="*/ 11494673 w 11583891"/>
            <a:gd name="connsiteY2" fmla="*/ 9965771 h 11248494"/>
            <a:gd name="connsiteX3" fmla="*/ 10728362 w 11583891"/>
            <a:gd name="connsiteY3" fmla="*/ 10053964 h 11248494"/>
            <a:gd name="connsiteX4" fmla="*/ 10728362 w 11583891"/>
            <a:gd name="connsiteY4" fmla="*/ 11248494 h 11248494"/>
            <a:gd name="connsiteX5" fmla="*/ 0 w 11583891"/>
            <a:gd name="connsiteY5" fmla="*/ 11248494 h 11248494"/>
            <a:gd name="connsiteX6" fmla="*/ 2 w 11583891"/>
            <a:gd name="connsiteY6" fmla="*/ 0 h 11248494"/>
            <a:gd name="connsiteX0" fmla="*/ 2 w 11583891"/>
            <a:gd name="connsiteY0" fmla="*/ 0 h 11248494"/>
            <a:gd name="connsiteX1" fmla="*/ 11494673 w 11583891"/>
            <a:gd name="connsiteY1" fmla="*/ 0 h 11248494"/>
            <a:gd name="connsiteX2" fmla="*/ 11494673 w 11583891"/>
            <a:gd name="connsiteY2" fmla="*/ 9965771 h 11248494"/>
            <a:gd name="connsiteX3" fmla="*/ 10728359 w 11583891"/>
            <a:gd name="connsiteY3" fmla="*/ 9965771 h 11248494"/>
            <a:gd name="connsiteX4" fmla="*/ 10728362 w 11583891"/>
            <a:gd name="connsiteY4" fmla="*/ 11248494 h 11248494"/>
            <a:gd name="connsiteX5" fmla="*/ 0 w 11583891"/>
            <a:gd name="connsiteY5" fmla="*/ 11248494 h 11248494"/>
            <a:gd name="connsiteX6" fmla="*/ 2 w 11583891"/>
            <a:gd name="connsiteY6" fmla="*/ 0 h 11248494"/>
            <a:gd name="connsiteX0" fmla="*/ 2 w 11583888"/>
            <a:gd name="connsiteY0" fmla="*/ 0 h 11248494"/>
            <a:gd name="connsiteX1" fmla="*/ 11494673 w 11583888"/>
            <a:gd name="connsiteY1" fmla="*/ 0 h 11248494"/>
            <a:gd name="connsiteX2" fmla="*/ 11494670 w 11583888"/>
            <a:gd name="connsiteY2" fmla="*/ 9879112 h 11248494"/>
            <a:gd name="connsiteX3" fmla="*/ 10728359 w 11583888"/>
            <a:gd name="connsiteY3" fmla="*/ 9965771 h 11248494"/>
            <a:gd name="connsiteX4" fmla="*/ 10728362 w 11583888"/>
            <a:gd name="connsiteY4" fmla="*/ 11248494 h 11248494"/>
            <a:gd name="connsiteX5" fmla="*/ 0 w 11583888"/>
            <a:gd name="connsiteY5" fmla="*/ 11248494 h 11248494"/>
            <a:gd name="connsiteX6" fmla="*/ 2 w 11583888"/>
            <a:gd name="connsiteY6" fmla="*/ 0 h 11248494"/>
            <a:gd name="connsiteX0" fmla="*/ 2 w 11583888"/>
            <a:gd name="connsiteY0" fmla="*/ 0 h 11248494"/>
            <a:gd name="connsiteX1" fmla="*/ 11494673 w 11583888"/>
            <a:gd name="connsiteY1" fmla="*/ 0 h 11248494"/>
            <a:gd name="connsiteX2" fmla="*/ 11494670 w 11583888"/>
            <a:gd name="connsiteY2" fmla="*/ 9879112 h 11248494"/>
            <a:gd name="connsiteX3" fmla="*/ 10728362 w 11583888"/>
            <a:gd name="connsiteY3" fmla="*/ 9879112 h 11248494"/>
            <a:gd name="connsiteX4" fmla="*/ 10728362 w 11583888"/>
            <a:gd name="connsiteY4" fmla="*/ 11248494 h 11248494"/>
            <a:gd name="connsiteX5" fmla="*/ 0 w 11583888"/>
            <a:gd name="connsiteY5" fmla="*/ 11248494 h 11248494"/>
            <a:gd name="connsiteX6" fmla="*/ 2 w 11583888"/>
            <a:gd name="connsiteY6" fmla="*/ 0 h 11248494"/>
            <a:gd name="connsiteX0" fmla="*/ 2 w 12498060"/>
            <a:gd name="connsiteY0" fmla="*/ 0 h 11248494"/>
            <a:gd name="connsiteX1" fmla="*/ 11494673 w 12498060"/>
            <a:gd name="connsiteY1" fmla="*/ 0 h 11248494"/>
            <a:gd name="connsiteX2" fmla="*/ 12474955 w 12498060"/>
            <a:gd name="connsiteY2" fmla="*/ 9879112 h 11248494"/>
            <a:gd name="connsiteX3" fmla="*/ 10728362 w 12498060"/>
            <a:gd name="connsiteY3" fmla="*/ 9879112 h 11248494"/>
            <a:gd name="connsiteX4" fmla="*/ 10728362 w 12498060"/>
            <a:gd name="connsiteY4" fmla="*/ 11248494 h 11248494"/>
            <a:gd name="connsiteX5" fmla="*/ 0 w 12498060"/>
            <a:gd name="connsiteY5" fmla="*/ 11248494 h 11248494"/>
            <a:gd name="connsiteX6" fmla="*/ 2 w 12498060"/>
            <a:gd name="connsiteY6" fmla="*/ 0 h 11248494"/>
            <a:gd name="connsiteX0" fmla="*/ 2 w 12564170"/>
            <a:gd name="connsiteY0" fmla="*/ 0 h 11248494"/>
            <a:gd name="connsiteX1" fmla="*/ 12474955 w 12564170"/>
            <a:gd name="connsiteY1" fmla="*/ 0 h 11248494"/>
            <a:gd name="connsiteX2" fmla="*/ 12474955 w 12564170"/>
            <a:gd name="connsiteY2" fmla="*/ 9879112 h 11248494"/>
            <a:gd name="connsiteX3" fmla="*/ 10728362 w 12564170"/>
            <a:gd name="connsiteY3" fmla="*/ 9879112 h 11248494"/>
            <a:gd name="connsiteX4" fmla="*/ 10728362 w 12564170"/>
            <a:gd name="connsiteY4" fmla="*/ 11248494 h 11248494"/>
            <a:gd name="connsiteX5" fmla="*/ 0 w 12564170"/>
            <a:gd name="connsiteY5" fmla="*/ 11248494 h 11248494"/>
            <a:gd name="connsiteX6" fmla="*/ 2 w 12564170"/>
            <a:gd name="connsiteY6" fmla="*/ 0 h 11248494"/>
            <a:gd name="connsiteX0" fmla="*/ 2 w 12564173"/>
            <a:gd name="connsiteY0" fmla="*/ 0 h 11248494"/>
            <a:gd name="connsiteX1" fmla="*/ 12474955 w 12564173"/>
            <a:gd name="connsiteY1" fmla="*/ 0 h 11248494"/>
            <a:gd name="connsiteX2" fmla="*/ 12474955 w 12564173"/>
            <a:gd name="connsiteY2" fmla="*/ 9879112 h 11248494"/>
            <a:gd name="connsiteX3" fmla="*/ 10728362 w 12564173"/>
            <a:gd name="connsiteY3" fmla="*/ 9879112 h 11248494"/>
            <a:gd name="connsiteX4" fmla="*/ 11583887 w 12564173"/>
            <a:gd name="connsiteY4" fmla="*/ 11248494 h 11248494"/>
            <a:gd name="connsiteX5" fmla="*/ 0 w 12564173"/>
            <a:gd name="connsiteY5" fmla="*/ 11248494 h 11248494"/>
            <a:gd name="connsiteX6" fmla="*/ 2 w 12564173"/>
            <a:gd name="connsiteY6" fmla="*/ 0 h 11248494"/>
            <a:gd name="connsiteX0" fmla="*/ 2 w 12564173"/>
            <a:gd name="connsiteY0" fmla="*/ 0 h 11248494"/>
            <a:gd name="connsiteX1" fmla="*/ 12474955 w 12564173"/>
            <a:gd name="connsiteY1" fmla="*/ 0 h 11248494"/>
            <a:gd name="connsiteX2" fmla="*/ 12474955 w 12564173"/>
            <a:gd name="connsiteY2" fmla="*/ 9879112 h 11248494"/>
            <a:gd name="connsiteX3" fmla="*/ 11583883 w 12564173"/>
            <a:gd name="connsiteY3" fmla="*/ 9879112 h 11248494"/>
            <a:gd name="connsiteX4" fmla="*/ 11583887 w 12564173"/>
            <a:gd name="connsiteY4" fmla="*/ 11248494 h 11248494"/>
            <a:gd name="connsiteX5" fmla="*/ 0 w 12564173"/>
            <a:gd name="connsiteY5" fmla="*/ 11248494 h 11248494"/>
            <a:gd name="connsiteX6" fmla="*/ 2 w 12564173"/>
            <a:gd name="connsiteY6" fmla="*/ 0 h 11248494"/>
            <a:gd name="connsiteX0" fmla="*/ 2 w 12564173"/>
            <a:gd name="connsiteY0" fmla="*/ 0 h 11248494"/>
            <a:gd name="connsiteX1" fmla="*/ 12474955 w 12564173"/>
            <a:gd name="connsiteY1" fmla="*/ 0 h 11248494"/>
            <a:gd name="connsiteX2" fmla="*/ 12474955 w 12564173"/>
            <a:gd name="connsiteY2" fmla="*/ 9879112 h 11248494"/>
            <a:gd name="connsiteX3" fmla="*/ 11583887 w 12564173"/>
            <a:gd name="connsiteY3" fmla="*/ 11248494 h 11248494"/>
            <a:gd name="connsiteX4" fmla="*/ 0 w 12564173"/>
            <a:gd name="connsiteY4" fmla="*/ 11248494 h 11248494"/>
            <a:gd name="connsiteX5" fmla="*/ 2 w 12564173"/>
            <a:gd name="connsiteY5" fmla="*/ 0 h 11248494"/>
            <a:gd name="connsiteX0" fmla="*/ 2 w 13594148"/>
            <a:gd name="connsiteY0" fmla="*/ 0 h 11248494"/>
            <a:gd name="connsiteX1" fmla="*/ 12474955 w 13594148"/>
            <a:gd name="connsiteY1" fmla="*/ 0 h 11248494"/>
            <a:gd name="connsiteX2" fmla="*/ 11583887 w 13594148"/>
            <a:gd name="connsiteY2" fmla="*/ 11248494 h 11248494"/>
            <a:gd name="connsiteX3" fmla="*/ 0 w 13594148"/>
            <a:gd name="connsiteY3" fmla="*/ 11248494 h 11248494"/>
            <a:gd name="connsiteX4" fmla="*/ 2 w 13594148"/>
            <a:gd name="connsiteY4" fmla="*/ 0 h 11248494"/>
            <a:gd name="connsiteX0" fmla="*/ 2 w 13979146"/>
            <a:gd name="connsiteY0" fmla="*/ 0 h 11248494"/>
            <a:gd name="connsiteX1" fmla="*/ 12474955 w 13979146"/>
            <a:gd name="connsiteY1" fmla="*/ 0 h 11248494"/>
            <a:gd name="connsiteX2" fmla="*/ 12474951 w 13979146"/>
            <a:gd name="connsiteY2" fmla="*/ 11248494 h 11248494"/>
            <a:gd name="connsiteX3" fmla="*/ 0 w 13979146"/>
            <a:gd name="connsiteY3" fmla="*/ 11248494 h 11248494"/>
            <a:gd name="connsiteX4" fmla="*/ 2 w 13979146"/>
            <a:gd name="connsiteY4" fmla="*/ 0 h 11248494"/>
            <a:gd name="connsiteX0" fmla="*/ 2 w 12474954"/>
            <a:gd name="connsiteY0" fmla="*/ 0 h 11248494"/>
            <a:gd name="connsiteX1" fmla="*/ 12474955 w 12474954"/>
            <a:gd name="connsiteY1" fmla="*/ 0 h 11248494"/>
            <a:gd name="connsiteX2" fmla="*/ 12474951 w 12474954"/>
            <a:gd name="connsiteY2" fmla="*/ 11248494 h 11248494"/>
            <a:gd name="connsiteX3" fmla="*/ 0 w 12474954"/>
            <a:gd name="connsiteY3" fmla="*/ 11248494 h 11248494"/>
            <a:gd name="connsiteX4" fmla="*/ 2 w 12474954"/>
            <a:gd name="connsiteY4" fmla="*/ 0 h 112484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474954" h="11248494">
              <a:moveTo>
                <a:pt x="2" y="0"/>
              </a:moveTo>
              <a:lnTo>
                <a:pt x="12474955" y="0"/>
              </a:lnTo>
              <a:cubicBezTo>
                <a:pt x="12474954" y="3749498"/>
                <a:pt x="12474952" y="7498996"/>
                <a:pt x="12474951" y="11248494"/>
              </a:cubicBezTo>
              <a:lnTo>
                <a:pt x="0" y="11248494"/>
              </a:lnTo>
              <a:cubicBezTo>
                <a:pt x="1" y="7607155"/>
                <a:pt x="1" y="3641339"/>
                <a:pt x="2" y="0"/>
              </a:cubicBezTo>
              <a:close/>
            </a:path>
          </a:pathLst>
        </a:custGeom>
        <a:noFill/>
        <a:ln w="28575">
          <a:solidFill>
            <a:srgbClr val="0070C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19</xdr:col>
      <xdr:colOff>1</xdr:colOff>
      <xdr:row>15</xdr:row>
      <xdr:rowOff>11206</xdr:rowOff>
    </xdr:from>
    <xdr:ext cx="1288677" cy="515471"/>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4684060" y="3339353"/>
          <a:ext cx="1288677" cy="5154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0"/>
            <a:t>Power</a:t>
          </a:r>
          <a:r>
            <a:rPr lang="en-US" sz="1100" b="0" baseline="0"/>
            <a:t> Zone 3</a:t>
          </a:r>
        </a:p>
        <a:p>
          <a:pPr algn="ctr"/>
          <a:r>
            <a:rPr lang="en-US" sz="1100" b="0" baseline="0"/>
            <a:t>283kW</a:t>
          </a:r>
          <a:endParaRPr lang="en-US" sz="1100"/>
        </a:p>
      </xdr:txBody>
    </xdr:sp>
    <xdr:clientData/>
  </xdr:oneCellAnchor>
  <xdr:twoCellAnchor>
    <xdr:from>
      <xdr:col>19</xdr:col>
      <xdr:colOff>0</xdr:colOff>
      <xdr:row>15</xdr:row>
      <xdr:rowOff>0</xdr:rowOff>
    </xdr:from>
    <xdr:to>
      <xdr:col>24</xdr:col>
      <xdr:colOff>1</xdr:colOff>
      <xdr:row>48</xdr:row>
      <xdr:rowOff>11206</xdr:rowOff>
    </xdr:to>
    <xdr:sp macro="" textlink="">
      <xdr:nvSpPr>
        <xdr:cNvPr id="8" name="Rectangle 5">
          <a:extLst>
            <a:ext uri="{FF2B5EF4-FFF2-40B4-BE49-F238E27FC236}">
              <a16:creationId xmlns:a16="http://schemas.microsoft.com/office/drawing/2014/main" id="{00000000-0008-0000-0500-000008000000}"/>
            </a:ext>
          </a:extLst>
        </xdr:cNvPr>
        <xdr:cNvSpPr/>
      </xdr:nvSpPr>
      <xdr:spPr>
        <a:xfrm>
          <a:off x="4482353" y="3328147"/>
          <a:ext cx="1232648" cy="8516471"/>
        </a:xfrm>
        <a:custGeom>
          <a:avLst/>
          <a:gdLst>
            <a:gd name="connsiteX0" fmla="*/ 0 w 4639236"/>
            <a:gd name="connsiteY0" fmla="*/ 0 h 7474324"/>
            <a:gd name="connsiteX1" fmla="*/ 4639236 w 4639236"/>
            <a:gd name="connsiteY1" fmla="*/ 0 h 7474324"/>
            <a:gd name="connsiteX2" fmla="*/ 4639236 w 4639236"/>
            <a:gd name="connsiteY2" fmla="*/ 7474324 h 7474324"/>
            <a:gd name="connsiteX3" fmla="*/ 0 w 4639236"/>
            <a:gd name="connsiteY3" fmla="*/ 7474324 h 7474324"/>
            <a:gd name="connsiteX4" fmla="*/ 0 w 4639236"/>
            <a:gd name="connsiteY4" fmla="*/ 0 h 7474324"/>
            <a:gd name="connsiteX0" fmla="*/ 0 w 4639236"/>
            <a:gd name="connsiteY0" fmla="*/ 0 h 7474324"/>
            <a:gd name="connsiteX1" fmla="*/ 2588559 w 4639236"/>
            <a:gd name="connsiteY1" fmla="*/ 0 h 7474324"/>
            <a:gd name="connsiteX2" fmla="*/ 4639236 w 4639236"/>
            <a:gd name="connsiteY2" fmla="*/ 0 h 7474324"/>
            <a:gd name="connsiteX3" fmla="*/ 4639236 w 4639236"/>
            <a:gd name="connsiteY3" fmla="*/ 7474324 h 7474324"/>
            <a:gd name="connsiteX4" fmla="*/ 0 w 4639236"/>
            <a:gd name="connsiteY4" fmla="*/ 7474324 h 7474324"/>
            <a:gd name="connsiteX5" fmla="*/ 0 w 4639236"/>
            <a:gd name="connsiteY5" fmla="*/ 0 h 7474324"/>
            <a:gd name="connsiteX0" fmla="*/ 0 w 4639236"/>
            <a:gd name="connsiteY0" fmla="*/ 0 h 7474324"/>
            <a:gd name="connsiteX1" fmla="*/ 773206 w 4639236"/>
            <a:gd name="connsiteY1" fmla="*/ 0 h 7474324"/>
            <a:gd name="connsiteX2" fmla="*/ 4639236 w 4639236"/>
            <a:gd name="connsiteY2" fmla="*/ 0 h 7474324"/>
            <a:gd name="connsiteX3" fmla="*/ 4639236 w 4639236"/>
            <a:gd name="connsiteY3" fmla="*/ 7474324 h 7474324"/>
            <a:gd name="connsiteX4" fmla="*/ 0 w 4639236"/>
            <a:gd name="connsiteY4" fmla="*/ 7474324 h 7474324"/>
            <a:gd name="connsiteX5" fmla="*/ 0 w 4639236"/>
            <a:gd name="connsiteY5" fmla="*/ 0 h 7474324"/>
            <a:gd name="connsiteX0" fmla="*/ 0 w 4639236"/>
            <a:gd name="connsiteY0" fmla="*/ 11206 h 7485530"/>
            <a:gd name="connsiteX1" fmla="*/ 773206 w 4639236"/>
            <a:gd name="connsiteY1" fmla="*/ 11206 h 7485530"/>
            <a:gd name="connsiteX2" fmla="*/ 2543736 w 4639236"/>
            <a:gd name="connsiteY2" fmla="*/ 0 h 7485530"/>
            <a:gd name="connsiteX3" fmla="*/ 4639236 w 4639236"/>
            <a:gd name="connsiteY3" fmla="*/ 11206 h 7485530"/>
            <a:gd name="connsiteX4" fmla="*/ 4639236 w 4639236"/>
            <a:gd name="connsiteY4" fmla="*/ 7485530 h 7485530"/>
            <a:gd name="connsiteX5" fmla="*/ 0 w 4639236"/>
            <a:gd name="connsiteY5" fmla="*/ 7485530 h 7485530"/>
            <a:gd name="connsiteX6" fmla="*/ 0 w 4639236"/>
            <a:gd name="connsiteY6" fmla="*/ 11206 h 7485530"/>
            <a:gd name="connsiteX0" fmla="*/ 0 w 4639236"/>
            <a:gd name="connsiteY0" fmla="*/ 0 h 7474324"/>
            <a:gd name="connsiteX1" fmla="*/ 773206 w 4639236"/>
            <a:gd name="connsiteY1" fmla="*/ 0 h 7474324"/>
            <a:gd name="connsiteX2" fmla="*/ 773206 w 4639236"/>
            <a:gd name="connsiteY2" fmla="*/ 3866030 h 7474324"/>
            <a:gd name="connsiteX3" fmla="*/ 4639236 w 4639236"/>
            <a:gd name="connsiteY3" fmla="*/ 0 h 7474324"/>
            <a:gd name="connsiteX4" fmla="*/ 4639236 w 4639236"/>
            <a:gd name="connsiteY4" fmla="*/ 7474324 h 7474324"/>
            <a:gd name="connsiteX5" fmla="*/ 0 w 4639236"/>
            <a:gd name="connsiteY5" fmla="*/ 7474324 h 7474324"/>
            <a:gd name="connsiteX6" fmla="*/ 0 w 4639236"/>
            <a:gd name="connsiteY6" fmla="*/ 0 h 7474324"/>
            <a:gd name="connsiteX0" fmla="*/ 0 w 4639236"/>
            <a:gd name="connsiteY0" fmla="*/ 0 h 7474324"/>
            <a:gd name="connsiteX1" fmla="*/ 773206 w 4639236"/>
            <a:gd name="connsiteY1" fmla="*/ 0 h 7474324"/>
            <a:gd name="connsiteX2" fmla="*/ 773206 w 4639236"/>
            <a:gd name="connsiteY2" fmla="*/ 3866030 h 7474324"/>
            <a:gd name="connsiteX3" fmla="*/ 4639236 w 4639236"/>
            <a:gd name="connsiteY3" fmla="*/ 3866030 h 7474324"/>
            <a:gd name="connsiteX4" fmla="*/ 4639236 w 4639236"/>
            <a:gd name="connsiteY4" fmla="*/ 7474324 h 7474324"/>
            <a:gd name="connsiteX5" fmla="*/ 0 w 4639236"/>
            <a:gd name="connsiteY5" fmla="*/ 7474324 h 7474324"/>
            <a:gd name="connsiteX6" fmla="*/ 0 w 4639236"/>
            <a:gd name="connsiteY6" fmla="*/ 0 h 7474324"/>
            <a:gd name="connsiteX0" fmla="*/ 0 w 4639236"/>
            <a:gd name="connsiteY0" fmla="*/ 0 h 7474324"/>
            <a:gd name="connsiteX1" fmla="*/ 2702848 w 4639236"/>
            <a:gd name="connsiteY1" fmla="*/ 0 h 7474324"/>
            <a:gd name="connsiteX2" fmla="*/ 773206 w 4639236"/>
            <a:gd name="connsiteY2" fmla="*/ 3866030 h 7474324"/>
            <a:gd name="connsiteX3" fmla="*/ 4639236 w 4639236"/>
            <a:gd name="connsiteY3" fmla="*/ 3866030 h 7474324"/>
            <a:gd name="connsiteX4" fmla="*/ 4639236 w 4639236"/>
            <a:gd name="connsiteY4" fmla="*/ 7474324 h 7474324"/>
            <a:gd name="connsiteX5" fmla="*/ 0 w 4639236"/>
            <a:gd name="connsiteY5" fmla="*/ 7474324 h 7474324"/>
            <a:gd name="connsiteX6" fmla="*/ 0 w 4639236"/>
            <a:gd name="connsiteY6" fmla="*/ 0 h 7474324"/>
            <a:gd name="connsiteX0" fmla="*/ 0 w 4639236"/>
            <a:gd name="connsiteY0" fmla="*/ 0 h 8049274"/>
            <a:gd name="connsiteX1" fmla="*/ 2702848 w 4639236"/>
            <a:gd name="connsiteY1" fmla="*/ 0 h 8049274"/>
            <a:gd name="connsiteX2" fmla="*/ 2702848 w 4639236"/>
            <a:gd name="connsiteY2" fmla="*/ 8049274 h 8049274"/>
            <a:gd name="connsiteX3" fmla="*/ 4639236 w 4639236"/>
            <a:gd name="connsiteY3" fmla="*/ 3866030 h 8049274"/>
            <a:gd name="connsiteX4" fmla="*/ 4639236 w 4639236"/>
            <a:gd name="connsiteY4" fmla="*/ 7474324 h 8049274"/>
            <a:gd name="connsiteX5" fmla="*/ 0 w 4639236"/>
            <a:gd name="connsiteY5" fmla="*/ 7474324 h 8049274"/>
            <a:gd name="connsiteX6" fmla="*/ 0 w 4639236"/>
            <a:gd name="connsiteY6" fmla="*/ 0 h 8049274"/>
            <a:gd name="connsiteX0" fmla="*/ 0 w 4639236"/>
            <a:gd name="connsiteY0" fmla="*/ 0 h 8049274"/>
            <a:gd name="connsiteX1" fmla="*/ 2702848 w 4639236"/>
            <a:gd name="connsiteY1" fmla="*/ 0 h 8049274"/>
            <a:gd name="connsiteX2" fmla="*/ 2702848 w 4639236"/>
            <a:gd name="connsiteY2" fmla="*/ 8049274 h 8049274"/>
            <a:gd name="connsiteX3" fmla="*/ 2252373 w 4639236"/>
            <a:gd name="connsiteY3" fmla="*/ 8049274 h 8049274"/>
            <a:gd name="connsiteX4" fmla="*/ 4639236 w 4639236"/>
            <a:gd name="connsiteY4" fmla="*/ 7474324 h 8049274"/>
            <a:gd name="connsiteX5" fmla="*/ 0 w 4639236"/>
            <a:gd name="connsiteY5" fmla="*/ 7474324 h 8049274"/>
            <a:gd name="connsiteX6" fmla="*/ 0 w 4639236"/>
            <a:gd name="connsiteY6" fmla="*/ 0 h 8049274"/>
            <a:gd name="connsiteX0" fmla="*/ 0 w 2702848"/>
            <a:gd name="connsiteY0" fmla="*/ 0 h 8049274"/>
            <a:gd name="connsiteX1" fmla="*/ 2702848 w 2702848"/>
            <a:gd name="connsiteY1" fmla="*/ 0 h 8049274"/>
            <a:gd name="connsiteX2" fmla="*/ 2702848 w 2702848"/>
            <a:gd name="connsiteY2" fmla="*/ 8049274 h 8049274"/>
            <a:gd name="connsiteX3" fmla="*/ 2252373 w 2702848"/>
            <a:gd name="connsiteY3" fmla="*/ 8049274 h 8049274"/>
            <a:gd name="connsiteX4" fmla="*/ 2252373 w 2702848"/>
            <a:gd name="connsiteY4" fmla="*/ 7474324 h 8049274"/>
            <a:gd name="connsiteX5" fmla="*/ 0 w 2702848"/>
            <a:gd name="connsiteY5" fmla="*/ 7474324 h 8049274"/>
            <a:gd name="connsiteX6" fmla="*/ 0 w 2702848"/>
            <a:gd name="connsiteY6" fmla="*/ 0 h 8049274"/>
            <a:gd name="connsiteX0" fmla="*/ 1 w 2702848"/>
            <a:gd name="connsiteY0" fmla="*/ 0 h 8624224"/>
            <a:gd name="connsiteX1" fmla="*/ 2702848 w 2702848"/>
            <a:gd name="connsiteY1" fmla="*/ 574950 h 8624224"/>
            <a:gd name="connsiteX2" fmla="*/ 2702848 w 2702848"/>
            <a:gd name="connsiteY2" fmla="*/ 8624224 h 8624224"/>
            <a:gd name="connsiteX3" fmla="*/ 2252373 w 2702848"/>
            <a:gd name="connsiteY3" fmla="*/ 8624224 h 8624224"/>
            <a:gd name="connsiteX4" fmla="*/ 2252373 w 2702848"/>
            <a:gd name="connsiteY4" fmla="*/ 8049274 h 8624224"/>
            <a:gd name="connsiteX5" fmla="*/ 0 w 2702848"/>
            <a:gd name="connsiteY5" fmla="*/ 8049274 h 8624224"/>
            <a:gd name="connsiteX6" fmla="*/ 1 w 2702848"/>
            <a:gd name="connsiteY6" fmla="*/ 0 h 8624224"/>
            <a:gd name="connsiteX0" fmla="*/ 1 w 2702849"/>
            <a:gd name="connsiteY0" fmla="*/ 0 h 8624224"/>
            <a:gd name="connsiteX1" fmla="*/ 2702849 w 2702849"/>
            <a:gd name="connsiteY1" fmla="*/ 0 h 8624224"/>
            <a:gd name="connsiteX2" fmla="*/ 2702848 w 2702849"/>
            <a:gd name="connsiteY2" fmla="*/ 8624224 h 8624224"/>
            <a:gd name="connsiteX3" fmla="*/ 2252373 w 2702849"/>
            <a:gd name="connsiteY3" fmla="*/ 8624224 h 8624224"/>
            <a:gd name="connsiteX4" fmla="*/ 2252373 w 2702849"/>
            <a:gd name="connsiteY4" fmla="*/ 8049274 h 8624224"/>
            <a:gd name="connsiteX5" fmla="*/ 0 w 2702849"/>
            <a:gd name="connsiteY5" fmla="*/ 8049274 h 8624224"/>
            <a:gd name="connsiteX6" fmla="*/ 1 w 2702849"/>
            <a:gd name="connsiteY6" fmla="*/ 0 h 8624224"/>
            <a:gd name="connsiteX0" fmla="*/ 0 w 2702848"/>
            <a:gd name="connsiteY0" fmla="*/ 0 h 13748762"/>
            <a:gd name="connsiteX1" fmla="*/ 2702848 w 2702848"/>
            <a:gd name="connsiteY1" fmla="*/ 0 h 13748762"/>
            <a:gd name="connsiteX2" fmla="*/ 2702847 w 2702848"/>
            <a:gd name="connsiteY2" fmla="*/ 8624224 h 13748762"/>
            <a:gd name="connsiteX3" fmla="*/ 2252372 w 2702848"/>
            <a:gd name="connsiteY3" fmla="*/ 8624224 h 13748762"/>
            <a:gd name="connsiteX4" fmla="*/ 2252372 w 2702848"/>
            <a:gd name="connsiteY4" fmla="*/ 8049274 h 13748762"/>
            <a:gd name="connsiteX5" fmla="*/ 0 w 2702848"/>
            <a:gd name="connsiteY5" fmla="*/ 13748762 h 13748762"/>
            <a:gd name="connsiteX6" fmla="*/ 0 w 2702848"/>
            <a:gd name="connsiteY6" fmla="*/ 0 h 13748762"/>
            <a:gd name="connsiteX0" fmla="*/ 0 w 2702848"/>
            <a:gd name="connsiteY0" fmla="*/ 0 h 13748762"/>
            <a:gd name="connsiteX1" fmla="*/ 2702848 w 2702848"/>
            <a:gd name="connsiteY1" fmla="*/ 0 h 13748762"/>
            <a:gd name="connsiteX2" fmla="*/ 2702847 w 2702848"/>
            <a:gd name="connsiteY2" fmla="*/ 8624224 h 13748762"/>
            <a:gd name="connsiteX3" fmla="*/ 2252372 w 2702848"/>
            <a:gd name="connsiteY3" fmla="*/ 8624224 h 13748762"/>
            <a:gd name="connsiteX4" fmla="*/ 1501582 w 2702848"/>
            <a:gd name="connsiteY4" fmla="*/ 13748762 h 13748762"/>
            <a:gd name="connsiteX5" fmla="*/ 0 w 2702848"/>
            <a:gd name="connsiteY5" fmla="*/ 13748762 h 13748762"/>
            <a:gd name="connsiteX6" fmla="*/ 0 w 2702848"/>
            <a:gd name="connsiteY6" fmla="*/ 0 h 13748762"/>
            <a:gd name="connsiteX0" fmla="*/ 0 w 2702848"/>
            <a:gd name="connsiteY0" fmla="*/ 0 h 13748762"/>
            <a:gd name="connsiteX1" fmla="*/ 2702848 w 2702848"/>
            <a:gd name="connsiteY1" fmla="*/ 0 h 13748762"/>
            <a:gd name="connsiteX2" fmla="*/ 2702847 w 2702848"/>
            <a:gd name="connsiteY2" fmla="*/ 8624224 h 13748762"/>
            <a:gd name="connsiteX3" fmla="*/ 1501582 w 2702848"/>
            <a:gd name="connsiteY3" fmla="*/ 6849383 h 13748762"/>
            <a:gd name="connsiteX4" fmla="*/ 1501582 w 2702848"/>
            <a:gd name="connsiteY4" fmla="*/ 13748762 h 13748762"/>
            <a:gd name="connsiteX5" fmla="*/ 0 w 2702848"/>
            <a:gd name="connsiteY5" fmla="*/ 13748762 h 13748762"/>
            <a:gd name="connsiteX6" fmla="*/ 0 w 2702848"/>
            <a:gd name="connsiteY6" fmla="*/ 0 h 13748762"/>
            <a:gd name="connsiteX0" fmla="*/ 0 w 2702848"/>
            <a:gd name="connsiteY0" fmla="*/ 0 h 13748762"/>
            <a:gd name="connsiteX1" fmla="*/ 2702848 w 2702848"/>
            <a:gd name="connsiteY1" fmla="*/ 0 h 13748762"/>
            <a:gd name="connsiteX2" fmla="*/ 450475 w 2702848"/>
            <a:gd name="connsiteY2" fmla="*/ 6849383 h 13748762"/>
            <a:gd name="connsiteX3" fmla="*/ 1501582 w 2702848"/>
            <a:gd name="connsiteY3" fmla="*/ 6849383 h 13748762"/>
            <a:gd name="connsiteX4" fmla="*/ 1501582 w 2702848"/>
            <a:gd name="connsiteY4" fmla="*/ 13748762 h 13748762"/>
            <a:gd name="connsiteX5" fmla="*/ 0 w 2702848"/>
            <a:gd name="connsiteY5" fmla="*/ 13748762 h 13748762"/>
            <a:gd name="connsiteX6" fmla="*/ 0 w 2702848"/>
            <a:gd name="connsiteY6" fmla="*/ 0 h 13748762"/>
            <a:gd name="connsiteX0" fmla="*/ 0 w 1501582"/>
            <a:gd name="connsiteY0" fmla="*/ 49994 h 13798756"/>
            <a:gd name="connsiteX1" fmla="*/ 450475 w 1501582"/>
            <a:gd name="connsiteY1" fmla="*/ 0 h 13798756"/>
            <a:gd name="connsiteX2" fmla="*/ 450475 w 1501582"/>
            <a:gd name="connsiteY2" fmla="*/ 6899377 h 13798756"/>
            <a:gd name="connsiteX3" fmla="*/ 1501582 w 1501582"/>
            <a:gd name="connsiteY3" fmla="*/ 6899377 h 13798756"/>
            <a:gd name="connsiteX4" fmla="*/ 1501582 w 1501582"/>
            <a:gd name="connsiteY4" fmla="*/ 13798756 h 13798756"/>
            <a:gd name="connsiteX5" fmla="*/ 0 w 1501582"/>
            <a:gd name="connsiteY5" fmla="*/ 13798756 h 13798756"/>
            <a:gd name="connsiteX6" fmla="*/ 0 w 1501582"/>
            <a:gd name="connsiteY6" fmla="*/ 49994 h 13798756"/>
            <a:gd name="connsiteX0" fmla="*/ 0 w 1501582"/>
            <a:gd name="connsiteY0" fmla="*/ 0 h 13748762"/>
            <a:gd name="connsiteX1" fmla="*/ 450475 w 1501582"/>
            <a:gd name="connsiteY1" fmla="*/ 6849383 h 13748762"/>
            <a:gd name="connsiteX2" fmla="*/ 1501582 w 1501582"/>
            <a:gd name="connsiteY2" fmla="*/ 6849383 h 13748762"/>
            <a:gd name="connsiteX3" fmla="*/ 1501582 w 1501582"/>
            <a:gd name="connsiteY3" fmla="*/ 13748762 h 13748762"/>
            <a:gd name="connsiteX4" fmla="*/ 0 w 1501582"/>
            <a:gd name="connsiteY4" fmla="*/ 13748762 h 13748762"/>
            <a:gd name="connsiteX5" fmla="*/ 0 w 1501582"/>
            <a:gd name="connsiteY5" fmla="*/ 0 h 13748762"/>
            <a:gd name="connsiteX0" fmla="*/ 0 w 1501582"/>
            <a:gd name="connsiteY0" fmla="*/ 0 h 13748762"/>
            <a:gd name="connsiteX1" fmla="*/ 326431 w 1501582"/>
            <a:gd name="connsiteY1" fmla="*/ 4949554 h 13748762"/>
            <a:gd name="connsiteX2" fmla="*/ 450475 w 1501582"/>
            <a:gd name="connsiteY2" fmla="*/ 6849383 h 13748762"/>
            <a:gd name="connsiteX3" fmla="*/ 1501582 w 1501582"/>
            <a:gd name="connsiteY3" fmla="*/ 6849383 h 13748762"/>
            <a:gd name="connsiteX4" fmla="*/ 1501582 w 1501582"/>
            <a:gd name="connsiteY4" fmla="*/ 13748762 h 13748762"/>
            <a:gd name="connsiteX5" fmla="*/ 0 w 1501582"/>
            <a:gd name="connsiteY5" fmla="*/ 13748762 h 13748762"/>
            <a:gd name="connsiteX6" fmla="*/ 0 w 1501582"/>
            <a:gd name="connsiteY6" fmla="*/ 0 h 13748762"/>
            <a:gd name="connsiteX0" fmla="*/ 0 w 1501582"/>
            <a:gd name="connsiteY0" fmla="*/ 0 h 13748762"/>
            <a:gd name="connsiteX1" fmla="*/ 450475 w 1501582"/>
            <a:gd name="connsiteY1" fmla="*/ 524954 h 13748762"/>
            <a:gd name="connsiteX2" fmla="*/ 450475 w 1501582"/>
            <a:gd name="connsiteY2" fmla="*/ 6849383 h 13748762"/>
            <a:gd name="connsiteX3" fmla="*/ 1501582 w 1501582"/>
            <a:gd name="connsiteY3" fmla="*/ 6849383 h 13748762"/>
            <a:gd name="connsiteX4" fmla="*/ 1501582 w 1501582"/>
            <a:gd name="connsiteY4" fmla="*/ 13748762 h 13748762"/>
            <a:gd name="connsiteX5" fmla="*/ 0 w 1501582"/>
            <a:gd name="connsiteY5" fmla="*/ 13748762 h 13748762"/>
            <a:gd name="connsiteX6" fmla="*/ 0 w 1501582"/>
            <a:gd name="connsiteY6" fmla="*/ 0 h 13748762"/>
            <a:gd name="connsiteX0" fmla="*/ 0 w 1501582"/>
            <a:gd name="connsiteY0" fmla="*/ 49994 h 13798756"/>
            <a:gd name="connsiteX1" fmla="*/ 450475 w 1501582"/>
            <a:gd name="connsiteY1" fmla="*/ 0 h 13798756"/>
            <a:gd name="connsiteX2" fmla="*/ 450475 w 1501582"/>
            <a:gd name="connsiteY2" fmla="*/ 6899377 h 13798756"/>
            <a:gd name="connsiteX3" fmla="*/ 1501582 w 1501582"/>
            <a:gd name="connsiteY3" fmla="*/ 6899377 h 13798756"/>
            <a:gd name="connsiteX4" fmla="*/ 1501582 w 1501582"/>
            <a:gd name="connsiteY4" fmla="*/ 13798756 h 13798756"/>
            <a:gd name="connsiteX5" fmla="*/ 0 w 1501582"/>
            <a:gd name="connsiteY5" fmla="*/ 13798756 h 13798756"/>
            <a:gd name="connsiteX6" fmla="*/ 0 w 1501582"/>
            <a:gd name="connsiteY6" fmla="*/ 49994 h 13798756"/>
            <a:gd name="connsiteX0" fmla="*/ 0 w 1501582"/>
            <a:gd name="connsiteY0" fmla="*/ 49992 h 13798754"/>
            <a:gd name="connsiteX1" fmla="*/ 450475 w 1501582"/>
            <a:gd name="connsiteY1" fmla="*/ 0 h 13798754"/>
            <a:gd name="connsiteX2" fmla="*/ 450475 w 1501582"/>
            <a:gd name="connsiteY2" fmla="*/ 6899375 h 13798754"/>
            <a:gd name="connsiteX3" fmla="*/ 1501582 w 1501582"/>
            <a:gd name="connsiteY3" fmla="*/ 6899375 h 13798754"/>
            <a:gd name="connsiteX4" fmla="*/ 1501582 w 1501582"/>
            <a:gd name="connsiteY4" fmla="*/ 13798754 h 13798754"/>
            <a:gd name="connsiteX5" fmla="*/ 0 w 1501582"/>
            <a:gd name="connsiteY5" fmla="*/ 13798754 h 13798754"/>
            <a:gd name="connsiteX6" fmla="*/ 0 w 1501582"/>
            <a:gd name="connsiteY6" fmla="*/ 49992 h 13798754"/>
            <a:gd name="connsiteX0" fmla="*/ 0 w 1501582"/>
            <a:gd name="connsiteY0" fmla="*/ 1344631 h 15093393"/>
            <a:gd name="connsiteX1" fmla="*/ 450475 w 1501582"/>
            <a:gd name="connsiteY1" fmla="*/ 1294639 h 15093393"/>
            <a:gd name="connsiteX2" fmla="*/ 450475 w 1501582"/>
            <a:gd name="connsiteY2" fmla="*/ 8194014 h 15093393"/>
            <a:gd name="connsiteX3" fmla="*/ 1501582 w 1501582"/>
            <a:gd name="connsiteY3" fmla="*/ 8194014 h 15093393"/>
            <a:gd name="connsiteX4" fmla="*/ 1501582 w 1501582"/>
            <a:gd name="connsiteY4" fmla="*/ 15093393 h 15093393"/>
            <a:gd name="connsiteX5" fmla="*/ 0 w 1501582"/>
            <a:gd name="connsiteY5" fmla="*/ 15093393 h 15093393"/>
            <a:gd name="connsiteX6" fmla="*/ 0 w 1501582"/>
            <a:gd name="connsiteY6" fmla="*/ 1344631 h 15093393"/>
            <a:gd name="connsiteX0" fmla="*/ 0 w 1501582"/>
            <a:gd name="connsiteY0" fmla="*/ 1344631 h 15093393"/>
            <a:gd name="connsiteX1" fmla="*/ 450475 w 1501582"/>
            <a:gd name="connsiteY1" fmla="*/ 1294639 h 15093393"/>
            <a:gd name="connsiteX2" fmla="*/ 450475 w 1501582"/>
            <a:gd name="connsiteY2" fmla="*/ 8194014 h 15093393"/>
            <a:gd name="connsiteX3" fmla="*/ 1501582 w 1501582"/>
            <a:gd name="connsiteY3" fmla="*/ 8194014 h 15093393"/>
            <a:gd name="connsiteX4" fmla="*/ 1501582 w 1501582"/>
            <a:gd name="connsiteY4" fmla="*/ 15093393 h 15093393"/>
            <a:gd name="connsiteX5" fmla="*/ 0 w 1501582"/>
            <a:gd name="connsiteY5" fmla="*/ 15093393 h 15093393"/>
            <a:gd name="connsiteX6" fmla="*/ 0 w 1501582"/>
            <a:gd name="connsiteY6" fmla="*/ 1344631 h 15093393"/>
            <a:gd name="connsiteX0" fmla="*/ 0 w 1501582"/>
            <a:gd name="connsiteY0" fmla="*/ 1344631 h 15093393"/>
            <a:gd name="connsiteX1" fmla="*/ 450475 w 1501582"/>
            <a:gd name="connsiteY1" fmla="*/ 1294639 h 15093393"/>
            <a:gd name="connsiteX2" fmla="*/ 450475 w 1501582"/>
            <a:gd name="connsiteY2" fmla="*/ 8194014 h 15093393"/>
            <a:gd name="connsiteX3" fmla="*/ 1501582 w 1501582"/>
            <a:gd name="connsiteY3" fmla="*/ 8194014 h 15093393"/>
            <a:gd name="connsiteX4" fmla="*/ 1501582 w 1501582"/>
            <a:gd name="connsiteY4" fmla="*/ 15093393 h 15093393"/>
            <a:gd name="connsiteX5" fmla="*/ 0 w 1501582"/>
            <a:gd name="connsiteY5" fmla="*/ 15093393 h 15093393"/>
            <a:gd name="connsiteX6" fmla="*/ 0 w 1501582"/>
            <a:gd name="connsiteY6" fmla="*/ 1344631 h 15093393"/>
            <a:gd name="connsiteX0" fmla="*/ 0 w 1501582"/>
            <a:gd name="connsiteY0" fmla="*/ 129461 h 13878223"/>
            <a:gd name="connsiteX1" fmla="*/ 450475 w 1501582"/>
            <a:gd name="connsiteY1" fmla="*/ 6978844 h 13878223"/>
            <a:gd name="connsiteX2" fmla="*/ 1501582 w 1501582"/>
            <a:gd name="connsiteY2" fmla="*/ 6978844 h 13878223"/>
            <a:gd name="connsiteX3" fmla="*/ 1501582 w 1501582"/>
            <a:gd name="connsiteY3" fmla="*/ 13878223 h 13878223"/>
            <a:gd name="connsiteX4" fmla="*/ 0 w 1501582"/>
            <a:gd name="connsiteY4" fmla="*/ 13878223 h 13878223"/>
            <a:gd name="connsiteX5" fmla="*/ 0 w 1501582"/>
            <a:gd name="connsiteY5" fmla="*/ 129461 h 13878223"/>
            <a:gd name="connsiteX0" fmla="*/ 0 w 1501582"/>
            <a:gd name="connsiteY0" fmla="*/ 0 h 13748762"/>
            <a:gd name="connsiteX1" fmla="*/ 450475 w 1501582"/>
            <a:gd name="connsiteY1" fmla="*/ 6849383 h 13748762"/>
            <a:gd name="connsiteX2" fmla="*/ 1501582 w 1501582"/>
            <a:gd name="connsiteY2" fmla="*/ 6849383 h 13748762"/>
            <a:gd name="connsiteX3" fmla="*/ 1501582 w 1501582"/>
            <a:gd name="connsiteY3" fmla="*/ 13748762 h 13748762"/>
            <a:gd name="connsiteX4" fmla="*/ 0 w 1501582"/>
            <a:gd name="connsiteY4" fmla="*/ 13748762 h 13748762"/>
            <a:gd name="connsiteX5" fmla="*/ 0 w 1501582"/>
            <a:gd name="connsiteY5" fmla="*/ 0 h 13748762"/>
            <a:gd name="connsiteX0" fmla="*/ 0 w 1501582"/>
            <a:gd name="connsiteY0" fmla="*/ 0 h 13748762"/>
            <a:gd name="connsiteX1" fmla="*/ 372131 w 1501582"/>
            <a:gd name="connsiteY1" fmla="*/ 5599496 h 13748762"/>
            <a:gd name="connsiteX2" fmla="*/ 450475 w 1501582"/>
            <a:gd name="connsiteY2" fmla="*/ 6849383 h 13748762"/>
            <a:gd name="connsiteX3" fmla="*/ 1501582 w 1501582"/>
            <a:gd name="connsiteY3" fmla="*/ 6849383 h 13748762"/>
            <a:gd name="connsiteX4" fmla="*/ 1501582 w 1501582"/>
            <a:gd name="connsiteY4" fmla="*/ 13748762 h 13748762"/>
            <a:gd name="connsiteX5" fmla="*/ 0 w 1501582"/>
            <a:gd name="connsiteY5" fmla="*/ 13748762 h 13748762"/>
            <a:gd name="connsiteX6" fmla="*/ 0 w 1501582"/>
            <a:gd name="connsiteY6" fmla="*/ 0 h 13748762"/>
            <a:gd name="connsiteX0" fmla="*/ 0 w 1501582"/>
            <a:gd name="connsiteY0" fmla="*/ 49994 h 13798756"/>
            <a:gd name="connsiteX1" fmla="*/ 450475 w 1501582"/>
            <a:gd name="connsiteY1" fmla="*/ 0 h 13798756"/>
            <a:gd name="connsiteX2" fmla="*/ 450475 w 1501582"/>
            <a:gd name="connsiteY2" fmla="*/ 6899377 h 13798756"/>
            <a:gd name="connsiteX3" fmla="*/ 1501582 w 1501582"/>
            <a:gd name="connsiteY3" fmla="*/ 6899377 h 13798756"/>
            <a:gd name="connsiteX4" fmla="*/ 1501582 w 1501582"/>
            <a:gd name="connsiteY4" fmla="*/ 13798756 h 13798756"/>
            <a:gd name="connsiteX5" fmla="*/ 0 w 1501582"/>
            <a:gd name="connsiteY5" fmla="*/ 13798756 h 13798756"/>
            <a:gd name="connsiteX6" fmla="*/ 0 w 1501582"/>
            <a:gd name="connsiteY6" fmla="*/ 49994 h 13798756"/>
            <a:gd name="connsiteX0" fmla="*/ 0 w 1501582"/>
            <a:gd name="connsiteY0" fmla="*/ 2 h 13798756"/>
            <a:gd name="connsiteX1" fmla="*/ 450475 w 1501582"/>
            <a:gd name="connsiteY1" fmla="*/ 0 h 13798756"/>
            <a:gd name="connsiteX2" fmla="*/ 450475 w 1501582"/>
            <a:gd name="connsiteY2" fmla="*/ 6899377 h 13798756"/>
            <a:gd name="connsiteX3" fmla="*/ 1501582 w 1501582"/>
            <a:gd name="connsiteY3" fmla="*/ 6899377 h 13798756"/>
            <a:gd name="connsiteX4" fmla="*/ 1501582 w 1501582"/>
            <a:gd name="connsiteY4" fmla="*/ 13798756 h 13798756"/>
            <a:gd name="connsiteX5" fmla="*/ 0 w 1501582"/>
            <a:gd name="connsiteY5" fmla="*/ 13798756 h 13798756"/>
            <a:gd name="connsiteX6" fmla="*/ 0 w 1501582"/>
            <a:gd name="connsiteY6" fmla="*/ 2 h 13798756"/>
            <a:gd name="connsiteX0" fmla="*/ 0 w 1501582"/>
            <a:gd name="connsiteY0" fmla="*/ 0 h 13798754"/>
            <a:gd name="connsiteX1" fmla="*/ 450475 w 1501582"/>
            <a:gd name="connsiteY1" fmla="*/ 0 h 13798754"/>
            <a:gd name="connsiteX2" fmla="*/ 450475 w 1501582"/>
            <a:gd name="connsiteY2" fmla="*/ 6899375 h 13798754"/>
            <a:gd name="connsiteX3" fmla="*/ 1501582 w 1501582"/>
            <a:gd name="connsiteY3" fmla="*/ 6899375 h 13798754"/>
            <a:gd name="connsiteX4" fmla="*/ 1501582 w 1501582"/>
            <a:gd name="connsiteY4" fmla="*/ 13798754 h 13798754"/>
            <a:gd name="connsiteX5" fmla="*/ 0 w 1501582"/>
            <a:gd name="connsiteY5" fmla="*/ 13798754 h 13798754"/>
            <a:gd name="connsiteX6" fmla="*/ 0 w 1501582"/>
            <a:gd name="connsiteY6" fmla="*/ 0 h 13798754"/>
            <a:gd name="connsiteX0" fmla="*/ 0 w 1501582"/>
            <a:gd name="connsiteY0" fmla="*/ 0 h 13798756"/>
            <a:gd name="connsiteX1" fmla="*/ 450475 w 1501582"/>
            <a:gd name="connsiteY1" fmla="*/ 2 h 13798756"/>
            <a:gd name="connsiteX2" fmla="*/ 450475 w 1501582"/>
            <a:gd name="connsiteY2" fmla="*/ 6899377 h 13798756"/>
            <a:gd name="connsiteX3" fmla="*/ 1501582 w 1501582"/>
            <a:gd name="connsiteY3" fmla="*/ 6899377 h 13798756"/>
            <a:gd name="connsiteX4" fmla="*/ 1501582 w 1501582"/>
            <a:gd name="connsiteY4" fmla="*/ 13798756 h 13798756"/>
            <a:gd name="connsiteX5" fmla="*/ 0 w 1501582"/>
            <a:gd name="connsiteY5" fmla="*/ 13798756 h 13798756"/>
            <a:gd name="connsiteX6" fmla="*/ 0 w 1501582"/>
            <a:gd name="connsiteY6" fmla="*/ 0 h 13798756"/>
            <a:gd name="connsiteX0" fmla="*/ 0 w 1501582"/>
            <a:gd name="connsiteY0" fmla="*/ 0 h 13798756"/>
            <a:gd name="connsiteX1" fmla="*/ 450475 w 1501582"/>
            <a:gd name="connsiteY1" fmla="*/ 2 h 13798756"/>
            <a:gd name="connsiteX2" fmla="*/ 450475 w 1501582"/>
            <a:gd name="connsiteY2" fmla="*/ 6899377 h 13798756"/>
            <a:gd name="connsiteX3" fmla="*/ 1455882 w 1501582"/>
            <a:gd name="connsiteY3" fmla="*/ 0 h 13798756"/>
            <a:gd name="connsiteX4" fmla="*/ 1501582 w 1501582"/>
            <a:gd name="connsiteY4" fmla="*/ 13798756 h 13798756"/>
            <a:gd name="connsiteX5" fmla="*/ 0 w 1501582"/>
            <a:gd name="connsiteY5" fmla="*/ 13798756 h 13798756"/>
            <a:gd name="connsiteX6" fmla="*/ 0 w 1501582"/>
            <a:gd name="connsiteY6" fmla="*/ 0 h 13798756"/>
            <a:gd name="connsiteX0" fmla="*/ 0 w 1455882"/>
            <a:gd name="connsiteY0" fmla="*/ 0 h 13798756"/>
            <a:gd name="connsiteX1" fmla="*/ 450475 w 1455882"/>
            <a:gd name="connsiteY1" fmla="*/ 2 h 13798756"/>
            <a:gd name="connsiteX2" fmla="*/ 450475 w 1455882"/>
            <a:gd name="connsiteY2" fmla="*/ 6899377 h 13798756"/>
            <a:gd name="connsiteX3" fmla="*/ 1455882 w 1455882"/>
            <a:gd name="connsiteY3" fmla="*/ 0 h 13798756"/>
            <a:gd name="connsiteX4" fmla="*/ 1455882 w 1455882"/>
            <a:gd name="connsiteY4" fmla="*/ 13798756 h 13798756"/>
            <a:gd name="connsiteX5" fmla="*/ 0 w 1455882"/>
            <a:gd name="connsiteY5" fmla="*/ 13798756 h 13798756"/>
            <a:gd name="connsiteX6" fmla="*/ 0 w 1455882"/>
            <a:gd name="connsiteY6" fmla="*/ 0 h 13798756"/>
            <a:gd name="connsiteX0" fmla="*/ 496175 w 1952057"/>
            <a:gd name="connsiteY0" fmla="*/ 0 h 13798756"/>
            <a:gd name="connsiteX1" fmla="*/ 946650 w 1952057"/>
            <a:gd name="connsiteY1" fmla="*/ 2 h 13798756"/>
            <a:gd name="connsiteX2" fmla="*/ 946650 w 1952057"/>
            <a:gd name="connsiteY2" fmla="*/ 6899377 h 13798756"/>
            <a:gd name="connsiteX3" fmla="*/ 1952057 w 1952057"/>
            <a:gd name="connsiteY3" fmla="*/ 0 h 13798756"/>
            <a:gd name="connsiteX4" fmla="*/ 1952057 w 1952057"/>
            <a:gd name="connsiteY4" fmla="*/ 13798756 h 13798756"/>
            <a:gd name="connsiteX5" fmla="*/ 0 w 1952057"/>
            <a:gd name="connsiteY5" fmla="*/ 13798756 h 13798756"/>
            <a:gd name="connsiteX6" fmla="*/ 496175 w 1952057"/>
            <a:gd name="connsiteY6" fmla="*/ 0 h 13798756"/>
            <a:gd name="connsiteX0" fmla="*/ 1 w 1952057"/>
            <a:gd name="connsiteY0" fmla="*/ 6899377 h 13798756"/>
            <a:gd name="connsiteX1" fmla="*/ 946650 w 1952057"/>
            <a:gd name="connsiteY1" fmla="*/ 2 h 13798756"/>
            <a:gd name="connsiteX2" fmla="*/ 946650 w 1952057"/>
            <a:gd name="connsiteY2" fmla="*/ 6899377 h 13798756"/>
            <a:gd name="connsiteX3" fmla="*/ 1952057 w 1952057"/>
            <a:gd name="connsiteY3" fmla="*/ 0 h 13798756"/>
            <a:gd name="connsiteX4" fmla="*/ 1952057 w 1952057"/>
            <a:gd name="connsiteY4" fmla="*/ 13798756 h 13798756"/>
            <a:gd name="connsiteX5" fmla="*/ 0 w 1952057"/>
            <a:gd name="connsiteY5" fmla="*/ 13798756 h 13798756"/>
            <a:gd name="connsiteX6" fmla="*/ 1 w 1952057"/>
            <a:gd name="connsiteY6" fmla="*/ 6899377 h 13798756"/>
            <a:gd name="connsiteX0" fmla="*/ 1 w 1952057"/>
            <a:gd name="connsiteY0" fmla="*/ 6899377 h 13798756"/>
            <a:gd name="connsiteX1" fmla="*/ 1501583 w 1952057"/>
            <a:gd name="connsiteY1" fmla="*/ 6899377 h 13798756"/>
            <a:gd name="connsiteX2" fmla="*/ 946650 w 1952057"/>
            <a:gd name="connsiteY2" fmla="*/ 6899377 h 13798756"/>
            <a:gd name="connsiteX3" fmla="*/ 1952057 w 1952057"/>
            <a:gd name="connsiteY3" fmla="*/ 0 h 13798756"/>
            <a:gd name="connsiteX4" fmla="*/ 1952057 w 1952057"/>
            <a:gd name="connsiteY4" fmla="*/ 13798756 h 13798756"/>
            <a:gd name="connsiteX5" fmla="*/ 0 w 1952057"/>
            <a:gd name="connsiteY5" fmla="*/ 13798756 h 13798756"/>
            <a:gd name="connsiteX6" fmla="*/ 1 w 1952057"/>
            <a:gd name="connsiteY6" fmla="*/ 6899377 h 13798756"/>
            <a:gd name="connsiteX0" fmla="*/ 1 w 1952057"/>
            <a:gd name="connsiteY0" fmla="*/ 6899377 h 13798756"/>
            <a:gd name="connsiteX1" fmla="*/ 1501583 w 1952057"/>
            <a:gd name="connsiteY1" fmla="*/ 6899377 h 13798756"/>
            <a:gd name="connsiteX2" fmla="*/ 1501583 w 1952057"/>
            <a:gd name="connsiteY2" fmla="*/ 0 h 13798756"/>
            <a:gd name="connsiteX3" fmla="*/ 1952057 w 1952057"/>
            <a:gd name="connsiteY3" fmla="*/ 0 h 13798756"/>
            <a:gd name="connsiteX4" fmla="*/ 1952057 w 1952057"/>
            <a:gd name="connsiteY4" fmla="*/ 13798756 h 13798756"/>
            <a:gd name="connsiteX5" fmla="*/ 0 w 1952057"/>
            <a:gd name="connsiteY5" fmla="*/ 13798756 h 13798756"/>
            <a:gd name="connsiteX6" fmla="*/ 1 w 1952057"/>
            <a:gd name="connsiteY6" fmla="*/ 6899377 h 13798756"/>
            <a:gd name="connsiteX0" fmla="*/ 1 w 1952058"/>
            <a:gd name="connsiteY0" fmla="*/ 6899377 h 13798756"/>
            <a:gd name="connsiteX1" fmla="*/ 1501583 w 1952058"/>
            <a:gd name="connsiteY1" fmla="*/ 6899377 h 13798756"/>
            <a:gd name="connsiteX2" fmla="*/ 1501583 w 1952058"/>
            <a:gd name="connsiteY2" fmla="*/ 0 h 13798756"/>
            <a:gd name="connsiteX3" fmla="*/ 1952058 w 1952058"/>
            <a:gd name="connsiteY3" fmla="*/ 0 h 13798756"/>
            <a:gd name="connsiteX4" fmla="*/ 1952057 w 1952058"/>
            <a:gd name="connsiteY4" fmla="*/ 13798756 h 13798756"/>
            <a:gd name="connsiteX5" fmla="*/ 0 w 1952058"/>
            <a:gd name="connsiteY5" fmla="*/ 13798756 h 13798756"/>
            <a:gd name="connsiteX6" fmla="*/ 1 w 1952058"/>
            <a:gd name="connsiteY6" fmla="*/ 6899377 h 13798756"/>
            <a:gd name="connsiteX0" fmla="*/ 1 w 1952058"/>
            <a:gd name="connsiteY0" fmla="*/ 7474327 h 14373706"/>
            <a:gd name="connsiteX1" fmla="*/ 1501583 w 1952058"/>
            <a:gd name="connsiteY1" fmla="*/ 7474327 h 14373706"/>
            <a:gd name="connsiteX2" fmla="*/ 1501583 w 1952058"/>
            <a:gd name="connsiteY2" fmla="*/ 0 h 14373706"/>
            <a:gd name="connsiteX3" fmla="*/ 1952058 w 1952058"/>
            <a:gd name="connsiteY3" fmla="*/ 574950 h 14373706"/>
            <a:gd name="connsiteX4" fmla="*/ 1952057 w 1952058"/>
            <a:gd name="connsiteY4" fmla="*/ 14373706 h 14373706"/>
            <a:gd name="connsiteX5" fmla="*/ 0 w 1952058"/>
            <a:gd name="connsiteY5" fmla="*/ 14373706 h 14373706"/>
            <a:gd name="connsiteX6" fmla="*/ 1 w 1952058"/>
            <a:gd name="connsiteY6" fmla="*/ 7474327 h 14373706"/>
            <a:gd name="connsiteX0" fmla="*/ 1 w 1952058"/>
            <a:gd name="connsiteY0" fmla="*/ 7474327 h 14373706"/>
            <a:gd name="connsiteX1" fmla="*/ 1501583 w 1952058"/>
            <a:gd name="connsiteY1" fmla="*/ 7474327 h 14373706"/>
            <a:gd name="connsiteX2" fmla="*/ 1501583 w 1952058"/>
            <a:gd name="connsiteY2" fmla="*/ 0 h 14373706"/>
            <a:gd name="connsiteX3" fmla="*/ 1952058 w 1952058"/>
            <a:gd name="connsiteY3" fmla="*/ 0 h 14373706"/>
            <a:gd name="connsiteX4" fmla="*/ 1952057 w 1952058"/>
            <a:gd name="connsiteY4" fmla="*/ 14373706 h 14373706"/>
            <a:gd name="connsiteX5" fmla="*/ 0 w 1952058"/>
            <a:gd name="connsiteY5" fmla="*/ 14373706 h 14373706"/>
            <a:gd name="connsiteX6" fmla="*/ 1 w 1952058"/>
            <a:gd name="connsiteY6" fmla="*/ 7474327 h 14373706"/>
            <a:gd name="connsiteX0" fmla="*/ 1 w 1952058"/>
            <a:gd name="connsiteY0" fmla="*/ 7474327 h 14373706"/>
            <a:gd name="connsiteX1" fmla="*/ 1351425 w 1952058"/>
            <a:gd name="connsiteY1" fmla="*/ 7474326 h 14373706"/>
            <a:gd name="connsiteX2" fmla="*/ 1501583 w 1952058"/>
            <a:gd name="connsiteY2" fmla="*/ 0 h 14373706"/>
            <a:gd name="connsiteX3" fmla="*/ 1952058 w 1952058"/>
            <a:gd name="connsiteY3" fmla="*/ 0 h 14373706"/>
            <a:gd name="connsiteX4" fmla="*/ 1952057 w 1952058"/>
            <a:gd name="connsiteY4" fmla="*/ 14373706 h 14373706"/>
            <a:gd name="connsiteX5" fmla="*/ 0 w 1952058"/>
            <a:gd name="connsiteY5" fmla="*/ 14373706 h 14373706"/>
            <a:gd name="connsiteX6" fmla="*/ 1 w 1952058"/>
            <a:gd name="connsiteY6" fmla="*/ 7474327 h 14373706"/>
            <a:gd name="connsiteX0" fmla="*/ 0 w 2102216"/>
            <a:gd name="connsiteY0" fmla="*/ 7474326 h 14373706"/>
            <a:gd name="connsiteX1" fmla="*/ 1501583 w 2102216"/>
            <a:gd name="connsiteY1" fmla="*/ 7474326 h 14373706"/>
            <a:gd name="connsiteX2" fmla="*/ 1651741 w 2102216"/>
            <a:gd name="connsiteY2" fmla="*/ 0 h 14373706"/>
            <a:gd name="connsiteX3" fmla="*/ 2102216 w 2102216"/>
            <a:gd name="connsiteY3" fmla="*/ 0 h 14373706"/>
            <a:gd name="connsiteX4" fmla="*/ 2102215 w 2102216"/>
            <a:gd name="connsiteY4" fmla="*/ 14373706 h 14373706"/>
            <a:gd name="connsiteX5" fmla="*/ 150158 w 2102216"/>
            <a:gd name="connsiteY5" fmla="*/ 14373706 h 14373706"/>
            <a:gd name="connsiteX6" fmla="*/ 0 w 2102216"/>
            <a:gd name="connsiteY6" fmla="*/ 7474326 h 14373706"/>
            <a:gd name="connsiteX0" fmla="*/ 0 w 2102216"/>
            <a:gd name="connsiteY0" fmla="*/ 7474326 h 14373706"/>
            <a:gd name="connsiteX1" fmla="*/ 1501583 w 2102216"/>
            <a:gd name="connsiteY1" fmla="*/ 7474326 h 14373706"/>
            <a:gd name="connsiteX2" fmla="*/ 1651741 w 2102216"/>
            <a:gd name="connsiteY2" fmla="*/ 0 h 14373706"/>
            <a:gd name="connsiteX3" fmla="*/ 2102216 w 2102216"/>
            <a:gd name="connsiteY3" fmla="*/ 0 h 14373706"/>
            <a:gd name="connsiteX4" fmla="*/ 2102215 w 2102216"/>
            <a:gd name="connsiteY4" fmla="*/ 14373706 h 14373706"/>
            <a:gd name="connsiteX5" fmla="*/ 1 w 2102216"/>
            <a:gd name="connsiteY5" fmla="*/ 14373706 h 14373706"/>
            <a:gd name="connsiteX6" fmla="*/ 0 w 2102216"/>
            <a:gd name="connsiteY6" fmla="*/ 7474326 h 14373706"/>
            <a:gd name="connsiteX0" fmla="*/ 0 w 2102216"/>
            <a:gd name="connsiteY0" fmla="*/ 7474326 h 14373706"/>
            <a:gd name="connsiteX1" fmla="*/ 1501583 w 2102216"/>
            <a:gd name="connsiteY1" fmla="*/ 7474326 h 14373706"/>
            <a:gd name="connsiteX2" fmla="*/ 1651741 w 2102216"/>
            <a:gd name="connsiteY2" fmla="*/ 0 h 14373706"/>
            <a:gd name="connsiteX3" fmla="*/ 2102216 w 2102216"/>
            <a:gd name="connsiteY3" fmla="*/ 0 h 14373706"/>
            <a:gd name="connsiteX4" fmla="*/ 2102215 w 2102216"/>
            <a:gd name="connsiteY4" fmla="*/ 14373706 h 14373706"/>
            <a:gd name="connsiteX5" fmla="*/ 1 w 2102216"/>
            <a:gd name="connsiteY5" fmla="*/ 14373706 h 14373706"/>
            <a:gd name="connsiteX6" fmla="*/ 0 w 2102216"/>
            <a:gd name="connsiteY6" fmla="*/ 7474326 h 14373706"/>
            <a:gd name="connsiteX0" fmla="*/ 0 w 2102216"/>
            <a:gd name="connsiteY0" fmla="*/ 7474326 h 14373706"/>
            <a:gd name="connsiteX1" fmla="*/ 1501583 w 2102216"/>
            <a:gd name="connsiteY1" fmla="*/ 7474326 h 14373706"/>
            <a:gd name="connsiteX2" fmla="*/ 1501584 w 2102216"/>
            <a:gd name="connsiteY2" fmla="*/ 0 h 14373706"/>
            <a:gd name="connsiteX3" fmla="*/ 2102216 w 2102216"/>
            <a:gd name="connsiteY3" fmla="*/ 0 h 14373706"/>
            <a:gd name="connsiteX4" fmla="*/ 2102215 w 2102216"/>
            <a:gd name="connsiteY4" fmla="*/ 14373706 h 14373706"/>
            <a:gd name="connsiteX5" fmla="*/ 1 w 2102216"/>
            <a:gd name="connsiteY5" fmla="*/ 14373706 h 14373706"/>
            <a:gd name="connsiteX6" fmla="*/ 0 w 2102216"/>
            <a:gd name="connsiteY6" fmla="*/ 7474326 h 14373706"/>
            <a:gd name="connsiteX0" fmla="*/ 0 w 2102215"/>
            <a:gd name="connsiteY0" fmla="*/ 7474326 h 14373706"/>
            <a:gd name="connsiteX1" fmla="*/ 1501583 w 2102215"/>
            <a:gd name="connsiteY1" fmla="*/ 7474326 h 14373706"/>
            <a:gd name="connsiteX2" fmla="*/ 1501584 w 2102215"/>
            <a:gd name="connsiteY2" fmla="*/ 0 h 14373706"/>
            <a:gd name="connsiteX3" fmla="*/ 1978172 w 2102215"/>
            <a:gd name="connsiteY3" fmla="*/ 2 h 14373706"/>
            <a:gd name="connsiteX4" fmla="*/ 2102215 w 2102215"/>
            <a:gd name="connsiteY4" fmla="*/ 14373706 h 14373706"/>
            <a:gd name="connsiteX5" fmla="*/ 1 w 2102215"/>
            <a:gd name="connsiteY5" fmla="*/ 14373706 h 14373706"/>
            <a:gd name="connsiteX6" fmla="*/ 0 w 2102215"/>
            <a:gd name="connsiteY6" fmla="*/ 7474326 h 14373706"/>
            <a:gd name="connsiteX0" fmla="*/ 0 w 2102215"/>
            <a:gd name="connsiteY0" fmla="*/ 7479136 h 14378516"/>
            <a:gd name="connsiteX1" fmla="*/ 1501583 w 2102215"/>
            <a:gd name="connsiteY1" fmla="*/ 7479136 h 14378516"/>
            <a:gd name="connsiteX2" fmla="*/ 1501584 w 2102215"/>
            <a:gd name="connsiteY2" fmla="*/ 4810 h 14378516"/>
            <a:gd name="connsiteX3" fmla="*/ 1351426 w 2102215"/>
            <a:gd name="connsiteY3" fmla="*/ 4810 h 14378516"/>
            <a:gd name="connsiteX4" fmla="*/ 1978172 w 2102215"/>
            <a:gd name="connsiteY4" fmla="*/ 4812 h 14378516"/>
            <a:gd name="connsiteX5" fmla="*/ 2102215 w 2102215"/>
            <a:gd name="connsiteY5" fmla="*/ 14378516 h 14378516"/>
            <a:gd name="connsiteX6" fmla="*/ 1 w 2102215"/>
            <a:gd name="connsiteY6" fmla="*/ 14378516 h 14378516"/>
            <a:gd name="connsiteX7" fmla="*/ 0 w 2102215"/>
            <a:gd name="connsiteY7" fmla="*/ 7479136 h 14378516"/>
            <a:gd name="connsiteX0" fmla="*/ 0 w 2102215"/>
            <a:gd name="connsiteY0" fmla="*/ 7479136 h 14378516"/>
            <a:gd name="connsiteX1" fmla="*/ 1501583 w 2102215"/>
            <a:gd name="connsiteY1" fmla="*/ 7479136 h 14378516"/>
            <a:gd name="connsiteX2" fmla="*/ 1351426 w 2102215"/>
            <a:gd name="connsiteY2" fmla="*/ 4812 h 14378516"/>
            <a:gd name="connsiteX3" fmla="*/ 1351426 w 2102215"/>
            <a:gd name="connsiteY3" fmla="*/ 4810 h 14378516"/>
            <a:gd name="connsiteX4" fmla="*/ 1978172 w 2102215"/>
            <a:gd name="connsiteY4" fmla="*/ 4812 h 14378516"/>
            <a:gd name="connsiteX5" fmla="*/ 2102215 w 2102215"/>
            <a:gd name="connsiteY5" fmla="*/ 14378516 h 14378516"/>
            <a:gd name="connsiteX6" fmla="*/ 1 w 2102215"/>
            <a:gd name="connsiteY6" fmla="*/ 14378516 h 14378516"/>
            <a:gd name="connsiteX7" fmla="*/ 0 w 2102215"/>
            <a:gd name="connsiteY7" fmla="*/ 7479136 h 14378516"/>
            <a:gd name="connsiteX0" fmla="*/ 0 w 2102215"/>
            <a:gd name="connsiteY0" fmla="*/ 7479136 h 14378516"/>
            <a:gd name="connsiteX1" fmla="*/ 1351426 w 2102215"/>
            <a:gd name="connsiteY1" fmla="*/ 7479138 h 14378516"/>
            <a:gd name="connsiteX2" fmla="*/ 1351426 w 2102215"/>
            <a:gd name="connsiteY2" fmla="*/ 4812 h 14378516"/>
            <a:gd name="connsiteX3" fmla="*/ 1351426 w 2102215"/>
            <a:gd name="connsiteY3" fmla="*/ 4810 h 14378516"/>
            <a:gd name="connsiteX4" fmla="*/ 1978172 w 2102215"/>
            <a:gd name="connsiteY4" fmla="*/ 4812 h 14378516"/>
            <a:gd name="connsiteX5" fmla="*/ 2102215 w 2102215"/>
            <a:gd name="connsiteY5" fmla="*/ 14378516 h 14378516"/>
            <a:gd name="connsiteX6" fmla="*/ 1 w 2102215"/>
            <a:gd name="connsiteY6" fmla="*/ 14378516 h 14378516"/>
            <a:gd name="connsiteX7" fmla="*/ 0 w 2102215"/>
            <a:gd name="connsiteY7" fmla="*/ 7479136 h 14378516"/>
            <a:gd name="connsiteX0" fmla="*/ 0 w 1978172"/>
            <a:gd name="connsiteY0" fmla="*/ 7479136 h 14378516"/>
            <a:gd name="connsiteX1" fmla="*/ 1351426 w 1978172"/>
            <a:gd name="connsiteY1" fmla="*/ 7479138 h 14378516"/>
            <a:gd name="connsiteX2" fmla="*/ 1351426 w 1978172"/>
            <a:gd name="connsiteY2" fmla="*/ 4812 h 14378516"/>
            <a:gd name="connsiteX3" fmla="*/ 1351426 w 1978172"/>
            <a:gd name="connsiteY3" fmla="*/ 4810 h 14378516"/>
            <a:gd name="connsiteX4" fmla="*/ 1978172 w 1978172"/>
            <a:gd name="connsiteY4" fmla="*/ 4812 h 14378516"/>
            <a:gd name="connsiteX5" fmla="*/ 1978172 w 1978172"/>
            <a:gd name="connsiteY5" fmla="*/ 14378516 h 14378516"/>
            <a:gd name="connsiteX6" fmla="*/ 1 w 1978172"/>
            <a:gd name="connsiteY6" fmla="*/ 14378516 h 14378516"/>
            <a:gd name="connsiteX7" fmla="*/ 0 w 1978172"/>
            <a:gd name="connsiteY7" fmla="*/ 7479136 h 14378516"/>
            <a:gd name="connsiteX0" fmla="*/ 176272 w 1978171"/>
            <a:gd name="connsiteY0" fmla="*/ 7479138 h 14378516"/>
            <a:gd name="connsiteX1" fmla="*/ 1351425 w 1978171"/>
            <a:gd name="connsiteY1" fmla="*/ 7479138 h 14378516"/>
            <a:gd name="connsiteX2" fmla="*/ 1351425 w 1978171"/>
            <a:gd name="connsiteY2" fmla="*/ 4812 h 14378516"/>
            <a:gd name="connsiteX3" fmla="*/ 1351425 w 1978171"/>
            <a:gd name="connsiteY3" fmla="*/ 4810 h 14378516"/>
            <a:gd name="connsiteX4" fmla="*/ 1978171 w 1978171"/>
            <a:gd name="connsiteY4" fmla="*/ 4812 h 14378516"/>
            <a:gd name="connsiteX5" fmla="*/ 1978171 w 1978171"/>
            <a:gd name="connsiteY5" fmla="*/ 14378516 h 14378516"/>
            <a:gd name="connsiteX6" fmla="*/ 0 w 1978171"/>
            <a:gd name="connsiteY6" fmla="*/ 14378516 h 14378516"/>
            <a:gd name="connsiteX7" fmla="*/ 176272 w 1978171"/>
            <a:gd name="connsiteY7" fmla="*/ 7479138 h 14378516"/>
            <a:gd name="connsiteX0" fmla="*/ 0 w 1801899"/>
            <a:gd name="connsiteY0" fmla="*/ 7479138 h 14378516"/>
            <a:gd name="connsiteX1" fmla="*/ 1175153 w 1801899"/>
            <a:gd name="connsiteY1" fmla="*/ 7479138 h 14378516"/>
            <a:gd name="connsiteX2" fmla="*/ 1175153 w 1801899"/>
            <a:gd name="connsiteY2" fmla="*/ 4812 h 14378516"/>
            <a:gd name="connsiteX3" fmla="*/ 1175153 w 1801899"/>
            <a:gd name="connsiteY3" fmla="*/ 4810 h 14378516"/>
            <a:gd name="connsiteX4" fmla="*/ 1801899 w 1801899"/>
            <a:gd name="connsiteY4" fmla="*/ 4812 h 14378516"/>
            <a:gd name="connsiteX5" fmla="*/ 1801899 w 1801899"/>
            <a:gd name="connsiteY5" fmla="*/ 14378516 h 14378516"/>
            <a:gd name="connsiteX6" fmla="*/ 0 w 1801899"/>
            <a:gd name="connsiteY6" fmla="*/ 14378516 h 14378516"/>
            <a:gd name="connsiteX7" fmla="*/ 0 w 1801899"/>
            <a:gd name="connsiteY7" fmla="*/ 7479138 h 14378516"/>
            <a:gd name="connsiteX0" fmla="*/ 9687813 w 11489712"/>
            <a:gd name="connsiteY0" fmla="*/ 7479138 h 14378516"/>
            <a:gd name="connsiteX1" fmla="*/ 10862966 w 11489712"/>
            <a:gd name="connsiteY1" fmla="*/ 7479138 h 14378516"/>
            <a:gd name="connsiteX2" fmla="*/ 10862966 w 11489712"/>
            <a:gd name="connsiteY2" fmla="*/ 4812 h 14378516"/>
            <a:gd name="connsiteX3" fmla="*/ 10862966 w 11489712"/>
            <a:gd name="connsiteY3" fmla="*/ 4810 h 14378516"/>
            <a:gd name="connsiteX4" fmla="*/ 11489712 w 11489712"/>
            <a:gd name="connsiteY4" fmla="*/ 4812 h 14378516"/>
            <a:gd name="connsiteX5" fmla="*/ 11489712 w 11489712"/>
            <a:gd name="connsiteY5" fmla="*/ 14378516 h 14378516"/>
            <a:gd name="connsiteX6" fmla="*/ 0 w 11489712"/>
            <a:gd name="connsiteY6" fmla="*/ 14378516 h 14378516"/>
            <a:gd name="connsiteX7" fmla="*/ 9687813 w 11489712"/>
            <a:gd name="connsiteY7" fmla="*/ 7479138 h 14378516"/>
            <a:gd name="connsiteX0" fmla="*/ 2 w 11489712"/>
            <a:gd name="connsiteY0" fmla="*/ 3454498 h 14378516"/>
            <a:gd name="connsiteX1" fmla="*/ 10862966 w 11489712"/>
            <a:gd name="connsiteY1" fmla="*/ 7479138 h 14378516"/>
            <a:gd name="connsiteX2" fmla="*/ 10862966 w 11489712"/>
            <a:gd name="connsiteY2" fmla="*/ 4812 h 14378516"/>
            <a:gd name="connsiteX3" fmla="*/ 10862966 w 11489712"/>
            <a:gd name="connsiteY3" fmla="*/ 4810 h 14378516"/>
            <a:gd name="connsiteX4" fmla="*/ 11489712 w 11489712"/>
            <a:gd name="connsiteY4" fmla="*/ 4812 h 14378516"/>
            <a:gd name="connsiteX5" fmla="*/ 11489712 w 11489712"/>
            <a:gd name="connsiteY5" fmla="*/ 14378516 h 14378516"/>
            <a:gd name="connsiteX6" fmla="*/ 0 w 11489712"/>
            <a:gd name="connsiteY6" fmla="*/ 14378516 h 14378516"/>
            <a:gd name="connsiteX7" fmla="*/ 2 w 11489712"/>
            <a:gd name="connsiteY7" fmla="*/ 3454498 h 14378516"/>
            <a:gd name="connsiteX0" fmla="*/ 2 w 11489712"/>
            <a:gd name="connsiteY0" fmla="*/ 4847699 h 15771717"/>
            <a:gd name="connsiteX1" fmla="*/ 10862966 w 11489712"/>
            <a:gd name="connsiteY1" fmla="*/ 8872339 h 15771717"/>
            <a:gd name="connsiteX2" fmla="*/ 10862966 w 11489712"/>
            <a:gd name="connsiteY2" fmla="*/ 1398013 h 15771717"/>
            <a:gd name="connsiteX3" fmla="*/ 11489712 w 11489712"/>
            <a:gd name="connsiteY3" fmla="*/ 1398013 h 15771717"/>
            <a:gd name="connsiteX4" fmla="*/ 11489712 w 11489712"/>
            <a:gd name="connsiteY4" fmla="*/ 15771717 h 15771717"/>
            <a:gd name="connsiteX5" fmla="*/ 0 w 11489712"/>
            <a:gd name="connsiteY5" fmla="*/ 15771717 h 15771717"/>
            <a:gd name="connsiteX6" fmla="*/ 2 w 11489712"/>
            <a:gd name="connsiteY6" fmla="*/ 4847699 h 15771717"/>
            <a:gd name="connsiteX0" fmla="*/ 2 w 11489712"/>
            <a:gd name="connsiteY0" fmla="*/ 4847699 h 15771717"/>
            <a:gd name="connsiteX1" fmla="*/ 10862966 w 11489712"/>
            <a:gd name="connsiteY1" fmla="*/ 1398013 h 15771717"/>
            <a:gd name="connsiteX2" fmla="*/ 11489712 w 11489712"/>
            <a:gd name="connsiteY2" fmla="*/ 1398013 h 15771717"/>
            <a:gd name="connsiteX3" fmla="*/ 11489712 w 11489712"/>
            <a:gd name="connsiteY3" fmla="*/ 15771717 h 15771717"/>
            <a:gd name="connsiteX4" fmla="*/ 0 w 11489712"/>
            <a:gd name="connsiteY4" fmla="*/ 15771717 h 15771717"/>
            <a:gd name="connsiteX5" fmla="*/ 2 w 11489712"/>
            <a:gd name="connsiteY5" fmla="*/ 4847699 h 15771717"/>
            <a:gd name="connsiteX0" fmla="*/ 2 w 11489712"/>
            <a:gd name="connsiteY0" fmla="*/ 3449686 h 14373704"/>
            <a:gd name="connsiteX1" fmla="*/ 11489712 w 11489712"/>
            <a:gd name="connsiteY1" fmla="*/ 0 h 14373704"/>
            <a:gd name="connsiteX2" fmla="*/ 11489712 w 11489712"/>
            <a:gd name="connsiteY2" fmla="*/ 14373704 h 14373704"/>
            <a:gd name="connsiteX3" fmla="*/ 0 w 11489712"/>
            <a:gd name="connsiteY3" fmla="*/ 14373704 h 14373704"/>
            <a:gd name="connsiteX4" fmla="*/ 2 w 11489712"/>
            <a:gd name="connsiteY4" fmla="*/ 3449686 h 14373704"/>
            <a:gd name="connsiteX0" fmla="*/ 2 w 11494673"/>
            <a:gd name="connsiteY0" fmla="*/ 0 h 10924018"/>
            <a:gd name="connsiteX1" fmla="*/ 11494673 w 11494673"/>
            <a:gd name="connsiteY1" fmla="*/ 0 h 10924018"/>
            <a:gd name="connsiteX2" fmla="*/ 11489712 w 11494673"/>
            <a:gd name="connsiteY2" fmla="*/ 10924018 h 10924018"/>
            <a:gd name="connsiteX3" fmla="*/ 0 w 11494673"/>
            <a:gd name="connsiteY3" fmla="*/ 10924018 h 10924018"/>
            <a:gd name="connsiteX4" fmla="*/ 2 w 11494673"/>
            <a:gd name="connsiteY4" fmla="*/ 0 h 10924018"/>
            <a:gd name="connsiteX0" fmla="*/ 2 w 11494673"/>
            <a:gd name="connsiteY0" fmla="*/ 0 h 11248494"/>
            <a:gd name="connsiteX1" fmla="*/ 11494673 w 11494673"/>
            <a:gd name="connsiteY1" fmla="*/ 0 h 11248494"/>
            <a:gd name="connsiteX2" fmla="*/ 11489712 w 11494673"/>
            <a:gd name="connsiteY2" fmla="*/ 10924018 h 11248494"/>
            <a:gd name="connsiteX3" fmla="*/ 10728362 w 11494673"/>
            <a:gd name="connsiteY3" fmla="*/ 11248494 h 11248494"/>
            <a:gd name="connsiteX4" fmla="*/ 0 w 11494673"/>
            <a:gd name="connsiteY4" fmla="*/ 10924018 h 11248494"/>
            <a:gd name="connsiteX5" fmla="*/ 2 w 11494673"/>
            <a:gd name="connsiteY5" fmla="*/ 0 h 11248494"/>
            <a:gd name="connsiteX0" fmla="*/ 2 w 11494673"/>
            <a:gd name="connsiteY0" fmla="*/ 0 h 11248494"/>
            <a:gd name="connsiteX1" fmla="*/ 11494673 w 11494673"/>
            <a:gd name="connsiteY1" fmla="*/ 0 h 11248494"/>
            <a:gd name="connsiteX2" fmla="*/ 11489712 w 11494673"/>
            <a:gd name="connsiteY2" fmla="*/ 10924018 h 11248494"/>
            <a:gd name="connsiteX3" fmla="*/ 10728362 w 11494673"/>
            <a:gd name="connsiteY3" fmla="*/ 11248494 h 11248494"/>
            <a:gd name="connsiteX4" fmla="*/ 0 w 11494673"/>
            <a:gd name="connsiteY4" fmla="*/ 11248494 h 11248494"/>
            <a:gd name="connsiteX5" fmla="*/ 2 w 11494673"/>
            <a:gd name="connsiteY5" fmla="*/ 0 h 11248494"/>
            <a:gd name="connsiteX0" fmla="*/ 2 w 11494673"/>
            <a:gd name="connsiteY0" fmla="*/ 0 h 11248494"/>
            <a:gd name="connsiteX1" fmla="*/ 11494673 w 11494673"/>
            <a:gd name="connsiteY1" fmla="*/ 0 h 11248494"/>
            <a:gd name="connsiteX2" fmla="*/ 11489712 w 11494673"/>
            <a:gd name="connsiteY2" fmla="*/ 10924018 h 11248494"/>
            <a:gd name="connsiteX3" fmla="*/ 10728362 w 11494673"/>
            <a:gd name="connsiteY3" fmla="*/ 11248494 h 11248494"/>
            <a:gd name="connsiteX4" fmla="*/ 0 w 11494673"/>
            <a:gd name="connsiteY4" fmla="*/ 11248494 h 11248494"/>
            <a:gd name="connsiteX5" fmla="*/ 2 w 11494673"/>
            <a:gd name="connsiteY5" fmla="*/ 0 h 11248494"/>
            <a:gd name="connsiteX0" fmla="*/ 2 w 11494673"/>
            <a:gd name="connsiteY0" fmla="*/ 0 h 11248494"/>
            <a:gd name="connsiteX1" fmla="*/ 11494673 w 11494673"/>
            <a:gd name="connsiteY1" fmla="*/ 0 h 11248494"/>
            <a:gd name="connsiteX2" fmla="*/ 11489712 w 11494673"/>
            <a:gd name="connsiteY2" fmla="*/ 10924018 h 11248494"/>
            <a:gd name="connsiteX3" fmla="*/ 10728362 w 11494673"/>
            <a:gd name="connsiteY3" fmla="*/ 11248494 h 11248494"/>
            <a:gd name="connsiteX4" fmla="*/ 0 w 11494673"/>
            <a:gd name="connsiteY4" fmla="*/ 11248494 h 11248494"/>
            <a:gd name="connsiteX5" fmla="*/ 2 w 11494673"/>
            <a:gd name="connsiteY5" fmla="*/ 0 h 11248494"/>
            <a:gd name="connsiteX0" fmla="*/ 2 w 11494673"/>
            <a:gd name="connsiteY0" fmla="*/ 0 h 11248494"/>
            <a:gd name="connsiteX1" fmla="*/ 11494673 w 11494673"/>
            <a:gd name="connsiteY1" fmla="*/ 0 h 11248494"/>
            <a:gd name="connsiteX2" fmla="*/ 11489712 w 11494673"/>
            <a:gd name="connsiteY2" fmla="*/ 10924018 h 11248494"/>
            <a:gd name="connsiteX3" fmla="*/ 10728362 w 11494673"/>
            <a:gd name="connsiteY3" fmla="*/ 11248494 h 11248494"/>
            <a:gd name="connsiteX4" fmla="*/ 0 w 11494673"/>
            <a:gd name="connsiteY4" fmla="*/ 11248494 h 11248494"/>
            <a:gd name="connsiteX5" fmla="*/ 2 w 11494673"/>
            <a:gd name="connsiteY5" fmla="*/ 0 h 11248494"/>
            <a:gd name="connsiteX0" fmla="*/ 2 w 11500530"/>
            <a:gd name="connsiteY0" fmla="*/ 0 h 11668282"/>
            <a:gd name="connsiteX1" fmla="*/ 11494673 w 11500530"/>
            <a:gd name="connsiteY1" fmla="*/ 0 h 11668282"/>
            <a:gd name="connsiteX2" fmla="*/ 11489712 w 11500530"/>
            <a:gd name="connsiteY2" fmla="*/ 10924018 h 11668282"/>
            <a:gd name="connsiteX3" fmla="*/ 10728362 w 11500530"/>
            <a:gd name="connsiteY3" fmla="*/ 10651229 h 11668282"/>
            <a:gd name="connsiteX4" fmla="*/ 10728362 w 11500530"/>
            <a:gd name="connsiteY4" fmla="*/ 11248494 h 11668282"/>
            <a:gd name="connsiteX5" fmla="*/ 0 w 11500530"/>
            <a:gd name="connsiteY5" fmla="*/ 11248494 h 11668282"/>
            <a:gd name="connsiteX6" fmla="*/ 2 w 11500530"/>
            <a:gd name="connsiteY6" fmla="*/ 0 h 11668282"/>
            <a:gd name="connsiteX0" fmla="*/ 2 w 14763661"/>
            <a:gd name="connsiteY0" fmla="*/ 0 h 11668282"/>
            <a:gd name="connsiteX1" fmla="*/ 11494673 w 14763661"/>
            <a:gd name="connsiteY1" fmla="*/ 0 h 11668282"/>
            <a:gd name="connsiteX2" fmla="*/ 11489712 w 14763661"/>
            <a:gd name="connsiteY2" fmla="*/ 10924018 h 11668282"/>
            <a:gd name="connsiteX3" fmla="*/ 10728362 w 14763661"/>
            <a:gd name="connsiteY3" fmla="*/ 10651229 h 11668282"/>
            <a:gd name="connsiteX4" fmla="*/ 10728362 w 14763661"/>
            <a:gd name="connsiteY4" fmla="*/ 11248494 h 11668282"/>
            <a:gd name="connsiteX5" fmla="*/ 0 w 14763661"/>
            <a:gd name="connsiteY5" fmla="*/ 11248494 h 11668282"/>
            <a:gd name="connsiteX6" fmla="*/ 2 w 14763661"/>
            <a:gd name="connsiteY6" fmla="*/ 0 h 11668282"/>
            <a:gd name="connsiteX0" fmla="*/ 2 w 14763661"/>
            <a:gd name="connsiteY0" fmla="*/ 0 h 11666655"/>
            <a:gd name="connsiteX1" fmla="*/ 11494673 w 14763661"/>
            <a:gd name="connsiteY1" fmla="*/ 0 h 11666655"/>
            <a:gd name="connsiteX2" fmla="*/ 11489712 w 14763661"/>
            <a:gd name="connsiteY2" fmla="*/ 10924018 h 11666655"/>
            <a:gd name="connsiteX3" fmla="*/ 10728362 w 14763661"/>
            <a:gd name="connsiteY3" fmla="*/ 10651229 h 11666655"/>
            <a:gd name="connsiteX4" fmla="*/ 10728362 w 14763661"/>
            <a:gd name="connsiteY4" fmla="*/ 11248494 h 11666655"/>
            <a:gd name="connsiteX5" fmla="*/ 0 w 14763661"/>
            <a:gd name="connsiteY5" fmla="*/ 11248494 h 11666655"/>
            <a:gd name="connsiteX6" fmla="*/ 2 w 14763661"/>
            <a:gd name="connsiteY6" fmla="*/ 0 h 11666655"/>
            <a:gd name="connsiteX0" fmla="*/ 2 w 17935141"/>
            <a:gd name="connsiteY0" fmla="*/ 0 h 11630774"/>
            <a:gd name="connsiteX1" fmla="*/ 11494673 w 17935141"/>
            <a:gd name="connsiteY1" fmla="*/ 0 h 11630774"/>
            <a:gd name="connsiteX2" fmla="*/ 11489712 w 17935141"/>
            <a:gd name="connsiteY2" fmla="*/ 10924018 h 11630774"/>
            <a:gd name="connsiteX3" fmla="*/ 10728362 w 17935141"/>
            <a:gd name="connsiteY3" fmla="*/ 10651229 h 11630774"/>
            <a:gd name="connsiteX4" fmla="*/ 10728362 w 17935141"/>
            <a:gd name="connsiteY4" fmla="*/ 11248494 h 11630774"/>
            <a:gd name="connsiteX5" fmla="*/ 0 w 17935141"/>
            <a:gd name="connsiteY5" fmla="*/ 11248494 h 11630774"/>
            <a:gd name="connsiteX6" fmla="*/ 2 w 17935141"/>
            <a:gd name="connsiteY6" fmla="*/ 0 h 11630774"/>
            <a:gd name="connsiteX0" fmla="*/ 2 w 17935141"/>
            <a:gd name="connsiteY0" fmla="*/ 0 h 11630774"/>
            <a:gd name="connsiteX1" fmla="*/ 11494673 w 17935141"/>
            <a:gd name="connsiteY1" fmla="*/ 0 h 11630774"/>
            <a:gd name="connsiteX2" fmla="*/ 11489712 w 17935141"/>
            <a:gd name="connsiteY2" fmla="*/ 10924018 h 11630774"/>
            <a:gd name="connsiteX3" fmla="*/ 10728362 w 17935141"/>
            <a:gd name="connsiteY3" fmla="*/ 10651229 h 11630774"/>
            <a:gd name="connsiteX4" fmla="*/ 10728362 w 17935141"/>
            <a:gd name="connsiteY4" fmla="*/ 11248494 h 11630774"/>
            <a:gd name="connsiteX5" fmla="*/ 0 w 17935141"/>
            <a:gd name="connsiteY5" fmla="*/ 11248494 h 11630774"/>
            <a:gd name="connsiteX6" fmla="*/ 2 w 17935141"/>
            <a:gd name="connsiteY6" fmla="*/ 0 h 11630774"/>
            <a:gd name="connsiteX0" fmla="*/ 2 w 19774441"/>
            <a:gd name="connsiteY0" fmla="*/ 0 h 11248494"/>
            <a:gd name="connsiteX1" fmla="*/ 11494673 w 19774441"/>
            <a:gd name="connsiteY1" fmla="*/ 0 h 11248494"/>
            <a:gd name="connsiteX2" fmla="*/ 11489712 w 19774441"/>
            <a:gd name="connsiteY2" fmla="*/ 10924018 h 11248494"/>
            <a:gd name="connsiteX3" fmla="*/ 10728362 w 19774441"/>
            <a:gd name="connsiteY3" fmla="*/ 10651229 h 11248494"/>
            <a:gd name="connsiteX4" fmla="*/ 10728362 w 19774441"/>
            <a:gd name="connsiteY4" fmla="*/ 11248494 h 11248494"/>
            <a:gd name="connsiteX5" fmla="*/ 0 w 19774441"/>
            <a:gd name="connsiteY5" fmla="*/ 11248494 h 11248494"/>
            <a:gd name="connsiteX6" fmla="*/ 2 w 19774441"/>
            <a:gd name="connsiteY6" fmla="*/ 0 h 11248494"/>
            <a:gd name="connsiteX0" fmla="*/ 2 w 20646531"/>
            <a:gd name="connsiteY0" fmla="*/ 0 h 11248494"/>
            <a:gd name="connsiteX1" fmla="*/ 11494673 w 20646531"/>
            <a:gd name="connsiteY1" fmla="*/ 0 h 11248494"/>
            <a:gd name="connsiteX2" fmla="*/ 11489712 w 20646531"/>
            <a:gd name="connsiteY2" fmla="*/ 10924018 h 11248494"/>
            <a:gd name="connsiteX3" fmla="*/ 10728362 w 20646531"/>
            <a:gd name="connsiteY3" fmla="*/ 10651229 h 11248494"/>
            <a:gd name="connsiteX4" fmla="*/ 10728362 w 20646531"/>
            <a:gd name="connsiteY4" fmla="*/ 11248494 h 11248494"/>
            <a:gd name="connsiteX5" fmla="*/ 0 w 20646531"/>
            <a:gd name="connsiteY5" fmla="*/ 11248494 h 11248494"/>
            <a:gd name="connsiteX6" fmla="*/ 2 w 20646531"/>
            <a:gd name="connsiteY6" fmla="*/ 0 h 11248494"/>
            <a:gd name="connsiteX0" fmla="*/ 2 w 20646531"/>
            <a:gd name="connsiteY0" fmla="*/ 0 h 11248494"/>
            <a:gd name="connsiteX1" fmla="*/ 11494673 w 20646531"/>
            <a:gd name="connsiteY1" fmla="*/ 0 h 11248494"/>
            <a:gd name="connsiteX2" fmla="*/ 11489712 w 20646531"/>
            <a:gd name="connsiteY2" fmla="*/ 10924018 h 11248494"/>
            <a:gd name="connsiteX3" fmla="*/ 10728362 w 20646531"/>
            <a:gd name="connsiteY3" fmla="*/ 10651229 h 11248494"/>
            <a:gd name="connsiteX4" fmla="*/ 10728362 w 20646531"/>
            <a:gd name="connsiteY4" fmla="*/ 11248494 h 11248494"/>
            <a:gd name="connsiteX5" fmla="*/ 0 w 20646531"/>
            <a:gd name="connsiteY5" fmla="*/ 11248494 h 11248494"/>
            <a:gd name="connsiteX6" fmla="*/ 2 w 20646531"/>
            <a:gd name="connsiteY6" fmla="*/ 0 h 11248494"/>
            <a:gd name="connsiteX0" fmla="*/ 2 w 20646531"/>
            <a:gd name="connsiteY0" fmla="*/ 0 h 11248494"/>
            <a:gd name="connsiteX1" fmla="*/ 11494673 w 20646531"/>
            <a:gd name="connsiteY1" fmla="*/ 0 h 11248494"/>
            <a:gd name="connsiteX2" fmla="*/ 11489712 w 20646531"/>
            <a:gd name="connsiteY2" fmla="*/ 10924018 h 11248494"/>
            <a:gd name="connsiteX3" fmla="*/ 10728362 w 20646531"/>
            <a:gd name="connsiteY3" fmla="*/ 10651229 h 11248494"/>
            <a:gd name="connsiteX4" fmla="*/ 10728362 w 20646531"/>
            <a:gd name="connsiteY4" fmla="*/ 11248494 h 11248494"/>
            <a:gd name="connsiteX5" fmla="*/ 0 w 20646531"/>
            <a:gd name="connsiteY5" fmla="*/ 11248494 h 11248494"/>
            <a:gd name="connsiteX6" fmla="*/ 2 w 20646531"/>
            <a:gd name="connsiteY6" fmla="*/ 0 h 11248494"/>
            <a:gd name="connsiteX0" fmla="*/ 2 w 16899480"/>
            <a:gd name="connsiteY0" fmla="*/ 0 h 11248494"/>
            <a:gd name="connsiteX1" fmla="*/ 11494673 w 16899480"/>
            <a:gd name="connsiteY1" fmla="*/ 0 h 11248494"/>
            <a:gd name="connsiteX2" fmla="*/ 11489712 w 16899480"/>
            <a:gd name="connsiteY2" fmla="*/ 10924018 h 11248494"/>
            <a:gd name="connsiteX3" fmla="*/ 10728362 w 16899480"/>
            <a:gd name="connsiteY3" fmla="*/ 10651229 h 11248494"/>
            <a:gd name="connsiteX4" fmla="*/ 10728362 w 16899480"/>
            <a:gd name="connsiteY4" fmla="*/ 11248494 h 11248494"/>
            <a:gd name="connsiteX5" fmla="*/ 0 w 16899480"/>
            <a:gd name="connsiteY5" fmla="*/ 11248494 h 11248494"/>
            <a:gd name="connsiteX6" fmla="*/ 2 w 16899480"/>
            <a:gd name="connsiteY6" fmla="*/ 0 h 11248494"/>
            <a:gd name="connsiteX0" fmla="*/ 2 w 11580225"/>
            <a:gd name="connsiteY0" fmla="*/ 0 h 11248494"/>
            <a:gd name="connsiteX1" fmla="*/ 11494673 w 11580225"/>
            <a:gd name="connsiteY1" fmla="*/ 0 h 11248494"/>
            <a:gd name="connsiteX2" fmla="*/ 11489712 w 11580225"/>
            <a:gd name="connsiteY2" fmla="*/ 10924018 h 11248494"/>
            <a:gd name="connsiteX3" fmla="*/ 10728362 w 11580225"/>
            <a:gd name="connsiteY3" fmla="*/ 10651229 h 11248494"/>
            <a:gd name="connsiteX4" fmla="*/ 10728362 w 11580225"/>
            <a:gd name="connsiteY4" fmla="*/ 11248494 h 11248494"/>
            <a:gd name="connsiteX5" fmla="*/ 0 w 11580225"/>
            <a:gd name="connsiteY5" fmla="*/ 11248494 h 11248494"/>
            <a:gd name="connsiteX6" fmla="*/ 2 w 11580225"/>
            <a:gd name="connsiteY6" fmla="*/ 0 h 11248494"/>
            <a:gd name="connsiteX0" fmla="*/ 2 w 11580225"/>
            <a:gd name="connsiteY0" fmla="*/ 0 h 11248494"/>
            <a:gd name="connsiteX1" fmla="*/ 11494673 w 11580225"/>
            <a:gd name="connsiteY1" fmla="*/ 0 h 11248494"/>
            <a:gd name="connsiteX2" fmla="*/ 11489712 w 11580225"/>
            <a:gd name="connsiteY2" fmla="*/ 10924018 h 11248494"/>
            <a:gd name="connsiteX3" fmla="*/ 10728362 w 11580225"/>
            <a:gd name="connsiteY3" fmla="*/ 10651229 h 11248494"/>
            <a:gd name="connsiteX4" fmla="*/ 10728362 w 11580225"/>
            <a:gd name="connsiteY4" fmla="*/ 11248494 h 11248494"/>
            <a:gd name="connsiteX5" fmla="*/ 0 w 11580225"/>
            <a:gd name="connsiteY5" fmla="*/ 11248494 h 11248494"/>
            <a:gd name="connsiteX6" fmla="*/ 2 w 11580225"/>
            <a:gd name="connsiteY6" fmla="*/ 0 h 11248494"/>
            <a:gd name="connsiteX0" fmla="*/ 2 w 11580225"/>
            <a:gd name="connsiteY0" fmla="*/ 0 h 11248494"/>
            <a:gd name="connsiteX1" fmla="*/ 11494673 w 11580225"/>
            <a:gd name="connsiteY1" fmla="*/ 0 h 11248494"/>
            <a:gd name="connsiteX2" fmla="*/ 11489712 w 11580225"/>
            <a:gd name="connsiteY2" fmla="*/ 10924018 h 11248494"/>
            <a:gd name="connsiteX3" fmla="*/ 10728362 w 11580225"/>
            <a:gd name="connsiteY3" fmla="*/ 10651229 h 11248494"/>
            <a:gd name="connsiteX4" fmla="*/ 10728362 w 11580225"/>
            <a:gd name="connsiteY4" fmla="*/ 11248494 h 11248494"/>
            <a:gd name="connsiteX5" fmla="*/ 0 w 11580225"/>
            <a:gd name="connsiteY5" fmla="*/ 11248494 h 11248494"/>
            <a:gd name="connsiteX6" fmla="*/ 2 w 11580225"/>
            <a:gd name="connsiteY6" fmla="*/ 0 h 11248494"/>
            <a:gd name="connsiteX0" fmla="*/ 2 w 11580225"/>
            <a:gd name="connsiteY0" fmla="*/ 0 h 11248494"/>
            <a:gd name="connsiteX1" fmla="*/ 11494673 w 11580225"/>
            <a:gd name="connsiteY1" fmla="*/ 0 h 11248494"/>
            <a:gd name="connsiteX2" fmla="*/ 11489712 w 11580225"/>
            <a:gd name="connsiteY2" fmla="*/ 10924018 h 11248494"/>
            <a:gd name="connsiteX3" fmla="*/ 10728362 w 11580225"/>
            <a:gd name="connsiteY3" fmla="*/ 10651229 h 11248494"/>
            <a:gd name="connsiteX4" fmla="*/ 10728362 w 11580225"/>
            <a:gd name="connsiteY4" fmla="*/ 11248494 h 11248494"/>
            <a:gd name="connsiteX5" fmla="*/ 0 w 11580225"/>
            <a:gd name="connsiteY5" fmla="*/ 11248494 h 11248494"/>
            <a:gd name="connsiteX6" fmla="*/ 2 w 11580225"/>
            <a:gd name="connsiteY6" fmla="*/ 0 h 11248494"/>
            <a:gd name="connsiteX0" fmla="*/ 2 w 11583891"/>
            <a:gd name="connsiteY0" fmla="*/ 0 h 11248494"/>
            <a:gd name="connsiteX1" fmla="*/ 11494673 w 11583891"/>
            <a:gd name="connsiteY1" fmla="*/ 0 h 11248494"/>
            <a:gd name="connsiteX2" fmla="*/ 11494673 w 11583891"/>
            <a:gd name="connsiteY2" fmla="*/ 10651229 h 11248494"/>
            <a:gd name="connsiteX3" fmla="*/ 10728362 w 11583891"/>
            <a:gd name="connsiteY3" fmla="*/ 10651229 h 11248494"/>
            <a:gd name="connsiteX4" fmla="*/ 10728362 w 11583891"/>
            <a:gd name="connsiteY4" fmla="*/ 11248494 h 11248494"/>
            <a:gd name="connsiteX5" fmla="*/ 0 w 11583891"/>
            <a:gd name="connsiteY5" fmla="*/ 11248494 h 11248494"/>
            <a:gd name="connsiteX6" fmla="*/ 2 w 11583891"/>
            <a:gd name="connsiteY6" fmla="*/ 0 h 11248494"/>
            <a:gd name="connsiteX0" fmla="*/ 2 w 11583891"/>
            <a:gd name="connsiteY0" fmla="*/ 0 h 11248494"/>
            <a:gd name="connsiteX1" fmla="*/ 11494673 w 11583891"/>
            <a:gd name="connsiteY1" fmla="*/ 0 h 11248494"/>
            <a:gd name="connsiteX2" fmla="*/ 11494673 w 11583891"/>
            <a:gd name="connsiteY2" fmla="*/ 10651229 h 11248494"/>
            <a:gd name="connsiteX3" fmla="*/ 10728362 w 11583891"/>
            <a:gd name="connsiteY3" fmla="*/ 10651229 h 11248494"/>
            <a:gd name="connsiteX4" fmla="*/ 10728362 w 11583891"/>
            <a:gd name="connsiteY4" fmla="*/ 11248494 h 11248494"/>
            <a:gd name="connsiteX5" fmla="*/ 0 w 11583891"/>
            <a:gd name="connsiteY5" fmla="*/ 11248494 h 11248494"/>
            <a:gd name="connsiteX6" fmla="*/ 2 w 11583891"/>
            <a:gd name="connsiteY6" fmla="*/ 0 h 11248494"/>
            <a:gd name="connsiteX0" fmla="*/ 2 w 11583888"/>
            <a:gd name="connsiteY0" fmla="*/ 0 h 11248494"/>
            <a:gd name="connsiteX1" fmla="*/ 11494673 w 11583888"/>
            <a:gd name="connsiteY1" fmla="*/ 0 h 11248494"/>
            <a:gd name="connsiteX2" fmla="*/ 11494670 w 11583888"/>
            <a:gd name="connsiteY2" fmla="*/ 10053964 h 11248494"/>
            <a:gd name="connsiteX3" fmla="*/ 10728362 w 11583888"/>
            <a:gd name="connsiteY3" fmla="*/ 10651229 h 11248494"/>
            <a:gd name="connsiteX4" fmla="*/ 10728362 w 11583888"/>
            <a:gd name="connsiteY4" fmla="*/ 11248494 h 11248494"/>
            <a:gd name="connsiteX5" fmla="*/ 0 w 11583888"/>
            <a:gd name="connsiteY5" fmla="*/ 11248494 h 11248494"/>
            <a:gd name="connsiteX6" fmla="*/ 2 w 11583888"/>
            <a:gd name="connsiteY6" fmla="*/ 0 h 11248494"/>
            <a:gd name="connsiteX0" fmla="*/ 2 w 11583888"/>
            <a:gd name="connsiteY0" fmla="*/ 0 h 11248494"/>
            <a:gd name="connsiteX1" fmla="*/ 11494673 w 11583888"/>
            <a:gd name="connsiteY1" fmla="*/ 0 h 11248494"/>
            <a:gd name="connsiteX2" fmla="*/ 11494670 w 11583888"/>
            <a:gd name="connsiteY2" fmla="*/ 10053964 h 11248494"/>
            <a:gd name="connsiteX3" fmla="*/ 10728362 w 11583888"/>
            <a:gd name="connsiteY3" fmla="*/ 10651229 h 11248494"/>
            <a:gd name="connsiteX4" fmla="*/ 10728362 w 11583888"/>
            <a:gd name="connsiteY4" fmla="*/ 11248494 h 11248494"/>
            <a:gd name="connsiteX5" fmla="*/ 0 w 11583888"/>
            <a:gd name="connsiteY5" fmla="*/ 11248494 h 11248494"/>
            <a:gd name="connsiteX6" fmla="*/ 2 w 11583888"/>
            <a:gd name="connsiteY6" fmla="*/ 0 h 11248494"/>
            <a:gd name="connsiteX0" fmla="*/ 2 w 11583888"/>
            <a:gd name="connsiteY0" fmla="*/ 0 h 11248494"/>
            <a:gd name="connsiteX1" fmla="*/ 11494673 w 11583888"/>
            <a:gd name="connsiteY1" fmla="*/ 0 h 11248494"/>
            <a:gd name="connsiteX2" fmla="*/ 11494670 w 11583888"/>
            <a:gd name="connsiteY2" fmla="*/ 10053964 h 11248494"/>
            <a:gd name="connsiteX3" fmla="*/ 10728362 w 11583888"/>
            <a:gd name="connsiteY3" fmla="*/ 10053964 h 11248494"/>
            <a:gd name="connsiteX4" fmla="*/ 10728362 w 11583888"/>
            <a:gd name="connsiteY4" fmla="*/ 11248494 h 11248494"/>
            <a:gd name="connsiteX5" fmla="*/ 0 w 11583888"/>
            <a:gd name="connsiteY5" fmla="*/ 11248494 h 11248494"/>
            <a:gd name="connsiteX6" fmla="*/ 2 w 11583888"/>
            <a:gd name="connsiteY6" fmla="*/ 0 h 11248494"/>
            <a:gd name="connsiteX0" fmla="*/ 2 w 11583888"/>
            <a:gd name="connsiteY0" fmla="*/ 0 h 11248494"/>
            <a:gd name="connsiteX1" fmla="*/ 11494673 w 11583888"/>
            <a:gd name="connsiteY1" fmla="*/ 0 h 11248494"/>
            <a:gd name="connsiteX2" fmla="*/ 11494670 w 11583888"/>
            <a:gd name="connsiteY2" fmla="*/ 10053964 h 11248494"/>
            <a:gd name="connsiteX3" fmla="*/ 10728362 w 11583888"/>
            <a:gd name="connsiteY3" fmla="*/ 10053964 h 11248494"/>
            <a:gd name="connsiteX4" fmla="*/ 10728362 w 11583888"/>
            <a:gd name="connsiteY4" fmla="*/ 11248494 h 11248494"/>
            <a:gd name="connsiteX5" fmla="*/ 0 w 11583888"/>
            <a:gd name="connsiteY5" fmla="*/ 11248494 h 11248494"/>
            <a:gd name="connsiteX6" fmla="*/ 2 w 11583888"/>
            <a:gd name="connsiteY6" fmla="*/ 0 h 11248494"/>
            <a:gd name="connsiteX0" fmla="*/ 2 w 11583891"/>
            <a:gd name="connsiteY0" fmla="*/ 0 h 11248494"/>
            <a:gd name="connsiteX1" fmla="*/ 11494673 w 11583891"/>
            <a:gd name="connsiteY1" fmla="*/ 0 h 11248494"/>
            <a:gd name="connsiteX2" fmla="*/ 11494673 w 11583891"/>
            <a:gd name="connsiteY2" fmla="*/ 9965771 h 11248494"/>
            <a:gd name="connsiteX3" fmla="*/ 10728362 w 11583891"/>
            <a:gd name="connsiteY3" fmla="*/ 10053964 h 11248494"/>
            <a:gd name="connsiteX4" fmla="*/ 10728362 w 11583891"/>
            <a:gd name="connsiteY4" fmla="*/ 11248494 h 11248494"/>
            <a:gd name="connsiteX5" fmla="*/ 0 w 11583891"/>
            <a:gd name="connsiteY5" fmla="*/ 11248494 h 11248494"/>
            <a:gd name="connsiteX6" fmla="*/ 2 w 11583891"/>
            <a:gd name="connsiteY6" fmla="*/ 0 h 11248494"/>
            <a:gd name="connsiteX0" fmla="*/ 2 w 11583891"/>
            <a:gd name="connsiteY0" fmla="*/ 0 h 11248494"/>
            <a:gd name="connsiteX1" fmla="*/ 11494673 w 11583891"/>
            <a:gd name="connsiteY1" fmla="*/ 0 h 11248494"/>
            <a:gd name="connsiteX2" fmla="*/ 11494673 w 11583891"/>
            <a:gd name="connsiteY2" fmla="*/ 9965771 h 11248494"/>
            <a:gd name="connsiteX3" fmla="*/ 10728359 w 11583891"/>
            <a:gd name="connsiteY3" fmla="*/ 9965771 h 11248494"/>
            <a:gd name="connsiteX4" fmla="*/ 10728362 w 11583891"/>
            <a:gd name="connsiteY4" fmla="*/ 11248494 h 11248494"/>
            <a:gd name="connsiteX5" fmla="*/ 0 w 11583891"/>
            <a:gd name="connsiteY5" fmla="*/ 11248494 h 11248494"/>
            <a:gd name="connsiteX6" fmla="*/ 2 w 11583891"/>
            <a:gd name="connsiteY6" fmla="*/ 0 h 11248494"/>
            <a:gd name="connsiteX0" fmla="*/ 2 w 11583888"/>
            <a:gd name="connsiteY0" fmla="*/ 0 h 11248494"/>
            <a:gd name="connsiteX1" fmla="*/ 11494673 w 11583888"/>
            <a:gd name="connsiteY1" fmla="*/ 0 h 11248494"/>
            <a:gd name="connsiteX2" fmla="*/ 11494670 w 11583888"/>
            <a:gd name="connsiteY2" fmla="*/ 9879112 h 11248494"/>
            <a:gd name="connsiteX3" fmla="*/ 10728359 w 11583888"/>
            <a:gd name="connsiteY3" fmla="*/ 9965771 h 11248494"/>
            <a:gd name="connsiteX4" fmla="*/ 10728362 w 11583888"/>
            <a:gd name="connsiteY4" fmla="*/ 11248494 h 11248494"/>
            <a:gd name="connsiteX5" fmla="*/ 0 w 11583888"/>
            <a:gd name="connsiteY5" fmla="*/ 11248494 h 11248494"/>
            <a:gd name="connsiteX6" fmla="*/ 2 w 11583888"/>
            <a:gd name="connsiteY6" fmla="*/ 0 h 11248494"/>
            <a:gd name="connsiteX0" fmla="*/ 2 w 11583888"/>
            <a:gd name="connsiteY0" fmla="*/ 0 h 11248494"/>
            <a:gd name="connsiteX1" fmla="*/ 11494673 w 11583888"/>
            <a:gd name="connsiteY1" fmla="*/ 0 h 11248494"/>
            <a:gd name="connsiteX2" fmla="*/ 11494670 w 11583888"/>
            <a:gd name="connsiteY2" fmla="*/ 9879112 h 11248494"/>
            <a:gd name="connsiteX3" fmla="*/ 10728362 w 11583888"/>
            <a:gd name="connsiteY3" fmla="*/ 9879112 h 11248494"/>
            <a:gd name="connsiteX4" fmla="*/ 10728362 w 11583888"/>
            <a:gd name="connsiteY4" fmla="*/ 11248494 h 11248494"/>
            <a:gd name="connsiteX5" fmla="*/ 0 w 11583888"/>
            <a:gd name="connsiteY5" fmla="*/ 11248494 h 11248494"/>
            <a:gd name="connsiteX6" fmla="*/ 2 w 11583888"/>
            <a:gd name="connsiteY6" fmla="*/ 0 h 11248494"/>
            <a:gd name="connsiteX0" fmla="*/ 2 w 12498060"/>
            <a:gd name="connsiteY0" fmla="*/ 0 h 11248494"/>
            <a:gd name="connsiteX1" fmla="*/ 11494673 w 12498060"/>
            <a:gd name="connsiteY1" fmla="*/ 0 h 11248494"/>
            <a:gd name="connsiteX2" fmla="*/ 12474955 w 12498060"/>
            <a:gd name="connsiteY2" fmla="*/ 9879112 h 11248494"/>
            <a:gd name="connsiteX3" fmla="*/ 10728362 w 12498060"/>
            <a:gd name="connsiteY3" fmla="*/ 9879112 h 11248494"/>
            <a:gd name="connsiteX4" fmla="*/ 10728362 w 12498060"/>
            <a:gd name="connsiteY4" fmla="*/ 11248494 h 11248494"/>
            <a:gd name="connsiteX5" fmla="*/ 0 w 12498060"/>
            <a:gd name="connsiteY5" fmla="*/ 11248494 h 11248494"/>
            <a:gd name="connsiteX6" fmla="*/ 2 w 12498060"/>
            <a:gd name="connsiteY6" fmla="*/ 0 h 11248494"/>
            <a:gd name="connsiteX0" fmla="*/ 2 w 12564170"/>
            <a:gd name="connsiteY0" fmla="*/ 0 h 11248494"/>
            <a:gd name="connsiteX1" fmla="*/ 12474955 w 12564170"/>
            <a:gd name="connsiteY1" fmla="*/ 0 h 11248494"/>
            <a:gd name="connsiteX2" fmla="*/ 12474955 w 12564170"/>
            <a:gd name="connsiteY2" fmla="*/ 9879112 h 11248494"/>
            <a:gd name="connsiteX3" fmla="*/ 10728362 w 12564170"/>
            <a:gd name="connsiteY3" fmla="*/ 9879112 h 11248494"/>
            <a:gd name="connsiteX4" fmla="*/ 10728362 w 12564170"/>
            <a:gd name="connsiteY4" fmla="*/ 11248494 h 11248494"/>
            <a:gd name="connsiteX5" fmla="*/ 0 w 12564170"/>
            <a:gd name="connsiteY5" fmla="*/ 11248494 h 11248494"/>
            <a:gd name="connsiteX6" fmla="*/ 2 w 12564170"/>
            <a:gd name="connsiteY6" fmla="*/ 0 h 11248494"/>
            <a:gd name="connsiteX0" fmla="*/ 2 w 12564173"/>
            <a:gd name="connsiteY0" fmla="*/ 0 h 11248494"/>
            <a:gd name="connsiteX1" fmla="*/ 12474955 w 12564173"/>
            <a:gd name="connsiteY1" fmla="*/ 0 h 11248494"/>
            <a:gd name="connsiteX2" fmla="*/ 12474955 w 12564173"/>
            <a:gd name="connsiteY2" fmla="*/ 9879112 h 11248494"/>
            <a:gd name="connsiteX3" fmla="*/ 10728362 w 12564173"/>
            <a:gd name="connsiteY3" fmla="*/ 9879112 h 11248494"/>
            <a:gd name="connsiteX4" fmla="*/ 11583887 w 12564173"/>
            <a:gd name="connsiteY4" fmla="*/ 11248494 h 11248494"/>
            <a:gd name="connsiteX5" fmla="*/ 0 w 12564173"/>
            <a:gd name="connsiteY5" fmla="*/ 11248494 h 11248494"/>
            <a:gd name="connsiteX6" fmla="*/ 2 w 12564173"/>
            <a:gd name="connsiteY6" fmla="*/ 0 h 11248494"/>
            <a:gd name="connsiteX0" fmla="*/ 2 w 12564173"/>
            <a:gd name="connsiteY0" fmla="*/ 0 h 11248494"/>
            <a:gd name="connsiteX1" fmla="*/ 12474955 w 12564173"/>
            <a:gd name="connsiteY1" fmla="*/ 0 h 11248494"/>
            <a:gd name="connsiteX2" fmla="*/ 12474955 w 12564173"/>
            <a:gd name="connsiteY2" fmla="*/ 9879112 h 11248494"/>
            <a:gd name="connsiteX3" fmla="*/ 11583883 w 12564173"/>
            <a:gd name="connsiteY3" fmla="*/ 9879112 h 11248494"/>
            <a:gd name="connsiteX4" fmla="*/ 11583887 w 12564173"/>
            <a:gd name="connsiteY4" fmla="*/ 11248494 h 11248494"/>
            <a:gd name="connsiteX5" fmla="*/ 0 w 12564173"/>
            <a:gd name="connsiteY5" fmla="*/ 11248494 h 11248494"/>
            <a:gd name="connsiteX6" fmla="*/ 2 w 12564173"/>
            <a:gd name="connsiteY6" fmla="*/ 0 h 11248494"/>
            <a:gd name="connsiteX0" fmla="*/ 2 w 12564173"/>
            <a:gd name="connsiteY0" fmla="*/ 0 h 11248494"/>
            <a:gd name="connsiteX1" fmla="*/ 12474955 w 12564173"/>
            <a:gd name="connsiteY1" fmla="*/ 0 h 11248494"/>
            <a:gd name="connsiteX2" fmla="*/ 12474955 w 12564173"/>
            <a:gd name="connsiteY2" fmla="*/ 9879112 h 11248494"/>
            <a:gd name="connsiteX3" fmla="*/ 11583887 w 12564173"/>
            <a:gd name="connsiteY3" fmla="*/ 11248494 h 11248494"/>
            <a:gd name="connsiteX4" fmla="*/ 0 w 12564173"/>
            <a:gd name="connsiteY4" fmla="*/ 11248494 h 11248494"/>
            <a:gd name="connsiteX5" fmla="*/ 2 w 12564173"/>
            <a:gd name="connsiteY5" fmla="*/ 0 h 11248494"/>
            <a:gd name="connsiteX0" fmla="*/ 2 w 13594148"/>
            <a:gd name="connsiteY0" fmla="*/ 0 h 11248494"/>
            <a:gd name="connsiteX1" fmla="*/ 12474955 w 13594148"/>
            <a:gd name="connsiteY1" fmla="*/ 0 h 11248494"/>
            <a:gd name="connsiteX2" fmla="*/ 11583887 w 13594148"/>
            <a:gd name="connsiteY2" fmla="*/ 11248494 h 11248494"/>
            <a:gd name="connsiteX3" fmla="*/ 0 w 13594148"/>
            <a:gd name="connsiteY3" fmla="*/ 11248494 h 11248494"/>
            <a:gd name="connsiteX4" fmla="*/ 2 w 13594148"/>
            <a:gd name="connsiteY4" fmla="*/ 0 h 11248494"/>
            <a:gd name="connsiteX0" fmla="*/ 2 w 13979146"/>
            <a:gd name="connsiteY0" fmla="*/ 0 h 11248494"/>
            <a:gd name="connsiteX1" fmla="*/ 12474955 w 13979146"/>
            <a:gd name="connsiteY1" fmla="*/ 0 h 11248494"/>
            <a:gd name="connsiteX2" fmla="*/ 12474951 w 13979146"/>
            <a:gd name="connsiteY2" fmla="*/ 11248494 h 11248494"/>
            <a:gd name="connsiteX3" fmla="*/ 0 w 13979146"/>
            <a:gd name="connsiteY3" fmla="*/ 11248494 h 11248494"/>
            <a:gd name="connsiteX4" fmla="*/ 2 w 13979146"/>
            <a:gd name="connsiteY4" fmla="*/ 0 h 11248494"/>
            <a:gd name="connsiteX0" fmla="*/ 2 w 12474954"/>
            <a:gd name="connsiteY0" fmla="*/ 0 h 11248494"/>
            <a:gd name="connsiteX1" fmla="*/ 12474955 w 12474954"/>
            <a:gd name="connsiteY1" fmla="*/ 0 h 11248494"/>
            <a:gd name="connsiteX2" fmla="*/ 12474951 w 12474954"/>
            <a:gd name="connsiteY2" fmla="*/ 11248494 h 11248494"/>
            <a:gd name="connsiteX3" fmla="*/ 0 w 12474954"/>
            <a:gd name="connsiteY3" fmla="*/ 11248494 h 11248494"/>
            <a:gd name="connsiteX4" fmla="*/ 2 w 12474954"/>
            <a:gd name="connsiteY4" fmla="*/ 0 h 112484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474954" h="11248494">
              <a:moveTo>
                <a:pt x="2" y="0"/>
              </a:moveTo>
              <a:lnTo>
                <a:pt x="12474955" y="0"/>
              </a:lnTo>
              <a:cubicBezTo>
                <a:pt x="12474954" y="3749498"/>
                <a:pt x="12474952" y="7498996"/>
                <a:pt x="12474951" y="11248494"/>
              </a:cubicBezTo>
              <a:lnTo>
                <a:pt x="0" y="11248494"/>
              </a:lnTo>
              <a:cubicBezTo>
                <a:pt x="1" y="7607155"/>
                <a:pt x="1" y="3641339"/>
                <a:pt x="2" y="0"/>
              </a:cubicBezTo>
              <a:close/>
            </a:path>
          </a:pathLst>
        </a:custGeom>
        <a:noFill/>
        <a:ln w="28575">
          <a:solidFill>
            <a:schemeClr val="accent6"/>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55</xdr:col>
      <xdr:colOff>235323</xdr:colOff>
      <xdr:row>13</xdr:row>
      <xdr:rowOff>0</xdr:rowOff>
    </xdr:from>
    <xdr:to>
      <xdr:col>76</xdr:col>
      <xdr:colOff>205257</xdr:colOff>
      <xdr:row>42</xdr:row>
      <xdr:rowOff>148917</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
        <a:stretch>
          <a:fillRect/>
        </a:stretch>
      </xdr:blipFill>
      <xdr:spPr>
        <a:xfrm>
          <a:off x="13592735" y="2812676"/>
          <a:ext cx="5382376" cy="7621064"/>
        </a:xfrm>
        <a:prstGeom prst="rect">
          <a:avLst/>
        </a:prstGeom>
      </xdr:spPr>
    </xdr:pic>
    <xdr:clientData/>
  </xdr:twoCellAnchor>
  <xdr:twoCellAnchor>
    <xdr:from>
      <xdr:col>39</xdr:col>
      <xdr:colOff>0</xdr:colOff>
      <xdr:row>1</xdr:row>
      <xdr:rowOff>1</xdr:rowOff>
    </xdr:from>
    <xdr:to>
      <xdr:col>66</xdr:col>
      <xdr:colOff>168089</xdr:colOff>
      <xdr:row>5</xdr:row>
      <xdr:rowOff>0</xdr:rowOff>
    </xdr:to>
    <xdr:sp macro="" textlink="">
      <xdr:nvSpPr>
        <xdr:cNvPr id="11" name="TextBox 10">
          <a:extLst>
            <a:ext uri="{FF2B5EF4-FFF2-40B4-BE49-F238E27FC236}">
              <a16:creationId xmlns:a16="http://schemas.microsoft.com/office/drawing/2014/main" id="{D259F350-CC15-4769-A516-091B0B431685}"/>
            </a:ext>
          </a:extLst>
        </xdr:cNvPr>
        <xdr:cNvSpPr txBox="1"/>
      </xdr:nvSpPr>
      <xdr:spPr>
        <a:xfrm>
          <a:off x="9838765" y="190501"/>
          <a:ext cx="7126942" cy="7619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u="sng"/>
            <a:t>Note on the Power Infrastructure</a:t>
          </a:r>
        </a:p>
        <a:p>
          <a:r>
            <a:rPr lang="en-US" sz="1200"/>
            <a:t>Due to the design of this room, this room should NOT be oversubscribed on power. When a maintenance is performed, the room will switch to single source power.</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19050</xdr:colOff>
          <xdr:row>3</xdr:row>
          <xdr:rowOff>114300</xdr:rowOff>
        </xdr:from>
        <xdr:to>
          <xdr:col>13</xdr:col>
          <xdr:colOff>52108</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Toggle Power Zones </a:t>
              </a:r>
            </a:p>
            <a:p>
              <a:pPr algn="ctr" rtl="0">
                <a:defRPr sz="1000"/>
              </a:pPr>
              <a:r>
                <a:rPr lang="en-US" sz="1100" b="0" i="0" u="none" strike="noStrike" baseline="0">
                  <a:solidFill>
                    <a:srgbClr val="000000"/>
                  </a:solidFill>
                  <a:latin typeface="Calibri"/>
                  <a:ea typeface="Calibri"/>
                  <a:cs typeface="Calibri"/>
                </a:rPr>
                <a:t>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xdr:row>
          <xdr:rowOff>114300</xdr:rowOff>
        </xdr:from>
        <xdr:to>
          <xdr:col>7</xdr:col>
          <xdr:colOff>48746</xdr:colOff>
          <xdr:row>6</xdr:row>
          <xdr:rowOff>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Toggle Power Zones </a:t>
              </a:r>
            </a:p>
            <a:p>
              <a:pPr algn="ctr" rtl="0">
                <a:defRPr sz="1000"/>
              </a:pPr>
              <a:r>
                <a:rPr lang="en-US" sz="1100" b="0" i="0" u="none" strike="noStrike" baseline="0">
                  <a:solidFill>
                    <a:srgbClr val="000000"/>
                  </a:solidFill>
                  <a:latin typeface="Calibri"/>
                  <a:ea typeface="Calibri"/>
                  <a:cs typeface="Calibri"/>
                </a:rPr>
                <a:t>ON</a:t>
              </a:r>
            </a:p>
          </xdr:txBody>
        </xdr:sp>
        <xdr:clientData fPrintsWithSheet="0"/>
      </xdr:twoCellAnchor>
    </mc:Choice>
    <mc:Fallback/>
  </mc:AlternateContent>
  <xdr:twoCellAnchor>
    <xdr:from>
      <xdr:col>2</xdr:col>
      <xdr:colOff>0</xdr:colOff>
      <xdr:row>13</xdr:row>
      <xdr:rowOff>15608</xdr:rowOff>
    </xdr:from>
    <xdr:to>
      <xdr:col>34</xdr:col>
      <xdr:colOff>248210</xdr:colOff>
      <xdr:row>56</xdr:row>
      <xdr:rowOff>251732</xdr:rowOff>
    </xdr:to>
    <xdr:sp macro="" textlink="">
      <xdr:nvSpPr>
        <xdr:cNvPr id="2" name="Rectangle 13">
          <a:extLst>
            <a:ext uri="{FF2B5EF4-FFF2-40B4-BE49-F238E27FC236}">
              <a16:creationId xmlns:a16="http://schemas.microsoft.com/office/drawing/2014/main" id="{00000000-0008-0000-0600-000002000000}"/>
            </a:ext>
          </a:extLst>
        </xdr:cNvPr>
        <xdr:cNvSpPr/>
      </xdr:nvSpPr>
      <xdr:spPr>
        <a:xfrm>
          <a:off x="319769" y="2832287"/>
          <a:ext cx="8793495" cy="11353159"/>
        </a:xfrm>
        <a:custGeom>
          <a:avLst/>
          <a:gdLst>
            <a:gd name="connsiteX0" fmla="*/ 0 w 18814676"/>
            <a:gd name="connsiteY0" fmla="*/ 0 h 7967382"/>
            <a:gd name="connsiteX1" fmla="*/ 18814676 w 18814676"/>
            <a:gd name="connsiteY1" fmla="*/ 0 h 7967382"/>
            <a:gd name="connsiteX2" fmla="*/ 18814676 w 18814676"/>
            <a:gd name="connsiteY2" fmla="*/ 7967382 h 7967382"/>
            <a:gd name="connsiteX3" fmla="*/ 0 w 18814676"/>
            <a:gd name="connsiteY3" fmla="*/ 7967382 h 7967382"/>
            <a:gd name="connsiteX4" fmla="*/ 0 w 18814676"/>
            <a:gd name="connsiteY4" fmla="*/ 0 h 7967382"/>
            <a:gd name="connsiteX0" fmla="*/ 0 w 18814676"/>
            <a:gd name="connsiteY0" fmla="*/ 0 h 8225117"/>
            <a:gd name="connsiteX1" fmla="*/ 18814676 w 18814676"/>
            <a:gd name="connsiteY1" fmla="*/ 0 h 8225117"/>
            <a:gd name="connsiteX2" fmla="*/ 18814676 w 18814676"/>
            <a:gd name="connsiteY2" fmla="*/ 7967382 h 8225117"/>
            <a:gd name="connsiteX3" fmla="*/ 0 w 18814676"/>
            <a:gd name="connsiteY3" fmla="*/ 8225117 h 8225117"/>
            <a:gd name="connsiteX4" fmla="*/ 0 w 18814676"/>
            <a:gd name="connsiteY4" fmla="*/ 0 h 8225117"/>
            <a:gd name="connsiteX0" fmla="*/ 0 w 18814676"/>
            <a:gd name="connsiteY0" fmla="*/ 0 h 8225117"/>
            <a:gd name="connsiteX1" fmla="*/ 18814676 w 18814676"/>
            <a:gd name="connsiteY1" fmla="*/ 0 h 8225117"/>
            <a:gd name="connsiteX2" fmla="*/ 18814676 w 18814676"/>
            <a:gd name="connsiteY2" fmla="*/ 8225117 h 8225117"/>
            <a:gd name="connsiteX3" fmla="*/ 0 w 18814676"/>
            <a:gd name="connsiteY3" fmla="*/ 8225117 h 8225117"/>
            <a:gd name="connsiteX4" fmla="*/ 0 w 18814676"/>
            <a:gd name="connsiteY4" fmla="*/ 0 h 822511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814676" h="8225117">
              <a:moveTo>
                <a:pt x="0" y="0"/>
              </a:moveTo>
              <a:lnTo>
                <a:pt x="18814676" y="0"/>
              </a:lnTo>
              <a:lnTo>
                <a:pt x="18814676" y="8225117"/>
              </a:lnTo>
              <a:lnTo>
                <a:pt x="0" y="8225117"/>
              </a:lnTo>
              <a:lnTo>
                <a:pt x="0" y="0"/>
              </a:lnTo>
              <a:close/>
            </a:path>
          </a:pathLst>
        </a:custGeom>
        <a:noFill/>
        <a:ln w="28575">
          <a:solidFill>
            <a:sysClr val="windowText" lastClr="00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86590</xdr:colOff>
      <xdr:row>16</xdr:row>
      <xdr:rowOff>94962</xdr:rowOff>
    </xdr:from>
    <xdr:to>
      <xdr:col>25</xdr:col>
      <xdr:colOff>208045</xdr:colOff>
      <xdr:row>21</xdr:row>
      <xdr:rowOff>100277</xdr:rowOff>
    </xdr:to>
    <xdr:sp macro="" textlink="">
      <xdr:nvSpPr>
        <xdr:cNvPr id="3" name="Rectangle 2">
          <a:extLst>
            <a:ext uri="{FF2B5EF4-FFF2-40B4-BE49-F238E27FC236}">
              <a16:creationId xmlns:a16="http://schemas.microsoft.com/office/drawing/2014/main" id="{00000000-0008-0000-0600-000003000000}"/>
            </a:ext>
          </a:extLst>
        </xdr:cNvPr>
        <xdr:cNvSpPr/>
      </xdr:nvSpPr>
      <xdr:spPr>
        <a:xfrm>
          <a:off x="1480705" y="3177598"/>
          <a:ext cx="5273613" cy="1304179"/>
        </a:xfrm>
        <a:prstGeom prst="rect">
          <a:avLst/>
        </a:prstGeom>
        <a:noFill/>
        <a:ln w="28575">
          <a:solidFill>
            <a:srgbClr val="FFC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86589</xdr:colOff>
      <xdr:row>22</xdr:row>
      <xdr:rowOff>115260</xdr:rowOff>
    </xdr:from>
    <xdr:to>
      <xdr:col>25</xdr:col>
      <xdr:colOff>188706</xdr:colOff>
      <xdr:row>27</xdr:row>
      <xdr:rowOff>118397</xdr:rowOff>
    </xdr:to>
    <xdr:sp macro="" textlink="">
      <xdr:nvSpPr>
        <xdr:cNvPr id="4" name="Rectangle 3">
          <a:extLst>
            <a:ext uri="{FF2B5EF4-FFF2-40B4-BE49-F238E27FC236}">
              <a16:creationId xmlns:a16="http://schemas.microsoft.com/office/drawing/2014/main" id="{00000000-0008-0000-0600-000004000000}"/>
            </a:ext>
          </a:extLst>
        </xdr:cNvPr>
        <xdr:cNvSpPr/>
      </xdr:nvSpPr>
      <xdr:spPr>
        <a:xfrm>
          <a:off x="1480704" y="4756533"/>
          <a:ext cx="5254275" cy="1302000"/>
        </a:xfrm>
        <a:prstGeom prst="rect">
          <a:avLst/>
        </a:prstGeom>
        <a:noFill/>
        <a:ln w="28575">
          <a:solidFill>
            <a:srgbClr val="0070C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103907</xdr:colOff>
      <xdr:row>30</xdr:row>
      <xdr:rowOff>134471</xdr:rowOff>
    </xdr:from>
    <xdr:to>
      <xdr:col>25</xdr:col>
      <xdr:colOff>201512</xdr:colOff>
      <xdr:row>35</xdr:row>
      <xdr:rowOff>137607</xdr:rowOff>
    </xdr:to>
    <xdr:sp macro="" textlink="">
      <xdr:nvSpPr>
        <xdr:cNvPr id="5" name="Rectangle 4">
          <a:extLst>
            <a:ext uri="{FF2B5EF4-FFF2-40B4-BE49-F238E27FC236}">
              <a16:creationId xmlns:a16="http://schemas.microsoft.com/office/drawing/2014/main" id="{00000000-0008-0000-0600-000005000000}"/>
            </a:ext>
          </a:extLst>
        </xdr:cNvPr>
        <xdr:cNvSpPr/>
      </xdr:nvSpPr>
      <xdr:spPr>
        <a:xfrm>
          <a:off x="1498022" y="6853926"/>
          <a:ext cx="5249763" cy="1301999"/>
        </a:xfrm>
        <a:prstGeom prst="rect">
          <a:avLst/>
        </a:prstGeom>
        <a:noFill/>
        <a:ln w="28575">
          <a:solidFill>
            <a:srgbClr val="00B05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103908</xdr:colOff>
      <xdr:row>36</xdr:row>
      <xdr:rowOff>70437</xdr:rowOff>
    </xdr:from>
    <xdr:to>
      <xdr:col>25</xdr:col>
      <xdr:colOff>214319</xdr:colOff>
      <xdr:row>41</xdr:row>
      <xdr:rowOff>73573</xdr:rowOff>
    </xdr:to>
    <xdr:sp macro="" textlink="">
      <xdr:nvSpPr>
        <xdr:cNvPr id="6" name="Rectangle 5">
          <a:extLst>
            <a:ext uri="{FF2B5EF4-FFF2-40B4-BE49-F238E27FC236}">
              <a16:creationId xmlns:a16="http://schemas.microsoft.com/office/drawing/2014/main" id="{00000000-0008-0000-0600-000006000000}"/>
            </a:ext>
          </a:extLst>
        </xdr:cNvPr>
        <xdr:cNvSpPr/>
      </xdr:nvSpPr>
      <xdr:spPr>
        <a:xfrm>
          <a:off x="1498023" y="8348528"/>
          <a:ext cx="5262569" cy="1302000"/>
        </a:xfrm>
        <a:prstGeom prst="rect">
          <a:avLst/>
        </a:prstGeom>
        <a:noFill/>
        <a:ln w="28575">
          <a:solidFill>
            <a:srgbClr val="7030A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69271</xdr:colOff>
      <xdr:row>43</xdr:row>
      <xdr:rowOff>191739</xdr:rowOff>
    </xdr:from>
    <xdr:to>
      <xdr:col>25</xdr:col>
      <xdr:colOff>188340</xdr:colOff>
      <xdr:row>48</xdr:row>
      <xdr:rowOff>217352</xdr:rowOff>
    </xdr:to>
    <xdr:sp macro="" textlink="">
      <xdr:nvSpPr>
        <xdr:cNvPr id="7" name="Rectangle 6">
          <a:extLst>
            <a:ext uri="{FF2B5EF4-FFF2-40B4-BE49-F238E27FC236}">
              <a16:creationId xmlns:a16="http://schemas.microsoft.com/office/drawing/2014/main" id="{00000000-0008-0000-0600-000007000000}"/>
            </a:ext>
          </a:extLst>
        </xdr:cNvPr>
        <xdr:cNvSpPr/>
      </xdr:nvSpPr>
      <xdr:spPr>
        <a:xfrm>
          <a:off x="1463386" y="10288239"/>
          <a:ext cx="5271227" cy="1324477"/>
        </a:xfrm>
        <a:prstGeom prst="rect">
          <a:avLst/>
        </a:prstGeom>
        <a:noFill/>
        <a:ln w="28575">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INCENTLAM/Box/IBM%20Cloud%20Capacity/Reports/-%20Monthly%20Reports/Capacity%20Availability%20and%20Utilization%20Analysis%20-%20BUILD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ummary"/>
      <sheetName val="rack_breakdown"/>
      <sheetName val="power_inputs"/>
      <sheetName val="ancillary"/>
      <sheetName val="file_path"/>
    </sheetNames>
    <sheetDataSet>
      <sheetData sheetId="0"/>
      <sheetData sheetId="1">
        <row r="13">
          <cell r="F13">
            <v>534</v>
          </cell>
          <cell r="G13">
            <v>228</v>
          </cell>
          <cell r="J13">
            <v>120</v>
          </cell>
          <cell r="K13">
            <v>58</v>
          </cell>
          <cell r="N13">
            <v>0</v>
          </cell>
          <cell r="O13">
            <v>0</v>
          </cell>
          <cell r="R13">
            <v>0</v>
          </cell>
          <cell r="S13">
            <v>0</v>
          </cell>
          <cell r="V13">
            <v>270</v>
          </cell>
          <cell r="W13">
            <v>0</v>
          </cell>
          <cell r="Z13">
            <v>102</v>
          </cell>
          <cell r="AA13">
            <v>0</v>
          </cell>
          <cell r="AD13">
            <v>151.79999999999998</v>
          </cell>
          <cell r="AE13">
            <v>2</v>
          </cell>
        </row>
        <row r="26">
          <cell r="D26">
            <v>1177.8</v>
          </cell>
          <cell r="E26">
            <v>288</v>
          </cell>
        </row>
      </sheetData>
      <sheetData sheetId="2"/>
      <sheetData sheetId="3"/>
      <sheetData sheetId="4"/>
      <sheetData sheetId="5"/>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1" xr16:uid="{67E344FF-8BEB-4FEE-9942-E970257C88EB}" autoFormatId="16" applyNumberFormats="0" applyBorderFormats="0" applyFontFormats="0" applyPatternFormats="0" applyAlignmentFormats="0" applyWidthHeightFormats="0">
  <queryTableRefresh nextId="65">
    <queryTableFields count="59">
      <queryTableField id="1" name="Rack Path" tableColumnId="1"/>
      <queryTableField id="2" name="Data Center" tableColumnId="2"/>
      <queryTableField id="3" name="Server Room" tableColumnId="3"/>
      <queryTableField id="4" name="Rack" tableColumnId="4"/>
      <queryTableField id="5" name="Pod" tableColumnId="5"/>
      <queryTableField id="6" name="Speed" tableColumnId="6"/>
      <queryTableField id="7" name="Path" tableColumnId="7"/>
      <queryTableField id="8" name="Group" tableColumnId="8"/>
      <queryTableField id="9" name="Type" tableColumnId="9"/>
      <queryTableField id="10" name="Sub-Type" tableColumnId="10"/>
      <queryTableField id="11" name="Status" tableColumnId="11"/>
      <queryTableField id="12" name="Max Slots" tableColumnId="12"/>
      <queryTableField id="13" name="Rack ID" tableColumnId="13"/>
      <queryTableField id="14" name="kW/Rack" tableColumnId="14"/>
      <queryTableField id="15" name="Utility Identifier" tableColumnId="15"/>
      <queryTableField id="16" name="Lease Identifier" tableColumnId="16"/>
      <queryTableField id="17" name="Zone-Power" tableColumnId="17"/>
      <queryTableField id="57" name="Row Number" tableColumnId="27"/>
      <queryTableField id="18" name="Notes" tableColumnId="18"/>
      <queryTableField id="19" name="Active Servers" tableColumnId="19"/>
      <queryTableField id="20" name="Active Hardware" tableColumnId="20"/>
      <queryTableField id="21" name="Current Inventory" tableColumnId="21"/>
      <queryTableField id="22" name="Current Spare Pool" tableColumnId="22"/>
      <queryTableField id="23" name="Adjusted Inventory" tableColumnId="23"/>
      <queryTableField id="24" name="Current Other" tableColumnId="24"/>
      <queryTableField id="25" name="Total Servers" tableColumnId="25"/>
      <queryTableField id="26" name="Total Hardware" tableColumnId="26"/>
      <queryTableField id="58" name="Adj Max Slots" tableColumnId="57"/>
      <queryTableField id="28" name="Active Slots" tableColumnId="28"/>
      <queryTableField id="29" name="Inventory Slots" tableColumnId="29"/>
      <queryTableField id="30" name="Other Slots" tableColumnId="30"/>
      <queryTableField id="31" name="Used Slots" tableColumnId="31"/>
      <queryTableField id="32" name="Spare Pool Slots" tableColumnId="32"/>
      <queryTableField id="33" name="Usable Slots" tableColumnId="33"/>
      <queryTableField id="34" name="Unused Slots" tableColumnId="34"/>
      <queryTableField id="35" name="Unused + Inventory" tableColumnId="35"/>
      <queryTableField id="36" name="Unused + Inv + Other" tableColumnId="36"/>
      <queryTableField id="37" name="Unusable Slots" tableColumnId="37"/>
      <queryTableField id="38" name="Avg kW per Slot:" tableColumnId="38"/>
      <queryTableField id="39" name="Reserved Power" tableColumnId="39"/>
      <queryTableField id="40" name="Spare Pool Power" tableColumnId="40"/>
      <queryTableField id="41" name="Type - Status" tableColumnId="41"/>
      <queryTableField id="42" name="Empty Flag" tableColumnId="42"/>
      <queryTableField id="43" name="POD Code" tableColumnId="43"/>
      <queryTableField id="44" name="G" tableColumnId="44"/>
      <queryTableField id="45" name="H" tableColumnId="45"/>
      <queryTableField id="46" name="J" tableColumnId="46"/>
      <queryTableField id="47" name="K" tableColumnId="47"/>
      <queryTableField id="48" name="Total" tableColumnId="48"/>
      <queryTableField id="49" name="kW per Active Slot" tableColumnId="49"/>
      <queryTableField id="50" name="Est. Total Rack kW" tableColumnId="50"/>
      <queryTableField id="51" name="Power Strip Errors" tableColumnId="51"/>
      <queryTableField id="52" name="Est kW Remaining" tableColumnId="52"/>
      <queryTableField id="53" name="Est. Slots Remaining" tableColumnId="53"/>
      <queryTableField id="54" name="Start/End Rack ID" tableColumnId="54"/>
      <queryTableField id="55" name="Empty Rack Count" tableColumnId="55"/>
      <queryTableField id="62" name="Empty Row Flag" tableColumnId="56"/>
      <queryTableField id="61" name="Power Calculator" tableColumnId="58"/>
      <queryTableField id="63" name="Row Path" tableColumnId="5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6" backgroundRefresh="0" adjustColumnWidth="0" connectionId="7" xr16:uid="{15BC115B-5C18-4FB6-AE3F-C8B91881F7B8}" autoFormatId="16" applyNumberFormats="0" applyBorderFormats="0" applyFontFormats="0" applyPatternFormats="0" applyAlignmentFormats="0" applyWidthHeightFormats="0">
  <queryTableRefresh nextId="27">
    <queryTableFields count="26">
      <queryTableField id="1" name="DC" tableColumnId="1"/>
      <queryTableField id="2" name="SR" tableColumnId="2"/>
      <queryTableField id="3" name="Rack Path" tableColumnId="3"/>
      <queryTableField id="4" name="PS Type" tableColumnId="4"/>
      <queryTableField id="5" name="PS1 L1" tableColumnId="5"/>
      <queryTableField id="6" name="PS1 L2" tableColumnId="6"/>
      <queryTableField id="7" name="PS1 L3" tableColumnId="7"/>
      <queryTableField id="8" name="PS2 L1" tableColumnId="8"/>
      <queryTableField id="9" name="PS2 L2" tableColumnId="9"/>
      <queryTableField id="10" name="PS2 L3" tableColumnId="10"/>
      <queryTableField id="11" name="PS3 L1" tableColumnId="11"/>
      <queryTableField id="12" name="PS3 L2" tableColumnId="12"/>
      <queryTableField id="13" name="PS3 L3" tableColumnId="13"/>
      <queryTableField id="14" name="PS4 L1" tableColumnId="14"/>
      <queryTableField id="15" name="PS4 L2" tableColumnId="15"/>
      <queryTableField id="16" name="PS4 L3" tableColumnId="16"/>
      <queryTableField id="17" name="Avg. Amps" tableColumnId="17"/>
      <queryTableField id="18" name="Total kW" tableColumnId="18"/>
      <queryTableField id="19" name="Type" tableColumnId="19"/>
      <queryTableField id="20" name="Sub-Type" tableColumnId="20"/>
      <queryTableField id="21" name="Status" tableColumnId="21"/>
      <queryTableField id="22" name="kW/Rack" tableColumnId="22"/>
      <queryTableField id="23" name="Zone-Power" tableColumnId="23"/>
      <queryTableField id="24" name="Utilization" tableColumnId="24"/>
      <queryTableField id="25" name="IMS Reading" tableColumnId="25"/>
      <queryTableField id="26" name="Rack Reading" tableColumnId="2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5" xr16:uid="{63BBF038-8499-4507-87F9-40136C971FA9}" autoFormatId="16" applyNumberFormats="0" applyBorderFormats="0" applyFontFormats="0" applyPatternFormats="0" applyAlignmentFormats="0" applyWidthHeightFormats="0">
  <queryTableRefresh nextId="40">
    <queryTableFields count="28">
      <queryTableField id="1" name="Data Last Updated" tableColumnId="1"/>
      <queryTableField id="18" name="Data Run" tableColumnId="18"/>
      <queryTableField id="2" name="Datacenter" tableColumnId="2"/>
      <queryTableField id="3" name="Location 2nd Level ID" tableColumnId="3"/>
      <queryTableField id="4" name="Location 3rdLevel ID" tableColumnId="4"/>
      <queryTableField id="5" name="Location 4th Level ID" tableColumnId="5"/>
      <queryTableField id="6" name="POD" tableColumnId="6"/>
      <queryTableField id="19" name="Geography" tableColumnId="19"/>
      <queryTableField id="20" name="Region" tableColumnId="20"/>
      <queryTableField id="7" name="Hardware Status" tableColumnId="7"/>
      <queryTableField id="8" name="Hardware Age (Months)" tableColumnId="8"/>
      <queryTableField id="9" name="Motherboard Model" tableColumnId="9"/>
      <queryTableField id="26" name="Chassis Vendor" tableColumnId="22"/>
      <queryTableField id="27" name="Chassis Name" tableColumnId="23"/>
      <queryTableField id="28" name="Chassis Version Code" tableColumnId="24"/>
      <queryTableField id="10" name="Chassis Size" tableColumnId="10"/>
      <queryTableField id="11" name="Processor Family" tableColumnId="11"/>
      <queryTableField id="12" name="Processor Code" tableColumnId="12"/>
      <queryTableField id="13" name="Processor Version Code" tableColumnId="13"/>
      <queryTableField id="21" name="Total Physical Cores" tableColumnId="21"/>
      <queryTableField id="29" name="RAM Total Capacity" tableColumnId="25"/>
      <queryTableField id="30" name="RAM Description" tableColumnId="26"/>
      <queryTableField id="31" name="Drive Controller Description" tableColumnId="27"/>
      <queryTableField id="14" name="SKU" tableColumnId="14"/>
      <queryTableField id="15" name="Hardware ID" tableColumnId="15"/>
      <queryTableField id="16" name="Hardware Internal Serial Number" tableColumnId="16"/>
      <queryTableField id="32" name="Hardware Manufacturer Serial Number" tableColumnId="28"/>
      <queryTableField id="17" name="Hardware Count"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3" xr16:uid="{9975F14F-C1EC-4DAA-A0DA-8775B25A2EDB}" autoFormatId="16" applyNumberFormats="0" applyBorderFormats="0" applyFontFormats="0" applyPatternFormats="0" applyAlignmentFormats="0" applyWidthHeightFormats="0">
  <queryTableRefresh nextId="2">
    <queryTableFields count="1">
      <queryTableField id="1" name="Date"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2" xr16:uid="{EE51451E-59A3-46BC-878A-21F9844C37E8}" autoFormatId="16" applyNumberFormats="0" applyBorderFormats="0" applyFontFormats="1" applyPatternFormats="1" applyAlignmentFormats="0" applyWidthHeightFormats="0">
  <queryTableRefresh nextId="4">
    <queryTableFields count="3">
      <queryTableField id="1" name="Data Center" tableColumnId="4"/>
      <queryTableField id="2" name="Server Room" tableColumnId="5"/>
      <queryTableField id="3" name="Age Code" tableColumnId="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13" xr16:uid="{859148A7-4B86-4024-A9C9-142A9ED15F8D}" autoFormatId="16" applyNumberFormats="0" applyBorderFormats="0" applyFontFormats="1" applyPatternFormats="1" applyAlignmentFormats="0" applyWidthHeightFormats="0">
  <queryTableRefresh nextId="2">
    <queryTableFields count="1">
      <queryTableField id="1" name="site"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5" connectionId="16" xr16:uid="{02046CF3-C8DA-4BCF-B4B3-ED2F6BD00EC7}" autoFormatId="16" applyNumberFormats="0" applyBorderFormats="0" applyFontFormats="0" applyPatternFormats="0" applyAlignmentFormats="0" applyWidthHeightFormats="0">
  <queryTableRefresh nextId="6">
    <queryTableFields count="5">
      <queryTableField id="1" name="Data Center" tableColumnId="1"/>
      <queryTableField id="2" name="Server Room" tableColumnId="2"/>
      <queryTableField id="3" name="Vendor Identification" tableColumnId="3"/>
      <queryTableField id="4" name="Max Power" tableColumnId="4"/>
      <queryTableField id="5" name="Details" tableColumnId="5"/>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75F6975-BBFA-4DCB-AD31-F0C8F1DC358C}" name="Sitee" displayName="Sitee" ref="B4:B5" totalsRowShown="0" dataDxfId="255">
  <autoFilter ref="B4:B5" xr:uid="{B75F6975-BBFA-4DCB-AD31-F0C8F1DC358C}"/>
  <tableColumns count="1">
    <tableColumn id="1" xr3:uid="{9C073877-8B05-47E0-AB14-7914BF450654}" name="Site" dataDxfId="25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40CF880-9AFD-49DE-8A88-B9A2CF9EB232}" name="rack_breakdown" displayName="rack_breakdown" ref="A1:BG1730" tableType="queryTable" totalsRowShown="0">
  <autoFilter ref="A1:BG1730" xr:uid="{A40CF880-9AFD-49DE-8A88-B9A2CF9EB232}"/>
  <tableColumns count="59">
    <tableColumn id="1" xr3:uid="{903D3C01-5B53-4CF5-A03D-CC9DC69B14E4}" uniqueName="1" name="Rack Path" queryTableFieldId="1" dataDxfId="253"/>
    <tableColumn id="2" xr3:uid="{4C67A41D-F64D-4C19-A177-54147ACB52C1}" uniqueName="2" name="Data Center" queryTableFieldId="2" dataDxfId="252"/>
    <tableColumn id="3" xr3:uid="{3E95B7D1-7851-46F2-9B68-F62106B2F7A0}" uniqueName="3" name="Server Room" queryTableFieldId="3" dataDxfId="251"/>
    <tableColumn id="4" xr3:uid="{A2B2DB45-F8D4-49C4-B8BC-F35101A9E273}" uniqueName="4" name="Rack" queryTableFieldId="4" dataDxfId="250"/>
    <tableColumn id="5" xr3:uid="{EEF79A45-725A-47B5-BFC2-BA0CD53BBE11}" uniqueName="5" name="Pod" queryTableFieldId="5" dataDxfId="249"/>
    <tableColumn id="6" xr3:uid="{A00EA4D7-B331-480E-AF38-D683C5F16DD0}" uniqueName="6" name="Speed" queryTableFieldId="6" dataDxfId="248"/>
    <tableColumn id="7" xr3:uid="{DD568A6D-8C75-45D4-A554-2B56A0F17D42}" uniqueName="7" name="Path" queryTableFieldId="7" dataDxfId="247"/>
    <tableColumn id="8" xr3:uid="{8A87F147-5F31-40A5-9C1E-26F78F205A23}" uniqueName="8" name="Group" queryTableFieldId="8" dataDxfId="246"/>
    <tableColumn id="9" xr3:uid="{90288B96-7D32-415F-9B81-0910CA8726FE}" uniqueName="9" name="Type" queryTableFieldId="9" dataDxfId="245"/>
    <tableColumn id="10" xr3:uid="{CBFFCB0A-4FB9-4610-9C67-5C5B2A2E8C95}" uniqueName="10" name="Sub-Type" queryTableFieldId="10" dataDxfId="244"/>
    <tableColumn id="11" xr3:uid="{A308B37D-BC7C-46BD-BCB5-56F4520C64F2}" uniqueName="11" name="Status" queryTableFieldId="11" dataDxfId="243"/>
    <tableColumn id="12" xr3:uid="{8684928C-DE78-421A-A5BC-3BC57A423B2F}" uniqueName="12" name="Max Slots" queryTableFieldId="12" dataDxfId="242"/>
    <tableColumn id="13" xr3:uid="{0160A62D-D6E9-4454-A8C4-4B6EC4CFF966}" uniqueName="13" name="Rack ID" queryTableFieldId="13" dataDxfId="241"/>
    <tableColumn id="14" xr3:uid="{29A6FC50-0B39-418A-B8CB-A66181FA5B2A}" uniqueName="14" name="kW/Rack" queryTableFieldId="14" dataDxfId="240"/>
    <tableColumn id="15" xr3:uid="{A515661A-7233-48E1-8AEC-5A5FAA9EAFDB}" uniqueName="15" name="Utility Identifier" queryTableFieldId="15" dataDxfId="239"/>
    <tableColumn id="16" xr3:uid="{EE44FDCB-7C28-41E9-A4E4-974588E593A4}" uniqueName="16" name="Lease Identifier" queryTableFieldId="16" dataDxfId="238"/>
    <tableColumn id="17" xr3:uid="{7D295519-E524-44B9-B331-656F56BC20D8}" uniqueName="17" name="Zone-Power" queryTableFieldId="17" dataDxfId="237"/>
    <tableColumn id="27" xr3:uid="{B4E791C0-997A-4889-9814-E24769DAE79D}" uniqueName="27" name="Row Number" queryTableFieldId="57" dataDxfId="236"/>
    <tableColumn id="18" xr3:uid="{AE5A2936-E517-44B1-8916-D3B94C22BE5B}" uniqueName="18" name="Notes" queryTableFieldId="18" dataDxfId="235"/>
    <tableColumn id="19" xr3:uid="{1EEE9F2E-694A-447F-A735-A6D9565824F5}" uniqueName="19" name="Active Servers" queryTableFieldId="19" dataDxfId="234"/>
    <tableColumn id="20" xr3:uid="{52E86435-421E-4141-9629-70527EBA5E45}" uniqueName="20" name="Active Hardware" queryTableFieldId="20" dataDxfId="233"/>
    <tableColumn id="21" xr3:uid="{31CF8DC2-F77B-4634-8BF9-7A7C1C6FD23F}" uniqueName="21" name="Current Inventory" queryTableFieldId="21" dataDxfId="232"/>
    <tableColumn id="22" xr3:uid="{ECC8DC6E-30E4-42A8-AC9E-B4AA76C013A8}" uniqueName="22" name="Current Spare Pool" queryTableFieldId="22" dataDxfId="231"/>
    <tableColumn id="23" xr3:uid="{65B01296-84E2-4F0A-9148-B7515BBF41B6}" uniqueName="23" name="Adjusted Inventory" queryTableFieldId="23" dataDxfId="230"/>
    <tableColumn id="24" xr3:uid="{F74D3B97-92EC-4681-893E-47109686ADA6}" uniqueName="24" name="Current Other" queryTableFieldId="24" dataDxfId="229"/>
    <tableColumn id="25" xr3:uid="{66FE315B-C2FA-4000-9414-7E86BE1DF1F4}" uniqueName="25" name="Total Servers" queryTableFieldId="25" dataDxfId="228"/>
    <tableColumn id="26" xr3:uid="{8898A396-9593-435E-8CB2-4C820C599F8D}" uniqueName="26" name="Total Hardware" queryTableFieldId="26" dataDxfId="227"/>
    <tableColumn id="57" xr3:uid="{5F7C1CEF-E6DD-4691-932C-B3FE0C1F3B7D}" uniqueName="57" name="Adj Max Slots" queryTableFieldId="58" dataDxfId="226"/>
    <tableColumn id="28" xr3:uid="{95B7805D-E004-4E0D-8F99-48601D1D6DD3}" uniqueName="28" name="Active Slots" queryTableFieldId="28" dataDxfId="225"/>
    <tableColumn id="29" xr3:uid="{52DD4176-16F4-4907-A2B5-C8F9687FADAB}" uniqueName="29" name="Inventory Slots" queryTableFieldId="29" dataDxfId="224"/>
    <tableColumn id="30" xr3:uid="{C7732C31-802F-4C5D-985B-5148097D4E5D}" uniqueName="30" name="Other Slots" queryTableFieldId="30" dataDxfId="223"/>
    <tableColumn id="31" xr3:uid="{34FF02B6-26C7-4924-BB7C-D28515D5476B}" uniqueName="31" name="Used Slots" queryTableFieldId="31" dataDxfId="222"/>
    <tableColumn id="32" xr3:uid="{0E194A70-FCB3-4898-ACB6-7FECAA65C761}" uniqueName="32" name="Spare Pool Slots" queryTableFieldId="32" dataDxfId="221"/>
    <tableColumn id="33" xr3:uid="{29EF4CBD-97FC-49FB-AE74-D8707CED4D4D}" uniqueName="33" name="Usable Slots" queryTableFieldId="33" dataDxfId="220"/>
    <tableColumn id="34" xr3:uid="{F6EBA385-C1B2-42F8-9543-EEE630E523C3}" uniqueName="34" name="Unused Slots" queryTableFieldId="34" dataDxfId="219"/>
    <tableColumn id="35" xr3:uid="{F550F421-976B-4DBB-ABD4-F30DBEF4E7A0}" uniqueName="35" name="Unused + Inventory" queryTableFieldId="35" dataDxfId="218"/>
    <tableColumn id="36" xr3:uid="{0BF8AF5F-2786-4584-AA0C-02E1B4E60311}" uniqueName="36" name="Unused + Inv + Other" queryTableFieldId="36" dataDxfId="217"/>
    <tableColumn id="37" xr3:uid="{35259C2B-C2D0-446B-824E-8E453B2F76EF}" uniqueName="37" name="Unusable Slots" queryTableFieldId="37" dataDxfId="216"/>
    <tableColumn id="38" xr3:uid="{C6799DF9-7C73-4829-B56E-B823C0E54EF3}" uniqueName="38" name="Avg kW per Slot:" queryTableFieldId="38" dataDxfId="215"/>
    <tableColumn id="39" xr3:uid="{62055AA1-3533-4A57-A447-85199A2F72DE}" uniqueName="39" name="Reserved Power" queryTableFieldId="39" dataDxfId="214"/>
    <tableColumn id="40" xr3:uid="{2E340BD1-665A-4183-9846-615CBE36E54B}" uniqueName="40" name="Spare Pool Power" queryTableFieldId="40" dataDxfId="213"/>
    <tableColumn id="41" xr3:uid="{8D8EE357-D5BE-4E0E-B3D8-CACBBABE6A72}" uniqueName="41" name="Type - Status" queryTableFieldId="41" dataDxfId="212"/>
    <tableColumn id="42" xr3:uid="{39056D2E-59B0-49F0-9208-131F91F4A500}" uniqueName="42" name="Empty Flag" queryTableFieldId="42" dataDxfId="211"/>
    <tableColumn id="43" xr3:uid="{D7973CB6-71D2-4931-9F1F-22B2ECC13BD9}" uniqueName="43" name="POD Code" queryTableFieldId="43" dataDxfId="210"/>
    <tableColumn id="44" xr3:uid="{0F0521A0-F749-4BF4-BBB6-21D67FDF1525}" uniqueName="44" name="G" queryTableFieldId="44" dataDxfId="209"/>
    <tableColumn id="45" xr3:uid="{6684AAE7-59B5-442C-B203-FBBAAEC07513}" uniqueName="45" name="H" queryTableFieldId="45" dataDxfId="208"/>
    <tableColumn id="46" xr3:uid="{1FB47F4A-E328-4FD9-92DB-A06E6E7C80AB}" uniqueName="46" name="J" queryTableFieldId="46" dataDxfId="207"/>
    <tableColumn id="47" xr3:uid="{3631339A-EAB9-4D55-A683-8A407C9D1C68}" uniqueName="47" name="K" queryTableFieldId="47" dataDxfId="206"/>
    <tableColumn id="48" xr3:uid="{9F2BD4DC-DA8C-4592-B38F-3608CD402AA9}" uniqueName="48" name="Total" queryTableFieldId="48" dataDxfId="205"/>
    <tableColumn id="49" xr3:uid="{77A1937C-DC74-47CC-B7BB-DB54EEB592BB}" uniqueName="49" name="kW per Active Slot" queryTableFieldId="49" dataDxfId="204"/>
    <tableColumn id="50" xr3:uid="{BE76AA9C-D7A9-4251-AB7E-BE1A2055C8C3}" uniqueName="50" name="Est. Total Rack kW" queryTableFieldId="50" dataDxfId="203"/>
    <tableColumn id="51" xr3:uid="{65C9C5D3-0D04-4DB9-B1BB-2C58963CFE7A}" uniqueName="51" name="Power Strip Errors" queryTableFieldId="51"/>
    <tableColumn id="52" xr3:uid="{7C080ED8-3B78-4C1A-B9BD-DD86015E25BE}" uniqueName="52" name="Est kW Remaining" queryTableFieldId="52" dataDxfId="202"/>
    <tableColumn id="53" xr3:uid="{7D260E7E-0A89-4DB6-B938-A52F4C1403F1}" uniqueName="53" name="Est. Slots Remaining" queryTableFieldId="53" dataDxfId="201"/>
    <tableColumn id="54" xr3:uid="{540C4488-39C2-40A2-AADB-BD84E44EF08F}" uniqueName="54" name="Start/End Rack ID" queryTableFieldId="54" dataDxfId="200"/>
    <tableColumn id="55" xr3:uid="{B5D2A5E6-4FE2-4ECD-B493-3E8F180E2EB5}" uniqueName="55" name="Empty Rack Count" queryTableFieldId="55" dataDxfId="199"/>
    <tableColumn id="56" xr3:uid="{0A6A5563-48EF-4210-976E-095A510639E4}" uniqueName="56" name="Empty Row Flag" queryTableFieldId="62" dataDxfId="198"/>
    <tableColumn id="58" xr3:uid="{49FE27C7-8F51-4DBB-A4DA-B124C75FD4B9}" uniqueName="58" name="Power Calculator" queryTableFieldId="61" dataDxfId="197"/>
    <tableColumn id="59" xr3:uid="{7BFF4E60-B519-4D9F-8670-7EB4A46A9682}" uniqueName="59" name="Row Path" queryTableFieldId="63" dataDxfId="196"/>
  </tableColumns>
  <tableStyleInfo name="TableStyleMedium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92DED83-DC72-4702-8893-182A4DA63CE8}" name="power_data" displayName="power_data" ref="A1:Z1730" tableType="queryTable" totalsRowShown="0">
  <autoFilter ref="A1:Z1730" xr:uid="{192DED83-DC72-4702-8893-182A4DA63CE8}"/>
  <tableColumns count="26">
    <tableColumn id="1" xr3:uid="{36FE658C-4BDE-47F0-81FD-B22199415BC4}" uniqueName="1" name="DC" queryTableFieldId="1"/>
    <tableColumn id="2" xr3:uid="{52756EEB-6751-4F24-BC4F-722D838EAFA0}" uniqueName="2" name="SR" queryTableFieldId="2"/>
    <tableColumn id="3" xr3:uid="{3EC8D062-F185-4786-BA99-F86390AFBD51}" uniqueName="3" name="Rack Path" queryTableFieldId="3" dataDxfId="195"/>
    <tableColumn id="4" xr3:uid="{F1AD1372-3C7F-415D-B5CB-522E469BBD37}" uniqueName="4" name="PS Type" queryTableFieldId="4" dataDxfId="194"/>
    <tableColumn id="5" xr3:uid="{2C5C9E1B-2F93-48C2-8886-42494256B904}" uniqueName="5" name="PS1 L1" queryTableFieldId="5"/>
    <tableColumn id="6" xr3:uid="{0C1492C2-D3FE-43A0-9B78-4B9C93BD0605}" uniqueName="6" name="PS1 L2" queryTableFieldId="6"/>
    <tableColumn id="7" xr3:uid="{DBB62DFE-AB3F-44AA-B944-9333A7A9F777}" uniqueName="7" name="PS1 L3" queryTableFieldId="7"/>
    <tableColumn id="8" xr3:uid="{2BADC265-B89A-460E-BA56-01E0602CA669}" uniqueName="8" name="PS2 L1" queryTableFieldId="8"/>
    <tableColumn id="9" xr3:uid="{66A12FE7-DBF7-4DF5-A4CB-5CD690539AE4}" uniqueName="9" name="PS2 L2" queryTableFieldId="9"/>
    <tableColumn id="10" xr3:uid="{7833D2CD-0DB6-41AD-8786-3024267813F5}" uniqueName="10" name="PS2 L3" queryTableFieldId="10"/>
    <tableColumn id="11" xr3:uid="{195F2A5F-7297-4657-8DE7-DB22C2290454}" uniqueName="11" name="PS3 L1" queryTableFieldId="11"/>
    <tableColumn id="12" xr3:uid="{09CF323D-4876-4037-AB4F-ED580E018611}" uniqueName="12" name="PS3 L2" queryTableFieldId="12"/>
    <tableColumn id="13" xr3:uid="{9EF24893-912A-4F65-BC47-68D7B6E320FE}" uniqueName="13" name="PS3 L3" queryTableFieldId="13"/>
    <tableColumn id="14" xr3:uid="{5CA6ECAB-3882-4109-B98D-ED6268D787B1}" uniqueName="14" name="PS4 L1" queryTableFieldId="14"/>
    <tableColumn id="15" xr3:uid="{597C4B91-7B4E-4616-B958-BA155DAC7B88}" uniqueName="15" name="PS4 L2" queryTableFieldId="15"/>
    <tableColumn id="16" xr3:uid="{5DFB67AB-4EAA-4C0C-BB34-91E1FBEEE556}" uniqueName="16" name="PS4 L3" queryTableFieldId="16"/>
    <tableColumn id="17" xr3:uid="{F83D067A-623C-46BA-9AB0-F73B86D2E290}" uniqueName="17" name="Avg. Amps" queryTableFieldId="17"/>
    <tableColumn id="18" xr3:uid="{2E812A3B-2195-4B22-8331-3576094AADA6}" uniqueName="18" name="Total kW" queryTableFieldId="18"/>
    <tableColumn id="19" xr3:uid="{B8277278-25DC-43CE-A9A4-97F75AADE9AC}" uniqueName="19" name="Type" queryTableFieldId="19" dataDxfId="193"/>
    <tableColumn id="20" xr3:uid="{9E7112E9-C08D-4292-BC5B-2DA30E0537C4}" uniqueName="20" name="Sub-Type" queryTableFieldId="20" dataDxfId="192"/>
    <tableColumn id="21" xr3:uid="{FD4E1D87-3FB5-4598-B8C6-F596FEC0C30D}" uniqueName="21" name="Status" queryTableFieldId="21" dataDxfId="191"/>
    <tableColumn id="22" xr3:uid="{69020FB7-FCBA-43F9-BF19-7C0EC536B5CD}" uniqueName="22" name="kW/Rack" queryTableFieldId="22"/>
    <tableColumn id="23" xr3:uid="{11AA62D2-0100-42A4-A9F7-37AD84BD685A}" uniqueName="23" name="Zone-Power" queryTableFieldId="23" dataDxfId="190"/>
    <tableColumn id="24" xr3:uid="{2239F531-B007-46DD-B89D-8FAFA7EA252C}" uniqueName="24" name="Utilization" queryTableFieldId="24"/>
    <tableColumn id="25" xr3:uid="{73EB8793-66EF-4923-82CF-2862B0E20EE1}" uniqueName="25" name="IMS Reading" queryTableFieldId="25"/>
    <tableColumn id="26" xr3:uid="{13F61387-37B6-43B0-B7FB-6D8BEEA27E7B}" uniqueName="26" name="Rack Reading" queryTableFieldId="26"/>
  </tableColumns>
  <tableStyleInfo name="TableStyleMedium17"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E17350E-2713-4606-9835-B212FC874DAA}" name="liquidation_data" displayName="liquidation_data" ref="A1:AB2193" tableType="queryTable" totalsRowShown="0">
  <autoFilter ref="A1:AB2193" xr:uid="{FE17350E-2713-4606-9835-B212FC874DAA}"/>
  <tableColumns count="28">
    <tableColumn id="1" xr3:uid="{A50F00D3-B4CC-4D60-B209-93F912EDDF20}" uniqueName="1" name="Data Last Updated" queryTableFieldId="1" dataDxfId="189"/>
    <tableColumn id="18" xr3:uid="{DB3BB2C9-3A81-4B9C-B2E6-95A334501ECF}" uniqueName="18" name="Data Run" queryTableFieldId="18" dataDxfId="188"/>
    <tableColumn id="2" xr3:uid="{4963CFAF-697A-468D-8FC6-7BCA8B222C4D}" uniqueName="2" name="Datacenter" queryTableFieldId="2" dataDxfId="187"/>
    <tableColumn id="3" xr3:uid="{33F357ED-1802-4437-A0B8-043C52A51340}" uniqueName="3" name="Location 2nd Level ID" queryTableFieldId="3" dataDxfId="186"/>
    <tableColumn id="4" xr3:uid="{AF8389FC-E552-448D-A058-648D2734C275}" uniqueName="4" name="Location 3rdLevel ID" queryTableFieldId="4" dataDxfId="185"/>
    <tableColumn id="5" xr3:uid="{61FD95AC-D4C1-4376-AF59-187185F83668}" uniqueName="5" name="Location 4th Level ID" queryTableFieldId="5" dataDxfId="184"/>
    <tableColumn id="6" xr3:uid="{A90F6471-F6FA-4074-A86E-AF1E1E10727B}" uniqueName="6" name="POD" queryTableFieldId="6" dataDxfId="183"/>
    <tableColumn id="19" xr3:uid="{CD8104F3-7461-4C7B-A96A-8399D826A848}" uniqueName="19" name="Geography" queryTableFieldId="19" dataDxfId="182"/>
    <tableColumn id="20" xr3:uid="{11A002E1-11BB-431A-925C-6600A28EB98F}" uniqueName="20" name="Region" queryTableFieldId="20" dataDxfId="181"/>
    <tableColumn id="7" xr3:uid="{D3385D95-7D34-4E99-BFC5-E8C1924B1012}" uniqueName="7" name="Hardware Status" queryTableFieldId="7" dataDxfId="180"/>
    <tableColumn id="8" xr3:uid="{22B1B61B-C7F2-45BC-803D-D67C09DFAA76}" uniqueName="8" name="Hardware Age (Months)" queryTableFieldId="8" dataDxfId="179"/>
    <tableColumn id="9" xr3:uid="{B333E5F9-6059-44BC-9ABE-1B38247A54B2}" uniqueName="9" name="Motherboard Model" queryTableFieldId="9" dataDxfId="178"/>
    <tableColumn id="22" xr3:uid="{E3B3B09C-F0F5-4620-8605-56B64F808DDC}" uniqueName="22" name="Chassis Vendor" queryTableFieldId="26" dataDxfId="177"/>
    <tableColumn id="23" xr3:uid="{A6C264EC-97AC-4FE5-8948-900312998FB7}" uniqueName="23" name="Chassis Name" queryTableFieldId="27" dataDxfId="176"/>
    <tableColumn id="24" xr3:uid="{D0E91FAB-942E-4013-9410-D1E837E03B11}" uniqueName="24" name="Chassis Version Code" queryTableFieldId="28" dataDxfId="175"/>
    <tableColumn id="10" xr3:uid="{3D11D69B-4BFC-4EFE-B225-317235F30837}" uniqueName="10" name="Chassis Size" queryTableFieldId="10" dataDxfId="174"/>
    <tableColumn id="11" xr3:uid="{1FBD1589-0524-4563-8D86-6AA5F61DD178}" uniqueName="11" name="Processor Family" queryTableFieldId="11" dataDxfId="173"/>
    <tableColumn id="12" xr3:uid="{9DD49A8D-A00D-4CBA-8754-FBACDE229245}" uniqueName="12" name="Processor Code" queryTableFieldId="12" dataDxfId="172"/>
    <tableColumn id="13" xr3:uid="{DB83D006-6FF5-46E2-B6FE-D7FE98C5F62F}" uniqueName="13" name="Processor Version Code" queryTableFieldId="13" dataDxfId="171"/>
    <tableColumn id="21" xr3:uid="{4BCABD24-AFCA-484F-8FAD-6A010720B711}" uniqueName="21" name="Total Physical Cores" queryTableFieldId="21" dataDxfId="170"/>
    <tableColumn id="25" xr3:uid="{F7B47C73-964E-4CC4-9D5F-3228F91F84FC}" uniqueName="25" name="RAM Total Capacity" queryTableFieldId="29" dataDxfId="169"/>
    <tableColumn id="26" xr3:uid="{FE9D3CBA-BB52-4411-A182-996870CB922E}" uniqueName="26" name="RAM Description" queryTableFieldId="30" dataDxfId="168"/>
    <tableColumn id="27" xr3:uid="{960F846E-B4C5-4D6D-A4C2-6B970DAA78C0}" uniqueName="27" name="Drive Controller Description" queryTableFieldId="31" dataDxfId="167"/>
    <tableColumn id="14" xr3:uid="{AB11C611-8E78-4D58-A29F-562225DE5003}" uniqueName="14" name="SKU" queryTableFieldId="14" dataDxfId="166"/>
    <tableColumn id="15" xr3:uid="{BD88F2CA-26FF-426D-9006-80BE0452EBAE}" uniqueName="15" name="Hardware ID" queryTableFieldId="15" dataDxfId="165"/>
    <tableColumn id="16" xr3:uid="{C631EFA3-E0B8-441D-9E6B-D8CCA3953A0C}" uniqueName="16" name="Hardware Internal Serial Number" queryTableFieldId="16" dataDxfId="164"/>
    <tableColumn id="28" xr3:uid="{C7F4A328-94FD-401E-8C2A-E169185DF77F}" uniqueName="28" name="Hardware Manufacturer Serial Number" queryTableFieldId="32" dataDxfId="163"/>
    <tableColumn id="17" xr3:uid="{DF39D72E-1F76-44A6-A5E6-7E58AE44FAF1}" uniqueName="17" name="Hardware Count" queryTableFieldId="17" dataDxfId="162"/>
  </tableColumns>
  <tableStyleInfo name="TableStyleMedium1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4D927C-43BC-455A-9997-06D53CC86FC0}" name="tbl_power" displayName="tbl_power" ref="A1:T117" totalsRowShown="0" headerRowDxfId="161" dataDxfId="160" dataCellStyle="Normal 2">
  <autoFilter ref="A1:T117" xr:uid="{294D927C-43BC-455A-9997-06D53CC86FC0}"/>
  <tableColumns count="20">
    <tableColumn id="1" xr3:uid="{BC38340E-5FEF-4586-B359-89AF61CD7AD9}" name="DATE" dataDxfId="159" dataCellStyle="Normal 2"/>
    <tableColumn id="2" xr3:uid="{731CEF14-729B-4600-9BF8-E55581FB42A5}" name="Location " dataDxfId="158" dataCellStyle="Normal 2"/>
    <tableColumn id="3" xr3:uid="{AAFD6D74-904A-464F-8D86-BFBF3D3A46DD}" name="PDU" dataDxfId="157" dataCellStyle="Normal 2"/>
    <tableColumn id="4" xr3:uid="{86D854A8-8F67-4FC9-8496-09A9B6F44DD6}" name="Data Hall/Server Room" dataDxfId="156" dataCellStyle="Normal 2"/>
    <tableColumn id="5" xr3:uid="{A4BECC40-E4A0-4DF2-9E2C-B16344C4FB22}" name="Power Zone/Phase" dataDxfId="155" dataCellStyle="Normal 2"/>
    <tableColumn id="6" xr3:uid="{34035B8B-CC77-414D-BF36-B346C0034A9B}" name="Device" dataDxfId="154" dataCellStyle="Normal 2"/>
    <tableColumn id="7" xr3:uid="{3FC5DE6B-6D0B-4F86-AEA3-6A518A9285E8}" name="Racks" dataDxfId="153" dataCellStyle="Normal 2"/>
    <tableColumn id="8" xr3:uid="{2E90BB8C-ED35-40D1-8712-7FA66FAB065A}" name="Column1" dataDxfId="152" dataCellStyle="Normal 2"/>
    <tableColumn id="9" xr3:uid="{81FAF919-A730-4F97-8C38-8D77AA779BB4}" name="Current KW" dataDxfId="151" dataCellStyle="Normal 2"/>
    <tableColumn id="10" xr3:uid="{8190F999-C259-4469-90EC-0D1688CA9E5D}" name="KWH" dataDxfId="150" dataCellStyle="Normal 2"/>
    <tableColumn id="11" xr3:uid="{1453F37B-4247-4606-8C0B-5B72B1612A57}" name="AVG KW" dataDxfId="149" dataCellStyle="Normal 2"/>
    <tableColumn id="12" xr3:uid="{20517B04-F65C-4CDB-9486-BC24E435DA6E}" name="Paired RPP" dataDxfId="148" dataCellStyle="Normal 2"/>
    <tableColumn id="13" xr3:uid="{69E8220E-DE58-4934-8BAA-C2CD6D0282EE}" name="SR" dataDxfId="147" dataCellStyle="Normal 2">
      <calculatedColumnFormula>VALUE(RIGHT(D2,1))</calculatedColumnFormula>
    </tableColumn>
    <tableColumn id="18" xr3:uid="{C53F79C2-E580-4E5F-88F3-CFFCD62EA67F}" name="Rows" dataDxfId="146" dataCellStyle="Normal 2">
      <calculatedColumnFormula>IFERROR(LEFT(tbl_power[[#This Row],[Racks]],SEARCH(", ",tbl_power[[#This Row],[Racks]])-1),tbl_power[[#This Row],[Racks]])</calculatedColumnFormula>
    </tableColumn>
    <tableColumn id="19" xr3:uid="{6A9BE013-F7FC-47B4-80FF-FBE1DF1ECF7C}" name="Ctrl Racks" dataDxfId="145" dataCellStyle="Normal 2">
      <calculatedColumnFormula>IFERROR(MID(tbl_power[[#This Row],[Racks]],SEARCH(" ",tbl_power[[#This Row],[Racks]])+1,256),"")</calculatedColumnFormula>
    </tableColumn>
    <tableColumn id="14" xr3:uid="{4A418401-2E23-49D9-8730-09E3BFB2B6AE}" name="Start Rack" dataDxfId="144" dataCellStyle="Normal 2">
      <calculatedColumnFormula>VALUE(LEFT(tbl_power[[#This Row],[Rows]],SEARCH("-",tbl_power[[#This Row],[Rows]])-1))</calculatedColumnFormula>
    </tableColumn>
    <tableColumn id="15" xr3:uid="{EC78D45C-E468-4E7C-B5E0-209FE25B52C4}" name="End Rack" dataDxfId="143" dataCellStyle="Normal 2">
      <calculatedColumnFormula>VALUE(MID(tbl_power[[#This Row],[Rows]],SEARCH("-",tbl_power[[#This Row],[Rows]])+1,256))</calculatedColumnFormula>
    </tableColumn>
    <tableColumn id="20" xr3:uid="{82D7CA4D-BFBB-487C-9FBE-91ECF84D2DF6}" name="Ctrl Rack S" dataDxfId="142" dataCellStyle="Normal 2">
      <calculatedColumnFormula>IF(tbl_power[[#This Row],[Ctrl Racks]]="","",IFERROR(VALUE(LEFT(tbl_power[[#This Row],[Ctrl Racks]],SEARCH("-",tbl_power[[#This Row],[Ctrl Racks]])-1)),VALUE(tbl_power[[#This Row],[Ctrl Racks]])))</calculatedColumnFormula>
    </tableColumn>
    <tableColumn id="21" xr3:uid="{C0208B35-47D7-41A2-A3D9-136B32E33130}" name="Ctrl Rack E" dataDxfId="141" dataCellStyle="Normal 2">
      <calculatedColumnFormula>IFERROR(VALUE(RIGHT(tbl_power[[#This Row],[Ctrl Racks]],SEARCH("-",tbl_power[[#This Row],[Ctrl Racks]])-1)),"")</calculatedColumnFormula>
    </tableColumn>
    <tableColumn id="22" xr3:uid="{6265C169-DF4E-4053-AAD9-C1B68A242524}" name="Net Pwr" dataDxfId="140" dataCellStyle="Normal 2">
      <calculatedColumnFormula>IF(tbl_power[[#This Row],[Ctrl Rack S]]="","",IFERROR(tbl_power[[#This Row],[Current KW]]/SUM((tbl_power[[#This Row],[End Rack]]-tbl_power[[#This Row],[Start Rack]]+1)+(tbl_power[[#This Row],[Ctrl Rack E]]-tbl_power[[#This Row],[Ctrl Rack S]]+1)),tbl_power[[#This Row],[Current KW]]/SUM((tbl_power[[#This Row],[End Rack]]-tbl_power[[#This Row],[Start Rack]]+2))))</calculatedColumnFormula>
    </tableColumn>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F8B44CA-3F6E-4602-B892-6D732B096B38}" name="FilePath" displayName="FilePath" ref="A1:B7" totalsRowShown="0">
  <autoFilter ref="A1:B7" xr:uid="{7828290D-F93B-45AC-900F-329A6206B0E9}"/>
  <tableColumns count="2">
    <tableColumn id="1" xr3:uid="{BB8A91A8-57E1-4336-8346-70F1A1392E7C}" name="File" dataDxfId="139"/>
    <tableColumn id="2" xr3:uid="{C9702952-AEEC-4F0A-974E-A05373EBACD4}" name="File Path" dataCellStyle="Normal 3"/>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E8B54-BD5B-475A-B38F-C84DCD8ED079}" name="Data_Date" displayName="Data_Date" ref="D10:D11" tableType="queryTable" totalsRowShown="0" headerRowCellStyle="Normal 3" dataCellStyle="Normal 3">
  <autoFilter ref="D10:D11" xr:uid="{348E8B54-BD5B-475A-B38F-C84DCD8ED079}"/>
  <tableColumns count="1">
    <tableColumn id="1" xr3:uid="{EA00E4AB-10D0-4D39-A4C3-17FED6494CB1}" uniqueName="1" name="Date" queryTableFieldId="1" dataDxfId="138" dataCellStyle="Normal 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CD10F40-7F9D-478F-AB98-61E0AD4BC927}" name="site_assumptions" displayName="site_assumptions" ref="D1:F7" tableType="queryTable" totalsRowShown="0" headerRowCellStyle="Normal 3" dataCellStyle="Normal 3">
  <autoFilter ref="D1:F7" xr:uid="{0CD10F40-7F9D-478F-AB98-61E0AD4BC927}"/>
  <tableColumns count="3">
    <tableColumn id="4" xr3:uid="{F17A81ED-9FEA-42FF-B358-09F24A7EC48F}" uniqueName="4" name="Data Center" queryTableFieldId="1" dataDxfId="137" dataCellStyle="Normal 3"/>
    <tableColumn id="5" xr3:uid="{F9282F10-80A3-4D87-B536-34F2ED98A050}" uniqueName="5" name="Server Room" queryTableFieldId="2" dataDxfId="136" dataCellStyle="Normal 3"/>
    <tableColumn id="6" xr3:uid="{01A961B8-22C3-4D7A-A117-A70EE288A721}" uniqueName="6" name="Age Code" queryTableFieldId="3" dataDxfId="135" dataCellStyle="Normal 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2CF7D47-50AC-4F22-B141-6A04B1A6ABED}" name="Site" displayName="Site" ref="D13:D14" tableType="queryTable" totalsRowShown="0" headerRowCellStyle="Normal 3" dataCellStyle="Normal 3">
  <autoFilter ref="D13:D14" xr:uid="{72CF7D47-50AC-4F22-B141-6A04B1A6ABED}"/>
  <tableColumns count="1">
    <tableColumn id="2" xr3:uid="{EC878C01-9FCB-4FD3-A545-A691D61FF03D}" uniqueName="2" name="Site" queryTableFieldId="1" dataDxfId="134" dataCellStyle="Normal 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9531F5-5CF2-4061-8447-D7F52BFA89E8}" name="sr_details" displayName="sr_details" ref="H1:L9" tableType="queryTable" totalsRowShown="0" headerRowCellStyle="Normal 3" dataCellStyle="Normal 3">
  <autoFilter ref="H1:L9" xr:uid="{DB9531F5-5CF2-4061-8447-D7F52BFA89E8}"/>
  <tableColumns count="5">
    <tableColumn id="1" xr3:uid="{AAD5AB08-2202-4048-AADE-C290C4CF17F1}" uniqueName="1" name="Data Center" queryTableFieldId="1" dataDxfId="133" dataCellStyle="Normal 3"/>
    <tableColumn id="2" xr3:uid="{3EF4017F-11CC-4691-9C8B-E5B6C4D07950}" uniqueName="2" name="Server Room" queryTableFieldId="2" dataDxfId="132" dataCellStyle="Normal 3"/>
    <tableColumn id="3" xr3:uid="{1D70D74D-ED09-404F-AD9C-0B7FE894D3CB}" uniqueName="3" name="Vendor Identification" queryTableFieldId="3" dataCellStyle="Normal 3"/>
    <tableColumn id="4" xr3:uid="{CC173650-B680-46AB-8826-5C8B33632C25}" uniqueName="4" name="Max Power" queryTableFieldId="4" dataDxfId="131" dataCellStyle="Normal 3"/>
    <tableColumn id="5" xr3:uid="{4DCF0AB4-600A-44E0-A7FA-31DF59A00742}" uniqueName="5" name="Details" queryTableFieldId="5" dataDxfId="130" dataCellStyle="Normal 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 Id="rId5" Type="http://schemas.openxmlformats.org/officeDocument/2006/relationships/table" Target="../tables/table10.xml"/><Relationship Id="rId4"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13D82-1EFE-4DEB-8848-30F5CCA57B21}">
  <sheetPr codeName="Sheet11"/>
  <dimension ref="A1:CB53"/>
  <sheetViews>
    <sheetView showGridLines="0" zoomScale="85" zoomScaleNormal="85" workbookViewId="0"/>
  </sheetViews>
  <sheetFormatPr defaultRowHeight="20.25" customHeight="1" x14ac:dyDescent="0.25"/>
  <cols>
    <col min="1" max="1" width="0.7109375" customWidth="1"/>
    <col min="2" max="2" width="10.7109375" customWidth="1"/>
    <col min="3" max="82" width="3.7109375" customWidth="1"/>
  </cols>
  <sheetData>
    <row r="1" spans="1:80" ht="15" x14ac:dyDescent="0.25">
      <c r="A1" s="75"/>
      <c r="B1" s="10" t="str">
        <f>'rack_breakdown'!B1141&amp;" - DC Layout"</f>
        <v>DAL10 - DC Layout</v>
      </c>
      <c r="C1" s="75"/>
      <c r="D1" s="75"/>
      <c r="E1" s="75"/>
      <c r="F1" s="75"/>
      <c r="G1" s="75"/>
      <c r="H1" s="75"/>
      <c r="I1" s="75"/>
      <c r="J1" s="75"/>
      <c r="K1" s="75"/>
      <c r="L1" s="75"/>
      <c r="M1" s="75"/>
      <c r="N1" s="75"/>
      <c r="O1" s="75"/>
      <c r="P1" s="75"/>
      <c r="Q1" s="75"/>
      <c r="R1" s="75"/>
      <c r="S1" s="75"/>
      <c r="T1" s="75"/>
      <c r="U1" s="75"/>
      <c r="V1" s="75"/>
      <c r="W1" s="75"/>
      <c r="X1" s="75"/>
      <c r="Y1" s="75"/>
      <c r="Z1" s="75"/>
      <c r="AA1" s="75"/>
      <c r="AB1" s="75"/>
      <c r="AC1" s="75"/>
      <c r="AD1" s="75"/>
      <c r="AE1" s="75"/>
      <c r="AF1" s="75"/>
      <c r="AG1" s="75"/>
      <c r="AH1" s="75"/>
      <c r="AI1" s="75"/>
      <c r="AJ1" s="75"/>
      <c r="AK1" s="75"/>
      <c r="AL1" s="75"/>
      <c r="AM1" s="75"/>
      <c r="AN1" s="75"/>
      <c r="AO1" s="75"/>
      <c r="AP1" s="75"/>
      <c r="AQ1" s="75"/>
      <c r="AR1" s="75"/>
      <c r="AS1" s="75"/>
      <c r="AT1" s="75"/>
      <c r="AU1" s="75"/>
      <c r="AV1" s="75"/>
      <c r="AW1" s="75"/>
      <c r="AX1" s="75"/>
      <c r="AY1" s="75"/>
      <c r="AZ1" s="75"/>
      <c r="BA1" s="75"/>
      <c r="BB1" s="75"/>
      <c r="BC1" s="75"/>
      <c r="BD1" s="75"/>
      <c r="BE1" s="75"/>
      <c r="BF1" s="75"/>
      <c r="BG1" s="75"/>
      <c r="BH1" s="75"/>
      <c r="BI1" s="75"/>
    </row>
    <row r="2" spans="1:80" ht="15" x14ac:dyDescent="0.25">
      <c r="B2" t="str" cm="1">
        <f t="array" ref="B2">"Data as of "&amp;TEXT(Data_Date[Date],"mm/dd/yyyy")</f>
        <v>Data as of Data as of 2/3/2025</v>
      </c>
    </row>
    <row r="3" spans="1:80" ht="15" x14ac:dyDescent="0.25"/>
    <row r="4" spans="1:80" ht="15" x14ac:dyDescent="0.25">
      <c r="B4" t="s">
        <v>1975</v>
      </c>
      <c r="D4" s="76"/>
      <c r="E4" s="76"/>
      <c r="F4" s="76"/>
      <c r="G4" s="76"/>
      <c r="H4" s="76"/>
      <c r="I4" s="76"/>
      <c r="J4" s="76"/>
      <c r="K4" s="76"/>
      <c r="L4" s="76"/>
      <c r="M4" s="76"/>
      <c r="N4" s="76"/>
      <c r="O4" s="76"/>
      <c r="P4" s="76"/>
      <c r="Q4" s="76"/>
      <c r="R4" s="76"/>
      <c r="S4" s="76"/>
      <c r="T4" s="76"/>
      <c r="U4" s="76"/>
      <c r="V4" s="76"/>
      <c r="W4" s="76"/>
      <c r="X4" s="76"/>
      <c r="Y4" s="76"/>
      <c r="Z4" s="76"/>
      <c r="AA4" s="76"/>
      <c r="AB4" s="76"/>
      <c r="AC4" s="76"/>
      <c r="AD4" s="76"/>
      <c r="AE4" s="76"/>
      <c r="AF4" s="76"/>
      <c r="AG4" s="76"/>
      <c r="AH4" s="76"/>
      <c r="AI4" s="76"/>
      <c r="AJ4" s="76"/>
      <c r="AK4" s="76"/>
      <c r="AL4" s="76"/>
      <c r="AM4" s="76"/>
      <c r="AN4" s="76"/>
      <c r="AO4" s="76"/>
      <c r="AP4" s="76"/>
      <c r="AQ4" s="76"/>
      <c r="AR4" s="76"/>
      <c r="AS4" s="76"/>
      <c r="AT4" s="76"/>
      <c r="AU4" s="76"/>
      <c r="AV4" s="76"/>
      <c r="AW4" s="76"/>
      <c r="AX4" s="76"/>
      <c r="AY4" s="76"/>
      <c r="AZ4" s="76"/>
      <c r="BA4" s="76"/>
      <c r="BB4" s="76"/>
      <c r="BC4" s="76"/>
      <c r="BD4" s="76"/>
      <c r="BE4" s="76"/>
      <c r="BF4" s="76"/>
      <c r="BG4" s="76"/>
      <c r="BH4" s="76"/>
      <c r="BI4" s="76"/>
      <c r="BJ4" s="76"/>
      <c r="BK4" s="76"/>
      <c r="BL4" s="76"/>
      <c r="BM4" s="76"/>
      <c r="BN4" s="76"/>
      <c r="BO4" s="76"/>
      <c r="BP4" s="76"/>
      <c r="BQ4" s="76"/>
      <c r="BR4" s="76"/>
      <c r="BS4" s="76"/>
      <c r="BT4" s="76"/>
      <c r="BU4" s="76"/>
      <c r="BV4" s="76"/>
      <c r="BW4" s="76"/>
      <c r="BX4" s="76"/>
      <c r="BY4" s="76"/>
      <c r="BZ4" s="76"/>
      <c r="CA4" s="76"/>
      <c r="CB4" s="76"/>
    </row>
    <row r="5" spans="1:80" ht="15" x14ac:dyDescent="0.25">
      <c r="B5" s="15" t="s">
        <v>156</v>
      </c>
      <c r="C5" s="15">
        <v>3</v>
      </c>
      <c r="D5" s="77"/>
      <c r="E5" s="78" t="s">
        <v>1978</v>
      </c>
      <c r="F5" s="78"/>
      <c r="G5" s="78"/>
      <c r="H5" s="78"/>
      <c r="I5" s="78"/>
      <c r="J5" s="78"/>
      <c r="K5" s="78"/>
      <c r="L5" s="78"/>
      <c r="M5" s="78"/>
      <c r="N5" s="78"/>
      <c r="O5" s="78"/>
      <c r="P5" s="78"/>
      <c r="Q5" s="78"/>
      <c r="R5" s="78"/>
      <c r="S5" s="78"/>
      <c r="T5" s="78"/>
      <c r="U5" s="78"/>
      <c r="V5" s="78"/>
      <c r="W5" s="77"/>
      <c r="X5" s="79"/>
      <c r="Y5" s="79"/>
      <c r="Z5" s="79"/>
      <c r="AA5" s="79"/>
      <c r="AB5" s="79"/>
      <c r="AC5" s="79"/>
      <c r="AD5" s="79"/>
      <c r="AE5" s="79"/>
      <c r="AF5" s="79"/>
      <c r="AG5" s="79"/>
      <c r="AH5" s="79"/>
      <c r="AI5" s="79"/>
      <c r="AJ5" s="79"/>
      <c r="AK5" s="79"/>
      <c r="AL5" s="79"/>
      <c r="AM5" s="79"/>
      <c r="AN5" s="79"/>
      <c r="AO5" s="79"/>
      <c r="AP5" s="79"/>
      <c r="AQ5" s="79"/>
      <c r="AR5" s="79"/>
      <c r="AS5" s="79"/>
      <c r="AT5" s="79"/>
      <c r="AU5" s="79"/>
      <c r="AV5" s="79"/>
      <c r="AW5" s="79"/>
      <c r="AX5" s="79"/>
      <c r="AY5" s="79"/>
      <c r="AZ5" s="79"/>
      <c r="BA5" s="79"/>
      <c r="BB5" s="79"/>
      <c r="BC5" s="79"/>
      <c r="BD5" s="79"/>
      <c r="BE5" s="76"/>
      <c r="BF5" s="76"/>
      <c r="BG5" s="76"/>
      <c r="BH5" s="76"/>
      <c r="BI5" s="76"/>
      <c r="BJ5" s="76"/>
      <c r="BK5" s="76"/>
      <c r="BL5" s="76"/>
      <c r="BM5" s="76"/>
      <c r="BN5" s="76"/>
      <c r="BO5" s="76"/>
      <c r="BP5" s="76"/>
      <c r="BQ5" s="76"/>
      <c r="BR5" s="76"/>
      <c r="BS5" s="76"/>
      <c r="BT5" s="76"/>
      <c r="BU5" s="76"/>
      <c r="BV5" s="76"/>
      <c r="BW5" s="76"/>
      <c r="BX5" s="76"/>
      <c r="BY5" s="76"/>
      <c r="BZ5" s="76"/>
      <c r="CA5" s="76"/>
      <c r="CB5" s="76"/>
    </row>
    <row r="6" spans="1:80" ht="15" x14ac:dyDescent="0.25">
      <c r="C6" s="15">
        <f>IF(_xlfn.XLOOKUP(C5,site_assumptions[Server Room],site_assumptions[Age Code])&lt;6,1,3)</f>
        <v>3</v>
      </c>
      <c r="D6" s="77"/>
      <c r="E6" s="80" t="s">
        <v>1979</v>
      </c>
      <c r="F6" s="81" t="s">
        <v>1980</v>
      </c>
      <c r="G6" s="79"/>
      <c r="H6" s="79"/>
      <c r="I6" s="79"/>
      <c r="J6" s="79"/>
      <c r="K6" s="79"/>
      <c r="L6" s="79"/>
      <c r="M6" s="79"/>
      <c r="N6" s="79"/>
      <c r="O6" s="79"/>
      <c r="P6" s="79"/>
      <c r="Q6" s="79"/>
      <c r="R6" s="79"/>
      <c r="S6" s="79"/>
      <c r="T6" s="77"/>
      <c r="U6" s="79"/>
      <c r="V6" s="79"/>
      <c r="W6" s="79"/>
      <c r="X6" s="79"/>
      <c r="Y6" s="79"/>
      <c r="Z6" s="79"/>
      <c r="AA6" s="79"/>
      <c r="AB6" s="79"/>
      <c r="AC6" s="79"/>
      <c r="AD6" s="79"/>
      <c r="AE6" s="79"/>
      <c r="AF6" s="79"/>
      <c r="AG6" s="79"/>
      <c r="AH6" s="79"/>
      <c r="AI6" s="79"/>
      <c r="AJ6" s="79"/>
      <c r="AK6" s="79"/>
      <c r="AL6" s="79"/>
      <c r="AM6" s="79"/>
      <c r="AN6" s="79"/>
      <c r="AO6" s="79"/>
      <c r="AP6" s="79"/>
      <c r="AQ6" s="79"/>
      <c r="AR6" s="79"/>
      <c r="AS6" s="79"/>
      <c r="AT6" s="79"/>
      <c r="AU6" s="79"/>
      <c r="AV6" s="79"/>
      <c r="AW6" s="79"/>
      <c r="AX6" s="79"/>
      <c r="AY6" s="79"/>
      <c r="AZ6" s="79"/>
      <c r="BA6" s="79"/>
      <c r="BB6" s="79"/>
      <c r="BC6" s="79"/>
      <c r="BD6" s="79"/>
      <c r="BE6" s="76"/>
      <c r="BF6" s="76"/>
      <c r="BG6" s="76"/>
      <c r="BH6" s="76"/>
      <c r="BI6" s="76"/>
      <c r="BJ6" s="76"/>
      <c r="BK6" s="76"/>
      <c r="BL6" s="76"/>
      <c r="BM6" s="76"/>
      <c r="BN6" s="76"/>
      <c r="BO6" s="76"/>
      <c r="BP6" s="76"/>
      <c r="BQ6" s="76"/>
      <c r="BR6" s="76"/>
      <c r="BS6" s="76"/>
      <c r="BT6" s="76"/>
      <c r="BU6" s="76"/>
      <c r="BV6" s="76"/>
      <c r="BW6" s="76"/>
      <c r="BX6" s="76"/>
      <c r="BY6" s="76"/>
      <c r="BZ6" s="76"/>
      <c r="CA6" s="76"/>
      <c r="CB6" s="76"/>
    </row>
    <row r="7" spans="1:80" ht="15" x14ac:dyDescent="0.25">
      <c r="D7" s="77"/>
      <c r="E7" s="81">
        <v>1</v>
      </c>
      <c r="F7" s="79" t="s">
        <v>1981</v>
      </c>
      <c r="G7" s="79"/>
      <c r="H7" s="79"/>
      <c r="I7" s="79"/>
      <c r="J7" s="79"/>
      <c r="K7" s="79"/>
      <c r="L7" s="79"/>
      <c r="M7" s="79"/>
      <c r="N7" s="79"/>
      <c r="O7" s="79"/>
      <c r="P7" s="79"/>
      <c r="Q7" s="79"/>
      <c r="R7" s="79"/>
      <c r="S7" s="79"/>
      <c r="T7" s="77"/>
      <c r="U7" s="79"/>
      <c r="V7" s="79"/>
      <c r="W7" s="79"/>
      <c r="X7" s="79"/>
      <c r="Y7" s="79"/>
      <c r="Z7" s="79"/>
      <c r="AA7" s="79"/>
      <c r="AB7" s="79"/>
      <c r="AC7" s="79"/>
      <c r="AD7" s="79"/>
      <c r="AE7" s="79"/>
      <c r="AF7" s="79"/>
      <c r="AG7" s="79"/>
      <c r="AH7" s="79"/>
      <c r="AI7" s="79"/>
      <c r="AJ7" s="79"/>
      <c r="AK7" s="79"/>
      <c r="AL7" s="79"/>
      <c r="AM7" s="79"/>
      <c r="AN7" s="79"/>
      <c r="AO7" s="79"/>
      <c r="AP7" s="79"/>
      <c r="AQ7" s="79"/>
      <c r="AR7" s="79"/>
      <c r="AS7" s="79"/>
      <c r="AT7" s="79"/>
      <c r="AU7" s="79"/>
      <c r="AV7" s="79"/>
      <c r="AW7" s="79"/>
      <c r="AX7" s="79"/>
      <c r="AY7" s="79"/>
      <c r="AZ7" s="79"/>
      <c r="BA7" s="79"/>
      <c r="BB7" s="79"/>
      <c r="BC7" s="79"/>
      <c r="BD7" s="79"/>
      <c r="BE7" s="76"/>
      <c r="BF7" s="76"/>
      <c r="BG7" s="76"/>
      <c r="BH7" s="76"/>
      <c r="BI7" s="76"/>
      <c r="BJ7" s="76"/>
      <c r="BK7" s="76"/>
      <c r="BL7" s="76"/>
      <c r="BM7" s="76"/>
      <c r="BN7" s="76"/>
      <c r="BO7" s="76"/>
      <c r="BP7" s="76"/>
      <c r="BQ7" s="76"/>
      <c r="BR7" s="76"/>
      <c r="BS7" s="76"/>
      <c r="BT7" s="76"/>
      <c r="BU7" s="76"/>
      <c r="BV7" s="76"/>
      <c r="BW7" s="76"/>
      <c r="BX7" s="76"/>
      <c r="BY7" s="76"/>
      <c r="BZ7" s="76"/>
      <c r="CA7" s="76"/>
      <c r="CB7" s="76"/>
    </row>
    <row r="8" spans="1:80" ht="15" x14ac:dyDescent="0.25">
      <c r="C8" s="15"/>
      <c r="D8" s="77"/>
      <c r="E8" s="81"/>
      <c r="F8" s="79"/>
      <c r="G8" s="79"/>
      <c r="H8" s="79"/>
      <c r="I8" s="79"/>
      <c r="J8" s="79"/>
      <c r="K8" s="79"/>
      <c r="L8" s="79"/>
      <c r="M8" s="79"/>
      <c r="N8" s="79"/>
      <c r="O8" s="79"/>
      <c r="P8" s="79"/>
      <c r="Q8" s="79"/>
      <c r="R8" s="79"/>
      <c r="S8" s="79"/>
      <c r="T8" s="77"/>
      <c r="U8" s="79"/>
      <c r="V8" s="79"/>
      <c r="W8" s="79"/>
      <c r="X8" s="79"/>
      <c r="Y8" s="79"/>
      <c r="Z8" s="79"/>
      <c r="AA8" s="79"/>
      <c r="AB8" s="79"/>
      <c r="AC8" s="79"/>
      <c r="AD8" s="79"/>
      <c r="AE8" s="79"/>
      <c r="AF8" s="79"/>
      <c r="AG8" s="79"/>
      <c r="AH8" s="79"/>
      <c r="AI8" s="79"/>
      <c r="AJ8" s="79"/>
      <c r="AK8" s="79"/>
      <c r="AL8" s="79"/>
      <c r="AM8" s="79"/>
      <c r="AN8" s="79"/>
      <c r="AO8" s="79"/>
      <c r="AP8" s="79"/>
      <c r="AQ8" s="79"/>
      <c r="AR8" s="79"/>
      <c r="AS8" s="79"/>
      <c r="AT8" s="79"/>
      <c r="AU8" s="79"/>
      <c r="AV8" s="79"/>
      <c r="AW8" s="79"/>
      <c r="AX8" s="79"/>
      <c r="AY8" s="79"/>
      <c r="AZ8" s="79"/>
      <c r="BA8" s="79"/>
      <c r="BB8" s="79"/>
      <c r="BC8" s="79"/>
      <c r="BD8" s="79"/>
      <c r="BE8" s="82"/>
      <c r="BF8" s="82"/>
      <c r="BG8" s="82"/>
      <c r="BH8" s="82"/>
      <c r="BI8" s="82"/>
      <c r="BJ8" s="82"/>
      <c r="BK8" s="82"/>
      <c r="BL8" s="82"/>
      <c r="BM8" s="82"/>
      <c r="BN8" s="82"/>
      <c r="BO8" s="82"/>
      <c r="BP8" s="82"/>
      <c r="BQ8" s="82"/>
      <c r="BR8" s="82"/>
      <c r="BS8" s="82"/>
      <c r="BT8" s="82"/>
      <c r="BU8" s="82"/>
      <c r="BV8" s="82"/>
      <c r="BW8" s="82"/>
      <c r="BX8" s="82"/>
      <c r="BY8" s="82"/>
      <c r="BZ8" s="82"/>
      <c r="CA8" s="82"/>
      <c r="CB8" s="82"/>
    </row>
    <row r="9" spans="1:80" ht="15" x14ac:dyDescent="0.25">
      <c r="C9" s="15"/>
      <c r="D9" s="77"/>
      <c r="E9" s="81">
        <v>2</v>
      </c>
      <c r="F9" s="79" t="s">
        <v>1982</v>
      </c>
      <c r="G9" s="79"/>
      <c r="H9" s="79"/>
      <c r="I9" s="79"/>
      <c r="J9" s="79"/>
      <c r="K9" s="79"/>
      <c r="L9" s="79"/>
      <c r="M9" s="79"/>
      <c r="N9" s="79"/>
      <c r="O9" s="79"/>
      <c r="P9" s="79"/>
      <c r="Q9" s="79"/>
      <c r="R9" s="79"/>
      <c r="S9" s="79"/>
      <c r="T9" s="77"/>
      <c r="U9" s="79"/>
      <c r="V9" s="79"/>
      <c r="W9" s="79"/>
      <c r="X9" s="79"/>
      <c r="Y9" s="79"/>
      <c r="Z9" s="79"/>
      <c r="AA9" s="79"/>
      <c r="AB9" s="79"/>
      <c r="AC9" s="79"/>
      <c r="AD9" s="79"/>
      <c r="AE9" s="79"/>
      <c r="AF9" s="79"/>
      <c r="AG9" s="79"/>
      <c r="AH9" s="79"/>
      <c r="AI9" s="79"/>
      <c r="AJ9" s="79"/>
      <c r="AK9" s="79"/>
      <c r="AL9" s="79"/>
      <c r="AM9" s="79"/>
      <c r="AN9" s="79"/>
      <c r="AO9" s="79"/>
      <c r="AP9" s="79"/>
      <c r="AQ9" s="79"/>
      <c r="AR9" s="79"/>
      <c r="AS9" s="79"/>
      <c r="AT9" s="79"/>
      <c r="AU9" s="79"/>
      <c r="AV9" s="79"/>
      <c r="AW9" s="79"/>
      <c r="AX9" s="79"/>
      <c r="AY9" s="79"/>
      <c r="AZ9" s="79"/>
      <c r="BA9" s="79"/>
      <c r="BB9" s="79"/>
      <c r="BC9" s="79"/>
      <c r="BD9" s="79"/>
      <c r="BE9" s="82"/>
      <c r="BF9" s="82"/>
      <c r="BG9" s="82"/>
      <c r="BH9" s="82"/>
      <c r="BI9" s="82"/>
      <c r="BJ9" s="82"/>
      <c r="BK9" s="82"/>
      <c r="BL9" s="82"/>
      <c r="BM9" s="82"/>
      <c r="BN9" s="82"/>
      <c r="BO9" s="82"/>
      <c r="BP9" s="82"/>
      <c r="BQ9" s="82"/>
      <c r="BR9" s="82"/>
      <c r="BS9" s="82"/>
      <c r="BT9" s="82"/>
      <c r="BU9" s="82"/>
      <c r="BV9" s="82"/>
      <c r="BW9" s="82"/>
      <c r="BX9" s="82"/>
      <c r="BY9" s="82"/>
      <c r="BZ9" s="82"/>
      <c r="CA9" s="82"/>
      <c r="CB9" s="82"/>
    </row>
    <row r="10" spans="1:80" ht="15" x14ac:dyDescent="0.25">
      <c r="C10" s="15"/>
      <c r="D10" s="77"/>
      <c r="E10" s="81"/>
      <c r="F10" s="79"/>
      <c r="G10" s="79"/>
      <c r="H10" s="79"/>
      <c r="I10" s="79"/>
      <c r="J10" s="79"/>
      <c r="K10" s="79"/>
      <c r="L10" s="79"/>
      <c r="M10" s="79"/>
      <c r="N10" s="79"/>
      <c r="O10" s="79"/>
      <c r="P10" s="79"/>
      <c r="Q10" s="79"/>
      <c r="R10" s="79"/>
      <c r="S10" s="79"/>
      <c r="T10" s="77"/>
      <c r="U10" s="79"/>
      <c r="V10" s="79"/>
      <c r="W10" s="79"/>
      <c r="X10" s="79"/>
      <c r="Y10" s="79"/>
      <c r="Z10" s="79"/>
      <c r="AA10" s="79"/>
      <c r="AB10" s="79"/>
      <c r="AC10" s="79"/>
      <c r="AD10" s="79"/>
      <c r="AE10" s="79"/>
      <c r="AF10" s="79"/>
      <c r="AG10" s="79"/>
      <c r="AH10" s="79"/>
      <c r="AI10" s="79"/>
      <c r="AJ10" s="79"/>
      <c r="AK10" s="79"/>
      <c r="AL10" s="79"/>
      <c r="AM10" s="79"/>
      <c r="AN10" s="79"/>
      <c r="AO10" s="79"/>
      <c r="AP10" s="79"/>
      <c r="AQ10" s="79"/>
      <c r="AR10" s="79"/>
      <c r="AS10" s="79"/>
      <c r="AT10" s="79"/>
      <c r="AU10" s="79"/>
      <c r="AV10" s="79"/>
      <c r="AW10" s="79"/>
      <c r="AX10" s="79"/>
      <c r="AY10" s="79"/>
      <c r="AZ10" s="79"/>
      <c r="BA10" s="79"/>
      <c r="BB10" s="79"/>
      <c r="BC10" s="79"/>
      <c r="BD10" s="79"/>
      <c r="BE10" s="82"/>
      <c r="BF10" s="82"/>
      <c r="BG10" s="82"/>
      <c r="BH10" s="82"/>
      <c r="BI10" s="82"/>
      <c r="BJ10" s="82"/>
      <c r="BK10" s="82"/>
      <c r="BL10" s="82"/>
      <c r="BM10" s="82"/>
      <c r="BN10" s="82"/>
      <c r="BO10" s="82"/>
      <c r="BP10" s="82"/>
      <c r="BQ10" s="82"/>
      <c r="BR10" s="82"/>
      <c r="BS10" s="82"/>
      <c r="BT10" s="82"/>
      <c r="BU10" s="82"/>
      <c r="BV10" s="82"/>
      <c r="BW10" s="82"/>
      <c r="BX10" s="82"/>
      <c r="BY10" s="82"/>
      <c r="BZ10" s="82"/>
      <c r="CA10" s="82"/>
      <c r="CB10" s="82"/>
    </row>
    <row r="11" spans="1:80" ht="15" x14ac:dyDescent="0.25">
      <c r="C11" s="15"/>
      <c r="D11" s="77"/>
      <c r="E11" s="81">
        <v>3</v>
      </c>
      <c r="F11" s="79" t="s">
        <v>1983</v>
      </c>
      <c r="G11" s="79"/>
      <c r="H11" s="79"/>
      <c r="I11" s="79"/>
      <c r="J11" s="79"/>
      <c r="K11" s="79"/>
      <c r="L11" s="79"/>
      <c r="M11" s="79"/>
      <c r="N11" s="79"/>
      <c r="O11" s="79"/>
      <c r="P11" s="79"/>
      <c r="Q11" s="79"/>
      <c r="R11" s="79"/>
      <c r="S11" s="79"/>
      <c r="T11" s="79"/>
      <c r="U11" s="79"/>
      <c r="V11" s="79"/>
      <c r="W11" s="79"/>
      <c r="X11" s="79"/>
      <c r="Y11" s="79"/>
      <c r="Z11" s="79"/>
      <c r="AA11" s="79"/>
      <c r="AB11" s="79"/>
      <c r="AC11" s="79"/>
      <c r="AD11" s="79"/>
      <c r="AE11" s="79"/>
      <c r="AF11" s="79"/>
      <c r="AG11" s="79"/>
      <c r="AH11" s="79"/>
      <c r="AI11" s="79"/>
      <c r="AJ11" s="79"/>
      <c r="AK11" s="79"/>
      <c r="AL11" s="79"/>
      <c r="AM11" s="79"/>
      <c r="AN11" s="79"/>
      <c r="AO11" s="79"/>
      <c r="AP11" s="79"/>
      <c r="AQ11" s="79"/>
      <c r="AR11" s="79"/>
      <c r="AS11" s="79"/>
      <c r="AT11" s="79"/>
      <c r="AU11" s="79"/>
      <c r="AV11" s="79"/>
      <c r="AW11" s="79"/>
      <c r="AX11" s="79"/>
      <c r="AY11" s="79"/>
      <c r="AZ11" s="79"/>
      <c r="BA11" s="79"/>
      <c r="BB11" s="79"/>
      <c r="BC11" s="79"/>
      <c r="BD11" s="79"/>
      <c r="BE11" s="82"/>
      <c r="BF11" s="82"/>
      <c r="BG11" s="82"/>
      <c r="BH11" s="82"/>
      <c r="BI11" s="82"/>
      <c r="BJ11" s="82"/>
      <c r="BK11" s="82"/>
      <c r="BL11" s="82"/>
      <c r="BM11" s="82"/>
      <c r="BN11" s="82"/>
      <c r="BO11" s="82"/>
      <c r="BP11" s="82"/>
      <c r="BQ11" s="82"/>
      <c r="BR11" s="82"/>
      <c r="BS11" s="82"/>
      <c r="BT11" s="82"/>
      <c r="BU11" s="82"/>
      <c r="BV11" s="82"/>
      <c r="BW11" s="82"/>
      <c r="BX11" s="82"/>
      <c r="BY11" s="82"/>
      <c r="BZ11" s="82"/>
      <c r="CA11" s="82"/>
      <c r="CB11" s="82"/>
    </row>
    <row r="12" spans="1:80" ht="15" x14ac:dyDescent="0.25">
      <c r="C12" s="15"/>
      <c r="D12" s="77"/>
      <c r="E12" s="83"/>
      <c r="F12" s="84" t="s">
        <v>1984</v>
      </c>
      <c r="G12" s="79"/>
      <c r="H12" s="79"/>
      <c r="I12" s="79"/>
      <c r="J12" s="79"/>
      <c r="K12" s="79"/>
      <c r="L12" s="79"/>
      <c r="M12" s="79"/>
      <c r="N12" s="79"/>
      <c r="O12" s="79"/>
      <c r="P12" s="79"/>
      <c r="Q12" s="79"/>
      <c r="R12" s="79"/>
      <c r="S12" s="79"/>
      <c r="T12" s="79"/>
      <c r="U12" s="79"/>
      <c r="V12" s="79"/>
      <c r="W12" s="79"/>
      <c r="X12" s="79"/>
      <c r="Y12" s="79"/>
      <c r="Z12" s="79"/>
      <c r="AA12" s="79"/>
      <c r="AB12" s="79"/>
      <c r="AC12" s="79"/>
      <c r="AD12" s="79"/>
      <c r="AE12" s="79"/>
      <c r="AF12" s="79"/>
      <c r="AG12" s="79"/>
      <c r="AH12" s="79"/>
      <c r="AI12" s="79"/>
      <c r="AJ12" s="79"/>
      <c r="AK12" s="79"/>
      <c r="AL12" s="79"/>
      <c r="AM12" s="79"/>
      <c r="AN12" s="79"/>
      <c r="AO12" s="79"/>
      <c r="AP12" s="79"/>
      <c r="AQ12" s="79"/>
      <c r="AR12" s="79"/>
      <c r="AS12" s="79"/>
      <c r="AT12" s="79"/>
      <c r="AU12" s="79"/>
      <c r="AV12" s="79"/>
      <c r="AW12" s="79"/>
      <c r="AX12" s="79"/>
      <c r="AY12" s="79"/>
      <c r="AZ12" s="79"/>
      <c r="BA12" s="79"/>
      <c r="BB12" s="79"/>
      <c r="BC12" s="79"/>
      <c r="BD12" s="79"/>
      <c r="BE12" s="82"/>
      <c r="BF12" s="82"/>
      <c r="BG12" s="82"/>
      <c r="BH12" s="82"/>
      <c r="BI12" s="82"/>
      <c r="BJ12" s="82"/>
      <c r="BK12" s="82"/>
      <c r="BL12" s="82"/>
      <c r="BM12" s="82"/>
      <c r="BN12" s="82"/>
      <c r="BO12" s="82"/>
      <c r="BP12" s="82"/>
      <c r="BQ12" s="82"/>
      <c r="BR12" s="82"/>
      <c r="BS12" s="82"/>
      <c r="BT12" s="82"/>
      <c r="BU12" s="82"/>
      <c r="BV12" s="82"/>
      <c r="BW12" s="82"/>
      <c r="BX12" s="82"/>
      <c r="BY12" s="82"/>
      <c r="BZ12" s="82"/>
      <c r="CA12" s="82"/>
      <c r="CB12" s="82"/>
    </row>
    <row r="13" spans="1:80" ht="15" x14ac:dyDescent="0.25">
      <c r="C13" s="15"/>
      <c r="D13" s="77"/>
      <c r="E13" s="83"/>
      <c r="F13" s="79"/>
      <c r="G13" s="79"/>
      <c r="H13" s="79"/>
      <c r="I13" s="79"/>
      <c r="J13" s="79"/>
      <c r="K13" s="79"/>
      <c r="L13" s="79"/>
      <c r="M13" s="79"/>
      <c r="N13" s="79"/>
      <c r="O13" s="79"/>
      <c r="P13" s="79"/>
      <c r="Q13" s="79"/>
      <c r="R13" s="79"/>
      <c r="S13" s="79"/>
      <c r="T13" s="79"/>
      <c r="U13" s="79"/>
      <c r="V13" s="79"/>
      <c r="W13" s="79"/>
      <c r="X13" s="79"/>
      <c r="Y13" s="79"/>
      <c r="Z13" s="79"/>
      <c r="AA13" s="79"/>
      <c r="AB13" s="79"/>
      <c r="AC13" s="79"/>
      <c r="AD13" s="79"/>
      <c r="AE13" s="79"/>
      <c r="AF13" s="79"/>
      <c r="AG13" s="79"/>
      <c r="AH13" s="79"/>
      <c r="AI13" s="79"/>
      <c r="AJ13" s="79"/>
      <c r="AK13" s="79"/>
      <c r="AL13" s="79"/>
      <c r="AM13" s="79"/>
      <c r="AN13" s="79"/>
      <c r="AO13" s="79"/>
      <c r="AP13" s="79"/>
      <c r="AQ13" s="79"/>
      <c r="AR13" s="79"/>
      <c r="AS13" s="79"/>
      <c r="AT13" s="79"/>
      <c r="AU13" s="79"/>
      <c r="AV13" s="79"/>
      <c r="AW13" s="79"/>
      <c r="AX13" s="79"/>
      <c r="AY13" s="79"/>
      <c r="AZ13" s="79"/>
      <c r="BA13" s="79"/>
      <c r="BB13" s="79"/>
      <c r="BC13" s="79"/>
      <c r="BD13" s="79"/>
      <c r="BE13" s="82"/>
      <c r="BF13" s="82"/>
      <c r="BG13" s="82"/>
      <c r="BH13" s="82"/>
      <c r="BI13" s="82"/>
      <c r="BJ13" s="82"/>
      <c r="BK13" s="82"/>
      <c r="BL13" s="82"/>
      <c r="BM13" s="82"/>
      <c r="BN13" s="82"/>
      <c r="BO13" s="82"/>
      <c r="BP13" s="82"/>
      <c r="BQ13" s="82"/>
      <c r="BR13" s="82"/>
      <c r="BS13" s="82"/>
      <c r="BT13" s="82"/>
      <c r="BU13" s="82"/>
      <c r="BV13" s="82"/>
      <c r="BW13" s="82"/>
      <c r="BX13" s="82"/>
      <c r="BY13" s="82"/>
      <c r="BZ13" s="82"/>
      <c r="CA13" s="82"/>
      <c r="CB13" s="82"/>
    </row>
    <row r="14" spans="1:80" ht="15" x14ac:dyDescent="0.25">
      <c r="C14" s="15"/>
      <c r="D14" s="77"/>
      <c r="E14" s="83"/>
      <c r="F14" s="79"/>
      <c r="G14" s="79"/>
      <c r="H14" s="79"/>
      <c r="I14" s="79"/>
      <c r="J14" s="79"/>
      <c r="K14" s="79"/>
      <c r="L14" s="79"/>
      <c r="M14" s="79"/>
      <c r="N14" s="79"/>
      <c r="O14" s="79"/>
      <c r="P14" s="79"/>
      <c r="Q14" s="79"/>
      <c r="R14" s="79"/>
      <c r="S14" s="79"/>
      <c r="T14" s="79"/>
      <c r="U14" s="79"/>
      <c r="V14" s="79"/>
      <c r="W14" s="79"/>
      <c r="X14" s="79"/>
      <c r="Y14" s="79"/>
      <c r="Z14" s="79"/>
      <c r="AA14" s="79"/>
      <c r="AB14" s="79"/>
      <c r="AC14" s="79"/>
      <c r="AD14" s="79"/>
      <c r="AE14" s="79"/>
      <c r="AF14" s="79"/>
      <c r="AG14" s="79"/>
      <c r="AH14" s="79"/>
      <c r="AI14" s="79"/>
      <c r="AJ14" s="79"/>
      <c r="AK14" s="79"/>
      <c r="AL14" s="79"/>
      <c r="AM14" s="79"/>
      <c r="AN14" s="79"/>
      <c r="AO14" s="79"/>
      <c r="AP14" s="79"/>
      <c r="AQ14" s="79"/>
      <c r="AR14" s="79"/>
      <c r="AS14" s="79"/>
      <c r="AT14" s="79"/>
      <c r="AU14" s="79"/>
      <c r="AV14" s="79"/>
      <c r="AW14" s="79"/>
      <c r="AX14" s="79"/>
      <c r="AY14" s="79"/>
      <c r="AZ14" s="79"/>
      <c r="BA14" s="79"/>
      <c r="BB14" s="79"/>
      <c r="BC14" s="79"/>
      <c r="BD14" s="79"/>
      <c r="BE14" s="82"/>
      <c r="BF14" s="82"/>
      <c r="BG14" s="82"/>
      <c r="BH14" s="82"/>
      <c r="BI14" s="82"/>
      <c r="BJ14" s="82"/>
      <c r="BK14" s="82"/>
      <c r="BL14" s="82"/>
      <c r="BM14" s="82"/>
      <c r="BN14" s="82"/>
      <c r="BO14" s="82"/>
      <c r="BP14" s="82"/>
      <c r="BQ14" s="82"/>
      <c r="BR14" s="82"/>
      <c r="BS14" s="82"/>
      <c r="BT14" s="82"/>
      <c r="BU14" s="82"/>
      <c r="BV14" s="82"/>
      <c r="BW14" s="82"/>
      <c r="BX14" s="82"/>
      <c r="BY14" s="82"/>
      <c r="BZ14" s="82"/>
      <c r="CA14" s="82"/>
      <c r="CB14" s="82"/>
    </row>
    <row r="15" spans="1:80" ht="15" x14ac:dyDescent="0.25">
      <c r="C15" s="15"/>
      <c r="D15" s="77"/>
      <c r="E15" s="79"/>
      <c r="F15" s="84"/>
      <c r="G15" s="84"/>
      <c r="H15" s="84"/>
      <c r="I15" s="84"/>
      <c r="J15" s="84"/>
      <c r="K15" s="84"/>
      <c r="L15" s="77"/>
      <c r="M15" s="77"/>
      <c r="N15" s="77"/>
      <c r="O15" s="77"/>
      <c r="P15" s="77"/>
      <c r="Q15" s="77"/>
      <c r="R15" s="77"/>
      <c r="S15" s="77"/>
      <c r="T15" s="77"/>
      <c r="U15" s="77"/>
      <c r="V15" s="77"/>
      <c r="W15" s="77"/>
      <c r="X15" s="77"/>
      <c r="Y15" s="77"/>
      <c r="Z15" s="79"/>
      <c r="AA15" s="79"/>
      <c r="AB15" s="79"/>
      <c r="AC15" s="79"/>
      <c r="AD15" s="79"/>
      <c r="AE15" s="79"/>
      <c r="AF15" s="79"/>
      <c r="AG15" s="79"/>
      <c r="AH15" s="79"/>
      <c r="AI15" s="79"/>
      <c r="AJ15" s="79"/>
      <c r="AK15" s="79"/>
      <c r="AL15" s="79"/>
      <c r="AM15" s="79"/>
      <c r="AN15" s="79"/>
      <c r="AO15" s="79"/>
      <c r="AP15" s="79"/>
      <c r="AQ15" s="79"/>
      <c r="AR15" s="79"/>
      <c r="AS15" s="79"/>
      <c r="AT15" s="79"/>
      <c r="AU15" s="79"/>
      <c r="AV15" s="79"/>
      <c r="AW15" s="79"/>
      <c r="AX15" s="79"/>
      <c r="AY15" s="79"/>
      <c r="AZ15" s="79"/>
      <c r="BA15" s="79"/>
      <c r="BB15" s="79"/>
      <c r="BC15" s="79"/>
      <c r="BD15" s="79"/>
      <c r="BE15" s="82"/>
      <c r="BF15" s="82"/>
      <c r="BG15" s="82"/>
      <c r="BH15" s="82"/>
      <c r="BI15" s="82"/>
      <c r="BJ15" s="82"/>
      <c r="BK15" s="82"/>
      <c r="BL15" s="82"/>
      <c r="BM15" s="82"/>
      <c r="BN15" s="82"/>
      <c r="BO15" s="82"/>
      <c r="BP15" s="82"/>
      <c r="BQ15" s="82"/>
      <c r="BR15" s="82"/>
      <c r="BS15" s="82"/>
      <c r="BT15" s="82"/>
      <c r="BU15" s="82"/>
      <c r="BV15" s="82"/>
      <c r="BW15" s="82"/>
      <c r="BX15" s="82"/>
      <c r="BY15" s="82"/>
      <c r="BZ15" s="82"/>
      <c r="CA15" s="82"/>
      <c r="CB15" s="82"/>
    </row>
    <row r="16" spans="1:80" ht="20.25" customHeight="1" x14ac:dyDescent="0.25">
      <c r="C16" s="15"/>
      <c r="D16" s="85"/>
      <c r="E16" s="4"/>
      <c r="F16" s="72"/>
      <c r="G16" s="72"/>
      <c r="H16" s="72"/>
      <c r="I16" s="72"/>
      <c r="J16" s="72"/>
      <c r="K16" s="72"/>
      <c r="L16" s="85"/>
      <c r="M16" s="85"/>
      <c r="N16" s="85"/>
      <c r="O16" s="85"/>
      <c r="P16" s="85"/>
      <c r="Q16" s="85"/>
      <c r="R16" s="85"/>
      <c r="S16" s="85"/>
      <c r="T16" s="85"/>
      <c r="U16" s="85"/>
      <c r="V16" s="85"/>
      <c r="W16" s="85"/>
      <c r="X16" s="85"/>
      <c r="Y16" s="85"/>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86"/>
      <c r="BF16" s="86"/>
      <c r="BG16" s="86"/>
      <c r="BH16" s="86"/>
      <c r="BI16" s="86"/>
      <c r="BJ16" s="86"/>
      <c r="BK16" s="86"/>
      <c r="BL16" s="86"/>
      <c r="BM16" s="86"/>
      <c r="BN16" s="86"/>
      <c r="BO16" s="86"/>
      <c r="BP16" s="86"/>
      <c r="BQ16" s="86"/>
      <c r="BR16" s="86"/>
      <c r="BS16" s="86"/>
      <c r="BT16" s="86"/>
      <c r="BU16" s="86"/>
      <c r="BV16" s="86"/>
      <c r="BW16" s="86"/>
      <c r="BX16" s="86"/>
      <c r="BY16" s="86"/>
      <c r="BZ16" s="86"/>
      <c r="CA16" s="86"/>
      <c r="CB16" s="86"/>
    </row>
    <row r="17" spans="3:80" ht="20.25" customHeight="1" x14ac:dyDescent="0.25">
      <c r="C17" s="15"/>
      <c r="D17" s="87" t="s">
        <v>7</v>
      </c>
      <c r="E17" s="88"/>
      <c r="F17" s="88"/>
      <c r="G17" s="89"/>
      <c r="H17" s="90" t="s">
        <v>4</v>
      </c>
      <c r="I17" s="91"/>
      <c r="J17" s="91"/>
      <c r="K17" s="92"/>
      <c r="L17" s="93" t="s">
        <v>1976</v>
      </c>
      <c r="M17" s="94"/>
      <c r="N17" s="94"/>
      <c r="O17" s="95"/>
      <c r="P17" s="190" t="s">
        <v>3755</v>
      </c>
      <c r="Q17" s="191"/>
      <c r="R17" s="191"/>
      <c r="S17" s="192"/>
      <c r="T17" s="99" t="s">
        <v>9</v>
      </c>
      <c r="U17" s="99"/>
      <c r="V17" s="99"/>
      <c r="W17" s="100"/>
      <c r="Y17" s="101" t="s">
        <v>1985</v>
      </c>
      <c r="Z17" s="102"/>
      <c r="AA17" s="102"/>
      <c r="AB17" s="103"/>
      <c r="AC17" s="4"/>
      <c r="AD17" s="4"/>
      <c r="AI17" s="4"/>
      <c r="AJ17" s="4"/>
      <c r="AK17" s="4"/>
      <c r="AL17" s="4"/>
      <c r="AM17" s="4"/>
      <c r="AN17" s="4"/>
      <c r="AO17" s="4"/>
      <c r="AP17" s="4"/>
      <c r="AQ17" s="4"/>
      <c r="AR17" s="4"/>
      <c r="AS17" s="4"/>
      <c r="AT17" s="4"/>
      <c r="AU17" s="4"/>
      <c r="AV17" s="4"/>
      <c r="AW17" s="4"/>
      <c r="AX17" s="4"/>
      <c r="AY17" s="4"/>
      <c r="AZ17" s="4"/>
      <c r="BA17" s="4"/>
      <c r="BB17" s="4"/>
      <c r="BC17" s="4"/>
      <c r="BD17" s="4"/>
      <c r="BE17" s="86"/>
      <c r="BF17" s="86"/>
      <c r="BG17" s="86"/>
      <c r="BH17" s="86"/>
      <c r="BI17" s="86"/>
      <c r="BJ17" s="86"/>
      <c r="BK17" s="86"/>
      <c r="BL17" s="86"/>
      <c r="BM17" s="86"/>
      <c r="BN17" s="86"/>
      <c r="BO17" s="86"/>
      <c r="BP17" s="86"/>
      <c r="BQ17" s="86"/>
      <c r="BR17" s="86"/>
      <c r="BS17" s="86"/>
      <c r="BT17" s="86"/>
      <c r="BU17" s="86"/>
      <c r="BV17" s="86"/>
      <c r="BW17" s="86"/>
      <c r="BX17" s="86"/>
      <c r="BY17" s="86"/>
      <c r="BZ17" s="86"/>
      <c r="CA17" s="86"/>
      <c r="CB17" s="86"/>
    </row>
    <row r="18" spans="3:80" ht="20.25" customHeight="1" x14ac:dyDescent="0.25">
      <c r="C18" s="15"/>
      <c r="D18" s="104" t="s">
        <v>3</v>
      </c>
      <c r="E18" s="105"/>
      <c r="F18" s="105"/>
      <c r="G18" s="106"/>
      <c r="H18" s="107" t="s">
        <v>6</v>
      </c>
      <c r="I18" s="108"/>
      <c r="J18" s="108"/>
      <c r="K18" s="109"/>
      <c r="L18" s="110" t="s">
        <v>8</v>
      </c>
      <c r="M18" s="111"/>
      <c r="N18" s="111"/>
      <c r="O18" s="112"/>
      <c r="P18" s="96" t="s">
        <v>10</v>
      </c>
      <c r="Q18" s="97"/>
      <c r="R18" s="97"/>
      <c r="S18" s="98"/>
      <c r="T18" s="113" t="s">
        <v>5</v>
      </c>
      <c r="U18" s="99"/>
      <c r="V18" s="99"/>
      <c r="W18" s="100"/>
      <c r="Y18" s="117" t="s">
        <v>1986</v>
      </c>
      <c r="Z18" s="118"/>
      <c r="AA18" s="118"/>
      <c r="AB18" s="119"/>
      <c r="AC18" s="86"/>
      <c r="AD18" s="86"/>
      <c r="AI18" s="86"/>
      <c r="AJ18" s="86"/>
      <c r="AK18" s="86"/>
      <c r="AL18" s="86"/>
      <c r="AM18" s="86"/>
      <c r="AN18" s="86"/>
      <c r="AO18" s="86"/>
      <c r="AP18" s="86"/>
      <c r="AQ18" s="86"/>
      <c r="AR18" s="86"/>
      <c r="AS18" s="86"/>
      <c r="AT18" s="86"/>
      <c r="AU18" s="86"/>
      <c r="AV18" s="86"/>
      <c r="AW18" s="86"/>
      <c r="AX18" s="86"/>
      <c r="AY18" s="86"/>
      <c r="AZ18" s="86"/>
      <c r="BA18" s="86"/>
      <c r="BB18" s="86"/>
      <c r="BC18" s="86"/>
      <c r="BD18" s="86"/>
      <c r="BE18" s="86"/>
      <c r="BF18" s="86"/>
      <c r="BG18" s="86"/>
      <c r="BH18" s="86"/>
      <c r="BI18" s="86"/>
      <c r="BJ18" s="86"/>
      <c r="BK18" s="86"/>
      <c r="BL18" s="86"/>
      <c r="BM18" s="86"/>
      <c r="BN18" s="86"/>
      <c r="BO18" s="86"/>
      <c r="BP18" s="86"/>
      <c r="BQ18" s="86"/>
      <c r="BR18" s="86"/>
      <c r="BS18" s="86"/>
      <c r="BT18" s="86"/>
      <c r="BU18" s="86"/>
      <c r="BV18" s="86"/>
      <c r="BW18" s="86"/>
      <c r="BX18" s="86"/>
      <c r="BY18" s="86"/>
      <c r="BZ18" s="86"/>
      <c r="CA18" s="86"/>
      <c r="CB18" s="86"/>
    </row>
    <row r="19" spans="3:80" ht="20.25" customHeight="1" thickBot="1" x14ac:dyDescent="0.3">
      <c r="C19" s="15"/>
    </row>
    <row r="20" spans="3:80" ht="15" customHeight="1" thickBot="1" x14ac:dyDescent="0.3">
      <c r="C20" s="15"/>
      <c r="D20" s="120"/>
      <c r="E20" s="121"/>
      <c r="F20" s="121"/>
      <c r="G20" s="121"/>
      <c r="H20" s="121"/>
      <c r="I20" s="121"/>
      <c r="J20" s="121"/>
      <c r="K20" s="121"/>
      <c r="L20" s="121"/>
      <c r="M20" s="121"/>
      <c r="N20" s="121"/>
      <c r="O20" s="121"/>
      <c r="P20" s="121"/>
      <c r="Q20" s="121"/>
      <c r="R20" s="121"/>
      <c r="S20" s="121"/>
      <c r="T20" s="121"/>
      <c r="U20" s="122"/>
      <c r="W20" s="120"/>
      <c r="X20" s="121"/>
      <c r="Y20" s="121"/>
      <c r="Z20" s="121"/>
      <c r="AA20" s="121"/>
      <c r="AB20" s="121"/>
      <c r="AC20" s="121"/>
      <c r="AD20" s="121"/>
      <c r="AE20" s="121"/>
      <c r="AF20" s="121"/>
      <c r="AG20" s="121"/>
      <c r="AH20" s="121"/>
      <c r="AI20" s="121"/>
      <c r="AJ20" s="121"/>
      <c r="AK20" s="121"/>
      <c r="AL20" s="121"/>
      <c r="AM20" s="121"/>
      <c r="AN20" s="121"/>
      <c r="AO20" s="121"/>
      <c r="AP20" s="121"/>
      <c r="AQ20" s="121"/>
      <c r="AR20" s="121"/>
      <c r="AS20" s="121"/>
      <c r="AT20" s="121"/>
      <c r="AU20" s="121"/>
      <c r="AV20" s="121"/>
      <c r="AW20" s="121"/>
      <c r="AX20" s="121"/>
      <c r="AY20" s="121"/>
      <c r="AZ20" s="121"/>
      <c r="BA20" s="121"/>
      <c r="BB20" s="121"/>
      <c r="BC20" s="121"/>
      <c r="BD20" s="122"/>
    </row>
    <row r="21" spans="3:80" ht="20.25" customHeight="1" thickBot="1" x14ac:dyDescent="0.3">
      <c r="D21" s="123"/>
      <c r="E21" s="124"/>
      <c r="F21" s="124"/>
      <c r="G21" s="124"/>
      <c r="H21" s="124"/>
      <c r="I21" s="124"/>
      <c r="J21" s="124"/>
      <c r="K21" s="124"/>
      <c r="L21" s="124"/>
      <c r="M21" s="124"/>
      <c r="N21" s="124"/>
      <c r="O21" s="124"/>
      <c r="P21" s="124"/>
      <c r="Q21" s="124"/>
      <c r="R21" s="124"/>
      <c r="S21" s="124"/>
      <c r="T21" s="124"/>
      <c r="U21" s="125"/>
      <c r="W21" s="126"/>
      <c r="BD21" s="127"/>
    </row>
    <row r="22" spans="3:80" ht="20.25" customHeight="1" thickBot="1" x14ac:dyDescent="0.3">
      <c r="D22" s="126"/>
      <c r="E22" s="62" t="s">
        <v>148</v>
      </c>
      <c r="F22" s="63"/>
      <c r="G22" s="63"/>
      <c r="H22" s="63"/>
      <c r="I22" s="63"/>
      <c r="J22" s="63"/>
      <c r="K22" s="63"/>
      <c r="L22" s="63"/>
      <c r="M22" s="63"/>
      <c r="N22" s="63"/>
      <c r="O22" s="63"/>
      <c r="P22" s="63"/>
      <c r="Q22" s="63"/>
      <c r="R22" s="63"/>
      <c r="S22" s="63"/>
      <c r="T22" s="128"/>
      <c r="U22" s="127"/>
      <c r="W22" s="126"/>
      <c r="X22" s="129" t="s">
        <v>148</v>
      </c>
      <c r="Y22" s="130"/>
      <c r="Z22" s="130"/>
      <c r="AA22" s="130"/>
      <c r="AB22" s="130"/>
      <c r="AC22" s="130"/>
      <c r="AD22" s="130"/>
      <c r="AE22" s="130"/>
      <c r="AF22" s="130"/>
      <c r="AG22" s="130"/>
      <c r="AH22" s="130"/>
      <c r="AI22" s="130"/>
      <c r="AJ22" s="130"/>
      <c r="AK22" s="130"/>
      <c r="AL22" s="130"/>
      <c r="AM22" s="130"/>
      <c r="AN22" s="130"/>
      <c r="AO22" s="130"/>
      <c r="AP22" s="130"/>
      <c r="AQ22" s="130"/>
      <c r="AR22" s="130"/>
      <c r="AS22" s="130"/>
      <c r="AT22" s="130"/>
      <c r="AU22" s="130"/>
      <c r="AV22" s="130"/>
      <c r="AW22" s="130"/>
      <c r="AX22" s="130"/>
      <c r="AY22" s="130"/>
      <c r="AZ22" s="130"/>
      <c r="BA22" s="130"/>
      <c r="BB22" s="130"/>
      <c r="BC22" s="131"/>
      <c r="BD22" s="127"/>
    </row>
    <row r="23" spans="3:80" ht="20.25" customHeight="1" thickBot="1" x14ac:dyDescent="0.3">
      <c r="D23" s="126"/>
      <c r="E23" s="132" t="s">
        <v>1971</v>
      </c>
      <c r="F23" s="133"/>
      <c r="G23" s="133"/>
      <c r="H23" s="133"/>
      <c r="I23" s="238" t="s">
        <v>120</v>
      </c>
      <c r="J23" s="238"/>
      <c r="K23" s="238" t="s">
        <v>1970</v>
      </c>
      <c r="L23" s="239"/>
      <c r="M23" s="132" t="s">
        <v>1971</v>
      </c>
      <c r="N23" s="133"/>
      <c r="O23" s="133"/>
      <c r="P23" s="133"/>
      <c r="Q23" s="238" t="s">
        <v>120</v>
      </c>
      <c r="R23" s="238"/>
      <c r="S23" s="238" t="s">
        <v>1970</v>
      </c>
      <c r="T23" s="239"/>
      <c r="U23" s="127"/>
      <c r="W23" s="126"/>
      <c r="X23" s="132" t="s">
        <v>1971</v>
      </c>
      <c r="Y23" s="133"/>
      <c r="Z23" s="133"/>
      <c r="AA23" s="133"/>
      <c r="AB23" s="238" t="s">
        <v>120</v>
      </c>
      <c r="AC23" s="238"/>
      <c r="AD23" s="238" t="s">
        <v>1970</v>
      </c>
      <c r="AE23" s="239"/>
      <c r="AF23" s="132" t="s">
        <v>1971</v>
      </c>
      <c r="AG23" s="133"/>
      <c r="AH23" s="133"/>
      <c r="AI23" s="133"/>
      <c r="AJ23" s="238" t="s">
        <v>120</v>
      </c>
      <c r="AK23" s="238"/>
      <c r="AL23" s="238" t="s">
        <v>1970</v>
      </c>
      <c r="AM23" s="239"/>
      <c r="AN23" s="132" t="s">
        <v>1971</v>
      </c>
      <c r="AO23" s="133"/>
      <c r="AP23" s="133"/>
      <c r="AQ23" s="133"/>
      <c r="AR23" s="238" t="s">
        <v>120</v>
      </c>
      <c r="AS23" s="238"/>
      <c r="AT23" s="238" t="s">
        <v>1970</v>
      </c>
      <c r="AU23" s="239"/>
      <c r="AV23" s="132" t="s">
        <v>1971</v>
      </c>
      <c r="AW23" s="133"/>
      <c r="AX23" s="133"/>
      <c r="AY23" s="133"/>
      <c r="AZ23" s="238" t="s">
        <v>120</v>
      </c>
      <c r="BA23" s="238"/>
      <c r="BB23" s="238" t="s">
        <v>1970</v>
      </c>
      <c r="BC23" s="239"/>
      <c r="BD23" s="127"/>
    </row>
    <row r="24" spans="3:80" ht="20.25" customHeight="1" x14ac:dyDescent="0.25">
      <c r="D24" s="126"/>
      <c r="E24" s="70" t="s">
        <v>138</v>
      </c>
      <c r="F24" s="71"/>
      <c r="G24" s="71"/>
      <c r="H24" s="71"/>
      <c r="I24" s="242" cm="1">
        <f t="array" ref="I24">SUM(_xlfn.BYROW(IFERROR(_xlfn.VSTACK(
"[row1],[row2]"
),0),_xlfn.LAMBDA(_xlpm.r,_xlfn.LET(
      _xlpm.PData,SUMIFS(tbl_power[Current KW],tbl_power[SR],$C$5,tbl_power[Start Rack],IF(MIN(_xlpm.r)=0,SMALL(_xlpm.r,2),MIN(_xlpm.r))),
      _xlpm.RBData,SUM(SUMIFS(rack_breakdown[Total],rack_breakdown[Server Room],$C$5,rack_breakdown[Rack],"="&amp;_xlpm.r)),
   IF(_xlpm.PData&gt;_xlpm.RBData,_xlpm.PData,_xlpm.RBData)))))</f>
        <v>0</v>
      </c>
      <c r="J24" s="242"/>
      <c r="K24" s="242" t="e" cm="1">
        <f t="array" aca="1" ref="K24" ca="1">_xlfn.LET(
_xlpm.sr,$C$5,
_xlpm.sr_type, $C$6,
_xlpm.row,_xlfn.HSTACK(
"[row1],[row2]"
),_xlpm.typ,(ISNUMBER(FIND("Gen",_xlfn.XLOOKUP(file_path!$B$5&amp;".sr0"&amp;_xlpm.sr&amp;".rk"&amp;TEXT(_xlpm.row,"00"),rack_breakdown[Rack Path],rack_breakdown[Type])))),
_xlpm.act,(SUMIFS(rack_breakdown[Active Servers],rack_breakdown[Server Room],_xlpm.sr,rack_breakdown[Rack],"="&amp;_xlpm.row)&gt;0),
_xlpm.sts,(_xlfn.XLOOKUP(file_path!$B$5&amp;".sr0"&amp;_xlpm.sr&amp;".rk"&amp;TEXT(_xlpm.row,"00"),rack_breakdown[Rack Path],rack_breakdown[Status])="Power Limit"),
_xlpm.mltp,--(IF(_xlpm.typ,IF(_xlpm.sts,_xlpm.act,TRUE),TRUE)),
IF(_xlpm.sr_type=1,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f>
        <v>#REF!</v>
      </c>
      <c r="L24" s="243"/>
      <c r="M24" s="68" t="s">
        <v>141</v>
      </c>
      <c r="N24" s="69"/>
      <c r="O24" s="69"/>
      <c r="P24" s="69"/>
      <c r="Q24" s="244" cm="1">
        <f t="array" ref="Q24">SUM(_xlfn.BYROW(IFERROR(_xlfn.VSTACK(
"[row1],[row2]"
),0),_xlfn.LAMBDA(_xlpm.r,_xlfn.LET(
      _xlpm.PData,SUMIFS(tbl_power[Current KW],tbl_power[SR],$C$5,tbl_power[Start Rack],IF(MIN(_xlpm.r)=0,SMALL(_xlpm.r,2),MIN(_xlpm.r))),
      _xlpm.RBData,SUM(SUMIFS(rack_breakdown[Total],rack_breakdown[Server Room],$C$5,rack_breakdown[Rack],"="&amp;_xlpm.r)),
   IF(_xlpm.PData&gt;_xlpm.RBData,_xlpm.PData,_xlpm.RBData)))))</f>
        <v>0</v>
      </c>
      <c r="R24" s="244"/>
      <c r="S24" s="244" t="e" cm="1">
        <f t="array" aca="1" ref="S24" ca="1">_xlfn.LET(
_xlpm.sr,$C$5,
_xlpm.sr_type, $C$6,
_xlpm.row,_xlfn.HSTACK(
"[row1],[row2]"
),_xlpm.typ,(ISNUMBER(FIND("Gen",_xlfn.XLOOKUP(file_path!$B$5&amp;".sr0"&amp;_xlpm.sr&amp;".rk"&amp;TEXT(_xlpm.row,"00"),rack_breakdown[Rack Path],rack_breakdown[Type])))),
_xlpm.act,(SUMIFS(rack_breakdown[Active Servers],rack_breakdown[Server Room],_xlpm.sr,rack_breakdown[Rack],"="&amp;_xlpm.row)&gt;0),
_xlpm.sts,(_xlfn.XLOOKUP(file_path!$B$5&amp;".sr0"&amp;_xlpm.sr&amp;".rk"&amp;TEXT(_xlpm.row,"00"),rack_breakdown[Rack Path],rack_breakdown[Status])="Power Limit"),
_xlpm.mltp,--(IF(_xlpm.typ,IF(_xlpm.sts,_xlpm.act,TRUE),TRUE)),
IF(_xlpm.sr_type=1,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f>
        <v>#REF!</v>
      </c>
      <c r="T24" s="245"/>
      <c r="U24" s="127"/>
      <c r="W24" s="126"/>
      <c r="X24" s="70" t="s">
        <v>138</v>
      </c>
      <c r="Y24" s="71"/>
      <c r="Z24" s="71"/>
      <c r="AA24" s="71"/>
      <c r="AB24" s="242" cm="1">
        <f t="array" ref="AB24">SUM(_xlfn.BYROW(IFERROR(TRANSPOSE(_xlfn.HSTACK(
"[row1],[row2]"
)),0),_xlfn.LAMBDA(_xlpm.r,_xlfn.LET(
      _xlpm.PData,SUMIFS(tbl_power[Current KW],tbl_power[SR],$C$5,tbl_power[Start Rack],IF(MIN(_xlpm.r)=0,SMALL(_xlpm.r,2),MIN(_xlpm.r))),
      _xlpm.RBData,SUM(SUMIFS(rack_breakdown[Total],rack_breakdown[Server Room],$C$5,rack_breakdown[Rack],"="&amp;_xlpm.r)),
   IF(_xlpm.PData&gt;_xlpm.RBData,_xlpm.PData,_xlpm.RBData)))))</f>
        <v>0</v>
      </c>
      <c r="AC24" s="242"/>
      <c r="AD24" s="242" t="e" cm="1">
        <f t="array" aca="1" ref="AD24" ca="1">_xlfn.LET(
_xlpm.sr,$C$5,
_xlpm.sr_type, $C$6,
_xlpm.row,TRANSPOSE(_xlfn.VSTACK(
"[row1],[row2]"
)),_xlpm.typ,(ISNUMBER(FIND("Gen",_xlfn.XLOOKUP(file_path!$B$5&amp;".sr0"&amp;_xlpm.sr&amp;".rk"&amp;TEXT(_xlpm.row,"00"),rack_breakdown[Rack Path],rack_breakdown[Type])))),
_xlpm.act,(SUMIFS(rack_breakdown[Active Servers],rack_breakdown[Server Room],_xlpm.sr,rack_breakdown[Rack],"="&amp;_xlpm.row)&gt;0),
_xlpm.sts,(_xlfn.XLOOKUP(file_path!$B$5&amp;".sr0"&amp;_xlpm.sr&amp;".rk"&amp;TEXT(_xlpm.row,"00"),rack_breakdown[Rack Path],rack_breakdown[Status])="Power Limit"),
_xlpm.mltp,--(IF(_xlpm.typ,IF(_xlpm.sts,_xlpm.act,TRUE),TRUE)),
IF(_xlpm.sr_type=1,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f>
        <v>#REF!</v>
      </c>
      <c r="AE24" s="243"/>
      <c r="AF24" s="68" t="s">
        <v>141</v>
      </c>
      <c r="AG24" s="69"/>
      <c r="AH24" s="69"/>
      <c r="AI24" s="69"/>
      <c r="AJ24" s="244" cm="1">
        <f t="array" ref="AJ24">SUM(_xlfn.BYROW(IFERROR(TRANSPOSE(_xlfn.HSTACK(
"[row1],[row2]"
)),0),_xlfn.LAMBDA(_xlpm.r,_xlfn.LET(
      _xlpm.PData,SUMIFS(tbl_power[Current KW],tbl_power[SR],$C$5,tbl_power[Start Rack],IF(MIN(_xlpm.r)=0,SMALL(_xlpm.r,2),MIN(_xlpm.r))),
      _xlpm.RBData,SUM(SUMIFS(rack_breakdown[Total],rack_breakdown[Server Room],$C$5,rack_breakdown[Rack],"="&amp;_xlpm.r)),
   IF(_xlpm.PData&gt;_xlpm.RBData,_xlpm.PData,_xlpm.RBData)))))</f>
        <v>0</v>
      </c>
      <c r="AK24" s="244"/>
      <c r="AL24" s="244" t="e" cm="1">
        <f t="array" aca="1" ref="AL24" ca="1">_xlfn.LET(
_xlpm.sr,$C$5,
_xlpm.sr_type, $C$6,
_xlpm.row,TRANSPOSE(_xlfn.VSTACK(
"[row1],[row2]"
)),_xlpm.typ,(ISNUMBER(FIND("Gen",_xlfn.XLOOKUP(file_path!$B$5&amp;".sr0"&amp;_xlpm.sr&amp;".rk"&amp;TEXT(_xlpm.row,"00"),rack_breakdown[Rack Path],rack_breakdown[Type])))),
_xlpm.act,(SUMIFS(rack_breakdown[Active Servers],rack_breakdown[Server Room],_xlpm.sr,rack_breakdown[Rack],"="&amp;_xlpm.row)&gt;0),
_xlpm.sts,(_xlfn.XLOOKUP(file_path!$B$5&amp;".sr0"&amp;_xlpm.sr&amp;".rk"&amp;TEXT(_xlpm.row,"00"),rack_breakdown[Rack Path],rack_breakdown[Status])="Power Limit"),
_xlpm.mltp,--(IF(_xlpm.typ,IF(_xlpm.sts,_xlpm.act,TRUE),TRUE)),
IF(_xlpm.sr_type=1,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f>
        <v>#REF!</v>
      </c>
      <c r="AM24" s="245"/>
      <c r="AN24" s="134" t="s">
        <v>1987</v>
      </c>
      <c r="AO24" s="135"/>
      <c r="AP24" s="135"/>
      <c r="AQ24" s="135"/>
      <c r="AR24" s="246" cm="1">
        <f t="array" ref="AR24">SUM(_xlfn.BYROW(IFERROR(TRANSPOSE(_xlfn.HSTACK(
"[row1],[row2]"
)),0),_xlfn.LAMBDA(_xlpm.r,_xlfn.LET(
      _xlpm.PData,SUMIFS(tbl_power[Current KW],tbl_power[SR],$C$5,tbl_power[Start Rack],IF(MIN(_xlpm.r)=0,SMALL(_xlpm.r,2),MIN(_xlpm.r))),
      _xlpm.RBData,SUM(SUMIFS(rack_breakdown[Total],rack_breakdown[Server Room],$C$5,rack_breakdown[Rack],"="&amp;_xlpm.r)),
   IF(_xlpm.PData&gt;_xlpm.RBData,_xlpm.PData,_xlpm.RBData)))))</f>
        <v>0</v>
      </c>
      <c r="AS24" s="246"/>
      <c r="AT24" s="246" t="e" cm="1">
        <f t="array" aca="1" ref="AT24" ca="1">_xlfn.LET(
_xlpm.sr,$C$5,
_xlpm.sr_type, $C$6,
_xlpm.row,TRANSPOSE(_xlfn.VSTACK(
"[row1],[row2]"
)),_xlpm.typ,(ISNUMBER(FIND("Gen",_xlfn.XLOOKUP(file_path!$B$5&amp;".sr0"&amp;_xlpm.sr&amp;".rk"&amp;TEXT(_xlpm.row,"00"),rack_breakdown[Rack Path],rack_breakdown[Type])))),
_xlpm.act,(SUMIFS(rack_breakdown[Active Servers],rack_breakdown[Server Room],_xlpm.sr,rack_breakdown[Rack],"="&amp;_xlpm.row)&gt;0),
_xlpm.sts,(_xlfn.XLOOKUP(file_path!$B$5&amp;".sr0"&amp;_xlpm.sr&amp;".rk"&amp;TEXT(_xlpm.row,"00"),rack_breakdown[Rack Path],rack_breakdown[Status])="Power Limit"),
_xlpm.mltp,--(IF(_xlpm.typ,IF(_xlpm.sts,_xlpm.act,TRUE),TRUE)),
IF(_xlpm.sr_type=1,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f>
        <v>#REF!</v>
      </c>
      <c r="AU24" s="247"/>
      <c r="AV24" s="136" t="s">
        <v>1988</v>
      </c>
      <c r="AW24" s="137"/>
      <c r="AX24" s="137"/>
      <c r="AY24" s="137"/>
      <c r="AZ24" s="240" cm="1">
        <f t="array" ref="AZ24">SUM(_xlfn.BYROW(IFERROR(TRANSPOSE(_xlfn.HSTACK(
"[row1],[row2]"
)),0),_xlfn.LAMBDA(_xlpm.r,_xlfn.LET(
      _xlpm.PData,SUMIFS(tbl_power[Current KW],tbl_power[SR],$C$5,tbl_power[Start Rack],IF(MIN(_xlpm.r)=0,SMALL(_xlpm.r,2),MIN(_xlpm.r))),
      _xlpm.RBData,SUM(SUMIFS(rack_breakdown[Total],rack_breakdown[Server Room],$C$5,rack_breakdown[Rack],"="&amp;_xlpm.r)),
   IF(_xlpm.PData&gt;_xlpm.RBData,_xlpm.PData,_xlpm.RBData)))))</f>
        <v>0</v>
      </c>
      <c r="BA24" s="240"/>
      <c r="BB24" s="240" t="e" cm="1">
        <f t="array" aca="1" ref="BB24" ca="1">_xlfn.LET(
_xlpm.sr,$C$5,
_xlpm.sr_type, $C$6,
_xlpm.row,TRANSPOSE(_xlfn.VSTACK(
"[row1],[row2]"
)),_xlpm.typ,(ISNUMBER(FIND("Gen",_xlfn.XLOOKUP(file_path!$B$5&amp;".sr0"&amp;_xlpm.sr&amp;".rk"&amp;TEXT(_xlpm.row,"00"),rack_breakdown[Rack Path],rack_breakdown[Type])))),
_xlpm.act,(SUMIFS(rack_breakdown[Active Servers],rack_breakdown[Server Room],_xlpm.sr,rack_breakdown[Rack],"="&amp;_xlpm.row)&gt;0),
_xlpm.sts,(_xlfn.XLOOKUP(file_path!$B$5&amp;".sr0"&amp;_xlpm.sr&amp;".rk"&amp;TEXT(_xlpm.row,"00"),rack_breakdown[Rack Path],rack_breakdown[Status])="Power Limit"),
_xlpm.mltp,--(IF(_xlpm.typ,IF(_xlpm.sts,_xlpm.act,TRUE),TRUE)),
IF(_xlpm.sr_type=1,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f>
        <v>#REF!</v>
      </c>
      <c r="BC24" s="241"/>
      <c r="BD24" s="127"/>
    </row>
    <row r="25" spans="3:80" ht="20.25" customHeight="1" x14ac:dyDescent="0.25">
      <c r="D25" s="126"/>
      <c r="E25" s="73" t="s">
        <v>139</v>
      </c>
      <c r="F25" s="74"/>
      <c r="G25" s="74"/>
      <c r="H25" s="74"/>
      <c r="I25" s="250" cm="1">
        <f t="array" ref="I25">SUM(_xlfn.BYROW(IFERROR(_xlfn.VSTACK(
"[row1],[row2]"
),0),_xlfn.LAMBDA(_xlpm.r,_xlfn.LET(
      _xlpm.PData,SUMIFS(tbl_power[Current KW],tbl_power[SR],$C$5,tbl_power[Start Rack],IF(MIN(_xlpm.r)=0,SMALL(_xlpm.r,2),MIN(_xlpm.r))),
      _xlpm.RBData,SUM(SUMIFS(rack_breakdown[Total],rack_breakdown[Server Room],$C$5,rack_breakdown[Rack],"="&amp;_xlpm.r)),
   IF(_xlpm.PData&gt;_xlpm.RBData,_xlpm.PData,_xlpm.RBData)))))</f>
        <v>0</v>
      </c>
      <c r="J25" s="250"/>
      <c r="K25" s="250" t="e" cm="1">
        <f t="array" aca="1" ref="K25" ca="1">_xlfn.LET(
_xlpm.sr,$C$5,
_xlpm.sr_type, $C$6,
_xlpm.row,_xlfn.HSTACK(
"[row1],[row2]"
),_xlpm.typ,(ISNUMBER(FIND("Gen",_xlfn.XLOOKUP(file_path!$B$5&amp;".sr0"&amp;_xlpm.sr&amp;".rk"&amp;TEXT(_xlpm.row,"00"),rack_breakdown[Rack Path],rack_breakdown[Type])))),
_xlpm.act,(SUMIFS(rack_breakdown[Active Servers],rack_breakdown[Server Room],_xlpm.sr,rack_breakdown[Rack],"="&amp;_xlpm.row)&gt;0),
_xlpm.sts,(_xlfn.XLOOKUP(file_path!$B$5&amp;".sr0"&amp;_xlpm.sr&amp;".rk"&amp;TEXT(_xlpm.row,"00"),rack_breakdown[Rack Path],rack_breakdown[Status])="Power Limit"),
_xlpm.mltp,--(IF(_xlpm.typ,IF(_xlpm.sts,_xlpm.act,TRUE),TRUE)),
IF(_xlpm.sr_type=1,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f>
        <v>#REF!</v>
      </c>
      <c r="L25" s="251"/>
      <c r="M25" s="138" t="s">
        <v>142</v>
      </c>
      <c r="N25" s="139"/>
      <c r="O25" s="139"/>
      <c r="P25" s="139"/>
      <c r="Q25" s="252" cm="1">
        <f t="array" ref="Q25">SUM(_xlfn.BYROW(IFERROR(_xlfn.VSTACK(
"[row1],[row2]"
),0),_xlfn.LAMBDA(_xlpm.r,_xlfn.LET(
      _xlpm.PData,SUMIFS(tbl_power[Current KW],tbl_power[SR],$C$5,tbl_power[Start Rack],IF(MIN(_xlpm.r)=0,SMALL(_xlpm.r,2),MIN(_xlpm.r))),
      _xlpm.RBData,SUM(SUMIFS(rack_breakdown[Total],rack_breakdown[Server Room],$C$5,rack_breakdown[Rack],"="&amp;_xlpm.r)),
   IF(_xlpm.PData&gt;_xlpm.RBData,_xlpm.PData,_xlpm.RBData)))))</f>
        <v>0</v>
      </c>
      <c r="R25" s="252"/>
      <c r="S25" s="252" t="e" cm="1">
        <f t="array" aca="1" ref="S25" ca="1">_xlfn.LET(
_xlpm.sr,$C$5,
_xlpm.sr_type, $C$6,
_xlpm.row,_xlfn.HSTACK(
"[row1],[row2]"
),_xlpm.typ,(ISNUMBER(FIND("Gen",_xlfn.XLOOKUP(file_path!$B$5&amp;".sr0"&amp;_xlpm.sr&amp;".rk"&amp;TEXT(_xlpm.row,"00"),rack_breakdown[Rack Path],rack_breakdown[Type])))),
_xlpm.act,(SUMIFS(rack_breakdown[Active Servers],rack_breakdown[Server Room],_xlpm.sr,rack_breakdown[Rack],"="&amp;_xlpm.row)&gt;0),
_xlpm.sts,(_xlfn.XLOOKUP(file_path!$B$5&amp;".sr0"&amp;_xlpm.sr&amp;".rk"&amp;TEXT(_xlpm.row,"00"),rack_breakdown[Rack Path],rack_breakdown[Status])="Power Limit"),
_xlpm.mltp,--(IF(_xlpm.typ,IF(_xlpm.sts,_xlpm.act,TRUE),TRUE)),
IF(_xlpm.sr_type=1,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f>
        <v>#REF!</v>
      </c>
      <c r="T25" s="253"/>
      <c r="U25" s="127"/>
      <c r="W25" s="126"/>
      <c r="X25" s="73" t="s">
        <v>139</v>
      </c>
      <c r="Y25" s="74"/>
      <c r="Z25" s="74"/>
      <c r="AA25" s="74"/>
      <c r="AB25" s="250" cm="1">
        <f t="array" ref="AB25">SUM(_xlfn.BYROW(IFERROR(TRANSPOSE(_xlfn.HSTACK(
"[row1],[row2]"
)),0),_xlfn.LAMBDA(_xlpm.r,_xlfn.LET(
      _xlpm.PData,SUMIFS(tbl_power[Current KW],tbl_power[SR],$C$5,tbl_power[Start Rack],IF(MIN(_xlpm.r)=0,SMALL(_xlpm.r,2),MIN(_xlpm.r))),
      _xlpm.RBData,SUM(SUMIFS(rack_breakdown[Total],rack_breakdown[Server Room],$C$5,rack_breakdown[Rack],"="&amp;_xlpm.r)),
   IF(_xlpm.PData&gt;_xlpm.RBData,_xlpm.PData,_xlpm.RBData)))))</f>
        <v>0</v>
      </c>
      <c r="AC25" s="250"/>
      <c r="AD25" s="250" t="e" cm="1">
        <f t="array" aca="1" ref="AD25" ca="1">_xlfn.LET(
_xlpm.sr,$C$5,
_xlpm.sr_type, $C$6,
_xlpm.row,TRANSPOSE(_xlfn.VSTACK(
"[row1],[row2]"
)),_xlpm.typ,(ISNUMBER(FIND("Gen",_xlfn.XLOOKUP(file_path!$B$5&amp;".sr0"&amp;_xlpm.sr&amp;".rk"&amp;TEXT(_xlpm.row,"00"),rack_breakdown[Rack Path],rack_breakdown[Type])))),
_xlpm.act,(SUMIFS(rack_breakdown[Active Servers],rack_breakdown[Server Room],_xlpm.sr,rack_breakdown[Rack],"="&amp;_xlpm.row)&gt;0),
_xlpm.sts,(_xlfn.XLOOKUP(file_path!$B$5&amp;".sr0"&amp;_xlpm.sr&amp;".rk"&amp;TEXT(_xlpm.row,"00"),rack_breakdown[Rack Path],rack_breakdown[Status])="Power Limit"),
_xlpm.mltp,--(IF(_xlpm.typ,IF(_xlpm.sts,_xlpm.act,TRUE),TRUE)),
IF(_xlpm.sr_type=1,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f>
        <v>#REF!</v>
      </c>
      <c r="AE25" s="251"/>
      <c r="AF25" s="138" t="s">
        <v>142</v>
      </c>
      <c r="AG25" s="139"/>
      <c r="AH25" s="139"/>
      <c r="AI25" s="139"/>
      <c r="AJ25" s="252" cm="1">
        <f t="array" ref="AJ25">SUM(_xlfn.BYROW(IFERROR(TRANSPOSE(_xlfn.HSTACK(
"[row1],[row2]"
)),0),_xlfn.LAMBDA(_xlpm.r,_xlfn.LET(
      _xlpm.PData,SUMIFS(tbl_power[Current KW],tbl_power[SR],$C$5,tbl_power[Start Rack],IF(MIN(_xlpm.r)=0,SMALL(_xlpm.r,2),MIN(_xlpm.r))),
      _xlpm.RBData,SUM(SUMIFS(rack_breakdown[Total],rack_breakdown[Server Room],$C$5,rack_breakdown[Rack],"="&amp;_xlpm.r)),
   IF(_xlpm.PData&gt;_xlpm.RBData,_xlpm.PData,_xlpm.RBData)))))</f>
        <v>0</v>
      </c>
      <c r="AK25" s="252"/>
      <c r="AL25" s="252" t="e" cm="1">
        <f t="array" aca="1" ref="AL25" ca="1">_xlfn.LET(
_xlpm.sr,$C$5,
_xlpm.sr_type, $C$6,
_xlpm.row,TRANSPOSE(_xlfn.VSTACK(
"[row1],[row2]"
)),_xlpm.typ,(ISNUMBER(FIND("Gen",_xlfn.XLOOKUP(file_path!$B$5&amp;".sr0"&amp;_xlpm.sr&amp;".rk"&amp;TEXT(_xlpm.row,"00"),rack_breakdown[Rack Path],rack_breakdown[Type])))),
_xlpm.act,(SUMIFS(rack_breakdown[Active Servers],rack_breakdown[Server Room],_xlpm.sr,rack_breakdown[Rack],"="&amp;_xlpm.row)&gt;0),
_xlpm.sts,(_xlfn.XLOOKUP(file_path!$B$5&amp;".sr0"&amp;_xlpm.sr&amp;".rk"&amp;TEXT(_xlpm.row,"00"),rack_breakdown[Rack Path],rack_breakdown[Status])="Power Limit"),
_xlpm.mltp,--(IF(_xlpm.typ,IF(_xlpm.sts,_xlpm.act,TRUE),TRUE)),
IF(_xlpm.sr_type=1,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f>
        <v>#REF!</v>
      </c>
      <c r="AM25" s="253"/>
      <c r="AN25" s="140" t="s">
        <v>1989</v>
      </c>
      <c r="AO25" s="141"/>
      <c r="AP25" s="141"/>
      <c r="AQ25" s="141"/>
      <c r="AR25" s="254" cm="1">
        <f t="array" ref="AR25">SUM(_xlfn.BYROW(IFERROR(TRANSPOSE(_xlfn.HSTACK(
"[row1],[row2]"
)),0),_xlfn.LAMBDA(_xlpm.r,_xlfn.LET(
      _xlpm.PData,SUMIFS(tbl_power[Current KW],tbl_power[SR],$C$5,tbl_power[Start Rack],IF(MIN(_xlpm.r)=0,SMALL(_xlpm.r,2),MIN(_xlpm.r))),
      _xlpm.RBData,SUM(SUMIFS(rack_breakdown[Total],rack_breakdown[Server Room],$C$5,rack_breakdown[Rack],"="&amp;_xlpm.r)),
   IF(_xlpm.PData&gt;_xlpm.RBData,_xlpm.PData,_xlpm.RBData)))))</f>
        <v>0</v>
      </c>
      <c r="AS25" s="254"/>
      <c r="AT25" s="254" t="e" cm="1">
        <f t="array" aca="1" ref="AT25" ca="1">_xlfn.LET(
_xlpm.sr,$C$5,
_xlpm.sr_type, $C$6,
_xlpm.row,TRANSPOSE(_xlfn.VSTACK(
"[row1],[row2]"
)),_xlpm.typ,(ISNUMBER(FIND("Gen",_xlfn.XLOOKUP(file_path!$B$5&amp;".sr0"&amp;_xlpm.sr&amp;".rk"&amp;TEXT(_xlpm.row,"00"),rack_breakdown[Rack Path],rack_breakdown[Type])))),
_xlpm.act,(SUMIFS(rack_breakdown[Active Servers],rack_breakdown[Server Room],_xlpm.sr,rack_breakdown[Rack],"="&amp;_xlpm.row)&gt;0),
_xlpm.sts,(_xlfn.XLOOKUP(file_path!$B$5&amp;".sr0"&amp;_xlpm.sr&amp;".rk"&amp;TEXT(_xlpm.row,"00"),rack_breakdown[Rack Path],rack_breakdown[Status])="Power Limit"),
_xlpm.mltp,--(IF(_xlpm.typ,IF(_xlpm.sts,_xlpm.act,TRUE),TRUE)),
IF(_xlpm.sr_type=1,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f>
        <v>#REF!</v>
      </c>
      <c r="AU25" s="255"/>
      <c r="AV25" s="142" t="s">
        <v>1990</v>
      </c>
      <c r="AW25" s="143"/>
      <c r="AX25" s="143"/>
      <c r="AY25" s="143"/>
      <c r="AZ25" s="248" cm="1">
        <f t="array" ref="AZ25">SUM(_xlfn.BYROW(IFERROR(TRANSPOSE(_xlfn.HSTACK(
"[row1],[row2]"
)),0),_xlfn.LAMBDA(_xlpm.r,_xlfn.LET(
      _xlpm.PData,SUMIFS(tbl_power[Current KW],tbl_power[SR],$C$5,tbl_power[Start Rack],IF(MIN(_xlpm.r)=0,SMALL(_xlpm.r,2),MIN(_xlpm.r))),
      _xlpm.RBData,SUM(SUMIFS(rack_breakdown[Total],rack_breakdown[Server Room],$C$5,rack_breakdown[Rack],"="&amp;_xlpm.r)),
   IF(_xlpm.PData&gt;_xlpm.RBData,_xlpm.PData,_xlpm.RBData)))))</f>
        <v>0</v>
      </c>
      <c r="BA25" s="248"/>
      <c r="BB25" s="248" t="e" cm="1">
        <f t="array" aca="1" ref="BB25" ca="1">_xlfn.LET(
_xlpm.sr,$C$5,
_xlpm.sr_type, $C$6,
_xlpm.row,TRANSPOSE(_xlfn.VSTACK(
"[row1],[row2]"
)),_xlpm.typ,(ISNUMBER(FIND("Gen",_xlfn.XLOOKUP(file_path!$B$5&amp;".sr0"&amp;_xlpm.sr&amp;".rk"&amp;TEXT(_xlpm.row,"00"),rack_breakdown[Rack Path],rack_breakdown[Type])))),
_xlpm.act,(SUMIFS(rack_breakdown[Active Servers],rack_breakdown[Server Room],_xlpm.sr,rack_breakdown[Rack],"="&amp;_xlpm.row)&gt;0),
_xlpm.sts,(_xlfn.XLOOKUP(file_path!$B$5&amp;".sr0"&amp;_xlpm.sr&amp;".rk"&amp;TEXT(_xlpm.row,"00"),rack_breakdown[Rack Path],rack_breakdown[Status])="Power Limit"),
_xlpm.mltp,--(IF(_xlpm.typ,IF(_xlpm.sts,_xlpm.act,TRUE),TRUE)),
IF(_xlpm.sr_type=1,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f>
        <v>#REF!</v>
      </c>
      <c r="BC25" s="249"/>
      <c r="BD25" s="127"/>
    </row>
    <row r="26" spans="3:80" ht="20.25" customHeight="1" thickBot="1" x14ac:dyDescent="0.3">
      <c r="D26" s="126"/>
      <c r="E26" s="144" t="s">
        <v>140</v>
      </c>
      <c r="F26" s="145"/>
      <c r="G26" s="145"/>
      <c r="H26" s="145"/>
      <c r="I26" s="258" cm="1">
        <f t="array" ref="I26">SUM(_xlfn.BYROW(IFERROR(_xlfn.VSTACK(
"[row1],[row2]"
),0),_xlfn.LAMBDA(_xlpm.r,_xlfn.LET(
      _xlpm.PData,SUMIFS(tbl_power[Current KW],tbl_power[SR],$C$5,tbl_power[Start Rack],IF(MIN(_xlpm.r)=0,SMALL(_xlpm.r,2),MIN(_xlpm.r))),
      _xlpm.RBData,SUM(SUMIFS(rack_breakdown[Total],rack_breakdown[Server Room],$C$5,rack_breakdown[Rack],"="&amp;_xlpm.r)),
   IF(_xlpm.PData&gt;_xlpm.RBData,_xlpm.PData,_xlpm.RBData)))))</f>
        <v>0</v>
      </c>
      <c r="J26" s="258"/>
      <c r="K26" s="258" t="e" cm="1">
        <f t="array" aca="1" ref="K26" ca="1">_xlfn.LET(
_xlpm.sr,$C$5,
_xlpm.sr_type, $C$6,
_xlpm.row,_xlfn.HSTACK(
"[row1],[row2]"
),_xlpm.typ,(ISNUMBER(FIND("Gen",_xlfn.XLOOKUP(file_path!$B$5&amp;".sr0"&amp;_xlpm.sr&amp;".rk"&amp;TEXT(_xlpm.row,"00"),rack_breakdown[Rack Path],rack_breakdown[Type])))),
_xlpm.act,(SUMIFS(rack_breakdown[Active Servers],rack_breakdown[Server Room],_xlpm.sr,rack_breakdown[Rack],"="&amp;_xlpm.row)&gt;0),
_xlpm.sts,(_xlfn.XLOOKUP(file_path!$B$5&amp;".sr0"&amp;_xlpm.sr&amp;".rk"&amp;TEXT(_xlpm.row,"00"),rack_breakdown[Rack Path],rack_breakdown[Status])="Power Limit"),
_xlpm.mltp,--(IF(_xlpm.typ,IF(_xlpm.sts,_xlpm.act,TRUE),TRUE)),
IF(_xlpm.sr_type=1,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f>
        <v>#REF!</v>
      </c>
      <c r="L26" s="259"/>
      <c r="M26" s="146" t="s">
        <v>143</v>
      </c>
      <c r="N26" s="147"/>
      <c r="O26" s="147"/>
      <c r="P26" s="147"/>
      <c r="Q26" s="260" cm="1">
        <f t="array" ref="Q26">SUM(_xlfn.BYROW(IFERROR(_xlfn.VSTACK(
"[row1],[row2]"
),0),_xlfn.LAMBDA(_xlpm.r,_xlfn.LET(
      _xlpm.PData,SUMIFS(tbl_power[Current KW],tbl_power[SR],$C$5,tbl_power[Start Rack],IF(MIN(_xlpm.r)=0,SMALL(_xlpm.r,2),MIN(_xlpm.r))),
      _xlpm.RBData,SUM(SUMIFS(rack_breakdown[Total],rack_breakdown[Server Room],$C$5,rack_breakdown[Rack],"="&amp;_xlpm.r)),
   IF(_xlpm.PData&gt;_xlpm.RBData,_xlpm.PData,_xlpm.RBData)))))</f>
        <v>0</v>
      </c>
      <c r="R26" s="260"/>
      <c r="S26" s="260" t="e" cm="1">
        <f t="array" aca="1" ref="S26" ca="1">_xlfn.LET(
_xlpm.sr,$C$5,
_xlpm.sr_type, $C$6,
_xlpm.row,_xlfn.HSTACK(
"[row1],[row2]"
),_xlpm.typ,(ISNUMBER(FIND("Gen",_xlfn.XLOOKUP(file_path!$B$5&amp;".sr0"&amp;_xlpm.sr&amp;".rk"&amp;TEXT(_xlpm.row,"00"),rack_breakdown[Rack Path],rack_breakdown[Type])))),
_xlpm.act,(SUMIFS(rack_breakdown[Active Servers],rack_breakdown[Server Room],_xlpm.sr,rack_breakdown[Rack],"="&amp;_xlpm.row)&gt;0),
_xlpm.sts,(_xlfn.XLOOKUP(file_path!$B$5&amp;".sr0"&amp;_xlpm.sr&amp;".rk"&amp;TEXT(_xlpm.row,"00"),rack_breakdown[Rack Path],rack_breakdown[Status])="Power Limit"),
_xlpm.mltp,--(IF(_xlpm.typ,IF(_xlpm.sts,_xlpm.act,TRUE),TRUE)),
IF(_xlpm.sr_type=1,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f>
        <v>#REF!</v>
      </c>
      <c r="T26" s="261"/>
      <c r="U26" s="127"/>
      <c r="W26" s="126"/>
      <c r="X26" s="144" t="s">
        <v>140</v>
      </c>
      <c r="Y26" s="145"/>
      <c r="Z26" s="145"/>
      <c r="AA26" s="145"/>
      <c r="AB26" s="258" cm="1">
        <f t="array" ref="AB26">SUM(_xlfn.BYROW(IFERROR(TRANSPOSE(_xlfn.HSTACK(
"[row1],[row2]"
)),0),_xlfn.LAMBDA(_xlpm.r,_xlfn.LET(
      _xlpm.PData,SUMIFS(tbl_power[Current KW],tbl_power[SR],$C$5,tbl_power[Start Rack],IF(MIN(_xlpm.r)=0,SMALL(_xlpm.r,2),MIN(_xlpm.r))),
      _xlpm.RBData,SUM(SUMIFS(rack_breakdown[Total],rack_breakdown[Server Room],$C$5,rack_breakdown[Rack],"="&amp;_xlpm.r)),
   IF(_xlpm.PData&gt;_xlpm.RBData,_xlpm.PData,_xlpm.RBData)))))</f>
        <v>0</v>
      </c>
      <c r="AC26" s="258"/>
      <c r="AD26" s="258" t="e" cm="1">
        <f t="array" aca="1" ref="AD26" ca="1">_xlfn.LET(
_xlpm.sr,$C$5,
_xlpm.sr_type, $C$6,
_xlpm.row,TRANSPOSE(_xlfn.VSTACK(
"[row1],[row2]"
)),_xlpm.typ,(ISNUMBER(FIND("Gen",_xlfn.XLOOKUP(file_path!$B$5&amp;".sr0"&amp;_xlpm.sr&amp;".rk"&amp;TEXT(_xlpm.row,"00"),rack_breakdown[Rack Path],rack_breakdown[Type])))),
_xlpm.act,(SUMIFS(rack_breakdown[Active Servers],rack_breakdown[Server Room],_xlpm.sr,rack_breakdown[Rack],"="&amp;_xlpm.row)&gt;0),
_xlpm.sts,(_xlfn.XLOOKUP(file_path!$B$5&amp;".sr0"&amp;_xlpm.sr&amp;".rk"&amp;TEXT(_xlpm.row,"00"),rack_breakdown[Rack Path],rack_breakdown[Status])="Power Limit"),
_xlpm.mltp,--(IF(_xlpm.typ,IF(_xlpm.sts,_xlpm.act,TRUE),TRUE)),
IF(_xlpm.sr_type=1,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f>
        <v>#REF!</v>
      </c>
      <c r="AE26" s="259"/>
      <c r="AF26" s="146" t="s">
        <v>143</v>
      </c>
      <c r="AG26" s="147"/>
      <c r="AH26" s="147"/>
      <c r="AI26" s="147"/>
      <c r="AJ26" s="260" cm="1">
        <f t="array" ref="AJ26">SUM(_xlfn.BYROW(IFERROR(TRANSPOSE(_xlfn.HSTACK(
"[row1],[row2]"
)),0),_xlfn.LAMBDA(_xlpm.r,_xlfn.LET(
      _xlpm.PData,SUMIFS(tbl_power[Current KW],tbl_power[SR],$C$5,tbl_power[Start Rack],IF(MIN(_xlpm.r)=0,SMALL(_xlpm.r,2),MIN(_xlpm.r))),
      _xlpm.RBData,SUM(SUMIFS(rack_breakdown[Total],rack_breakdown[Server Room],$C$5,rack_breakdown[Rack],"="&amp;_xlpm.r)),
   IF(_xlpm.PData&gt;_xlpm.RBData,_xlpm.PData,_xlpm.RBData)))))</f>
        <v>0</v>
      </c>
      <c r="AK26" s="260"/>
      <c r="AL26" s="260" t="e" cm="1">
        <f t="array" aca="1" ref="AL26" ca="1">_xlfn.LET(
_xlpm.sr,$C$5,
_xlpm.sr_type, $C$6,
_xlpm.row,TRANSPOSE(_xlfn.VSTACK(
"[row1],[row2]"
)),_xlpm.typ,(ISNUMBER(FIND("Gen",_xlfn.XLOOKUP(file_path!$B$5&amp;".sr0"&amp;_xlpm.sr&amp;".rk"&amp;TEXT(_xlpm.row,"00"),rack_breakdown[Rack Path],rack_breakdown[Type])))),
_xlpm.act,(SUMIFS(rack_breakdown[Active Servers],rack_breakdown[Server Room],_xlpm.sr,rack_breakdown[Rack],"="&amp;_xlpm.row)&gt;0),
_xlpm.sts,(_xlfn.XLOOKUP(file_path!$B$5&amp;".sr0"&amp;_xlpm.sr&amp;".rk"&amp;TEXT(_xlpm.row,"00"),rack_breakdown[Rack Path],rack_breakdown[Status])="Power Limit"),
_xlpm.mltp,--(IF(_xlpm.typ,IF(_xlpm.sts,_xlpm.act,TRUE),TRUE)),
IF(_xlpm.sr_type=1,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f>
        <v>#REF!</v>
      </c>
      <c r="AM26" s="261"/>
      <c r="AN26" s="148" t="s">
        <v>1991</v>
      </c>
      <c r="AO26" s="149"/>
      <c r="AP26" s="149"/>
      <c r="AQ26" s="149"/>
      <c r="AR26" s="262" cm="1">
        <f t="array" ref="AR26">SUM(_xlfn.BYROW(IFERROR(TRANSPOSE(_xlfn.HSTACK(
"[row1],[row2]"
)),0),_xlfn.LAMBDA(_xlpm.r,_xlfn.LET(
      _xlpm.PData,SUMIFS(tbl_power[Current KW],tbl_power[SR],$C$5,tbl_power[Start Rack],IF(MIN(_xlpm.r)=0,SMALL(_xlpm.r,2),MIN(_xlpm.r))),
      _xlpm.RBData,SUM(SUMIFS(rack_breakdown[Total],rack_breakdown[Server Room],$C$5,rack_breakdown[Rack],"="&amp;_xlpm.r)),
   IF(_xlpm.PData&gt;_xlpm.RBData,_xlpm.PData,_xlpm.RBData)))))</f>
        <v>0</v>
      </c>
      <c r="AS26" s="262"/>
      <c r="AT26" s="262" t="e" cm="1">
        <f t="array" aca="1" ref="AT26" ca="1">_xlfn.LET(
_xlpm.sr,$C$5,
_xlpm.sr_type, $C$6,
_xlpm.row,TRANSPOSE(_xlfn.VSTACK(
"[row1],[row2]"
)),_xlpm.typ,(ISNUMBER(FIND("Gen",_xlfn.XLOOKUP(file_path!$B$5&amp;".sr0"&amp;_xlpm.sr&amp;".rk"&amp;TEXT(_xlpm.row,"00"),rack_breakdown[Rack Path],rack_breakdown[Type])))),
_xlpm.act,(SUMIFS(rack_breakdown[Active Servers],rack_breakdown[Server Room],_xlpm.sr,rack_breakdown[Rack],"="&amp;_xlpm.row)&gt;0),
_xlpm.sts,(_xlfn.XLOOKUP(file_path!$B$5&amp;".sr0"&amp;_xlpm.sr&amp;".rk"&amp;TEXT(_xlpm.row,"00"),rack_breakdown[Rack Path],rack_breakdown[Status])="Power Limit"),
_xlpm.mltp,--(IF(_xlpm.typ,IF(_xlpm.sts,_xlpm.act,TRUE),TRUE)),
IF(_xlpm.sr_type=1,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f>
        <v>#REF!</v>
      </c>
      <c r="AU26" s="263"/>
      <c r="AV26" s="150" t="s">
        <v>1992</v>
      </c>
      <c r="AW26" s="151"/>
      <c r="AX26" s="151"/>
      <c r="AY26" s="151"/>
      <c r="AZ26" s="256" cm="1">
        <f t="array" ref="AZ26">SUM(_xlfn.BYROW(IFERROR(TRANSPOSE(_xlfn.HSTACK(
"[row1],[row2]"
)),0),_xlfn.LAMBDA(_xlpm.r,_xlfn.LET(
      _xlpm.PData,SUMIFS(tbl_power[Current KW],tbl_power[SR],$C$5,tbl_power[Start Rack],IF(MIN(_xlpm.r)=0,SMALL(_xlpm.r,2),MIN(_xlpm.r))),
      _xlpm.RBData,SUM(SUMIFS(rack_breakdown[Total],rack_breakdown[Server Room],$C$5,rack_breakdown[Rack],"="&amp;_xlpm.r)),
   IF(_xlpm.PData&gt;_xlpm.RBData,_xlpm.PData,_xlpm.RBData)))))</f>
        <v>0</v>
      </c>
      <c r="BA26" s="256"/>
      <c r="BB26" s="256" t="e" cm="1">
        <f t="array" aca="1" ref="BB26" ca="1">_xlfn.LET(
_xlpm.sr,$C$5,
_xlpm.sr_type, $C$6,
_xlpm.row,TRANSPOSE(_xlfn.VSTACK(
"[row1],[row2]"
)),_xlpm.typ,(ISNUMBER(FIND("Gen",_xlfn.XLOOKUP(file_path!$B$5&amp;".sr0"&amp;_xlpm.sr&amp;".rk"&amp;TEXT(_xlpm.row,"00"),rack_breakdown[Rack Path],rack_breakdown[Type])))),
_xlpm.act,(SUMIFS(rack_breakdown[Active Servers],rack_breakdown[Server Room],_xlpm.sr,rack_breakdown[Rack],"="&amp;_xlpm.row)&gt;0),
_xlpm.sts,(_xlfn.XLOOKUP(file_path!$B$5&amp;".sr0"&amp;_xlpm.sr&amp;".rk"&amp;TEXT(_xlpm.row,"00"),rack_breakdown[Rack Path],rack_breakdown[Status])="Power Limit"),
_xlpm.mltp,--(IF(_xlpm.typ,IF(_xlpm.sts,_xlpm.act,TRUE),TRUE)),
IF(_xlpm.sr_type=1,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f>
        <v>#REF!</v>
      </c>
      <c r="BC26" s="257"/>
      <c r="BD26" s="127"/>
    </row>
    <row r="27" spans="3:80" ht="20.25" customHeight="1" x14ac:dyDescent="0.25">
      <c r="D27" s="126"/>
      <c r="U27" s="127"/>
      <c r="W27" s="126"/>
      <c r="BD27" s="127"/>
    </row>
    <row r="28" spans="3:80" ht="20.25" customHeight="1" x14ac:dyDescent="0.25">
      <c r="D28" s="126"/>
      <c r="G28" s="152" t="s">
        <v>120</v>
      </c>
      <c r="H28" s="153" cm="1">
        <f t="array" ref="H28">_xlfn.LET(
_xlpm.row,G30:Q30,
_xlpm.PData,SUMIFS(tbl_power[Current KW],tbl_power[SR],$C$5,tbl_power[Start Rack],MIN(_xlpm.row)),
_xlpm.RBData,SUM(SUMIFS(rack_breakdown[Total],rack_breakdown[Server Room],$C$5,rack_breakdown[Rack],"="&amp;_xlpm.row)),
IF(_xlpm.PData&gt;_xlpm.RBData,_xlpm.PData,_xlpm.RBData))</f>
        <v>0</v>
      </c>
      <c r="I28" s="154"/>
      <c r="J28" s="154" t="s">
        <v>1993</v>
      </c>
      <c r="K28" s="153" t="e" cm="1">
        <f t="array" aca="1" ref="K28" ca="1">_xlfn.LET(
_xlpm.sr,$C$5,
_xlpm.sr_type, $C$6,
_xlpm.row,G30:Q30,
_xlpm.typ,(ISNUMBER(FIND("Gen",_xlfn.XLOOKUP(file_path!$B$5&amp;".sr0"&amp;_xlpm.sr&amp;".rk"&amp;TEXT(_xlpm.row,"00"),rack_breakdown[Rack Path],rack_breakdown[Type])))),
_xlpm.act,(SUMIFS(rack_breakdown[Active Servers],rack_breakdown[Server Room],_xlpm.sr,rack_breakdown[Rack],"="&amp;_xlpm.row)&gt;0),
_xlpm.sts,(_xlfn.XLOOKUP(file_path!$B$5&amp;".sr0"&amp;_xlpm.sr&amp;".rk"&amp;TEXT(_xlpm.row,"00"),rack_breakdown[Rack Path],rack_breakdown[Status])="Power Limit"),
_xlpm.mltp,--(IF(_xlpm.typ,IF(_xlpm.sts,_xlpm.act,TRUE),TRUE)),
IF(_xlpm.sr_type=1,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f>
        <v>#REF!</v>
      </c>
      <c r="L28" s="154"/>
      <c r="M28" s="154" t="s">
        <v>122</v>
      </c>
      <c r="N28" s="153" cm="1">
        <f t="array" ref="N28">IF(OR(ISNUMBER(FIND("Bare",G29)),ISNUMBER(FIND("Compute",G29))),
SUM(SUMIFS(rack_breakdown[Active Servers],rack_breakdown[Server Room],$C$5,rack_breakdown[Rack],"="&amp;G30:Q30)),
SUM(SUMIFS(rack_breakdown[Active Hardware],rack_breakdown[Server Room],$C$5,rack_breakdown[Rack],"="&amp;G30:Q30)))</f>
        <v>0</v>
      </c>
      <c r="O28" s="154"/>
      <c r="P28" s="154" t="s">
        <v>121</v>
      </c>
      <c r="Q28" s="155" cm="1">
        <f t="array" ref="Q28">SUM(SUMIFS(liquidation_data[Hardware Count],liquidation_data[Location 2nd Level ID],$C$5,liquidation_data[Location 3rdLevel ID],"="&amp;G30:Q30))</f>
        <v>0</v>
      </c>
      <c r="U28" s="127"/>
      <c r="W28" s="126"/>
      <c r="AJ28" s="11" cm="1">
        <f t="array" ref="AJ28">SUM(SUMIFS(liquidation_data[Hardware Count],liquidation_data[Location 2nd Level ID],$C$5,liquidation_data[Location 3rdLevel ID],"="&amp;AL28:AL38))</f>
        <v>0</v>
      </c>
      <c r="AK28" s="264" t="str" cm="1">
        <f t="array" ref="AK28">IFERROR(_xlfn.LET(_xlpm.POD,_xlfn.XLOOKUP('rack_breakdown'!$B$2&amp;".sr0"&amp;$C$5&amp;".rk"&amp;TEXT(AL28,"00"),rack_breakdown[Rack Path],rack_breakdown[Pod]),IF(LEFT(_xlpm.POD,1)="G","","POD"&amp;_xlpm.POD&amp;" - "))&amp;
INDEX(rack_breakdown[Type],MATCH(_xlfn.MODE.SNGL(IF((rack_breakdown[Server Room]=$C$5)*(rack_breakdown[Rack]=TRANSPOSE(AL28:AL38)),COUNTIF(rack_breakdown[Type],"&lt;"&amp;rack_breakdown[Type]),"")),COUNTIF(rack_breakdown[Type],"&lt;"&amp;rack_breakdown[Type]),0)),"NO DATA")</f>
        <v>NO DATA</v>
      </c>
      <c r="AL28" s="3"/>
      <c r="AM28" s="2"/>
      <c r="AO28" s="11" cm="1">
        <f t="array" ref="AO28">SUM(SUMIFS(liquidation_data[Hardware Count],liquidation_data[Location 2nd Level ID],$C$5,liquidation_data[Location 3rdLevel ID],"="&amp;AQ28:AQ39))</f>
        <v>0</v>
      </c>
      <c r="AP28" s="264" t="str" cm="1">
        <f t="array" ref="AP28">IFERROR(_xlfn.LET(_xlpm.POD,_xlfn.XLOOKUP('rack_breakdown'!$B$2&amp;".sr0"&amp;$C$5&amp;".rk"&amp;TEXT(AQ28,"00"),rack_breakdown[Rack Path],rack_breakdown[Pod]),IF(LEFT(_xlpm.POD,1)="G","","POD"&amp;_xlpm.POD&amp;" - "))&amp;
INDEX(rack_breakdown[Type],MATCH(_xlfn.MODE.SNGL(IF((rack_breakdown[Server Room]=$C$5)*(rack_breakdown[Rack]=TRANSPOSE(AQ28:AQ39)),COUNTIF(rack_breakdown[Type],"&lt;"&amp;rack_breakdown[Type]),"")),COUNTIF(rack_breakdown[Type],"&lt;"&amp;rack_breakdown[Type]),0)),"NO DATA")</f>
        <v>NO DATA</v>
      </c>
      <c r="AQ28" s="3"/>
      <c r="AR28" s="2"/>
      <c r="AU28" s="86"/>
      <c r="AV28" s="267"/>
      <c r="AW28" s="86"/>
      <c r="AX28" s="86"/>
      <c r="AY28" s="86"/>
      <c r="AZ28" s="86"/>
      <c r="BA28" s="267"/>
      <c r="BB28" s="86"/>
      <c r="BC28" s="86"/>
      <c r="BD28" s="127"/>
    </row>
    <row r="29" spans="3:80" ht="20.25" customHeight="1" x14ac:dyDescent="0.25">
      <c r="D29" s="126"/>
      <c r="G29" s="268" t="str" cm="1">
        <f t="array" ref="G29">IFERROR(_xlfn.LET(_xlpm.POD,_xlfn.XLOOKUP('rack_breakdown'!$B$2&amp;".sr0"&amp;$C$5&amp;".rk"&amp;TEXT(G30,"00"),rack_breakdown[Rack Path],rack_breakdown[Pod]),IF(LEFT(_xlpm.POD,1)="G","","POD"&amp;_xlpm.POD&amp;" - "))&amp;
INDEX(rack_breakdown[Type],MATCH(_xlfn.MODE.SNGL(IF((rack_breakdown[Server Room]=$C$5)*(rack_breakdown[Rack]=G30:Q30),COUNTIF(rack_breakdown[Type],"&lt;"&amp;rack_breakdown[Type]),"")),COUNTIF(rack_breakdown[Type],"&lt;"&amp;rack_breakdown[Type]),0)),"NO DATA")</f>
        <v>NO DATA</v>
      </c>
      <c r="H29" s="269"/>
      <c r="I29" s="269"/>
      <c r="J29" s="269"/>
      <c r="K29" s="269"/>
      <c r="L29" s="269"/>
      <c r="M29" s="269"/>
      <c r="N29" s="269"/>
      <c r="O29" s="269"/>
      <c r="P29" s="269"/>
      <c r="Q29" s="270"/>
      <c r="U29" s="127"/>
      <c r="W29" s="126"/>
      <c r="AJ29" s="12" t="s">
        <v>121</v>
      </c>
      <c r="AK29" s="265"/>
      <c r="AL29" s="3"/>
      <c r="AM29" s="2"/>
      <c r="AO29" s="12" t="s">
        <v>121</v>
      </c>
      <c r="AP29" s="265"/>
      <c r="AQ29" s="3"/>
      <c r="AR29" s="2"/>
      <c r="AU29" s="86"/>
      <c r="AV29" s="267"/>
      <c r="AW29" s="86"/>
      <c r="AX29" s="86"/>
      <c r="AY29" s="86"/>
      <c r="AZ29" s="86"/>
      <c r="BA29" s="267"/>
      <c r="BB29" s="86"/>
      <c r="BC29" s="86"/>
      <c r="BD29" s="127"/>
    </row>
    <row r="30" spans="3:80" ht="20.25" customHeight="1" x14ac:dyDescent="0.25">
      <c r="D30" s="126"/>
      <c r="G30" s="3"/>
      <c r="H30" s="156"/>
      <c r="I30" s="156"/>
      <c r="J30" s="156"/>
      <c r="K30" s="156"/>
      <c r="L30" s="156"/>
      <c r="M30" s="156"/>
      <c r="N30" s="156"/>
      <c r="O30" s="156"/>
      <c r="P30" s="156"/>
      <c r="Q30" s="156"/>
      <c r="U30" s="127"/>
      <c r="W30" s="126"/>
      <c r="AJ30" s="14"/>
      <c r="AK30" s="265"/>
      <c r="AL30" s="3"/>
      <c r="AM30" s="2"/>
      <c r="AO30" s="14"/>
      <c r="AP30" s="265"/>
      <c r="AQ30" s="3"/>
      <c r="AR30" s="2"/>
      <c r="AU30" s="86"/>
      <c r="AV30" s="267"/>
      <c r="AW30" s="86"/>
      <c r="AX30" s="86"/>
      <c r="AY30" s="86"/>
      <c r="AZ30" s="86"/>
      <c r="BA30" s="267"/>
      <c r="BB30" s="86"/>
      <c r="BC30" s="86"/>
      <c r="BD30" s="127"/>
    </row>
    <row r="31" spans="3:80" ht="20.25" customHeight="1" x14ac:dyDescent="0.25">
      <c r="D31" s="126"/>
      <c r="G31" s="2"/>
      <c r="H31" s="2"/>
      <c r="I31" s="2"/>
      <c r="J31" s="2"/>
      <c r="K31" s="2"/>
      <c r="L31" s="2"/>
      <c r="M31" s="2"/>
      <c r="N31" s="2"/>
      <c r="O31" s="2"/>
      <c r="P31" s="2"/>
      <c r="Q31" s="2"/>
      <c r="U31" s="127"/>
      <c r="W31" s="126"/>
      <c r="AJ31" s="12" cm="1">
        <f t="array" ref="AJ31">IF(OR(ISNUMBER(FIND("Bare",AK28)),ISNUMBER(FIND("Compute",AK28))),
SUM(SUMIFS(rack_breakdown[Active Servers],rack_breakdown[Server Room],$C$5,rack_breakdown[Rack],"="&amp;AL28:AL38)),
SUM(SUMIFS(rack_breakdown[Active Hardware],rack_breakdown[Server Room],$C$5,rack_breakdown[Rack],"="&amp;AL28:AL38)))</f>
        <v>0</v>
      </c>
      <c r="AK31" s="265"/>
      <c r="AL31" s="3"/>
      <c r="AM31" s="2"/>
      <c r="AO31" s="12" cm="1">
        <f t="array" ref="AO31">IF(OR(ISNUMBER(FIND("Bare",AP28)),ISNUMBER(FIND("Compute",AP28))),
SUM(SUMIFS(rack_breakdown[Active Servers],rack_breakdown[Server Room],$C$5,rack_breakdown[Rack],"="&amp;AQ28:AQ39)),
SUM(SUMIFS(rack_breakdown[Active Hardware],rack_breakdown[Server Room],$C$5,rack_breakdown[Rack],"="&amp;AQ28:AQ39)))</f>
        <v>0</v>
      </c>
      <c r="AP31" s="265"/>
      <c r="AQ31" s="3"/>
      <c r="AR31" s="2"/>
      <c r="AU31" s="86"/>
      <c r="AV31" s="267"/>
      <c r="AW31" s="86"/>
      <c r="AX31" s="86"/>
      <c r="AY31" s="86"/>
      <c r="AZ31" s="86"/>
      <c r="BA31" s="267"/>
      <c r="BB31" s="86"/>
      <c r="BC31" s="86"/>
      <c r="BD31" s="127"/>
    </row>
    <row r="32" spans="3:80" ht="20.25" customHeight="1" x14ac:dyDescent="0.25">
      <c r="D32" s="126"/>
      <c r="U32" s="127"/>
      <c r="W32" s="126"/>
      <c r="AJ32" s="12" t="s">
        <v>122</v>
      </c>
      <c r="AK32" s="265"/>
      <c r="AL32" s="3"/>
      <c r="AM32" s="2"/>
      <c r="AO32" s="12" t="s">
        <v>122</v>
      </c>
      <c r="AP32" s="265"/>
      <c r="AQ32" s="3"/>
      <c r="AR32" s="2"/>
      <c r="AU32" s="86"/>
      <c r="AV32" s="267"/>
      <c r="AW32" s="86"/>
      <c r="AX32" s="86"/>
      <c r="AY32" s="86"/>
      <c r="AZ32" s="86"/>
      <c r="BA32" s="267"/>
      <c r="BB32" s="86"/>
      <c r="BC32" s="86"/>
      <c r="BD32" s="127"/>
    </row>
    <row r="33" spans="3:80" ht="20.25" customHeight="1" x14ac:dyDescent="0.25">
      <c r="D33" s="126"/>
      <c r="G33" s="152" t="s">
        <v>120</v>
      </c>
      <c r="H33" s="153" cm="1">
        <f t="array" ref="H33">_xlfn.LET(
_xlpm.row,G35:R35,
_xlpm.PData,SUMIFS(tbl_power[Current KW],tbl_power[SR],$C$5,tbl_power[Start Rack],MIN(_xlpm.row)),
_xlpm.RBData,SUM(SUMIFS(rack_breakdown[Total],rack_breakdown[Server Room],$C$5,rack_breakdown[Rack],"="&amp;_xlpm.row)),
IF(_xlpm.PData&gt;_xlpm.RBData,_xlpm.PData,_xlpm.RBData))</f>
        <v>0</v>
      </c>
      <c r="I33" s="154"/>
      <c r="J33" s="154" t="s">
        <v>1993</v>
      </c>
      <c r="K33" s="153" t="e" cm="1">
        <f t="array" aca="1" ref="K33" ca="1">_xlfn.LET(
_xlpm.sr,$C$5,
_xlpm.sr_type, $C$6,
_xlpm.row,G35:R35,
_xlpm.typ,(ISNUMBER(FIND("Gen",_xlfn.XLOOKUP(file_path!$B$5&amp;".sr0"&amp;_xlpm.sr&amp;".rk"&amp;TEXT(_xlpm.row,"00"),rack_breakdown[Rack Path],rack_breakdown[Type])))),
_xlpm.act,(SUMIFS(rack_breakdown[Active Servers],rack_breakdown[Server Room],_xlpm.sr,rack_breakdown[Rack],"="&amp;_xlpm.row)&gt;0),
_xlpm.sts,(_xlfn.XLOOKUP(file_path!$B$5&amp;".sr0"&amp;_xlpm.sr&amp;".rk"&amp;TEXT(_xlpm.row,"00"),rack_breakdown[Rack Path],rack_breakdown[Status])="Power Limit"),
_xlpm.mltp,--(IF(_xlpm.typ,IF(_xlpm.sts,_xlpm.act,TRUE),TRUE)),
IF(_xlpm.sr_type=1,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f>
        <v>#REF!</v>
      </c>
      <c r="L33" s="154"/>
      <c r="M33" s="154"/>
      <c r="N33" s="154" t="s">
        <v>122</v>
      </c>
      <c r="O33" s="153" cm="1">
        <f t="array" ref="O33">IF(OR(ISNUMBER(FIND("Bare",G34)),ISNUMBER(FIND("Compute",G34))),
SUM(SUMIFS(rack_breakdown[Active Servers],rack_breakdown[Server Room],$C$5,rack_breakdown[Rack],"="&amp;G35:R35)),
SUM(SUMIFS(rack_breakdown[Active Hardware],rack_breakdown[Server Room],$C$5,rack_breakdown[Rack],"="&amp;G35:R35)))</f>
        <v>0</v>
      </c>
      <c r="P33" s="154"/>
      <c r="Q33" s="154" t="s">
        <v>121</v>
      </c>
      <c r="R33" s="155" cm="1">
        <f t="array" ref="R33">SUM(SUMIFS(liquidation_data[Hardware Count],liquidation_data[Location 2nd Level ID],$C$5,liquidation_data[Location 3rdLevel ID],"="&amp;G35:R35))</f>
        <v>0</v>
      </c>
      <c r="U33" s="127"/>
      <c r="W33" s="126"/>
      <c r="AJ33" s="12"/>
      <c r="AK33" s="265"/>
      <c r="AL33" s="3"/>
      <c r="AM33" s="2"/>
      <c r="AO33" s="12"/>
      <c r="AP33" s="265"/>
      <c r="AQ33" s="3"/>
      <c r="AR33" s="2"/>
      <c r="AU33" s="86"/>
      <c r="AV33" s="267"/>
      <c r="AW33" s="86"/>
      <c r="AX33" s="86"/>
      <c r="AY33" s="86"/>
      <c r="AZ33" s="86"/>
      <c r="BA33" s="267"/>
      <c r="BB33" s="86"/>
      <c r="BC33" s="86"/>
      <c r="BD33" s="127"/>
    </row>
    <row r="34" spans="3:80" ht="20.25" customHeight="1" x14ac:dyDescent="0.25">
      <c r="D34" s="126"/>
      <c r="G34" s="268" t="str" cm="1">
        <f t="array" ref="G34">IFERROR(_xlfn.LET(_xlpm.POD,_xlfn.XLOOKUP('rack_breakdown'!$B$2&amp;".sr0"&amp;$C$5&amp;".rk"&amp;TEXT(G35,"00"),rack_breakdown[Rack Path],rack_breakdown[Pod]),IF(LEFT(_xlpm.POD,1)="G","","POD"&amp;_xlpm.POD&amp;" - "))&amp;
INDEX(rack_breakdown[Type],MATCH(_xlfn.MODE.SNGL(IF((rack_breakdown[Server Room]=$C$5)*(rack_breakdown[Rack]=G35:R35),COUNTIF(rack_breakdown[Type],"&lt;"&amp;rack_breakdown[Type]),"")),COUNTIF(rack_breakdown[Type],"&lt;"&amp;rack_breakdown[Type]),0)),"NO DATA")</f>
        <v>NO DATA</v>
      </c>
      <c r="H34" s="269"/>
      <c r="I34" s="269"/>
      <c r="J34" s="269"/>
      <c r="K34" s="269"/>
      <c r="L34" s="269"/>
      <c r="M34" s="269"/>
      <c r="N34" s="269"/>
      <c r="O34" s="269"/>
      <c r="P34" s="269"/>
      <c r="Q34" s="269"/>
      <c r="R34" s="270"/>
      <c r="U34" s="127"/>
      <c r="W34" s="126"/>
      <c r="AJ34" s="12" t="e" cm="1">
        <f t="array" aca="1" ref="AJ34" ca="1">_xlfn.LET(
_xlpm.sr,$C$5,
_xlpm.sr_type, $C$6,
_xlpm.row,AL28:AL38,
_xlpm.typ,(ISNUMBER(FIND("Gen",_xlfn.XLOOKUP(file_path!$B$5&amp;".sr0"&amp;_xlpm.sr&amp;".rk"&amp;TEXT(_xlpm.row,"00"),rack_breakdown[Rack Path],rack_breakdown[Type])))),
_xlpm.act,(SUMIFS(rack_breakdown[Active Servers],rack_breakdown[Server Room],_xlpm.sr,rack_breakdown[Rack],"="&amp;_xlpm.row)&gt;0),
_xlpm.sts,(_xlfn.XLOOKUP(file_path!$B$5&amp;".sr0"&amp;_xlpm.sr&amp;".rk"&amp;TEXT(_xlpm.row,"00"),rack_breakdown[Rack Path],rack_breakdown[Status])="Power Limit"),
_xlpm.mltp,--(IF(_xlpm.typ,IF(_xlpm.sts,_xlpm.act,TRUE),TRUE)),
IF(_xlpm.sr_type=1,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f>
        <v>#REF!</v>
      </c>
      <c r="AK34" s="265"/>
      <c r="AL34" s="3"/>
      <c r="AM34" s="2"/>
      <c r="AO34" s="12"/>
      <c r="AP34" s="265"/>
      <c r="AQ34" s="3"/>
      <c r="AR34" s="2"/>
      <c r="AU34" s="86"/>
      <c r="AV34" s="267"/>
      <c r="AW34" s="86"/>
      <c r="AX34" s="86"/>
      <c r="AY34" s="86"/>
      <c r="AZ34" s="86"/>
      <c r="BA34" s="267"/>
      <c r="BB34" s="86"/>
      <c r="BC34" s="86"/>
      <c r="BD34" s="127"/>
    </row>
    <row r="35" spans="3:80" ht="20.25" customHeight="1" x14ac:dyDescent="0.25">
      <c r="D35" s="126"/>
      <c r="G35" s="3"/>
      <c r="H35" s="156"/>
      <c r="I35" s="156"/>
      <c r="J35" s="156"/>
      <c r="K35" s="156"/>
      <c r="L35" s="156"/>
      <c r="M35" s="156"/>
      <c r="N35" s="156"/>
      <c r="O35" s="156"/>
      <c r="P35" s="156"/>
      <c r="Q35" s="156"/>
      <c r="R35" s="156"/>
      <c r="U35" s="127"/>
      <c r="W35" s="126"/>
      <c r="AJ35" s="12" t="s">
        <v>1970</v>
      </c>
      <c r="AK35" s="265"/>
      <c r="AL35" s="3"/>
      <c r="AM35" s="2"/>
      <c r="AO35" s="12" t="e" cm="1">
        <f t="array" aca="1" ref="AO35" ca="1">_xlfn.LET(
_xlpm.sr,$C$5,
_xlpm.sr_type, $C$6,
_xlpm.row,AQ28:AQ39,
_xlpm.typ,(ISNUMBER(FIND("Gen",_xlfn.XLOOKUP(file_path!$B$5&amp;".sr0"&amp;_xlpm.sr&amp;".rk"&amp;TEXT(_xlpm.row,"00"),rack_breakdown[Rack Path],rack_breakdown[Type])))),
_xlpm.act,(SUMIFS(rack_breakdown[Active Servers],rack_breakdown[Server Room],_xlpm.sr,rack_breakdown[Rack],"="&amp;_xlpm.row)&gt;0),
_xlpm.sts,(_xlfn.XLOOKUP(file_path!$B$5&amp;".sr0"&amp;_xlpm.sr&amp;".rk"&amp;TEXT(_xlpm.row,"00"),rack_breakdown[Rack Path],rack_breakdown[Status])="Power Limit"),
_xlpm.mltp,--(IF(_xlpm.typ,IF(_xlpm.sts,_xlpm.act,TRUE),TRUE)),
IF(_xlpm.sr_type=1,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
SUM(_xlpm.mltp*   SUMIFS(#REF!,#REF!,               _xlfn.BYCOL(
   _xlpm.row,_xlfn.LAMBDA(_xlpm.rk,_xlfn._xlws.FILTER(rack_breakdown[Type],((rack_breakdown[Server Room]=_xlpm.sr) * (rack_breakdown[Rack]=_xlpm.rk))))),#REF!,      _xlfn.BYCOL(
   _xlpm.row,_xlfn.LAMBDA(_xlpm.rk,_xlfn._xlws.FILTER(rack_breakdown[Sub-Type],((rack_breakdown[Server Room]=_xlpm.sr) * (rack_breakdown[Rack]=_xlpm.rk)))))))))</f>
        <v>#REF!</v>
      </c>
      <c r="AP35" s="265"/>
      <c r="AQ35" s="3"/>
      <c r="AR35" s="2"/>
      <c r="AU35" s="86"/>
      <c r="AV35" s="267"/>
      <c r="AW35" s="86"/>
      <c r="AX35" s="86"/>
      <c r="AY35" s="86"/>
      <c r="AZ35" s="86"/>
      <c r="BA35" s="267"/>
      <c r="BB35" s="86"/>
      <c r="BC35" s="86"/>
      <c r="BD35" s="127"/>
    </row>
    <row r="36" spans="3:80" ht="20.25" customHeight="1" x14ac:dyDescent="0.25">
      <c r="D36" s="126"/>
      <c r="G36" s="2"/>
      <c r="H36" s="2"/>
      <c r="I36" s="2"/>
      <c r="J36" s="2"/>
      <c r="K36" s="2"/>
      <c r="L36" s="2"/>
      <c r="M36" s="2"/>
      <c r="N36" s="2"/>
      <c r="O36" s="2"/>
      <c r="P36" s="2"/>
      <c r="Q36" s="2"/>
      <c r="R36" s="2"/>
      <c r="U36" s="127"/>
      <c r="W36" s="126"/>
      <c r="AJ36" s="12"/>
      <c r="AK36" s="265"/>
      <c r="AL36" s="3"/>
      <c r="AM36" s="2"/>
      <c r="AO36" s="12" t="s">
        <v>1970</v>
      </c>
      <c r="AP36" s="265"/>
      <c r="AQ36" s="3"/>
      <c r="AR36" s="2"/>
      <c r="AU36" s="86"/>
      <c r="AV36" s="267"/>
      <c r="AW36" s="86"/>
      <c r="AX36" s="86"/>
      <c r="AY36" s="86"/>
      <c r="AZ36" s="86"/>
      <c r="BA36" s="267"/>
      <c r="BB36" s="86"/>
      <c r="BC36" s="86"/>
      <c r="BD36" s="127"/>
    </row>
    <row r="37" spans="3:80" ht="20.25" customHeight="1" x14ac:dyDescent="0.25">
      <c r="D37" s="126"/>
      <c r="U37" s="127"/>
      <c r="W37" s="126"/>
      <c r="AJ37" s="12" cm="1">
        <f t="array" ref="AJ37">_xlfn.LET(
_xlpm.row,AL28:AL38,
_xlpm.PData,SUMIFS(tbl_power[Current KW],tbl_power[SR],$C$5,tbl_power[Start Rack],MIN(_xlpm.row)),
_xlpm.RBData,SUM(SUMIFS(rack_breakdown[Total],rack_breakdown[Server Room],$C$5,rack_breakdown[Rack],"="&amp;_xlpm.row)),
IF(_xlpm.PData&gt;_xlpm.RBData,_xlpm.PData,_xlpm.RBData))</f>
        <v>0</v>
      </c>
      <c r="AK37" s="265"/>
      <c r="AL37" s="3"/>
      <c r="AM37" s="2"/>
      <c r="AO37" s="12"/>
      <c r="AP37" s="265"/>
      <c r="AQ37" s="3"/>
      <c r="AR37" s="2"/>
      <c r="AU37" s="86"/>
      <c r="AV37" s="267"/>
      <c r="AW37" s="86"/>
      <c r="AX37" s="86"/>
      <c r="AY37" s="86"/>
      <c r="AZ37" s="86"/>
      <c r="BA37" s="267"/>
      <c r="BB37" s="86"/>
      <c r="BC37" s="86"/>
      <c r="BD37" s="127"/>
    </row>
    <row r="38" spans="3:80" ht="20.25" customHeight="1" x14ac:dyDescent="0.25">
      <c r="D38" s="126"/>
      <c r="U38" s="127"/>
      <c r="W38" s="126"/>
      <c r="AJ38" s="13" t="s">
        <v>120</v>
      </c>
      <c r="AK38" s="266"/>
      <c r="AL38" s="3"/>
      <c r="AM38" s="2"/>
      <c r="AO38" s="12" cm="1">
        <f t="array" ref="AO38">_xlfn.LET(
_xlpm.row,AQ28:AQ39,
_xlpm.PData,SUMIFS(tbl_power[Current KW],tbl_power[SR],$C$5,tbl_power[Start Rack],MIN(_xlpm.row)),
_xlpm.RBData,SUM(SUMIFS(rack_breakdown[Total],rack_breakdown[Server Room],$C$5,rack_breakdown[Rack],"="&amp;_xlpm.row)),
IF(_xlpm.PData&gt;_xlpm.RBData,_xlpm.PData,_xlpm.RBData))</f>
        <v>0</v>
      </c>
      <c r="AP38" s="265"/>
      <c r="AQ38" s="3"/>
      <c r="AR38" s="2"/>
      <c r="AU38" s="86"/>
      <c r="AV38" s="267"/>
      <c r="AW38" s="86"/>
      <c r="AX38" s="86"/>
      <c r="AY38" s="86"/>
      <c r="AZ38" s="86"/>
      <c r="BA38" s="267"/>
      <c r="BB38" s="86"/>
      <c r="BC38" s="86"/>
      <c r="BD38" s="127"/>
    </row>
    <row r="39" spans="3:80" ht="20.25" customHeight="1" x14ac:dyDescent="0.25">
      <c r="D39" s="126"/>
      <c r="U39" s="127"/>
      <c r="W39" s="126"/>
      <c r="AO39" s="13" t="s">
        <v>120</v>
      </c>
      <c r="AP39" s="266"/>
      <c r="AQ39" s="3"/>
      <c r="AR39" s="2"/>
      <c r="AU39" s="86"/>
      <c r="AV39" s="86"/>
      <c r="AW39" s="86"/>
      <c r="AX39" s="86"/>
      <c r="AY39" s="86"/>
      <c r="AZ39" s="86"/>
      <c r="BA39" s="267"/>
      <c r="BB39" s="86"/>
      <c r="BC39" s="86"/>
      <c r="BD39" s="127"/>
    </row>
    <row r="40" spans="3:80" ht="20.25" customHeight="1" thickBot="1" x14ac:dyDescent="0.3">
      <c r="D40" s="157"/>
      <c r="E40" s="158"/>
      <c r="F40" s="158"/>
      <c r="G40" s="158"/>
      <c r="H40" s="158"/>
      <c r="I40" s="158"/>
      <c r="J40" s="158"/>
      <c r="K40" s="158"/>
      <c r="L40" s="158"/>
      <c r="M40" s="158"/>
      <c r="N40" s="158"/>
      <c r="O40" s="158"/>
      <c r="P40" s="158"/>
      <c r="Q40" s="158"/>
      <c r="R40" s="158"/>
      <c r="S40" s="158"/>
      <c r="T40" s="158"/>
      <c r="U40" s="159"/>
      <c r="V40" s="86"/>
      <c r="W40" s="157"/>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9"/>
    </row>
    <row r="41" spans="3:80" ht="20.25" customHeight="1" x14ac:dyDescent="0.25">
      <c r="C41" s="86"/>
      <c r="D41" s="86"/>
      <c r="E41" s="86"/>
      <c r="F41" s="86"/>
      <c r="G41" s="86"/>
      <c r="H41" s="86"/>
      <c r="I41" s="86"/>
      <c r="J41" s="86"/>
      <c r="K41" s="86"/>
      <c r="L41" s="86"/>
      <c r="M41" s="86"/>
      <c r="N41" s="86"/>
      <c r="O41" s="86"/>
      <c r="P41" s="86"/>
      <c r="Q41" s="86"/>
      <c r="R41" s="86"/>
      <c r="S41" s="86"/>
      <c r="T41" s="86"/>
      <c r="U41" s="86"/>
      <c r="V41" s="86"/>
    </row>
    <row r="42" spans="3:80" ht="20.25" customHeight="1" x14ac:dyDescent="0.25">
      <c r="C42" s="86"/>
      <c r="D42" s="76"/>
      <c r="E42" s="76"/>
      <c r="F42" s="76"/>
      <c r="G42" s="76"/>
      <c r="H42" s="76"/>
      <c r="I42" s="76"/>
      <c r="J42" s="76"/>
      <c r="K42" s="76"/>
      <c r="L42" s="76"/>
      <c r="M42" s="76"/>
      <c r="N42" s="76"/>
      <c r="O42" s="76"/>
      <c r="P42" s="76"/>
      <c r="Q42" s="76"/>
      <c r="R42" s="76"/>
      <c r="S42" s="76"/>
      <c r="T42" s="76"/>
      <c r="U42" s="76"/>
      <c r="V42" s="76"/>
      <c r="W42" s="76"/>
      <c r="X42" s="76"/>
      <c r="Y42" s="76"/>
      <c r="Z42" s="76"/>
      <c r="AA42" s="76"/>
      <c r="AB42" s="76"/>
      <c r="AC42" s="76"/>
      <c r="AD42" s="76"/>
      <c r="AE42" s="76"/>
      <c r="AF42" s="76"/>
      <c r="AG42" s="76"/>
      <c r="AH42" s="76"/>
      <c r="AI42" s="76"/>
      <c r="AJ42" s="82"/>
      <c r="AK42" s="82"/>
      <c r="AL42" s="82"/>
      <c r="AM42" s="82"/>
      <c r="AN42" s="82"/>
      <c r="AO42" s="82"/>
      <c r="AP42" s="82"/>
      <c r="AQ42" s="82"/>
      <c r="AR42" s="82"/>
      <c r="AS42" s="82"/>
      <c r="AT42" s="82"/>
      <c r="AU42" s="82"/>
      <c r="AV42" s="82"/>
      <c r="AW42" s="82"/>
      <c r="AX42" s="82"/>
      <c r="AY42" s="76"/>
      <c r="AZ42" s="76"/>
      <c r="BA42" s="76"/>
      <c r="BB42" s="76"/>
      <c r="BC42" s="76"/>
      <c r="BD42" s="76"/>
      <c r="BE42" s="76"/>
      <c r="BF42" s="76"/>
      <c r="BG42" s="76"/>
      <c r="BH42" s="76"/>
      <c r="BI42" s="76"/>
      <c r="BJ42" s="76"/>
      <c r="BK42" s="76"/>
      <c r="BL42" s="76"/>
      <c r="BM42" s="76"/>
      <c r="BN42" s="76"/>
      <c r="BO42" s="76"/>
      <c r="BP42" s="76"/>
      <c r="BQ42" s="76"/>
      <c r="BR42" s="76"/>
      <c r="BS42" s="76"/>
      <c r="BT42" s="76"/>
      <c r="BU42" s="76"/>
      <c r="BV42" s="76"/>
      <c r="BW42" s="76"/>
      <c r="BX42" s="76"/>
      <c r="BY42" s="76"/>
      <c r="BZ42" s="76"/>
      <c r="CA42" s="76"/>
      <c r="CB42" s="76"/>
    </row>
    <row r="43" spans="3:80" ht="20.25" customHeight="1" x14ac:dyDescent="0.25">
      <c r="C43" s="86"/>
      <c r="D43" s="76"/>
      <c r="E43" s="160" t="s">
        <v>1994</v>
      </c>
      <c r="F43" s="81"/>
      <c r="G43" s="81"/>
      <c r="H43" s="81"/>
      <c r="I43" s="76"/>
      <c r="J43" s="76"/>
      <c r="K43" s="76"/>
      <c r="L43" s="76"/>
      <c r="M43" s="76"/>
      <c r="N43" s="76"/>
      <c r="O43" s="76"/>
      <c r="P43" s="76"/>
      <c r="Q43" s="76"/>
      <c r="R43" s="76"/>
      <c r="S43" s="76"/>
      <c r="T43" s="76"/>
      <c r="U43" s="76"/>
      <c r="V43" s="76"/>
      <c r="W43" s="76"/>
      <c r="X43" s="76"/>
      <c r="Y43" s="76"/>
      <c r="Z43" s="76"/>
      <c r="AA43" s="76"/>
      <c r="AB43" s="76"/>
      <c r="AC43" s="76"/>
      <c r="AD43" s="76"/>
      <c r="AE43" s="76"/>
      <c r="AF43" s="76"/>
      <c r="AG43" s="76"/>
      <c r="AH43" s="76"/>
      <c r="AI43" s="76"/>
      <c r="AJ43" s="82"/>
      <c r="AK43" s="82"/>
      <c r="AL43" s="82"/>
      <c r="AM43" s="82"/>
      <c r="AN43" s="82"/>
      <c r="AO43" s="82"/>
      <c r="AP43" s="82"/>
      <c r="AQ43" s="82"/>
      <c r="AR43" s="82"/>
      <c r="AS43" s="82"/>
      <c r="AT43" s="82"/>
      <c r="AU43" s="82"/>
      <c r="AV43" s="82"/>
      <c r="AW43" s="82"/>
      <c r="AX43" s="82"/>
      <c r="AY43" s="76"/>
      <c r="AZ43" s="76"/>
      <c r="BA43" s="76"/>
      <c r="BB43" s="76"/>
      <c r="BC43" s="76"/>
      <c r="BD43" s="76"/>
      <c r="BE43" s="76"/>
      <c r="BF43" s="76"/>
      <c r="BG43" s="76"/>
      <c r="BH43" s="76"/>
      <c r="BI43" s="76"/>
      <c r="BJ43" s="76"/>
      <c r="BK43" s="76"/>
      <c r="BL43" s="76"/>
      <c r="BM43" s="76"/>
      <c r="BN43" s="76"/>
      <c r="BO43" s="76"/>
      <c r="BP43" s="76"/>
      <c r="BQ43" s="76"/>
      <c r="BR43" s="76"/>
      <c r="BS43" s="76"/>
      <c r="BT43" s="76"/>
      <c r="BU43" s="76"/>
      <c r="BV43" s="76"/>
      <c r="BW43" s="76"/>
      <c r="BX43" s="76"/>
      <c r="BY43" s="76"/>
      <c r="BZ43" s="76"/>
      <c r="CA43" s="76"/>
      <c r="CB43" s="76"/>
    </row>
    <row r="44" spans="3:80" ht="20.25" customHeight="1" x14ac:dyDescent="0.25">
      <c r="C44" s="86"/>
      <c r="D44" s="76"/>
      <c r="E44" s="161" t="s">
        <v>1995</v>
      </c>
      <c r="F44" s="162"/>
      <c r="G44" s="162"/>
      <c r="H44" s="162"/>
      <c r="I44" s="82"/>
      <c r="J44" s="82"/>
      <c r="K44" s="82"/>
      <c r="L44" s="82"/>
      <c r="M44" s="82"/>
      <c r="N44" s="82"/>
      <c r="O44" s="82"/>
      <c r="P44" s="82"/>
      <c r="Q44" s="82"/>
      <c r="R44" s="82"/>
      <c r="S44" s="82"/>
      <c r="T44" s="82"/>
      <c r="U44" s="82"/>
      <c r="V44" s="82"/>
      <c r="W44" s="82"/>
      <c r="X44" s="82"/>
      <c r="Y44" s="82"/>
      <c r="Z44" s="82"/>
      <c r="AA44" s="82"/>
      <c r="AB44" s="82"/>
      <c r="AC44" s="82"/>
      <c r="AD44" s="82"/>
      <c r="AE44" s="82"/>
      <c r="AF44" s="82"/>
      <c r="AG44" s="82"/>
      <c r="AH44" s="82"/>
      <c r="AI44" s="82"/>
      <c r="AJ44" s="82"/>
      <c r="AK44" s="82"/>
      <c r="AL44" s="82"/>
      <c r="AM44" s="82"/>
      <c r="AN44" s="82"/>
      <c r="AO44" s="82"/>
      <c r="AP44" s="82"/>
      <c r="AQ44" s="82"/>
      <c r="AR44" s="82"/>
      <c r="AS44" s="82"/>
      <c r="AT44" s="82"/>
      <c r="AU44" s="82"/>
      <c r="AV44" s="82"/>
      <c r="AW44" s="82"/>
      <c r="AX44" s="82"/>
      <c r="AY44" s="76"/>
      <c r="AZ44" s="76"/>
      <c r="BA44" s="76"/>
      <c r="BB44" s="76"/>
      <c r="BC44" s="76"/>
      <c r="BD44" s="76"/>
      <c r="BE44" s="76"/>
      <c r="BF44" s="76"/>
      <c r="BG44" s="76"/>
      <c r="BH44" s="76"/>
      <c r="BI44" s="76"/>
      <c r="BJ44" s="76"/>
      <c r="BK44" s="76"/>
      <c r="BL44" s="76"/>
      <c r="BM44" s="76"/>
      <c r="BN44" s="76"/>
      <c r="BO44" s="76"/>
      <c r="BP44" s="76"/>
      <c r="BQ44" s="76"/>
      <c r="BR44" s="76"/>
      <c r="BS44" s="76"/>
      <c r="BT44" s="76"/>
      <c r="BU44" s="76"/>
      <c r="BV44" s="76"/>
      <c r="BW44" s="76"/>
      <c r="BX44" s="76"/>
      <c r="BY44" s="76"/>
      <c r="BZ44" s="76"/>
      <c r="CA44" s="76"/>
      <c r="CB44" s="76"/>
    </row>
    <row r="45" spans="3:80" ht="20.25" customHeight="1" x14ac:dyDescent="0.25">
      <c r="C45" s="86"/>
      <c r="D45" s="76"/>
      <c r="E45" s="163" t="s">
        <v>1996</v>
      </c>
      <c r="F45" s="162"/>
      <c r="G45" s="162"/>
      <c r="H45" s="164"/>
      <c r="I45" s="82"/>
      <c r="J45" s="82"/>
      <c r="K45" s="82"/>
      <c r="L45" s="82"/>
      <c r="M45" s="82"/>
      <c r="N45" s="82"/>
      <c r="O45" s="82"/>
      <c r="P45" s="82"/>
      <c r="Q45" s="82"/>
      <c r="R45" s="82"/>
      <c r="S45" s="82"/>
      <c r="T45" s="82"/>
      <c r="U45" s="82"/>
      <c r="V45" s="82"/>
      <c r="W45" s="82"/>
      <c r="X45" s="82"/>
      <c r="Y45" s="82"/>
      <c r="Z45" s="82"/>
      <c r="AA45" s="82"/>
      <c r="AB45" s="82"/>
      <c r="AC45" s="82"/>
      <c r="AD45" s="82"/>
      <c r="AE45" s="82"/>
      <c r="AF45" s="82"/>
      <c r="AG45" s="82"/>
      <c r="AH45" s="82"/>
      <c r="AI45" s="82"/>
      <c r="AJ45" s="82"/>
      <c r="AK45" s="82"/>
      <c r="AL45" s="82"/>
      <c r="AM45" s="82"/>
      <c r="AN45" s="82"/>
      <c r="AO45" s="82"/>
      <c r="AP45" s="82"/>
      <c r="AQ45" s="82"/>
      <c r="AR45" s="82"/>
      <c r="AS45" s="82"/>
      <c r="AT45" s="82"/>
      <c r="AU45" s="82"/>
      <c r="AV45" s="82"/>
      <c r="AW45" s="82"/>
      <c r="AX45" s="82"/>
      <c r="AY45" s="76"/>
      <c r="AZ45" s="76"/>
      <c r="BA45" s="76"/>
      <c r="BB45" s="76"/>
      <c r="BC45" s="76"/>
      <c r="BD45" s="76"/>
      <c r="BE45" s="76"/>
      <c r="BF45" s="76"/>
      <c r="BG45" s="76"/>
      <c r="BH45" s="76"/>
      <c r="BI45" s="76"/>
      <c r="BJ45" s="76"/>
      <c r="BK45" s="76"/>
      <c r="BL45" s="76"/>
      <c r="BM45" s="76"/>
      <c r="BN45" s="76"/>
      <c r="BO45" s="76"/>
      <c r="BP45" s="76"/>
      <c r="BQ45" s="76"/>
      <c r="BR45" s="76"/>
      <c r="BS45" s="76"/>
      <c r="BT45" s="76"/>
      <c r="BU45" s="76"/>
      <c r="BV45" s="76"/>
      <c r="BW45" s="76"/>
      <c r="BX45" s="76"/>
      <c r="BY45" s="76"/>
      <c r="BZ45" s="76"/>
      <c r="CA45" s="76"/>
      <c r="CB45" s="76"/>
    </row>
    <row r="46" spans="3:80" ht="20.25" customHeight="1" x14ac:dyDescent="0.25">
      <c r="C46" s="86"/>
      <c r="D46" s="76"/>
      <c r="E46" s="81"/>
      <c r="F46" s="81"/>
      <c r="G46" s="81"/>
      <c r="H46" s="81"/>
      <c r="I46" s="82"/>
      <c r="J46" s="82"/>
      <c r="K46" s="82"/>
      <c r="L46" s="82"/>
      <c r="M46" s="82"/>
      <c r="N46" s="82"/>
      <c r="O46" s="82"/>
      <c r="P46" s="82"/>
      <c r="Q46" s="82"/>
      <c r="R46" s="82"/>
      <c r="S46" s="82"/>
      <c r="T46" s="82"/>
      <c r="U46" s="82"/>
      <c r="V46" s="82"/>
      <c r="W46" s="82"/>
      <c r="X46" s="82"/>
      <c r="Y46" s="82"/>
      <c r="Z46" s="82"/>
      <c r="AA46" s="82"/>
      <c r="AB46" s="82"/>
      <c r="AC46" s="82"/>
      <c r="AD46" s="82"/>
      <c r="AE46" s="82"/>
      <c r="AF46" s="82"/>
      <c r="AG46" s="82"/>
      <c r="AH46" s="82"/>
      <c r="AI46" s="82"/>
      <c r="AJ46" s="82"/>
      <c r="AK46" s="82"/>
      <c r="AL46" s="82"/>
      <c r="AM46" s="82"/>
      <c r="AN46" s="82"/>
      <c r="AO46" s="82"/>
      <c r="AP46" s="82"/>
      <c r="AQ46" s="82"/>
      <c r="AR46" s="82"/>
      <c r="AS46" s="82"/>
      <c r="AT46" s="82"/>
      <c r="AU46" s="82"/>
      <c r="AV46" s="82"/>
      <c r="AW46" s="82"/>
      <c r="AX46" s="82"/>
      <c r="AY46" s="76"/>
      <c r="AZ46" s="76"/>
      <c r="BA46" s="76"/>
      <c r="BB46" s="76"/>
      <c r="BC46" s="76"/>
      <c r="BD46" s="76"/>
      <c r="BE46" s="76"/>
      <c r="BF46" s="76"/>
      <c r="BG46" s="76"/>
      <c r="BH46" s="76"/>
      <c r="BI46" s="76"/>
      <c r="BJ46" s="76"/>
      <c r="BK46" s="76"/>
      <c r="BL46" s="76"/>
      <c r="BM46" s="76"/>
      <c r="BN46" s="76"/>
      <c r="BO46" s="76"/>
      <c r="BP46" s="76"/>
      <c r="BQ46" s="76"/>
      <c r="BR46" s="76"/>
      <c r="BS46" s="76"/>
      <c r="BT46" s="76"/>
      <c r="BU46" s="76"/>
      <c r="BV46" s="76"/>
      <c r="BW46" s="76"/>
      <c r="BX46" s="76"/>
      <c r="BY46" s="76"/>
      <c r="BZ46" s="76"/>
      <c r="CA46" s="76"/>
      <c r="CB46" s="76"/>
    </row>
    <row r="47" spans="3:80" ht="20.25" customHeight="1" x14ac:dyDescent="0.25">
      <c r="C47" s="86"/>
      <c r="D47" s="76"/>
      <c r="E47" s="160" t="s">
        <v>1997</v>
      </c>
      <c r="F47" s="162"/>
      <c r="G47" s="162"/>
      <c r="H47" s="162"/>
      <c r="I47" s="82"/>
      <c r="J47" s="82"/>
      <c r="K47" s="82"/>
      <c r="L47" s="82"/>
      <c r="M47" s="82"/>
      <c r="N47" s="82"/>
      <c r="O47" s="82"/>
      <c r="P47" s="82"/>
      <c r="Q47" s="82"/>
      <c r="R47" s="82"/>
      <c r="S47" s="82"/>
      <c r="T47" s="82"/>
      <c r="U47" s="82"/>
      <c r="V47" s="82"/>
      <c r="W47" s="82"/>
      <c r="X47" s="82"/>
      <c r="Y47" s="82"/>
      <c r="Z47" s="82"/>
      <c r="AA47" s="82"/>
      <c r="AB47" s="82"/>
      <c r="AC47" s="82"/>
      <c r="AD47" s="82"/>
      <c r="AE47" s="82"/>
      <c r="AF47" s="82"/>
      <c r="AG47" s="82"/>
      <c r="AH47" s="82"/>
      <c r="AI47" s="82"/>
      <c r="AJ47" s="82"/>
      <c r="AK47" s="82"/>
      <c r="AL47" s="82"/>
      <c r="AM47" s="82"/>
      <c r="AN47" s="82"/>
      <c r="AO47" s="82"/>
      <c r="AP47" s="82"/>
      <c r="AQ47" s="82"/>
      <c r="AR47" s="82"/>
      <c r="AS47" s="82"/>
      <c r="AT47" s="82"/>
      <c r="AU47" s="82"/>
      <c r="AV47" s="82"/>
      <c r="AW47" s="82"/>
      <c r="AX47" s="82"/>
      <c r="AY47" s="76"/>
      <c r="AZ47" s="76"/>
      <c r="BA47" s="76"/>
      <c r="BB47" s="76"/>
      <c r="BC47" s="76"/>
      <c r="BD47" s="76"/>
      <c r="BE47" s="76"/>
      <c r="BF47" s="76"/>
      <c r="BG47" s="76"/>
      <c r="BH47" s="76"/>
      <c r="BI47" s="76"/>
      <c r="BJ47" s="76"/>
      <c r="BK47" s="76"/>
      <c r="BL47" s="76"/>
      <c r="BM47" s="76"/>
      <c r="BN47" s="76"/>
      <c r="BO47" s="76"/>
      <c r="BP47" s="76"/>
      <c r="BQ47" s="76"/>
      <c r="BR47" s="76"/>
      <c r="BS47" s="76"/>
      <c r="BT47" s="76"/>
      <c r="BU47" s="76"/>
      <c r="BV47" s="76"/>
      <c r="BW47" s="76"/>
      <c r="BX47" s="76"/>
      <c r="BY47" s="76"/>
      <c r="BZ47" s="76"/>
      <c r="CA47" s="76"/>
      <c r="CB47" s="76"/>
    </row>
    <row r="48" spans="3:80" ht="20.25" customHeight="1" x14ac:dyDescent="0.25">
      <c r="C48" s="86"/>
      <c r="D48" s="82"/>
      <c r="E48" s="165" t="s">
        <v>1998</v>
      </c>
      <c r="F48" s="81"/>
      <c r="G48" s="81"/>
      <c r="H48" s="81"/>
      <c r="I48" s="82"/>
      <c r="J48" s="82"/>
      <c r="K48" s="82"/>
      <c r="L48" s="82"/>
      <c r="M48" s="82"/>
      <c r="N48" s="82"/>
      <c r="O48" s="82"/>
      <c r="P48" s="82"/>
      <c r="Q48" s="82"/>
      <c r="R48" s="82"/>
      <c r="S48" s="82"/>
      <c r="T48" s="82"/>
      <c r="U48" s="82"/>
      <c r="V48" s="82"/>
      <c r="W48" s="82"/>
      <c r="X48" s="82"/>
      <c r="Y48" s="82"/>
      <c r="Z48" s="82"/>
      <c r="AA48" s="82"/>
      <c r="AB48" s="82"/>
      <c r="AC48" s="82"/>
      <c r="AD48" s="82"/>
      <c r="AE48" s="82"/>
      <c r="AF48" s="82"/>
      <c r="AG48" s="82"/>
      <c r="AH48" s="82"/>
      <c r="AI48" s="82"/>
      <c r="AJ48" s="82"/>
      <c r="AK48" s="82"/>
      <c r="AL48" s="82"/>
      <c r="AM48" s="82"/>
      <c r="AN48" s="82"/>
      <c r="AO48" s="82"/>
      <c r="AP48" s="82"/>
      <c r="AQ48" s="82"/>
      <c r="AR48" s="82"/>
      <c r="AS48" s="82"/>
      <c r="AT48" s="82"/>
      <c r="AU48" s="82"/>
      <c r="AV48" s="82"/>
      <c r="AW48" s="82"/>
      <c r="AX48" s="82"/>
      <c r="AY48" s="76"/>
      <c r="AZ48" s="76"/>
      <c r="BA48" s="76"/>
      <c r="BB48" s="76"/>
      <c r="BC48" s="76"/>
      <c r="BD48" s="76"/>
      <c r="BE48" s="76"/>
      <c r="BF48" s="76"/>
      <c r="BG48" s="76"/>
      <c r="BH48" s="76"/>
      <c r="BI48" s="76"/>
      <c r="BJ48" s="76"/>
      <c r="BK48" s="76"/>
      <c r="BL48" s="76"/>
      <c r="BM48" s="76"/>
      <c r="BN48" s="76"/>
      <c r="BO48" s="76"/>
      <c r="BP48" s="76"/>
      <c r="BQ48" s="76"/>
      <c r="BR48" s="76"/>
      <c r="BS48" s="76"/>
      <c r="BT48" s="76"/>
      <c r="BU48" s="76"/>
      <c r="BV48" s="76"/>
      <c r="BW48" s="76"/>
      <c r="BX48" s="76"/>
      <c r="BY48" s="76"/>
      <c r="BZ48" s="76"/>
      <c r="CA48" s="76"/>
      <c r="CB48" s="76"/>
    </row>
    <row r="49" spans="3:80" ht="20.25" customHeight="1" x14ac:dyDescent="0.25">
      <c r="C49" s="86"/>
      <c r="D49" s="82"/>
      <c r="E49" s="166" t="s">
        <v>1996</v>
      </c>
      <c r="F49" s="162"/>
      <c r="G49" s="162"/>
      <c r="H49" s="167"/>
      <c r="I49" s="82"/>
      <c r="J49" s="82"/>
      <c r="K49" s="82"/>
      <c r="L49" s="82"/>
      <c r="M49" s="82"/>
      <c r="N49" s="82"/>
      <c r="O49" s="82"/>
      <c r="P49" s="82"/>
      <c r="Q49" s="82"/>
      <c r="R49" s="82"/>
      <c r="S49" s="82"/>
      <c r="T49" s="82"/>
      <c r="U49" s="82"/>
      <c r="V49" s="82"/>
      <c r="W49" s="82"/>
      <c r="X49" s="82"/>
      <c r="Y49" s="82"/>
      <c r="Z49" s="82"/>
      <c r="AA49" s="82"/>
      <c r="AB49" s="82"/>
      <c r="AC49" s="82"/>
      <c r="AD49" s="82"/>
      <c r="AE49" s="82"/>
      <c r="AF49" s="82"/>
      <c r="AG49" s="82"/>
      <c r="AH49" s="82"/>
      <c r="AI49" s="82"/>
      <c r="AJ49" s="82"/>
      <c r="AK49" s="82"/>
      <c r="AL49" s="82"/>
      <c r="AM49" s="82"/>
      <c r="AN49" s="82"/>
      <c r="AO49" s="82"/>
      <c r="AP49" s="82"/>
      <c r="AQ49" s="82"/>
      <c r="AR49" s="82"/>
      <c r="AS49" s="82"/>
      <c r="AT49" s="82"/>
      <c r="AU49" s="82"/>
      <c r="AV49" s="82"/>
      <c r="AW49" s="82"/>
      <c r="AX49" s="82"/>
      <c r="AY49" s="76"/>
      <c r="AZ49" s="76"/>
      <c r="BA49" s="76"/>
      <c r="BB49" s="76"/>
      <c r="BC49" s="76"/>
      <c r="BD49" s="76"/>
      <c r="BE49" s="76"/>
      <c r="BF49" s="76"/>
      <c r="BG49" s="76"/>
      <c r="BH49" s="76"/>
      <c r="BI49" s="76"/>
      <c r="BJ49" s="76"/>
      <c r="BK49" s="76"/>
      <c r="BL49" s="76"/>
      <c r="BM49" s="76"/>
      <c r="BN49" s="76"/>
      <c r="BO49" s="76"/>
      <c r="BP49" s="76"/>
      <c r="BQ49" s="76"/>
      <c r="BR49" s="76"/>
      <c r="BS49" s="76"/>
      <c r="BT49" s="76"/>
      <c r="BU49" s="76"/>
      <c r="BV49" s="76"/>
      <c r="BW49" s="76"/>
      <c r="BX49" s="76"/>
      <c r="BY49" s="76"/>
      <c r="BZ49" s="76"/>
      <c r="CA49" s="76"/>
      <c r="CB49" s="76"/>
    </row>
    <row r="50" spans="3:80" ht="20.25" customHeight="1" x14ac:dyDescent="0.25">
      <c r="D50" s="82"/>
      <c r="E50" s="76"/>
      <c r="F50" s="76"/>
      <c r="G50" s="76"/>
      <c r="H50" s="76"/>
      <c r="I50" s="82"/>
      <c r="J50" s="82"/>
      <c r="K50" s="82"/>
      <c r="L50" s="82"/>
      <c r="M50" s="82"/>
      <c r="N50" s="82"/>
      <c r="O50" s="82"/>
      <c r="P50" s="82"/>
      <c r="Q50" s="82"/>
      <c r="R50" s="82"/>
      <c r="S50" s="82"/>
      <c r="T50" s="82"/>
      <c r="U50" s="82"/>
      <c r="V50" s="82"/>
      <c r="W50" s="82"/>
      <c r="X50" s="82"/>
      <c r="Y50" s="82"/>
      <c r="Z50" s="82"/>
      <c r="AA50" s="82"/>
      <c r="AB50" s="82"/>
      <c r="AC50" s="82"/>
      <c r="AD50" s="82"/>
      <c r="AE50" s="82"/>
      <c r="AF50" s="82"/>
      <c r="AG50" s="82"/>
      <c r="AH50" s="82"/>
      <c r="AI50" s="82"/>
      <c r="AJ50" s="82"/>
      <c r="AK50" s="82"/>
      <c r="AL50" s="82"/>
      <c r="AM50" s="82"/>
      <c r="AN50" s="82"/>
      <c r="AO50" s="82"/>
      <c r="AP50" s="82"/>
      <c r="AQ50" s="82"/>
      <c r="AR50" s="82"/>
      <c r="AS50" s="82"/>
      <c r="AT50" s="82"/>
      <c r="AU50" s="82"/>
      <c r="AV50" s="82"/>
      <c r="AW50" s="82"/>
      <c r="AX50" s="82"/>
      <c r="AY50" s="76"/>
      <c r="AZ50" s="76"/>
      <c r="BA50" s="76"/>
      <c r="BB50" s="76"/>
      <c r="BC50" s="76"/>
      <c r="BD50" s="76"/>
      <c r="BE50" s="76"/>
      <c r="BF50" s="76"/>
      <c r="BG50" s="76"/>
      <c r="BH50" s="76"/>
      <c r="BI50" s="76"/>
      <c r="BJ50" s="76"/>
      <c r="BK50" s="76"/>
      <c r="BL50" s="76"/>
      <c r="BM50" s="76"/>
      <c r="BN50" s="76"/>
      <c r="BO50" s="76"/>
      <c r="BP50" s="76"/>
      <c r="BQ50" s="76"/>
      <c r="BR50" s="76"/>
      <c r="BS50" s="76"/>
      <c r="BT50" s="76"/>
      <c r="BU50" s="76"/>
      <c r="BV50" s="76"/>
      <c r="BW50" s="76"/>
      <c r="BX50" s="76"/>
      <c r="BY50" s="76"/>
      <c r="BZ50" s="76"/>
      <c r="CA50" s="76"/>
      <c r="CB50" s="76"/>
    </row>
    <row r="51" spans="3:80" ht="20.25" customHeight="1" thickBot="1" x14ac:dyDescent="0.3">
      <c r="D51" s="76"/>
      <c r="E51" s="160" t="s">
        <v>1999</v>
      </c>
      <c r="F51" s="162"/>
      <c r="G51" s="162"/>
      <c r="H51" s="16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c r="AV51" s="82"/>
      <c r="AW51" s="82"/>
      <c r="AX51" s="82"/>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row>
    <row r="52" spans="3:80" ht="20.25" customHeight="1" thickBot="1" x14ac:dyDescent="0.3">
      <c r="D52" s="76"/>
      <c r="E52" s="166" t="s">
        <v>1996</v>
      </c>
      <c r="F52" s="162"/>
      <c r="G52" s="162"/>
      <c r="H52" s="168"/>
      <c r="I52" s="82"/>
      <c r="J52" s="82"/>
      <c r="K52" s="82"/>
      <c r="L52" s="82"/>
      <c r="M52" s="82"/>
      <c r="N52" s="82"/>
      <c r="O52" s="82"/>
      <c r="P52" s="82"/>
      <c r="Q52" s="82"/>
      <c r="R52" s="82"/>
      <c r="S52" s="82"/>
      <c r="T52" s="82"/>
      <c r="U52" s="82"/>
      <c r="V52" s="82"/>
      <c r="W52" s="82"/>
      <c r="X52" s="82"/>
      <c r="Y52" s="82"/>
      <c r="Z52" s="82"/>
      <c r="AA52" s="82"/>
      <c r="AB52" s="82"/>
      <c r="AC52" s="82"/>
      <c r="AD52" s="82"/>
      <c r="AE52" s="82"/>
      <c r="AF52" s="82"/>
      <c r="AG52" s="82"/>
      <c r="AH52" s="82"/>
      <c r="AI52" s="82"/>
      <c r="AJ52" s="82"/>
      <c r="AK52" s="82"/>
      <c r="AL52" s="82"/>
      <c r="AM52" s="82"/>
      <c r="AN52" s="82"/>
      <c r="AO52" s="82"/>
      <c r="AP52" s="82"/>
      <c r="AQ52" s="82"/>
      <c r="AR52" s="82"/>
      <c r="AS52" s="82"/>
      <c r="AT52" s="82"/>
      <c r="AU52" s="82"/>
      <c r="AV52" s="82"/>
      <c r="AW52" s="82"/>
      <c r="AX52" s="82"/>
      <c r="AY52" s="76"/>
      <c r="AZ52" s="76"/>
      <c r="BA52" s="76"/>
      <c r="BB52" s="76"/>
      <c r="BC52" s="76"/>
      <c r="BD52" s="76"/>
      <c r="BE52" s="76"/>
      <c r="BF52" s="76"/>
      <c r="BG52" s="76"/>
      <c r="BH52" s="76"/>
      <c r="BI52" s="76"/>
      <c r="BJ52" s="76"/>
      <c r="BK52" s="76"/>
      <c r="BL52" s="76"/>
      <c r="BM52" s="76"/>
      <c r="BN52" s="76"/>
      <c r="BO52" s="76"/>
      <c r="BP52" s="76"/>
      <c r="BQ52" s="76"/>
      <c r="BR52" s="76"/>
      <c r="BS52" s="76"/>
      <c r="BT52" s="76"/>
      <c r="BU52" s="76"/>
      <c r="BV52" s="76"/>
      <c r="BW52" s="76"/>
      <c r="BX52" s="76"/>
      <c r="BY52" s="76"/>
      <c r="BZ52" s="76"/>
      <c r="CA52" s="76"/>
      <c r="CB52" s="76"/>
    </row>
    <row r="53" spans="3:80" ht="20.25" customHeight="1" x14ac:dyDescent="0.25">
      <c r="D53" s="82"/>
      <c r="E53" s="76"/>
      <c r="F53" s="76"/>
      <c r="G53" s="76"/>
      <c r="H53" s="76"/>
      <c r="I53" s="82"/>
      <c r="J53" s="82"/>
      <c r="K53" s="82"/>
      <c r="L53" s="82"/>
      <c r="M53" s="82"/>
      <c r="N53" s="82"/>
      <c r="O53" s="82"/>
      <c r="P53" s="82"/>
      <c r="Q53" s="82"/>
      <c r="R53" s="82"/>
      <c r="S53" s="82"/>
      <c r="T53" s="82"/>
      <c r="U53" s="82"/>
      <c r="V53" s="82"/>
      <c r="W53" s="82"/>
      <c r="X53" s="82"/>
      <c r="Y53" s="82"/>
      <c r="Z53" s="82"/>
      <c r="AA53" s="82"/>
      <c r="AB53" s="82"/>
      <c r="AC53" s="82"/>
      <c r="AD53" s="82"/>
      <c r="AE53" s="82"/>
      <c r="AF53" s="82"/>
      <c r="AG53" s="82"/>
      <c r="AH53" s="82"/>
      <c r="AI53" s="82"/>
      <c r="AJ53" s="82"/>
      <c r="AK53" s="82"/>
      <c r="AL53" s="82"/>
      <c r="AM53" s="82"/>
      <c r="AN53" s="82"/>
      <c r="AO53" s="82"/>
      <c r="AP53" s="82"/>
      <c r="AQ53" s="82"/>
      <c r="AR53" s="82"/>
      <c r="AS53" s="82"/>
      <c r="AT53" s="82"/>
      <c r="AU53" s="82"/>
      <c r="AV53" s="82"/>
      <c r="AW53" s="82"/>
      <c r="AX53" s="82"/>
      <c r="AY53" s="76"/>
      <c r="AZ53" s="76"/>
      <c r="BA53" s="76"/>
      <c r="BB53" s="76"/>
      <c r="BC53" s="76"/>
      <c r="BD53" s="76"/>
      <c r="BE53" s="76"/>
      <c r="BF53" s="76"/>
      <c r="BG53" s="76"/>
      <c r="BH53" s="76"/>
      <c r="BI53" s="76"/>
      <c r="BJ53" s="76"/>
      <c r="BK53" s="76"/>
      <c r="BL53" s="76"/>
      <c r="BM53" s="76"/>
      <c r="BN53" s="76"/>
      <c r="BO53" s="76"/>
      <c r="BP53" s="76"/>
      <c r="BQ53" s="76"/>
      <c r="BR53" s="76"/>
      <c r="BS53" s="76"/>
      <c r="BT53" s="76"/>
      <c r="BU53" s="76"/>
      <c r="BV53" s="76"/>
      <c r="BW53" s="76"/>
      <c r="BX53" s="76"/>
      <c r="BY53" s="76"/>
      <c r="BZ53" s="76"/>
      <c r="CA53" s="76"/>
      <c r="CB53" s="76"/>
    </row>
  </sheetData>
  <mergeCells count="54">
    <mergeCell ref="AK28:AK38"/>
    <mergeCell ref="AP28:AP39"/>
    <mergeCell ref="AV28:AV38"/>
    <mergeCell ref="BA28:BA39"/>
    <mergeCell ref="G29:Q29"/>
    <mergeCell ref="G34:R34"/>
    <mergeCell ref="BB26:BC26"/>
    <mergeCell ref="I26:J26"/>
    <mergeCell ref="K26:L26"/>
    <mergeCell ref="Q26:R26"/>
    <mergeCell ref="S26:T26"/>
    <mergeCell ref="AB26:AC26"/>
    <mergeCell ref="AD26:AE26"/>
    <mergeCell ref="AJ26:AK26"/>
    <mergeCell ref="AL26:AM26"/>
    <mergeCell ref="AR26:AS26"/>
    <mergeCell ref="AT26:AU26"/>
    <mergeCell ref="AZ26:BA26"/>
    <mergeCell ref="BB25:BC25"/>
    <mergeCell ref="I25:J25"/>
    <mergeCell ref="K25:L25"/>
    <mergeCell ref="Q25:R25"/>
    <mergeCell ref="S25:T25"/>
    <mergeCell ref="AB25:AC25"/>
    <mergeCell ref="AD25:AE25"/>
    <mergeCell ref="AJ25:AK25"/>
    <mergeCell ref="AL25:AM25"/>
    <mergeCell ref="AR25:AS25"/>
    <mergeCell ref="AT25:AU25"/>
    <mergeCell ref="AZ25:BA25"/>
    <mergeCell ref="BB24:BC24"/>
    <mergeCell ref="I24:J24"/>
    <mergeCell ref="K24:L24"/>
    <mergeCell ref="Q24:R24"/>
    <mergeCell ref="S24:T24"/>
    <mergeCell ref="AB24:AC24"/>
    <mergeCell ref="AD24:AE24"/>
    <mergeCell ref="AJ24:AK24"/>
    <mergeCell ref="AL24:AM24"/>
    <mergeCell ref="AR24:AS24"/>
    <mergeCell ref="AT24:AU24"/>
    <mergeCell ref="AZ24:BA24"/>
    <mergeCell ref="BB23:BC23"/>
    <mergeCell ref="I23:J23"/>
    <mergeCell ref="K23:L23"/>
    <mergeCell ref="Q23:R23"/>
    <mergeCell ref="S23:T23"/>
    <mergeCell ref="AB23:AC23"/>
    <mergeCell ref="AD23:AE23"/>
    <mergeCell ref="AJ23:AK23"/>
    <mergeCell ref="AL23:AM23"/>
    <mergeCell ref="AR23:AS23"/>
    <mergeCell ref="AT23:AU23"/>
    <mergeCell ref="AZ23:BA23"/>
  </mergeCells>
  <conditionalFormatting sqref="G29 G34 AK28 AP28 H52">
    <cfRule type="containsText" dxfId="129" priority="9" operator="containsText" text="Fabric">
      <formula>NOT(ISERROR(SEARCH("Fabric",G28)))</formula>
    </cfRule>
    <cfRule type="containsText" dxfId="128" priority="10" operator="containsText" text="Network">
      <formula>NOT(ISERROR(SEARCH("Network",G28)))</formula>
    </cfRule>
  </conditionalFormatting>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 operator="containsText" id="{2206B525-72C8-4F71-A98F-09E5C372B86D}">
            <xm:f>NOT(ISERROR(SEARCH("PowerVS",G28)))</xm:f>
            <xm:f>"PowerVS"</xm:f>
            <x14:dxf>
              <fill>
                <patternFill patternType="lightUp">
                  <fgColor theme="5" tint="-0.24994659260841701"/>
                  <bgColor auto="1"/>
                </patternFill>
              </fill>
            </x14:dxf>
          </x14:cfRule>
          <x14:cfRule type="containsText" priority="2" operator="containsText" id="{94912F52-CCFB-45E3-B010-EDCFC2B2C0D0}">
            <xm:f>NOT(ISERROR(SEARCH("NG Fed",G28)))</xm:f>
            <xm:f>"NG Fed"</xm:f>
            <x14:dxf>
              <fill>
                <patternFill patternType="lightUp">
                  <fgColor theme="9" tint="-0.24994659260841701"/>
                  <bgColor theme="4" tint="0.79998168889431442"/>
                </patternFill>
              </fill>
            </x14:dxf>
          </x14:cfRule>
          <x14:cfRule type="containsText" priority="3" operator="containsText" id="{AF7FA64E-C467-4D20-BBFD-F372A49D86DD}">
            <xm:f>NOT(ISERROR(SEARCH("Bare Metal",G28)))</xm:f>
            <xm:f>"Bare Metal"</xm:f>
            <x14:dxf>
              <fill>
                <patternFill patternType="lightUp">
                  <fgColor theme="8" tint="0.59996337778862885"/>
                  <bgColor auto="1"/>
                </patternFill>
              </fill>
            </x14:dxf>
          </x14:cfRule>
          <x14:cfRule type="containsText" priority="4" operator="containsText" id="{D402C810-9AED-4DAC-8153-AF7EEEA46FCD}">
            <xm:f>NOT(ISERROR(SEARCH("Compute",G28)))</xm:f>
            <xm:f>"Compute"</xm:f>
            <x14:dxf>
              <fill>
                <patternFill patternType="lightUp">
                  <fgColor theme="5" tint="0.59996337778862885"/>
                  <bgColor auto="1"/>
                </patternFill>
              </fill>
            </x14:dxf>
          </x14:cfRule>
          <x14:cfRule type="containsText" priority="5" operator="containsText" id="{C88DDB76-FAAF-472E-8667-4B6A2FC06602}">
            <xm:f>NOT(ISERROR(SEARCH("Gen1",G28)))</xm:f>
            <xm:f>"Gen1"</xm:f>
            <x14:dxf>
              <fill>
                <patternFill patternType="lightUp">
                  <fgColor theme="9" tint="0.79998168889431442"/>
                  <bgColor auto="1"/>
                </patternFill>
              </fill>
            </x14:dxf>
          </x14:cfRule>
          <x14:cfRule type="containsText" priority="6" operator="containsText" id="{F2E30F41-2065-4605-AF95-CDF19654CD4C}">
            <xm:f>NOT(ISERROR(SEARCH("Gen2",G28)))</xm:f>
            <xm:f>"Gen2"</xm:f>
            <x14:dxf>
              <fill>
                <patternFill patternType="lightUp">
                  <fgColor rgb="FF00B050"/>
                  <bgColor auto="1"/>
                </patternFill>
              </fill>
            </x14:dxf>
          </x14:cfRule>
          <x14:cfRule type="containsText" priority="7" operator="containsText" id="{8D0BB19E-75A3-4477-85B2-8C914C6F4C77}">
            <xm:f>NOT(ISERROR(SEARCH("Storage",G28)))</xm:f>
            <xm:f>"Storage"</xm:f>
            <x14:dxf>
              <fill>
                <patternFill patternType="lightUp">
                  <fgColor theme="7" tint="0.59996337778862885"/>
                  <bgColor auto="1"/>
                </patternFill>
              </fill>
            </x14:dxf>
          </x14:cfRule>
          <x14:cfRule type="containsText" priority="8" operator="containsText" id="{5D9BE60B-9E23-480A-B2DF-3DE39DE4B27C}">
            <xm:f>NOT(ISERROR(SEARCH("Unallocated",G28)))</xm:f>
            <xm:f>"Unallocated"</xm:f>
            <x14:dxf>
              <fill>
                <patternFill patternType="lightUp">
                  <fgColor theme="0" tint="-0.24994659260841701"/>
                  <bgColor auto="1"/>
                </patternFill>
              </fill>
            </x14:dxf>
          </x14:cfRule>
          <xm:sqref>G29 G34 AK28 AP28 H52</xm:sqref>
        </x14:conditionalFormatting>
        <x14:conditionalFormatting xmlns:xm="http://schemas.microsoft.com/office/excel/2006/main">
          <x14:cfRule type="expression" priority="809" id="{65D3A27B-12AC-44F7-A781-225369EC7A2C}">
            <xm:f>_xlfn.LET(_xlpm.rack,file_path!$B$5&amp;".sr0"&amp;$C$5&amp;".rk"&amp;TEXT(G26,"00"),_xlpm.type,LEFT(_xlfn.XLOOKUP(_xlpm.rack,'rack_breakdown'!$A$2:$A$1141,'rack_breakdown'!$I$2:$I$1141),3),_xlpm.sts,_xlfn.XLOOKUP(_xlpm.rack,'rack_breakdown'!$A$2:$A$1141,'rack_breakdown'!$K$2:$K$1141),AND(OR(_xlpm.type="Gen",_xlpm.type="NG "),NOT(_xlpm.sts="Power Limit")))</xm:f>
            <x14:dxf>
              <fill>
                <patternFill>
                  <bgColor theme="4" tint="0.79998168889431442"/>
                </patternFill>
              </fill>
            </x14:dxf>
          </x14:cfRule>
          <x14:cfRule type="expression" priority="810" id="{9E10EF37-5579-4DE8-8279-7C8DFC9045E0}">
            <xm:f>_xlfn.XLOOKUP(file_path!$B$5&amp;".sr0"&amp;$C$5&amp;".rk"&amp;TEXT(G28,"00"),'rack_breakdown'!$A$2:$A$4819,'rack_breakdown'!$J$2:$J$4819)="Aggregate"</xm:f>
            <x14:dxf>
              <fill>
                <patternFill>
                  <bgColor theme="0" tint="-0.14996795556505021"/>
                </patternFill>
              </fill>
            </x14:dxf>
          </x14:cfRule>
          <xm:sqref>H52 G30:Q30 G35:R35 AL28:AL38 AQ28:AQ39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115D4-9CC5-47A9-BBBA-B6F973C959B2}">
  <sheetPr codeName="Sheet2"/>
  <dimension ref="A1:CR70"/>
  <sheetViews>
    <sheetView showGridLines="0" tabSelected="1" zoomScale="85" zoomScaleNormal="85" workbookViewId="0"/>
  </sheetViews>
  <sheetFormatPr defaultColWidth="3.85546875" defaultRowHeight="20.25" customHeight="1" x14ac:dyDescent="0.25"/>
  <cols>
    <col min="1" max="1" width="0.7109375" style="1" customWidth="1"/>
    <col min="2" max="16384" width="3.85546875" style="1"/>
  </cols>
  <sheetData>
    <row r="1" spans="1:95" ht="15" customHeight="1" x14ac:dyDescent="0.25">
      <c r="A1"/>
      <c r="B1" s="8" t="str">
        <f>'rack_breakdown'!B2&amp;" - DC Layout"</f>
        <v>DAL10 - DC Layout</v>
      </c>
      <c r="C1" s="7"/>
      <c r="D1" s="7"/>
      <c r="E1" s="7"/>
      <c r="F1" s="7"/>
      <c r="G1" s="7"/>
      <c r="H1" s="7"/>
      <c r="I1" s="7"/>
      <c r="J1" s="7"/>
      <c r="K1" s="7"/>
      <c r="L1" s="7"/>
      <c r="M1" s="7"/>
      <c r="N1" s="7"/>
      <c r="O1" s="7"/>
      <c r="P1" s="7"/>
      <c r="Q1" s="7"/>
      <c r="R1" s="7"/>
      <c r="S1" s="7"/>
      <c r="T1" s="7"/>
      <c r="U1" s="7"/>
      <c r="V1" s="7"/>
      <c r="W1" s="7"/>
      <c r="X1" s="7"/>
      <c r="Y1" s="7"/>
      <c r="Z1" s="7"/>
    </row>
    <row r="2" spans="1:95" ht="15" customHeight="1" thickBot="1" x14ac:dyDescent="0.3">
      <c r="B2" s="9" t="str" cm="1">
        <f t="array" ref="B2">Data_Date[Date]</f>
        <v>Data as of 2/3/2025</v>
      </c>
      <c r="C2" s="38"/>
      <c r="D2" s="38"/>
      <c r="E2" s="38"/>
      <c r="F2" s="38"/>
      <c r="G2" s="38"/>
      <c r="H2" s="38"/>
      <c r="I2" s="38"/>
      <c r="J2" s="38"/>
      <c r="K2" s="38"/>
      <c r="L2" s="38"/>
      <c r="M2" s="38"/>
      <c r="N2" s="38"/>
      <c r="O2" s="38"/>
      <c r="P2" s="38"/>
      <c r="Q2" s="38"/>
      <c r="R2" s="38"/>
      <c r="S2" s="38"/>
      <c r="T2" s="38"/>
      <c r="U2" s="38"/>
      <c r="V2" s="38"/>
      <c r="W2" s="38"/>
      <c r="X2" s="38"/>
      <c r="Y2" s="38"/>
      <c r="Z2" s="38"/>
    </row>
    <row r="3" spans="1:95" ht="15" customHeight="1" thickBot="1" x14ac:dyDescent="0.3">
      <c r="B3" s="9" t="s">
        <v>11</v>
      </c>
      <c r="V3" s="212" t="s">
        <v>1772</v>
      </c>
      <c r="W3" s="213"/>
      <c r="X3" s="214"/>
      <c r="Y3" s="123" t="str">
        <f>file_path!B2</f>
        <v>DAL10</v>
      </c>
      <c r="Z3" s="215"/>
      <c r="AA3" s="216"/>
      <c r="AC3" s="129" t="s">
        <v>148</v>
      </c>
      <c r="AD3" s="130"/>
      <c r="AE3" s="130"/>
      <c r="AF3" s="130"/>
      <c r="AG3" s="130"/>
      <c r="AH3" s="130"/>
      <c r="AI3" s="130"/>
      <c r="AJ3" s="130"/>
      <c r="AK3" s="130"/>
      <c r="AL3" s="130"/>
      <c r="AM3" s="130"/>
      <c r="AN3" s="130"/>
      <c r="AO3" s="130"/>
      <c r="AP3" s="130"/>
      <c r="AQ3" s="130"/>
      <c r="AR3" s="130"/>
      <c r="AS3" s="130"/>
      <c r="AT3" s="130"/>
      <c r="AU3" s="130"/>
      <c r="AV3" s="131"/>
      <c r="AX3"/>
      <c r="AY3"/>
      <c r="AZ3"/>
      <c r="BA3"/>
      <c r="BB3"/>
      <c r="BC3"/>
      <c r="BD3"/>
      <c r="BE3"/>
      <c r="BF3"/>
      <c r="BG3"/>
      <c r="BH3"/>
      <c r="BI3"/>
      <c r="BJ3"/>
      <c r="BK3"/>
      <c r="BL3"/>
      <c r="BM3"/>
      <c r="BO3"/>
      <c r="BP3"/>
      <c r="BQ3"/>
      <c r="BR3"/>
      <c r="BS3"/>
      <c r="BT3"/>
      <c r="BU3"/>
      <c r="BV3"/>
      <c r="BW3"/>
      <c r="BX3"/>
      <c r="BY3"/>
      <c r="BZ3"/>
      <c r="CA3"/>
      <c r="CB3"/>
      <c r="CC3"/>
      <c r="CD3"/>
      <c r="CE3"/>
      <c r="CF3"/>
      <c r="CG3"/>
      <c r="CH3"/>
      <c r="CI3"/>
      <c r="CJ3"/>
      <c r="CK3"/>
      <c r="CL3"/>
      <c r="CM3"/>
      <c r="CN3"/>
      <c r="CO3"/>
      <c r="CP3" s="185"/>
      <c r="CQ3" s="185"/>
    </row>
    <row r="4" spans="1:95" ht="15" customHeight="1" thickBot="1" x14ac:dyDescent="0.3">
      <c r="V4" s="217" t="s">
        <v>14</v>
      </c>
      <c r="W4" s="218"/>
      <c r="X4" s="219"/>
      <c r="Y4" s="220">
        <v>1</v>
      </c>
      <c r="Z4" s="221"/>
      <c r="AA4" s="222"/>
      <c r="AC4" s="132" t="s">
        <v>1971</v>
      </c>
      <c r="AD4" s="133"/>
      <c r="AE4" s="133"/>
      <c r="AF4" s="133"/>
      <c r="AG4" s="351" t="s">
        <v>9448</v>
      </c>
      <c r="AH4" s="351"/>
      <c r="AI4" s="351" t="s">
        <v>120</v>
      </c>
      <c r="AJ4" s="351"/>
      <c r="AK4" s="351" t="s">
        <v>1970</v>
      </c>
      <c r="AL4" s="352"/>
      <c r="AM4" s="132" t="s">
        <v>1971</v>
      </c>
      <c r="AN4" s="133"/>
      <c r="AO4" s="133"/>
      <c r="AP4" s="133"/>
      <c r="AQ4" s="351" t="s">
        <v>9448</v>
      </c>
      <c r="AR4" s="351"/>
      <c r="AS4" s="351" t="s">
        <v>120</v>
      </c>
      <c r="AT4" s="351"/>
      <c r="AU4" s="351" t="s">
        <v>1970</v>
      </c>
      <c r="AV4" s="352"/>
      <c r="AX4"/>
      <c r="AY4"/>
      <c r="AZ4"/>
      <c r="BA4"/>
      <c r="BB4"/>
      <c r="BC4"/>
      <c r="BD4"/>
      <c r="BE4"/>
      <c r="BF4"/>
      <c r="BG4"/>
      <c r="BH4"/>
      <c r="BI4"/>
      <c r="BJ4"/>
      <c r="BK4"/>
      <c r="BL4"/>
      <c r="BM4"/>
      <c r="BO4"/>
      <c r="BP4"/>
      <c r="BQ4"/>
      <c r="BR4"/>
      <c r="BS4"/>
      <c r="BT4"/>
      <c r="BU4"/>
      <c r="BV4"/>
      <c r="BW4"/>
      <c r="BX4"/>
      <c r="BY4"/>
      <c r="BZ4"/>
      <c r="CA4"/>
      <c r="CB4"/>
      <c r="CC4"/>
      <c r="CD4"/>
      <c r="CE4"/>
      <c r="CF4"/>
      <c r="CG4"/>
      <c r="CH4"/>
      <c r="CI4"/>
      <c r="CJ4"/>
      <c r="CK4"/>
      <c r="CL4"/>
      <c r="CM4"/>
      <c r="CN4"/>
      <c r="CO4"/>
      <c r="CP4" s="185"/>
      <c r="CQ4" s="185"/>
    </row>
    <row r="5" spans="1:95" ht="15" customHeight="1" x14ac:dyDescent="0.25">
      <c r="C5" s="1">
        <v>1</v>
      </c>
      <c r="D5" s="4"/>
      <c r="V5" s="217" t="s">
        <v>5080</v>
      </c>
      <c r="W5" s="218"/>
      <c r="X5" s="219"/>
      <c r="Y5" s="126" t="str" cm="1">
        <f t="array" ref="Y5:Y7">TRANSPOSE(_xlfn.XLOOKUP(Y3&amp;Y4,sr_details[Data Center]&amp;sr_details[Server Room],sr_details[[Vendor Identification]:[Details]]))</f>
        <v>STE-DFW1-DC1-2-DH5-GV128</v>
      </c>
      <c r="Z5" s="221"/>
      <c r="AA5" s="222"/>
      <c r="AC5" s="173" t="s">
        <v>9446</v>
      </c>
      <c r="AD5" s="174"/>
      <c r="AE5" s="174"/>
      <c r="AF5" s="174"/>
      <c r="AG5" s="357">
        <v>2000</v>
      </c>
      <c r="AH5" s="357"/>
      <c r="AI5" s="357" cm="1">
        <f t="array" ref="AI5">_xlfn.LET(_xlpm.row,_xlfn.VSTACK(
J19:J29,J30:J40,P19:P29,P30:P40,W19:W29,W30:W40,AC19:AC29,AC30:AC40,AJ19:AJ29,AJ30:AJ40,AP18:AP29,AP30:AP40,AW18:AW29,AW30:AW40,BC19:BC29,BC30:BC40,BJ19:BJ29,BJ30:BJ40,BP19:BP29,BP30:BP40,BW19:BW29,BW30:BW40,CC19:CC29,CC30:CC40,CJ19:CJ29,CJ30:CJ40,CP19:CP29,CP30:CP40
),SUM(_xlfn.BYROW(_xlpm.row,_xlfn.LAMBDA(_xlpm.row,IFERROR(SUMIFS(power_data[Rack Reading],power_data[Rack Path],$Y$3&amp;".sr0"&amp;$Y$4&amp;".rk"&amp;TEXT(_xlpm.row,"00")),0)))))</f>
        <v>1050.9751346666671</v>
      </c>
      <c r="AJ5" s="357"/>
      <c r="AK5" s="357" cm="1">
        <f t="array" ref="AK5">_xlfn.LET(_xlpm.row,_xlfn.VSTACK(
J19:J29,J30:J40,P19:P29,P30:P40,W19:W29,W30:W40,AC19:AC29,AC30:AC40,AJ19:AJ29,AJ30:AJ40,AP18:AP29,AP30:AP40,AW18:AW29,AW30:AW40,BC19:BC29,BC30:BC40,BJ19:BJ29,BJ30:BJ40,BP19:BP29,BP30:BP40,BW19:BW29,BW30:BW40,CC19:CC29,CC30:CC40,CJ19:CJ29,CJ30:CJ40,CP19:CP29,CP30:CP40
),SUM(_xlfn.BYROW(_xlpm.row,_xlfn.LAMBDA(_xlpm.row,IFERROR(SUMIFS(rack_breakdown[kW/Rack],rack_breakdown[Rack Path],$Y$3&amp;".sr0"&amp;$Y$4&amp;".rk"&amp;TEXT(_xlpm.row,"00")),0)))))</f>
        <v>2079.3000000000002</v>
      </c>
      <c r="AL5" s="358"/>
      <c r="AM5" s="64" t="s">
        <v>9447</v>
      </c>
      <c r="AN5" s="65"/>
      <c r="AO5" s="65"/>
      <c r="AP5" s="65"/>
      <c r="AQ5" s="353">
        <v>2000</v>
      </c>
      <c r="AR5" s="353"/>
      <c r="AS5" s="353" cm="1">
        <f t="array" ref="AS5">_xlfn.LET(_xlpm.row,_xlfn.VSTACK(
J48:J58,J59:J69,P48:P58,P59:P69,W48:W58,W59:W69,AC48:AC58,AC59:AC69,AJ48:AJ58,AJ59:AJ69,AP48:AP58,AP59:AP70,AW48:AW58,AW59:AW70,BC48:BC58,BC59:BC69,BJ48:BJ58,BJ59:BJ69,BP48:BP58,BP59:BP69,BW48:BW58,BW59:BW69,CC48:CC58,CC59:CC69,CJ48:CJ58,CJ59:CJ69,CP48:CP58,CP59:CP69
),SUM(_xlfn.BYROW(_xlpm.row,_xlfn.LAMBDA(_xlpm.row,IFERROR(SUMIFS(power_data[Rack Reading],power_data[Rack Path],$Y$3&amp;".sr0"&amp;$Y$4&amp;".rk"&amp;TEXT(_xlpm.row,"00")),0)))))</f>
        <v>958.52711333333411</v>
      </c>
      <c r="AT5" s="353"/>
      <c r="AU5" s="353" cm="1">
        <f t="array" ref="AU5">_xlfn.LET(_xlpm.row,_xlfn.VSTACK(
J48:J58,J59:J69,P48:P58,P59:P69,W48:W58,W59:W69,AC48:AC58,AC59:AC69,AJ48:AJ58,AJ59:AJ69,AP48:AP58,AP59:AP70,AW48:AW58,AW59:AW70,BC48:BC58,BC59:BC69,BJ48:BJ58,BJ59:BJ69,BP48:BP58,BP59:BP69,BW48:BW58,BW59:BW69,CC48:CC58,CC59:CC69,CJ48:CJ58,CJ59:CJ69,CP48:CP58,CP59:CP69
),SUM(_xlfn.BYROW(_xlpm.row,_xlfn.LAMBDA(_xlpm.row,IFERROR(SUMIFS(rack_breakdown[kW/Rack],rack_breakdown[Rack Path],$Y$3&amp;".sr0"&amp;$Y$4&amp;".rk"&amp;TEXT(_xlpm.row,"00")),0)))))</f>
        <v>2098.1000000000004</v>
      </c>
      <c r="AV5" s="354"/>
      <c r="AX5"/>
      <c r="AY5"/>
      <c r="AZ5"/>
      <c r="BA5"/>
      <c r="BB5"/>
      <c r="BC5"/>
      <c r="BD5"/>
      <c r="BE5"/>
      <c r="BF5"/>
      <c r="BG5"/>
      <c r="BH5"/>
      <c r="BI5"/>
      <c r="BJ5"/>
      <c r="BK5"/>
      <c r="BL5"/>
      <c r="BM5"/>
      <c r="BO5"/>
      <c r="BP5"/>
      <c r="BQ5"/>
      <c r="BR5"/>
      <c r="BS5"/>
      <c r="BT5"/>
      <c r="BU5"/>
      <c r="BV5"/>
      <c r="BW5"/>
      <c r="BX5"/>
      <c r="BY5"/>
      <c r="BZ5"/>
      <c r="CA5"/>
      <c r="CB5"/>
      <c r="CC5"/>
      <c r="CD5"/>
      <c r="CE5"/>
      <c r="CF5"/>
      <c r="CG5"/>
      <c r="CH5"/>
      <c r="CI5"/>
      <c r="CJ5"/>
      <c r="CK5"/>
      <c r="CL5"/>
      <c r="CM5"/>
      <c r="CN5"/>
      <c r="CO5"/>
    </row>
    <row r="6" spans="1:95" ht="15" customHeight="1" x14ac:dyDescent="0.25">
      <c r="C6" s="1" t="str">
        <f>IF(_xlfn.XLOOKUP(C5,site_assumptions[Server Room],site_assumptions[Age Code])&lt;6,"1","3")</f>
        <v>3</v>
      </c>
      <c r="V6" s="217" t="s">
        <v>5081</v>
      </c>
      <c r="W6" s="218"/>
      <c r="X6" s="219"/>
      <c r="Y6" s="223">
        <v>4000</v>
      </c>
      <c r="Z6" s="221"/>
      <c r="AA6" s="224"/>
      <c r="AC6" s="138" t="s">
        <v>2674</v>
      </c>
      <c r="AD6" s="139"/>
      <c r="AE6" s="139"/>
      <c r="AF6" s="139"/>
      <c r="AG6" s="139"/>
      <c r="AH6" s="139"/>
      <c r="AI6" s="347">
        <f>AI5/28</f>
        <v>37.534826238095256</v>
      </c>
      <c r="AJ6" s="347"/>
      <c r="AK6" s="347">
        <f>AK5/28</f>
        <v>74.260714285714286</v>
      </c>
      <c r="AL6" s="348"/>
      <c r="AM6" s="186" t="s">
        <v>2674</v>
      </c>
      <c r="AN6" s="187"/>
      <c r="AO6" s="187"/>
      <c r="AP6" s="187"/>
      <c r="AQ6" s="355"/>
      <c r="AR6" s="355"/>
      <c r="AS6" s="355">
        <f>AS5/28</f>
        <v>34.233111190476215</v>
      </c>
      <c r="AT6" s="355"/>
      <c r="AU6" s="355">
        <f>AU5/28</f>
        <v>74.932142857142864</v>
      </c>
      <c r="AV6" s="356"/>
      <c r="AX6"/>
      <c r="AY6"/>
      <c r="AZ6"/>
      <c r="BA6"/>
      <c r="BB6"/>
      <c r="BC6"/>
      <c r="BD6"/>
      <c r="BE6"/>
      <c r="BF6"/>
      <c r="BG6"/>
      <c r="BH6"/>
      <c r="BI6"/>
      <c r="BJ6"/>
      <c r="BK6"/>
      <c r="BL6"/>
      <c r="BM6"/>
      <c r="BO6"/>
      <c r="BP6"/>
      <c r="BQ6"/>
      <c r="BR6"/>
      <c r="BS6"/>
      <c r="BT6"/>
      <c r="BU6"/>
      <c r="BV6"/>
      <c r="BW6"/>
      <c r="BX6"/>
      <c r="BY6"/>
      <c r="BZ6"/>
      <c r="CA6"/>
      <c r="CB6"/>
      <c r="CC6"/>
      <c r="CD6"/>
      <c r="CE6"/>
      <c r="CF6"/>
      <c r="CG6"/>
      <c r="CH6"/>
      <c r="CI6"/>
      <c r="CJ6"/>
      <c r="CK6"/>
      <c r="CL6"/>
      <c r="CM6"/>
      <c r="CN6"/>
      <c r="CO6"/>
    </row>
    <row r="7" spans="1:95" ht="15" customHeight="1" thickBot="1" x14ac:dyDescent="0.3">
      <c r="V7" s="225" t="s">
        <v>5082</v>
      </c>
      <c r="W7" s="226"/>
      <c r="X7" s="227"/>
      <c r="Y7" s="157" t="str">
        <v>400/30/3Phase</v>
      </c>
      <c r="Z7" s="228"/>
      <c r="AA7" s="229"/>
      <c r="AC7" s="171"/>
      <c r="AD7" s="172"/>
      <c r="AE7" s="172"/>
      <c r="AF7" s="172"/>
      <c r="AG7" s="172"/>
      <c r="AH7" s="172"/>
      <c r="AI7" s="274"/>
      <c r="AJ7" s="274"/>
      <c r="AK7" s="274"/>
      <c r="AL7" s="275"/>
      <c r="AM7" s="171"/>
      <c r="AN7" s="172"/>
      <c r="AO7" s="172"/>
      <c r="AP7" s="172"/>
      <c r="AQ7" s="172"/>
      <c r="AR7" s="172"/>
      <c r="AS7" s="274"/>
      <c r="AT7" s="274"/>
      <c r="AU7" s="274"/>
      <c r="AV7" s="275"/>
      <c r="AX7"/>
      <c r="AY7"/>
      <c r="AZ7"/>
      <c r="BA7"/>
      <c r="BB7"/>
      <c r="BC7"/>
      <c r="BD7"/>
      <c r="BE7"/>
      <c r="BF7"/>
      <c r="BG7"/>
      <c r="BH7"/>
      <c r="BI7"/>
      <c r="BJ7"/>
      <c r="BK7"/>
      <c r="BL7"/>
      <c r="BM7"/>
      <c r="BO7"/>
      <c r="BP7"/>
      <c r="BQ7"/>
      <c r="BR7"/>
      <c r="BS7"/>
      <c r="BT7"/>
      <c r="BU7"/>
      <c r="BV7"/>
      <c r="BW7"/>
      <c r="BX7"/>
      <c r="BY7"/>
      <c r="BZ7"/>
      <c r="CA7"/>
      <c r="CB7"/>
      <c r="CC7"/>
      <c r="CD7"/>
      <c r="CE7"/>
      <c r="CF7"/>
      <c r="CG7"/>
      <c r="CH7"/>
      <c r="CI7"/>
      <c r="CJ7"/>
      <c r="CK7"/>
      <c r="CL7"/>
      <c r="CM7"/>
      <c r="CN7"/>
      <c r="CO7"/>
    </row>
    <row r="8" spans="1:95" s="86" customFormat="1" ht="15" customHeight="1" x14ac:dyDescent="0.25"/>
    <row r="9" spans="1:95" ht="20.25" customHeight="1" x14ac:dyDescent="0.25">
      <c r="D9" s="87" t="s">
        <v>7</v>
      </c>
      <c r="E9" s="88"/>
      <c r="F9" s="88"/>
      <c r="G9" s="89"/>
      <c r="H9" s="90" t="s">
        <v>4</v>
      </c>
      <c r="I9" s="91"/>
      <c r="J9" s="91"/>
      <c r="K9" s="92"/>
      <c r="L9" s="93" t="s">
        <v>1976</v>
      </c>
      <c r="M9" s="94"/>
      <c r="N9" s="94"/>
      <c r="O9" s="95"/>
      <c r="P9" s="190" t="s">
        <v>3755</v>
      </c>
      <c r="Q9" s="191"/>
      <c r="R9" s="191"/>
      <c r="S9" s="192"/>
      <c r="T9" s="99" t="s">
        <v>9</v>
      </c>
      <c r="U9" s="99"/>
      <c r="V9" s="99"/>
      <c r="W9" s="100"/>
      <c r="X9"/>
      <c r="Y9" s="101" t="s">
        <v>1985</v>
      </c>
      <c r="Z9" s="102"/>
      <c r="AA9" s="102"/>
      <c r="AB9" s="103"/>
      <c r="AC9"/>
      <c r="AD9"/>
      <c r="AE9"/>
      <c r="AF9"/>
      <c r="AG9"/>
      <c r="AH9"/>
      <c r="AI9"/>
      <c r="AJ9"/>
      <c r="AK9"/>
      <c r="AL9"/>
      <c r="AO9" s="86"/>
      <c r="AP9" s="86"/>
      <c r="AQ9" s="86"/>
      <c r="AR9" s="86"/>
      <c r="AS9" s="86"/>
      <c r="AT9" s="86"/>
      <c r="AU9" s="86"/>
      <c r="AV9" s="86"/>
      <c r="AW9" s="86"/>
      <c r="AX9" s="86"/>
      <c r="AY9" s="86"/>
      <c r="AZ9" s="86"/>
      <c r="BA9" s="86"/>
      <c r="BB9" s="86"/>
      <c r="BC9" s="86"/>
    </row>
    <row r="10" spans="1:95" ht="20.25" customHeight="1" x14ac:dyDescent="0.25">
      <c r="D10" s="104" t="s">
        <v>3</v>
      </c>
      <c r="E10" s="105"/>
      <c r="F10" s="105"/>
      <c r="G10" s="106"/>
      <c r="H10" s="107" t="s">
        <v>6</v>
      </c>
      <c r="I10" s="108"/>
      <c r="J10" s="108"/>
      <c r="K10" s="109"/>
      <c r="L10" s="110" t="s">
        <v>8</v>
      </c>
      <c r="M10" s="111"/>
      <c r="N10" s="111"/>
      <c r="O10" s="112"/>
      <c r="P10" s="96" t="s">
        <v>10</v>
      </c>
      <c r="Q10" s="97"/>
      <c r="R10" s="97"/>
      <c r="S10" s="98"/>
      <c r="T10" s="113" t="s">
        <v>5</v>
      </c>
      <c r="U10" s="99"/>
      <c r="V10" s="99"/>
      <c r="W10" s="100"/>
      <c r="X10"/>
      <c r="Y10" s="117" t="s">
        <v>1986</v>
      </c>
      <c r="Z10" s="118"/>
      <c r="AA10" s="118"/>
      <c r="AB10" s="119"/>
      <c r="AC10" s="4"/>
      <c r="AD10" s="4"/>
      <c r="AE10" s="4"/>
      <c r="AF10" s="4"/>
      <c r="AG10" s="4"/>
      <c r="AH10" s="4"/>
      <c r="AI10" s="4"/>
      <c r="AJ10" s="4"/>
      <c r="AK10" s="4"/>
      <c r="AL10" s="4"/>
      <c r="AM10" s="4"/>
      <c r="AN10" s="4"/>
      <c r="AO10" s="4"/>
      <c r="AP10" s="4"/>
      <c r="AQ10" s="4"/>
      <c r="AR10" s="4"/>
      <c r="AS10" s="4"/>
      <c r="AT10" s="4"/>
      <c r="AU10" s="4"/>
      <c r="AV10" s="4"/>
    </row>
    <row r="12" spans="1:95" customFormat="1" ht="20.25" customHeight="1" x14ac:dyDescent="0.25"/>
    <row r="17" spans="6:96" ht="20.25" customHeight="1" x14ac:dyDescent="0.25">
      <c r="F17" s="5"/>
      <c r="G17" s="5"/>
      <c r="H17" s="5"/>
      <c r="I17" s="5"/>
      <c r="J17" s="5"/>
      <c r="K17" s="5"/>
      <c r="N17" s="5"/>
      <c r="O17" s="5"/>
      <c r="P17" s="5"/>
      <c r="Q17" s="5"/>
      <c r="U17" s="5"/>
      <c r="V17" s="5"/>
      <c r="W17" s="5"/>
      <c r="X17" s="5"/>
      <c r="Y17" s="5"/>
      <c r="Z17" s="5"/>
      <c r="AA17" s="5"/>
      <c r="AB17" s="5"/>
      <c r="AC17" s="5"/>
      <c r="AD17" s="5"/>
      <c r="AE17" s="5"/>
      <c r="AF17" s="5"/>
      <c r="BE17" s="5"/>
      <c r="BF17" s="5"/>
      <c r="BG17" s="5"/>
      <c r="BH17" s="5"/>
      <c r="BL17" s="5"/>
      <c r="BM17" s="5"/>
      <c r="BN17" s="5"/>
      <c r="BO17" s="5"/>
      <c r="BR17" s="5"/>
      <c r="BS17" s="5"/>
      <c r="BT17" s="5"/>
      <c r="BU17" s="5"/>
      <c r="BV17" s="5"/>
      <c r="BW17" s="5"/>
      <c r="BX17" s="5"/>
      <c r="BY17" s="5"/>
      <c r="BZ17" s="5"/>
      <c r="CA17" s="5"/>
      <c r="CB17" s="5"/>
    </row>
    <row r="18" spans="6:96" ht="20.25" customHeight="1" x14ac:dyDescent="0.25">
      <c r="F18" s="5"/>
      <c r="G18" s="5"/>
      <c r="H18" s="5"/>
      <c r="I18" s="5"/>
      <c r="J18" s="5"/>
      <c r="K18" s="5"/>
      <c r="N18" s="6"/>
      <c r="O18" s="6"/>
      <c r="P18" s="5"/>
      <c r="Q18" s="5"/>
      <c r="U18" s="6"/>
      <c r="V18" s="6"/>
      <c r="W18" s="5"/>
      <c r="X18" s="5"/>
      <c r="Y18" s="5"/>
      <c r="Z18" s="5"/>
      <c r="AA18" s="5"/>
      <c r="AB18" s="5"/>
      <c r="AC18" s="5"/>
      <c r="AD18" s="5"/>
      <c r="AN18" s="11" cm="1">
        <f t="array" ref="AN18">SUM(SUMIFS(liquidation_data[Hardware Count],liquidation_data[Location 2nd Level ID],$C$5,liquidation_data[Location 3rdLevel ID],"="&amp;AP18:AP29))</f>
        <v>1</v>
      </c>
      <c r="AO18" s="271" t="str" cm="1">
        <f t="array" ref="AO18">IFERROR(_xlfn.LET(_xlpm.POD,_xlfn.XLOOKUP('rack_breakdown'!$B$2&amp;".sr0"&amp;$C$5&amp;".rk"&amp;TEXT(AP19,"00"),rack_breakdown[Rack Path],rack_breakdown[Pod]),IF(LEFT(_xlpm.POD,1)="G","","POD"&amp;_xlpm.POD&amp;" - "))&amp;
INDEX(rack_breakdown[Type],MATCH(_xlfn.MODE.SNGL(IF((rack_breakdown[Server Room]=$C$5)*(rack_breakdown[Rack]&gt;=AP19)*(rack_breakdown[Rack]&lt;=AP29),COUNTIF(rack_breakdown[Type],"&lt;"&amp;rack_breakdown[Type]),"")),COUNTIF(rack_breakdown[Type],"&lt;"&amp;rack_breakdown[Type]),0)),"NO DATA")</f>
        <v>POD1 - Fabric</v>
      </c>
      <c r="AP18" s="3">
        <v>999</v>
      </c>
      <c r="AQ18" s="2"/>
      <c r="AR18" s="2"/>
      <c r="AS18" s="2"/>
      <c r="AT18" s="2"/>
      <c r="AU18" s="11" cm="1">
        <f t="array" ref="AU18">SUM(SUMIFS(liquidation_data[Hardware Count],liquidation_data[Location 2nd Level ID],$C$5,liquidation_data[Location 3rdLevel ID],"="&amp;AW18:AW29))</f>
        <v>0</v>
      </c>
      <c r="AV18" s="271" t="str" cm="1">
        <f t="array" ref="AV18">IFERROR(_xlfn.LET(_xlpm.POD,_xlfn.XLOOKUP('rack_breakdown'!$B$2&amp;".sr0"&amp;$C$5&amp;".rk"&amp;TEXT(AW18,"00"),rack_breakdown[Rack Path],rack_breakdown[Pod]),IF(LEFT(_xlpm.POD,1)="G","","POD"&amp;_xlpm.POD&amp;" - "))&amp;
INDEX(rack_breakdown[Type],MATCH(_xlfn.MODE.SNGL(IF((rack_breakdown[Server Room]=$C$5)*(rack_breakdown[Rack]&gt;=AW18)*(rack_breakdown[Rack]&lt;=AW29),COUNTIF(rack_breakdown[Type],"&lt;"&amp;rack_breakdown[Type]),"")),COUNTIF(rack_breakdown[Type],"&lt;"&amp;rack_breakdown[Type]),0)),"NO DATA")</f>
        <v>POD1 - Network</v>
      </c>
      <c r="AW18" s="3">
        <v>133</v>
      </c>
      <c r="BA18" s="6"/>
      <c r="BB18" s="6"/>
      <c r="BC18" s="5"/>
      <c r="BD18" s="5"/>
      <c r="BH18" s="6"/>
      <c r="BI18" s="6"/>
      <c r="BJ18" s="5"/>
      <c r="BK18" s="5"/>
      <c r="BN18" s="6"/>
      <c r="BO18" s="6"/>
      <c r="BP18" s="5"/>
      <c r="BQ18" s="5"/>
      <c r="BR18" s="5"/>
      <c r="BS18" s="5"/>
      <c r="BT18" s="5"/>
      <c r="BU18" s="5"/>
      <c r="BV18" s="5"/>
      <c r="BW18" s="5"/>
      <c r="BX18" s="5"/>
    </row>
    <row r="19" spans="6:96" ht="20.25" customHeight="1" x14ac:dyDescent="0.25">
      <c r="F19" s="2"/>
      <c r="G19" s="2"/>
      <c r="H19" s="11" cm="1">
        <f t="array" ref="H19">SUM(SUMIFS(liquidation_data[Hardware Count],liquidation_data[Location 2nd Level ID],$C$5,liquidation_data[Location 3rdLevel ID],"="&amp;J19:J29))</f>
        <v>41</v>
      </c>
      <c r="I19" s="264" t="str" cm="1">
        <f t="array" ref="I19">IFERROR(_xlfn.LET(_xlpm.POD,_xlfn.XLOOKUP('rack_breakdown'!$B$2&amp;".sr0"&amp;$C$5&amp;".rk"&amp;TEXT(J19,"00"),rack_breakdown[Rack Path],rack_breakdown[Pod]),IF(LEFT(_xlpm.POD,1)="G","","POD"&amp;_xlpm.POD&amp;" - "))&amp;
INDEX(rack_breakdown[Type],MATCH(_xlfn.MODE.SNGL(IF((rack_breakdown[Server Room]=$C$5)*(rack_breakdown[Rack]&gt;=J19)*(rack_breakdown[Rack]&lt;=J29),COUNTIF(rack_breakdown[Type],"&lt;"&amp;rack_breakdown[Type]),"")),COUNTIF(rack_breakdown[Type],"&lt;"&amp;rack_breakdown[Type]),0)),"NO DATA")</f>
        <v>POD1 - Compute</v>
      </c>
      <c r="J19" s="3">
        <v>1</v>
      </c>
      <c r="N19" s="11" cm="1">
        <f t="array" ref="N19">SUM(SUMIFS(liquidation_data[Hardware Count],liquidation_data[Location 2nd Level ID],$C$5,liquidation_data[Location 3rdLevel ID],"="&amp;P19:P29))</f>
        <v>18</v>
      </c>
      <c r="O19" s="264" t="str" cm="1">
        <f t="array" ref="O19">IFERROR(_xlfn.LET(_xlpm.POD,_xlfn.XLOOKUP('rack_breakdown'!$B$2&amp;".sr0"&amp;$C$5&amp;".rk"&amp;TEXT(P19,"00"),rack_breakdown[Rack Path],rack_breakdown[Pod]),IF(LEFT(_xlpm.POD,1)="G","","POD"&amp;_xlpm.POD&amp;" - "))&amp;
INDEX(rack_breakdown[Type],MATCH(_xlfn.MODE.SNGL(IF((rack_breakdown[Server Room]=$C$5)*(rack_breakdown[Rack]&gt;=P19)*(rack_breakdown[Rack]&lt;=P29),COUNTIF(rack_breakdown[Type],"&lt;"&amp;rack_breakdown[Type]),"")),COUNTIF(rack_breakdown[Type],"&lt;"&amp;rack_breakdown[Type]),0)),"NO DATA")</f>
        <v>POD1 - Bare Metal</v>
      </c>
      <c r="P19" s="3">
        <v>23</v>
      </c>
      <c r="Q19" s="2"/>
      <c r="R19" s="2"/>
      <c r="S19" s="2"/>
      <c r="T19" s="2"/>
      <c r="U19" s="11" cm="1">
        <f t="array" ref="U19">SUM(SUMIFS(liquidation_data[Hardware Count],liquidation_data[Location 2nd Level ID],$C$5,liquidation_data[Location 3rdLevel ID],"="&amp;W19:W29))</f>
        <v>13</v>
      </c>
      <c r="V19" s="264" t="str" cm="1">
        <f t="array" ref="V19">IFERROR(_xlfn.LET(_xlpm.POD,_xlfn.XLOOKUP('rack_breakdown'!$B$2&amp;".sr0"&amp;$C$5&amp;".rk"&amp;TEXT(W19,"00"),rack_breakdown[Rack Path],rack_breakdown[Pod]),IF(LEFT(_xlpm.POD,1)="G","","POD"&amp;_xlpm.POD&amp;" - "))&amp;
INDEX(rack_breakdown[Type],MATCH(_xlfn.MODE.SNGL(IF((rack_breakdown[Server Room]=$C$5)*(rack_breakdown[Rack]&gt;=W19)*(rack_breakdown[Rack]&lt;=W29),COUNTIF(rack_breakdown[Type],"&lt;"&amp;rack_breakdown[Type]),"")),COUNTIF(rack_breakdown[Type],"&lt;"&amp;rack_breakdown[Type]),0)),"NO DATA")</f>
        <v>POD1 - Bare Metal</v>
      </c>
      <c r="W19" s="3">
        <v>45</v>
      </c>
      <c r="AA19" s="11" cm="1">
        <f t="array" ref="AA19">SUM(SUMIFS(liquidation_data[Hardware Count],liquidation_data[Location 2nd Level ID],$C$5,liquidation_data[Location 3rdLevel ID],"="&amp;AC19:AC29))</f>
        <v>0</v>
      </c>
      <c r="AB19" s="264" t="str" cm="1">
        <f t="array" ref="AB19">IFERROR(_xlfn.LET(_xlpm.POD,_xlfn.XLOOKUP('rack_breakdown'!$B$2&amp;".sr0"&amp;$C$5&amp;".rk"&amp;TEXT(AC19,"00"),rack_breakdown[Rack Path],rack_breakdown[Pod]),IF(LEFT(_xlpm.POD,1)="G","","POD"&amp;_xlpm.POD&amp;" - "))&amp;
INDEX(rack_breakdown[Type],MATCH(_xlfn.MODE.SNGL(IF((rack_breakdown[Server Room]=$C$5)*(rack_breakdown[Rack]&gt;=AC19)*(rack_breakdown[Rack]&lt;=AC29),COUNTIF(rack_breakdown[Type],"&lt;"&amp;rack_breakdown[Type]),"")),COUNTIF(rack_breakdown[Type],"&lt;"&amp;rack_breakdown[Type]),0)),"NO DATA")</f>
        <v>POD1 - Unallocated</v>
      </c>
      <c r="AC19" s="3">
        <v>67</v>
      </c>
      <c r="AD19" s="2"/>
      <c r="AE19" s="2"/>
      <c r="AF19" s="2"/>
      <c r="AG19" s="2"/>
      <c r="AH19" s="11" cm="1">
        <f t="array" ref="AH19">SUM(SUMIFS(liquidation_data[Hardware Count],liquidation_data[Location 2nd Level ID],$C$5,liquidation_data[Location 3rdLevel ID],"="&amp;AJ19:AJ29))</f>
        <v>21</v>
      </c>
      <c r="AI19" s="264" t="str" cm="1">
        <f t="array" ref="AI19">IFERROR(_xlfn.LET(_xlpm.POD,_xlfn.XLOOKUP('rack_breakdown'!$B$2&amp;".sr0"&amp;$C$5&amp;".rk"&amp;TEXT(AJ19,"00"),rack_breakdown[Rack Path],rack_breakdown[Pod]),IF(LEFT(_xlpm.POD,1)="G","","POD"&amp;_xlpm.POD&amp;" - "))&amp;
INDEX(rack_breakdown[Type],MATCH(_xlfn.MODE.SNGL(IF((rack_breakdown[Server Room]=$C$5)*(rack_breakdown[Rack]&gt;=AJ19)*(rack_breakdown[Rack]&lt;=AJ29),COUNTIF(rack_breakdown[Type],"&lt;"&amp;rack_breakdown[Type]),"")),COUNTIF(rack_breakdown[Type],"&lt;"&amp;rack_breakdown[Type]),0)),"NO DATA")</f>
        <v>POD1 - Bare Metal</v>
      </c>
      <c r="AJ19" s="3">
        <v>89</v>
      </c>
      <c r="AN19" s="12" t="s">
        <v>121</v>
      </c>
      <c r="AO19" s="272"/>
      <c r="AP19" s="3">
        <v>111</v>
      </c>
      <c r="AQ19" s="2"/>
      <c r="AR19" s="2"/>
      <c r="AS19" s="2"/>
      <c r="AT19" s="2"/>
      <c r="AU19" s="12" t="s">
        <v>121</v>
      </c>
      <c r="AV19" s="272"/>
      <c r="AW19" s="3">
        <v>134</v>
      </c>
      <c r="BA19" s="11" cm="1">
        <f t="array" ref="BA19">SUM(SUMIFS(liquidation_data[Hardware Count],liquidation_data[Location 2nd Level ID],$C$5,liquidation_data[Location 3rdLevel ID],"="&amp;BC19:BC29))</f>
        <v>0</v>
      </c>
      <c r="BB19" s="264" t="str" cm="1">
        <f t="array" ref="BB19">IFERROR(_xlfn.LET(_xlpm.POD,_xlfn.XLOOKUP('rack_breakdown'!$B$2&amp;".sr0"&amp;$C$5&amp;".rk"&amp;TEXT(BC19,"00"),rack_breakdown[Rack Path],rack_breakdown[Pod]),IF(LEFT(_xlpm.POD,1)="G","","POD"&amp;_xlpm.POD&amp;" - "))&amp;
INDEX(rack_breakdown[Type],MATCH(_xlfn.MODE.SNGL(IF((rack_breakdown[Server Room]=$C$5)*(rack_breakdown[Rack]&gt;=BC19)*(rack_breakdown[Rack]&lt;=BC29),COUNTIF(rack_breakdown[Type],"&lt;"&amp;rack_breakdown[Type]),"")),COUNTIF(rack_breakdown[Type],"&lt;"&amp;rack_breakdown[Type]),0)),"NO DATA")</f>
        <v>POD1 - Storage</v>
      </c>
      <c r="BC19" s="3">
        <v>155</v>
      </c>
      <c r="BD19" s="2"/>
      <c r="BE19" s="2"/>
      <c r="BF19" s="2"/>
      <c r="BG19" s="2"/>
      <c r="BH19" s="11" cm="1">
        <f t="array" ref="BH19">SUM(SUMIFS(liquidation_data[Hardware Count],liquidation_data[Location 2nd Level ID],$C$5,liquidation_data[Location 3rdLevel ID],"="&amp;BJ19:BJ29))</f>
        <v>1</v>
      </c>
      <c r="BI19" s="264" t="str" cm="1">
        <f t="array" ref="BI19">IFERROR(_xlfn.LET(_xlpm.POD,_xlfn.XLOOKUP('rack_breakdown'!$B$2&amp;".sr0"&amp;$C$5&amp;".rk"&amp;TEXT(BJ19,"00"),rack_breakdown[Rack Path],rack_breakdown[Pod]),IF(LEFT(_xlpm.POD,1)="G","","POD"&amp;_xlpm.POD&amp;" - "))&amp;
INDEX(rack_breakdown[Type],MATCH(_xlfn.MODE.SNGL(IF((rack_breakdown[Server Room]=$C$5)*(rack_breakdown[Rack]&gt;=BJ19)*(rack_breakdown[Rack]&lt;=BJ29),COUNTIF(rack_breakdown[Type],"&lt;"&amp;rack_breakdown[Type]),"")),COUNTIF(rack_breakdown[Type],"&lt;"&amp;rack_breakdown[Type]),0)),"NO DATA")</f>
        <v>POD1 - Network</v>
      </c>
      <c r="BJ19" s="3">
        <v>177</v>
      </c>
      <c r="BN19" s="11" cm="1">
        <f t="array" ref="BN19">SUM(SUMIFS(liquidation_data[Hardware Count],liquidation_data[Location 2nd Level ID],$C$5,liquidation_data[Location 3rdLevel ID],"="&amp;BP19:BP29))</f>
        <v>7</v>
      </c>
      <c r="BO19" s="264" t="str" cm="1">
        <f t="array" ref="BO19">IFERROR(_xlfn.LET(_xlpm.POD,_xlfn.XLOOKUP('rack_breakdown'!$B$2&amp;".sr0"&amp;$C$5&amp;".rk"&amp;TEXT(BP19,"00"),rack_breakdown[Rack Path],rack_breakdown[Pod]),IF(LEFT(_xlpm.POD,1)="G","","POD"&amp;_xlpm.POD&amp;" - "))&amp;
INDEX(rack_breakdown[Type],MATCH(_xlfn.MODE.SNGL(IF((rack_breakdown[Server Room]=$C$5)*(rack_breakdown[Rack]&gt;=BP19)*(rack_breakdown[Rack]&lt;=BP29),COUNTIF(rack_breakdown[Type],"&lt;"&amp;rack_breakdown[Type]),"")),COUNTIF(rack_breakdown[Type],"&lt;"&amp;rack_breakdown[Type]),0)),"NO DATA")</f>
        <v>POD1 - Bare Metal</v>
      </c>
      <c r="BP19" s="3">
        <v>199</v>
      </c>
      <c r="BQ19" s="2"/>
      <c r="BR19" s="2"/>
      <c r="BS19" s="2"/>
      <c r="BT19" s="2"/>
      <c r="BU19" s="11" cm="1">
        <f t="array" ref="BU19">SUM(SUMIFS(liquidation_data[Hardware Count],liquidation_data[Location 2nd Level ID],$C$5,liquidation_data[Location 3rdLevel ID],"="&amp;BW19:BW29))</f>
        <v>14</v>
      </c>
      <c r="BV19" s="264" t="str" cm="1">
        <f t="array" ref="BV19">IFERROR(_xlfn.LET(_xlpm.POD,_xlfn.XLOOKUP('rack_breakdown'!$B$2&amp;".sr0"&amp;$C$5&amp;".rk"&amp;TEXT(BW19,"00"),rack_breakdown[Rack Path],rack_breakdown[Pod]),IF(LEFT(_xlpm.POD,1)="G","","POD"&amp;_xlpm.POD&amp;" - "))&amp;
INDEX(rack_breakdown[Type],MATCH(_xlfn.MODE.SNGL(IF((rack_breakdown[Server Room]=$C$5)*(rack_breakdown[Rack]&gt;=BW19)*(rack_breakdown[Rack]&lt;=BW29),COUNTIF(rack_breakdown[Type],"&lt;"&amp;rack_breakdown[Type]),"")),COUNTIF(rack_breakdown[Type],"&lt;"&amp;rack_breakdown[Type]),0)),"NO DATA")</f>
        <v>POD1 - Bare Metal</v>
      </c>
      <c r="BW19" s="3">
        <v>221</v>
      </c>
      <c r="CA19" s="11" cm="1">
        <f t="array" ref="CA19">SUM(SUMIFS(liquidation_data[Hardware Count],liquidation_data[Location 2nd Level ID],$C$5,liquidation_data[Location 3rdLevel ID],"="&amp;CC19:CC29))</f>
        <v>6</v>
      </c>
      <c r="CB19" s="264" t="str" cm="1">
        <f t="array" ref="CB19">IFERROR(_xlfn.LET(_xlpm.POD,_xlfn.XLOOKUP('rack_breakdown'!$B$2&amp;".sr0"&amp;$C$5&amp;".rk"&amp;TEXT(CC19,"00"),rack_breakdown[Rack Path],rack_breakdown[Pod]),IF(LEFT(_xlpm.POD,1)="G","","POD"&amp;_xlpm.POD&amp;" - "))&amp;
INDEX(rack_breakdown[Type],MATCH(_xlfn.MODE.SNGL(IF((rack_breakdown[Server Room]=$C$5)*(rack_breakdown[Rack]&gt;=CC19)*(rack_breakdown[Rack]&lt;=CC29),COUNTIF(rack_breakdown[Type],"&lt;"&amp;rack_breakdown[Type]),"")),COUNTIF(rack_breakdown[Type],"&lt;"&amp;rack_breakdown[Type]),0)),"NO DATA")</f>
        <v>POD1 - Bare Metal</v>
      </c>
      <c r="CC19" s="3">
        <v>243</v>
      </c>
      <c r="CD19" s="2"/>
      <c r="CE19" s="2"/>
      <c r="CF19" s="2"/>
      <c r="CG19" s="2"/>
      <c r="CH19" s="11" cm="1">
        <f t="array" ref="CH19">SUM(SUMIFS(liquidation_data[Hardware Count],liquidation_data[Location 2nd Level ID],$C$5,liquidation_data[Location 3rdLevel ID],"="&amp;CJ19:CJ29))</f>
        <v>0</v>
      </c>
      <c r="CI19" s="264" t="str" cm="1">
        <f t="array" ref="CI19">IFERROR(_xlfn.LET(_xlpm.POD,_xlfn.XLOOKUP('rack_breakdown'!$B$2&amp;".sr0"&amp;$C$5&amp;".rk"&amp;TEXT(CJ19,"00"),rack_breakdown[Rack Path],rack_breakdown[Pod]),IF(LEFT(_xlpm.POD,1)="G","","POD"&amp;_xlpm.POD&amp;" - "))&amp;
INDEX(rack_breakdown[Type],MATCH(_xlfn.MODE.SNGL(IF((rack_breakdown[Server Room]=$C$5)*(rack_breakdown[Rack]&gt;=CJ19)*(rack_breakdown[Rack]&lt;=CJ29),COUNTIF(rack_breakdown[Type],"&lt;"&amp;rack_breakdown[Type]),"")),COUNTIF(rack_breakdown[Type],"&lt;"&amp;rack_breakdown[Type]),0)),"NO DATA")</f>
        <v>Gen2</v>
      </c>
      <c r="CJ19" s="3">
        <v>265</v>
      </c>
      <c r="CN19" s="11" cm="1">
        <f t="array" ref="CN19">SUM(SUMIFS(liquidation_data[Hardware Count],liquidation_data[Location 2nd Level ID],$C$5,liquidation_data[Location 3rdLevel ID],"="&amp;CP19:CP29))</f>
        <v>53</v>
      </c>
      <c r="CO19" s="264" t="str" cm="1">
        <f t="array" ref="CO19">IFERROR(_xlfn.LET(_xlpm.POD,_xlfn.XLOOKUP('rack_breakdown'!$B$2&amp;".sr0"&amp;$C$5&amp;".rk"&amp;TEXT(CP19,"00"),rack_breakdown[Rack Path],rack_breakdown[Pod]),IF(LEFT(_xlpm.POD,1)="G","","POD"&amp;_xlpm.POD&amp;" - "))&amp;
INDEX(rack_breakdown[Type],MATCH(_xlfn.MODE.SNGL(IF((rack_breakdown[Server Room]=$C$5)*(rack_breakdown[Rack]&gt;=CP19)*(rack_breakdown[Rack]&lt;=CP29),COUNTIF(rack_breakdown[Type],"&lt;"&amp;rack_breakdown[Type]),"")),COUNTIF(rack_breakdown[Type],"&lt;"&amp;rack_breakdown[Type]),0)),"NO DATA")</f>
        <v>POD1 - Compute</v>
      </c>
      <c r="CP19" s="3">
        <v>287</v>
      </c>
      <c r="CQ19" s="2"/>
      <c r="CR19" s="2"/>
    </row>
    <row r="20" spans="6:96" ht="20.25" customHeight="1" x14ac:dyDescent="0.25">
      <c r="F20" s="2"/>
      <c r="G20" s="2"/>
      <c r="H20" s="12" t="s">
        <v>121</v>
      </c>
      <c r="I20" s="265"/>
      <c r="J20" s="3">
        <v>2</v>
      </c>
      <c r="N20" s="12" t="s">
        <v>121</v>
      </c>
      <c r="O20" s="265"/>
      <c r="P20" s="3">
        <v>24</v>
      </c>
      <c r="Q20" s="2"/>
      <c r="R20" s="2"/>
      <c r="S20" s="2"/>
      <c r="T20" s="2"/>
      <c r="U20" s="12" t="s">
        <v>121</v>
      </c>
      <c r="V20" s="265"/>
      <c r="W20" s="3">
        <v>46</v>
      </c>
      <c r="AA20" s="12" t="s">
        <v>121</v>
      </c>
      <c r="AB20" s="265"/>
      <c r="AC20" s="3">
        <v>68</v>
      </c>
      <c r="AD20" s="2"/>
      <c r="AE20" s="2"/>
      <c r="AF20" s="2"/>
      <c r="AG20" s="2"/>
      <c r="AH20" s="12" t="s">
        <v>121</v>
      </c>
      <c r="AI20" s="265"/>
      <c r="AJ20" s="3">
        <v>90</v>
      </c>
      <c r="AN20" s="14"/>
      <c r="AO20" s="272"/>
      <c r="AP20" s="3">
        <v>112</v>
      </c>
      <c r="AQ20" s="2"/>
      <c r="AR20" s="2"/>
      <c r="AS20" s="2"/>
      <c r="AT20" s="2"/>
      <c r="AU20" s="14"/>
      <c r="AV20" s="272"/>
      <c r="AW20" s="3"/>
      <c r="BA20" s="12" t="s">
        <v>121</v>
      </c>
      <c r="BB20" s="265"/>
      <c r="BC20" s="3">
        <v>156</v>
      </c>
      <c r="BD20" s="2"/>
      <c r="BE20" s="2"/>
      <c r="BF20" s="2"/>
      <c r="BG20" s="2"/>
      <c r="BH20" s="12" t="s">
        <v>121</v>
      </c>
      <c r="BI20" s="265"/>
      <c r="BJ20" s="3">
        <v>178</v>
      </c>
      <c r="BN20" s="12" t="s">
        <v>121</v>
      </c>
      <c r="BO20" s="265"/>
      <c r="BP20" s="3">
        <v>200</v>
      </c>
      <c r="BQ20" s="2"/>
      <c r="BR20" s="2"/>
      <c r="BS20" s="2"/>
      <c r="BT20" s="2"/>
      <c r="BU20" s="12" t="s">
        <v>121</v>
      </c>
      <c r="BV20" s="265"/>
      <c r="BW20" s="3">
        <v>222</v>
      </c>
      <c r="CA20" s="12" t="s">
        <v>121</v>
      </c>
      <c r="CB20" s="265"/>
      <c r="CC20" s="3">
        <v>244</v>
      </c>
      <c r="CD20" s="2"/>
      <c r="CE20" s="2"/>
      <c r="CF20" s="2"/>
      <c r="CG20" s="2"/>
      <c r="CH20" s="12" t="s">
        <v>121</v>
      </c>
      <c r="CI20" s="265"/>
      <c r="CJ20" s="3">
        <v>266</v>
      </c>
      <c r="CN20" s="12" t="s">
        <v>121</v>
      </c>
      <c r="CO20" s="265"/>
      <c r="CP20" s="3">
        <v>288</v>
      </c>
      <c r="CQ20" s="2"/>
      <c r="CR20" s="2"/>
    </row>
    <row r="21" spans="6:96" ht="20.25" customHeight="1" x14ac:dyDescent="0.25">
      <c r="F21" s="2"/>
      <c r="G21" s="2"/>
      <c r="H21" s="14"/>
      <c r="I21" s="265"/>
      <c r="J21" s="3">
        <v>3</v>
      </c>
      <c r="N21" s="14"/>
      <c r="O21" s="265"/>
      <c r="P21" s="3">
        <v>25</v>
      </c>
      <c r="Q21" s="2"/>
      <c r="R21" s="2"/>
      <c r="S21" s="2"/>
      <c r="T21" s="2"/>
      <c r="U21" s="14"/>
      <c r="V21" s="265"/>
      <c r="W21" s="3">
        <v>47</v>
      </c>
      <c r="AA21" s="14"/>
      <c r="AB21" s="265"/>
      <c r="AC21" s="3">
        <v>69</v>
      </c>
      <c r="AD21" s="2"/>
      <c r="AE21" s="2"/>
      <c r="AF21" s="2"/>
      <c r="AG21" s="2"/>
      <c r="AH21" s="14"/>
      <c r="AI21" s="265"/>
      <c r="AJ21" s="3">
        <v>91</v>
      </c>
      <c r="AN21" s="12" cm="1">
        <f t="array" ref="AN21">IF(OR(ISNUMBER(FIND("Bare",AO18)),ISNUMBER(FIND("Compute",AO18))),
SUM(SUMIFS(rack_breakdown[Active Servers],rack_breakdown[Server Room],$C$5,rack_breakdown[Rack],"="&amp;AP18:AP29)),
SUM(SUMIFS(rack_breakdown[Active Hardware],rack_breakdown[Server Room],$C$5,rack_breakdown[Rack],"="&amp;AP18:AP29)))</f>
        <v>140</v>
      </c>
      <c r="AO21" s="272"/>
      <c r="AP21" s="3">
        <v>113</v>
      </c>
      <c r="AQ21" s="2"/>
      <c r="AR21" s="2"/>
      <c r="AS21" s="2"/>
      <c r="AT21" s="2"/>
      <c r="AU21" s="12" cm="1">
        <f t="array" ref="AU21">IF(OR(ISNUMBER(FIND("Bare",AV18)),ISNUMBER(FIND("Compute",AV18))),
SUM(SUMIFS(rack_breakdown[Active Servers],rack_breakdown[Server Room],$C$5,rack_breakdown[Rack],"="&amp;AW18:AW29)),
SUM(SUMIFS(rack_breakdown[Active Hardware],rack_breakdown[Server Room],$C$5,rack_breakdown[Rack],"="&amp;AW18:AW29)))</f>
        <v>30</v>
      </c>
      <c r="AV21" s="272"/>
      <c r="AW21" s="3">
        <v>136</v>
      </c>
      <c r="BA21" s="14"/>
      <c r="BB21" s="265"/>
      <c r="BC21" s="3">
        <v>157</v>
      </c>
      <c r="BD21" s="2"/>
      <c r="BE21" s="2"/>
      <c r="BF21" s="2"/>
      <c r="BG21" s="2"/>
      <c r="BH21" s="14"/>
      <c r="BI21" s="265"/>
      <c r="BJ21" s="3">
        <v>179</v>
      </c>
      <c r="BN21" s="14"/>
      <c r="BO21" s="265"/>
      <c r="BP21" s="3">
        <v>201</v>
      </c>
      <c r="BQ21" s="2"/>
      <c r="BR21" s="2"/>
      <c r="BS21" s="2"/>
      <c r="BT21" s="2"/>
      <c r="BU21" s="14"/>
      <c r="BV21" s="265"/>
      <c r="BW21" s="3">
        <v>223</v>
      </c>
      <c r="CA21" s="14"/>
      <c r="CB21" s="265"/>
      <c r="CC21" s="3">
        <v>245</v>
      </c>
      <c r="CD21" s="2"/>
      <c r="CE21" s="2"/>
      <c r="CF21" s="2"/>
      <c r="CG21" s="2"/>
      <c r="CH21" s="14"/>
      <c r="CI21" s="265"/>
      <c r="CJ21" s="3">
        <v>267</v>
      </c>
      <c r="CN21" s="14"/>
      <c r="CO21" s="265"/>
      <c r="CP21" s="3">
        <v>289</v>
      </c>
      <c r="CQ21" s="2"/>
      <c r="CR21" s="2"/>
    </row>
    <row r="22" spans="6:96" ht="20.25" customHeight="1" x14ac:dyDescent="0.25">
      <c r="F22" s="2"/>
      <c r="G22" s="2"/>
      <c r="H22" s="12" cm="1">
        <f t="array" ref="H22">IF(OR(ISNUMBER(FIND("Bare",I19)),ISNUMBER(FIND("Compute",I19))),
SUM(SUMIFS(rack_breakdown[Active Servers],rack_breakdown[Server Room],$C$5,rack_breakdown[Rack],"="&amp;J19:J29)),
SUM(SUMIFS(rack_breakdown[Active Hardware],rack_breakdown[Server Room],$C$5,rack_breakdown[Rack],"="&amp;J19:J29)))</f>
        <v>204</v>
      </c>
      <c r="I22" s="265"/>
      <c r="J22" s="3">
        <v>4</v>
      </c>
      <c r="N22" s="12" cm="1">
        <f t="array" ref="N22">IF(OR(ISNUMBER(FIND("Bare",O19)),ISNUMBER(FIND("Compute",O19))),
SUM(SUMIFS(rack_breakdown[Active Servers],rack_breakdown[Server Room],$C$5,rack_breakdown[Rack],"="&amp;P19:P29)),
SUM(SUMIFS(rack_breakdown[Active Hardware],rack_breakdown[Server Room],$C$5,rack_breakdown[Rack],"="&amp;P19:P29)))</f>
        <v>92</v>
      </c>
      <c r="O22" s="265"/>
      <c r="P22" s="3">
        <v>26</v>
      </c>
      <c r="Q22" s="2"/>
      <c r="R22" s="2"/>
      <c r="S22" s="2"/>
      <c r="T22" s="2"/>
      <c r="U22" s="12" cm="1">
        <f t="array" ref="U22">IF(OR(ISNUMBER(FIND("Bare",V19)),ISNUMBER(FIND("Compute",V19))),
SUM(SUMIFS(rack_breakdown[Active Servers],rack_breakdown[Server Room],$C$5,rack_breakdown[Rack],"="&amp;W19:W29)),
SUM(SUMIFS(rack_breakdown[Active Hardware],rack_breakdown[Server Room],$C$5,rack_breakdown[Rack],"="&amp;W19:W29)))</f>
        <v>115</v>
      </c>
      <c r="V22" s="265"/>
      <c r="W22" s="3">
        <v>48</v>
      </c>
      <c r="AA22" s="12" cm="1">
        <f t="array" ref="AA22">IF(OR(ISNUMBER(FIND("Bare",AB19)),ISNUMBER(FIND("Compute",AB19))),
SUM(SUMIFS(rack_breakdown[Active Servers],rack_breakdown[Server Room],$C$5,rack_breakdown[Rack],"="&amp;AC19:AC29)),
SUM(SUMIFS(rack_breakdown[Active Hardware],rack_breakdown[Server Room],$C$5,rack_breakdown[Rack],"="&amp;AC19:AC29)))</f>
        <v>27</v>
      </c>
      <c r="AB22" s="265"/>
      <c r="AC22" s="3">
        <v>70</v>
      </c>
      <c r="AD22" s="2"/>
      <c r="AE22" s="2"/>
      <c r="AF22" s="2"/>
      <c r="AG22" s="2"/>
      <c r="AH22" s="12" cm="1">
        <f t="array" ref="AH22">IF(OR(ISNUMBER(FIND("Bare",AI19)),ISNUMBER(FIND("Compute",AI19))),
SUM(SUMIFS(rack_breakdown[Active Servers],rack_breakdown[Server Room],$C$5,rack_breakdown[Rack],"="&amp;AJ19:AJ29)),
SUM(SUMIFS(rack_breakdown[Active Hardware],rack_breakdown[Server Room],$C$5,rack_breakdown[Rack],"="&amp;AJ19:AJ29)))</f>
        <v>82</v>
      </c>
      <c r="AI22" s="265"/>
      <c r="AJ22" s="3">
        <v>92</v>
      </c>
      <c r="AN22" s="12" t="s">
        <v>122</v>
      </c>
      <c r="AO22" s="272"/>
      <c r="AP22" s="3">
        <v>114</v>
      </c>
      <c r="AQ22" s="2"/>
      <c r="AR22" s="2"/>
      <c r="AS22" s="2"/>
      <c r="AT22" s="2"/>
      <c r="AU22" s="12" t="s">
        <v>122</v>
      </c>
      <c r="AV22" s="272"/>
      <c r="AW22" s="3">
        <v>137</v>
      </c>
      <c r="BA22" s="12" cm="1">
        <f t="array" ref="BA22">IF(OR(ISNUMBER(FIND("Bare",BB19)),ISNUMBER(FIND("Compute",BB19))),
SUM(SUMIFS(rack_breakdown[Active Servers],rack_breakdown[Server Room],$C$5,rack_breakdown[Rack],"="&amp;BC19:BC29)),
SUM(SUMIFS(rack_breakdown[Active Hardware],rack_breakdown[Server Room],$C$5,rack_breakdown[Rack],"="&amp;BC19:BC29)))</f>
        <v>72</v>
      </c>
      <c r="BB22" s="265"/>
      <c r="BC22" s="3">
        <v>158</v>
      </c>
      <c r="BD22" s="2"/>
      <c r="BE22" s="2"/>
      <c r="BF22" s="2"/>
      <c r="BG22" s="2"/>
      <c r="BH22" s="12" cm="1">
        <f t="array" ref="BH22">IF(OR(ISNUMBER(FIND("Bare",BI19)),ISNUMBER(FIND("Compute",BI19))),
SUM(SUMIFS(rack_breakdown[Active Servers],rack_breakdown[Server Room],$C$5,rack_breakdown[Rack],"="&amp;BJ19:BJ29)),
SUM(SUMIFS(rack_breakdown[Active Hardware],rack_breakdown[Server Room],$C$5,rack_breakdown[Rack],"="&amp;BJ19:BJ29)))</f>
        <v>32</v>
      </c>
      <c r="BI22" s="265"/>
      <c r="BJ22" s="3">
        <v>180</v>
      </c>
      <c r="BN22" s="12" cm="1">
        <f t="array" ref="BN22">IF(OR(ISNUMBER(FIND("Bare",BO19)),ISNUMBER(FIND("Compute",BO19))),
SUM(SUMIFS(rack_breakdown[Active Servers],rack_breakdown[Server Room],$C$5,rack_breakdown[Rack],"="&amp;BP19:BP29)),
SUM(SUMIFS(rack_breakdown[Active Hardware],rack_breakdown[Server Room],$C$5,rack_breakdown[Rack],"="&amp;BP19:BP29)))</f>
        <v>54</v>
      </c>
      <c r="BO22" s="265"/>
      <c r="BP22" s="3">
        <v>202</v>
      </c>
      <c r="BQ22" s="2"/>
      <c r="BR22" s="2"/>
      <c r="BS22" s="2"/>
      <c r="BT22" s="2"/>
      <c r="BU22" s="12" cm="1">
        <f t="array" ref="BU22">IF(OR(ISNUMBER(FIND("Bare",BV19)),ISNUMBER(FIND("Compute",BV19))),
SUM(SUMIFS(rack_breakdown[Active Servers],rack_breakdown[Server Room],$C$5,rack_breakdown[Rack],"="&amp;BW19:BW29)),
SUM(SUMIFS(rack_breakdown[Active Hardware],rack_breakdown[Server Room],$C$5,rack_breakdown[Rack],"="&amp;BW19:BW29)))</f>
        <v>196</v>
      </c>
      <c r="BV22" s="265"/>
      <c r="BW22" s="3">
        <v>224</v>
      </c>
      <c r="CA22" s="12" cm="1">
        <f t="array" ref="CA22">IF(OR(ISNUMBER(FIND("Bare",CB19)),ISNUMBER(FIND("Compute",CB19))),
SUM(SUMIFS(rack_breakdown[Active Servers],rack_breakdown[Server Room],$C$5,rack_breakdown[Rack],"="&amp;CC19:CC29)),
SUM(SUMIFS(rack_breakdown[Active Hardware],rack_breakdown[Server Room],$C$5,rack_breakdown[Rack],"="&amp;CC19:CC29)))</f>
        <v>140</v>
      </c>
      <c r="CB22" s="265"/>
      <c r="CC22" s="3">
        <v>246</v>
      </c>
      <c r="CD22" s="2"/>
      <c r="CE22" s="2"/>
      <c r="CF22" s="2"/>
      <c r="CG22" s="2"/>
      <c r="CH22" s="12" cm="1">
        <f t="array" ref="CH22">IF(OR(ISNUMBER(FIND("Bare",CI19)),ISNUMBER(FIND("Compute",CI19))),
SUM(SUMIFS(rack_breakdown[Active Servers],rack_breakdown[Server Room],$C$5,rack_breakdown[Rack],"="&amp;CJ19:CJ29)),
SUM(SUMIFS(rack_breakdown[Active Hardware],rack_breakdown[Server Room],$C$5,rack_breakdown[Rack],"="&amp;CJ19:CJ29)))</f>
        <v>91</v>
      </c>
      <c r="CI22" s="265"/>
      <c r="CJ22" s="3">
        <v>268</v>
      </c>
      <c r="CN22" s="12" cm="1">
        <f t="array" ref="CN22">IF(OR(ISNUMBER(FIND("Bare",CO19)),ISNUMBER(FIND("Compute",CO19))),
SUM(SUMIFS(rack_breakdown[Active Servers],rack_breakdown[Server Room],$C$5,rack_breakdown[Rack],"="&amp;CP19:CP29)),
SUM(SUMIFS(rack_breakdown[Active Hardware],rack_breakdown[Server Room],$C$5,rack_breakdown[Rack],"="&amp;CP19:CP29)))</f>
        <v>102</v>
      </c>
      <c r="CO22" s="265"/>
      <c r="CP22" s="3">
        <v>290</v>
      </c>
      <c r="CQ22" s="2"/>
      <c r="CR22" s="2"/>
    </row>
    <row r="23" spans="6:96" ht="20.25" customHeight="1" x14ac:dyDescent="0.25">
      <c r="F23" s="2"/>
      <c r="G23" s="2"/>
      <c r="H23" s="12" t="s">
        <v>122</v>
      </c>
      <c r="I23" s="265"/>
      <c r="J23" s="3">
        <v>5</v>
      </c>
      <c r="N23" s="12" t="s">
        <v>122</v>
      </c>
      <c r="O23" s="265"/>
      <c r="P23" s="3">
        <v>27</v>
      </c>
      <c r="Q23" s="2"/>
      <c r="R23" s="2"/>
      <c r="S23" s="2"/>
      <c r="T23" s="2"/>
      <c r="U23" s="12" t="s">
        <v>122</v>
      </c>
      <c r="V23" s="265"/>
      <c r="W23" s="3">
        <v>49</v>
      </c>
      <c r="AA23" s="12" t="s">
        <v>122</v>
      </c>
      <c r="AB23" s="265"/>
      <c r="AC23" s="3">
        <v>71</v>
      </c>
      <c r="AD23" s="2"/>
      <c r="AE23" s="2"/>
      <c r="AF23" s="2"/>
      <c r="AG23" s="2"/>
      <c r="AH23" s="12" t="s">
        <v>122</v>
      </c>
      <c r="AI23" s="265"/>
      <c r="AJ23" s="3">
        <v>93</v>
      </c>
      <c r="AN23" s="12"/>
      <c r="AO23" s="272"/>
      <c r="AP23" s="3">
        <v>115</v>
      </c>
      <c r="AQ23" s="2"/>
      <c r="AR23" s="2"/>
      <c r="AS23" s="2"/>
      <c r="AT23" s="2"/>
      <c r="AU23" s="12"/>
      <c r="AV23" s="272"/>
      <c r="AW23" s="3">
        <v>138</v>
      </c>
      <c r="BA23" s="12" t="s">
        <v>122</v>
      </c>
      <c r="BB23" s="265"/>
      <c r="BC23" s="3">
        <v>159</v>
      </c>
      <c r="BD23" s="2"/>
      <c r="BE23" s="2"/>
      <c r="BF23" s="2"/>
      <c r="BG23" s="2"/>
      <c r="BH23" s="12" t="s">
        <v>122</v>
      </c>
      <c r="BI23" s="265"/>
      <c r="BJ23" s="3">
        <v>181</v>
      </c>
      <c r="BN23" s="12" t="s">
        <v>122</v>
      </c>
      <c r="BO23" s="265"/>
      <c r="BP23" s="3">
        <v>203</v>
      </c>
      <c r="BQ23" s="2"/>
      <c r="BR23" s="2"/>
      <c r="BS23" s="2"/>
      <c r="BT23" s="2"/>
      <c r="BU23" s="12" t="s">
        <v>122</v>
      </c>
      <c r="BV23" s="265"/>
      <c r="BW23" s="3">
        <v>225</v>
      </c>
      <c r="CA23" s="12" t="s">
        <v>122</v>
      </c>
      <c r="CB23" s="265"/>
      <c r="CC23" s="3">
        <v>247</v>
      </c>
      <c r="CD23" s="2"/>
      <c r="CE23" s="2"/>
      <c r="CF23" s="2"/>
      <c r="CG23" s="2"/>
      <c r="CH23" s="12" t="s">
        <v>122</v>
      </c>
      <c r="CI23" s="265"/>
      <c r="CJ23" s="3">
        <v>269</v>
      </c>
      <c r="CN23" s="12" t="s">
        <v>122</v>
      </c>
      <c r="CO23" s="265"/>
      <c r="CP23" s="3">
        <v>291</v>
      </c>
      <c r="CQ23" s="2"/>
      <c r="CR23" s="2"/>
    </row>
    <row r="24" spans="6:96" ht="20.25" customHeight="1" x14ac:dyDescent="0.25">
      <c r="F24" s="2"/>
      <c r="G24" s="2"/>
      <c r="H24" s="12"/>
      <c r="I24" s="265"/>
      <c r="J24" s="3">
        <v>6</v>
      </c>
      <c r="N24" s="12"/>
      <c r="O24" s="265"/>
      <c r="P24" s="3">
        <v>28</v>
      </c>
      <c r="Q24" s="2"/>
      <c r="R24" s="2"/>
      <c r="S24" s="2"/>
      <c r="T24" s="2"/>
      <c r="U24" s="12"/>
      <c r="V24" s="265"/>
      <c r="W24" s="3">
        <v>50</v>
      </c>
      <c r="AA24" s="12"/>
      <c r="AB24" s="265"/>
      <c r="AC24" s="3">
        <v>72</v>
      </c>
      <c r="AD24" s="2"/>
      <c r="AE24" s="2"/>
      <c r="AF24" s="2"/>
      <c r="AG24" s="2"/>
      <c r="AH24" s="12"/>
      <c r="AI24" s="265"/>
      <c r="AJ24" s="3">
        <v>94</v>
      </c>
      <c r="AN24" s="12"/>
      <c r="AO24" s="272"/>
      <c r="AP24" s="3">
        <v>116</v>
      </c>
      <c r="AQ24" s="2"/>
      <c r="AR24" s="2"/>
      <c r="AS24" s="2"/>
      <c r="AT24" s="2"/>
      <c r="AU24" s="12"/>
      <c r="AV24" s="272"/>
      <c r="AW24" s="3"/>
      <c r="BA24" s="12"/>
      <c r="BB24" s="265"/>
      <c r="BC24" s="3">
        <v>160</v>
      </c>
      <c r="BD24" s="2"/>
      <c r="BE24" s="2"/>
      <c r="BF24" s="2"/>
      <c r="BG24" s="2"/>
      <c r="BH24" s="12"/>
      <c r="BI24" s="265"/>
      <c r="BJ24" s="3">
        <v>182</v>
      </c>
      <c r="BN24" s="12"/>
      <c r="BO24" s="265"/>
      <c r="BP24" s="3">
        <v>204</v>
      </c>
      <c r="BQ24" s="2"/>
      <c r="BR24" s="2"/>
      <c r="BS24" s="2"/>
      <c r="BT24" s="2"/>
      <c r="BU24" s="12"/>
      <c r="BV24" s="265"/>
      <c r="BW24" s="3">
        <v>226</v>
      </c>
      <c r="CA24" s="12"/>
      <c r="CB24" s="265"/>
      <c r="CC24" s="3">
        <v>248</v>
      </c>
      <c r="CD24" s="2"/>
      <c r="CE24" s="2"/>
      <c r="CF24" s="2"/>
      <c r="CG24" s="2"/>
      <c r="CH24" s="12"/>
      <c r="CI24" s="265"/>
      <c r="CJ24" s="3">
        <v>270</v>
      </c>
      <c r="CN24" s="12"/>
      <c r="CO24" s="265"/>
      <c r="CP24" s="3">
        <v>292</v>
      </c>
      <c r="CQ24" s="2"/>
      <c r="CR24" s="2"/>
    </row>
    <row r="25" spans="6:96" ht="20.25" customHeight="1" x14ac:dyDescent="0.25">
      <c r="F25" s="2"/>
      <c r="G25" s="2"/>
      <c r="H25" s="12" cm="1">
        <f t="array" ref="H25">_xlfn.LET(_xlpm.row,J19:J29,
SUM(_xlfn.BYROW(_xlpm.row,_xlfn.LAMBDA(_xlpm.row,IFERROR(SUMIFS(rack_breakdown[kW/Rack],rack_breakdown[Rack Path],$Y$3&amp;".sr0"&amp;$Y$4&amp;".rk"&amp;TEXT(_xlpm.row,"00")),0)))))</f>
        <v>105</v>
      </c>
      <c r="I25" s="265"/>
      <c r="J25" s="3">
        <v>7</v>
      </c>
      <c r="N25" s="12" cm="1">
        <f t="array" ref="N25">_xlfn.LET(_xlpm.row,P19:P29,
SUM(_xlfn.BYROW(_xlpm.row,_xlfn.LAMBDA(_xlpm.row,IFERROR(SUMIFS(rack_breakdown[kW/Rack],rack_breakdown[Rack Path],$Y$3&amp;".sr0"&amp;$Y$4&amp;".rk"&amp;TEXT(_xlpm.row,"00")),0)))))</f>
        <v>65</v>
      </c>
      <c r="O25" s="265"/>
      <c r="P25" s="3">
        <v>29</v>
      </c>
      <c r="Q25" s="2"/>
      <c r="R25" s="2"/>
      <c r="S25" s="2"/>
      <c r="T25" s="2"/>
      <c r="U25" s="12" cm="1">
        <f t="array" ref="U25">_xlfn.LET(_xlpm.row,W19:W29,
SUM(_xlfn.BYROW(_xlpm.row,_xlfn.LAMBDA(_xlpm.row,IFERROR(SUMIFS(rack_breakdown[kW/Rack],rack_breakdown[Rack Path],$Y$3&amp;".sr0"&amp;$Y$4&amp;".rk"&amp;TEXT(_xlpm.row,"00")),0)))))</f>
        <v>65</v>
      </c>
      <c r="V25" s="265"/>
      <c r="W25" s="3">
        <v>51</v>
      </c>
      <c r="AA25" s="12" cm="1">
        <f t="array" ref="AA25">_xlfn.LET(_xlpm.row,AC19:AC29,
SUM(_xlfn.BYROW(_xlpm.row,_xlfn.LAMBDA(_xlpm.row,IFERROR(SUMIFS(rack_breakdown[kW/Rack],rack_breakdown[Rack Path],$Y$3&amp;".sr0"&amp;$Y$4&amp;".rk"&amp;TEXT(_xlpm.row,"00")),0)))))</f>
        <v>60</v>
      </c>
      <c r="AB25" s="265"/>
      <c r="AC25" s="3">
        <v>73</v>
      </c>
      <c r="AD25" s="2"/>
      <c r="AE25" s="2"/>
      <c r="AF25" s="2"/>
      <c r="AG25" s="2"/>
      <c r="AH25" s="12" cm="1">
        <f t="array" ref="AH25">_xlfn.LET(_xlpm.row,AJ19:AJ29,
SUM(_xlfn.BYROW(_xlpm.row,_xlfn.LAMBDA(_xlpm.row,IFERROR(SUMIFS(rack_breakdown[kW/Rack],rack_breakdown[Rack Path],$Y$3&amp;".sr0"&amp;$Y$4&amp;".rk"&amp;TEXT(_xlpm.row,"00")),0)))))</f>
        <v>65</v>
      </c>
      <c r="AI25" s="265"/>
      <c r="AJ25" s="3">
        <v>95</v>
      </c>
      <c r="AN25" s="12" cm="1">
        <f t="array" ref="AN25">_xlfn.LET(_xlpm.row,AP18:AP29,
SUM(_xlfn.BYROW(_xlpm.row,_xlfn.LAMBDA(_xlpm.row,IFERROR(SUMIFS(rack_breakdown[kW/Rack],rack_breakdown[Rack Path],$Y$3&amp;".sr0"&amp;$Y$4&amp;".rk"&amp;TEXT(_xlpm.row,"00")),0)))))</f>
        <v>65</v>
      </c>
      <c r="AO25" s="272"/>
      <c r="AP25" s="3">
        <v>117</v>
      </c>
      <c r="AQ25" s="2"/>
      <c r="AR25" s="2"/>
      <c r="AS25" s="2"/>
      <c r="AT25" s="2"/>
      <c r="AU25" s="12" cm="1">
        <f t="array" ref="AU25">_xlfn.LET(_xlpm.row,AW18:AW29,
SUM(_xlfn.BYROW(_xlpm.row,_xlfn.LAMBDA(_xlpm.row,IFERROR(SUMIFS(rack_breakdown[kW/Rack],rack_breakdown[Rack Path],$Y$3&amp;".sr0"&amp;$Y$4&amp;".rk"&amp;TEXT(_xlpm.row,"00")),0)))))</f>
        <v>89.5</v>
      </c>
      <c r="AV25" s="272"/>
      <c r="AW25" s="3">
        <v>139</v>
      </c>
      <c r="BA25" s="12" cm="1">
        <f t="array" ref="BA25">_xlfn.LET(_xlpm.row,BC19:BC29,
SUM(_xlfn.BYROW(_xlpm.row,_xlfn.LAMBDA(_xlpm.row,IFERROR(SUMIFS(rack_breakdown[kW/Rack],rack_breakdown[Rack Path],$Y$3&amp;".sr0"&amp;$Y$4&amp;".rk"&amp;TEXT(_xlpm.row,"00")),0)))))</f>
        <v>66</v>
      </c>
      <c r="BB25" s="265"/>
      <c r="BC25" s="3">
        <v>161</v>
      </c>
      <c r="BD25" s="2"/>
      <c r="BE25" s="2"/>
      <c r="BF25" s="2"/>
      <c r="BG25" s="2"/>
      <c r="BH25" s="12" cm="1">
        <f t="array" ref="BH25">_xlfn.LET(_xlpm.row,BJ19:BJ29,
SUM(_xlfn.BYROW(_xlpm.row,_xlfn.LAMBDA(_xlpm.row,IFERROR(SUMIFS(rack_breakdown[kW/Rack],rack_breakdown[Rack Path],$Y$3&amp;".sr0"&amp;$Y$4&amp;".rk"&amp;TEXT(_xlpm.row,"00")),0)))))</f>
        <v>57.4</v>
      </c>
      <c r="BI25" s="265"/>
      <c r="BJ25" s="3">
        <v>183</v>
      </c>
      <c r="BN25" s="12" cm="1">
        <f t="array" ref="BN25">_xlfn.LET(_xlpm.row,BP19:BP29,
SUM(_xlfn.BYROW(_xlpm.row,_xlfn.LAMBDA(_xlpm.row,IFERROR(SUMIFS(rack_breakdown[kW/Rack],rack_breakdown[Rack Path],$Y$3&amp;".sr0"&amp;$Y$4&amp;".rk"&amp;TEXT(_xlpm.row,"00")),0)))))</f>
        <v>65</v>
      </c>
      <c r="BO25" s="265"/>
      <c r="BP25" s="3">
        <v>205</v>
      </c>
      <c r="BQ25" s="2"/>
      <c r="BR25" s="2"/>
      <c r="BS25" s="2"/>
      <c r="BT25" s="2"/>
      <c r="BU25" s="12" cm="1">
        <f t="array" ref="BU25">_xlfn.LET(_xlpm.row,BW19:BW29,
SUM(_xlfn.BYROW(_xlpm.row,_xlfn.LAMBDA(_xlpm.row,IFERROR(SUMIFS(rack_breakdown[kW/Rack],rack_breakdown[Rack Path],$Y$3&amp;".sr0"&amp;$Y$4&amp;".rk"&amp;TEXT(_xlpm.row,"00")),0)))))</f>
        <v>79</v>
      </c>
      <c r="BV25" s="265"/>
      <c r="BW25" s="3">
        <v>227</v>
      </c>
      <c r="CA25" s="12" cm="1">
        <f t="array" ref="CA25">_xlfn.LET(_xlpm.row,CC19:CC29,
SUM(_xlfn.BYROW(_xlpm.row,_xlfn.LAMBDA(_xlpm.row,IFERROR(SUMIFS(rack_breakdown[kW/Rack],rack_breakdown[Rack Path],$Y$3&amp;".sr0"&amp;$Y$4&amp;".rk"&amp;TEXT(_xlpm.row,"00")),0)))))</f>
        <v>65</v>
      </c>
      <c r="CB25" s="265"/>
      <c r="CC25" s="3">
        <v>249</v>
      </c>
      <c r="CD25" s="2"/>
      <c r="CE25" s="2"/>
      <c r="CF25" s="2"/>
      <c r="CG25" s="2"/>
      <c r="CH25" s="12" cm="1">
        <f t="array" ref="CH25">_xlfn.LET(_xlpm.row,CJ19:CJ29,
SUM(_xlfn.BYROW(_xlpm.row,_xlfn.LAMBDA(_xlpm.row,IFERROR(SUMIFS(rack_breakdown[kW/Rack],rack_breakdown[Rack Path],$Y$3&amp;".sr0"&amp;$Y$4&amp;".rk"&amp;TEXT(_xlpm.row,"00")),0)))))</f>
        <v>120</v>
      </c>
      <c r="CI25" s="265"/>
      <c r="CJ25" s="3">
        <v>271</v>
      </c>
      <c r="CN25" s="12" cm="1">
        <f t="array" ref="CN25">_xlfn.LET(_xlpm.row,CP19:CP29,
SUM(_xlfn.BYROW(_xlpm.row,_xlfn.LAMBDA(_xlpm.row,IFERROR(SUMIFS(rack_breakdown[kW/Rack],rack_breakdown[Rack Path],$Y$3&amp;".sr0"&amp;$Y$4&amp;".rk"&amp;TEXT(_xlpm.row,"00")),0)))))</f>
        <v>105</v>
      </c>
      <c r="CO25" s="265"/>
      <c r="CP25" s="3">
        <v>293</v>
      </c>
      <c r="CQ25" s="2"/>
      <c r="CR25" s="2"/>
    </row>
    <row r="26" spans="6:96" ht="20.25" customHeight="1" x14ac:dyDescent="0.25">
      <c r="F26" s="2"/>
      <c r="G26" s="2"/>
      <c r="H26" s="12" t="s">
        <v>1970</v>
      </c>
      <c r="I26" s="265"/>
      <c r="J26" s="3">
        <v>8</v>
      </c>
      <c r="N26" s="12" t="s">
        <v>1970</v>
      </c>
      <c r="O26" s="265"/>
      <c r="P26" s="3">
        <v>30</v>
      </c>
      <c r="Q26" s="2"/>
      <c r="R26" s="2"/>
      <c r="S26" s="2"/>
      <c r="T26" s="2"/>
      <c r="U26" s="12" t="s">
        <v>1970</v>
      </c>
      <c r="V26" s="265"/>
      <c r="W26" s="3">
        <v>52</v>
      </c>
      <c r="AA26" s="12" t="s">
        <v>1970</v>
      </c>
      <c r="AB26" s="265"/>
      <c r="AC26" s="3">
        <v>74</v>
      </c>
      <c r="AD26" s="2"/>
      <c r="AE26" s="2"/>
      <c r="AF26" s="2"/>
      <c r="AG26" s="2"/>
      <c r="AH26" s="12" t="s">
        <v>1970</v>
      </c>
      <c r="AI26" s="265"/>
      <c r="AJ26" s="3">
        <v>96</v>
      </c>
      <c r="AN26" s="12" t="s">
        <v>1970</v>
      </c>
      <c r="AO26" s="272"/>
      <c r="AP26" s="3">
        <v>118</v>
      </c>
      <c r="AQ26" s="2"/>
      <c r="AR26" s="2"/>
      <c r="AS26" s="2"/>
      <c r="AT26" s="2"/>
      <c r="AU26" s="12" t="s">
        <v>1970</v>
      </c>
      <c r="AV26" s="272"/>
      <c r="AW26" s="3">
        <v>140</v>
      </c>
      <c r="BA26" s="12" t="s">
        <v>1970</v>
      </c>
      <c r="BB26" s="265"/>
      <c r="BC26" s="3">
        <v>162</v>
      </c>
      <c r="BD26" s="2"/>
      <c r="BE26" s="2"/>
      <c r="BF26" s="2"/>
      <c r="BG26" s="2"/>
      <c r="BH26" s="12" t="s">
        <v>1970</v>
      </c>
      <c r="BI26" s="265"/>
      <c r="BJ26" s="3">
        <v>184</v>
      </c>
      <c r="BN26" s="12" t="s">
        <v>1970</v>
      </c>
      <c r="BO26" s="265"/>
      <c r="BP26" s="3">
        <v>206</v>
      </c>
      <c r="BQ26" s="2"/>
      <c r="BR26" s="2"/>
      <c r="BS26" s="2"/>
      <c r="BT26" s="2"/>
      <c r="BU26" s="12" t="s">
        <v>1970</v>
      </c>
      <c r="BV26" s="265"/>
      <c r="BW26" s="3">
        <v>228</v>
      </c>
      <c r="CA26" s="12" t="s">
        <v>1970</v>
      </c>
      <c r="CB26" s="265"/>
      <c r="CC26" s="3">
        <v>250</v>
      </c>
      <c r="CD26" s="2"/>
      <c r="CE26" s="2"/>
      <c r="CF26" s="2"/>
      <c r="CG26" s="2"/>
      <c r="CH26" s="12" t="s">
        <v>1970</v>
      </c>
      <c r="CI26" s="265"/>
      <c r="CJ26" s="3">
        <v>272</v>
      </c>
      <c r="CN26" s="12" t="s">
        <v>1970</v>
      </c>
      <c r="CO26" s="265"/>
      <c r="CP26" s="3">
        <v>294</v>
      </c>
      <c r="CQ26" s="2"/>
      <c r="CR26" s="2"/>
    </row>
    <row r="27" spans="6:96" ht="20.25" customHeight="1" x14ac:dyDescent="0.25">
      <c r="F27" s="2"/>
      <c r="G27" s="2"/>
      <c r="H27" s="12"/>
      <c r="I27" s="265"/>
      <c r="J27" s="3">
        <v>9</v>
      </c>
      <c r="N27" s="12"/>
      <c r="O27" s="265"/>
      <c r="P27" s="3">
        <v>31</v>
      </c>
      <c r="Q27" s="2"/>
      <c r="R27" s="2"/>
      <c r="S27" s="2"/>
      <c r="T27" s="2"/>
      <c r="U27" s="12"/>
      <c r="V27" s="265"/>
      <c r="W27" s="3">
        <v>53</v>
      </c>
      <c r="AA27" s="12"/>
      <c r="AB27" s="265"/>
      <c r="AC27" s="3">
        <v>75</v>
      </c>
      <c r="AD27" s="2"/>
      <c r="AE27" s="2"/>
      <c r="AF27" s="2"/>
      <c r="AG27" s="2"/>
      <c r="AH27" s="12"/>
      <c r="AI27" s="265"/>
      <c r="AJ27" s="3">
        <v>97</v>
      </c>
      <c r="AN27" s="12"/>
      <c r="AO27" s="272"/>
      <c r="AP27" s="3">
        <v>119</v>
      </c>
      <c r="AQ27" s="2"/>
      <c r="AR27" s="2"/>
      <c r="AS27" s="2"/>
      <c r="AT27" s="2"/>
      <c r="AU27" s="12"/>
      <c r="AV27" s="272"/>
      <c r="AW27" s="3"/>
      <c r="BA27" s="12"/>
      <c r="BB27" s="265"/>
      <c r="BC27" s="3">
        <v>163</v>
      </c>
      <c r="BD27" s="2"/>
      <c r="BE27" s="2"/>
      <c r="BF27" s="2"/>
      <c r="BG27" s="2"/>
      <c r="BH27" s="12"/>
      <c r="BI27" s="265"/>
      <c r="BJ27" s="3">
        <v>185</v>
      </c>
      <c r="BN27" s="12"/>
      <c r="BO27" s="265"/>
      <c r="BP27" s="3">
        <v>207</v>
      </c>
      <c r="BQ27" s="2"/>
      <c r="BR27" s="2"/>
      <c r="BS27" s="2"/>
      <c r="BT27" s="2"/>
      <c r="BU27" s="12"/>
      <c r="BV27" s="265"/>
      <c r="BW27" s="3">
        <v>229</v>
      </c>
      <c r="CA27" s="12"/>
      <c r="CB27" s="265"/>
      <c r="CC27" s="3">
        <v>251</v>
      </c>
      <c r="CD27" s="2"/>
      <c r="CE27" s="2"/>
      <c r="CF27" s="2"/>
      <c r="CG27" s="2"/>
      <c r="CH27" s="12"/>
      <c r="CI27" s="265"/>
      <c r="CJ27" s="3">
        <v>273</v>
      </c>
      <c r="CN27" s="12"/>
      <c r="CO27" s="265"/>
      <c r="CP27" s="3">
        <v>295</v>
      </c>
      <c r="CQ27" s="2"/>
      <c r="CR27" s="2"/>
    </row>
    <row r="28" spans="6:96" ht="20.25" customHeight="1" x14ac:dyDescent="0.25">
      <c r="F28" s="2"/>
      <c r="G28" s="2"/>
      <c r="H28" s="12" cm="1">
        <f t="array" ref="H28">_xlfn.LET(
_xlpm.row,J19:J29,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62.123525333333333</v>
      </c>
      <c r="I28" s="265"/>
      <c r="J28" s="3">
        <v>10</v>
      </c>
      <c r="N28" s="12" cm="1">
        <f t="array" ref="N28">_xlfn.LET(
_xlpm.row,P19:P29,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33.742794666666661</v>
      </c>
      <c r="O28" s="265"/>
      <c r="P28" s="3">
        <v>32</v>
      </c>
      <c r="Q28" s="2"/>
      <c r="R28" s="2"/>
      <c r="S28" s="2"/>
      <c r="T28" s="2"/>
      <c r="U28" s="12" cm="1">
        <f t="array" ref="U28">_xlfn.LET(
_xlpm.row,W19:W29,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39.34579466666667</v>
      </c>
      <c r="V28" s="265"/>
      <c r="W28" s="3">
        <v>54</v>
      </c>
      <c r="AA28" s="12" cm="1">
        <f t="array" ref="AA28">_xlfn.LET(
_xlpm.row,AC19:AC29,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21.061119999999999</v>
      </c>
      <c r="AB28" s="265"/>
      <c r="AC28" s="3">
        <v>76</v>
      </c>
      <c r="AD28" s="2"/>
      <c r="AE28" s="2"/>
      <c r="AF28" s="2"/>
      <c r="AG28" s="2"/>
      <c r="AH28" s="12" cm="1">
        <f t="array" ref="AH28">_xlfn.LET(
_xlpm.row,AJ19:AJ29,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31.213304000000001</v>
      </c>
      <c r="AI28" s="265"/>
      <c r="AJ28" s="3">
        <v>98</v>
      </c>
      <c r="AN28" s="12" cm="1">
        <f t="array" ref="AN28">_xlfn.LET(
_xlpm.row,AP18:AP29,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45.182683999999995</v>
      </c>
      <c r="AO28" s="272"/>
      <c r="AP28" s="3">
        <v>120</v>
      </c>
      <c r="AQ28" s="2"/>
      <c r="AR28" s="2"/>
      <c r="AS28" s="2"/>
      <c r="AT28" s="2"/>
      <c r="AU28" s="12" cm="1">
        <f t="array" ref="AU28">_xlfn.LET(
_xlpm.row,AW18:AW29,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50.261485333333333</v>
      </c>
      <c r="AV28" s="272"/>
      <c r="AW28" s="3">
        <v>142</v>
      </c>
      <c r="BA28" s="12" cm="1">
        <f t="array" ref="BA28">_xlfn.LET(
_xlpm.row,BC19:BC29,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29.748832000000004</v>
      </c>
      <c r="BB28" s="265"/>
      <c r="BC28" s="3">
        <v>164</v>
      </c>
      <c r="BD28" s="2"/>
      <c r="BE28" s="2"/>
      <c r="BF28" s="2"/>
      <c r="BG28" s="2"/>
      <c r="BH28" s="12" cm="1">
        <f t="array" ref="BH28">_xlfn.LET(
_xlpm.row,BJ19:BJ29,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15.313189333333332</v>
      </c>
      <c r="BI28" s="265"/>
      <c r="BJ28" s="3">
        <v>186</v>
      </c>
      <c r="BN28" s="12" cm="1">
        <f t="array" ref="BN28">_xlfn.LET(
_xlpm.row,BP19:BP29,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31.177733333333336</v>
      </c>
      <c r="BO28" s="265"/>
      <c r="BP28" s="3">
        <v>208</v>
      </c>
      <c r="BQ28" s="2"/>
      <c r="BR28" s="2"/>
      <c r="BS28" s="2"/>
      <c r="BT28" s="2"/>
      <c r="BU28" s="12" cm="1">
        <f t="array" ref="BU28">_xlfn.LET(
_xlpm.row,BW19:BW29,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68.644077333333328</v>
      </c>
      <c r="BV28" s="265"/>
      <c r="BW28" s="3">
        <v>230</v>
      </c>
      <c r="CA28" s="12" cm="1">
        <f t="array" ref="CA28">_xlfn.LET(
_xlpm.row,CC19:CC29,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50.199629333333327</v>
      </c>
      <c r="CB28" s="265"/>
      <c r="CC28" s="3">
        <v>252</v>
      </c>
      <c r="CD28" s="2"/>
      <c r="CE28" s="2"/>
      <c r="CF28" s="2"/>
      <c r="CG28" s="2"/>
      <c r="CH28" s="12" cm="1">
        <f t="array" ref="CH28">_xlfn.LET(
_xlpm.row,CJ19:CJ29,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28.037616</v>
      </c>
      <c r="CI28" s="265"/>
      <c r="CJ28" s="3">
        <v>274</v>
      </c>
      <c r="CN28" s="12" cm="1">
        <f t="array" ref="CN28">_xlfn.LET(
_xlpm.row,CP19:CP29,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46.928322666666666</v>
      </c>
      <c r="CO28" s="265"/>
      <c r="CP28" s="3">
        <v>296</v>
      </c>
      <c r="CQ28" s="2"/>
      <c r="CR28" s="2"/>
    </row>
    <row r="29" spans="6:96" ht="20.25" customHeight="1" x14ac:dyDescent="0.25">
      <c r="F29" s="2"/>
      <c r="G29" s="2"/>
      <c r="H29" s="13" t="s">
        <v>120</v>
      </c>
      <c r="I29" s="265"/>
      <c r="J29" s="3">
        <v>11</v>
      </c>
      <c r="N29" s="13" t="s">
        <v>120</v>
      </c>
      <c r="O29" s="265"/>
      <c r="P29" s="3">
        <v>33</v>
      </c>
      <c r="Q29" s="2"/>
      <c r="R29" s="2"/>
      <c r="S29" s="2"/>
      <c r="T29" s="2"/>
      <c r="U29" s="13" t="s">
        <v>120</v>
      </c>
      <c r="V29" s="265"/>
      <c r="W29" s="3">
        <v>55</v>
      </c>
      <c r="AA29" s="13" t="s">
        <v>120</v>
      </c>
      <c r="AB29" s="265"/>
      <c r="AC29" s="3">
        <v>77</v>
      </c>
      <c r="AD29" s="2"/>
      <c r="AE29" s="2"/>
      <c r="AF29" s="2"/>
      <c r="AG29" s="2"/>
      <c r="AH29" s="13" t="s">
        <v>120</v>
      </c>
      <c r="AI29" s="265"/>
      <c r="AJ29" s="3">
        <v>99</v>
      </c>
      <c r="AN29" s="13" t="s">
        <v>120</v>
      </c>
      <c r="AO29" s="273"/>
      <c r="AP29" s="3">
        <v>121</v>
      </c>
      <c r="AQ29" s="2"/>
      <c r="AR29" s="2"/>
      <c r="AS29" s="2"/>
      <c r="AT29" s="2"/>
      <c r="AU29" s="13" t="s">
        <v>120</v>
      </c>
      <c r="AV29" s="273"/>
      <c r="AW29" s="3">
        <v>143</v>
      </c>
      <c r="BA29" s="13" t="s">
        <v>120</v>
      </c>
      <c r="BB29" s="265"/>
      <c r="BC29" s="3">
        <v>165</v>
      </c>
      <c r="BD29" s="2"/>
      <c r="BE29" s="2"/>
      <c r="BF29" s="2"/>
      <c r="BG29" s="2"/>
      <c r="BH29" s="13" t="s">
        <v>120</v>
      </c>
      <c r="BI29" s="265"/>
      <c r="BJ29" s="3">
        <v>187</v>
      </c>
      <c r="BN29" s="13" t="s">
        <v>120</v>
      </c>
      <c r="BO29" s="265"/>
      <c r="BP29" s="3">
        <v>209</v>
      </c>
      <c r="BQ29" s="2"/>
      <c r="BR29" s="2"/>
      <c r="BS29" s="2"/>
      <c r="BT29" s="2"/>
      <c r="BU29" s="13" t="s">
        <v>120</v>
      </c>
      <c r="BV29" s="265"/>
      <c r="BW29" s="3">
        <v>231</v>
      </c>
      <c r="CA29" s="13" t="s">
        <v>120</v>
      </c>
      <c r="CB29" s="265"/>
      <c r="CC29" s="3">
        <v>253</v>
      </c>
      <c r="CD29" s="2"/>
      <c r="CE29" s="2"/>
      <c r="CF29" s="2"/>
      <c r="CG29" s="2"/>
      <c r="CH29" s="13" t="s">
        <v>120</v>
      </c>
      <c r="CI29" s="265"/>
      <c r="CJ29" s="3">
        <v>275</v>
      </c>
      <c r="CN29" s="13" t="s">
        <v>120</v>
      </c>
      <c r="CO29" s="265"/>
      <c r="CP29" s="3">
        <v>297</v>
      </c>
      <c r="CQ29" s="2"/>
      <c r="CR29" s="2"/>
    </row>
    <row r="30" spans="6:96" ht="20.25" customHeight="1" x14ac:dyDescent="0.25">
      <c r="F30" s="2"/>
      <c r="G30" s="2"/>
      <c r="H30" s="11" cm="1">
        <f t="array" ref="H30">SUM(SUMIFS(liquidation_data[Hardware Count],liquidation_data[Location 2nd Level ID],$C$5,liquidation_data[Location 3rdLevel ID],"="&amp;J30:J40))</f>
        <v>16</v>
      </c>
      <c r="I30" s="264" t="str" cm="1">
        <f t="array" ref="I30">IFERROR(_xlfn.LET(_xlpm.POD,_xlfn.XLOOKUP('rack_breakdown'!$B$2&amp;".sr0"&amp;$C$5&amp;".rk"&amp;TEXT(J30,"00"),rack_breakdown[Rack Path],rack_breakdown[Pod]),IF(LEFT(_xlpm.POD,1)="G","","POD"&amp;_xlpm.POD&amp;" - "))&amp;
INDEX(rack_breakdown[Type],MATCH(_xlfn.MODE.SNGL(IF((rack_breakdown[Server Room]=$C$5)*(rack_breakdown[Rack]&gt;=J30)*(rack_breakdown[Rack]&lt;=J40),COUNTIF(rack_breakdown[Type],"&lt;"&amp;rack_breakdown[Type]),"")),COUNTIF(rack_breakdown[Type],"&lt;"&amp;rack_breakdown[Type]),0)),"NO DATA")</f>
        <v>POD1 - Bare Metal</v>
      </c>
      <c r="J30" s="3">
        <v>12</v>
      </c>
      <c r="N30" s="11" cm="1">
        <f t="array" ref="N30">SUM(SUMIFS(liquidation_data[Hardware Count],liquidation_data[Location 2nd Level ID],$C$5,liquidation_data[Location 3rdLevel ID],"="&amp;P30:P40))</f>
        <v>0</v>
      </c>
      <c r="O30" s="264" t="str" cm="1">
        <f t="array" ref="O30">IFERROR(_xlfn.LET(_xlpm.POD,_xlfn.XLOOKUP('rack_breakdown'!$B$2&amp;".sr0"&amp;$C$5&amp;".rk"&amp;TEXT(P30,"00"),rack_breakdown[Rack Path],rack_breakdown[Pod]),IF(LEFT(_xlpm.POD,1)="G","","POD"&amp;_xlpm.POD&amp;" - "))&amp;
INDEX(rack_breakdown[Type],MATCH(_xlfn.MODE.SNGL(IF((rack_breakdown[Server Room]=$C$5)*(rack_breakdown[Rack]&gt;=P30)*(rack_breakdown[Rack]&lt;=P40),COUNTIF(rack_breakdown[Type],"&lt;"&amp;rack_breakdown[Type]),"")),COUNTIF(rack_breakdown[Type],"&lt;"&amp;rack_breakdown[Type]),0)),"NO DATA")</f>
        <v>Gen2</v>
      </c>
      <c r="P30" s="3">
        <v>34</v>
      </c>
      <c r="Q30" s="2"/>
      <c r="R30" s="2"/>
      <c r="S30" s="2"/>
      <c r="T30" s="2"/>
      <c r="U30" s="11" cm="1">
        <f t="array" ref="U30">SUM(SUMIFS(liquidation_data[Hardware Count],liquidation_data[Location 2nd Level ID],$C$5,liquidation_data[Location 3rdLevel ID],"="&amp;W30:W40))</f>
        <v>14</v>
      </c>
      <c r="V30" s="264" t="str" cm="1">
        <f t="array" ref="V30">IFERROR(_xlfn.LET(_xlpm.POD,_xlfn.XLOOKUP('rack_breakdown'!$B$2&amp;".sr0"&amp;$C$5&amp;".rk"&amp;TEXT(W30,"00"),rack_breakdown[Rack Path],rack_breakdown[Pod]),IF(LEFT(_xlpm.POD,1)="G","","POD"&amp;_xlpm.POD&amp;" - "))&amp;
INDEX(rack_breakdown[Type],MATCH(_xlfn.MODE.SNGL(IF((rack_breakdown[Server Room]=$C$5)*(rack_breakdown[Rack]&gt;=W30)*(rack_breakdown[Rack]&lt;=W40),COUNTIF(rack_breakdown[Type],"&lt;"&amp;rack_breakdown[Type]),"")),COUNTIF(rack_breakdown[Type],"&lt;"&amp;rack_breakdown[Type]),0)),"NO DATA")</f>
        <v>POD1 - Bare Metal</v>
      </c>
      <c r="W30" s="3">
        <v>56</v>
      </c>
      <c r="AA30" s="11" cm="1">
        <f t="array" ref="AA30">SUM(SUMIFS(liquidation_data[Hardware Count],liquidation_data[Location 2nd Level ID],$C$5,liquidation_data[Location 3rdLevel ID],"="&amp;AC30:AC40))</f>
        <v>0</v>
      </c>
      <c r="AB30" s="264" t="str" cm="1">
        <f t="array" ref="AB30">IFERROR(_xlfn.LET(_xlpm.POD,_xlfn.XLOOKUP('rack_breakdown'!$B$2&amp;".sr0"&amp;$C$5&amp;".rk"&amp;TEXT(AC30,"00"),rack_breakdown[Rack Path],rack_breakdown[Pod]),IF(LEFT(_xlpm.POD,1)="G","","POD"&amp;_xlpm.POD&amp;" - "))&amp;
INDEX(rack_breakdown[Type],MATCH(_xlfn.MODE.SNGL(IF((rack_breakdown[Server Room]=$C$5)*(rack_breakdown[Rack]&gt;=AC30)*(rack_breakdown[Rack]&lt;=AC40),COUNTIF(rack_breakdown[Type],"&lt;"&amp;rack_breakdown[Type]),"")),COUNTIF(rack_breakdown[Type],"&lt;"&amp;rack_breakdown[Type]),0)),"NO DATA")</f>
        <v>Gen2</v>
      </c>
      <c r="AC30" s="3">
        <v>78</v>
      </c>
      <c r="AD30" s="2"/>
      <c r="AE30" s="2"/>
      <c r="AF30" s="2"/>
      <c r="AG30" s="2"/>
      <c r="AH30" s="11" cm="1">
        <f t="array" ref="AH30">SUM(SUMIFS(liquidation_data[Hardware Count],liquidation_data[Location 2nd Level ID],$C$5,liquidation_data[Location 3rdLevel ID],"="&amp;AJ30:AJ40))</f>
        <v>6</v>
      </c>
      <c r="AI30" s="264" t="str" cm="1">
        <f t="array" ref="AI30">IFERROR(_xlfn.LET(_xlpm.POD,_xlfn.XLOOKUP('rack_breakdown'!$B$2&amp;".sr0"&amp;$C$5&amp;".rk"&amp;TEXT(AJ30,"00"),rack_breakdown[Rack Path],rack_breakdown[Pod]),IF(LEFT(_xlpm.POD,1)="G","","POD"&amp;_xlpm.POD&amp;" - "))&amp;
INDEX(rack_breakdown[Type],MATCH(_xlfn.MODE.SNGL(IF((rack_breakdown[Server Room]=$C$5)*(rack_breakdown[Rack]&gt;=AJ30)*(rack_breakdown[Rack]&lt;=AJ40),COUNTIF(rack_breakdown[Type],"&lt;"&amp;rack_breakdown[Type]),"")),COUNTIF(rack_breakdown[Type],"&lt;"&amp;rack_breakdown[Type]),0)),"NO DATA")</f>
        <v>POD1 - Bare Metal</v>
      </c>
      <c r="AJ30" s="3">
        <v>100</v>
      </c>
      <c r="AN30" s="11" cm="1">
        <f t="array" ref="AN30">SUM(SUMIFS(liquidation_data[Hardware Count],liquidation_data[Location 2nd Level ID],$C$5,liquidation_data[Location 3rdLevel ID],"="&amp;AP30:AP40))</f>
        <v>0</v>
      </c>
      <c r="AO30" s="264" t="str" cm="1">
        <f t="array" ref="AO30">IFERROR(_xlfn.LET(_xlpm.POD,_xlfn.XLOOKUP('rack_breakdown'!$B$2&amp;".sr0"&amp;$C$5&amp;".rk"&amp;TEXT(AP30,"00"),rack_breakdown[Rack Path],rack_breakdown[Pod]),IF(LEFT(_xlpm.POD,1)="G","","POD"&amp;_xlpm.POD&amp;" - "))&amp;
INDEX(rack_breakdown[Type],MATCH(_xlfn.MODE.SNGL(IF((rack_breakdown[Server Room]=$C$5)*(rack_breakdown[Rack]&gt;=AP30)*(rack_breakdown[Rack]&lt;=AP40),COUNTIF(rack_breakdown[Type],"&lt;"&amp;rack_breakdown[Type]),"")),COUNTIF(rack_breakdown[Type],"&lt;"&amp;rack_breakdown[Type]),0)),"NO DATA")</f>
        <v>POD1 - Fabric</v>
      </c>
      <c r="AP30" s="3">
        <v>122</v>
      </c>
      <c r="AQ30" s="2"/>
      <c r="AR30" s="2"/>
      <c r="AS30" s="2"/>
      <c r="AT30" s="2"/>
      <c r="AU30" s="11" cm="1">
        <f t="array" ref="AU30">SUM(SUMIFS(liquidation_data[Hardware Count],liquidation_data[Location 2nd Level ID],$C$5,liquidation_data[Location 3rdLevel ID],"="&amp;AW30:AW40))</f>
        <v>1</v>
      </c>
      <c r="AV30" s="264" t="str" cm="1">
        <f t="array" ref="AV30">IFERROR(_xlfn.LET(_xlpm.POD,_xlfn.XLOOKUP('rack_breakdown'!$B$2&amp;".sr0"&amp;$C$5&amp;".rk"&amp;TEXT(AW30,"00"),rack_breakdown[Rack Path],rack_breakdown[Pod]),IF(LEFT(_xlpm.POD,1)="G","","POD"&amp;_xlpm.POD&amp;" - "))&amp;
INDEX(rack_breakdown[Type],MATCH(_xlfn.MODE.SNGL(IF((rack_breakdown[Server Room]=$C$5)*(rack_breakdown[Rack]&gt;=AW30)*(rack_breakdown[Rack]&lt;=AW40),COUNTIF(rack_breakdown[Type],"&lt;"&amp;rack_breakdown[Type]),"")),COUNTIF(rack_breakdown[Type],"&lt;"&amp;rack_breakdown[Type]),0)),"NO DATA")</f>
        <v>POD1 - Bare Metal</v>
      </c>
      <c r="AW30" s="3">
        <v>144</v>
      </c>
      <c r="BA30" s="11" cm="1">
        <f t="array" ref="BA30">SUM(SUMIFS(liquidation_data[Hardware Count],liquidation_data[Location 2nd Level ID],$C$5,liquidation_data[Location 3rdLevel ID],"="&amp;BC30:BC40))</f>
        <v>0</v>
      </c>
      <c r="BB30" s="264" t="str" cm="1">
        <f t="array" ref="BB30">IFERROR(_xlfn.LET(_xlpm.POD,_xlfn.XLOOKUP('rack_breakdown'!$B$2&amp;".sr0"&amp;$C$5&amp;".rk"&amp;TEXT(BC30,"00"),rack_breakdown[Rack Path],rack_breakdown[Pod]),IF(LEFT(_xlpm.POD,1)="G","","POD"&amp;_xlpm.POD&amp;" - "))&amp;
INDEX(rack_breakdown[Type],MATCH(_xlfn.MODE.SNGL(IF((rack_breakdown[Server Room]=$C$5)*(rack_breakdown[Rack]&gt;=BC30)*(rack_breakdown[Rack]&lt;=BC40),COUNTIF(rack_breakdown[Type],"&lt;"&amp;rack_breakdown[Type]),"")),COUNTIF(rack_breakdown[Type],"&lt;"&amp;rack_breakdown[Type]),0)),"NO DATA")</f>
        <v>POD1 - Storage</v>
      </c>
      <c r="BC30" s="3">
        <v>166</v>
      </c>
      <c r="BD30" s="2"/>
      <c r="BE30" s="2"/>
      <c r="BF30" s="2"/>
      <c r="BG30" s="2"/>
      <c r="BH30" s="11" cm="1">
        <f t="array" ref="BH30">SUM(SUMIFS(liquidation_data[Hardware Count],liquidation_data[Location 2nd Level ID],$C$5,liquidation_data[Location 3rdLevel ID],"="&amp;BJ30:BJ40))</f>
        <v>12</v>
      </c>
      <c r="BI30" s="264" t="str" cm="1">
        <f t="array" ref="BI30">IFERROR(_xlfn.LET(_xlpm.POD,_xlfn.XLOOKUP('rack_breakdown'!$B$2&amp;".sr0"&amp;$C$5&amp;".rk"&amp;TEXT(BJ30,"00"),rack_breakdown[Rack Path],rack_breakdown[Pod]),IF(LEFT(_xlpm.POD,1)="G","","POD"&amp;_xlpm.POD&amp;" - "))&amp;
INDEX(rack_breakdown[Type],MATCH(_xlfn.MODE.SNGL(IF((rack_breakdown[Server Room]=$C$5)*(rack_breakdown[Rack]&gt;=BJ30)*(rack_breakdown[Rack]&lt;=BJ40),COUNTIF(rack_breakdown[Type],"&lt;"&amp;rack_breakdown[Type]),"")),COUNTIF(rack_breakdown[Type],"&lt;"&amp;rack_breakdown[Type]),0)),"NO DATA")</f>
        <v>POD1 - Bare Metal</v>
      </c>
      <c r="BJ30" s="3">
        <v>188</v>
      </c>
      <c r="BN30" s="11" cm="1">
        <f t="array" ref="BN30">SUM(SUMIFS(liquidation_data[Hardware Count],liquidation_data[Location 2nd Level ID],$C$5,liquidation_data[Location 3rdLevel ID],"="&amp;BP30:BP40))</f>
        <v>10</v>
      </c>
      <c r="BO30" s="264" t="str" cm="1">
        <f t="array" ref="BO30">IFERROR(_xlfn.LET(_xlpm.POD,_xlfn.XLOOKUP('rack_breakdown'!$B$2&amp;".sr0"&amp;$C$5&amp;".rk"&amp;TEXT(BP30,"00"),rack_breakdown[Rack Path],rack_breakdown[Pod]),IF(LEFT(_xlpm.POD,1)="G","","POD"&amp;_xlpm.POD&amp;" - "))&amp;
INDEX(rack_breakdown[Type],MATCH(_xlfn.MODE.SNGL(IF((rack_breakdown[Server Room]=$C$5)*(rack_breakdown[Rack]&gt;=BP30)*(rack_breakdown[Rack]&lt;=BP40),COUNTIF(rack_breakdown[Type],"&lt;"&amp;rack_breakdown[Type]),"")),COUNTIF(rack_breakdown[Type],"&lt;"&amp;rack_breakdown[Type]),0)),"NO DATA")</f>
        <v>POD1 - Bare Metal</v>
      </c>
      <c r="BP30" s="3">
        <v>210</v>
      </c>
      <c r="BQ30" s="2"/>
      <c r="BR30" s="2"/>
      <c r="BS30" s="2"/>
      <c r="BT30" s="2"/>
      <c r="BU30" s="11" cm="1">
        <f t="array" ref="BU30">SUM(SUMIFS(liquidation_data[Hardware Count],liquidation_data[Location 2nd Level ID],$C$5,liquidation_data[Location 3rdLevel ID],"="&amp;BW30:BW40))</f>
        <v>0</v>
      </c>
      <c r="BV30" s="264" t="s">
        <v>6</v>
      </c>
      <c r="BW30" s="3">
        <v>232</v>
      </c>
      <c r="CA30" s="11" cm="1">
        <f t="array" ref="CA30">SUM(SUMIFS(liquidation_data[Hardware Count],liquidation_data[Location 2nd Level ID],$C$5,liquidation_data[Location 3rdLevel ID],"="&amp;CC30:CC40))</f>
        <v>7</v>
      </c>
      <c r="CB30" s="264" t="str" cm="1">
        <f t="array" ref="CB30">IFERROR(_xlfn.LET(_xlpm.POD,_xlfn.XLOOKUP('rack_breakdown'!$B$2&amp;".sr0"&amp;$C$5&amp;".rk"&amp;TEXT(CC30,"00"),rack_breakdown[Rack Path],rack_breakdown[Pod]),IF(LEFT(_xlpm.POD,1)="G","","POD"&amp;_xlpm.POD&amp;" - "))&amp;
INDEX(rack_breakdown[Type],MATCH(_xlfn.MODE.SNGL(IF((rack_breakdown[Server Room]=$C$5)*(rack_breakdown[Rack]&gt;=CC30)*(rack_breakdown[Rack]&lt;=CC40),COUNTIF(rack_breakdown[Type],"&lt;"&amp;rack_breakdown[Type]),"")),COUNTIF(rack_breakdown[Type],"&lt;"&amp;rack_breakdown[Type]),0)),"NO DATA")</f>
        <v>POD1 - Bare Metal</v>
      </c>
      <c r="CC30" s="3">
        <v>254</v>
      </c>
      <c r="CD30" s="2"/>
      <c r="CE30" s="2"/>
      <c r="CF30" s="2"/>
      <c r="CG30" s="2"/>
      <c r="CH30" s="11" cm="1">
        <f t="array" ref="CH30">SUM(SUMIFS(liquidation_data[Hardware Count],liquidation_data[Location 2nd Level ID],$C$5,liquidation_data[Location 3rdLevel ID],"="&amp;CJ30:CJ40))</f>
        <v>16</v>
      </c>
      <c r="CI30" s="264" t="str" cm="1">
        <f t="array" ref="CI30">IFERROR(_xlfn.LET(_xlpm.POD,_xlfn.XLOOKUP('rack_breakdown'!$B$2&amp;".sr0"&amp;$C$5&amp;".rk"&amp;TEXT(CJ30,"00"),rack_breakdown[Rack Path],rack_breakdown[Pod]),IF(LEFT(_xlpm.POD,1)="G","","POD"&amp;_xlpm.POD&amp;" - "))&amp;
INDEX(rack_breakdown[Type],MATCH(_xlfn.MODE.SNGL(IF((rack_breakdown[Server Room]=$C$5)*(rack_breakdown[Rack]&gt;=CJ30)*(rack_breakdown[Rack]&lt;=CJ40),COUNTIF(rack_breakdown[Type],"&lt;"&amp;rack_breakdown[Type]),"")),COUNTIF(rack_breakdown[Type],"&lt;"&amp;rack_breakdown[Type]),0)),"NO DATA")</f>
        <v>Unallocated</v>
      </c>
      <c r="CJ30" s="3">
        <v>276</v>
      </c>
      <c r="CN30" s="11" cm="1">
        <f t="array" ref="CN30">SUM(SUMIFS(liquidation_data[Hardware Count],liquidation_data[Location 2nd Level ID],$C$5,liquidation_data[Location 3rdLevel ID],"="&amp;CP30:CP40))</f>
        <v>19</v>
      </c>
      <c r="CO30" s="264" t="str" cm="1">
        <f t="array" ref="CO30">IFERROR(_xlfn.LET(_xlpm.POD,_xlfn.XLOOKUP('rack_breakdown'!$B$2&amp;".sr0"&amp;$C$5&amp;".rk"&amp;TEXT(CP30,"00"),rack_breakdown[Rack Path],rack_breakdown[Pod]),IF(LEFT(_xlpm.POD,1)="G","","POD"&amp;_xlpm.POD&amp;" - "))&amp;
INDEX(rack_breakdown[Type],MATCH(_xlfn.MODE.SNGL(IF((rack_breakdown[Server Room]=$C$5)*(rack_breakdown[Rack]&gt;=CP30)*(rack_breakdown[Rack]&lt;=CP40),COUNTIF(rack_breakdown[Type],"&lt;"&amp;rack_breakdown[Type]),"")),COUNTIF(rack_breakdown[Type],"&lt;"&amp;rack_breakdown[Type]),0)),"NO DATA")</f>
        <v>POD1 - Bare Metal</v>
      </c>
      <c r="CP30" s="3">
        <v>298</v>
      </c>
      <c r="CQ30" s="2"/>
      <c r="CR30" s="2"/>
    </row>
    <row r="31" spans="6:96" ht="20.25" customHeight="1" x14ac:dyDescent="0.25">
      <c r="F31" s="2"/>
      <c r="G31" s="2"/>
      <c r="H31" s="12" t="s">
        <v>121</v>
      </c>
      <c r="I31" s="265"/>
      <c r="J31" s="3">
        <v>13</v>
      </c>
      <c r="N31" s="12" t="s">
        <v>121</v>
      </c>
      <c r="O31" s="265"/>
      <c r="P31" s="3">
        <v>35</v>
      </c>
      <c r="Q31" s="2"/>
      <c r="R31" s="2"/>
      <c r="S31" s="2"/>
      <c r="T31" s="2"/>
      <c r="U31" s="12" t="s">
        <v>121</v>
      </c>
      <c r="V31" s="265"/>
      <c r="W31" s="3">
        <v>57</v>
      </c>
      <c r="AA31" s="12" t="s">
        <v>121</v>
      </c>
      <c r="AB31" s="265"/>
      <c r="AC31" s="3">
        <v>79</v>
      </c>
      <c r="AD31" s="2"/>
      <c r="AE31" s="2"/>
      <c r="AF31" s="2"/>
      <c r="AG31" s="2"/>
      <c r="AH31" s="12" t="s">
        <v>121</v>
      </c>
      <c r="AI31" s="265"/>
      <c r="AJ31" s="3">
        <v>101</v>
      </c>
      <c r="AN31" s="12" t="s">
        <v>121</v>
      </c>
      <c r="AO31" s="265"/>
      <c r="AP31" s="3">
        <v>123</v>
      </c>
      <c r="AQ31" s="2"/>
      <c r="AR31" s="2"/>
      <c r="AS31" s="2"/>
      <c r="AT31" s="2"/>
      <c r="AU31" s="12" t="s">
        <v>121</v>
      </c>
      <c r="AV31" s="265"/>
      <c r="AW31" s="3">
        <v>145</v>
      </c>
      <c r="BA31" s="12" t="s">
        <v>121</v>
      </c>
      <c r="BB31" s="265"/>
      <c r="BC31" s="3">
        <v>167</v>
      </c>
      <c r="BD31" s="2"/>
      <c r="BE31" s="2"/>
      <c r="BF31" s="2"/>
      <c r="BG31" s="2"/>
      <c r="BH31" s="12" t="s">
        <v>121</v>
      </c>
      <c r="BI31" s="265"/>
      <c r="BJ31" s="3">
        <v>189</v>
      </c>
      <c r="BN31" s="12" t="s">
        <v>121</v>
      </c>
      <c r="BO31" s="265"/>
      <c r="BP31" s="3">
        <v>211</v>
      </c>
      <c r="BQ31" s="2"/>
      <c r="BR31" s="2"/>
      <c r="BS31" s="2"/>
      <c r="BT31" s="2"/>
      <c r="BU31" s="12" t="s">
        <v>121</v>
      </c>
      <c r="BV31" s="265"/>
      <c r="BW31" s="3">
        <v>233</v>
      </c>
      <c r="CA31" s="12" t="s">
        <v>121</v>
      </c>
      <c r="CB31" s="265"/>
      <c r="CC31" s="3">
        <v>255</v>
      </c>
      <c r="CD31" s="2"/>
      <c r="CE31" s="2"/>
      <c r="CF31" s="2"/>
      <c r="CG31" s="2"/>
      <c r="CH31" s="12" t="s">
        <v>121</v>
      </c>
      <c r="CI31" s="265"/>
      <c r="CJ31" s="3">
        <v>277</v>
      </c>
      <c r="CN31" s="12" t="s">
        <v>121</v>
      </c>
      <c r="CO31" s="265"/>
      <c r="CP31" s="3">
        <v>299</v>
      </c>
      <c r="CQ31" s="2"/>
      <c r="CR31" s="2"/>
    </row>
    <row r="32" spans="6:96" ht="20.25" customHeight="1" x14ac:dyDescent="0.25">
      <c r="F32" s="2"/>
      <c r="G32" s="2"/>
      <c r="H32" s="14"/>
      <c r="I32" s="265"/>
      <c r="J32" s="3">
        <v>14</v>
      </c>
      <c r="N32" s="14"/>
      <c r="O32" s="265"/>
      <c r="P32" s="3">
        <v>36</v>
      </c>
      <c r="Q32" s="2"/>
      <c r="R32" s="2"/>
      <c r="S32" s="2"/>
      <c r="T32" s="2"/>
      <c r="U32" s="14"/>
      <c r="V32" s="265"/>
      <c r="W32" s="3">
        <v>58</v>
      </c>
      <c r="AA32" s="14"/>
      <c r="AB32" s="265"/>
      <c r="AC32" s="3">
        <v>80</v>
      </c>
      <c r="AD32" s="2"/>
      <c r="AE32" s="2"/>
      <c r="AF32" s="2"/>
      <c r="AG32" s="2"/>
      <c r="AH32" s="14"/>
      <c r="AI32" s="265"/>
      <c r="AJ32" s="3">
        <v>102</v>
      </c>
      <c r="AN32" s="14"/>
      <c r="AO32" s="265"/>
      <c r="AP32" s="3">
        <v>124</v>
      </c>
      <c r="AQ32" s="2"/>
      <c r="AR32" s="2"/>
      <c r="AS32" s="2"/>
      <c r="AT32" s="2"/>
      <c r="AU32" s="14"/>
      <c r="AV32" s="265"/>
      <c r="AW32" s="3">
        <v>146</v>
      </c>
      <c r="BA32" s="14"/>
      <c r="BB32" s="265"/>
      <c r="BC32" s="3">
        <v>168</v>
      </c>
      <c r="BD32" s="2"/>
      <c r="BE32" s="2"/>
      <c r="BF32" s="2"/>
      <c r="BG32" s="2"/>
      <c r="BH32" s="14"/>
      <c r="BI32" s="265"/>
      <c r="BJ32" s="3">
        <v>190</v>
      </c>
      <c r="BN32" s="14"/>
      <c r="BO32" s="265"/>
      <c r="BP32" s="3">
        <v>212</v>
      </c>
      <c r="BQ32" s="2"/>
      <c r="BR32" s="2"/>
      <c r="BS32" s="2"/>
      <c r="BT32" s="2"/>
      <c r="BU32" s="14"/>
      <c r="BV32" s="265"/>
      <c r="BW32" s="3">
        <v>234</v>
      </c>
      <c r="CA32" s="14"/>
      <c r="CB32" s="265"/>
      <c r="CC32" s="3">
        <v>256</v>
      </c>
      <c r="CD32" s="2"/>
      <c r="CE32" s="2"/>
      <c r="CF32" s="2"/>
      <c r="CG32" s="2"/>
      <c r="CH32" s="14"/>
      <c r="CI32" s="265"/>
      <c r="CJ32" s="3">
        <v>278</v>
      </c>
      <c r="CN32" s="14"/>
      <c r="CO32" s="265"/>
      <c r="CP32" s="3">
        <v>300</v>
      </c>
      <c r="CQ32" s="2"/>
      <c r="CR32" s="2"/>
    </row>
    <row r="33" spans="6:96" ht="20.25" customHeight="1" x14ac:dyDescent="0.25">
      <c r="F33" s="2"/>
      <c r="G33" s="2"/>
      <c r="H33" s="12" cm="1">
        <f t="array" ref="H33">IF(OR(ISNUMBER(FIND("Bare",I30)),ISNUMBER(FIND("Compute",I30))),
SUM(SUMIFS(rack_breakdown[Active Servers],rack_breakdown[Server Room],$C$5,rack_breakdown[Rack],"="&amp;J30:J40)),
SUM(SUMIFS(rack_breakdown[Active Hardware],rack_breakdown[Server Room],$C$5,rack_breakdown[Rack],"="&amp;J30:J40)))</f>
        <v>95</v>
      </c>
      <c r="I33" s="265"/>
      <c r="J33" s="3">
        <v>15</v>
      </c>
      <c r="N33" s="12" cm="1">
        <f t="array" ref="N33">IF(OR(ISNUMBER(FIND("Bare",O30)),ISNUMBER(FIND("Compute",O30))),
SUM(SUMIFS(rack_breakdown[Active Servers],rack_breakdown[Server Room],$C$5,rack_breakdown[Rack],"="&amp;P30:P40)),
SUM(SUMIFS(rack_breakdown[Active Hardware],rack_breakdown[Server Room],$C$5,rack_breakdown[Rack],"="&amp;P30:P40)))</f>
        <v>100</v>
      </c>
      <c r="O33" s="265"/>
      <c r="P33" s="3">
        <v>37</v>
      </c>
      <c r="Q33" s="2"/>
      <c r="R33" s="2"/>
      <c r="S33" s="2"/>
      <c r="T33" s="2"/>
      <c r="U33" s="12" cm="1">
        <f t="array" ref="U33">IF(OR(ISNUMBER(FIND("Bare",V30)),ISNUMBER(FIND("Compute",V30))),
SUM(SUMIFS(rack_breakdown[Active Servers],rack_breakdown[Server Room],$C$5,rack_breakdown[Rack],"="&amp;W30:W40)),
SUM(SUMIFS(rack_breakdown[Active Hardware],rack_breakdown[Server Room],$C$5,rack_breakdown[Rack],"="&amp;W30:W40)))</f>
        <v>50</v>
      </c>
      <c r="V33" s="265"/>
      <c r="W33" s="3">
        <v>59</v>
      </c>
      <c r="AA33" s="12" cm="1">
        <f t="array" ref="AA33">IF(OR(ISNUMBER(FIND("Bare",AB30)),ISNUMBER(FIND("Compute",AB30))),
SUM(SUMIFS(rack_breakdown[Active Servers],rack_breakdown[Server Room],$C$5,rack_breakdown[Rack],"="&amp;AC30:AC40)),
SUM(SUMIFS(rack_breakdown[Active Hardware],rack_breakdown[Server Room],$C$5,rack_breakdown[Rack],"="&amp;AC30:AC40)))</f>
        <v>100</v>
      </c>
      <c r="AB33" s="265"/>
      <c r="AC33" s="3">
        <v>81</v>
      </c>
      <c r="AD33" s="2"/>
      <c r="AE33" s="2"/>
      <c r="AF33" s="2"/>
      <c r="AG33" s="2"/>
      <c r="AH33" s="12" cm="1">
        <f t="array" ref="AH33">IF(OR(ISNUMBER(FIND("Bare",AI30)),ISNUMBER(FIND("Compute",AI30))),
SUM(SUMIFS(rack_breakdown[Active Servers],rack_breakdown[Server Room],$C$5,rack_breakdown[Rack],"="&amp;AJ30:AJ40)),
SUM(SUMIFS(rack_breakdown[Active Hardware],rack_breakdown[Server Room],$C$5,rack_breakdown[Rack],"="&amp;AJ30:AJ40)))</f>
        <v>68</v>
      </c>
      <c r="AI33" s="265"/>
      <c r="AJ33" s="3">
        <v>103</v>
      </c>
      <c r="AN33" s="12" cm="1">
        <f t="array" ref="AN33">IF(OR(ISNUMBER(FIND("Bare",AO30)),ISNUMBER(FIND("Compute",AO30))),
SUM(SUMIFS(rack_breakdown[Active Servers],rack_breakdown[Server Room],$C$5,rack_breakdown[Rack],"="&amp;AP30:AP40)),
SUM(SUMIFS(rack_breakdown[Active Hardware],rack_breakdown[Server Room],$C$5,rack_breakdown[Rack],"="&amp;AP30:AP40)))</f>
        <v>24</v>
      </c>
      <c r="AO33" s="265"/>
      <c r="AP33" s="3">
        <v>125</v>
      </c>
      <c r="AQ33" s="2"/>
      <c r="AR33" s="2"/>
      <c r="AS33" s="2"/>
      <c r="AT33" s="2"/>
      <c r="AU33" s="12" cm="1">
        <f t="array" ref="AU33">IF(OR(ISNUMBER(FIND("Bare",AV30)),ISNUMBER(FIND("Compute",AV30))),
SUM(SUMIFS(rack_breakdown[Active Servers],rack_breakdown[Server Room],$C$5,rack_breakdown[Rack],"="&amp;AW30:AW40)),
SUM(SUMIFS(rack_breakdown[Active Hardware],rack_breakdown[Server Room],$C$5,rack_breakdown[Rack],"="&amp;AW30:AW40)))</f>
        <v>163</v>
      </c>
      <c r="AV33" s="265"/>
      <c r="AW33" s="3">
        <v>147</v>
      </c>
      <c r="BA33" s="12" cm="1">
        <f t="array" ref="BA33">IF(OR(ISNUMBER(FIND("Bare",BB30)),ISNUMBER(FIND("Compute",BB30))),
SUM(SUMIFS(rack_breakdown[Active Servers],rack_breakdown[Server Room],$C$5,rack_breakdown[Rack],"="&amp;BC30:BC40)),
SUM(SUMIFS(rack_breakdown[Active Hardware],rack_breakdown[Server Room],$C$5,rack_breakdown[Rack],"="&amp;BC30:BC40)))</f>
        <v>127</v>
      </c>
      <c r="BB33" s="265"/>
      <c r="BC33" s="3">
        <v>169</v>
      </c>
      <c r="BD33" s="2"/>
      <c r="BE33" s="2"/>
      <c r="BF33" s="2"/>
      <c r="BG33" s="2"/>
      <c r="BH33" s="12" cm="1">
        <f t="array" ref="BH33">IF(OR(ISNUMBER(FIND("Bare",BI30)),ISNUMBER(FIND("Compute",BI30))),
SUM(SUMIFS(rack_breakdown[Active Servers],rack_breakdown[Server Room],$C$5,rack_breakdown[Rack],"="&amp;BJ30:BJ40)),
SUM(SUMIFS(rack_breakdown[Active Hardware],rack_breakdown[Server Room],$C$5,rack_breakdown[Rack],"="&amp;BJ30:BJ40)))</f>
        <v>108</v>
      </c>
      <c r="BI33" s="265"/>
      <c r="BJ33" s="3">
        <v>191</v>
      </c>
      <c r="BN33" s="12" cm="1">
        <f t="array" ref="BN33">IF(OR(ISNUMBER(FIND("Bare",BO30)),ISNUMBER(FIND("Compute",BO30))),
SUM(SUMIFS(rack_breakdown[Active Servers],rack_breakdown[Server Room],$C$5,rack_breakdown[Rack],"="&amp;BP30:BP40)),
SUM(SUMIFS(rack_breakdown[Active Hardware],rack_breakdown[Server Room],$C$5,rack_breakdown[Rack],"="&amp;BP30:BP40)))</f>
        <v>74</v>
      </c>
      <c r="BO33" s="265"/>
      <c r="BP33" s="3">
        <v>213</v>
      </c>
      <c r="BQ33" s="2"/>
      <c r="BR33" s="2"/>
      <c r="BS33" s="2"/>
      <c r="BT33" s="2"/>
      <c r="BU33" s="12" cm="1">
        <f t="array" ref="BU33">IF(OR(ISNUMBER(FIND("Bare",BV30)),ISNUMBER(FIND("Compute",BV30))),
SUM(SUMIFS(rack_breakdown[Active Servers],rack_breakdown[Server Room],$C$5,rack_breakdown[Rack],"="&amp;BW30:BW40)),
SUM(SUMIFS(rack_breakdown[Active Hardware],rack_breakdown[Server Room],$C$5,rack_breakdown[Rack],"="&amp;BW30:BW40)))</f>
        <v>100</v>
      </c>
      <c r="BV33" s="266"/>
      <c r="BW33" s="3">
        <v>235</v>
      </c>
      <c r="CA33" s="12" cm="1">
        <f t="array" ref="CA33">IF(OR(ISNUMBER(FIND("Bare",CB30)),ISNUMBER(FIND("Compute",CB30))),
SUM(SUMIFS(rack_breakdown[Active Servers],rack_breakdown[Server Room],$C$5,rack_breakdown[Rack],"="&amp;CC30:CC40)),
SUM(SUMIFS(rack_breakdown[Active Hardware],rack_breakdown[Server Room],$C$5,rack_breakdown[Rack],"="&amp;CC30:CC40)))</f>
        <v>96</v>
      </c>
      <c r="CB33" s="265"/>
      <c r="CC33" s="3">
        <v>257</v>
      </c>
      <c r="CD33" s="2"/>
      <c r="CE33" s="2"/>
      <c r="CF33" s="2"/>
      <c r="CG33" s="2"/>
      <c r="CH33" s="12" cm="1">
        <f t="array" ref="CH33">IF(OR(ISNUMBER(FIND("Bare",CI30)),ISNUMBER(FIND("Compute",CI30))),
SUM(SUMIFS(rack_breakdown[Active Servers],rack_breakdown[Server Room],$C$5,rack_breakdown[Rack],"="&amp;CJ30:CJ40)),
SUM(SUMIFS(rack_breakdown[Active Hardware],rack_breakdown[Server Room],$C$5,rack_breakdown[Rack],"="&amp;CJ30:CJ40)))</f>
        <v>18</v>
      </c>
      <c r="CI33" s="265"/>
      <c r="CJ33" s="3">
        <v>279</v>
      </c>
      <c r="CN33" s="12" cm="1">
        <f t="array" ref="CN33">IF(OR(ISNUMBER(FIND("Bare",CO30)),ISNUMBER(FIND("Compute",CO30))),
SUM(SUMIFS(rack_breakdown[Active Servers],rack_breakdown[Server Room],$C$5,rack_breakdown[Rack],"="&amp;CP30:CP40)),
SUM(SUMIFS(rack_breakdown[Active Hardware],rack_breakdown[Server Room],$C$5,rack_breakdown[Rack],"="&amp;CP30:CP40)))</f>
        <v>135</v>
      </c>
      <c r="CO33" s="265"/>
      <c r="CP33" s="3">
        <v>301</v>
      </c>
      <c r="CQ33" s="2"/>
      <c r="CR33" s="2"/>
    </row>
    <row r="34" spans="6:96" ht="20.25" customHeight="1" x14ac:dyDescent="0.25">
      <c r="F34" s="2"/>
      <c r="G34" s="2"/>
      <c r="H34" s="12" t="s">
        <v>122</v>
      </c>
      <c r="I34" s="265"/>
      <c r="J34" s="3">
        <v>16</v>
      </c>
      <c r="N34" s="12" t="s">
        <v>122</v>
      </c>
      <c r="O34" s="265"/>
      <c r="P34" s="3">
        <v>38</v>
      </c>
      <c r="Q34" s="2"/>
      <c r="R34" s="2"/>
      <c r="S34" s="2"/>
      <c r="T34" s="2"/>
      <c r="U34" s="12" t="s">
        <v>122</v>
      </c>
      <c r="V34" s="265"/>
      <c r="W34" s="3">
        <v>60</v>
      </c>
      <c r="AA34" s="12" t="s">
        <v>122</v>
      </c>
      <c r="AB34" s="265"/>
      <c r="AC34" s="3">
        <v>82</v>
      </c>
      <c r="AD34" s="2"/>
      <c r="AE34" s="2"/>
      <c r="AF34" s="2"/>
      <c r="AG34" s="2"/>
      <c r="AH34" s="12" t="s">
        <v>122</v>
      </c>
      <c r="AI34" s="265"/>
      <c r="AJ34" s="3">
        <v>104</v>
      </c>
      <c r="AN34" s="12" t="s">
        <v>122</v>
      </c>
      <c r="AO34" s="265"/>
      <c r="AP34" s="3">
        <v>126</v>
      </c>
      <c r="AQ34" s="2"/>
      <c r="AR34" s="2"/>
      <c r="AS34" s="2"/>
      <c r="AT34" s="2"/>
      <c r="AU34" s="12" t="s">
        <v>122</v>
      </c>
      <c r="AV34" s="265"/>
      <c r="AW34" s="3">
        <v>148</v>
      </c>
      <c r="BA34" s="12" t="s">
        <v>122</v>
      </c>
      <c r="BB34" s="265"/>
      <c r="BC34" s="3">
        <v>170</v>
      </c>
      <c r="BD34" s="2"/>
      <c r="BE34" s="2"/>
      <c r="BF34" s="2"/>
      <c r="BG34" s="2"/>
      <c r="BH34" s="12" t="s">
        <v>122</v>
      </c>
      <c r="BI34" s="265"/>
      <c r="BJ34" s="3">
        <v>192</v>
      </c>
      <c r="BN34" s="12" t="s">
        <v>122</v>
      </c>
      <c r="BO34" s="265"/>
      <c r="BP34" s="3">
        <v>214</v>
      </c>
      <c r="BQ34" s="2"/>
      <c r="BR34" s="2"/>
      <c r="BS34" s="2"/>
      <c r="BT34" s="2"/>
      <c r="BU34" s="12" t="s">
        <v>122</v>
      </c>
      <c r="BV34" s="264" t="s">
        <v>118</v>
      </c>
      <c r="BW34" s="3">
        <v>236</v>
      </c>
      <c r="CA34" s="12" t="s">
        <v>122</v>
      </c>
      <c r="CB34" s="265"/>
      <c r="CC34" s="3">
        <v>258</v>
      </c>
      <c r="CD34" s="2"/>
      <c r="CE34" s="2"/>
      <c r="CF34" s="2"/>
      <c r="CG34" s="2"/>
      <c r="CH34" s="12" t="s">
        <v>122</v>
      </c>
      <c r="CI34" s="265"/>
      <c r="CJ34" s="3">
        <v>280</v>
      </c>
      <c r="CN34" s="12" t="s">
        <v>122</v>
      </c>
      <c r="CO34" s="265"/>
      <c r="CP34" s="3">
        <v>302</v>
      </c>
      <c r="CQ34" s="2"/>
      <c r="CR34" s="2"/>
    </row>
    <row r="35" spans="6:96" ht="20.25" customHeight="1" x14ac:dyDescent="0.25">
      <c r="F35" s="2"/>
      <c r="G35" s="2"/>
      <c r="H35" s="12"/>
      <c r="I35" s="265"/>
      <c r="J35" s="3">
        <v>17</v>
      </c>
      <c r="N35" s="12"/>
      <c r="O35" s="265"/>
      <c r="P35" s="3">
        <v>39</v>
      </c>
      <c r="Q35" s="2"/>
      <c r="R35" s="2"/>
      <c r="S35" s="2"/>
      <c r="T35" s="2"/>
      <c r="U35" s="12"/>
      <c r="V35" s="265"/>
      <c r="W35" s="3">
        <v>61</v>
      </c>
      <c r="AA35" s="12"/>
      <c r="AB35" s="265"/>
      <c r="AC35" s="3">
        <v>83</v>
      </c>
      <c r="AD35" s="2"/>
      <c r="AE35" s="2"/>
      <c r="AF35" s="2"/>
      <c r="AG35" s="2"/>
      <c r="AH35" s="12"/>
      <c r="AI35" s="265"/>
      <c r="AJ35" s="3">
        <v>105</v>
      </c>
      <c r="AN35" s="12"/>
      <c r="AO35" s="265"/>
      <c r="AP35" s="3">
        <v>127</v>
      </c>
      <c r="AQ35" s="2"/>
      <c r="AR35" s="2"/>
      <c r="AS35" s="2"/>
      <c r="AT35" s="2"/>
      <c r="AU35" s="12"/>
      <c r="AV35" s="265"/>
      <c r="AW35" s="3">
        <v>149</v>
      </c>
      <c r="BA35" s="12"/>
      <c r="BB35" s="265"/>
      <c r="BC35" s="3">
        <v>171</v>
      </c>
      <c r="BD35" s="2"/>
      <c r="BE35" s="2"/>
      <c r="BF35" s="2"/>
      <c r="BG35" s="2"/>
      <c r="BH35" s="12"/>
      <c r="BI35" s="265"/>
      <c r="BJ35" s="3">
        <v>193</v>
      </c>
      <c r="BN35" s="12"/>
      <c r="BO35" s="265"/>
      <c r="BP35" s="3">
        <v>215</v>
      </c>
      <c r="BQ35" s="2"/>
      <c r="BR35" s="2"/>
      <c r="BS35" s="2"/>
      <c r="BT35" s="2"/>
      <c r="BU35" s="12"/>
      <c r="BV35" s="265"/>
      <c r="BW35" s="3">
        <v>237</v>
      </c>
      <c r="CA35" s="12"/>
      <c r="CB35" s="265"/>
      <c r="CC35" s="3">
        <v>259</v>
      </c>
      <c r="CD35" s="2"/>
      <c r="CE35" s="2"/>
      <c r="CF35" s="2"/>
      <c r="CG35" s="2"/>
      <c r="CH35" s="12"/>
      <c r="CI35" s="265"/>
      <c r="CJ35" s="3">
        <v>281</v>
      </c>
      <c r="CN35" s="12"/>
      <c r="CO35" s="265"/>
      <c r="CP35" s="3">
        <v>303</v>
      </c>
      <c r="CQ35" s="2"/>
      <c r="CR35" s="2"/>
    </row>
    <row r="36" spans="6:96" ht="20.25" customHeight="1" x14ac:dyDescent="0.25">
      <c r="F36" s="2"/>
      <c r="G36" s="2"/>
      <c r="H36" s="12" cm="1">
        <f t="array" ref="H36">_xlfn.LET(_xlpm.row,J30:J40,
SUM(_xlfn.BYROW(_xlpm.row,_xlfn.LAMBDA(_xlpm.row,IFERROR(SUMIFS(rack_breakdown[kW/Rack],rack_breakdown[Rack Path],$Y$3&amp;".sr0"&amp;$Y$4&amp;".rk"&amp;TEXT(_xlpm.row,"00")),0)))))</f>
        <v>65</v>
      </c>
      <c r="I36" s="265"/>
      <c r="J36" s="3">
        <v>18</v>
      </c>
      <c r="N36" s="12" cm="1">
        <f t="array" ref="N36">_xlfn.LET(_xlpm.row,P30:P40,
SUM(_xlfn.BYROW(_xlpm.row,_xlfn.LAMBDA(_xlpm.row,IFERROR(SUMIFS(rack_breakdown[kW/Rack],rack_breakdown[Rack Path],$Y$3&amp;".sr0"&amp;$Y$4&amp;".rk"&amp;TEXT(_xlpm.row,"00")),0)))))</f>
        <v>124</v>
      </c>
      <c r="O36" s="265"/>
      <c r="P36" s="3">
        <v>40</v>
      </c>
      <c r="Q36" s="2"/>
      <c r="R36" s="2"/>
      <c r="S36" s="2"/>
      <c r="T36" s="2"/>
      <c r="U36" s="12" cm="1">
        <f t="array" ref="U36">_xlfn.LET(_xlpm.row,W30:W40,
SUM(_xlfn.BYROW(_xlpm.row,_xlfn.LAMBDA(_xlpm.row,IFERROR(SUMIFS(rack_breakdown[kW/Rack],rack_breakdown[Rack Path],$Y$3&amp;".sr0"&amp;$Y$4&amp;".rk"&amp;TEXT(_xlpm.row,"00")),0)))))</f>
        <v>65</v>
      </c>
      <c r="V36" s="265"/>
      <c r="W36" s="3">
        <v>62</v>
      </c>
      <c r="AA36" s="12" cm="1">
        <f t="array" ref="AA36">_xlfn.LET(_xlpm.row,AC30:AC40,
SUM(_xlfn.BYROW(_xlpm.row,_xlfn.LAMBDA(_xlpm.row,IFERROR(SUMIFS(rack_breakdown[kW/Rack],rack_breakdown[Rack Path],$Y$3&amp;".sr0"&amp;$Y$4&amp;".rk"&amp;TEXT(_xlpm.row,"00")),0)))))</f>
        <v>110</v>
      </c>
      <c r="AB36" s="265"/>
      <c r="AC36" s="3">
        <v>84</v>
      </c>
      <c r="AD36" s="2"/>
      <c r="AE36" s="2"/>
      <c r="AF36" s="2"/>
      <c r="AG36" s="2"/>
      <c r="AH36" s="12" cm="1">
        <f t="array" ref="AH36">_xlfn.LET(_xlpm.row,AJ30:AJ40,
SUM(_xlfn.BYROW(_xlpm.row,_xlfn.LAMBDA(_xlpm.row,IFERROR(SUMIFS(rack_breakdown[kW/Rack],rack_breakdown[Rack Path],$Y$3&amp;".sr0"&amp;$Y$4&amp;".rk"&amp;TEXT(_xlpm.row,"00")),0)))))</f>
        <v>65</v>
      </c>
      <c r="AI36" s="265"/>
      <c r="AJ36" s="3">
        <v>106</v>
      </c>
      <c r="AN36" s="12" cm="1">
        <f t="array" ref="AN36">_xlfn.LET(_xlpm.row,AP30:AP40,
SUM(_xlfn.BYROW(_xlpm.row,_xlfn.LAMBDA(_xlpm.row,IFERROR(SUMIFS(rack_breakdown[kW/Rack],rack_breakdown[Rack Path],$Y$3&amp;".sr0"&amp;$Y$4&amp;".rk"&amp;TEXT(_xlpm.row,"00")),0)))))</f>
        <v>18.399999999999999</v>
      </c>
      <c r="AO36" s="265"/>
      <c r="AP36" s="3">
        <v>128</v>
      </c>
      <c r="AQ36" s="2"/>
      <c r="AR36" s="2"/>
      <c r="AS36" s="2"/>
      <c r="AT36" s="2"/>
      <c r="AU36" s="12" cm="1">
        <f t="array" ref="AU36">_xlfn.LET(_xlpm.row,AW30:AW40,
SUM(_xlfn.BYROW(_xlpm.row,_xlfn.LAMBDA(_xlpm.row,IFERROR(SUMIFS(rack_breakdown[kW/Rack],rack_breakdown[Rack Path],$Y$3&amp;".sr0"&amp;$Y$4&amp;".rk"&amp;TEXT(_xlpm.row,"00")),0)))))</f>
        <v>67</v>
      </c>
      <c r="AV36" s="265"/>
      <c r="AW36" s="3">
        <v>150</v>
      </c>
      <c r="BA36" s="12" cm="1">
        <f t="array" ref="BA36">_xlfn.LET(_xlpm.row,BC30:BC40,
SUM(_xlfn.BYROW(_xlpm.row,_xlfn.LAMBDA(_xlpm.row,IFERROR(SUMIFS(rack_breakdown[kW/Rack],rack_breakdown[Rack Path],$Y$3&amp;".sr0"&amp;$Y$4&amp;".rk"&amp;TEXT(_xlpm.row,"00")),0)))))</f>
        <v>66</v>
      </c>
      <c r="BB36" s="265"/>
      <c r="BC36" s="3">
        <v>172</v>
      </c>
      <c r="BD36" s="2"/>
      <c r="BE36" s="2"/>
      <c r="BF36" s="2"/>
      <c r="BG36" s="2"/>
      <c r="BH36" s="12" cm="1">
        <f t="array" ref="BH36">_xlfn.LET(_xlpm.row,BJ30:BJ40,
SUM(_xlfn.BYROW(_xlpm.row,_xlfn.LAMBDA(_xlpm.row,IFERROR(SUMIFS(rack_breakdown[kW/Rack],rack_breakdown[Rack Path],$Y$3&amp;".sr0"&amp;$Y$4&amp;".rk"&amp;TEXT(_xlpm.row,"00")),0)))))</f>
        <v>68</v>
      </c>
      <c r="BI36" s="265"/>
      <c r="BJ36" s="3">
        <v>194</v>
      </c>
      <c r="BN36" s="12" cm="1">
        <f t="array" ref="BN36">_xlfn.LET(_xlpm.row,BP30:BP40,
SUM(_xlfn.BYROW(_xlpm.row,_xlfn.LAMBDA(_xlpm.row,IFERROR(SUMIFS(rack_breakdown[kW/Rack],rack_breakdown[Rack Path],$Y$3&amp;".sr0"&amp;$Y$4&amp;".rk"&amp;TEXT(_xlpm.row,"00")),0)))))</f>
        <v>65</v>
      </c>
      <c r="BO36" s="265"/>
      <c r="BP36" s="3">
        <v>216</v>
      </c>
      <c r="BQ36" s="2"/>
      <c r="BR36" s="2"/>
      <c r="BS36" s="2"/>
      <c r="BT36" s="2"/>
      <c r="BU36" s="12" cm="1">
        <f t="array" ref="BU36">_xlfn.LET(_xlpm.row,BW30:BW40,
SUM(_xlfn.BYROW(_xlpm.row,_xlfn.LAMBDA(_xlpm.row,IFERROR(SUMIFS(rack_breakdown[kW/Rack],rack_breakdown[Rack Path],$Y$3&amp;".sr0"&amp;$Y$4&amp;".rk"&amp;TEXT(_xlpm.row,"00")),0)))))</f>
        <v>80</v>
      </c>
      <c r="BV36" s="265"/>
      <c r="BW36" s="3">
        <v>238</v>
      </c>
      <c r="CA36" s="12" cm="1">
        <f t="array" ref="CA36">_xlfn.LET(_xlpm.row,CC30:CC40,
SUM(_xlfn.BYROW(_xlpm.row,_xlfn.LAMBDA(_xlpm.row,IFERROR(SUMIFS(rack_breakdown[kW/Rack],rack_breakdown[Rack Path],$Y$3&amp;".sr0"&amp;$Y$4&amp;".rk"&amp;TEXT(_xlpm.row,"00")),0)))))</f>
        <v>65</v>
      </c>
      <c r="CB36" s="265"/>
      <c r="CC36" s="3">
        <v>260</v>
      </c>
      <c r="CD36" s="2"/>
      <c r="CE36" s="2"/>
      <c r="CF36" s="2"/>
      <c r="CG36" s="2"/>
      <c r="CH36" s="12" cm="1">
        <f t="array" ref="CH36">_xlfn.LET(_xlpm.row,CJ30:CJ40,
SUM(_xlfn.BYROW(_xlpm.row,_xlfn.LAMBDA(_xlpm.row,IFERROR(SUMIFS(rack_breakdown[kW/Rack],rack_breakdown[Rack Path],$Y$3&amp;".sr0"&amp;$Y$4&amp;".rk"&amp;TEXT(_xlpm.row,"00")),0)))))</f>
        <v>80</v>
      </c>
      <c r="CI36" s="265"/>
      <c r="CJ36" s="3">
        <v>282</v>
      </c>
      <c r="CN36" s="12" cm="1">
        <f t="array" ref="CN36">_xlfn.LET(_xlpm.row,CP30:CP40,
SUM(_xlfn.BYROW(_xlpm.row,_xlfn.LAMBDA(_xlpm.row,IFERROR(SUMIFS(rack_breakdown[kW/Rack],rack_breakdown[Rack Path],$Y$3&amp;".sr0"&amp;$Y$4&amp;".rk"&amp;TEXT(_xlpm.row,"00")),0)))))</f>
        <v>69</v>
      </c>
      <c r="CO36" s="265"/>
      <c r="CP36" s="3">
        <v>304</v>
      </c>
      <c r="CQ36" s="2"/>
      <c r="CR36" s="2"/>
    </row>
    <row r="37" spans="6:96" ht="20.25" customHeight="1" x14ac:dyDescent="0.25">
      <c r="F37" s="2"/>
      <c r="G37" s="2"/>
      <c r="H37" s="12" t="s">
        <v>1970</v>
      </c>
      <c r="I37" s="265"/>
      <c r="J37" s="3">
        <v>19</v>
      </c>
      <c r="N37" s="12" t="s">
        <v>1970</v>
      </c>
      <c r="O37" s="265"/>
      <c r="P37" s="3">
        <v>41</v>
      </c>
      <c r="Q37" s="2"/>
      <c r="R37" s="2"/>
      <c r="S37" s="2"/>
      <c r="T37" s="2"/>
      <c r="U37" s="12" t="s">
        <v>1970</v>
      </c>
      <c r="V37" s="265"/>
      <c r="W37" s="3">
        <v>63</v>
      </c>
      <c r="AA37" s="12" t="s">
        <v>1970</v>
      </c>
      <c r="AB37" s="265"/>
      <c r="AC37" s="3">
        <v>85</v>
      </c>
      <c r="AD37" s="2"/>
      <c r="AE37" s="2"/>
      <c r="AF37" s="2"/>
      <c r="AG37" s="2"/>
      <c r="AH37" s="12" t="s">
        <v>1970</v>
      </c>
      <c r="AI37" s="265"/>
      <c r="AJ37" s="3">
        <v>107</v>
      </c>
      <c r="AN37" s="12" t="s">
        <v>1970</v>
      </c>
      <c r="AO37" s="265"/>
      <c r="AP37" s="3">
        <v>129</v>
      </c>
      <c r="AQ37" s="2"/>
      <c r="AR37" s="2"/>
      <c r="AS37" s="2"/>
      <c r="AT37" s="2"/>
      <c r="AU37" s="12" t="s">
        <v>1970</v>
      </c>
      <c r="AV37" s="265"/>
      <c r="AW37" s="3">
        <v>151</v>
      </c>
      <c r="BA37" s="12" t="s">
        <v>1970</v>
      </c>
      <c r="BB37" s="265"/>
      <c r="BC37" s="3">
        <v>173</v>
      </c>
      <c r="BD37" s="2"/>
      <c r="BE37" s="2"/>
      <c r="BF37" s="2"/>
      <c r="BG37" s="2"/>
      <c r="BH37" s="12" t="s">
        <v>1970</v>
      </c>
      <c r="BI37" s="265"/>
      <c r="BJ37" s="3">
        <v>195</v>
      </c>
      <c r="BN37" s="12" t="s">
        <v>1970</v>
      </c>
      <c r="BO37" s="265"/>
      <c r="BP37" s="3">
        <v>217</v>
      </c>
      <c r="BQ37" s="2"/>
      <c r="BR37" s="2"/>
      <c r="BS37" s="2"/>
      <c r="BT37" s="2"/>
      <c r="BU37" s="12" t="s">
        <v>1970</v>
      </c>
      <c r="BV37" s="265"/>
      <c r="BW37" s="3">
        <v>239</v>
      </c>
      <c r="CA37" s="12" t="s">
        <v>1970</v>
      </c>
      <c r="CB37" s="265"/>
      <c r="CC37" s="3">
        <v>261</v>
      </c>
      <c r="CD37" s="2"/>
      <c r="CE37" s="2"/>
      <c r="CF37" s="2"/>
      <c r="CG37" s="2"/>
      <c r="CH37" s="12" t="s">
        <v>1970</v>
      </c>
      <c r="CI37" s="265"/>
      <c r="CJ37" s="3">
        <v>283</v>
      </c>
      <c r="CN37" s="12" t="s">
        <v>1970</v>
      </c>
      <c r="CO37" s="265"/>
      <c r="CP37" s="3">
        <v>305</v>
      </c>
      <c r="CQ37" s="2"/>
      <c r="CR37" s="2"/>
    </row>
    <row r="38" spans="6:96" ht="20.25" customHeight="1" x14ac:dyDescent="0.25">
      <c r="F38" s="2"/>
      <c r="G38" s="2"/>
      <c r="H38" s="12"/>
      <c r="I38" s="265"/>
      <c r="J38" s="3">
        <v>20</v>
      </c>
      <c r="N38" s="12"/>
      <c r="O38" s="265"/>
      <c r="P38" s="3">
        <v>42</v>
      </c>
      <c r="Q38" s="2"/>
      <c r="R38" s="2"/>
      <c r="S38" s="2"/>
      <c r="T38" s="2"/>
      <c r="U38" s="12"/>
      <c r="V38" s="265"/>
      <c r="W38" s="3">
        <v>64</v>
      </c>
      <c r="AA38" s="12"/>
      <c r="AB38" s="265"/>
      <c r="AC38" s="3">
        <v>86</v>
      </c>
      <c r="AD38" s="2"/>
      <c r="AE38" s="2"/>
      <c r="AF38" s="2"/>
      <c r="AG38" s="2"/>
      <c r="AH38" s="12"/>
      <c r="AI38" s="265"/>
      <c r="AJ38" s="3">
        <v>108</v>
      </c>
      <c r="AN38" s="12"/>
      <c r="AO38" s="265"/>
      <c r="AP38" s="3">
        <v>130</v>
      </c>
      <c r="AQ38" s="2"/>
      <c r="AR38" s="2"/>
      <c r="AS38" s="2"/>
      <c r="AT38" s="2"/>
      <c r="AU38" s="12"/>
      <c r="AV38" s="265"/>
      <c r="AW38" s="3">
        <v>152</v>
      </c>
      <c r="BA38" s="12"/>
      <c r="BB38" s="265"/>
      <c r="BC38" s="3">
        <v>174</v>
      </c>
      <c r="BD38" s="2"/>
      <c r="BE38" s="2"/>
      <c r="BF38" s="2"/>
      <c r="BG38" s="2"/>
      <c r="BH38" s="12"/>
      <c r="BI38" s="265"/>
      <c r="BJ38" s="3">
        <v>196</v>
      </c>
      <c r="BN38" s="12"/>
      <c r="BO38" s="265"/>
      <c r="BP38" s="3">
        <v>218</v>
      </c>
      <c r="BQ38" s="2"/>
      <c r="BR38" s="2"/>
      <c r="BS38" s="2"/>
      <c r="BT38" s="2"/>
      <c r="BU38" s="12"/>
      <c r="BV38" s="265"/>
      <c r="BW38" s="3">
        <v>240</v>
      </c>
      <c r="CA38" s="12"/>
      <c r="CB38" s="265"/>
      <c r="CC38" s="3">
        <v>262</v>
      </c>
      <c r="CD38" s="2"/>
      <c r="CE38" s="2"/>
      <c r="CF38" s="2"/>
      <c r="CG38" s="2"/>
      <c r="CH38" s="12"/>
      <c r="CI38" s="265"/>
      <c r="CJ38" s="3">
        <v>284</v>
      </c>
      <c r="CN38" s="12"/>
      <c r="CO38" s="265"/>
      <c r="CP38" s="3">
        <v>306</v>
      </c>
      <c r="CQ38" s="2"/>
      <c r="CR38" s="2"/>
    </row>
    <row r="39" spans="6:96" ht="20.25" customHeight="1" x14ac:dyDescent="0.25">
      <c r="F39" s="2"/>
      <c r="G39" s="2"/>
      <c r="H39" s="12" cm="1">
        <f t="array" ref="H39">_xlfn.LET(
_xlpm.row,J30:J40,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32.889346666666668</v>
      </c>
      <c r="I39" s="265"/>
      <c r="J39" s="3">
        <v>21</v>
      </c>
      <c r="N39" s="12" cm="1">
        <f t="array" ref="N39">_xlfn.LET(
_xlpm.row,P30:P40,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50.436994666666664</v>
      </c>
      <c r="O39" s="265"/>
      <c r="P39" s="3">
        <v>43</v>
      </c>
      <c r="Q39" s="2"/>
      <c r="R39" s="2"/>
      <c r="S39" s="2"/>
      <c r="T39" s="2"/>
      <c r="U39" s="12" cm="1">
        <f t="array" ref="U39">_xlfn.LET(
_xlpm.row,W30:W40,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29.991733333333332</v>
      </c>
      <c r="V39" s="265"/>
      <c r="W39" s="3">
        <v>65</v>
      </c>
      <c r="AA39" s="12" cm="1">
        <f t="array" ref="AA39">_xlfn.LET(
_xlpm.row,AC30:AC40,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49.778834666666668</v>
      </c>
      <c r="AB39" s="265"/>
      <c r="AC39" s="3">
        <v>87</v>
      </c>
      <c r="AD39" s="2"/>
      <c r="AE39" s="2"/>
      <c r="AF39" s="2"/>
      <c r="AG39" s="2"/>
      <c r="AH39" s="12" cm="1">
        <f t="array" ref="AH39">_xlfn.LET(
_xlpm.row,AJ30:AJ40,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26.898285333333337</v>
      </c>
      <c r="AI39" s="265"/>
      <c r="AJ39" s="3">
        <v>109</v>
      </c>
      <c r="AN39" s="12" cm="1">
        <f t="array" ref="AN39">_xlfn.LET(
_xlpm.row,AP30:AP40,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13.316770666666661</v>
      </c>
      <c r="AO39" s="265"/>
      <c r="AP39" s="3">
        <v>131</v>
      </c>
      <c r="AQ39" s="2"/>
      <c r="AR39" s="2"/>
      <c r="AS39" s="2"/>
      <c r="AT39" s="2"/>
      <c r="AU39" s="12" cm="1">
        <f t="array" ref="AU39">_xlfn.LET(
_xlpm.row,AW30:AW40,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47.036488000000006</v>
      </c>
      <c r="AV39" s="265"/>
      <c r="AW39" s="3">
        <v>153</v>
      </c>
      <c r="BA39" s="12" cm="1">
        <f t="array" ref="BA39">_xlfn.LET(
_xlpm.row,BC30:BC40,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52.959941333333333</v>
      </c>
      <c r="BB39" s="265"/>
      <c r="BC39" s="3">
        <v>175</v>
      </c>
      <c r="BD39" s="2"/>
      <c r="BE39" s="2"/>
      <c r="BF39" s="2"/>
      <c r="BG39" s="2"/>
      <c r="BH39" s="12" cm="1">
        <f t="array" ref="BH39">_xlfn.LET(
_xlpm.row,BJ30:BJ40,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35.246917333333329</v>
      </c>
      <c r="BI39" s="265"/>
      <c r="BJ39" s="3">
        <v>197</v>
      </c>
      <c r="BN39" s="12" cm="1">
        <f t="array" ref="BN39">_xlfn.LET(
_xlpm.row,BP30:BP40,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26.112223999999998</v>
      </c>
      <c r="BO39" s="265"/>
      <c r="BP39" s="3">
        <v>219</v>
      </c>
      <c r="BQ39" s="2"/>
      <c r="BR39" s="2"/>
      <c r="BS39" s="2"/>
      <c r="BT39" s="2"/>
      <c r="BU39" s="12" cm="1">
        <f t="array" ref="BU39">_xlfn.LET(
_xlpm.row,BW30:BW40,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42.122239999999998</v>
      </c>
      <c r="BV39" s="265"/>
      <c r="BW39" s="3">
        <v>241</v>
      </c>
      <c r="CA39" s="12" cm="1">
        <f t="array" ref="CA39">_xlfn.LET(
_xlpm.row,CC30:CC40,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31.725856</v>
      </c>
      <c r="CB39" s="265"/>
      <c r="CC39" s="3">
        <v>263</v>
      </c>
      <c r="CD39" s="2"/>
      <c r="CE39" s="2"/>
      <c r="CF39" s="2"/>
      <c r="CG39" s="2"/>
      <c r="CH39" s="12" cm="1">
        <f t="array" ref="CH39">_xlfn.LET(
_xlpm.row,CJ30:CJ40,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22.816213333333334</v>
      </c>
      <c r="CI39" s="265"/>
      <c r="CJ39" s="3">
        <v>285</v>
      </c>
      <c r="CN39" s="12" cm="1">
        <f t="array" ref="CN39">_xlfn.LET(
_xlpm.row,CP30:CP40,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46.007181333333335</v>
      </c>
      <c r="CO39" s="265"/>
      <c r="CP39" s="3">
        <v>307</v>
      </c>
      <c r="CQ39" s="2"/>
      <c r="CR39" s="2"/>
    </row>
    <row r="40" spans="6:96" ht="20.25" customHeight="1" x14ac:dyDescent="0.25">
      <c r="F40" s="2"/>
      <c r="G40" s="2"/>
      <c r="H40" s="13" t="s">
        <v>120</v>
      </c>
      <c r="I40" s="266"/>
      <c r="J40" s="3">
        <v>22</v>
      </c>
      <c r="N40" s="13" t="s">
        <v>120</v>
      </c>
      <c r="O40" s="266"/>
      <c r="P40" s="3">
        <v>44</v>
      </c>
      <c r="Q40" s="2"/>
      <c r="R40" s="2"/>
      <c r="S40" s="2"/>
      <c r="T40" s="2"/>
      <c r="U40" s="13" t="s">
        <v>120</v>
      </c>
      <c r="V40" s="266"/>
      <c r="W40" s="3">
        <v>66</v>
      </c>
      <c r="AA40" s="13" t="s">
        <v>120</v>
      </c>
      <c r="AB40" s="266"/>
      <c r="AC40" s="3">
        <v>88</v>
      </c>
      <c r="AD40" s="2"/>
      <c r="AE40" s="2"/>
      <c r="AF40" s="2"/>
      <c r="AG40" s="2"/>
      <c r="AH40" s="13" t="s">
        <v>120</v>
      </c>
      <c r="AI40" s="266"/>
      <c r="AJ40" s="3">
        <v>110</v>
      </c>
      <c r="AN40" s="13" t="s">
        <v>120</v>
      </c>
      <c r="AO40" s="266"/>
      <c r="AP40" s="3">
        <v>132</v>
      </c>
      <c r="AQ40" s="2"/>
      <c r="AR40" s="2"/>
      <c r="AS40" s="2"/>
      <c r="AT40" s="2"/>
      <c r="AU40" s="13" t="s">
        <v>120</v>
      </c>
      <c r="AV40" s="266"/>
      <c r="AW40" s="3">
        <v>154</v>
      </c>
      <c r="BA40" s="13" t="s">
        <v>120</v>
      </c>
      <c r="BB40" s="266"/>
      <c r="BC40" s="3">
        <v>176</v>
      </c>
      <c r="BD40" s="2"/>
      <c r="BE40" s="2"/>
      <c r="BF40" s="2"/>
      <c r="BG40" s="2"/>
      <c r="BH40" s="13" t="s">
        <v>120</v>
      </c>
      <c r="BI40" s="266"/>
      <c r="BJ40" s="3">
        <v>198</v>
      </c>
      <c r="BN40" s="13" t="s">
        <v>120</v>
      </c>
      <c r="BO40" s="266"/>
      <c r="BP40" s="3">
        <v>220</v>
      </c>
      <c r="BQ40" s="2"/>
      <c r="BR40" s="2"/>
      <c r="BS40" s="2"/>
      <c r="BT40" s="2"/>
      <c r="BU40" s="13" t="s">
        <v>120</v>
      </c>
      <c r="BV40" s="266"/>
      <c r="BW40" s="3">
        <v>242</v>
      </c>
      <c r="CA40" s="13" t="s">
        <v>120</v>
      </c>
      <c r="CB40" s="266"/>
      <c r="CC40" s="3">
        <v>264</v>
      </c>
      <c r="CD40" s="2"/>
      <c r="CE40" s="2"/>
      <c r="CF40" s="2"/>
      <c r="CG40" s="2"/>
      <c r="CH40" s="13" t="s">
        <v>120</v>
      </c>
      <c r="CI40" s="266"/>
      <c r="CJ40" s="3">
        <v>286</v>
      </c>
      <c r="CN40" s="13" t="s">
        <v>120</v>
      </c>
      <c r="CO40" s="266"/>
      <c r="CP40" s="3">
        <v>308</v>
      </c>
      <c r="CQ40" s="2"/>
      <c r="CR40" s="2"/>
    </row>
    <row r="44" spans="6:96" customFormat="1" ht="20.25" customHeight="1" x14ac:dyDescent="0.25"/>
    <row r="45" spans="6:96" customFormat="1" ht="20.25" customHeight="1" x14ac:dyDescent="0.25"/>
    <row r="46" spans="6:96" customFormat="1" ht="20.25" customHeight="1" x14ac:dyDescent="0.25"/>
    <row r="47" spans="6:96" ht="20.25" customHeight="1" x14ac:dyDescent="0.25">
      <c r="F47" s="5"/>
      <c r="G47" s="5"/>
      <c r="H47" s="5"/>
      <c r="I47" s="5"/>
      <c r="J47" s="5"/>
      <c r="K47" s="5"/>
      <c r="N47" s="6"/>
      <c r="O47" s="6"/>
      <c r="P47" s="5"/>
      <c r="Q47" s="5"/>
      <c r="U47" s="6"/>
      <c r="V47" s="6"/>
      <c r="W47" s="5"/>
      <c r="X47" s="5"/>
      <c r="Y47" s="5"/>
      <c r="Z47" s="5"/>
      <c r="AA47" s="5"/>
      <c r="AB47" s="5"/>
      <c r="AC47" s="5"/>
      <c r="AD47" s="5"/>
      <c r="AM47"/>
      <c r="AN47"/>
      <c r="AO47"/>
      <c r="AP47"/>
      <c r="AQ47"/>
      <c r="AR47"/>
      <c r="AS47"/>
      <c r="AT47"/>
      <c r="AU47"/>
      <c r="AV47"/>
      <c r="AW47"/>
      <c r="AX47"/>
      <c r="BA47" s="6"/>
      <c r="BB47" s="6"/>
      <c r="BC47" s="5"/>
      <c r="BD47" s="5"/>
      <c r="BH47" s="6"/>
      <c r="BI47" s="6"/>
      <c r="BJ47" s="5"/>
      <c r="BK47" s="5"/>
      <c r="BN47" s="6"/>
      <c r="BO47" s="6"/>
      <c r="BP47" s="5"/>
      <c r="BQ47" s="5"/>
      <c r="BR47" s="5"/>
      <c r="BS47" s="5"/>
      <c r="BT47" s="5"/>
      <c r="BU47" s="5"/>
      <c r="BV47" s="5"/>
      <c r="BW47" s="5"/>
      <c r="BX47" s="5"/>
    </row>
    <row r="48" spans="6:96" ht="20.25" customHeight="1" x14ac:dyDescent="0.25">
      <c r="F48" s="2"/>
      <c r="G48" s="2"/>
      <c r="H48" s="11" cm="1">
        <f t="array" ref="H48">SUM(SUMIFS(liquidation_data[Hardware Count],liquidation_data[Location 2nd Level ID],$C$5,liquidation_data[Location 3rdLevel ID],"="&amp;J48:J58))</f>
        <v>17</v>
      </c>
      <c r="I48" s="264" t="str" cm="1">
        <f t="array" ref="I48">IFERROR(_xlfn.LET(_xlpm.POD,_xlfn.XLOOKUP('rack_breakdown'!$B$2&amp;".sr0"&amp;$C$5&amp;".rk"&amp;TEXT(J48,"00"),rack_breakdown[Rack Path],rack_breakdown[Pod]),IF(LEFT(_xlpm.POD,1)="G","","POD"&amp;_xlpm.POD&amp;" - "))&amp;
INDEX(rack_breakdown[Type],MATCH(_xlfn.MODE.SNGL(IF((rack_breakdown[Server Room]=$C$5)*(rack_breakdown[Rack]&gt;=J48)*(rack_breakdown[Rack]&lt;=J58),COUNTIF(rack_breakdown[Type],"&lt;"&amp;rack_breakdown[Type]),"")),COUNTIF(rack_breakdown[Type],"&lt;"&amp;rack_breakdown[Type]),0)),"NO DATA")</f>
        <v>POD2 - Bare Metal</v>
      </c>
      <c r="J48" s="3">
        <v>309</v>
      </c>
      <c r="N48" s="11" cm="1">
        <f t="array" ref="N48">SUM(SUMIFS(liquidation_data[Hardware Count],liquidation_data[Location 2nd Level ID],$C$5,liquidation_data[Location 3rdLevel ID],"="&amp;P48:P58))</f>
        <v>0</v>
      </c>
      <c r="O48" s="264" t="str" cm="1">
        <f t="array" ref="O48">IFERROR(_xlfn.LET(_xlpm.POD,_xlfn.XLOOKUP('rack_breakdown'!$B$2&amp;".sr0"&amp;$C$5&amp;".rk"&amp;TEXT(P48,"00"),rack_breakdown[Rack Path],rack_breakdown[Pod]),IF(LEFT(_xlpm.POD,1)="G","","POD"&amp;_xlpm.POD&amp;" - "))&amp;
INDEX(rack_breakdown[Type],MATCH(_xlfn.MODE.SNGL(IF((rack_breakdown[Server Room]=$C$5)*(rack_breakdown[Rack]&gt;=P48)*(rack_breakdown[Rack]&lt;=P58),COUNTIF(rack_breakdown[Type],"&lt;"&amp;rack_breakdown[Type]),"")),COUNTIF(rack_breakdown[Type],"&lt;"&amp;rack_breakdown[Type]),0)),"NO DATA")</f>
        <v>Unallocated</v>
      </c>
      <c r="P48" s="3">
        <v>331</v>
      </c>
      <c r="Q48" s="2"/>
      <c r="R48" s="2"/>
      <c r="S48" s="2"/>
      <c r="T48" s="2"/>
      <c r="U48" s="11" cm="1">
        <f t="array" ref="U48">SUM(SUMIFS(liquidation_data[Hardware Count],liquidation_data[Location 2nd Level ID],$C$5,liquidation_data[Location 3rdLevel ID],"="&amp;W48:W58))</f>
        <v>22</v>
      </c>
      <c r="V48" s="264" t="str" cm="1">
        <f t="array" ref="V48">IFERROR(_xlfn.LET(_xlpm.POD,_xlfn.XLOOKUP('rack_breakdown'!$B$2&amp;".sr0"&amp;$C$5&amp;".rk"&amp;TEXT(W48,"00"),rack_breakdown[Rack Path],rack_breakdown[Pod]),IF(LEFT(_xlpm.POD,1)="G","","POD"&amp;_xlpm.POD&amp;" - "))&amp;
INDEX(rack_breakdown[Type],MATCH(_xlfn.MODE.SNGL(IF((rack_breakdown[Server Room]=$C$5)*(rack_breakdown[Rack]&gt;=W48)*(rack_breakdown[Rack]&lt;=W58),COUNTIF(rack_breakdown[Type],"&lt;"&amp;rack_breakdown[Type]),"")),COUNTIF(rack_breakdown[Type],"&lt;"&amp;rack_breakdown[Type]),0)),"NO DATA")</f>
        <v>POD2 - Bare Metal</v>
      </c>
      <c r="W48" s="3">
        <v>353</v>
      </c>
      <c r="AA48" s="11" cm="1">
        <f t="array" ref="AA48">SUM(SUMIFS(liquidation_data[Hardware Count],liquidation_data[Location 2nd Level ID],$C$5,liquidation_data[Location 3rdLevel ID],"="&amp;AC48:AC58))</f>
        <v>23</v>
      </c>
      <c r="AB48" s="264" t="str" cm="1">
        <f t="array" ref="AB48">IFERROR(_xlfn.LET(_xlpm.POD,_xlfn.XLOOKUP('rack_breakdown'!$B$2&amp;".sr0"&amp;$C$5&amp;".rk"&amp;TEXT(AC48,"00"),rack_breakdown[Rack Path],rack_breakdown[Pod]),IF(LEFT(_xlpm.POD,1)="G","","POD"&amp;_xlpm.POD&amp;" - "))&amp;
INDEX(rack_breakdown[Type],MATCH(_xlfn.MODE.SNGL(IF((rack_breakdown[Server Room]=$C$5)*(rack_breakdown[Rack]&gt;=AC48)*(rack_breakdown[Rack]&lt;=AC58),COUNTIF(rack_breakdown[Type],"&lt;"&amp;rack_breakdown[Type]),"")),COUNTIF(rack_breakdown[Type],"&lt;"&amp;rack_breakdown[Type]),0)),"NO DATA")</f>
        <v>POD2 - Bare Metal</v>
      </c>
      <c r="AC48" s="3">
        <v>375</v>
      </c>
      <c r="AD48" s="2"/>
      <c r="AE48" s="2"/>
      <c r="AF48" s="2"/>
      <c r="AG48" s="2"/>
      <c r="AH48" s="11" cm="1">
        <f t="array" ref="AH48">SUM(SUMIFS(liquidation_data[Hardware Count],liquidation_data[Location 2nd Level ID],$C$5,liquidation_data[Location 3rdLevel ID],"="&amp;AJ48:AJ58))</f>
        <v>11</v>
      </c>
      <c r="AI48" s="264" t="str" cm="1">
        <f t="array" ref="AI48">IFERROR(_xlfn.LET(_xlpm.POD,_xlfn.XLOOKUP('rack_breakdown'!$B$2&amp;".sr0"&amp;$C$5&amp;".rk"&amp;TEXT(AJ48,"00"),rack_breakdown[Rack Path],rack_breakdown[Pod]),IF(LEFT(_xlpm.POD,1)="G","","POD"&amp;_xlpm.POD&amp;" - "))&amp;
INDEX(rack_breakdown[Type],MATCH(_xlfn.MODE.SNGL(IF((rack_breakdown[Server Room]=$C$5)*(rack_breakdown[Rack]&gt;=AJ48)*(rack_breakdown[Rack]&lt;=AJ58),COUNTIF(rack_breakdown[Type],"&lt;"&amp;rack_breakdown[Type]),"")),COUNTIF(rack_breakdown[Type],"&lt;"&amp;rack_breakdown[Type]),0)),"NO DATA")</f>
        <v>POD2 - Bare Metal</v>
      </c>
      <c r="AJ48" s="3">
        <v>397</v>
      </c>
      <c r="AN48" s="11" cm="1">
        <f t="array" ref="AN48">SUM(SUMIFS(liquidation_data[Hardware Count],liquidation_data[Location 2nd Level ID],$C$5,liquidation_data[Location 3rdLevel ID],"="&amp;AP48:AP58))</f>
        <v>0</v>
      </c>
      <c r="AO48" s="264" t="str" cm="1">
        <f t="array" ref="AO48">IFERROR(_xlfn.LET(_xlpm.POD,_xlfn.XLOOKUP('rack_breakdown'!$B$2&amp;".sr0"&amp;$C$5&amp;".rk"&amp;TEXT(AP48,"00"),rack_breakdown[Rack Path],rack_breakdown[Pod]),IF(LEFT(_xlpm.POD,1)="G","","POD"&amp;_xlpm.POD&amp;" - "))&amp;
INDEX(rack_breakdown[Type],MATCH(_xlfn.MODE.SNGL(IF((rack_breakdown[Server Room]=$C$5)*(rack_breakdown[Rack]&gt;=AP48)*(rack_breakdown[Rack]&lt;=AP58),COUNTIF(rack_breakdown[Type],"&lt;"&amp;rack_breakdown[Type]),"")),COUNTIF(rack_breakdown[Type],"&lt;"&amp;rack_breakdown[Type]),0)),"NO DATA")</f>
        <v>Gen2</v>
      </c>
      <c r="AP48" s="3">
        <v>419</v>
      </c>
      <c r="AQ48" s="2"/>
      <c r="AR48" s="2"/>
      <c r="AS48" s="2"/>
      <c r="AT48" s="2"/>
      <c r="AU48" s="11" cm="1">
        <f t="array" ref="AU48">SUM(SUMIFS(liquidation_data[Hardware Count],liquidation_data[Location 2nd Level ID],$C$5,liquidation_data[Location 3rdLevel ID],"="&amp;AW48:AW58))</f>
        <v>0</v>
      </c>
      <c r="AV48" s="264" t="str" cm="1">
        <f t="array" ref="AV48">IFERROR(_xlfn.LET(_xlpm.POD,_xlfn.XLOOKUP('rack_breakdown'!$B$2&amp;".sr0"&amp;$C$5&amp;".rk"&amp;TEXT(AW48,"00"),rack_breakdown[Rack Path],rack_breakdown[Pod]),IF(LEFT(_xlpm.POD,1)="G","","POD"&amp;_xlpm.POD&amp;" - "))&amp;
INDEX(rack_breakdown[Type],MATCH(_xlfn.MODE.SNGL(IF((rack_breakdown[Server Room]=$C$5)*(rack_breakdown[Rack]&gt;=AW48)*(rack_breakdown[Rack]&lt;=AW58),COUNTIF(rack_breakdown[Type],"&lt;"&amp;rack_breakdown[Type]),"")),COUNTIF(rack_breakdown[Type],"&lt;"&amp;rack_breakdown[Type]),0)),"NO DATA")</f>
        <v>POD2 - Storage</v>
      </c>
      <c r="AW48" s="3">
        <v>441</v>
      </c>
      <c r="BA48" s="11" cm="1">
        <f t="array" ref="BA48">SUM(SUMIFS(liquidation_data[Hardware Count],liquidation_data[Location 2nd Level ID],$C$5,liquidation_data[Location 3rdLevel ID],"="&amp;BC48:BC58))</f>
        <v>0</v>
      </c>
      <c r="BB48" s="264" t="str" cm="1">
        <f t="array" ref="BB48">IFERROR(_xlfn.LET(_xlpm.POD,_xlfn.XLOOKUP('rack_breakdown'!$B$2&amp;".sr0"&amp;$C$5&amp;".rk"&amp;TEXT(BC48,"00"),rack_breakdown[Rack Path],rack_breakdown[Pod]),IF(LEFT(_xlpm.POD,1)="G","","POD"&amp;_xlpm.POD&amp;" - "))&amp;
INDEX(rack_breakdown[Type],MATCH(_xlfn.MODE.SNGL(IF((rack_breakdown[Server Room]=$C$5)*(rack_breakdown[Rack]&gt;=BC48)*(rack_breakdown[Rack]&lt;=BC58),COUNTIF(rack_breakdown[Type],"&lt;"&amp;rack_breakdown[Type]),"")),COUNTIF(rack_breakdown[Type],"&lt;"&amp;rack_breakdown[Type]),0)),"NO DATA")</f>
        <v>POD2 - Storage</v>
      </c>
      <c r="BC48" s="3">
        <v>463</v>
      </c>
      <c r="BD48" s="2"/>
      <c r="BE48" s="2"/>
      <c r="BF48" s="2"/>
      <c r="BG48" s="2"/>
      <c r="BH48" s="11" cm="1">
        <f t="array" ref="BH48">SUM(SUMIFS(liquidation_data[Hardware Count],liquidation_data[Location 2nd Level ID],$C$5,liquidation_data[Location 3rdLevel ID],"="&amp;BJ48:BJ58))</f>
        <v>0</v>
      </c>
      <c r="BI48" s="264" t="str" cm="1">
        <f t="array" ref="BI48">IFERROR(_xlfn.LET(_xlpm.POD,_xlfn.XLOOKUP('rack_breakdown'!$B$2&amp;".sr0"&amp;$C$5&amp;".rk"&amp;TEXT(BJ48,"00"),rack_breakdown[Rack Path],rack_breakdown[Pod]),IF(LEFT(_xlpm.POD,1)="G","","POD"&amp;_xlpm.POD&amp;" - "))&amp;
INDEX(rack_breakdown[Type],MATCH(_xlfn.MODE.SNGL(IF((rack_breakdown[Server Room]=$C$5)*(rack_breakdown[Rack]&gt;=BJ48)*(rack_breakdown[Rack]&lt;=BJ58),COUNTIF(rack_breakdown[Type],"&lt;"&amp;rack_breakdown[Type]),"")),COUNTIF(rack_breakdown[Type],"&lt;"&amp;rack_breakdown[Type]),0)),"NO DATA")</f>
        <v>POD2 - Storage</v>
      </c>
      <c r="BJ48" s="3">
        <v>485</v>
      </c>
      <c r="BN48" s="11" cm="1">
        <f t="array" ref="BN48">SUM(SUMIFS(liquidation_data[Hardware Count],liquidation_data[Location 2nd Level ID],$C$5,liquidation_data[Location 3rdLevel ID],"="&amp;BP48:BP58))</f>
        <v>17</v>
      </c>
      <c r="BO48" s="264" t="str" cm="1">
        <f t="array" ref="BO48">IFERROR(_xlfn.LET(_xlpm.POD,_xlfn.XLOOKUP('rack_breakdown'!$B$2&amp;".sr0"&amp;$C$5&amp;".rk"&amp;TEXT(BP48,"00"),rack_breakdown[Rack Path],rack_breakdown[Pod]),IF(LEFT(_xlpm.POD,1)="G","","POD"&amp;_xlpm.POD&amp;" - "))&amp;
INDEX(rack_breakdown[Type],MATCH(_xlfn.MODE.SNGL(IF((rack_breakdown[Server Room]=$C$5)*(rack_breakdown[Rack]&gt;=BP48)*(rack_breakdown[Rack]&lt;=BP58),COUNTIF(rack_breakdown[Type],"&lt;"&amp;rack_breakdown[Type]),"")),COUNTIF(rack_breakdown[Type],"&lt;"&amp;rack_breakdown[Type]),0)),"NO DATA")</f>
        <v>POD2 - Bare Metal</v>
      </c>
      <c r="BP48" s="3">
        <v>507</v>
      </c>
      <c r="BQ48" s="2"/>
      <c r="BR48" s="2"/>
      <c r="BS48" s="2"/>
      <c r="BT48" s="2"/>
      <c r="BU48" s="11" cm="1">
        <f t="array" ref="BU48">SUM(SUMIFS(liquidation_data[Hardware Count],liquidation_data[Location 2nd Level ID],$C$5,liquidation_data[Location 3rdLevel ID],"="&amp;BW48:BW58))</f>
        <v>0</v>
      </c>
      <c r="BV48" s="264" t="str" cm="1">
        <f t="array" ref="BV48">IFERROR(_xlfn.LET(_xlpm.POD,_xlfn.XLOOKUP('rack_breakdown'!$B$2&amp;".sr0"&amp;$C$5&amp;".rk"&amp;TEXT(BW48,"00"),rack_breakdown[Rack Path],rack_breakdown[Pod]),IF(LEFT(_xlpm.POD,1)="G","","POD"&amp;_xlpm.POD&amp;" - "))&amp;
INDEX(rack_breakdown[Type],MATCH(_xlfn.MODE.SNGL(IF((rack_breakdown[Server Room]=$C$5)*(rack_breakdown[Rack]&gt;=BW48)*(rack_breakdown[Rack]&lt;=BW58),COUNTIF(rack_breakdown[Type],"&lt;"&amp;rack_breakdown[Type]),"")),COUNTIF(rack_breakdown[Type],"&lt;"&amp;rack_breakdown[Type]),0)),"NO DATA")</f>
        <v>POD2 - Storage</v>
      </c>
      <c r="BW48" s="3">
        <v>529</v>
      </c>
      <c r="CA48" s="11" cm="1">
        <f t="array" ref="CA48">SUM(SUMIFS(liquidation_data[Hardware Count],liquidation_data[Location 2nd Level ID],$C$5,liquidation_data[Location 3rdLevel ID],"="&amp;CC48:CC58))</f>
        <v>0</v>
      </c>
      <c r="CB48" s="264" t="str" cm="1">
        <f t="array" ref="CB48">IFERROR(_xlfn.LET(_xlpm.POD,_xlfn.XLOOKUP('rack_breakdown'!$B$2&amp;".sr0"&amp;$C$5&amp;".rk"&amp;TEXT(CC48,"00"),rack_breakdown[Rack Path],rack_breakdown[Pod]),IF(LEFT(_xlpm.POD,1)="G","","POD"&amp;_xlpm.POD&amp;" - "))&amp;
INDEX(rack_breakdown[Type],MATCH(_xlfn.MODE.SNGL(IF((rack_breakdown[Server Room]=$C$5)*(rack_breakdown[Rack]&gt;=CC48)*(rack_breakdown[Rack]&lt;=CC58),COUNTIF(rack_breakdown[Type],"&lt;"&amp;rack_breakdown[Type]),"")),COUNTIF(rack_breakdown[Type],"&lt;"&amp;rack_breakdown[Type]),0)),"NO DATA")</f>
        <v>Unallocated</v>
      </c>
      <c r="CC48" s="3">
        <v>551</v>
      </c>
      <c r="CD48" s="2"/>
      <c r="CE48" s="2"/>
      <c r="CF48" s="2"/>
      <c r="CG48" s="2"/>
      <c r="CH48" s="11" cm="1">
        <f t="array" ref="CH48">SUM(SUMIFS(liquidation_data[Hardware Count],liquidation_data[Location 2nd Level ID],$C$5,liquidation_data[Location 3rdLevel ID],"="&amp;CJ48:CJ58))</f>
        <v>0</v>
      </c>
      <c r="CI48" s="264" t="str" cm="1">
        <f t="array" ref="CI48">IFERROR(_xlfn.LET(_xlpm.POD,_xlfn.XLOOKUP('rack_breakdown'!$B$2&amp;".sr0"&amp;$C$5&amp;".rk"&amp;TEXT(CJ48,"00"),rack_breakdown[Rack Path],rack_breakdown[Pod]),IF(LEFT(_xlpm.POD,1)="G","","POD"&amp;_xlpm.POD&amp;" - "))&amp;
INDEX(rack_breakdown[Type],MATCH(_xlfn.MODE.SNGL(IF((rack_breakdown[Server Room]=$C$5)*(rack_breakdown[Rack]&gt;=CJ48)*(rack_breakdown[Rack]&lt;=CJ58),COUNTIF(rack_breakdown[Type],"&lt;"&amp;rack_breakdown[Type]),"")),COUNTIF(rack_breakdown[Type],"&lt;"&amp;rack_breakdown[Type]),0)),"NO DATA")</f>
        <v>Unallocated</v>
      </c>
      <c r="CJ48" s="3">
        <v>573</v>
      </c>
      <c r="CN48" s="11" cm="1">
        <f t="array" ref="CN48">SUM(SUMIFS(liquidation_data[Hardware Count],liquidation_data[Location 2nd Level ID],$C$5,liquidation_data[Location 3rdLevel ID],"="&amp;CP48:CP58))</f>
        <v>9</v>
      </c>
      <c r="CO48" s="264" t="str" cm="1">
        <f t="array" ref="CO48">IFERROR(_xlfn.LET(_xlpm.POD,_xlfn.XLOOKUP('rack_breakdown'!$B$2&amp;".sr0"&amp;$C$5&amp;".rk"&amp;TEXT(CP48,"00"),rack_breakdown[Rack Path],rack_breakdown[Pod]),IF(LEFT(_xlpm.POD,1)="G","","POD"&amp;_xlpm.POD&amp;" - "))&amp;
INDEX(rack_breakdown[Type],MATCH(_xlfn.MODE.SNGL(IF((rack_breakdown[Server Room]=$C$5)*(rack_breakdown[Rack]&gt;=CP48)*(rack_breakdown[Rack]&lt;=CP58),COUNTIF(rack_breakdown[Type],"&lt;"&amp;rack_breakdown[Type]),"")),COUNTIF(rack_breakdown[Type],"&lt;"&amp;rack_breakdown[Type]),0)),"NO DATA")</f>
        <v>POD2 - Bare Metal</v>
      </c>
      <c r="CP48" s="3">
        <v>595</v>
      </c>
      <c r="CQ48" s="2"/>
      <c r="CR48" s="2"/>
    </row>
    <row r="49" spans="6:96" ht="20.25" customHeight="1" x14ac:dyDescent="0.25">
      <c r="F49" s="2"/>
      <c r="G49" s="2"/>
      <c r="H49" s="12" t="s">
        <v>121</v>
      </c>
      <c r="I49" s="265"/>
      <c r="J49" s="3">
        <v>310</v>
      </c>
      <c r="N49" s="12" t="s">
        <v>121</v>
      </c>
      <c r="O49" s="265"/>
      <c r="P49" s="3">
        <v>332</v>
      </c>
      <c r="Q49" s="2"/>
      <c r="R49" s="2"/>
      <c r="S49" s="2"/>
      <c r="T49" s="2"/>
      <c r="U49" s="12" t="s">
        <v>121</v>
      </c>
      <c r="V49" s="265"/>
      <c r="W49" s="3">
        <v>354</v>
      </c>
      <c r="AA49" s="12" t="s">
        <v>121</v>
      </c>
      <c r="AB49" s="265"/>
      <c r="AC49" s="3">
        <v>376</v>
      </c>
      <c r="AD49" s="2"/>
      <c r="AE49" s="2"/>
      <c r="AF49" s="2"/>
      <c r="AG49" s="2"/>
      <c r="AH49" s="12" t="s">
        <v>121</v>
      </c>
      <c r="AI49" s="265"/>
      <c r="AJ49" s="3">
        <v>398</v>
      </c>
      <c r="AN49" s="12" t="s">
        <v>121</v>
      </c>
      <c r="AO49" s="265"/>
      <c r="AP49" s="3">
        <v>420</v>
      </c>
      <c r="AQ49" s="2"/>
      <c r="AR49" s="2"/>
      <c r="AS49" s="2"/>
      <c r="AT49" s="2"/>
      <c r="AU49" s="12" t="s">
        <v>121</v>
      </c>
      <c r="AV49" s="265"/>
      <c r="AW49" s="3">
        <v>442</v>
      </c>
      <c r="BA49" s="12" t="s">
        <v>121</v>
      </c>
      <c r="BB49" s="265"/>
      <c r="BC49" s="3">
        <v>464</v>
      </c>
      <c r="BD49" s="2"/>
      <c r="BE49" s="2"/>
      <c r="BF49" s="2"/>
      <c r="BG49" s="2"/>
      <c r="BH49" s="12" t="s">
        <v>121</v>
      </c>
      <c r="BI49" s="265"/>
      <c r="BJ49" s="3">
        <v>486</v>
      </c>
      <c r="BN49" s="12" t="s">
        <v>121</v>
      </c>
      <c r="BO49" s="265"/>
      <c r="BP49" s="3">
        <v>508</v>
      </c>
      <c r="BQ49" s="2"/>
      <c r="BR49" s="2"/>
      <c r="BS49" s="2"/>
      <c r="BT49" s="2"/>
      <c r="BU49" s="12" t="s">
        <v>121</v>
      </c>
      <c r="BV49" s="265"/>
      <c r="BW49" s="3">
        <v>530</v>
      </c>
      <c r="CA49" s="12" t="s">
        <v>121</v>
      </c>
      <c r="CB49" s="265"/>
      <c r="CC49" s="3">
        <v>552</v>
      </c>
      <c r="CD49" s="2"/>
      <c r="CE49" s="2"/>
      <c r="CF49" s="2"/>
      <c r="CG49" s="2"/>
      <c r="CH49" s="12" t="s">
        <v>121</v>
      </c>
      <c r="CI49" s="265"/>
      <c r="CJ49" s="3">
        <v>574</v>
      </c>
      <c r="CN49" s="12" t="s">
        <v>121</v>
      </c>
      <c r="CO49" s="265"/>
      <c r="CP49" s="3">
        <v>596</v>
      </c>
      <c r="CQ49" s="2"/>
      <c r="CR49" s="2"/>
    </row>
    <row r="50" spans="6:96" ht="20.25" customHeight="1" x14ac:dyDescent="0.25">
      <c r="F50" s="2"/>
      <c r="G50" s="2"/>
      <c r="H50" s="14"/>
      <c r="I50" s="265"/>
      <c r="J50" s="3">
        <v>311</v>
      </c>
      <c r="N50" s="14"/>
      <c r="O50" s="265"/>
      <c r="P50" s="3">
        <v>333</v>
      </c>
      <c r="Q50" s="2"/>
      <c r="R50" s="2"/>
      <c r="S50" s="2"/>
      <c r="T50" s="2"/>
      <c r="U50" s="14"/>
      <c r="V50" s="265"/>
      <c r="W50" s="3">
        <v>355</v>
      </c>
      <c r="AA50" s="14"/>
      <c r="AB50" s="265"/>
      <c r="AC50" s="3">
        <v>377</v>
      </c>
      <c r="AD50" s="2"/>
      <c r="AE50" s="2"/>
      <c r="AF50" s="2"/>
      <c r="AG50" s="2"/>
      <c r="AH50" s="14"/>
      <c r="AI50" s="265"/>
      <c r="AJ50" s="3">
        <v>399</v>
      </c>
      <c r="AN50" s="14"/>
      <c r="AO50" s="265"/>
      <c r="AP50" s="3">
        <v>421</v>
      </c>
      <c r="AQ50" s="2"/>
      <c r="AR50" s="2"/>
      <c r="AS50" s="2"/>
      <c r="AT50" s="2"/>
      <c r="AU50" s="14"/>
      <c r="AV50" s="265"/>
      <c r="AW50" s="3">
        <v>443</v>
      </c>
      <c r="BA50" s="14"/>
      <c r="BB50" s="265"/>
      <c r="BC50" s="3">
        <v>465</v>
      </c>
      <c r="BD50" s="2"/>
      <c r="BE50" s="2"/>
      <c r="BF50" s="2"/>
      <c r="BG50" s="2"/>
      <c r="BH50" s="14"/>
      <c r="BI50" s="265"/>
      <c r="BJ50" s="3">
        <v>487</v>
      </c>
      <c r="BN50" s="14"/>
      <c r="BO50" s="265"/>
      <c r="BP50" s="3">
        <v>509</v>
      </c>
      <c r="BQ50" s="2"/>
      <c r="BR50" s="2"/>
      <c r="BS50" s="2"/>
      <c r="BT50" s="2"/>
      <c r="BU50" s="14"/>
      <c r="BV50" s="265"/>
      <c r="BW50" s="3">
        <v>531</v>
      </c>
      <c r="CA50" s="14"/>
      <c r="CB50" s="265"/>
      <c r="CC50" s="3">
        <v>553</v>
      </c>
      <c r="CD50" s="2"/>
      <c r="CE50" s="2"/>
      <c r="CF50" s="2"/>
      <c r="CG50" s="2"/>
      <c r="CH50" s="14"/>
      <c r="CI50" s="265"/>
      <c r="CJ50" s="3">
        <v>575</v>
      </c>
      <c r="CN50" s="14"/>
      <c r="CO50" s="265"/>
      <c r="CP50" s="3">
        <v>597</v>
      </c>
      <c r="CQ50" s="2"/>
      <c r="CR50" s="2"/>
    </row>
    <row r="51" spans="6:96" ht="20.25" customHeight="1" x14ac:dyDescent="0.25">
      <c r="F51" s="2"/>
      <c r="G51" s="2"/>
      <c r="H51" s="12" cm="1">
        <f t="array" ref="H51">IF(OR(ISNUMBER(FIND("Bare",I48)),ISNUMBER(FIND("Compute",I48))),
SUM(SUMIFS(rack_breakdown[Active Servers],rack_breakdown[Server Room],$C$5,rack_breakdown[Rack],"="&amp;J48:J58)),
SUM(SUMIFS(rack_breakdown[Active Hardware],rack_breakdown[Server Room],$C$5,rack_breakdown[Rack],"="&amp;J48:J58)))</f>
        <v>78</v>
      </c>
      <c r="I51" s="265"/>
      <c r="J51" s="3">
        <v>312</v>
      </c>
      <c r="N51" s="12" cm="1">
        <f t="array" ref="N51">IF(OR(ISNUMBER(FIND("Bare",O48)),ISNUMBER(FIND("Compute",O48))),
SUM(SUMIFS(rack_breakdown[Active Servers],rack_breakdown[Server Room],$C$5,rack_breakdown[Rack],"="&amp;P48:P58)),
SUM(SUMIFS(rack_breakdown[Active Hardware],rack_breakdown[Server Room],$C$5,rack_breakdown[Rack],"="&amp;P48:P58)))</f>
        <v>95</v>
      </c>
      <c r="O51" s="265"/>
      <c r="P51" s="3">
        <v>334</v>
      </c>
      <c r="Q51" s="2"/>
      <c r="R51" s="2"/>
      <c r="S51" s="2"/>
      <c r="T51" s="2"/>
      <c r="U51" s="12" cm="1">
        <f t="array" ref="U51">IF(OR(ISNUMBER(FIND("Bare",V48)),ISNUMBER(FIND("Compute",V48))),
SUM(SUMIFS(rack_breakdown[Active Servers],rack_breakdown[Server Room],$C$5,rack_breakdown[Rack],"="&amp;W48:W58)),
SUM(SUMIFS(rack_breakdown[Active Hardware],rack_breakdown[Server Room],$C$5,rack_breakdown[Rack],"="&amp;W48:W58)))</f>
        <v>83</v>
      </c>
      <c r="V51" s="265"/>
      <c r="W51" s="3">
        <v>356</v>
      </c>
      <c r="AA51" s="12" cm="1">
        <f t="array" ref="AA51">IF(OR(ISNUMBER(FIND("Bare",AB48)),ISNUMBER(FIND("Compute",AB48))),
SUM(SUMIFS(rack_breakdown[Active Servers],rack_breakdown[Server Room],$C$5,rack_breakdown[Rack],"="&amp;AC48:AC58)),
SUM(SUMIFS(rack_breakdown[Active Hardware],rack_breakdown[Server Room],$C$5,rack_breakdown[Rack],"="&amp;AC48:AC58)))</f>
        <v>73</v>
      </c>
      <c r="AB51" s="265"/>
      <c r="AC51" s="3">
        <v>378</v>
      </c>
      <c r="AD51" s="2"/>
      <c r="AE51" s="2"/>
      <c r="AF51" s="2"/>
      <c r="AG51" s="2"/>
      <c r="AH51" s="12" cm="1">
        <f t="array" ref="AH51">IF(OR(ISNUMBER(FIND("Bare",AI48)),ISNUMBER(FIND("Compute",AI48))),
SUM(SUMIFS(rack_breakdown[Active Servers],rack_breakdown[Server Room],$C$5,rack_breakdown[Rack],"="&amp;AJ48:AJ58)),
SUM(SUMIFS(rack_breakdown[Active Hardware],rack_breakdown[Server Room],$C$5,rack_breakdown[Rack],"="&amp;AJ48:AJ58)))</f>
        <v>35</v>
      </c>
      <c r="AI51" s="265"/>
      <c r="AJ51" s="3">
        <v>400</v>
      </c>
      <c r="AN51" s="12" cm="1">
        <f t="array" ref="AN51">IF(OR(ISNUMBER(FIND("Bare",AO48)),ISNUMBER(FIND("Compute",AO48))),
SUM(SUMIFS(rack_breakdown[Active Servers],rack_breakdown[Server Room],$C$5,rack_breakdown[Rack],"="&amp;AP48:AP58)),
SUM(SUMIFS(rack_breakdown[Active Hardware],rack_breakdown[Server Room],$C$5,rack_breakdown[Rack],"="&amp;AP48:AP58)))</f>
        <v>90</v>
      </c>
      <c r="AO51" s="265"/>
      <c r="AP51" s="3">
        <v>422</v>
      </c>
      <c r="AQ51" s="2"/>
      <c r="AR51" s="2"/>
      <c r="AS51" s="2"/>
      <c r="AT51" s="2"/>
      <c r="AU51" s="12" cm="1">
        <f t="array" ref="AU51">IF(OR(ISNUMBER(FIND("Bare",AV48)),ISNUMBER(FIND("Compute",AV48))),
SUM(SUMIFS(rack_breakdown[Active Servers],rack_breakdown[Server Room],$C$5,rack_breakdown[Rack],"="&amp;AW48:AW58)),
SUM(SUMIFS(rack_breakdown[Active Hardware],rack_breakdown[Server Room],$C$5,rack_breakdown[Rack],"="&amp;AW48:AW58)))</f>
        <v>161</v>
      </c>
      <c r="AV51" s="265"/>
      <c r="AW51" s="3">
        <v>444</v>
      </c>
      <c r="BA51" s="12" cm="1">
        <f t="array" ref="BA51">IF(OR(ISNUMBER(FIND("Bare",BB48)),ISNUMBER(FIND("Compute",BB48))),
SUM(SUMIFS(rack_breakdown[Active Servers],rack_breakdown[Server Room],$C$5,rack_breakdown[Rack],"="&amp;BC48:BC58)),
SUM(SUMIFS(rack_breakdown[Active Hardware],rack_breakdown[Server Room],$C$5,rack_breakdown[Rack],"="&amp;BC48:BC58)))</f>
        <v>76</v>
      </c>
      <c r="BB51" s="265"/>
      <c r="BC51" s="3">
        <v>466</v>
      </c>
      <c r="BD51" s="2"/>
      <c r="BE51" s="2"/>
      <c r="BF51" s="2"/>
      <c r="BG51" s="2"/>
      <c r="BH51" s="12" cm="1">
        <f t="array" ref="BH51">IF(OR(ISNUMBER(FIND("Bare",BI48)),ISNUMBER(FIND("Compute",BI48))),
SUM(SUMIFS(rack_breakdown[Active Servers],rack_breakdown[Server Room],$C$5,rack_breakdown[Rack],"="&amp;BJ48:BJ58)),
SUM(SUMIFS(rack_breakdown[Active Hardware],rack_breakdown[Server Room],$C$5,rack_breakdown[Rack],"="&amp;BJ48:BJ58)))</f>
        <v>60</v>
      </c>
      <c r="BI51" s="265"/>
      <c r="BJ51" s="3">
        <v>488</v>
      </c>
      <c r="BN51" s="12" cm="1">
        <f t="array" ref="BN51">IF(OR(ISNUMBER(FIND("Bare",BO48)),ISNUMBER(FIND("Compute",BO48))),
SUM(SUMIFS(rack_breakdown[Active Servers],rack_breakdown[Server Room],$C$5,rack_breakdown[Rack],"="&amp;BP48:BP58)),
SUM(SUMIFS(rack_breakdown[Active Hardware],rack_breakdown[Server Room],$C$5,rack_breakdown[Rack],"="&amp;BP48:BP58)))</f>
        <v>64</v>
      </c>
      <c r="BO51" s="265"/>
      <c r="BP51" s="3">
        <v>510</v>
      </c>
      <c r="BQ51" s="2"/>
      <c r="BR51" s="2"/>
      <c r="BS51" s="2"/>
      <c r="BT51" s="2"/>
      <c r="BU51" s="12" cm="1">
        <f t="array" ref="BU51">IF(OR(ISNUMBER(FIND("Bare",BV48)),ISNUMBER(FIND("Compute",BV48))),
SUM(SUMIFS(rack_breakdown[Active Servers],rack_breakdown[Server Room],$C$5,rack_breakdown[Rack],"="&amp;BW48:BW58)),
SUM(SUMIFS(rack_breakdown[Active Hardware],rack_breakdown[Server Room],$C$5,rack_breakdown[Rack],"="&amp;BW48:BW58)))</f>
        <v>32</v>
      </c>
      <c r="BV51" s="265"/>
      <c r="BW51" s="3">
        <v>532</v>
      </c>
      <c r="CA51" s="12" cm="1">
        <f t="array" ref="CA51">IF(OR(ISNUMBER(FIND("Bare",CB48)),ISNUMBER(FIND("Compute",CB48))),
SUM(SUMIFS(rack_breakdown[Active Servers],rack_breakdown[Server Room],$C$5,rack_breakdown[Rack],"="&amp;CC48:CC58)),
SUM(SUMIFS(rack_breakdown[Active Hardware],rack_breakdown[Server Room],$C$5,rack_breakdown[Rack],"="&amp;CC48:CC58)))</f>
        <v>22</v>
      </c>
      <c r="CB51" s="265"/>
      <c r="CC51" s="3">
        <v>554</v>
      </c>
      <c r="CD51" s="2"/>
      <c r="CE51" s="2"/>
      <c r="CF51" s="2"/>
      <c r="CG51" s="2"/>
      <c r="CH51" s="12" cm="1">
        <f t="array" ref="CH51">IF(OR(ISNUMBER(FIND("Bare",CI48)),ISNUMBER(FIND("Compute",CI48))),
SUM(SUMIFS(rack_breakdown[Active Servers],rack_breakdown[Server Room],$C$5,rack_breakdown[Rack],"="&amp;CJ48:CJ58)),
SUM(SUMIFS(rack_breakdown[Active Hardware],rack_breakdown[Server Room],$C$5,rack_breakdown[Rack],"="&amp;CJ48:CJ58)))</f>
        <v>73</v>
      </c>
      <c r="CI51" s="265"/>
      <c r="CJ51" s="3">
        <v>576</v>
      </c>
      <c r="CN51" s="12" cm="1">
        <f t="array" ref="CN51">IF(OR(ISNUMBER(FIND("Bare",CO48)),ISNUMBER(FIND("Compute",CO48))),
SUM(SUMIFS(rack_breakdown[Active Servers],rack_breakdown[Server Room],$C$5,rack_breakdown[Rack],"="&amp;CP48:CP58)),
SUM(SUMIFS(rack_breakdown[Active Hardware],rack_breakdown[Server Room],$C$5,rack_breakdown[Rack],"="&amp;CP48:CP58)))</f>
        <v>30</v>
      </c>
      <c r="CO51" s="265"/>
      <c r="CP51" s="3">
        <v>598</v>
      </c>
      <c r="CQ51" s="2"/>
      <c r="CR51" s="2"/>
    </row>
    <row r="52" spans="6:96" ht="20.25" customHeight="1" x14ac:dyDescent="0.25">
      <c r="F52" s="2"/>
      <c r="G52" s="2"/>
      <c r="H52" s="12" t="s">
        <v>122</v>
      </c>
      <c r="I52" s="265"/>
      <c r="J52" s="3">
        <v>313</v>
      </c>
      <c r="N52" s="12" t="s">
        <v>122</v>
      </c>
      <c r="O52" s="265"/>
      <c r="P52" s="3">
        <v>335</v>
      </c>
      <c r="Q52" s="2"/>
      <c r="R52" s="2"/>
      <c r="S52" s="2"/>
      <c r="T52" s="2"/>
      <c r="U52" s="12" t="s">
        <v>122</v>
      </c>
      <c r="V52" s="265"/>
      <c r="W52" s="3">
        <v>357</v>
      </c>
      <c r="AA52" s="12" t="s">
        <v>122</v>
      </c>
      <c r="AB52" s="265"/>
      <c r="AC52" s="3">
        <v>379</v>
      </c>
      <c r="AD52" s="2"/>
      <c r="AE52" s="2"/>
      <c r="AF52" s="2"/>
      <c r="AG52" s="2"/>
      <c r="AH52" s="12" t="s">
        <v>122</v>
      </c>
      <c r="AI52" s="265"/>
      <c r="AJ52" s="3">
        <v>401</v>
      </c>
      <c r="AN52" s="12" t="s">
        <v>122</v>
      </c>
      <c r="AO52" s="265"/>
      <c r="AP52" s="3">
        <v>423</v>
      </c>
      <c r="AQ52" s="2"/>
      <c r="AR52" s="2"/>
      <c r="AS52" s="2"/>
      <c r="AT52" s="2"/>
      <c r="AU52" s="12" t="s">
        <v>122</v>
      </c>
      <c r="AV52" s="265"/>
      <c r="AW52" s="3">
        <v>445</v>
      </c>
      <c r="BA52" s="12" t="s">
        <v>122</v>
      </c>
      <c r="BB52" s="265"/>
      <c r="BC52" s="3">
        <v>467</v>
      </c>
      <c r="BD52" s="2"/>
      <c r="BE52" s="2"/>
      <c r="BF52" s="2"/>
      <c r="BG52" s="2"/>
      <c r="BH52" s="12" t="s">
        <v>122</v>
      </c>
      <c r="BI52" s="265"/>
      <c r="BJ52" s="3">
        <v>489</v>
      </c>
      <c r="BN52" s="12" t="s">
        <v>122</v>
      </c>
      <c r="BO52" s="265"/>
      <c r="BP52" s="3">
        <v>511</v>
      </c>
      <c r="BQ52" s="2"/>
      <c r="BR52" s="2"/>
      <c r="BS52" s="2"/>
      <c r="BT52" s="2"/>
      <c r="BU52" s="12" t="s">
        <v>122</v>
      </c>
      <c r="BV52" s="265"/>
      <c r="BW52" s="3">
        <v>533</v>
      </c>
      <c r="CA52" s="12" t="s">
        <v>122</v>
      </c>
      <c r="CB52" s="265"/>
      <c r="CC52" s="3">
        <v>555</v>
      </c>
      <c r="CD52" s="2"/>
      <c r="CE52" s="2"/>
      <c r="CF52" s="2"/>
      <c r="CG52" s="2"/>
      <c r="CH52" s="12" t="s">
        <v>122</v>
      </c>
      <c r="CI52" s="265"/>
      <c r="CJ52" s="3">
        <v>577</v>
      </c>
      <c r="CN52" s="12" t="s">
        <v>122</v>
      </c>
      <c r="CO52" s="265"/>
      <c r="CP52" s="3">
        <v>599</v>
      </c>
      <c r="CQ52" s="2"/>
      <c r="CR52" s="2"/>
    </row>
    <row r="53" spans="6:96" ht="20.25" customHeight="1" x14ac:dyDescent="0.25">
      <c r="F53" s="2"/>
      <c r="G53" s="2"/>
      <c r="H53" s="12"/>
      <c r="I53" s="265"/>
      <c r="J53" s="3">
        <v>314</v>
      </c>
      <c r="N53" s="12"/>
      <c r="O53" s="265"/>
      <c r="P53" s="3">
        <v>336</v>
      </c>
      <c r="Q53" s="2"/>
      <c r="R53" s="2"/>
      <c r="S53" s="2"/>
      <c r="T53" s="2"/>
      <c r="U53" s="12"/>
      <c r="V53" s="265"/>
      <c r="W53" s="3">
        <v>358</v>
      </c>
      <c r="AA53" s="12"/>
      <c r="AB53" s="265"/>
      <c r="AC53" s="3">
        <v>380</v>
      </c>
      <c r="AD53" s="2"/>
      <c r="AE53" s="2"/>
      <c r="AF53" s="2"/>
      <c r="AG53" s="2"/>
      <c r="AH53" s="12"/>
      <c r="AI53" s="265"/>
      <c r="AJ53" s="3">
        <v>402</v>
      </c>
      <c r="AN53" s="12"/>
      <c r="AO53" s="265"/>
      <c r="AP53" s="3">
        <v>424</v>
      </c>
      <c r="AQ53" s="2"/>
      <c r="AR53" s="2"/>
      <c r="AS53" s="2"/>
      <c r="AT53" s="2"/>
      <c r="AU53" s="12"/>
      <c r="AV53" s="265"/>
      <c r="AW53" s="3">
        <v>446</v>
      </c>
      <c r="BA53" s="12"/>
      <c r="BB53" s="265"/>
      <c r="BC53" s="3">
        <v>468</v>
      </c>
      <c r="BD53" s="2"/>
      <c r="BE53" s="2"/>
      <c r="BF53" s="2"/>
      <c r="BG53" s="2"/>
      <c r="BH53" s="12"/>
      <c r="BI53" s="265"/>
      <c r="BJ53" s="3">
        <v>490</v>
      </c>
      <c r="BN53" s="12"/>
      <c r="BO53" s="265"/>
      <c r="BP53" s="3">
        <v>512</v>
      </c>
      <c r="BQ53" s="2"/>
      <c r="BR53" s="2"/>
      <c r="BS53" s="2"/>
      <c r="BT53" s="2"/>
      <c r="BU53" s="12"/>
      <c r="BV53" s="265"/>
      <c r="BW53" s="3">
        <v>534</v>
      </c>
      <c r="CA53" s="12"/>
      <c r="CB53" s="265"/>
      <c r="CC53" s="3">
        <v>556</v>
      </c>
      <c r="CD53" s="2"/>
      <c r="CE53" s="2"/>
      <c r="CF53" s="2"/>
      <c r="CG53" s="2"/>
      <c r="CH53" s="12"/>
      <c r="CI53" s="265"/>
      <c r="CJ53" s="3">
        <v>578</v>
      </c>
      <c r="CN53" s="12"/>
      <c r="CO53" s="265"/>
      <c r="CP53" s="3">
        <v>600</v>
      </c>
      <c r="CQ53" s="2"/>
      <c r="CR53" s="2"/>
    </row>
    <row r="54" spans="6:96" ht="20.25" customHeight="1" x14ac:dyDescent="0.25">
      <c r="F54" s="2"/>
      <c r="G54" s="2"/>
      <c r="H54" s="12" cm="1">
        <f t="array" ref="H54">_xlfn.LET(_xlpm.row,J48:J58,
SUM(_xlfn.BYROW(_xlpm.row,_xlfn.LAMBDA(_xlpm.row,IFERROR(SUMIFS(rack_breakdown[kW/Rack],rack_breakdown[Rack Path],$Y$3&amp;".sr0"&amp;$Y$4&amp;".rk"&amp;TEXT(_xlpm.row,"00")),0)))))</f>
        <v>67</v>
      </c>
      <c r="I54" s="265"/>
      <c r="J54" s="3">
        <v>315</v>
      </c>
      <c r="N54" s="12" cm="1">
        <f t="array" ref="N54">_xlfn.LET(_xlpm.row,P48:P58,
SUM(_xlfn.BYROW(_xlpm.row,_xlfn.LAMBDA(_xlpm.row,IFERROR(SUMIFS(rack_breakdown[kW/Rack],rack_breakdown[Rack Path],$Y$3&amp;".sr0"&amp;$Y$4&amp;".rk"&amp;TEXT(_xlpm.row,"00")),0)))))</f>
        <v>100</v>
      </c>
      <c r="O54" s="265"/>
      <c r="P54" s="3">
        <v>337</v>
      </c>
      <c r="Q54" s="2"/>
      <c r="R54" s="2"/>
      <c r="S54" s="2"/>
      <c r="T54" s="2"/>
      <c r="U54" s="12" cm="1">
        <f t="array" ref="U54">_xlfn.LET(_xlpm.row,W48:W58,
SUM(_xlfn.BYROW(_xlpm.row,_xlfn.LAMBDA(_xlpm.row,IFERROR(SUMIFS(rack_breakdown[kW/Rack],rack_breakdown[Rack Path],$Y$3&amp;".sr0"&amp;$Y$4&amp;".rk"&amp;TEXT(_xlpm.row,"00")),0)))))</f>
        <v>70</v>
      </c>
      <c r="V54" s="265"/>
      <c r="W54" s="3">
        <v>359</v>
      </c>
      <c r="AA54" s="12" cm="1">
        <f t="array" ref="AA54">_xlfn.LET(_xlpm.row,AC48:AC58,
SUM(_xlfn.BYROW(_xlpm.row,_xlfn.LAMBDA(_xlpm.row,IFERROR(SUMIFS(rack_breakdown[kW/Rack],rack_breakdown[Rack Path],$Y$3&amp;".sr0"&amp;$Y$4&amp;".rk"&amp;TEXT(_xlpm.row,"00")),0)))))</f>
        <v>65</v>
      </c>
      <c r="AB54" s="265"/>
      <c r="AC54" s="3">
        <v>381</v>
      </c>
      <c r="AD54" s="2"/>
      <c r="AE54" s="2"/>
      <c r="AF54" s="2"/>
      <c r="AG54" s="2"/>
      <c r="AH54" s="12" cm="1">
        <f t="array" ref="AH54">_xlfn.LET(_xlpm.row,AJ48:AJ58,
SUM(_xlfn.BYROW(_xlpm.row,_xlfn.LAMBDA(_xlpm.row,IFERROR(SUMIFS(rack_breakdown[kW/Rack],rack_breakdown[Rack Path],$Y$3&amp;".sr0"&amp;$Y$4&amp;".rk"&amp;TEXT(_xlpm.row,"00")),0)))))</f>
        <v>65</v>
      </c>
      <c r="AI54" s="265"/>
      <c r="AJ54" s="3">
        <v>403</v>
      </c>
      <c r="AN54" s="12" cm="1">
        <f t="array" ref="AN54">_xlfn.LET(_xlpm.row,AP48:AP58,
SUM(_xlfn.BYROW(_xlpm.row,_xlfn.LAMBDA(_xlpm.row,IFERROR(SUMIFS(rack_breakdown[kW/Rack],rack_breakdown[Rack Path],$Y$3&amp;".sr0"&amp;$Y$4&amp;".rk"&amp;TEXT(_xlpm.row,"00")),0)))))</f>
        <v>136</v>
      </c>
      <c r="AO54" s="265"/>
      <c r="AP54" s="3">
        <v>425</v>
      </c>
      <c r="AQ54" s="2"/>
      <c r="AR54" s="2"/>
      <c r="AS54" s="2"/>
      <c r="AT54" s="2"/>
      <c r="AU54" s="12" cm="1">
        <f t="array" ref="AU54">_xlfn.LET(_xlpm.row,AW48:AW58,
SUM(_xlfn.BYROW(_xlpm.row,_xlfn.LAMBDA(_xlpm.row,IFERROR(SUMIFS(rack_breakdown[kW/Rack],rack_breakdown[Rack Path],$Y$3&amp;".sr0"&amp;$Y$4&amp;".rk"&amp;TEXT(_xlpm.row,"00")),0)))))</f>
        <v>66</v>
      </c>
      <c r="AV54" s="265"/>
      <c r="AW54" s="3">
        <v>447</v>
      </c>
      <c r="BA54" s="12" cm="1">
        <f t="array" ref="BA54">_xlfn.LET(_xlpm.row,BC48:BC58,
SUM(_xlfn.BYROW(_xlpm.row,_xlfn.LAMBDA(_xlpm.row,IFERROR(SUMIFS(rack_breakdown[kW/Rack],rack_breakdown[Rack Path],$Y$3&amp;".sr0"&amp;$Y$4&amp;".rk"&amp;TEXT(_xlpm.row,"00")),0)))))</f>
        <v>68</v>
      </c>
      <c r="BB54" s="265"/>
      <c r="BC54" s="3">
        <v>469</v>
      </c>
      <c r="BD54" s="2"/>
      <c r="BE54" s="2"/>
      <c r="BF54" s="2"/>
      <c r="BG54" s="2"/>
      <c r="BH54" s="12" cm="1">
        <f t="array" ref="BH54">_xlfn.LET(_xlpm.row,BJ48:BJ58,
SUM(_xlfn.BYROW(_xlpm.row,_xlfn.LAMBDA(_xlpm.row,IFERROR(SUMIFS(rack_breakdown[kW/Rack],rack_breakdown[Rack Path],$Y$3&amp;".sr0"&amp;$Y$4&amp;".rk"&amp;TEXT(_xlpm.row,"00")),0)))))</f>
        <v>66</v>
      </c>
      <c r="BI54" s="265"/>
      <c r="BJ54" s="3">
        <v>491</v>
      </c>
      <c r="BN54" s="12" cm="1">
        <f t="array" ref="BN54">_xlfn.LET(_xlpm.row,BP48:BP58,
SUM(_xlfn.BYROW(_xlpm.row,_xlfn.LAMBDA(_xlpm.row,IFERROR(SUMIFS(rack_breakdown[kW/Rack],rack_breakdown[Rack Path],$Y$3&amp;".sr0"&amp;$Y$4&amp;".rk"&amp;TEXT(_xlpm.row,"00")),0)))))</f>
        <v>65</v>
      </c>
      <c r="BO54" s="265"/>
      <c r="BP54" s="3">
        <v>513</v>
      </c>
      <c r="BQ54" s="2"/>
      <c r="BR54" s="2"/>
      <c r="BS54" s="2"/>
      <c r="BT54" s="2"/>
      <c r="BU54" s="12" cm="1">
        <f t="array" ref="BU54">_xlfn.LET(_xlpm.row,BW48:BW58,
SUM(_xlfn.BYROW(_xlpm.row,_xlfn.LAMBDA(_xlpm.row,IFERROR(SUMIFS(rack_breakdown[kW/Rack],rack_breakdown[Rack Path],$Y$3&amp;".sr0"&amp;$Y$4&amp;".rk"&amp;TEXT(_xlpm.row,"00")),0)))))</f>
        <v>66</v>
      </c>
      <c r="BV54" s="265"/>
      <c r="BW54" s="3">
        <v>535</v>
      </c>
      <c r="CA54" s="12" cm="1">
        <f t="array" ref="CA54">_xlfn.LET(_xlpm.row,CC48:CC58,
SUM(_xlfn.BYROW(_xlpm.row,_xlfn.LAMBDA(_xlpm.row,IFERROR(SUMIFS(rack_breakdown[kW/Rack],rack_breakdown[Rack Path],$Y$3&amp;".sr0"&amp;$Y$4&amp;".rk"&amp;TEXT(_xlpm.row,"00")),0)))))</f>
        <v>96</v>
      </c>
      <c r="CB54" s="265"/>
      <c r="CC54" s="3">
        <v>557</v>
      </c>
      <c r="CD54" s="2"/>
      <c r="CE54" s="2"/>
      <c r="CF54" s="2"/>
      <c r="CG54" s="2"/>
      <c r="CH54" s="12" cm="1">
        <f t="array" ref="CH54">_xlfn.LET(_xlpm.row,CJ48:CJ58,
SUM(_xlfn.BYROW(_xlpm.row,_xlfn.LAMBDA(_xlpm.row,IFERROR(SUMIFS(rack_breakdown[kW/Rack],rack_breakdown[Rack Path],$Y$3&amp;".sr0"&amp;$Y$4&amp;".rk"&amp;TEXT(_xlpm.row,"00")),0)))))</f>
        <v>80</v>
      </c>
      <c r="CI54" s="265"/>
      <c r="CJ54" s="3">
        <v>579</v>
      </c>
      <c r="CN54" s="12" cm="1">
        <f t="array" ref="CN54">_xlfn.LET(_xlpm.row,CP48:CP58,
SUM(_xlfn.BYROW(_xlpm.row,_xlfn.LAMBDA(_xlpm.row,IFERROR(SUMIFS(rack_breakdown[kW/Rack],rack_breakdown[Rack Path],$Y$3&amp;".sr0"&amp;$Y$4&amp;".rk"&amp;TEXT(_xlpm.row,"00")),0)))))</f>
        <v>65</v>
      </c>
      <c r="CO54" s="265"/>
      <c r="CP54" s="3">
        <v>601</v>
      </c>
      <c r="CQ54" s="2"/>
      <c r="CR54" s="2"/>
    </row>
    <row r="55" spans="6:96" ht="20.25" customHeight="1" x14ac:dyDescent="0.25">
      <c r="F55" s="2"/>
      <c r="G55" s="2"/>
      <c r="H55" s="12" t="s">
        <v>1970</v>
      </c>
      <c r="I55" s="265"/>
      <c r="J55" s="3">
        <v>316</v>
      </c>
      <c r="N55" s="12" t="s">
        <v>1970</v>
      </c>
      <c r="O55" s="265"/>
      <c r="P55" s="3">
        <v>338</v>
      </c>
      <c r="Q55" s="2"/>
      <c r="R55" s="2"/>
      <c r="S55" s="2"/>
      <c r="T55" s="2"/>
      <c r="U55" s="12" t="s">
        <v>1970</v>
      </c>
      <c r="V55" s="265"/>
      <c r="W55" s="3">
        <v>360</v>
      </c>
      <c r="AA55" s="12" t="s">
        <v>1970</v>
      </c>
      <c r="AB55" s="265"/>
      <c r="AC55" s="3">
        <v>382</v>
      </c>
      <c r="AD55" s="2"/>
      <c r="AE55" s="2"/>
      <c r="AF55" s="2"/>
      <c r="AG55" s="2"/>
      <c r="AH55" s="12" t="s">
        <v>1970</v>
      </c>
      <c r="AI55" s="265"/>
      <c r="AJ55" s="3">
        <v>404</v>
      </c>
      <c r="AN55" s="12" t="s">
        <v>1970</v>
      </c>
      <c r="AO55" s="265"/>
      <c r="AP55" s="3">
        <v>426</v>
      </c>
      <c r="AQ55" s="2"/>
      <c r="AR55" s="2"/>
      <c r="AS55" s="2"/>
      <c r="AT55" s="2"/>
      <c r="AU55" s="12" t="s">
        <v>1970</v>
      </c>
      <c r="AV55" s="265"/>
      <c r="AW55" s="3">
        <v>448</v>
      </c>
      <c r="BA55" s="12" t="s">
        <v>1970</v>
      </c>
      <c r="BB55" s="265"/>
      <c r="BC55" s="3">
        <v>470</v>
      </c>
      <c r="BD55" s="2"/>
      <c r="BE55" s="2"/>
      <c r="BF55" s="2"/>
      <c r="BG55" s="2"/>
      <c r="BH55" s="12" t="s">
        <v>1970</v>
      </c>
      <c r="BI55" s="265"/>
      <c r="BJ55" s="3">
        <v>492</v>
      </c>
      <c r="BN55" s="12" t="s">
        <v>1970</v>
      </c>
      <c r="BO55" s="265"/>
      <c r="BP55" s="3">
        <v>514</v>
      </c>
      <c r="BQ55" s="2"/>
      <c r="BR55" s="2"/>
      <c r="BS55" s="2"/>
      <c r="BT55" s="2"/>
      <c r="BU55" s="12" t="s">
        <v>1970</v>
      </c>
      <c r="BV55" s="265"/>
      <c r="BW55" s="3">
        <v>536</v>
      </c>
      <c r="CA55" s="12" t="s">
        <v>1970</v>
      </c>
      <c r="CB55" s="265"/>
      <c r="CC55" s="3">
        <v>558</v>
      </c>
      <c r="CD55" s="2"/>
      <c r="CE55" s="2"/>
      <c r="CF55" s="2"/>
      <c r="CG55" s="2"/>
      <c r="CH55" s="12" t="s">
        <v>1970</v>
      </c>
      <c r="CI55" s="265"/>
      <c r="CJ55" s="3">
        <v>580</v>
      </c>
      <c r="CN55" s="12" t="s">
        <v>1970</v>
      </c>
      <c r="CO55" s="265"/>
      <c r="CP55" s="3">
        <v>602</v>
      </c>
      <c r="CQ55" s="2"/>
      <c r="CR55" s="2"/>
    </row>
    <row r="56" spans="6:96" ht="20.25" customHeight="1" x14ac:dyDescent="0.25">
      <c r="F56" s="2"/>
      <c r="G56" s="2"/>
      <c r="H56" s="12"/>
      <c r="I56" s="265"/>
      <c r="J56" s="3">
        <v>317</v>
      </c>
      <c r="N56" s="12"/>
      <c r="O56" s="265"/>
      <c r="P56" s="3">
        <v>339</v>
      </c>
      <c r="Q56" s="2"/>
      <c r="R56" s="2"/>
      <c r="S56" s="2"/>
      <c r="T56" s="2"/>
      <c r="U56" s="12"/>
      <c r="V56" s="265"/>
      <c r="W56" s="3">
        <v>361</v>
      </c>
      <c r="AA56" s="12"/>
      <c r="AB56" s="265"/>
      <c r="AC56" s="3">
        <v>383</v>
      </c>
      <c r="AD56" s="2"/>
      <c r="AE56" s="2"/>
      <c r="AF56" s="2"/>
      <c r="AG56" s="2"/>
      <c r="AH56" s="12"/>
      <c r="AI56" s="265"/>
      <c r="AJ56" s="3">
        <v>405</v>
      </c>
      <c r="AN56" s="12"/>
      <c r="AO56" s="265"/>
      <c r="AP56" s="3">
        <v>427</v>
      </c>
      <c r="AQ56" s="2"/>
      <c r="AR56" s="2"/>
      <c r="AS56" s="2"/>
      <c r="AT56" s="2"/>
      <c r="AU56" s="12"/>
      <c r="AV56" s="265"/>
      <c r="AW56" s="3">
        <v>449</v>
      </c>
      <c r="BA56" s="12"/>
      <c r="BB56" s="265"/>
      <c r="BC56" s="3">
        <v>471</v>
      </c>
      <c r="BD56" s="2"/>
      <c r="BE56" s="2"/>
      <c r="BF56" s="2"/>
      <c r="BG56" s="2"/>
      <c r="BH56" s="12"/>
      <c r="BI56" s="265"/>
      <c r="BJ56" s="3">
        <v>493</v>
      </c>
      <c r="BN56" s="12"/>
      <c r="BO56" s="265"/>
      <c r="BP56" s="3">
        <v>515</v>
      </c>
      <c r="BQ56" s="2"/>
      <c r="BR56" s="2"/>
      <c r="BS56" s="2"/>
      <c r="BT56" s="2"/>
      <c r="BU56" s="12"/>
      <c r="BV56" s="265"/>
      <c r="BW56" s="3">
        <v>537</v>
      </c>
      <c r="CA56" s="12"/>
      <c r="CB56" s="265"/>
      <c r="CC56" s="3">
        <v>559</v>
      </c>
      <c r="CD56" s="2"/>
      <c r="CE56" s="2"/>
      <c r="CF56" s="2"/>
      <c r="CG56" s="2"/>
      <c r="CH56" s="12"/>
      <c r="CI56" s="265"/>
      <c r="CJ56" s="3">
        <v>581</v>
      </c>
      <c r="CN56" s="12"/>
      <c r="CO56" s="265"/>
      <c r="CP56" s="3">
        <v>603</v>
      </c>
      <c r="CQ56" s="2"/>
      <c r="CR56" s="2"/>
    </row>
    <row r="57" spans="6:96" ht="20.25" customHeight="1" x14ac:dyDescent="0.25">
      <c r="F57" s="2"/>
      <c r="G57" s="2"/>
      <c r="H57" s="12" cm="1">
        <f t="array" ref="H57">_xlfn.LET(
_xlpm.row,J48:J58,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31.191855999999998</v>
      </c>
      <c r="I57" s="265"/>
      <c r="J57" s="3">
        <v>318</v>
      </c>
      <c r="N57" s="12" cm="1">
        <f t="array" ref="N57">_xlfn.LET(
_xlpm.row,P48:P58,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58.225221333333323</v>
      </c>
      <c r="O57" s="265"/>
      <c r="P57" s="3">
        <v>340</v>
      </c>
      <c r="Q57" s="2"/>
      <c r="R57" s="2"/>
      <c r="S57" s="2"/>
      <c r="T57" s="2"/>
      <c r="U57" s="12" cm="1">
        <f t="array" ref="U57">_xlfn.LET(
_xlpm.row,W48:W58,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30.17636533333334</v>
      </c>
      <c r="V57" s="265"/>
      <c r="W57" s="3">
        <v>362</v>
      </c>
      <c r="AA57" s="12" cm="1">
        <f t="array" ref="AA57">_xlfn.LET(
_xlpm.row,AC48:AC58,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28.714733333333331</v>
      </c>
      <c r="AB57" s="265"/>
      <c r="AC57" s="3">
        <v>384</v>
      </c>
      <c r="AD57" s="2"/>
      <c r="AE57" s="2"/>
      <c r="AF57" s="2"/>
      <c r="AG57" s="2"/>
      <c r="AH57" s="12" cm="1">
        <f t="array" ref="AH57">_xlfn.LET(
_xlpm.row,AJ48:AJ58,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17.397224000000001</v>
      </c>
      <c r="AI57" s="265"/>
      <c r="AJ57" s="3">
        <v>406</v>
      </c>
      <c r="AN57" s="12" cm="1">
        <f t="array" ref="AN57">_xlfn.LET(
_xlpm.row,AP48:AP58,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41.595712000000006</v>
      </c>
      <c r="AO57" s="265"/>
      <c r="AP57" s="3">
        <v>428</v>
      </c>
      <c r="AQ57" s="2"/>
      <c r="AR57" s="2"/>
      <c r="AS57" s="2"/>
      <c r="AT57" s="2"/>
      <c r="AU57" s="12" cm="1">
        <f t="array" ref="AU57">_xlfn.LET(
_xlpm.row,AW48:AW58,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68.733842666666661</v>
      </c>
      <c r="AV57" s="265"/>
      <c r="AW57" s="3">
        <v>450</v>
      </c>
      <c r="BA57" s="12" cm="1">
        <f t="array" ref="BA57">_xlfn.LET(
_xlpm.row,BC48:BC58,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31.745250666666667</v>
      </c>
      <c r="BB57" s="265"/>
      <c r="BC57" s="3">
        <v>472</v>
      </c>
      <c r="BD57" s="2"/>
      <c r="BE57" s="2"/>
      <c r="BF57" s="2"/>
      <c r="BG57" s="2"/>
      <c r="BH57" s="12" cm="1">
        <f t="array" ref="BH57">_xlfn.LET(
_xlpm.row,BJ48:BJ58,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25.668240000000001</v>
      </c>
      <c r="BI57" s="265"/>
      <c r="BJ57" s="3">
        <v>494</v>
      </c>
      <c r="BN57" s="12" cm="1">
        <f t="array" ref="BN57">_xlfn.LET(
_xlpm.row,BP48:BP58,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28.774426666666667</v>
      </c>
      <c r="BO57" s="265"/>
      <c r="BP57" s="3">
        <v>516</v>
      </c>
      <c r="BQ57" s="2"/>
      <c r="BR57" s="2"/>
      <c r="BS57" s="2"/>
      <c r="BT57" s="2"/>
      <c r="BU57" s="12" cm="1">
        <f t="array" ref="BU57">_xlfn.LET(
_xlpm.row,BW48:BW58,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19.503474666666666</v>
      </c>
      <c r="BV57" s="265"/>
      <c r="BW57" s="3">
        <v>538</v>
      </c>
      <c r="CA57" s="12" cm="1">
        <f t="array" ref="CA57">_xlfn.LET(
_xlpm.row,CC48:CC58,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37.975831999999997</v>
      </c>
      <c r="CB57" s="265"/>
      <c r="CC57" s="3">
        <v>560</v>
      </c>
      <c r="CD57" s="2"/>
      <c r="CE57" s="2"/>
      <c r="CF57" s="2"/>
      <c r="CG57" s="2"/>
      <c r="CH57" s="12" cm="1">
        <f t="array" ref="CH57">_xlfn.LET(
_xlpm.row,CJ48:CJ58,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46.773237333333327</v>
      </c>
      <c r="CI57" s="265"/>
      <c r="CJ57" s="3">
        <v>582</v>
      </c>
      <c r="CN57" s="12" cm="1">
        <f t="array" ref="CN57">_xlfn.LET(
_xlpm.row,CP48:CP58,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16.439039999999999</v>
      </c>
      <c r="CO57" s="265"/>
      <c r="CP57" s="3">
        <v>604</v>
      </c>
      <c r="CQ57" s="2"/>
      <c r="CR57" s="2"/>
    </row>
    <row r="58" spans="6:96" ht="20.25" customHeight="1" x14ac:dyDescent="0.25">
      <c r="F58" s="2"/>
      <c r="G58" s="2"/>
      <c r="H58" s="13" t="s">
        <v>120</v>
      </c>
      <c r="I58" s="265"/>
      <c r="J58" s="3">
        <v>319</v>
      </c>
      <c r="N58" s="13" t="s">
        <v>120</v>
      </c>
      <c r="O58" s="265"/>
      <c r="P58" s="3">
        <v>341</v>
      </c>
      <c r="Q58" s="2"/>
      <c r="R58" s="2"/>
      <c r="S58" s="2"/>
      <c r="T58" s="2"/>
      <c r="U58" s="13" t="s">
        <v>120</v>
      </c>
      <c r="V58" s="265"/>
      <c r="W58" s="3">
        <v>363</v>
      </c>
      <c r="AA58" s="13" t="s">
        <v>120</v>
      </c>
      <c r="AB58" s="265"/>
      <c r="AC58" s="3">
        <v>385</v>
      </c>
      <c r="AD58" s="2"/>
      <c r="AE58" s="2"/>
      <c r="AF58" s="2"/>
      <c r="AG58" s="2"/>
      <c r="AH58" s="13" t="s">
        <v>120</v>
      </c>
      <c r="AI58" s="265"/>
      <c r="AJ58" s="3">
        <v>407</v>
      </c>
      <c r="AN58" s="13" t="s">
        <v>120</v>
      </c>
      <c r="AO58" s="265"/>
      <c r="AP58" s="3">
        <v>429</v>
      </c>
      <c r="AQ58" s="2"/>
      <c r="AR58" s="2"/>
      <c r="AS58" s="2"/>
      <c r="AT58" s="2"/>
      <c r="AU58" s="13" t="s">
        <v>120</v>
      </c>
      <c r="AV58" s="265"/>
      <c r="AW58" s="3">
        <v>451</v>
      </c>
      <c r="BA58" s="13" t="s">
        <v>120</v>
      </c>
      <c r="BB58" s="265"/>
      <c r="BC58" s="3">
        <v>473</v>
      </c>
      <c r="BD58" s="2"/>
      <c r="BE58" s="2"/>
      <c r="BF58" s="2"/>
      <c r="BG58" s="2"/>
      <c r="BH58" s="13" t="s">
        <v>120</v>
      </c>
      <c r="BI58" s="265"/>
      <c r="BJ58" s="3">
        <v>495</v>
      </c>
      <c r="BN58" s="13" t="s">
        <v>120</v>
      </c>
      <c r="BO58" s="265"/>
      <c r="BP58" s="3">
        <v>517</v>
      </c>
      <c r="BQ58" s="2"/>
      <c r="BR58" s="2"/>
      <c r="BS58" s="2"/>
      <c r="BT58" s="2"/>
      <c r="BU58" s="13" t="s">
        <v>120</v>
      </c>
      <c r="BV58" s="265"/>
      <c r="BW58" s="3">
        <v>539</v>
      </c>
      <c r="CA58" s="13" t="s">
        <v>120</v>
      </c>
      <c r="CB58" s="265"/>
      <c r="CC58" s="3">
        <v>561</v>
      </c>
      <c r="CD58" s="2"/>
      <c r="CE58" s="2"/>
      <c r="CF58" s="2"/>
      <c r="CG58" s="2"/>
      <c r="CH58" s="13" t="s">
        <v>120</v>
      </c>
      <c r="CI58" s="265"/>
      <c r="CJ58" s="3">
        <v>583</v>
      </c>
      <c r="CN58" s="13" t="s">
        <v>120</v>
      </c>
      <c r="CO58" s="265"/>
      <c r="CP58" s="3">
        <v>605</v>
      </c>
      <c r="CQ58" s="2"/>
      <c r="CR58" s="2"/>
    </row>
    <row r="59" spans="6:96" ht="20.25" customHeight="1" x14ac:dyDescent="0.25">
      <c r="F59" s="2"/>
      <c r="G59" s="2"/>
      <c r="H59" s="11" cm="1">
        <f t="array" ref="H59">SUM(SUMIFS(liquidation_data[Hardware Count],liquidation_data[Location 2nd Level ID],$C$5,liquidation_data[Location 3rdLevel ID],"="&amp;J59:J69))</f>
        <v>146</v>
      </c>
      <c r="I59" s="264" t="str" cm="1">
        <f t="array" ref="I59">IFERROR(_xlfn.LET(_xlpm.POD,_xlfn.XLOOKUP('rack_breakdown'!$B$2&amp;".sr0"&amp;$C$5&amp;".rk"&amp;TEXT(J59,"00"),rack_breakdown[Rack Path],rack_breakdown[Pod]),IF(LEFT(_xlpm.POD,1)="G","","POD"&amp;_xlpm.POD&amp;" - "))&amp;
INDEX(rack_breakdown[Type],MATCH(_xlfn.MODE.SNGL(IF((rack_breakdown[Server Room]=$C$5)*(rack_breakdown[Rack]&gt;=J59)*(rack_breakdown[Rack]&lt;=J69),COUNTIF(rack_breakdown[Type],"&lt;"&amp;rack_breakdown[Type]),"")),COUNTIF(rack_breakdown[Type],"&lt;"&amp;rack_breakdown[Type]),0)),"NO DATA")</f>
        <v>POD2 - Compute</v>
      </c>
      <c r="J59" s="3">
        <v>320</v>
      </c>
      <c r="N59" s="11" cm="1">
        <f t="array" ref="N59">SUM(SUMIFS(liquidation_data[Hardware Count],liquidation_data[Location 2nd Level ID],$C$5,liquidation_data[Location 3rdLevel ID],"="&amp;P59:P69))</f>
        <v>35</v>
      </c>
      <c r="O59" s="264" t="str" cm="1">
        <f t="array" ref="O59">IFERROR(_xlfn.LET(_xlpm.POD,_xlfn.XLOOKUP('rack_breakdown'!$B$2&amp;".sr0"&amp;$C$5&amp;".rk"&amp;TEXT(P59,"00"),rack_breakdown[Rack Path],rack_breakdown[Pod]),IF(LEFT(_xlpm.POD,1)="G","","POD"&amp;_xlpm.POD&amp;" - "))&amp;
INDEX(rack_breakdown[Type],MATCH(_xlfn.MODE.SNGL(IF((rack_breakdown[Server Room]=$C$5)*(rack_breakdown[Rack]&gt;=P59)*(rack_breakdown[Rack]&lt;=P69),COUNTIF(rack_breakdown[Type],"&lt;"&amp;rack_breakdown[Type]),"")),COUNTIF(rack_breakdown[Type],"&lt;"&amp;rack_breakdown[Type]),0)),"NO DATA")</f>
        <v>POD2 - Bare Metal</v>
      </c>
      <c r="P59" s="3">
        <v>342</v>
      </c>
      <c r="Q59" s="2"/>
      <c r="R59" s="2"/>
      <c r="S59" s="2"/>
      <c r="T59" s="2"/>
      <c r="U59" s="11" cm="1">
        <f t="array" ref="U59">SUM(SUMIFS(liquidation_data[Hardware Count],liquidation_data[Location 2nd Level ID],$C$5,liquidation_data[Location 3rdLevel ID],"="&amp;W59:W69))</f>
        <v>20</v>
      </c>
      <c r="V59" s="264" t="str" cm="1">
        <f t="array" ref="V59">IFERROR(_xlfn.LET(_xlpm.POD,_xlfn.XLOOKUP('rack_breakdown'!$B$2&amp;".sr0"&amp;$C$5&amp;".rk"&amp;TEXT(W59,"00"),rack_breakdown[Rack Path],rack_breakdown[Pod]),IF(LEFT(_xlpm.POD,1)="G","","POD"&amp;_xlpm.POD&amp;" - "))&amp;
INDEX(rack_breakdown[Type],MATCH(_xlfn.MODE.SNGL(IF((rack_breakdown[Server Room]=$C$5)*(rack_breakdown[Rack]&gt;=W59)*(rack_breakdown[Rack]&lt;=W69),COUNTIF(rack_breakdown[Type],"&lt;"&amp;rack_breakdown[Type]),"")),COUNTIF(rack_breakdown[Type],"&lt;"&amp;rack_breakdown[Type]),0)),"NO DATA")</f>
        <v>POD2 - Bare Metal</v>
      </c>
      <c r="W59" s="3">
        <v>364</v>
      </c>
      <c r="AA59" s="11" cm="1">
        <f t="array" ref="AA59">SUM(SUMIFS(liquidation_data[Hardware Count],liquidation_data[Location 2nd Level ID],$C$5,liquidation_data[Location 3rdLevel ID],"="&amp;AC59:AC69))</f>
        <v>16</v>
      </c>
      <c r="AB59" s="264" t="str" cm="1">
        <f t="array" ref="AB59">IFERROR(_xlfn.LET(_xlpm.POD,_xlfn.XLOOKUP('rack_breakdown'!$B$2&amp;".sr0"&amp;$C$5&amp;".rk"&amp;TEXT(AC59,"00"),rack_breakdown[Rack Path],rack_breakdown[Pod]),IF(LEFT(_xlpm.POD,1)="G","","POD"&amp;_xlpm.POD&amp;" - "))&amp;
INDEX(rack_breakdown[Type],MATCH(_xlfn.MODE.SNGL(IF((rack_breakdown[Server Room]=$C$5)*(rack_breakdown[Rack]&gt;=AC59)*(rack_breakdown[Rack]&lt;=AC69),COUNTIF(rack_breakdown[Type],"&lt;"&amp;rack_breakdown[Type]),"")),COUNTIF(rack_breakdown[Type],"&lt;"&amp;rack_breakdown[Type]),0)),"NO DATA")</f>
        <v>POD2 - Bare Metal</v>
      </c>
      <c r="AC59" s="3">
        <v>386</v>
      </c>
      <c r="AD59" s="2"/>
      <c r="AE59" s="2"/>
      <c r="AF59" s="2"/>
      <c r="AG59" s="2"/>
      <c r="AH59" s="11" cm="1">
        <f t="array" ref="AH59">SUM(SUMIFS(liquidation_data[Hardware Count],liquidation_data[Location 2nd Level ID],$C$5,liquidation_data[Location 3rdLevel ID],"="&amp;AJ59:AJ69))</f>
        <v>14</v>
      </c>
      <c r="AI59" s="264" t="str" cm="1">
        <f t="array" ref="AI59">IFERROR(_xlfn.LET(_xlpm.POD,_xlfn.XLOOKUP('rack_breakdown'!$B$2&amp;".sr0"&amp;$C$5&amp;".rk"&amp;TEXT(AJ59,"00"),rack_breakdown[Rack Path],rack_breakdown[Pod]),IF(LEFT(_xlpm.POD,1)="G","","POD"&amp;_xlpm.POD&amp;" - "))&amp;
INDEX(rack_breakdown[Type],MATCH(_xlfn.MODE.SNGL(IF((rack_breakdown[Server Room]=$C$5)*(rack_breakdown[Rack]&gt;=AJ59)*(rack_breakdown[Rack]&lt;=AJ69),COUNTIF(rack_breakdown[Type],"&lt;"&amp;rack_breakdown[Type]),"")),COUNTIF(rack_breakdown[Type],"&lt;"&amp;rack_breakdown[Type]),0)),"NO DATA")</f>
        <v>POD2 - Bare Metal</v>
      </c>
      <c r="AJ59" s="3">
        <v>408</v>
      </c>
      <c r="AN59" s="11" cm="1">
        <f t="array" ref="AN59">SUM(SUMIFS(liquidation_data[Hardware Count],liquidation_data[Location 2nd Level ID],$C$5,liquidation_data[Location 3rdLevel ID],"="&amp;AP59:AP70))</f>
        <v>0</v>
      </c>
      <c r="AO59" s="271" t="str" cm="1">
        <f t="array" ref="AO59">IFERROR(_xlfn.LET(_xlpm.POD,_xlfn.XLOOKUP('rack_breakdown'!$B$2&amp;".sr0"&amp;$C$5&amp;".rk"&amp;TEXT(AP59,"00"),rack_breakdown[Rack Path],rack_breakdown[Pod]),IF(LEFT(_xlpm.POD,1)="G","","POD"&amp;_xlpm.POD&amp;" - "))&amp;
INDEX(rack_breakdown[Type],MATCH(_xlfn.MODE.SNGL(IF((rack_breakdown[Server Room]=$C$5)*(rack_breakdown[Rack]&gt;=AP59)*(rack_breakdown[Rack]&lt;=AP70),COUNTIF(rack_breakdown[Type],"&lt;"&amp;rack_breakdown[Type]),"")),COUNTIF(rack_breakdown[Type],"&lt;"&amp;rack_breakdown[Type]),0)),"NO DATA")</f>
        <v>POD2 - Network</v>
      </c>
      <c r="AP59" s="3">
        <v>430</v>
      </c>
      <c r="AQ59" s="2"/>
      <c r="AR59" s="2"/>
      <c r="AS59" s="2"/>
      <c r="AT59" s="2"/>
      <c r="AU59" s="11" cm="1">
        <f t="array" ref="AU59">SUM(SUMIFS(liquidation_data[Hardware Count],liquidation_data[Location 2nd Level ID],$C$5,liquidation_data[Location 3rdLevel ID],"="&amp;AW59:AW70))</f>
        <v>0</v>
      </c>
      <c r="AV59" s="271" t="str" cm="1">
        <f t="array" ref="AV59">IFERROR(_xlfn.LET(_xlpm.POD,_xlfn.XLOOKUP('rack_breakdown'!$B$2&amp;".sr0"&amp;$C$5&amp;".rk"&amp;TEXT(AW59,"00"),rack_breakdown[Rack Path],rack_breakdown[Pod]),IF(LEFT(_xlpm.POD,1)="G","","POD"&amp;_xlpm.POD&amp;" - "))&amp;
INDEX(rack_breakdown[Type],MATCH(_xlfn.MODE.SNGL(IF((rack_breakdown[Server Room]=$C$5)*(rack_breakdown[Rack]&gt;=AW59)*(rack_breakdown[Rack]&lt;=AW69),COUNTIF(rack_breakdown[Type],"&lt;"&amp;rack_breakdown[Type]),"")),COUNTIF(rack_breakdown[Type],"&lt;"&amp;rack_breakdown[Type]),0)),"NO DATA")</f>
        <v>Unallocated</v>
      </c>
      <c r="AW59" s="3">
        <v>452</v>
      </c>
      <c r="BA59" s="11" cm="1">
        <f t="array" ref="BA59">SUM(SUMIFS(liquidation_data[Hardware Count],liquidation_data[Location 2nd Level ID],$C$5,liquidation_data[Location 3rdLevel ID],"="&amp;BC59:BC69))</f>
        <v>0</v>
      </c>
      <c r="BB59" s="264" t="str" cm="1">
        <f t="array" ref="BB59">IFERROR(_xlfn.LET(_xlpm.POD,_xlfn.XLOOKUP('rack_breakdown'!$B$2&amp;".sr0"&amp;$C$5&amp;".rk"&amp;TEXT(BC59,"00"),rack_breakdown[Rack Path],rack_breakdown[Pod]),IF(LEFT(_xlpm.POD,1)="G","","POD"&amp;_xlpm.POD&amp;" - "))&amp;
INDEX(rack_breakdown[Type],MATCH(_xlfn.MODE.SNGL(IF((rack_breakdown[Server Room]=$C$5)*(rack_breakdown[Rack]&gt;=BC59)*(rack_breakdown[Rack]&lt;=BC69),COUNTIF(rack_breakdown[Type],"&lt;"&amp;rack_breakdown[Type]),"")),COUNTIF(rack_breakdown[Type],"&lt;"&amp;rack_breakdown[Type]),0)),"NO DATA")</f>
        <v>POD2 - Storage</v>
      </c>
      <c r="BC59" s="3">
        <v>474</v>
      </c>
      <c r="BD59" s="2"/>
      <c r="BE59" s="2"/>
      <c r="BF59" s="2"/>
      <c r="BG59" s="2"/>
      <c r="BH59" s="11" cm="1">
        <f t="array" ref="BH59">SUM(SUMIFS(liquidation_data[Hardware Count],liquidation_data[Location 2nd Level ID],$C$5,liquidation_data[Location 3rdLevel ID],"="&amp;BJ59:BJ69))</f>
        <v>0</v>
      </c>
      <c r="BI59" s="264" t="str" cm="1">
        <f t="array" ref="BI59">IFERROR(_xlfn.LET(_xlpm.POD,_xlfn.XLOOKUP('rack_breakdown'!$B$2&amp;".sr0"&amp;$C$5&amp;".rk"&amp;TEXT(BJ59,"00"),rack_breakdown[Rack Path],rack_breakdown[Pod]),IF(LEFT(_xlpm.POD,1)="G","","POD"&amp;_xlpm.POD&amp;" - "))&amp;
INDEX(rack_breakdown[Type],MATCH(_xlfn.MODE.SNGL(IF((rack_breakdown[Server Room]=$C$5)*(rack_breakdown[Rack]&gt;=BJ59)*(rack_breakdown[Rack]&lt;=BJ69),COUNTIF(rack_breakdown[Type],"&lt;"&amp;rack_breakdown[Type]),"")),COUNTIF(rack_breakdown[Type],"&lt;"&amp;rack_breakdown[Type]),0)),"NO DATA")</f>
        <v>POD2 - Storage</v>
      </c>
      <c r="BJ59" s="3">
        <v>496</v>
      </c>
      <c r="BN59" s="11" cm="1">
        <f t="array" ref="BN59">SUM(SUMIFS(liquidation_data[Hardware Count],liquidation_data[Location 2nd Level ID],$C$5,liquidation_data[Location 3rdLevel ID],"="&amp;BP59:BP69))</f>
        <v>26</v>
      </c>
      <c r="BO59" s="264" t="str" cm="1">
        <f t="array" ref="BO59">IFERROR(_xlfn.LET(_xlpm.POD,_xlfn.XLOOKUP('rack_breakdown'!$B$2&amp;".sr0"&amp;$C$5&amp;".rk"&amp;TEXT(BP59,"00"),rack_breakdown[Rack Path],rack_breakdown[Pod]),IF(LEFT(_xlpm.POD,1)="G","","POD"&amp;_xlpm.POD&amp;" - "))&amp;
INDEX(rack_breakdown[Type],MATCH(_xlfn.MODE.SNGL(IF((rack_breakdown[Server Room]=$C$5)*(rack_breakdown[Rack]&gt;=BP59)*(rack_breakdown[Rack]&lt;=BP69),COUNTIF(rack_breakdown[Type],"&lt;"&amp;rack_breakdown[Type]),"")),COUNTIF(rack_breakdown[Type],"&lt;"&amp;rack_breakdown[Type]),0)),"NO DATA")</f>
        <v>POD2 - Bare Metal</v>
      </c>
      <c r="BP59" s="3">
        <v>518</v>
      </c>
      <c r="BQ59" s="2"/>
      <c r="BR59" s="2"/>
      <c r="BS59" s="2"/>
      <c r="BT59" s="2"/>
      <c r="BU59" s="11" cm="1">
        <f t="array" ref="BU59">SUM(SUMIFS(liquidation_data[Hardware Count],liquidation_data[Location 2nd Level ID],$C$5,liquidation_data[Location 3rdLevel ID],"="&amp;BW59:BW69))</f>
        <v>24</v>
      </c>
      <c r="BV59" s="264" t="str" cm="1">
        <f t="array" ref="BV59">IFERROR(_xlfn.LET(_xlpm.POD,_xlfn.XLOOKUP('rack_breakdown'!$B$2&amp;".sr0"&amp;$C$5&amp;".rk"&amp;TEXT(BW59,"00"),rack_breakdown[Rack Path],rack_breakdown[Pod]),IF(LEFT(_xlpm.POD,1)="G","","POD"&amp;_xlpm.POD&amp;" - "))&amp;
INDEX(rack_breakdown[Type],MATCH(_xlfn.MODE.SNGL(IF((rack_breakdown[Server Room]=$C$5)*(rack_breakdown[Rack]&gt;=BW59)*(rack_breakdown[Rack]&lt;=BW69),COUNTIF(rack_breakdown[Type],"&lt;"&amp;rack_breakdown[Type]),"")),COUNTIF(rack_breakdown[Type],"&lt;"&amp;rack_breakdown[Type]),0)),"NO DATA")</f>
        <v>POD2 - Bare Metal</v>
      </c>
      <c r="BW59" s="3">
        <v>540</v>
      </c>
      <c r="CA59" s="11" cm="1">
        <f t="array" ref="CA59">SUM(SUMIFS(liquidation_data[Hardware Count],liquidation_data[Location 2nd Level ID],$C$5,liquidation_data[Location 3rdLevel ID],"="&amp;CC59:CC69))</f>
        <v>0</v>
      </c>
      <c r="CB59" s="264" t="str" cm="1">
        <f t="array" ref="CB59">IFERROR(_xlfn.LET(_xlpm.POD,_xlfn.XLOOKUP('rack_breakdown'!$B$2&amp;".sr0"&amp;$C$5&amp;".rk"&amp;TEXT(CC59,"00"),rack_breakdown[Rack Path],rack_breakdown[Pod]),IF(LEFT(_xlpm.POD,1)="G","","POD"&amp;_xlpm.POD&amp;" - "))&amp;
INDEX(rack_breakdown[Type],MATCH(_xlfn.MODE.SNGL(IF((rack_breakdown[Server Room]=$C$5)*(rack_breakdown[Rack]&gt;=CC59)*(rack_breakdown[Rack]&lt;=CC69),COUNTIF(rack_breakdown[Type],"&lt;"&amp;rack_breakdown[Type]),"")),COUNTIF(rack_breakdown[Type],"&lt;"&amp;rack_breakdown[Type]),0)),"NO DATA")</f>
        <v>Unallocated</v>
      </c>
      <c r="CC59" s="3">
        <v>562</v>
      </c>
      <c r="CD59" s="2"/>
      <c r="CE59" s="2"/>
      <c r="CF59" s="2"/>
      <c r="CG59" s="2"/>
      <c r="CH59" s="11" cm="1">
        <f t="array" ref="CH59">SUM(SUMIFS(liquidation_data[Hardware Count],liquidation_data[Location 2nd Level ID],$C$5,liquidation_data[Location 3rdLevel ID],"="&amp;CJ59:CJ69))</f>
        <v>0</v>
      </c>
      <c r="CI59" s="264" t="str" cm="1">
        <f t="array" ref="CI59">IFERROR(_xlfn.LET(_xlpm.POD,_xlfn.XLOOKUP('rack_breakdown'!$B$2&amp;".sr0"&amp;$C$5&amp;".rk"&amp;TEXT(CJ59,"00"),rack_breakdown[Rack Path],rack_breakdown[Pod]),IF(LEFT(_xlpm.POD,1)="G","","POD"&amp;_xlpm.POD&amp;" - "))&amp;
INDEX(rack_breakdown[Type],MATCH(_xlfn.MODE.SNGL(IF((rack_breakdown[Server Room]=$C$5)*(rack_breakdown[Rack]&gt;=CJ59)*(rack_breakdown[Rack]&lt;=CJ69),COUNTIF(rack_breakdown[Type],"&lt;"&amp;rack_breakdown[Type]),"")),COUNTIF(rack_breakdown[Type],"&lt;"&amp;rack_breakdown[Type]),0)),"NO DATA")</f>
        <v>POD2 - Storage</v>
      </c>
      <c r="CJ59" s="3">
        <v>584</v>
      </c>
      <c r="CN59" s="11" cm="1">
        <f t="array" ref="CN59">SUM(SUMIFS(liquidation_data[Hardware Count],liquidation_data[Location 2nd Level ID],$C$5,liquidation_data[Location 3rdLevel ID],"="&amp;CP59:CP69))</f>
        <v>37</v>
      </c>
      <c r="CO59" s="264" t="str" cm="1">
        <f t="array" ref="CO59">IFERROR(_xlfn.LET(_xlpm.POD,_xlfn.XLOOKUP('rack_breakdown'!$B$2&amp;".sr0"&amp;$C$5&amp;".rk"&amp;TEXT(CP59,"00"),rack_breakdown[Rack Path],rack_breakdown[Pod]),IF(LEFT(_xlpm.POD,1)="G","","POD"&amp;_xlpm.POD&amp;" - "))&amp;
INDEX(rack_breakdown[Type],MATCH(_xlfn.MODE.SNGL(IF((rack_breakdown[Server Room]=$C$5)*(rack_breakdown[Rack]&gt;=CP59)*(rack_breakdown[Rack]&lt;=CP69),COUNTIF(rack_breakdown[Type],"&lt;"&amp;rack_breakdown[Type]),"")),COUNTIF(rack_breakdown[Type],"&lt;"&amp;rack_breakdown[Type]),0)),"NO DATA")</f>
        <v>POD2 - Bare Metal</v>
      </c>
      <c r="CP59" s="3">
        <v>606</v>
      </c>
      <c r="CQ59" s="2"/>
      <c r="CR59" s="2"/>
    </row>
    <row r="60" spans="6:96" ht="20.25" customHeight="1" x14ac:dyDescent="0.25">
      <c r="F60" s="2"/>
      <c r="G60" s="2"/>
      <c r="H60" s="12" t="s">
        <v>121</v>
      </c>
      <c r="I60" s="265"/>
      <c r="J60" s="3">
        <v>321</v>
      </c>
      <c r="N60" s="12" t="s">
        <v>121</v>
      </c>
      <c r="O60" s="265"/>
      <c r="P60" s="3">
        <v>343</v>
      </c>
      <c r="Q60" s="2"/>
      <c r="R60" s="2"/>
      <c r="S60" s="2"/>
      <c r="T60" s="2"/>
      <c r="U60" s="12" t="s">
        <v>121</v>
      </c>
      <c r="V60" s="265"/>
      <c r="W60" s="3">
        <v>365</v>
      </c>
      <c r="AA60" s="12" t="s">
        <v>121</v>
      </c>
      <c r="AB60" s="265"/>
      <c r="AC60" s="3">
        <v>387</v>
      </c>
      <c r="AD60" s="2"/>
      <c r="AE60" s="2"/>
      <c r="AF60" s="2"/>
      <c r="AG60" s="2"/>
      <c r="AH60" s="12" t="s">
        <v>121</v>
      </c>
      <c r="AI60" s="265"/>
      <c r="AJ60" s="3">
        <v>409</v>
      </c>
      <c r="AN60" s="12" t="s">
        <v>121</v>
      </c>
      <c r="AO60" s="272"/>
      <c r="AP60" s="3">
        <v>431</v>
      </c>
      <c r="AQ60" s="2"/>
      <c r="AR60" s="2"/>
      <c r="AS60" s="2"/>
      <c r="AT60" s="2"/>
      <c r="AU60" s="12" t="s">
        <v>121</v>
      </c>
      <c r="AV60" s="272"/>
      <c r="AW60" s="3">
        <v>453</v>
      </c>
      <c r="BA60" s="12" t="s">
        <v>121</v>
      </c>
      <c r="BB60" s="265"/>
      <c r="BC60" s="3">
        <v>475</v>
      </c>
      <c r="BD60" s="2"/>
      <c r="BE60" s="2"/>
      <c r="BF60" s="2"/>
      <c r="BG60" s="2"/>
      <c r="BH60" s="12" t="s">
        <v>121</v>
      </c>
      <c r="BI60" s="265"/>
      <c r="BJ60" s="3">
        <v>497</v>
      </c>
      <c r="BN60" s="12" t="s">
        <v>121</v>
      </c>
      <c r="BO60" s="265"/>
      <c r="BP60" s="3">
        <v>519</v>
      </c>
      <c r="BQ60" s="2"/>
      <c r="BR60" s="2"/>
      <c r="BS60" s="2"/>
      <c r="BT60" s="2"/>
      <c r="BU60" s="12" t="s">
        <v>121</v>
      </c>
      <c r="BV60" s="265"/>
      <c r="BW60" s="3">
        <v>541</v>
      </c>
      <c r="CA60" s="12" t="s">
        <v>121</v>
      </c>
      <c r="CB60" s="265"/>
      <c r="CC60" s="3">
        <v>563</v>
      </c>
      <c r="CD60" s="2"/>
      <c r="CE60" s="2"/>
      <c r="CF60" s="2"/>
      <c r="CG60" s="2"/>
      <c r="CH60" s="12" t="s">
        <v>121</v>
      </c>
      <c r="CI60" s="265"/>
      <c r="CJ60" s="3">
        <v>585</v>
      </c>
      <c r="CN60" s="12" t="s">
        <v>121</v>
      </c>
      <c r="CO60" s="265"/>
      <c r="CP60" s="3">
        <v>607</v>
      </c>
      <c r="CQ60" s="2"/>
      <c r="CR60" s="2"/>
    </row>
    <row r="61" spans="6:96" ht="20.25" customHeight="1" x14ac:dyDescent="0.25">
      <c r="F61" s="2"/>
      <c r="G61" s="2"/>
      <c r="H61" s="14"/>
      <c r="I61" s="265"/>
      <c r="J61" s="3">
        <v>322</v>
      </c>
      <c r="N61" s="14"/>
      <c r="O61" s="265"/>
      <c r="P61" s="3">
        <v>344</v>
      </c>
      <c r="Q61" s="2"/>
      <c r="R61" s="2"/>
      <c r="S61" s="2"/>
      <c r="T61" s="2"/>
      <c r="U61" s="14"/>
      <c r="V61" s="265"/>
      <c r="W61" s="3">
        <v>366</v>
      </c>
      <c r="AA61" s="14"/>
      <c r="AB61" s="265"/>
      <c r="AC61" s="3">
        <v>388</v>
      </c>
      <c r="AD61" s="2"/>
      <c r="AE61" s="2"/>
      <c r="AF61" s="2"/>
      <c r="AG61" s="2"/>
      <c r="AH61" s="14"/>
      <c r="AI61" s="265"/>
      <c r="AJ61" s="3">
        <v>410</v>
      </c>
      <c r="AN61" s="14"/>
      <c r="AO61" s="272"/>
      <c r="AP61" s="3"/>
      <c r="AQ61" s="2"/>
      <c r="AR61" s="2"/>
      <c r="AS61" s="2"/>
      <c r="AT61" s="2"/>
      <c r="AU61" s="14"/>
      <c r="AV61" s="272"/>
      <c r="AW61" s="3">
        <v>454</v>
      </c>
      <c r="BA61" s="14"/>
      <c r="BB61" s="265"/>
      <c r="BC61" s="3">
        <v>476</v>
      </c>
      <c r="BD61" s="2"/>
      <c r="BE61" s="2"/>
      <c r="BF61" s="2"/>
      <c r="BG61" s="2"/>
      <c r="BH61" s="14"/>
      <c r="BI61" s="265"/>
      <c r="BJ61" s="3">
        <v>498</v>
      </c>
      <c r="BN61" s="14"/>
      <c r="BO61" s="265"/>
      <c r="BP61" s="3">
        <v>520</v>
      </c>
      <c r="BQ61" s="2"/>
      <c r="BR61" s="2"/>
      <c r="BS61" s="2"/>
      <c r="BT61" s="2"/>
      <c r="BU61" s="14"/>
      <c r="BV61" s="265"/>
      <c r="BW61" s="3">
        <v>542</v>
      </c>
      <c r="CA61" s="14"/>
      <c r="CB61" s="265"/>
      <c r="CC61" s="3">
        <v>564</v>
      </c>
      <c r="CD61" s="2"/>
      <c r="CE61" s="2"/>
      <c r="CF61" s="2"/>
      <c r="CG61" s="2"/>
      <c r="CH61" s="14"/>
      <c r="CI61" s="265"/>
      <c r="CJ61" s="3">
        <v>586</v>
      </c>
      <c r="CN61" s="14"/>
      <c r="CO61" s="265"/>
      <c r="CP61" s="3">
        <v>608</v>
      </c>
      <c r="CQ61" s="2"/>
      <c r="CR61" s="2"/>
    </row>
    <row r="62" spans="6:96" ht="20.25" customHeight="1" x14ac:dyDescent="0.25">
      <c r="F62" s="2"/>
      <c r="G62" s="2"/>
      <c r="H62" s="12" cm="1">
        <f t="array" ref="H62">IF(OR(ISNUMBER(FIND("Bare",I59)),ISNUMBER(FIND("Compute",I59))),
SUM(SUMIFS(rack_breakdown[Active Servers],rack_breakdown[Server Room],$C$5,rack_breakdown[Rack],"="&amp;J59:J69)),
SUM(SUMIFS(rack_breakdown[Active Hardware],rack_breakdown[Server Room],$C$5,rack_breakdown[Rack],"="&amp;J59:J69)))</f>
        <v>86</v>
      </c>
      <c r="I62" s="265"/>
      <c r="J62" s="3">
        <v>323</v>
      </c>
      <c r="N62" s="12" cm="1">
        <f t="array" ref="N62">IF(OR(ISNUMBER(FIND("Bare",O59)),ISNUMBER(FIND("Compute",O59))),
SUM(SUMIFS(rack_breakdown[Active Servers],rack_breakdown[Server Room],$C$5,rack_breakdown[Rack],"="&amp;P59:P69)),
SUM(SUMIFS(rack_breakdown[Active Hardware],rack_breakdown[Server Room],$C$5,rack_breakdown[Rack],"="&amp;P59:P69)))</f>
        <v>192</v>
      </c>
      <c r="O62" s="265"/>
      <c r="P62" s="3">
        <v>345</v>
      </c>
      <c r="Q62" s="2"/>
      <c r="R62" s="2"/>
      <c r="S62" s="2"/>
      <c r="T62" s="2"/>
      <c r="U62" s="12" cm="1">
        <f t="array" ref="U62">IF(OR(ISNUMBER(FIND("Bare",V59)),ISNUMBER(FIND("Compute",V59))),
SUM(SUMIFS(rack_breakdown[Active Servers],rack_breakdown[Server Room],$C$5,rack_breakdown[Rack],"="&amp;W59:W69)),
SUM(SUMIFS(rack_breakdown[Active Hardware],rack_breakdown[Server Room],$C$5,rack_breakdown[Rack],"="&amp;W59:W69)))</f>
        <v>39</v>
      </c>
      <c r="V62" s="265"/>
      <c r="W62" s="3">
        <v>367</v>
      </c>
      <c r="AA62" s="12" cm="1">
        <f t="array" ref="AA62">IF(OR(ISNUMBER(FIND("Bare",AB59)),ISNUMBER(FIND("Compute",AB59))),
SUM(SUMIFS(rack_breakdown[Active Servers],rack_breakdown[Server Room],$C$5,rack_breakdown[Rack],"="&amp;AC59:AC69)),
SUM(SUMIFS(rack_breakdown[Active Hardware],rack_breakdown[Server Room],$C$5,rack_breakdown[Rack],"="&amp;AC59:AC69)))</f>
        <v>156</v>
      </c>
      <c r="AB62" s="265"/>
      <c r="AC62" s="3">
        <v>389</v>
      </c>
      <c r="AD62" s="2"/>
      <c r="AE62" s="2"/>
      <c r="AF62" s="2"/>
      <c r="AG62" s="2"/>
      <c r="AH62" s="12" cm="1">
        <f t="array" ref="AH62">IF(OR(ISNUMBER(FIND("Bare",AI59)),ISNUMBER(FIND("Compute",AI59))),
SUM(SUMIFS(rack_breakdown[Active Servers],rack_breakdown[Server Room],$C$5,rack_breakdown[Rack],"="&amp;AJ59:AJ69)),
SUM(SUMIFS(rack_breakdown[Active Hardware],rack_breakdown[Server Room],$C$5,rack_breakdown[Rack],"="&amp;AJ59:AJ69)))</f>
        <v>60</v>
      </c>
      <c r="AI62" s="265"/>
      <c r="AJ62" s="3">
        <v>411</v>
      </c>
      <c r="AN62" s="12" cm="1">
        <f t="array" ref="AN62">IF(OR(ISNUMBER(FIND("Bare",AO59)),ISNUMBER(FIND("Compute",AO59))),
SUM(SUMIFS(rack_breakdown[Active Servers],rack_breakdown[Server Room],$C$5,rack_breakdown[Rack],"="&amp;AP59:AP70)),
SUM(SUMIFS(rack_breakdown[Active Hardware],rack_breakdown[Server Room],$C$5,rack_breakdown[Rack],"="&amp;AP59:AP70)))</f>
        <v>22</v>
      </c>
      <c r="AO62" s="272"/>
      <c r="AP62" s="3">
        <v>433</v>
      </c>
      <c r="AQ62" s="2"/>
      <c r="AR62" s="2"/>
      <c r="AS62" s="2"/>
      <c r="AT62" s="2"/>
      <c r="AU62" s="12" cm="1">
        <f t="array" ref="AU62">IF(OR(ISNUMBER(FIND("Bare",AV59)),ISNUMBER(FIND("Compute",AV59))),
SUM(SUMIFS(rack_breakdown[Active Servers],rack_breakdown[Server Room],$C$5,rack_breakdown[Rack],"="&amp;AW59:AW70)),
SUM(SUMIFS(rack_breakdown[Active Hardware],rack_breakdown[Server Room],$C$5,rack_breakdown[Rack],"="&amp;AW59:AW70)))</f>
        <v>50</v>
      </c>
      <c r="AV62" s="272"/>
      <c r="AW62" s="3">
        <v>455</v>
      </c>
      <c r="BA62" s="12" cm="1">
        <f t="array" ref="BA62">IF(OR(ISNUMBER(FIND("Bare",BB59)),ISNUMBER(FIND("Compute",BB59))),
SUM(SUMIFS(rack_breakdown[Active Servers],rack_breakdown[Server Room],$C$5,rack_breakdown[Rack],"="&amp;BC59:BC69)),
SUM(SUMIFS(rack_breakdown[Active Hardware],rack_breakdown[Server Room],$C$5,rack_breakdown[Rack],"="&amp;BC59:BC69)))</f>
        <v>74</v>
      </c>
      <c r="BB62" s="265"/>
      <c r="BC62" s="3">
        <v>477</v>
      </c>
      <c r="BD62" s="2"/>
      <c r="BE62" s="2"/>
      <c r="BF62" s="2"/>
      <c r="BG62" s="2"/>
      <c r="BH62" s="12" cm="1">
        <f t="array" ref="BH62">IF(OR(ISNUMBER(FIND("Bare",BI59)),ISNUMBER(FIND("Compute",BI59))),
SUM(SUMIFS(rack_breakdown[Active Servers],rack_breakdown[Server Room],$C$5,rack_breakdown[Rack],"="&amp;BJ59:BJ69)),
SUM(SUMIFS(rack_breakdown[Active Hardware],rack_breakdown[Server Room],$C$5,rack_breakdown[Rack],"="&amp;BJ59:BJ69)))</f>
        <v>65</v>
      </c>
      <c r="BI62" s="265"/>
      <c r="BJ62" s="3">
        <v>499</v>
      </c>
      <c r="BN62" s="12" cm="1">
        <f t="array" ref="BN62">IF(OR(ISNUMBER(FIND("Bare",BO59)),ISNUMBER(FIND("Compute",BO59))),
SUM(SUMIFS(rack_breakdown[Active Servers],rack_breakdown[Server Room],$C$5,rack_breakdown[Rack],"="&amp;BP59:BP69)),
SUM(SUMIFS(rack_breakdown[Active Hardware],rack_breakdown[Server Room],$C$5,rack_breakdown[Rack],"="&amp;BP59:BP69)))</f>
        <v>77</v>
      </c>
      <c r="BO62" s="265"/>
      <c r="BP62" s="3">
        <v>521</v>
      </c>
      <c r="BQ62" s="2"/>
      <c r="BR62" s="2"/>
      <c r="BS62" s="2"/>
      <c r="BT62" s="2"/>
      <c r="BU62" s="12" cm="1">
        <f t="array" ref="BU62">IF(OR(ISNUMBER(FIND("Bare",BV59)),ISNUMBER(FIND("Compute",BV59))),
SUM(SUMIFS(rack_breakdown[Active Servers],rack_breakdown[Server Room],$C$5,rack_breakdown[Rack],"="&amp;BW59:BW69)),
SUM(SUMIFS(rack_breakdown[Active Hardware],rack_breakdown[Server Room],$C$5,rack_breakdown[Rack],"="&amp;BW59:BW69)))</f>
        <v>117</v>
      </c>
      <c r="BV62" s="265"/>
      <c r="BW62" s="3">
        <v>543</v>
      </c>
      <c r="CA62" s="12" cm="1">
        <f t="array" ref="CA62">IF(OR(ISNUMBER(FIND("Bare",CB59)),ISNUMBER(FIND("Compute",CB59))),
SUM(SUMIFS(rack_breakdown[Active Servers],rack_breakdown[Server Room],$C$5,rack_breakdown[Rack],"="&amp;CC59:CC69)),
SUM(SUMIFS(rack_breakdown[Active Hardware],rack_breakdown[Server Room],$C$5,rack_breakdown[Rack],"="&amp;CC59:CC69)))</f>
        <v>75</v>
      </c>
      <c r="CB62" s="265"/>
      <c r="CC62" s="3">
        <v>565</v>
      </c>
      <c r="CD62" s="2"/>
      <c r="CE62" s="2"/>
      <c r="CF62" s="2"/>
      <c r="CG62" s="2"/>
      <c r="CH62" s="12" cm="1">
        <f t="array" ref="CH62">IF(OR(ISNUMBER(FIND("Bare",CI59)),ISNUMBER(FIND("Compute",CI59))),
SUM(SUMIFS(rack_breakdown[Active Servers],rack_breakdown[Server Room],$C$5,rack_breakdown[Rack],"="&amp;CJ59:CJ69)),
SUM(SUMIFS(rack_breakdown[Active Hardware],rack_breakdown[Server Room],$C$5,rack_breakdown[Rack],"="&amp;CJ59:CJ69)))</f>
        <v>50</v>
      </c>
      <c r="CI62" s="265"/>
      <c r="CJ62" s="3">
        <v>587</v>
      </c>
      <c r="CN62" s="12" cm="1">
        <f t="array" ref="CN62">IF(OR(ISNUMBER(FIND("Bare",CO59)),ISNUMBER(FIND("Compute",CO59))),
SUM(SUMIFS(rack_breakdown[Active Servers],rack_breakdown[Server Room],$C$5,rack_breakdown[Rack],"="&amp;CP59:CP69)),
SUM(SUMIFS(rack_breakdown[Active Hardware],rack_breakdown[Server Room],$C$5,rack_breakdown[Rack],"="&amp;CP59:CP69)))</f>
        <v>109</v>
      </c>
      <c r="CO62" s="265"/>
      <c r="CP62" s="3">
        <v>609</v>
      </c>
      <c r="CQ62" s="2"/>
      <c r="CR62" s="2"/>
    </row>
    <row r="63" spans="6:96" ht="20.25" customHeight="1" x14ac:dyDescent="0.25">
      <c r="F63" s="2"/>
      <c r="G63" s="2"/>
      <c r="H63" s="12" t="s">
        <v>122</v>
      </c>
      <c r="I63" s="265"/>
      <c r="J63" s="3">
        <v>324</v>
      </c>
      <c r="N63" s="12" t="s">
        <v>122</v>
      </c>
      <c r="O63" s="265"/>
      <c r="P63" s="3">
        <v>346</v>
      </c>
      <c r="Q63" s="2"/>
      <c r="R63" s="2"/>
      <c r="S63" s="2"/>
      <c r="T63" s="2"/>
      <c r="U63" s="12" t="s">
        <v>122</v>
      </c>
      <c r="V63" s="265"/>
      <c r="W63" s="3">
        <v>368</v>
      </c>
      <c r="AA63" s="12" t="s">
        <v>122</v>
      </c>
      <c r="AB63" s="265"/>
      <c r="AC63" s="3">
        <v>390</v>
      </c>
      <c r="AD63" s="2"/>
      <c r="AE63" s="2"/>
      <c r="AF63" s="2"/>
      <c r="AG63" s="2"/>
      <c r="AH63" s="12" t="s">
        <v>122</v>
      </c>
      <c r="AI63" s="265"/>
      <c r="AJ63" s="3">
        <v>412</v>
      </c>
      <c r="AN63" s="12" t="s">
        <v>122</v>
      </c>
      <c r="AO63" s="272"/>
      <c r="AP63" s="3">
        <v>434</v>
      </c>
      <c r="AQ63" s="2"/>
      <c r="AR63" s="2"/>
      <c r="AS63" s="2"/>
      <c r="AT63" s="2"/>
      <c r="AU63" s="12" t="s">
        <v>122</v>
      </c>
      <c r="AV63" s="272"/>
      <c r="AW63" s="3">
        <v>456</v>
      </c>
      <c r="BA63" s="12" t="s">
        <v>122</v>
      </c>
      <c r="BB63" s="265"/>
      <c r="BC63" s="3">
        <v>478</v>
      </c>
      <c r="BD63" s="2"/>
      <c r="BE63" s="2"/>
      <c r="BF63" s="2"/>
      <c r="BG63" s="2"/>
      <c r="BH63" s="12" t="s">
        <v>122</v>
      </c>
      <c r="BI63" s="265"/>
      <c r="BJ63" s="3">
        <v>500</v>
      </c>
      <c r="BN63" s="12" t="s">
        <v>122</v>
      </c>
      <c r="BO63" s="265"/>
      <c r="BP63" s="3">
        <v>522</v>
      </c>
      <c r="BQ63" s="2"/>
      <c r="BR63" s="2"/>
      <c r="BS63" s="2"/>
      <c r="BT63" s="2"/>
      <c r="BU63" s="12" t="s">
        <v>122</v>
      </c>
      <c r="BV63" s="265"/>
      <c r="BW63" s="3">
        <v>544</v>
      </c>
      <c r="CA63" s="12" t="s">
        <v>122</v>
      </c>
      <c r="CB63" s="265"/>
      <c r="CC63" s="3">
        <v>566</v>
      </c>
      <c r="CD63" s="2"/>
      <c r="CE63" s="2"/>
      <c r="CF63" s="2"/>
      <c r="CG63" s="2"/>
      <c r="CH63" s="12" t="s">
        <v>122</v>
      </c>
      <c r="CI63" s="265"/>
      <c r="CJ63" s="3">
        <v>588</v>
      </c>
      <c r="CN63" s="12" t="s">
        <v>122</v>
      </c>
      <c r="CO63" s="265"/>
      <c r="CP63" s="3">
        <v>610</v>
      </c>
      <c r="CQ63" s="2"/>
      <c r="CR63" s="2"/>
    </row>
    <row r="64" spans="6:96" ht="20.25" customHeight="1" x14ac:dyDescent="0.25">
      <c r="F64" s="2"/>
      <c r="G64" s="2"/>
      <c r="H64" s="12"/>
      <c r="I64" s="265"/>
      <c r="J64" s="3">
        <v>325</v>
      </c>
      <c r="N64" s="12"/>
      <c r="O64" s="265"/>
      <c r="P64" s="3">
        <v>347</v>
      </c>
      <c r="Q64" s="2"/>
      <c r="R64" s="2"/>
      <c r="S64" s="2"/>
      <c r="T64" s="2"/>
      <c r="U64" s="12"/>
      <c r="V64" s="265"/>
      <c r="W64" s="3">
        <v>369</v>
      </c>
      <c r="AA64" s="12"/>
      <c r="AB64" s="265"/>
      <c r="AC64" s="3">
        <v>391</v>
      </c>
      <c r="AD64" s="2"/>
      <c r="AE64" s="2"/>
      <c r="AF64" s="2"/>
      <c r="AG64" s="2"/>
      <c r="AH64" s="12"/>
      <c r="AI64" s="265"/>
      <c r="AJ64" s="3">
        <v>413</v>
      </c>
      <c r="AN64" s="12"/>
      <c r="AO64" s="272"/>
      <c r="AP64" s="3">
        <v>435</v>
      </c>
      <c r="AQ64" s="2"/>
      <c r="AR64" s="2"/>
      <c r="AS64" s="2"/>
      <c r="AT64" s="2"/>
      <c r="AU64" s="12"/>
      <c r="AV64" s="272"/>
      <c r="AW64" s="3">
        <v>457</v>
      </c>
      <c r="BA64" s="12"/>
      <c r="BB64" s="265"/>
      <c r="BC64" s="3">
        <v>479</v>
      </c>
      <c r="BD64" s="2"/>
      <c r="BE64" s="2"/>
      <c r="BF64" s="2"/>
      <c r="BG64" s="2"/>
      <c r="BH64" s="12"/>
      <c r="BI64" s="265"/>
      <c r="BJ64" s="3">
        <v>501</v>
      </c>
      <c r="BN64" s="12"/>
      <c r="BO64" s="265"/>
      <c r="BP64" s="3">
        <v>523</v>
      </c>
      <c r="BQ64" s="2"/>
      <c r="BR64" s="2"/>
      <c r="BS64" s="2"/>
      <c r="BT64" s="2"/>
      <c r="BU64" s="12"/>
      <c r="BV64" s="265"/>
      <c r="BW64" s="3">
        <v>545</v>
      </c>
      <c r="CA64" s="12"/>
      <c r="CB64" s="265"/>
      <c r="CC64" s="3">
        <v>567</v>
      </c>
      <c r="CD64" s="2"/>
      <c r="CE64" s="2"/>
      <c r="CF64" s="2"/>
      <c r="CG64" s="2"/>
      <c r="CH64" s="12"/>
      <c r="CI64" s="265"/>
      <c r="CJ64" s="3">
        <v>589</v>
      </c>
      <c r="CN64" s="12"/>
      <c r="CO64" s="265"/>
      <c r="CP64" s="3">
        <v>611</v>
      </c>
      <c r="CQ64" s="2"/>
      <c r="CR64" s="2"/>
    </row>
    <row r="65" spans="6:96" ht="20.25" customHeight="1" x14ac:dyDescent="0.25">
      <c r="F65" s="2"/>
      <c r="G65" s="2"/>
      <c r="H65" s="12" cm="1">
        <f t="array" ref="H65">_xlfn.LET(_xlpm.row,J59:J69,
SUM(_xlfn.BYROW(_xlpm.row,_xlfn.LAMBDA(_xlpm.row,IFERROR(SUMIFS(rack_breakdown[kW/Rack],rack_breakdown[Rack Path],$Y$3&amp;".sr0"&amp;$Y$4&amp;".rk"&amp;TEXT(_xlpm.row,"00")),0)))))</f>
        <v>105</v>
      </c>
      <c r="I65" s="265"/>
      <c r="J65" s="3">
        <v>326</v>
      </c>
      <c r="N65" s="12" cm="1">
        <f t="array" ref="N65">_xlfn.LET(_xlpm.row,P59:P69,
SUM(_xlfn.BYROW(_xlpm.row,_xlfn.LAMBDA(_xlpm.row,IFERROR(SUMIFS(rack_breakdown[kW/Rack],rack_breakdown[Rack Path],$Y$3&amp;".sr0"&amp;$Y$4&amp;".rk"&amp;TEXT(_xlpm.row,"00")),0)))))</f>
        <v>89.5</v>
      </c>
      <c r="O65" s="265"/>
      <c r="P65" s="3">
        <v>348</v>
      </c>
      <c r="Q65" s="2"/>
      <c r="R65" s="2"/>
      <c r="S65" s="2"/>
      <c r="T65" s="2"/>
      <c r="U65" s="12" cm="1">
        <f t="array" ref="U65">_xlfn.LET(_xlpm.row,W59:W69,
SUM(_xlfn.BYROW(_xlpm.row,_xlfn.LAMBDA(_xlpm.row,IFERROR(SUMIFS(rack_breakdown[kW/Rack],rack_breakdown[Rack Path],$Y$3&amp;".sr0"&amp;$Y$4&amp;".rk"&amp;TEXT(_xlpm.row,"00")),0)))))</f>
        <v>65</v>
      </c>
      <c r="V65" s="265"/>
      <c r="W65" s="3">
        <v>370</v>
      </c>
      <c r="AA65" s="12" cm="1">
        <f t="array" ref="AA65">_xlfn.LET(_xlpm.row,AC59:AC69,
SUM(_xlfn.BYROW(_xlpm.row,_xlfn.LAMBDA(_xlpm.row,IFERROR(SUMIFS(rack_breakdown[kW/Rack],rack_breakdown[Rack Path],$Y$3&amp;".sr0"&amp;$Y$4&amp;".rk"&amp;TEXT(_xlpm.row,"00")),0)))))</f>
        <v>79</v>
      </c>
      <c r="AB65" s="265"/>
      <c r="AC65" s="3">
        <v>392</v>
      </c>
      <c r="AD65" s="2"/>
      <c r="AE65" s="2"/>
      <c r="AF65" s="2"/>
      <c r="AG65" s="2"/>
      <c r="AH65" s="12" cm="1">
        <f t="array" ref="AH65">_xlfn.LET(_xlpm.row,AJ59:AJ69,
SUM(_xlfn.BYROW(_xlpm.row,_xlfn.LAMBDA(_xlpm.row,IFERROR(SUMIFS(rack_breakdown[kW/Rack],rack_breakdown[Rack Path],$Y$3&amp;".sr0"&amp;$Y$4&amp;".rk"&amp;TEXT(_xlpm.row,"00")),0)))))</f>
        <v>65</v>
      </c>
      <c r="AI65" s="265"/>
      <c r="AJ65" s="3">
        <v>414</v>
      </c>
      <c r="AN65" s="12"/>
      <c r="AO65" s="272"/>
      <c r="AP65" s="3"/>
      <c r="AQ65" s="2"/>
      <c r="AR65" s="2"/>
      <c r="AS65" s="2"/>
      <c r="AT65" s="2"/>
      <c r="AU65" s="12"/>
      <c r="AV65" s="272"/>
      <c r="AW65" s="3">
        <v>458</v>
      </c>
      <c r="BA65" s="12" cm="1">
        <f t="array" ref="BA65">_xlfn.LET(_xlpm.row,BC59:BC69,
SUM(_xlfn.BYROW(_xlpm.row,_xlfn.LAMBDA(_xlpm.row,IFERROR(SUMIFS(rack_breakdown[kW/Rack],rack_breakdown[Rack Path],$Y$3&amp;".sr0"&amp;$Y$4&amp;".rk"&amp;TEXT(_xlpm.row,"00")),0)))))</f>
        <v>66</v>
      </c>
      <c r="BB65" s="265"/>
      <c r="BC65" s="3">
        <v>480</v>
      </c>
      <c r="BD65" s="2"/>
      <c r="BE65" s="2"/>
      <c r="BF65" s="2"/>
      <c r="BG65" s="2"/>
      <c r="BH65" s="12" cm="1">
        <f t="array" ref="BH65">_xlfn.LET(_xlpm.row,BJ59:BJ69,
SUM(_xlfn.BYROW(_xlpm.row,_xlfn.LAMBDA(_xlpm.row,IFERROR(SUMIFS(rack_breakdown[kW/Rack],rack_breakdown[Rack Path],$Y$3&amp;".sr0"&amp;$Y$4&amp;".rk"&amp;TEXT(_xlpm.row,"00")),0)))))</f>
        <v>68</v>
      </c>
      <c r="BI65" s="265"/>
      <c r="BJ65" s="3">
        <v>502</v>
      </c>
      <c r="BN65" s="12" cm="1">
        <f t="array" ref="BN65">_xlfn.LET(_xlpm.row,BP59:BP69,
SUM(_xlfn.BYROW(_xlpm.row,_xlfn.LAMBDA(_xlpm.row,IFERROR(SUMIFS(rack_breakdown[kW/Rack],rack_breakdown[Rack Path],$Y$3&amp;".sr0"&amp;$Y$4&amp;".rk"&amp;TEXT(_xlpm.row,"00")),0)))))</f>
        <v>65</v>
      </c>
      <c r="BO65" s="265"/>
      <c r="BP65" s="3">
        <v>524</v>
      </c>
      <c r="BQ65" s="2"/>
      <c r="BR65" s="2"/>
      <c r="BS65" s="2"/>
      <c r="BT65" s="2"/>
      <c r="BU65" s="12" cm="1">
        <f t="array" ref="BU65">_xlfn.LET(_xlpm.row,BW59:BW69,
SUM(_xlfn.BYROW(_xlpm.row,_xlfn.LAMBDA(_xlpm.row,IFERROR(SUMIFS(rack_breakdown[kW/Rack],rack_breakdown[Rack Path],$Y$3&amp;".sr0"&amp;$Y$4&amp;".rk"&amp;TEXT(_xlpm.row,"00")),0)))))</f>
        <v>69</v>
      </c>
      <c r="BV65" s="265"/>
      <c r="BW65" s="3">
        <v>546</v>
      </c>
      <c r="CA65" s="12" cm="1">
        <f t="array" ref="CA65">_xlfn.LET(_xlpm.row,CC59:CC69,
SUM(_xlfn.BYROW(_xlpm.row,_xlfn.LAMBDA(_xlpm.row,IFERROR(SUMIFS(rack_breakdown[kW/Rack],rack_breakdown[Rack Path],$Y$3&amp;".sr0"&amp;$Y$4&amp;".rk"&amp;TEXT(_xlpm.row,"00")),0)))))</f>
        <v>80</v>
      </c>
      <c r="CB65" s="265"/>
      <c r="CC65" s="3">
        <v>568</v>
      </c>
      <c r="CD65" s="2"/>
      <c r="CE65" s="2"/>
      <c r="CF65" s="2"/>
      <c r="CG65" s="2"/>
      <c r="CH65" s="12" cm="1">
        <f t="array" ref="CH65">_xlfn.LET(_xlpm.row,CJ59:CJ69,
SUM(_xlfn.BYROW(_xlpm.row,_xlfn.LAMBDA(_xlpm.row,IFERROR(SUMIFS(rack_breakdown[kW/Rack],rack_breakdown[Rack Path],$Y$3&amp;".sr0"&amp;$Y$4&amp;".rk"&amp;TEXT(_xlpm.row,"00")),0)))))</f>
        <v>66</v>
      </c>
      <c r="CI65" s="265"/>
      <c r="CJ65" s="3">
        <v>590</v>
      </c>
      <c r="CN65" s="12" cm="1">
        <f t="array" ref="CN65">_xlfn.LET(_xlpm.row,CP59:CP69,
SUM(_xlfn.BYROW(_xlpm.row,_xlfn.LAMBDA(_xlpm.row,IFERROR(SUMIFS(rack_breakdown[kW/Rack],rack_breakdown[Rack Path],$Y$3&amp;".sr0"&amp;$Y$4&amp;".rk"&amp;TEXT(_xlpm.row,"00")),0)))))</f>
        <v>69</v>
      </c>
      <c r="CO65" s="265"/>
      <c r="CP65" s="3">
        <v>612</v>
      </c>
      <c r="CQ65" s="2"/>
      <c r="CR65" s="2"/>
    </row>
    <row r="66" spans="6:96" ht="20.25" customHeight="1" x14ac:dyDescent="0.25">
      <c r="F66" s="2"/>
      <c r="G66" s="2"/>
      <c r="H66" s="12" t="s">
        <v>1970</v>
      </c>
      <c r="I66" s="265"/>
      <c r="J66" s="3">
        <v>327</v>
      </c>
      <c r="N66" s="12" t="s">
        <v>1970</v>
      </c>
      <c r="O66" s="265"/>
      <c r="P66" s="3">
        <v>349</v>
      </c>
      <c r="Q66" s="2"/>
      <c r="R66" s="2"/>
      <c r="S66" s="2"/>
      <c r="T66" s="2"/>
      <c r="U66" s="12" t="s">
        <v>1970</v>
      </c>
      <c r="V66" s="265"/>
      <c r="W66" s="3">
        <v>371</v>
      </c>
      <c r="AA66" s="12" t="s">
        <v>1970</v>
      </c>
      <c r="AB66" s="265"/>
      <c r="AC66" s="3">
        <v>393</v>
      </c>
      <c r="AD66" s="2"/>
      <c r="AE66" s="2"/>
      <c r="AF66" s="2"/>
      <c r="AG66" s="2"/>
      <c r="AH66" s="12" t="s">
        <v>1970</v>
      </c>
      <c r="AI66" s="265"/>
      <c r="AJ66" s="3">
        <v>415</v>
      </c>
      <c r="AN66" s="12" cm="1">
        <f t="array" ref="AN66">_xlfn.LET(_xlpm.row,AP59:AP70,
SUM(_xlfn.BYROW(_xlpm.row,_xlfn.LAMBDA(_xlpm.row,IFERROR(SUMIFS(rack_breakdown[kW/Rack],rack_breakdown[Rack Path],$Y$3&amp;".sr0"&amp;$Y$4&amp;".rk"&amp;TEXT(_xlpm.row,"00")),0)))))</f>
        <v>66.600000000000009</v>
      </c>
      <c r="AO66" s="272"/>
      <c r="AP66" s="3">
        <v>436</v>
      </c>
      <c r="AQ66" s="2"/>
      <c r="AR66" s="2"/>
      <c r="AS66" s="2"/>
      <c r="AT66" s="2"/>
      <c r="AU66" s="12" cm="1">
        <f t="array" ref="AU66">_xlfn.LET(_xlpm.row,AW59:AW70,
SUM(_xlfn.BYROW(_xlpm.row,_xlfn.LAMBDA(_xlpm.row,IFERROR(SUMIFS(rack_breakdown[kW/Rack],rack_breakdown[Rack Path],$Y$3&amp;".sr0"&amp;$Y$4&amp;".rk"&amp;TEXT(_xlpm.row,"00")),0)))))</f>
        <v>70</v>
      </c>
      <c r="AV66" s="272"/>
      <c r="AW66" s="3">
        <v>459</v>
      </c>
      <c r="BA66" s="12" t="s">
        <v>1970</v>
      </c>
      <c r="BB66" s="265"/>
      <c r="BC66" s="3">
        <v>481</v>
      </c>
      <c r="BD66" s="2"/>
      <c r="BE66" s="2"/>
      <c r="BF66" s="2"/>
      <c r="BG66" s="2"/>
      <c r="BH66" s="12" t="s">
        <v>1970</v>
      </c>
      <c r="BI66" s="265"/>
      <c r="BJ66" s="3">
        <v>503</v>
      </c>
      <c r="BN66" s="12" t="s">
        <v>1970</v>
      </c>
      <c r="BO66" s="265"/>
      <c r="BP66" s="3">
        <v>525</v>
      </c>
      <c r="BQ66" s="2"/>
      <c r="BR66" s="2"/>
      <c r="BS66" s="2"/>
      <c r="BT66" s="2"/>
      <c r="BU66" s="12" t="s">
        <v>1970</v>
      </c>
      <c r="BV66" s="265"/>
      <c r="BW66" s="3">
        <v>547</v>
      </c>
      <c r="CA66" s="12" t="s">
        <v>1970</v>
      </c>
      <c r="CB66" s="265"/>
      <c r="CC66" s="3">
        <v>569</v>
      </c>
      <c r="CD66" s="2"/>
      <c r="CE66" s="2"/>
      <c r="CF66" s="2"/>
      <c r="CG66" s="2"/>
      <c r="CH66" s="12" t="s">
        <v>1970</v>
      </c>
      <c r="CI66" s="265"/>
      <c r="CJ66" s="3">
        <v>591</v>
      </c>
      <c r="CN66" s="12" t="s">
        <v>1970</v>
      </c>
      <c r="CO66" s="265"/>
      <c r="CP66" s="3">
        <v>613</v>
      </c>
      <c r="CQ66" s="2"/>
      <c r="CR66" s="2"/>
    </row>
    <row r="67" spans="6:96" ht="20.25" customHeight="1" x14ac:dyDescent="0.25">
      <c r="F67" s="2"/>
      <c r="G67" s="2"/>
      <c r="H67" s="12"/>
      <c r="I67" s="265"/>
      <c r="J67" s="3">
        <v>328</v>
      </c>
      <c r="N67" s="12"/>
      <c r="O67" s="265"/>
      <c r="P67" s="3">
        <v>350</v>
      </c>
      <c r="Q67" s="2"/>
      <c r="R67" s="2"/>
      <c r="S67" s="2"/>
      <c r="T67" s="2"/>
      <c r="U67" s="12"/>
      <c r="V67" s="265"/>
      <c r="W67" s="3">
        <v>372</v>
      </c>
      <c r="AA67" s="12"/>
      <c r="AB67" s="265"/>
      <c r="AC67" s="3">
        <v>394</v>
      </c>
      <c r="AD67" s="2"/>
      <c r="AE67" s="2"/>
      <c r="AF67" s="2"/>
      <c r="AG67" s="2"/>
      <c r="AH67" s="12"/>
      <c r="AI67" s="265"/>
      <c r="AJ67" s="3">
        <v>416</v>
      </c>
      <c r="AN67" s="12" t="s">
        <v>1970</v>
      </c>
      <c r="AO67" s="272"/>
      <c r="AP67" s="3">
        <v>437</v>
      </c>
      <c r="AQ67" s="2"/>
      <c r="AR67" s="2"/>
      <c r="AS67" s="2"/>
      <c r="AT67" s="2"/>
      <c r="AU67" s="12" t="s">
        <v>1970</v>
      </c>
      <c r="AV67" s="272"/>
      <c r="AW67" s="3">
        <v>460</v>
      </c>
      <c r="BA67" s="12"/>
      <c r="BB67" s="265"/>
      <c r="BC67" s="3">
        <v>482</v>
      </c>
      <c r="BD67" s="2"/>
      <c r="BE67" s="2"/>
      <c r="BF67" s="2"/>
      <c r="BG67" s="2"/>
      <c r="BH67" s="12"/>
      <c r="BI67" s="265"/>
      <c r="BJ67" s="3">
        <v>504</v>
      </c>
      <c r="BN67" s="12"/>
      <c r="BO67" s="265"/>
      <c r="BP67" s="3">
        <v>526</v>
      </c>
      <c r="BQ67" s="2"/>
      <c r="BR67" s="2"/>
      <c r="BS67" s="2"/>
      <c r="BT67" s="2"/>
      <c r="BU67" s="12"/>
      <c r="BV67" s="265"/>
      <c r="BW67" s="3">
        <v>548</v>
      </c>
      <c r="CA67" s="12"/>
      <c r="CB67" s="265"/>
      <c r="CC67" s="3">
        <v>570</v>
      </c>
      <c r="CD67" s="2"/>
      <c r="CE67" s="2"/>
      <c r="CF67" s="2"/>
      <c r="CG67" s="2"/>
      <c r="CH67" s="12"/>
      <c r="CI67" s="265"/>
      <c r="CJ67" s="3">
        <v>592</v>
      </c>
      <c r="CN67" s="12"/>
      <c r="CO67" s="265"/>
      <c r="CP67" s="3">
        <v>614</v>
      </c>
      <c r="CQ67" s="2"/>
      <c r="CR67" s="2"/>
    </row>
    <row r="68" spans="6:96" ht="20.25" customHeight="1" x14ac:dyDescent="0.25">
      <c r="F68" s="2"/>
      <c r="G68" s="2"/>
      <c r="H68" s="12" cm="1">
        <f t="array" ref="H68">_xlfn.LET(
_xlpm.row,J59:J69,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39.156568000000007</v>
      </c>
      <c r="I68" s="265"/>
      <c r="J68" s="3">
        <v>329</v>
      </c>
      <c r="N68" s="12" cm="1">
        <f t="array" ref="N68">_xlfn.LET(
_xlpm.row,P59:P69,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70.027690666666672</v>
      </c>
      <c r="O68" s="265"/>
      <c r="P68" s="3">
        <v>351</v>
      </c>
      <c r="Q68" s="2"/>
      <c r="R68" s="2"/>
      <c r="S68" s="2"/>
      <c r="T68" s="2"/>
      <c r="U68" s="12" cm="1">
        <f t="array" ref="U68">_xlfn.LET(
_xlpm.row,W59:W69,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19.647039999999997</v>
      </c>
      <c r="V68" s="265"/>
      <c r="W68" s="3">
        <v>373</v>
      </c>
      <c r="AA68" s="12" cm="1">
        <f t="array" ref="AA68">_xlfn.LET(
_xlpm.row,AC59:AC69,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48.027383999999998</v>
      </c>
      <c r="AB68" s="265"/>
      <c r="AC68" s="3">
        <v>395</v>
      </c>
      <c r="AD68" s="2"/>
      <c r="AE68" s="2"/>
      <c r="AF68" s="2"/>
      <c r="AG68" s="2"/>
      <c r="AH68" s="12" cm="1">
        <f t="array" ref="AH68">_xlfn.LET(
_xlpm.row,AJ59:AJ69,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23.597917333333335</v>
      </c>
      <c r="AI68" s="265"/>
      <c r="AJ68" s="3">
        <v>417</v>
      </c>
      <c r="AN68" s="12"/>
      <c r="AO68" s="272"/>
      <c r="AP68" s="3"/>
      <c r="AQ68" s="2"/>
      <c r="AR68" s="2"/>
      <c r="AS68" s="2"/>
      <c r="AT68" s="2"/>
      <c r="AU68" s="12"/>
      <c r="AV68" s="272"/>
      <c r="AW68" s="3">
        <v>461</v>
      </c>
      <c r="BA68" s="12" cm="1">
        <f t="array" ref="BA68">_xlfn.LET(
_xlpm.row,BC59:BC69,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35.672272</v>
      </c>
      <c r="BB68" s="265"/>
      <c r="BC68" s="3">
        <v>483</v>
      </c>
      <c r="BD68" s="2"/>
      <c r="BE68" s="2"/>
      <c r="BF68" s="2"/>
      <c r="BG68" s="2"/>
      <c r="BH68" s="12" cm="1">
        <f t="array" ref="BH68">_xlfn.LET(
_xlpm.row,BJ59:BJ69,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29.079702666666666</v>
      </c>
      <c r="BI68" s="265"/>
      <c r="BJ68" s="3">
        <v>505</v>
      </c>
      <c r="BN68" s="12" cm="1">
        <f t="array" ref="BN68">_xlfn.LET(
_xlpm.row,BP59:BP69,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30.630549333333335</v>
      </c>
      <c r="BO68" s="265"/>
      <c r="BP68" s="3">
        <v>527</v>
      </c>
      <c r="BQ68" s="2"/>
      <c r="BR68" s="2"/>
      <c r="BS68" s="2"/>
      <c r="BT68" s="2"/>
      <c r="BU68" s="12" cm="1">
        <f t="array" ref="BU68">_xlfn.LET(
_xlpm.row,BW59:BW69,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37.67199733333333</v>
      </c>
      <c r="BV68" s="265"/>
      <c r="BW68" s="3">
        <v>549</v>
      </c>
      <c r="CA68" s="12" cm="1">
        <f t="array" ref="CA68">_xlfn.LET(
_xlpm.row,CC59:CC69,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31.558772000000005</v>
      </c>
      <c r="CB68" s="265"/>
      <c r="CC68" s="3">
        <v>571</v>
      </c>
      <c r="CD68" s="2"/>
      <c r="CE68" s="2"/>
      <c r="CF68" s="2"/>
      <c r="CG68" s="2"/>
      <c r="CH68" s="12" cm="1">
        <f t="array" ref="CH68">_xlfn.LET(
_xlpm.row,CJ59:CJ69,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21.3902</v>
      </c>
      <c r="CI68" s="265"/>
      <c r="CJ68" s="3">
        <v>593</v>
      </c>
      <c r="CN68" s="12" cm="1">
        <f t="array" ref="CN68">_xlfn.LET(
_xlpm.row,CP59:CP69,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39.45618133333334</v>
      </c>
      <c r="CO68" s="265"/>
      <c r="CP68" s="3">
        <v>615</v>
      </c>
      <c r="CQ68" s="2"/>
      <c r="CR68" s="2"/>
    </row>
    <row r="69" spans="6:96" ht="20.25" customHeight="1" x14ac:dyDescent="0.25">
      <c r="F69" s="2"/>
      <c r="G69" s="2"/>
      <c r="H69" s="13" t="s">
        <v>120</v>
      </c>
      <c r="I69" s="266"/>
      <c r="J69" s="3">
        <v>330</v>
      </c>
      <c r="N69" s="13" t="s">
        <v>120</v>
      </c>
      <c r="O69" s="266"/>
      <c r="P69" s="3">
        <v>352</v>
      </c>
      <c r="Q69" s="2"/>
      <c r="R69" s="2"/>
      <c r="S69" s="2"/>
      <c r="T69" s="2"/>
      <c r="U69" s="13" t="s">
        <v>120</v>
      </c>
      <c r="V69" s="266"/>
      <c r="W69" s="3">
        <v>374</v>
      </c>
      <c r="AA69" s="13" t="s">
        <v>120</v>
      </c>
      <c r="AB69" s="266"/>
      <c r="AC69" s="3">
        <v>396</v>
      </c>
      <c r="AD69" s="2"/>
      <c r="AE69" s="2"/>
      <c r="AF69" s="2"/>
      <c r="AG69" s="2"/>
      <c r="AH69" s="13" t="s">
        <v>120</v>
      </c>
      <c r="AI69" s="266"/>
      <c r="AJ69" s="3">
        <v>418</v>
      </c>
      <c r="AN69" s="12" cm="1">
        <f t="array" ref="AN69">_xlfn.LET(
_xlpm.row,AP59:AP70,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9.2032706666666666</v>
      </c>
      <c r="AO69" s="272"/>
      <c r="AP69" s="3">
        <v>439</v>
      </c>
      <c r="AQ69" s="2"/>
      <c r="AR69" s="2"/>
      <c r="AS69" s="2"/>
      <c r="AT69" s="2"/>
      <c r="AU69" s="12" cm="1">
        <f t="array" ref="AU69">_xlfn.LET(
_xlpm.row,AW59:AW70,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43.241111999999987</v>
      </c>
      <c r="AV69" s="272"/>
      <c r="AW69" s="3">
        <v>462</v>
      </c>
      <c r="BA69" s="13" t="s">
        <v>120</v>
      </c>
      <c r="BB69" s="266"/>
      <c r="BC69" s="3">
        <v>484</v>
      </c>
      <c r="BD69" s="2"/>
      <c r="BE69" s="2"/>
      <c r="BF69" s="2"/>
      <c r="BG69" s="2"/>
      <c r="BH69" s="13" t="s">
        <v>120</v>
      </c>
      <c r="BI69" s="266"/>
      <c r="BJ69" s="3">
        <v>506</v>
      </c>
      <c r="BN69" s="13" t="s">
        <v>120</v>
      </c>
      <c r="BO69" s="266"/>
      <c r="BP69" s="3">
        <v>528</v>
      </c>
      <c r="BQ69" s="2"/>
      <c r="BR69" s="2"/>
      <c r="BS69" s="2"/>
      <c r="BT69" s="2"/>
      <c r="BU69" s="13" t="s">
        <v>120</v>
      </c>
      <c r="BV69" s="266"/>
      <c r="BW69" s="3">
        <v>550</v>
      </c>
      <c r="CA69" s="13" t="s">
        <v>120</v>
      </c>
      <c r="CB69" s="266"/>
      <c r="CC69" s="3">
        <v>572</v>
      </c>
      <c r="CD69" s="2"/>
      <c r="CE69" s="2"/>
      <c r="CF69" s="2"/>
      <c r="CG69" s="2"/>
      <c r="CH69" s="13" t="s">
        <v>120</v>
      </c>
      <c r="CI69" s="266"/>
      <c r="CJ69" s="3">
        <v>594</v>
      </c>
      <c r="CN69" s="13" t="s">
        <v>120</v>
      </c>
      <c r="CO69" s="266"/>
      <c r="CP69" s="3">
        <v>616</v>
      </c>
      <c r="CQ69" s="2"/>
      <c r="CR69" s="2"/>
    </row>
    <row r="70" spans="6:96" ht="20.25" customHeight="1" x14ac:dyDescent="0.25">
      <c r="AN70" s="13" t="s">
        <v>120</v>
      </c>
      <c r="AO70" s="273"/>
      <c r="AP70" s="3">
        <v>440</v>
      </c>
      <c r="AQ70" s="2"/>
      <c r="AR70" s="2"/>
      <c r="AS70" s="2"/>
      <c r="AT70" s="2"/>
      <c r="AU70" s="13" t="s">
        <v>120</v>
      </c>
      <c r="AV70" s="273"/>
      <c r="AW70" s="3"/>
    </row>
  </sheetData>
  <mergeCells count="61">
    <mergeCell ref="AI7:AJ7"/>
    <mergeCell ref="AK7:AL7"/>
    <mergeCell ref="AS7:AT7"/>
    <mergeCell ref="AU7:AV7"/>
    <mergeCell ref="BI59:BI69"/>
    <mergeCell ref="BO59:BO69"/>
    <mergeCell ref="BV59:BV69"/>
    <mergeCell ref="AO48:AO58"/>
    <mergeCell ref="AO59:AO70"/>
    <mergeCell ref="AV48:AV58"/>
    <mergeCell ref="AV59:AV70"/>
    <mergeCell ref="BB59:BB69"/>
    <mergeCell ref="BB48:BB58"/>
    <mergeCell ref="BI48:BI58"/>
    <mergeCell ref="BO48:BO58"/>
    <mergeCell ref="CI48:CI58"/>
    <mergeCell ref="CO48:CO58"/>
    <mergeCell ref="BV34:BV40"/>
    <mergeCell ref="BV30:BV33"/>
    <mergeCell ref="CB59:CB69"/>
    <mergeCell ref="CI59:CI69"/>
    <mergeCell ref="CO59:CO69"/>
    <mergeCell ref="BV48:BV58"/>
    <mergeCell ref="CB48:CB58"/>
    <mergeCell ref="CB19:CB29"/>
    <mergeCell ref="CI19:CI29"/>
    <mergeCell ref="CB30:CB40"/>
    <mergeCell ref="CI30:CI40"/>
    <mergeCell ref="CO19:CO29"/>
    <mergeCell ref="CO30:CO40"/>
    <mergeCell ref="V48:V58"/>
    <mergeCell ref="AB48:AB58"/>
    <mergeCell ref="AI48:AI58"/>
    <mergeCell ref="V59:V69"/>
    <mergeCell ref="AB59:AB69"/>
    <mergeCell ref="AI59:AI69"/>
    <mergeCell ref="I48:I58"/>
    <mergeCell ref="O48:O58"/>
    <mergeCell ref="I59:I69"/>
    <mergeCell ref="O59:O69"/>
    <mergeCell ref="BO19:BO29"/>
    <mergeCell ref="BO30:BO40"/>
    <mergeCell ref="V19:V29"/>
    <mergeCell ref="V30:V40"/>
    <mergeCell ref="AB19:AB29"/>
    <mergeCell ref="AB30:AB40"/>
    <mergeCell ref="AI19:AI29"/>
    <mergeCell ref="AI30:AI40"/>
    <mergeCell ref="I19:I29"/>
    <mergeCell ref="I30:I40"/>
    <mergeCell ref="O19:O29"/>
    <mergeCell ref="O30:O40"/>
    <mergeCell ref="BV19:BV29"/>
    <mergeCell ref="AO30:AO40"/>
    <mergeCell ref="AV30:AV40"/>
    <mergeCell ref="AO18:AO29"/>
    <mergeCell ref="AV18:AV29"/>
    <mergeCell ref="BB19:BB29"/>
    <mergeCell ref="BB30:BB40"/>
    <mergeCell ref="BI19:BI29"/>
    <mergeCell ref="BI30:BI40"/>
  </mergeCells>
  <phoneticPr fontId="3" type="noConversion"/>
  <conditionalFormatting sqref="I19:I40 O19:O40 V19:V40 AB19:AB40 AI19:AI40 AO18:AO40 AV18:AV40 BB19:BB40 BI19:BI40 BO19:BO40 BV19:BV40 CB19:CB40 CI19:CI40 CO19:CO40 I48:I69 O48:O69 V48:V69 AB48:AB69 AI48:AI69 AO48:AO70 AV48:AV70 BB48:BB69 BI48:BI69 BO48:BO69 BV48:BV69 CB48:CB69 CI48:CI69 CO48:CO69">
    <cfRule type="containsText" dxfId="117" priority="7" operator="containsText" text="Fabric">
      <formula>NOT(ISERROR(SEARCH("Fabric",I18)))</formula>
    </cfRule>
    <cfRule type="containsText" dxfId="116" priority="8" operator="containsText" text="Network">
      <formula>NOT(ISERROR(SEARCH("Network",I18)))</formula>
    </cfRule>
  </conditionalFormatting>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_xludf.hide">
                <anchor moveWithCells="1">
                  <from>
                    <xdr:col>8</xdr:col>
                    <xdr:colOff>19050</xdr:colOff>
                    <xdr:row>3</xdr:row>
                    <xdr:rowOff>114300</xdr:rowOff>
                  </from>
                  <to>
                    <xdr:col>13</xdr:col>
                    <xdr:colOff>57150</xdr:colOff>
                    <xdr:row>6</xdr:row>
                    <xdr:rowOff>0</xdr:rowOff>
                  </to>
                </anchor>
              </controlPr>
            </control>
          </mc:Choice>
        </mc:AlternateContent>
        <mc:AlternateContent xmlns:mc="http://schemas.openxmlformats.org/markup-compatibility/2006">
          <mc:Choice Requires="x14">
            <control shapeId="1026" r:id="rId5" name="Button 2">
              <controlPr defaultSize="0" print="0" autoFill="0" autoPict="0" macro="[0]!_xludf.unhide">
                <anchor moveWithCells="1">
                  <from>
                    <xdr:col>2</xdr:col>
                    <xdr:colOff>19050</xdr:colOff>
                    <xdr:row>3</xdr:row>
                    <xdr:rowOff>114300</xdr:rowOff>
                  </from>
                  <to>
                    <xdr:col>7</xdr:col>
                    <xdr:colOff>57150</xdr:colOff>
                    <xdr:row>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1" operator="containsText" id="{1A6D4E4D-5B2F-4C06-A28E-5C274FC6CB27}">
            <xm:f>NOT(ISERROR(SEARCH("Bare Metal",I18)))</xm:f>
            <xm:f>"Bare Metal"</xm:f>
            <x14:dxf>
              <fill>
                <patternFill patternType="lightUp">
                  <fgColor theme="8" tint="0.59996337778862885"/>
                  <bgColor auto="1"/>
                </patternFill>
              </fill>
            </x14:dxf>
          </x14:cfRule>
          <x14:cfRule type="containsText" priority="2" operator="containsText" id="{2CA923A5-CF0D-4FB7-B00D-11A97910FC41}">
            <xm:f>NOT(ISERROR(SEARCH("Compute",I18)))</xm:f>
            <xm:f>"Compute"</xm:f>
            <x14:dxf>
              <fill>
                <patternFill patternType="lightUp">
                  <fgColor theme="5" tint="0.59996337778862885"/>
                  <bgColor auto="1"/>
                </patternFill>
              </fill>
            </x14:dxf>
          </x14:cfRule>
          <x14:cfRule type="containsText" priority="3" operator="containsText" id="{69D04845-B9C9-4AAA-81F0-83D5C59ECE59}">
            <xm:f>NOT(ISERROR(SEARCH("Gen1",I18)))</xm:f>
            <xm:f>"Gen1"</xm:f>
            <x14:dxf>
              <fill>
                <patternFill patternType="lightUp">
                  <fgColor theme="9" tint="0.79998168889431442"/>
                  <bgColor auto="1"/>
                </patternFill>
              </fill>
            </x14:dxf>
          </x14:cfRule>
          <x14:cfRule type="containsText" priority="4" operator="containsText" id="{143972F0-B558-4052-B407-449EFC82CA3C}">
            <xm:f>NOT(ISERROR(SEARCH("Gen2",I18)))</xm:f>
            <xm:f>"Gen2"</xm:f>
            <x14:dxf>
              <fill>
                <patternFill patternType="lightUp">
                  <fgColor rgb="FF00B050"/>
                  <bgColor auto="1"/>
                </patternFill>
              </fill>
            </x14:dxf>
          </x14:cfRule>
          <x14:cfRule type="containsText" priority="5" operator="containsText" id="{5612BE12-7EAC-4E4A-9243-D8D70AC79E07}">
            <xm:f>NOT(ISERROR(SEARCH("Storage",I18)))</xm:f>
            <xm:f>"Storage"</xm:f>
            <x14:dxf>
              <fill>
                <patternFill patternType="lightUp">
                  <fgColor theme="7" tint="0.59996337778862885"/>
                  <bgColor auto="1"/>
                </patternFill>
              </fill>
            </x14:dxf>
          </x14:cfRule>
          <x14:cfRule type="containsText" priority="6" operator="containsText" id="{89813F7F-CB8B-4263-8458-33C4B56A5923}">
            <xm:f>NOT(ISERROR(SEARCH("Unallocated",I18)))</xm:f>
            <xm:f>"Unallocated"</xm:f>
            <x14:dxf>
              <fill>
                <patternFill patternType="lightUp">
                  <fgColor theme="0" tint="-0.24994659260841701"/>
                  <bgColor auto="1"/>
                </patternFill>
              </fill>
            </x14:dxf>
          </x14:cfRule>
          <x14:cfRule type="containsText" priority="9" operator="containsText" id="{2CEC2641-0503-4B2D-86BC-27B9604EF928}">
            <xm:f>NOT(ISERROR(SEARCH("NG Fed",I18)))</xm:f>
            <xm:f>"NG Fed"</xm:f>
            <x14:dxf>
              <fill>
                <patternFill patternType="lightUp">
                  <fgColor theme="9" tint="-0.24994659260841701"/>
                  <bgColor theme="4" tint="0.79998168889431442"/>
                </patternFill>
              </fill>
            </x14:dxf>
          </x14:cfRule>
          <xm:sqref>I19:I40 O19:O40 V19:V40 AB19:AB40 AI19:AI40 AO18:AO40 AV18:AV40 BB19:BB40 BI19:BI40 BO19:BO40 BV19:BV40 CB19:CB40 CI19:CI40 CO19:CO40 I48:I69 O48:O69 V48:V69 AB48:AB69 AI48:AI69 AO48:AO70 AV48:AV70 BB48:BB69 BI48:BI69 BO48:BO69 BV48:BV69 CB48:CB69 CI48:CI69 CO48:CO69</xm:sqref>
        </x14:conditionalFormatting>
        <x14:conditionalFormatting xmlns:xm="http://schemas.microsoft.com/office/excel/2006/main">
          <x14:cfRule type="expression" priority="819" id="{399AE254-CA68-49EB-BCD4-3084A8AEBE93}">
            <xm:f>_xlfn.LET(_xlpm.rack,file_path!$B$5&amp;".sr0"&amp;$C$5&amp;".rk"&amp;TEXT(J17,"00"),_xlpm.type,LEFT(_xlfn.XLOOKUP(_xlpm.rack,'rack_breakdown'!$A$2:$A$1141,'rack_breakdown'!$I$2:$I$1141),3),_xlpm.sts,_xlfn.XLOOKUP(_xlpm.rack,'rack_breakdown'!$A$2:$A$1141,'rack_breakdown'!$K$2:$K$1141),AND(OR(_xlpm.type="Gen",_xlpm.type="NG "),NOT(_xlpm.sts="Power Limit")))</xm:f>
            <x14:dxf>
              <fill>
                <patternFill>
                  <bgColor theme="4" tint="0.79998168889431442"/>
                </patternFill>
              </fill>
            </x14:dxf>
          </x14:cfRule>
          <x14:cfRule type="expression" priority="820" id="{325BAFE8-1788-4F7A-B760-72A2B43F95FE}">
            <xm:f>_xlfn.XLOOKUP(file_path!$B$5&amp;".sr0"&amp;$C$5&amp;".rk"&amp;TEXT(J18,"00"),'rack_breakdown'!$A$2:$A$4819,'rack_breakdown'!$J$2:$J$4819)="Aggregate"</xm:f>
            <x14:dxf>
              <fill>
                <patternFill>
                  <bgColor theme="0" tint="-0.14996795556505021"/>
                </patternFill>
              </fill>
            </x14:dxf>
          </x14:cfRule>
          <xm:sqref>J48:J69 J19:J40 P19:P40 W19:W40 AC19:AC40 AJ19:AJ40 AP18:AP40 AW18:AW40 BC19:BC40 BJ19:BJ40 BP19:BP40 BW19:BW40 CC19:CC40 CJ19:CJ40 CP19:CP40 P48:P69 W48:W69 AC48:AC69 AJ48:AJ69 AP48:AP70 AW48:AW70 BC48:BC69 BJ48:BJ69 BP48:BP69 BW48:BW69 CC48:CC69 CJ48:CJ69 CP48:CP69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670B7-3921-40E3-84EF-8E4EC19053F1}">
  <sheetPr codeName="Sheet3"/>
  <dimension ref="A1:CR70"/>
  <sheetViews>
    <sheetView showGridLines="0" zoomScale="85" zoomScaleNormal="85" workbookViewId="0"/>
  </sheetViews>
  <sheetFormatPr defaultColWidth="3.85546875" defaultRowHeight="20.25" customHeight="1" x14ac:dyDescent="0.25"/>
  <cols>
    <col min="1" max="1" width="0.7109375" style="1" customWidth="1"/>
    <col min="2" max="16384" width="3.85546875" style="1"/>
  </cols>
  <sheetData>
    <row r="1" spans="1:94" ht="15" customHeight="1" x14ac:dyDescent="0.25">
      <c r="A1"/>
      <c r="B1" s="8" t="str">
        <f>'rack_breakdown'!B2&amp;" - DC Layout"</f>
        <v>DAL10 - DC Layout</v>
      </c>
      <c r="C1" s="7"/>
      <c r="D1" s="7"/>
      <c r="E1" s="7"/>
      <c r="F1" s="7"/>
      <c r="G1" s="7"/>
      <c r="H1" s="7"/>
      <c r="I1" s="7"/>
      <c r="J1" s="7"/>
      <c r="K1" s="7"/>
      <c r="L1" s="7"/>
      <c r="M1" s="7"/>
      <c r="N1" s="7"/>
      <c r="O1" s="7"/>
      <c r="P1" s="7"/>
      <c r="Q1" s="7"/>
      <c r="R1" s="7"/>
      <c r="S1" s="7"/>
      <c r="T1" s="7"/>
      <c r="U1" s="7"/>
      <c r="V1" s="7"/>
      <c r="W1" s="7"/>
      <c r="X1" s="7"/>
      <c r="Y1" s="7"/>
      <c r="Z1" s="7"/>
    </row>
    <row r="2" spans="1:94" ht="15" customHeight="1" thickBot="1" x14ac:dyDescent="0.3">
      <c r="B2" s="9" t="str" cm="1">
        <f t="array" ref="B2">Data_Date[Date]</f>
        <v>Data as of 2/3/2025</v>
      </c>
      <c r="C2" s="38"/>
      <c r="D2" s="38"/>
      <c r="E2" s="38"/>
      <c r="F2" s="38"/>
      <c r="G2" s="38"/>
      <c r="H2" s="38"/>
      <c r="I2" s="38"/>
      <c r="J2" s="38"/>
      <c r="K2" s="38"/>
      <c r="L2" s="38"/>
      <c r="M2" s="38"/>
      <c r="N2" s="38"/>
      <c r="O2" s="38"/>
      <c r="P2" s="38"/>
      <c r="Q2" s="38"/>
      <c r="R2" s="38"/>
      <c r="S2" s="38"/>
      <c r="T2" s="38"/>
      <c r="U2" s="38"/>
      <c r="V2" s="38"/>
      <c r="W2" s="38"/>
      <c r="X2" s="38"/>
      <c r="Y2" s="38"/>
      <c r="Z2" s="38"/>
    </row>
    <row r="3" spans="1:94" ht="15" customHeight="1" thickBot="1" x14ac:dyDescent="0.3">
      <c r="B3" s="9" t="s">
        <v>11</v>
      </c>
      <c r="V3" s="212" t="s">
        <v>1772</v>
      </c>
      <c r="W3" s="213"/>
      <c r="X3" s="214"/>
      <c r="Y3" s="123" t="str">
        <f>file_path!B2</f>
        <v>DAL10</v>
      </c>
      <c r="Z3" s="215"/>
      <c r="AA3" s="216"/>
      <c r="AB3"/>
      <c r="AC3" s="129" t="s">
        <v>148</v>
      </c>
      <c r="AD3" s="130"/>
      <c r="AE3" s="130"/>
      <c r="AF3" s="130"/>
      <c r="AG3" s="130"/>
      <c r="AH3" s="130"/>
      <c r="AI3" s="130"/>
      <c r="AJ3" s="130"/>
      <c r="AK3" s="130"/>
      <c r="AL3" s="130"/>
      <c r="AM3" s="130"/>
      <c r="AN3" s="130"/>
      <c r="AO3" s="130"/>
      <c r="AP3" s="130"/>
      <c r="AQ3" s="130"/>
      <c r="AR3" s="130"/>
      <c r="AS3" s="130"/>
      <c r="AT3" s="130"/>
      <c r="AU3" s="130"/>
      <c r="AV3" s="131"/>
      <c r="AX3"/>
      <c r="AY3"/>
      <c r="AZ3"/>
      <c r="BA3"/>
      <c r="BB3"/>
      <c r="BC3"/>
      <c r="BD3"/>
      <c r="BE3"/>
      <c r="BF3"/>
      <c r="BG3"/>
      <c r="BH3"/>
      <c r="BI3"/>
      <c r="BJ3"/>
      <c r="BK3"/>
      <c r="BL3"/>
      <c r="BM3"/>
      <c r="BO3"/>
      <c r="BP3"/>
      <c r="BQ3"/>
      <c r="BR3"/>
      <c r="BS3"/>
      <c r="BT3"/>
      <c r="BU3"/>
      <c r="BV3"/>
      <c r="BW3"/>
      <c r="BX3"/>
      <c r="BY3"/>
      <c r="BZ3"/>
      <c r="CA3"/>
      <c r="CB3"/>
      <c r="CC3"/>
      <c r="CD3"/>
      <c r="CE3"/>
      <c r="CF3" s="86"/>
      <c r="CG3" s="86"/>
      <c r="CH3" s="86"/>
      <c r="CI3" s="86"/>
      <c r="CJ3" s="86"/>
      <c r="CK3" s="86"/>
      <c r="CL3" s="86"/>
      <c r="CM3" s="86"/>
      <c r="CN3" s="86"/>
      <c r="CO3" s="86"/>
      <c r="CP3" s="86"/>
    </row>
    <row r="4" spans="1:94" ht="15" customHeight="1" thickBot="1" x14ac:dyDescent="0.3">
      <c r="V4" s="217" t="s">
        <v>14</v>
      </c>
      <c r="W4" s="218"/>
      <c r="X4" s="219"/>
      <c r="Y4" s="220">
        <v>2</v>
      </c>
      <c r="Z4" s="221"/>
      <c r="AA4" s="222"/>
      <c r="AB4"/>
      <c r="AC4" s="132" t="s">
        <v>1971</v>
      </c>
      <c r="AD4" s="133"/>
      <c r="AE4" s="133"/>
      <c r="AF4" s="133"/>
      <c r="AG4" s="351" t="s">
        <v>9448</v>
      </c>
      <c r="AH4" s="351"/>
      <c r="AI4" s="351" t="s">
        <v>120</v>
      </c>
      <c r="AJ4" s="351"/>
      <c r="AK4" s="351" t="s">
        <v>1970</v>
      </c>
      <c r="AL4" s="352"/>
      <c r="AM4" s="132" t="s">
        <v>1971</v>
      </c>
      <c r="AN4" s="133"/>
      <c r="AO4" s="133"/>
      <c r="AP4" s="133"/>
      <c r="AQ4" s="351" t="s">
        <v>9448</v>
      </c>
      <c r="AR4" s="351"/>
      <c r="AS4" s="351" t="s">
        <v>120</v>
      </c>
      <c r="AT4" s="351"/>
      <c r="AU4" s="351" t="s">
        <v>1970</v>
      </c>
      <c r="AV4" s="352"/>
      <c r="AX4"/>
      <c r="AY4"/>
      <c r="AZ4"/>
      <c r="BA4"/>
      <c r="BB4"/>
      <c r="BC4"/>
      <c r="BD4"/>
      <c r="BE4"/>
      <c r="BF4"/>
      <c r="BG4"/>
      <c r="BH4"/>
      <c r="BI4"/>
      <c r="BJ4"/>
      <c r="BK4"/>
      <c r="BL4"/>
      <c r="BM4"/>
      <c r="BO4"/>
      <c r="BP4"/>
      <c r="BQ4"/>
      <c r="BR4"/>
      <c r="BS4"/>
      <c r="BT4"/>
      <c r="BU4"/>
      <c r="BV4"/>
      <c r="BW4"/>
      <c r="BX4"/>
      <c r="BY4"/>
      <c r="BZ4"/>
      <c r="CA4"/>
      <c r="CB4"/>
      <c r="CC4"/>
      <c r="CD4"/>
      <c r="CE4"/>
      <c r="CF4" s="86"/>
      <c r="CG4" s="86"/>
      <c r="CH4" s="86"/>
      <c r="CI4" s="86"/>
      <c r="CJ4" s="86"/>
      <c r="CK4" s="86"/>
      <c r="CL4" s="86"/>
      <c r="CM4" s="86"/>
      <c r="CN4" s="86"/>
      <c r="CO4" s="86"/>
      <c r="CP4" s="86"/>
    </row>
    <row r="5" spans="1:94" ht="15" customHeight="1" x14ac:dyDescent="0.25">
      <c r="C5" s="1">
        <v>2</v>
      </c>
      <c r="D5" s="4"/>
      <c r="V5" s="217" t="s">
        <v>5080</v>
      </c>
      <c r="W5" s="218"/>
      <c r="X5" s="219"/>
      <c r="Y5" s="126" t="str" cm="1">
        <f t="array" ref="Y5:Y7">TRANSPOSE(_xlfn.XLOOKUP(Y3&amp;Y4,sr_details[Data Center]&amp;sr_details[Server Room],sr_details[[Vendor Identification]:[Details]]))</f>
        <v>STE-DFW1-DC1-2-DH6-GV59</v>
      </c>
      <c r="Z5" s="221"/>
      <c r="AA5" s="222"/>
      <c r="AB5"/>
      <c r="AC5" s="175" t="s">
        <v>9449</v>
      </c>
      <c r="AD5" s="176"/>
      <c r="AE5" s="176"/>
      <c r="AF5" s="176"/>
      <c r="AG5" s="359">
        <v>2000</v>
      </c>
      <c r="AH5" s="359"/>
      <c r="AI5" s="359" cm="1">
        <f t="array" ref="AI5">_xlfn.LET(_xlpm.row,_xlfn.VSTACK(
J19:J29,J30:J40,P19:P29,P30:P40,W19:W29,W30:W40,AC19:AC29,AC30:AC40,AJ19:AJ29,AJ30:AJ40,AP18:AP29,AP30:AP40,AW18:AW29,AW30:AW40,BC19:BC29,BC30:BC40,BJ19:BJ29,BJ30:BJ40,BP19:BP29,BP30:BP40,BW19:BW29,BW30:BW40,CC19:CC29,CC30:CC40,CJ19:CJ29,CJ30:CJ40,CP19:CP29,CP30:CP40
),SUM(_xlfn.BYROW(_xlpm.row,_xlfn.LAMBDA(_xlpm.row,IFERROR(SUMIFS(power_data[Rack Reading],power_data[Rack Path],$Y$3&amp;".sr0"&amp;$Y$4&amp;".rk"&amp;TEXT(_xlpm.row,"00")),0)))))</f>
        <v>1261.3162039999997</v>
      </c>
      <c r="AJ5" s="359"/>
      <c r="AK5" s="359" cm="1">
        <f t="array" ref="AK5">_xlfn.LET(_xlpm.row,_xlfn.VSTACK(
J19:J29,J30:J40,P19:P29,P30:P40,W19:W29,W30:W40,AC19:AC29,AC30:AC40,AJ19:AJ29,AJ30:AJ40,AP18:AP29,AP30:AP40,AW18:AW29,AW30:AW40,BC19:BC29,BC30:BC40,BJ19:BJ29,BJ30:BJ40,BP19:BP29,BP30:BP40,BW19:BW29,BW30:BW40,CC19:CC29,CC30:CC40,CJ19:CJ29,CJ30:CJ40,CP19:CP29,CP30:CP40
),SUM(_xlfn.BYROW(_xlpm.row,_xlfn.LAMBDA(_xlpm.row,IFERROR(SUMIFS(rack_breakdown[kW/Rack],rack_breakdown[Rack Path],$Y$3&amp;".sr0"&amp;$Y$4&amp;".rk"&amp;TEXT(_xlpm.row,"00")),0)))))</f>
        <v>2228.199999999998</v>
      </c>
      <c r="AL5" s="360"/>
      <c r="AM5" s="68" t="s">
        <v>9450</v>
      </c>
      <c r="AN5" s="69"/>
      <c r="AO5" s="69"/>
      <c r="AP5" s="69"/>
      <c r="AQ5" s="344">
        <v>2000</v>
      </c>
      <c r="AR5" s="344"/>
      <c r="AS5" s="344" cm="1">
        <f t="array" ref="AS5">_xlfn.LET(_xlpm.row,_xlfn.VSTACK(
A19:A29,A30:A40,G19:G29,G30:G40,N19:N29,N30:N40,T19:T29,T30:T40,AA19:AA29,AA30:AA40,AG18:AG29,AG30:AG40,AN18:AN29,AN30:AN40,AT19:AT29,AT30:AT40,BA19:BA29,BA30:BA40,BG19:BG29,BG30:BG40,BN19:BN29,BN30:BN40,BT19:BT29,BT30:BT40,CA19:CA29,CA30:CA40,CG19:CG29,CG30:CG40
),SUM(_xlfn.BYROW(_xlpm.row,_xlfn.LAMBDA(_xlpm.row,IFERROR(SUMIFS(power_data[Rack Reading],power_data[Rack Path],$Y$3&amp;".sr0"&amp;$Y$4&amp;".rk"&amp;TEXT(_xlpm.row,"00")),0)))))</f>
        <v>174.64433066666669</v>
      </c>
      <c r="AT5" s="344"/>
      <c r="AU5" s="344" cm="1">
        <f t="array" ref="AU5">_xlfn.LET(_xlpm.row,_xlfn.VSTACK(
A48:A58,A59:A69,G48:G58,G59:G69,N48:N58,N59:N69,T48:T58,T59:T69,AA48:AA58,AA59:AA69,AG48:AG58,AG59:AG70,AN48:AN58,AN59:AN70,AT48:AT58,AT59:AT69,BA48:BA58,BA59:BA69,BG48:BG58,BG59:BG69,BN48:BN58,BN59:BN69,BT48:BT58,BT59:BT69,CA48:CA58,CA59:CA69,CG48:CG58,CG59:CG69
),SUM(_xlfn.BYROW(_xlpm.row,_xlfn.LAMBDA(_xlpm.row,IFERROR(SUMIFS(rack_breakdown[kW/Rack],rack_breakdown[Rack Path],$Y$3&amp;".sr0"&amp;$Y$4&amp;".rk"&amp;TEXT(_xlpm.row,"00")),0)))))</f>
        <v>295.8</v>
      </c>
      <c r="AV5" s="345"/>
      <c r="AX5"/>
      <c r="AY5"/>
      <c r="AZ5"/>
      <c r="BA5"/>
      <c r="BB5"/>
      <c r="BC5"/>
      <c r="BD5"/>
      <c r="BE5"/>
      <c r="BF5"/>
      <c r="BG5"/>
      <c r="BH5"/>
      <c r="BI5"/>
      <c r="BJ5"/>
      <c r="BK5"/>
      <c r="BL5"/>
      <c r="BM5"/>
      <c r="BO5"/>
      <c r="BP5"/>
      <c r="BQ5"/>
      <c r="BR5"/>
      <c r="BS5"/>
      <c r="BT5"/>
      <c r="BU5"/>
      <c r="BV5"/>
      <c r="BW5"/>
      <c r="BX5"/>
      <c r="BY5"/>
      <c r="BZ5"/>
      <c r="CA5"/>
      <c r="CB5"/>
      <c r="CC5"/>
      <c r="CD5"/>
      <c r="CE5"/>
      <c r="CF5" s="86"/>
      <c r="CG5" s="86"/>
      <c r="CH5" s="86"/>
      <c r="CI5" s="86"/>
      <c r="CJ5" s="86"/>
      <c r="CK5" s="86"/>
      <c r="CL5" s="86"/>
      <c r="CM5" s="86"/>
      <c r="CN5" s="86"/>
      <c r="CO5" s="86"/>
      <c r="CP5" s="86"/>
    </row>
    <row r="6" spans="1:94" ht="15" customHeight="1" x14ac:dyDescent="0.25">
      <c r="V6" s="217" t="s">
        <v>5081</v>
      </c>
      <c r="W6" s="218"/>
      <c r="X6" s="219"/>
      <c r="Y6" s="223">
        <v>4000</v>
      </c>
      <c r="Z6" s="221"/>
      <c r="AA6" s="224"/>
      <c r="AB6"/>
      <c r="AC6" s="73" t="s">
        <v>2674</v>
      </c>
      <c r="AD6" s="74"/>
      <c r="AE6" s="74"/>
      <c r="AF6" s="74"/>
      <c r="AG6" s="336"/>
      <c r="AH6" s="336"/>
      <c r="AI6" s="336">
        <f>AI5/28</f>
        <v>45.04700728571428</v>
      </c>
      <c r="AJ6" s="336"/>
      <c r="AK6" s="336">
        <f>AK5/28</f>
        <v>79.578571428571351</v>
      </c>
      <c r="AL6" s="337"/>
      <c r="AM6" s="188" t="s">
        <v>2674</v>
      </c>
      <c r="AN6" s="189"/>
      <c r="AO6" s="189"/>
      <c r="AP6" s="189"/>
      <c r="AQ6" s="364"/>
      <c r="AR6" s="364"/>
      <c r="AS6" s="364">
        <f>AS5/28</f>
        <v>6.2372975238095245</v>
      </c>
      <c r="AT6" s="364"/>
      <c r="AU6" s="364">
        <f>AU5/28</f>
        <v>10.564285714285715</v>
      </c>
      <c r="AV6" s="365"/>
      <c r="AX6"/>
      <c r="AY6"/>
      <c r="AZ6"/>
      <c r="BA6"/>
      <c r="BB6"/>
      <c r="BC6"/>
      <c r="BD6"/>
      <c r="BE6"/>
      <c r="BF6"/>
      <c r="BG6"/>
      <c r="BH6"/>
      <c r="BI6"/>
      <c r="BJ6"/>
      <c r="BK6"/>
      <c r="BL6"/>
      <c r="BM6"/>
      <c r="BO6"/>
      <c r="BP6"/>
      <c r="BQ6"/>
      <c r="BR6"/>
      <c r="BS6"/>
      <c r="BT6"/>
      <c r="BU6"/>
      <c r="BV6"/>
      <c r="BW6"/>
      <c r="BX6"/>
      <c r="BY6"/>
      <c r="BZ6"/>
      <c r="CA6"/>
      <c r="CB6"/>
      <c r="CC6"/>
      <c r="CD6"/>
      <c r="CE6"/>
      <c r="CF6" s="86"/>
      <c r="CG6" s="86"/>
      <c r="CH6" s="86"/>
      <c r="CI6" s="86"/>
      <c r="CJ6" s="86"/>
      <c r="CK6" s="86"/>
      <c r="CL6" s="86"/>
      <c r="CM6" s="86"/>
      <c r="CN6" s="86"/>
      <c r="CO6" s="86"/>
      <c r="CP6" s="86"/>
    </row>
    <row r="7" spans="1:94" ht="15" customHeight="1" thickBot="1" x14ac:dyDescent="0.3">
      <c r="V7" s="225" t="s">
        <v>5082</v>
      </c>
      <c r="W7" s="226"/>
      <c r="X7" s="227"/>
      <c r="Y7" s="157" t="str">
        <v>400/30/3Phase</v>
      </c>
      <c r="Z7" s="228"/>
      <c r="AA7" s="229"/>
      <c r="AB7"/>
      <c r="AC7" s="171"/>
      <c r="AD7" s="172"/>
      <c r="AE7" s="172"/>
      <c r="AF7" s="172"/>
      <c r="AG7" s="361"/>
      <c r="AH7" s="361"/>
      <c r="AI7" s="362"/>
      <c r="AJ7" s="362"/>
      <c r="AK7" s="362"/>
      <c r="AL7" s="363"/>
      <c r="AM7" s="171"/>
      <c r="AN7" s="172"/>
      <c r="AO7" s="172"/>
      <c r="AP7" s="172"/>
      <c r="AQ7" s="361"/>
      <c r="AR7" s="361"/>
      <c r="AS7" s="362"/>
      <c r="AT7" s="362"/>
      <c r="AU7" s="362"/>
      <c r="AV7" s="363"/>
      <c r="AX7"/>
      <c r="AY7"/>
      <c r="AZ7"/>
      <c r="BA7"/>
      <c r="BB7"/>
      <c r="BC7"/>
      <c r="BD7"/>
      <c r="BE7"/>
      <c r="BF7"/>
      <c r="BG7"/>
      <c r="BH7"/>
      <c r="BI7"/>
      <c r="BJ7"/>
      <c r="BK7"/>
      <c r="BL7"/>
      <c r="BM7"/>
      <c r="BO7"/>
      <c r="BP7"/>
      <c r="BQ7"/>
      <c r="BR7"/>
      <c r="BS7"/>
      <c r="BT7"/>
      <c r="BU7"/>
      <c r="BV7"/>
      <c r="BW7"/>
      <c r="BX7"/>
      <c r="BY7"/>
      <c r="BZ7"/>
      <c r="CA7"/>
      <c r="CB7"/>
      <c r="CC7"/>
      <c r="CD7"/>
      <c r="CE7"/>
      <c r="CF7" s="86"/>
      <c r="CG7" s="86"/>
      <c r="CH7" s="86"/>
      <c r="CI7" s="86"/>
      <c r="CJ7" s="86"/>
      <c r="CK7" s="86"/>
      <c r="CL7" s="86"/>
      <c r="CM7" s="86"/>
      <c r="CN7" s="86"/>
      <c r="CO7" s="86"/>
      <c r="CP7" s="86"/>
    </row>
    <row r="8" spans="1:94" s="86" customFormat="1" ht="15" customHeight="1" x14ac:dyDescent="0.25"/>
    <row r="9" spans="1:94" ht="20.25" customHeight="1" x14ac:dyDescent="0.25">
      <c r="D9" s="87" t="s">
        <v>7</v>
      </c>
      <c r="E9" s="88"/>
      <c r="F9" s="88"/>
      <c r="G9" s="89"/>
      <c r="H9" s="90" t="s">
        <v>4</v>
      </c>
      <c r="I9" s="91"/>
      <c r="J9" s="91"/>
      <c r="K9" s="92"/>
      <c r="L9" s="93" t="s">
        <v>1976</v>
      </c>
      <c r="M9" s="94"/>
      <c r="N9" s="94"/>
      <c r="O9" s="95"/>
      <c r="P9" s="190" t="s">
        <v>3755</v>
      </c>
      <c r="Q9" s="191"/>
      <c r="R9" s="191"/>
      <c r="S9" s="192"/>
      <c r="T9" s="99" t="s">
        <v>9</v>
      </c>
      <c r="U9" s="99"/>
      <c r="V9" s="99"/>
      <c r="W9" s="100"/>
      <c r="X9"/>
      <c r="Y9" s="101" t="s">
        <v>1985</v>
      </c>
      <c r="Z9" s="102"/>
      <c r="AA9" s="102"/>
      <c r="AB9" s="103"/>
      <c r="AC9"/>
      <c r="AD9"/>
      <c r="AE9"/>
      <c r="AF9"/>
      <c r="AG9"/>
      <c r="AH9"/>
      <c r="AI9"/>
      <c r="AJ9"/>
      <c r="AK9"/>
      <c r="AL9"/>
      <c r="AO9" s="86"/>
      <c r="AP9" s="86"/>
      <c r="AQ9" s="86"/>
      <c r="AR9" s="86"/>
      <c r="AS9" s="86"/>
      <c r="AT9" s="86"/>
      <c r="AU9" s="86"/>
      <c r="AV9" s="86"/>
      <c r="AW9" s="86"/>
      <c r="AX9" s="86"/>
      <c r="AY9" s="86"/>
      <c r="AZ9" s="86"/>
      <c r="BA9" s="86"/>
      <c r="BB9" s="86"/>
      <c r="BC9" s="86"/>
    </row>
    <row r="10" spans="1:94" ht="20.25" customHeight="1" x14ac:dyDescent="0.25">
      <c r="D10" s="104" t="s">
        <v>3</v>
      </c>
      <c r="E10" s="105"/>
      <c r="F10" s="105"/>
      <c r="G10" s="106"/>
      <c r="H10" s="107" t="s">
        <v>6</v>
      </c>
      <c r="I10" s="108"/>
      <c r="J10" s="108"/>
      <c r="K10" s="109"/>
      <c r="L10" s="110" t="s">
        <v>8</v>
      </c>
      <c r="M10" s="111"/>
      <c r="N10" s="111"/>
      <c r="O10" s="112"/>
      <c r="P10" s="96" t="s">
        <v>10</v>
      </c>
      <c r="Q10" s="97"/>
      <c r="R10" s="97"/>
      <c r="S10" s="98"/>
      <c r="T10" s="113" t="s">
        <v>5</v>
      </c>
      <c r="U10" s="99"/>
      <c r="V10" s="99"/>
      <c r="W10" s="100"/>
      <c r="X10"/>
      <c r="Y10" s="117" t="s">
        <v>1986</v>
      </c>
      <c r="Z10" s="118"/>
      <c r="AA10" s="118"/>
      <c r="AB10" s="119"/>
      <c r="AC10" s="4"/>
      <c r="AD10" s="4"/>
      <c r="AE10" s="4"/>
      <c r="AF10" s="4"/>
      <c r="AG10" s="4"/>
      <c r="AH10" s="4"/>
      <c r="AI10" s="4"/>
      <c r="AJ10" s="4"/>
      <c r="AK10" s="4"/>
      <c r="AL10" s="4"/>
      <c r="AM10" s="4"/>
      <c r="AN10" s="4"/>
      <c r="AO10" s="4"/>
      <c r="AP10" s="4"/>
      <c r="AQ10" s="4"/>
      <c r="AR10" s="4"/>
      <c r="AS10" s="4"/>
      <c r="AT10" s="4"/>
      <c r="AU10" s="4"/>
      <c r="AV10" s="4"/>
    </row>
    <row r="12" spans="1:94" customFormat="1" ht="20.25" customHeight="1" x14ac:dyDescent="0.25"/>
    <row r="17" spans="6:96" ht="20.25" customHeight="1" x14ac:dyDescent="0.25">
      <c r="F17" s="5"/>
      <c r="G17" s="5"/>
      <c r="H17" s="5"/>
      <c r="I17" s="5"/>
      <c r="J17" s="5"/>
      <c r="K17" s="5"/>
      <c r="N17" s="5"/>
      <c r="O17" s="5"/>
      <c r="P17" s="5"/>
      <c r="Q17" s="5"/>
      <c r="U17" s="5"/>
      <c r="V17" s="5"/>
      <c r="W17" s="5"/>
      <c r="X17" s="5"/>
      <c r="Y17" s="5"/>
      <c r="Z17" s="5"/>
      <c r="AA17" s="5"/>
      <c r="AB17" s="5"/>
      <c r="AC17" s="5"/>
      <c r="AD17" s="5"/>
      <c r="AE17" s="5"/>
      <c r="AF17" s="5"/>
      <c r="BE17" s="5"/>
      <c r="BF17" s="5"/>
      <c r="BG17" s="5"/>
      <c r="BH17" s="5"/>
      <c r="BL17" s="5"/>
      <c r="BM17" s="5"/>
      <c r="BN17" s="5"/>
      <c r="BO17" s="5"/>
      <c r="BR17" s="5"/>
      <c r="BS17" s="5"/>
      <c r="BT17" s="5"/>
      <c r="BU17" s="5"/>
      <c r="BV17" s="5"/>
      <c r="BW17" s="5"/>
      <c r="BX17" s="5"/>
      <c r="BY17" s="5"/>
      <c r="BZ17" s="5"/>
      <c r="CA17" s="5"/>
      <c r="CB17" s="5"/>
    </row>
    <row r="18" spans="6:96" ht="20.25" customHeight="1" x14ac:dyDescent="0.25">
      <c r="F18" s="5"/>
      <c r="G18" s="5"/>
      <c r="H18" s="5"/>
      <c r="I18" s="5"/>
      <c r="J18" s="5"/>
      <c r="K18" s="5"/>
      <c r="N18" s="6"/>
      <c r="O18" s="6"/>
      <c r="P18" s="5"/>
      <c r="Q18" s="5"/>
      <c r="U18" s="6"/>
      <c r="V18" s="6"/>
      <c r="W18" s="5"/>
      <c r="X18" s="5"/>
      <c r="Y18" s="5"/>
      <c r="Z18" s="5"/>
      <c r="AA18" s="5"/>
      <c r="AB18" s="5"/>
      <c r="AC18" s="5"/>
      <c r="AD18" s="5"/>
      <c r="AN18" s="11" cm="1">
        <f t="array" ref="AN18">SUM(SUMIFS(liquidation_data[Hardware Count],liquidation_data[Location 2nd Level ID],$C$5,liquidation_data[Location 3rdLevel ID],"="&amp;AP18:AP29))</f>
        <v>24</v>
      </c>
      <c r="AO18" s="271" t="str" cm="1">
        <f t="array" ref="AO18">IFERROR(_xlfn.LET(_xlpm.POD,_xlfn.XLOOKUP('rack_breakdown'!$B$2&amp;".sr0"&amp;$C$5&amp;".rk"&amp;TEXT(AP18,"00"),rack_breakdown[Rack Path],rack_breakdown[Pod]),IF(LEFT(_xlpm.POD,1)="G","","POD"&amp;_xlpm.POD&amp;" - "))&amp;
INDEX(rack_breakdown[Type],MATCH(_xlfn.MODE.SNGL(IF((rack_breakdown[Server Room]=$C$5)*(rack_breakdown[Rack]&gt;=AP18)*(rack_breakdown[Rack]&lt;=AP29),COUNTIF(rack_breakdown[Type],"&lt;"&amp;rack_breakdown[Type]),"")),COUNTIF(rack_breakdown[Type],"&lt;"&amp;rack_breakdown[Type]),0)),"NO DATA")</f>
        <v>POD1 - Bare Metal</v>
      </c>
      <c r="AP18" s="3">
        <v>111</v>
      </c>
      <c r="AQ18" s="2"/>
      <c r="AR18" s="2"/>
      <c r="AS18" s="2"/>
      <c r="AT18" s="2"/>
      <c r="AU18" s="11" cm="1">
        <f t="array" ref="AU18">SUM(SUMIFS(liquidation_data[Hardware Count],liquidation_data[Location 2nd Level ID],$C$5,liquidation_data[Location 3rdLevel ID],"="&amp;AW18:AW29))</f>
        <v>0</v>
      </c>
      <c r="AV18" s="271" t="str" cm="1">
        <f t="array" ref="AV18">IFERROR(_xlfn.LET(_xlpm.POD,_xlfn.XLOOKUP('rack_breakdown'!$B$2&amp;".sr0"&amp;$C$5&amp;".rk"&amp;TEXT(AW18,"00"),rack_breakdown[Rack Path],rack_breakdown[Pod]),IF(LEFT(_xlpm.POD,1)="G","","POD"&amp;_xlpm.POD&amp;" - "))&amp;
INDEX(rack_breakdown[Type],MATCH(_xlfn.MODE.SNGL(IF((rack_breakdown[Server Room]=$C$5)*(rack_breakdown[Rack]&gt;=AW18)*(rack_breakdown[Rack]&lt;=AW29),COUNTIF(rack_breakdown[Type],"&lt;"&amp;rack_breakdown[Type]),"")),COUNTIF(rack_breakdown[Type],"&lt;"&amp;rack_breakdown[Type]),0)),"NO DATA")</f>
        <v>Unallocated</v>
      </c>
      <c r="AW18" s="3">
        <v>134</v>
      </c>
      <c r="BA18" s="6"/>
      <c r="BB18" s="6"/>
      <c r="BC18" s="5"/>
      <c r="BD18" s="5"/>
      <c r="BH18" s="6"/>
      <c r="BI18" s="6"/>
      <c r="BJ18" s="5"/>
      <c r="BK18" s="5"/>
      <c r="BN18" s="6"/>
      <c r="BO18" s="6"/>
      <c r="BP18" s="5"/>
      <c r="BQ18" s="5"/>
      <c r="BR18" s="5"/>
      <c r="BS18" s="5"/>
      <c r="BT18" s="5"/>
      <c r="BU18" s="5"/>
      <c r="BV18" s="5"/>
      <c r="BW18" s="5"/>
      <c r="BX18" s="5"/>
    </row>
    <row r="19" spans="6:96" ht="20.25" customHeight="1" x14ac:dyDescent="0.25">
      <c r="F19" s="2"/>
      <c r="G19" s="2"/>
      <c r="H19" s="11" cm="1">
        <f t="array" ref="H19">SUM(SUMIFS(liquidation_data[Hardware Count],liquidation_data[Location 2nd Level ID],$C$5,liquidation_data[Location 3rdLevel ID],"="&amp;J19:J29))</f>
        <v>14</v>
      </c>
      <c r="I19" s="264" t="str" cm="1">
        <f t="array" ref="I19">IFERROR(_xlfn.LET(_xlpm.POD,_xlfn.XLOOKUP('rack_breakdown'!$B$2&amp;".sr0"&amp;$C$5&amp;".rk"&amp;TEXT(J19,"00"),rack_breakdown[Rack Path],rack_breakdown[Pod]),IF(LEFT(_xlpm.POD,1)="G","","POD"&amp;_xlpm.POD&amp;" - "))&amp;
INDEX(rack_breakdown[Type],MATCH(_xlfn.MODE.SNGL(IF((rack_breakdown[Server Room]=$C$5)*(rack_breakdown[Rack]&gt;=J19)*(rack_breakdown[Rack]&lt;=J29),COUNTIF(rack_breakdown[Type],"&lt;"&amp;rack_breakdown[Type]),"")),COUNTIF(rack_breakdown[Type],"&lt;"&amp;rack_breakdown[Type]),0)),"NO DATA")</f>
        <v>POD1 - Bare Metal</v>
      </c>
      <c r="J19" s="3">
        <v>1</v>
      </c>
      <c r="N19" s="11" cm="1">
        <f t="array" ref="N19">SUM(SUMIFS(liquidation_data[Hardware Count],liquidation_data[Location 2nd Level ID],$C$5,liquidation_data[Location 3rdLevel ID],"="&amp;P19:P29))</f>
        <v>19</v>
      </c>
      <c r="O19" s="264" t="str" cm="1">
        <f t="array" ref="O19">IFERROR(_xlfn.LET(_xlpm.POD,_xlfn.XLOOKUP('rack_breakdown'!$B$2&amp;".sr0"&amp;$C$5&amp;".rk"&amp;TEXT(P19,"00"),rack_breakdown[Rack Path],rack_breakdown[Pod]),IF(LEFT(_xlpm.POD,1)="G","","POD"&amp;_xlpm.POD&amp;" - "))&amp;
INDEX(rack_breakdown[Type],MATCH(_xlfn.MODE.SNGL(IF((rack_breakdown[Server Room]=$C$5)*(rack_breakdown[Rack]&gt;=P19)*(rack_breakdown[Rack]&lt;=P29),COUNTIF(rack_breakdown[Type],"&lt;"&amp;rack_breakdown[Type]),"")),COUNTIF(rack_breakdown[Type],"&lt;"&amp;rack_breakdown[Type]),0)),"NO DATA")</f>
        <v>POD1 - Bare Metal</v>
      </c>
      <c r="P19" s="3">
        <v>23</v>
      </c>
      <c r="Q19" s="2"/>
      <c r="R19" s="2"/>
      <c r="S19" s="2"/>
      <c r="T19" s="2"/>
      <c r="U19" s="11" cm="1">
        <f t="array" ref="U19">SUM(SUMIFS(liquidation_data[Hardware Count],liquidation_data[Location 2nd Level ID],$C$5,liquidation_data[Location 3rdLevel ID],"="&amp;W19:W29))</f>
        <v>24</v>
      </c>
      <c r="V19" s="264" t="str" cm="1">
        <f t="array" ref="V19">IFERROR(_xlfn.LET(_xlpm.POD,_xlfn.XLOOKUP('rack_breakdown'!$B$2&amp;".sr0"&amp;$C$5&amp;".rk"&amp;TEXT(W19,"00"),rack_breakdown[Rack Path],rack_breakdown[Pod]),IF(LEFT(_xlpm.POD,1)="G","","POD"&amp;_xlpm.POD&amp;" - "))&amp;
INDEX(rack_breakdown[Type],MATCH(_xlfn.MODE.SNGL(IF((rack_breakdown[Server Room]=$C$5)*(rack_breakdown[Rack]&gt;=W19)*(rack_breakdown[Rack]&lt;=W29),COUNTIF(rack_breakdown[Type],"&lt;"&amp;rack_breakdown[Type]),"")),COUNTIF(rack_breakdown[Type],"&lt;"&amp;rack_breakdown[Type]),0)),"NO DATA")</f>
        <v>POD1 - Bare Metal</v>
      </c>
      <c r="W19" s="3">
        <v>45</v>
      </c>
      <c r="AA19" s="11" cm="1">
        <f t="array" ref="AA19">SUM(SUMIFS(liquidation_data[Hardware Count],liquidation_data[Location 2nd Level ID],$C$5,liquidation_data[Location 3rdLevel ID],"="&amp;AC19:AC29))</f>
        <v>0</v>
      </c>
      <c r="AB19" s="264" t="str" cm="1">
        <f t="array" ref="AB19">IFERROR(_xlfn.LET(_xlpm.POD,_xlfn.XLOOKUP('rack_breakdown'!$B$2&amp;".sr0"&amp;$C$5&amp;".rk"&amp;TEXT(AC19,"00"),rack_breakdown[Rack Path],rack_breakdown[Pod]),IF(LEFT(_xlpm.POD,1)="G","","POD"&amp;_xlpm.POD&amp;" - "))&amp;
INDEX(rack_breakdown[Type],MATCH(_xlfn.MODE.SNGL(IF((rack_breakdown[Server Room]=$C$5)*(rack_breakdown[Rack]&gt;=AC19)*(rack_breakdown[Rack]&lt;=AC29),COUNTIF(rack_breakdown[Type],"&lt;"&amp;rack_breakdown[Type]),"")),COUNTIF(rack_breakdown[Type],"&lt;"&amp;rack_breakdown[Type]),0)),"NO DATA")</f>
        <v>POD1 - PowerVS</v>
      </c>
      <c r="AC19" s="3">
        <v>67</v>
      </c>
      <c r="AD19" s="2"/>
      <c r="AE19" s="2"/>
      <c r="AF19" s="2"/>
      <c r="AG19" s="2"/>
      <c r="AH19" s="11" cm="1">
        <f t="array" ref="AH19">SUM(SUMIFS(liquidation_data[Hardware Count],liquidation_data[Location 2nd Level ID],$C$5,liquidation_data[Location 3rdLevel ID],"="&amp;AJ19:AJ29))</f>
        <v>0</v>
      </c>
      <c r="AI19" s="264" t="str" cm="1">
        <f t="array" ref="AI19">IFERROR(_xlfn.LET(_xlpm.POD,_xlfn.XLOOKUP('rack_breakdown'!$B$2&amp;".sr0"&amp;$C$5&amp;".rk"&amp;TEXT(AJ19,"00"),rack_breakdown[Rack Path],rack_breakdown[Pod]),IF(LEFT(_xlpm.POD,1)="G","","POD"&amp;_xlpm.POD&amp;" - "))&amp;
INDEX(rack_breakdown[Type],MATCH(_xlfn.MODE.SNGL(IF((rack_breakdown[Server Room]=$C$5)*(rack_breakdown[Rack]&gt;=AJ19)*(rack_breakdown[Rack]&lt;=AJ29),COUNTIF(rack_breakdown[Type],"&lt;"&amp;rack_breakdown[Type]),"")),COUNTIF(rack_breakdown[Type],"&lt;"&amp;rack_breakdown[Type]),0)),"NO DATA")</f>
        <v>POD1 - PowerVS</v>
      </c>
      <c r="AJ19" s="3">
        <v>89</v>
      </c>
      <c r="AN19" s="12" t="s">
        <v>121</v>
      </c>
      <c r="AO19" s="272"/>
      <c r="AP19" s="3">
        <v>112</v>
      </c>
      <c r="AQ19" s="2"/>
      <c r="AR19" s="2"/>
      <c r="AS19" s="2"/>
      <c r="AT19" s="2"/>
      <c r="AU19" s="12" t="s">
        <v>121</v>
      </c>
      <c r="AV19" s="272"/>
      <c r="AW19" s="3">
        <v>135</v>
      </c>
      <c r="BA19" s="11" cm="1">
        <f t="array" ref="BA19">SUM(SUMIFS(liquidation_data[Hardware Count],liquidation_data[Location 2nd Level ID],$C$5,liquidation_data[Location 3rdLevel ID],"="&amp;BC19:BC29))</f>
        <v>56</v>
      </c>
      <c r="BB19" s="42" t="s">
        <v>119</v>
      </c>
      <c r="BC19" s="3">
        <v>157</v>
      </c>
      <c r="BD19" s="2"/>
      <c r="BE19" s="2"/>
      <c r="BF19" s="2"/>
      <c r="BG19" s="2"/>
      <c r="BH19" s="11" cm="1">
        <f t="array" ref="BH19">SUM(SUMIFS(liquidation_data[Hardware Count],liquidation_data[Location 2nd Level ID],$C$5,liquidation_data[Location 3rdLevel ID],"="&amp;BJ19:BJ29))</f>
        <v>0</v>
      </c>
      <c r="BI19" s="264" t="str" cm="1">
        <f t="array" ref="BI19">IFERROR(_xlfn.LET(_xlpm.POD,_xlfn.XLOOKUP('rack_breakdown'!$B$2&amp;".sr0"&amp;$C$5&amp;".rk"&amp;TEXT(BJ19,"00"),rack_breakdown[Rack Path],rack_breakdown[Pod]),IF(LEFT(_xlpm.POD,1)="G","","POD"&amp;_xlpm.POD&amp;" - "))&amp;
INDEX(rack_breakdown[Type],MATCH(_xlfn.MODE.SNGL(IF((rack_breakdown[Server Room]=$C$5)*(rack_breakdown[Rack]&gt;=BJ19)*(rack_breakdown[Rack]&lt;=BJ29),COUNTIF(rack_breakdown[Type],"&lt;"&amp;rack_breakdown[Type]),"")),COUNTIF(rack_breakdown[Type],"&lt;"&amp;rack_breakdown[Type]),0)),"NO DATA")</f>
        <v>POD1 - Storage</v>
      </c>
      <c r="BJ19" s="3">
        <v>179</v>
      </c>
      <c r="BN19" s="11" cm="1">
        <f t="array" ref="BN19">SUM(SUMIFS(liquidation_data[Hardware Count],liquidation_data[Location 2nd Level ID],$C$5,liquidation_data[Location 3rdLevel ID],"="&amp;BP19:BP29))</f>
        <v>0</v>
      </c>
      <c r="BO19" s="264" t="str" cm="1">
        <f t="array" ref="BO19">IFERROR(_xlfn.LET(_xlpm.POD,_xlfn.XLOOKUP('rack_breakdown'!$B$2&amp;".sr0"&amp;$C$5&amp;".rk"&amp;TEXT(BP19,"00"),rack_breakdown[Rack Path],rack_breakdown[Pod]),IF(LEFT(_xlpm.POD,1)="G","","POD"&amp;_xlpm.POD&amp;" - "))&amp;
INDEX(rack_breakdown[Type],MATCH(_xlfn.MODE.SNGL(IF((rack_breakdown[Server Room]=$C$5)*(rack_breakdown[Rack]&gt;=BP19)*(rack_breakdown[Rack]&lt;=BP29),COUNTIF(rack_breakdown[Type],"&lt;"&amp;rack_breakdown[Type]),"")),COUNTIF(rack_breakdown[Type],"&lt;"&amp;rack_breakdown[Type]),0)),"NO DATA")</f>
        <v>Unallocated</v>
      </c>
      <c r="BP19" s="3">
        <v>201</v>
      </c>
      <c r="BQ19" s="2"/>
      <c r="BR19" s="2"/>
      <c r="BS19" s="2"/>
      <c r="BT19" s="2"/>
      <c r="BU19" s="11" cm="1">
        <f t="array" ref="BU19">SUM(SUMIFS(liquidation_data[Hardware Count],liquidation_data[Location 2nd Level ID],$C$5,liquidation_data[Location 3rdLevel ID],"="&amp;BW19:BW29))</f>
        <v>0</v>
      </c>
      <c r="BV19" s="264" t="str" cm="1">
        <f t="array" ref="BV19">IFERROR(_xlfn.LET(_xlpm.POD,_xlfn.XLOOKUP('rack_breakdown'!$B$2&amp;".sr0"&amp;$C$5&amp;".rk"&amp;TEXT(BW19,"00"),rack_breakdown[Rack Path],rack_breakdown[Pod]),IF(LEFT(_xlpm.POD,1)="G","","POD"&amp;_xlpm.POD&amp;" - "))&amp;
INDEX(rack_breakdown[Type],MATCH(_xlfn.MODE.SNGL(IF((rack_breakdown[Server Room]=$C$5)*(rack_breakdown[Rack]&gt;=BW19)*(rack_breakdown[Rack]&lt;=BW29),COUNTIF(rack_breakdown[Type],"&lt;"&amp;rack_breakdown[Type]),"")),COUNTIF(rack_breakdown[Type],"&lt;"&amp;rack_breakdown[Type]),0)),"NO DATA")</f>
        <v>POD1 - Fabric</v>
      </c>
      <c r="BW19" s="3">
        <v>223</v>
      </c>
      <c r="CA19" s="11" cm="1">
        <f t="array" ref="CA19">SUM(SUMIFS(liquidation_data[Hardware Count],liquidation_data[Location 2nd Level ID],$C$5,liquidation_data[Location 3rdLevel ID],"="&amp;CC19:CC29))</f>
        <v>24</v>
      </c>
      <c r="CB19" s="264" t="str" cm="1">
        <f t="array" ref="CB19">IFERROR(_xlfn.LET(_xlpm.POD,_xlfn.XLOOKUP('rack_breakdown'!$B$2&amp;".sr0"&amp;$C$5&amp;".rk"&amp;TEXT(CC19,"00"),rack_breakdown[Rack Path],rack_breakdown[Pod]),IF(LEFT(_xlpm.POD,1)="G","","POD"&amp;_xlpm.POD&amp;" - "))&amp;
INDEX(rack_breakdown[Type],MATCH(_xlfn.MODE.SNGL(IF((rack_breakdown[Server Room]=$C$5)*(rack_breakdown[Rack]&gt;=CC19)*(rack_breakdown[Rack]&lt;=CC29),COUNTIF(rack_breakdown[Type],"&lt;"&amp;rack_breakdown[Type]),"")),COUNTIF(rack_breakdown[Type],"&lt;"&amp;rack_breakdown[Type]),0)),"NO DATA")</f>
        <v>POD1 - Bare Metal</v>
      </c>
      <c r="CC19" s="3">
        <v>245</v>
      </c>
      <c r="CD19" s="2"/>
      <c r="CE19" s="2"/>
      <c r="CF19" s="2"/>
      <c r="CG19" s="2"/>
      <c r="CH19" s="11" cm="1">
        <f t="array" ref="CH19">SUM(SUMIFS(liquidation_data[Hardware Count],liquidation_data[Location 2nd Level ID],$C$5,liquidation_data[Location 3rdLevel ID],"="&amp;CJ19:CJ29))</f>
        <v>21</v>
      </c>
      <c r="CI19" s="264" t="str" cm="1">
        <f t="array" ref="CI19">IFERROR(_xlfn.LET(_xlpm.POD,_xlfn.XLOOKUP('rack_breakdown'!$B$2&amp;".sr0"&amp;$C$5&amp;".rk"&amp;TEXT(CJ19,"00"),rack_breakdown[Rack Path],rack_breakdown[Pod]),IF(LEFT(_xlpm.POD,1)="G","","POD"&amp;_xlpm.POD&amp;" - "))&amp;
INDEX(rack_breakdown[Type],MATCH(_xlfn.MODE.SNGL(IF((rack_breakdown[Server Room]=$C$5)*(rack_breakdown[Rack]&gt;=CJ19)*(rack_breakdown[Rack]&lt;=CJ29),COUNTIF(rack_breakdown[Type],"&lt;"&amp;rack_breakdown[Type]),"")),COUNTIF(rack_breakdown[Type],"&lt;"&amp;rack_breakdown[Type]),0)),"NO DATA")</f>
        <v>POD1 - Bare Metal</v>
      </c>
      <c r="CJ19" s="3">
        <v>267</v>
      </c>
      <c r="CN19" s="11" cm="1">
        <f t="array" ref="CN19">SUM(SUMIFS(liquidation_data[Hardware Count],liquidation_data[Location 2nd Level ID],$C$5,liquidation_data[Location 3rdLevel ID],"="&amp;CP19:CP29))</f>
        <v>47</v>
      </c>
      <c r="CO19" s="264" t="str" cm="1">
        <f t="array" ref="CO19">IFERROR(_xlfn.LET(_xlpm.POD,_xlfn.XLOOKUP('rack_breakdown'!$B$2&amp;".sr0"&amp;$C$5&amp;".rk"&amp;TEXT(CP19,"00"),rack_breakdown[Rack Path],rack_breakdown[Pod]),IF(LEFT(_xlpm.POD,1)="G","","POD"&amp;_xlpm.POD&amp;" - "))&amp;
INDEX(rack_breakdown[Type],MATCH(_xlfn.MODE.SNGL(IF((rack_breakdown[Server Room]=$C$5)*(rack_breakdown[Rack]&gt;=CP19)*(rack_breakdown[Rack]&lt;=CP29),COUNTIF(rack_breakdown[Type],"&lt;"&amp;rack_breakdown[Type]),"")),COUNTIF(rack_breakdown[Type],"&lt;"&amp;rack_breakdown[Type]),0)),"NO DATA")</f>
        <v>POD1 - Compute</v>
      </c>
      <c r="CP19" s="3">
        <v>289</v>
      </c>
      <c r="CQ19" s="2"/>
      <c r="CR19" s="2"/>
    </row>
    <row r="20" spans="6:96" ht="20.25" customHeight="1" x14ac:dyDescent="0.25">
      <c r="F20" s="2"/>
      <c r="G20" s="2"/>
      <c r="H20" s="12" t="s">
        <v>121</v>
      </c>
      <c r="I20" s="265"/>
      <c r="J20" s="3">
        <v>2</v>
      </c>
      <c r="N20" s="12" t="s">
        <v>121</v>
      </c>
      <c r="O20" s="265"/>
      <c r="P20" s="3">
        <v>24</v>
      </c>
      <c r="Q20" s="2"/>
      <c r="R20" s="2"/>
      <c r="S20" s="2"/>
      <c r="T20" s="2"/>
      <c r="U20" s="12" t="s">
        <v>121</v>
      </c>
      <c r="V20" s="265"/>
      <c r="W20" s="3">
        <v>46</v>
      </c>
      <c r="AA20" s="12" t="s">
        <v>121</v>
      </c>
      <c r="AB20" s="265"/>
      <c r="AC20" s="3">
        <v>68</v>
      </c>
      <c r="AD20" s="2"/>
      <c r="AE20" s="2"/>
      <c r="AF20" s="2"/>
      <c r="AG20" s="2"/>
      <c r="AH20" s="12" t="s">
        <v>121</v>
      </c>
      <c r="AI20" s="265"/>
      <c r="AJ20" s="3">
        <v>90</v>
      </c>
      <c r="AN20" s="14"/>
      <c r="AO20" s="272"/>
      <c r="AP20" s="3">
        <v>113</v>
      </c>
      <c r="AQ20" s="2"/>
      <c r="AR20" s="2"/>
      <c r="AS20" s="2"/>
      <c r="AT20" s="2"/>
      <c r="AU20" s="14"/>
      <c r="AV20" s="272"/>
      <c r="AW20" s="3">
        <v>136</v>
      </c>
      <c r="BA20" s="12" t="s">
        <v>121</v>
      </c>
      <c r="BB20" s="264" t="s">
        <v>117</v>
      </c>
      <c r="BC20" s="3">
        <v>158</v>
      </c>
      <c r="BD20" s="2"/>
      <c r="BE20" s="2"/>
      <c r="BF20" s="2"/>
      <c r="BG20" s="2"/>
      <c r="BH20" s="12" t="s">
        <v>121</v>
      </c>
      <c r="BI20" s="265"/>
      <c r="BJ20" s="3">
        <v>180</v>
      </c>
      <c r="BN20" s="12" t="s">
        <v>121</v>
      </c>
      <c r="BO20" s="265"/>
      <c r="BP20" s="3">
        <v>202</v>
      </c>
      <c r="BQ20" s="2"/>
      <c r="BR20" s="2"/>
      <c r="BS20" s="2"/>
      <c r="BT20" s="2"/>
      <c r="BU20" s="12" t="s">
        <v>121</v>
      </c>
      <c r="BV20" s="265"/>
      <c r="BW20" s="3">
        <v>224</v>
      </c>
      <c r="CA20" s="12" t="s">
        <v>121</v>
      </c>
      <c r="CB20" s="265"/>
      <c r="CC20" s="3">
        <v>246</v>
      </c>
      <c r="CD20" s="2"/>
      <c r="CE20" s="2"/>
      <c r="CF20" s="2"/>
      <c r="CG20" s="2"/>
      <c r="CH20" s="12" t="s">
        <v>121</v>
      </c>
      <c r="CI20" s="265"/>
      <c r="CJ20" s="3">
        <v>268</v>
      </c>
      <c r="CN20" s="12" t="s">
        <v>121</v>
      </c>
      <c r="CO20" s="265"/>
      <c r="CP20" s="3">
        <v>290</v>
      </c>
      <c r="CQ20" s="2"/>
      <c r="CR20" s="2"/>
    </row>
    <row r="21" spans="6:96" ht="20.25" customHeight="1" x14ac:dyDescent="0.25">
      <c r="F21" s="2"/>
      <c r="G21" s="2"/>
      <c r="H21" s="14"/>
      <c r="I21" s="265"/>
      <c r="J21" s="3">
        <v>3</v>
      </c>
      <c r="N21" s="14"/>
      <c r="O21" s="265"/>
      <c r="P21" s="3">
        <v>25</v>
      </c>
      <c r="Q21" s="2"/>
      <c r="R21" s="2"/>
      <c r="S21" s="2"/>
      <c r="T21" s="2"/>
      <c r="U21" s="14"/>
      <c r="V21" s="265"/>
      <c r="W21" s="3">
        <v>47</v>
      </c>
      <c r="AA21" s="14"/>
      <c r="AB21" s="265"/>
      <c r="AC21" s="3">
        <v>69</v>
      </c>
      <c r="AD21" s="2"/>
      <c r="AE21" s="2"/>
      <c r="AF21" s="2"/>
      <c r="AG21" s="2"/>
      <c r="AH21" s="14"/>
      <c r="AI21" s="265"/>
      <c r="AJ21" s="3">
        <v>91</v>
      </c>
      <c r="AN21" s="12" cm="1">
        <f t="array" ref="AN21">IF(OR(ISNUMBER(FIND("Bare",AO18)),ISNUMBER(FIND("Compute",AO18))),
SUM(SUMIFS(rack_breakdown[Active Servers],rack_breakdown[Server Room],$C$5,rack_breakdown[Rack],"="&amp;AP18:AP29)),
SUM(SUMIFS(rack_breakdown[Active Hardware],rack_breakdown[Server Room],$C$5,rack_breakdown[Rack],"="&amp;AP18:AP29)))</f>
        <v>89</v>
      </c>
      <c r="AO21" s="272"/>
      <c r="AP21" s="3">
        <v>114</v>
      </c>
      <c r="AQ21" s="2"/>
      <c r="AR21" s="2"/>
      <c r="AS21" s="2"/>
      <c r="AT21" s="2"/>
      <c r="AU21" s="12" cm="1">
        <f t="array" ref="AU21">IF(OR(ISNUMBER(FIND("Bare",AV18)),ISNUMBER(FIND("Compute",AV18))),
SUM(SUMIFS(rack_breakdown[Active Servers],rack_breakdown[Server Room],$C$5,rack_breakdown[Rack],"="&amp;AW18:AW29)),
SUM(SUMIFS(rack_breakdown[Active Hardware],rack_breakdown[Server Room],$C$5,rack_breakdown[Rack],"="&amp;AW18:AW29)))</f>
        <v>57</v>
      </c>
      <c r="AV21" s="272"/>
      <c r="AW21" s="3">
        <v>137</v>
      </c>
      <c r="BA21" s="14"/>
      <c r="BB21" s="265"/>
      <c r="BC21" s="3">
        <v>159</v>
      </c>
      <c r="BD21" s="2"/>
      <c r="BE21" s="2"/>
      <c r="BF21" s="2"/>
      <c r="BG21" s="2"/>
      <c r="BH21" s="14"/>
      <c r="BI21" s="265"/>
      <c r="BJ21" s="3">
        <v>181</v>
      </c>
      <c r="BN21" s="14"/>
      <c r="BO21" s="265"/>
      <c r="BP21" s="3">
        <v>203</v>
      </c>
      <c r="BQ21" s="2"/>
      <c r="BR21" s="2"/>
      <c r="BS21" s="2"/>
      <c r="BT21" s="2"/>
      <c r="BU21" s="14"/>
      <c r="BV21" s="265"/>
      <c r="BW21" s="3">
        <v>225</v>
      </c>
      <c r="CA21" s="14"/>
      <c r="CB21" s="265"/>
      <c r="CC21" s="3">
        <v>247</v>
      </c>
      <c r="CD21" s="2"/>
      <c r="CE21" s="2"/>
      <c r="CF21" s="2"/>
      <c r="CG21" s="2"/>
      <c r="CH21" s="14"/>
      <c r="CI21" s="265"/>
      <c r="CJ21" s="3">
        <v>269</v>
      </c>
      <c r="CN21" s="14"/>
      <c r="CO21" s="265"/>
      <c r="CP21" s="3">
        <v>291</v>
      </c>
      <c r="CQ21" s="2"/>
      <c r="CR21" s="2"/>
    </row>
    <row r="22" spans="6:96" ht="20.25" customHeight="1" x14ac:dyDescent="0.25">
      <c r="F22" s="2"/>
      <c r="G22" s="2"/>
      <c r="H22" s="12" cm="1">
        <f t="array" ref="H22">IF(OR(ISNUMBER(FIND("Bare",I19)),ISNUMBER(FIND("Compute",I19))),
SUM(SUMIFS(rack_breakdown[Active Servers],rack_breakdown[Server Room],$C$5,rack_breakdown[Rack],"="&amp;J19:J29)),
SUM(SUMIFS(rack_breakdown[Active Hardware],rack_breakdown[Server Room],$C$5,rack_breakdown[Rack],"="&amp;J19:J29)))</f>
        <v>103</v>
      </c>
      <c r="I22" s="265"/>
      <c r="J22" s="3">
        <v>4</v>
      </c>
      <c r="N22" s="12" cm="1">
        <f t="array" ref="N22">IF(OR(ISNUMBER(FIND("Bare",O19)),ISNUMBER(FIND("Compute",O19))),
SUM(SUMIFS(rack_breakdown[Active Servers],rack_breakdown[Server Room],$C$5,rack_breakdown[Rack],"="&amp;P19:P29)),
SUM(SUMIFS(rack_breakdown[Active Hardware],rack_breakdown[Server Room],$C$5,rack_breakdown[Rack],"="&amp;P19:P29)))</f>
        <v>93</v>
      </c>
      <c r="O22" s="265"/>
      <c r="P22" s="3">
        <v>26</v>
      </c>
      <c r="Q22" s="2"/>
      <c r="R22" s="2"/>
      <c r="S22" s="2"/>
      <c r="T22" s="2"/>
      <c r="U22" s="12" cm="1">
        <f t="array" ref="U22">IF(OR(ISNUMBER(FIND("Bare",V19)),ISNUMBER(FIND("Compute",V19))),
SUM(SUMIFS(rack_breakdown[Active Servers],rack_breakdown[Server Room],$C$5,rack_breakdown[Rack],"="&amp;W19:W29)),
SUM(SUMIFS(rack_breakdown[Active Hardware],rack_breakdown[Server Room],$C$5,rack_breakdown[Rack],"="&amp;W19:W29)))</f>
        <v>96</v>
      </c>
      <c r="V22" s="265"/>
      <c r="W22" s="3">
        <v>48</v>
      </c>
      <c r="AA22" s="12" cm="1">
        <f t="array" ref="AA22">IF(OR(ISNUMBER(FIND("Bare",AB19)),ISNUMBER(FIND("Compute",AB19))),
SUM(SUMIFS(rack_breakdown[Active Servers],rack_breakdown[Server Room],$C$5,rack_breakdown[Rack],"="&amp;AC19:AC29)),
SUM(SUMIFS(rack_breakdown[Active Hardware],rack_breakdown[Server Room],$C$5,rack_breakdown[Rack],"="&amp;AC19:AC29)))</f>
        <v>91</v>
      </c>
      <c r="AB22" s="265"/>
      <c r="AC22" s="3">
        <v>70</v>
      </c>
      <c r="AD22" s="2"/>
      <c r="AE22" s="2"/>
      <c r="AF22" s="2"/>
      <c r="AG22" s="2"/>
      <c r="AH22" s="12" cm="1">
        <f t="array" ref="AH22">IF(OR(ISNUMBER(FIND("Bare",AI19)),ISNUMBER(FIND("Compute",AI19))),
SUM(SUMIFS(rack_breakdown[Active Servers],rack_breakdown[Server Room],$C$5,rack_breakdown[Rack],"="&amp;AJ19:AJ29)),
SUM(SUMIFS(rack_breakdown[Active Hardware],rack_breakdown[Server Room],$C$5,rack_breakdown[Rack],"="&amp;AJ19:AJ29)))</f>
        <v>112</v>
      </c>
      <c r="AI22" s="265"/>
      <c r="AJ22" s="3">
        <v>92</v>
      </c>
      <c r="AN22" s="12" t="s">
        <v>122</v>
      </c>
      <c r="AO22" s="272"/>
      <c r="AP22" s="3">
        <v>115</v>
      </c>
      <c r="AQ22" s="2"/>
      <c r="AR22" s="2"/>
      <c r="AS22" s="2"/>
      <c r="AT22" s="2"/>
      <c r="AU22" s="12" t="s">
        <v>122</v>
      </c>
      <c r="AV22" s="272"/>
      <c r="AW22" s="3">
        <v>138</v>
      </c>
      <c r="BA22" s="12" cm="1">
        <f t="array" ref="BA22">IF(OR(ISNUMBER(FIND("Bare",BB19)),ISNUMBER(FIND("Compute",BB19))),
SUM(SUMIFS(rack_breakdown[Active Servers],rack_breakdown[Server Room],$C$5,rack_breakdown[Rack],"="&amp;BC19:BC29)),
SUM(SUMIFS(rack_breakdown[Active Hardware],rack_breakdown[Server Room],$C$5,rack_breakdown[Rack],"="&amp;BC19:BC29)))</f>
        <v>57</v>
      </c>
      <c r="BB22" s="265"/>
      <c r="BC22" s="3">
        <v>160</v>
      </c>
      <c r="BD22" s="2"/>
      <c r="BE22" s="2"/>
      <c r="BF22" s="2"/>
      <c r="BG22" s="2"/>
      <c r="BH22" s="12" cm="1">
        <f t="array" ref="BH22">IF(OR(ISNUMBER(FIND("Bare",BI19)),ISNUMBER(FIND("Compute",BI19))),
SUM(SUMIFS(rack_breakdown[Active Servers],rack_breakdown[Server Room],$C$5,rack_breakdown[Rack],"="&amp;BJ19:BJ29)),
SUM(SUMIFS(rack_breakdown[Active Hardware],rack_breakdown[Server Room],$C$5,rack_breakdown[Rack],"="&amp;BJ19:BJ29)))</f>
        <v>23</v>
      </c>
      <c r="BI22" s="265"/>
      <c r="BJ22" s="3">
        <v>182</v>
      </c>
      <c r="BN22" s="12" cm="1">
        <f t="array" ref="BN22">IF(OR(ISNUMBER(FIND("Bare",BO19)),ISNUMBER(FIND("Compute",BO19))),
SUM(SUMIFS(rack_breakdown[Active Servers],rack_breakdown[Server Room],$C$5,rack_breakdown[Rack],"="&amp;BP19:BP29)),
SUM(SUMIFS(rack_breakdown[Active Hardware],rack_breakdown[Server Room],$C$5,rack_breakdown[Rack],"="&amp;BP19:BP29)))</f>
        <v>100</v>
      </c>
      <c r="BO22" s="265"/>
      <c r="BP22" s="3">
        <v>204</v>
      </c>
      <c r="BQ22" s="2"/>
      <c r="BR22" s="2"/>
      <c r="BS22" s="2"/>
      <c r="BT22" s="2"/>
      <c r="BU22" s="12" cm="1">
        <f t="array" ref="BU22">IF(OR(ISNUMBER(FIND("Bare",BV19)),ISNUMBER(FIND("Compute",BV19))),
SUM(SUMIFS(rack_breakdown[Active Servers],rack_breakdown[Server Room],$C$5,rack_breakdown[Rack],"="&amp;BW19:BW29)),
SUM(SUMIFS(rack_breakdown[Active Hardware],rack_breakdown[Server Room],$C$5,rack_breakdown[Rack],"="&amp;BW19:BW29)))</f>
        <v>144</v>
      </c>
      <c r="BV22" s="265"/>
      <c r="BW22" s="3">
        <v>226</v>
      </c>
      <c r="CA22" s="12" cm="1">
        <f t="array" ref="CA22">IF(OR(ISNUMBER(FIND("Bare",CB19)),ISNUMBER(FIND("Compute",CB19))),
SUM(SUMIFS(rack_breakdown[Active Servers],rack_breakdown[Server Room],$C$5,rack_breakdown[Rack],"="&amp;CC19:CC29)),
SUM(SUMIFS(rack_breakdown[Active Hardware],rack_breakdown[Server Room],$C$5,rack_breakdown[Rack],"="&amp;CC19:CC29)))</f>
        <v>154</v>
      </c>
      <c r="CB22" s="265"/>
      <c r="CC22" s="3">
        <v>248</v>
      </c>
      <c r="CD22" s="2"/>
      <c r="CE22" s="2"/>
      <c r="CF22" s="2"/>
      <c r="CG22" s="2"/>
      <c r="CH22" s="12" cm="1">
        <f t="array" ref="CH22">IF(OR(ISNUMBER(FIND("Bare",CI19)),ISNUMBER(FIND("Compute",CI19))),
SUM(SUMIFS(rack_breakdown[Active Servers],rack_breakdown[Server Room],$C$5,rack_breakdown[Rack],"="&amp;CJ19:CJ29)),
SUM(SUMIFS(rack_breakdown[Active Hardware],rack_breakdown[Server Room],$C$5,rack_breakdown[Rack],"="&amp;CJ19:CJ29)))</f>
        <v>121</v>
      </c>
      <c r="CI22" s="265"/>
      <c r="CJ22" s="3">
        <v>270</v>
      </c>
      <c r="CN22" s="12" cm="1">
        <f t="array" ref="CN22">IF(OR(ISNUMBER(FIND("Bare",CO19)),ISNUMBER(FIND("Compute",CO19))),
SUM(SUMIFS(rack_breakdown[Active Servers],rack_breakdown[Server Room],$C$5,rack_breakdown[Rack],"="&amp;CP19:CP29)),
SUM(SUMIFS(rack_breakdown[Active Hardware],rack_breakdown[Server Room],$C$5,rack_breakdown[Rack],"="&amp;CP19:CP29)))</f>
        <v>232</v>
      </c>
      <c r="CO22" s="265"/>
      <c r="CP22" s="3">
        <v>292</v>
      </c>
      <c r="CQ22" s="2"/>
      <c r="CR22" s="2"/>
    </row>
    <row r="23" spans="6:96" ht="20.25" customHeight="1" x14ac:dyDescent="0.25">
      <c r="F23" s="2"/>
      <c r="G23" s="2"/>
      <c r="H23" s="12" t="s">
        <v>122</v>
      </c>
      <c r="I23" s="265"/>
      <c r="J23" s="3">
        <v>5</v>
      </c>
      <c r="N23" s="12" t="s">
        <v>122</v>
      </c>
      <c r="O23" s="265"/>
      <c r="P23" s="3">
        <v>27</v>
      </c>
      <c r="Q23" s="2"/>
      <c r="R23" s="2"/>
      <c r="S23" s="2"/>
      <c r="T23" s="2"/>
      <c r="U23" s="12" t="s">
        <v>122</v>
      </c>
      <c r="V23" s="265"/>
      <c r="W23" s="3">
        <v>49</v>
      </c>
      <c r="AA23" s="12" t="s">
        <v>122</v>
      </c>
      <c r="AB23" s="265"/>
      <c r="AC23" s="3">
        <v>71</v>
      </c>
      <c r="AD23" s="2"/>
      <c r="AE23" s="2"/>
      <c r="AF23" s="2"/>
      <c r="AG23" s="2"/>
      <c r="AH23" s="12" t="s">
        <v>122</v>
      </c>
      <c r="AI23" s="265"/>
      <c r="AJ23" s="3">
        <v>93</v>
      </c>
      <c r="AN23" s="12"/>
      <c r="AO23" s="272"/>
      <c r="AP23" s="3">
        <v>116</v>
      </c>
      <c r="AQ23" s="2"/>
      <c r="AR23" s="2"/>
      <c r="AS23" s="2"/>
      <c r="AT23" s="2"/>
      <c r="AU23" s="12"/>
      <c r="AV23" s="272"/>
      <c r="AW23" s="3">
        <v>139</v>
      </c>
      <c r="BA23" s="12" t="s">
        <v>122</v>
      </c>
      <c r="BB23" s="265"/>
      <c r="BC23" s="3">
        <v>161</v>
      </c>
      <c r="BD23" s="2"/>
      <c r="BE23" s="2"/>
      <c r="BF23" s="2"/>
      <c r="BG23" s="2"/>
      <c r="BH23" s="12" t="s">
        <v>122</v>
      </c>
      <c r="BI23" s="265"/>
      <c r="BJ23" s="3">
        <v>183</v>
      </c>
      <c r="BN23" s="12" t="s">
        <v>122</v>
      </c>
      <c r="BO23" s="265"/>
      <c r="BP23" s="3">
        <v>205</v>
      </c>
      <c r="BQ23" s="2"/>
      <c r="BR23" s="2"/>
      <c r="BS23" s="2"/>
      <c r="BT23" s="2"/>
      <c r="BU23" s="12" t="s">
        <v>122</v>
      </c>
      <c r="BV23" s="265"/>
      <c r="BW23" s="3">
        <v>227</v>
      </c>
      <c r="CA23" s="12" t="s">
        <v>122</v>
      </c>
      <c r="CB23" s="265"/>
      <c r="CC23" s="3">
        <v>249</v>
      </c>
      <c r="CD23" s="2"/>
      <c r="CE23" s="2"/>
      <c r="CF23" s="2"/>
      <c r="CG23" s="2"/>
      <c r="CH23" s="12" t="s">
        <v>122</v>
      </c>
      <c r="CI23" s="265"/>
      <c r="CJ23" s="3">
        <v>271</v>
      </c>
      <c r="CN23" s="12" t="s">
        <v>122</v>
      </c>
      <c r="CO23" s="265"/>
      <c r="CP23" s="3">
        <v>293</v>
      </c>
      <c r="CQ23" s="2"/>
      <c r="CR23" s="2"/>
    </row>
    <row r="24" spans="6:96" ht="20.25" customHeight="1" x14ac:dyDescent="0.25">
      <c r="F24" s="2"/>
      <c r="G24" s="2"/>
      <c r="H24" s="12"/>
      <c r="I24" s="265"/>
      <c r="J24" s="3">
        <v>6</v>
      </c>
      <c r="N24" s="12"/>
      <c r="O24" s="265"/>
      <c r="P24" s="3">
        <v>28</v>
      </c>
      <c r="Q24" s="2"/>
      <c r="R24" s="2"/>
      <c r="S24" s="2"/>
      <c r="T24" s="2"/>
      <c r="U24" s="12"/>
      <c r="V24" s="265"/>
      <c r="W24" s="3">
        <v>50</v>
      </c>
      <c r="AA24" s="12"/>
      <c r="AB24" s="265"/>
      <c r="AC24" s="3">
        <v>72</v>
      </c>
      <c r="AD24" s="2"/>
      <c r="AE24" s="2"/>
      <c r="AF24" s="2"/>
      <c r="AG24" s="2"/>
      <c r="AH24" s="12"/>
      <c r="AI24" s="265"/>
      <c r="AJ24" s="3">
        <v>94</v>
      </c>
      <c r="AN24" s="12"/>
      <c r="AO24" s="272"/>
      <c r="AP24" s="3">
        <v>117</v>
      </c>
      <c r="AQ24" s="2"/>
      <c r="AR24" s="2"/>
      <c r="AS24" s="2"/>
      <c r="AT24" s="2"/>
      <c r="AU24" s="12"/>
      <c r="AV24" s="272"/>
      <c r="AW24" s="3">
        <v>140</v>
      </c>
      <c r="BA24" s="12"/>
      <c r="BB24" s="266"/>
      <c r="BC24" s="3">
        <v>162</v>
      </c>
      <c r="BD24" s="2"/>
      <c r="BE24" s="2"/>
      <c r="BF24" s="2"/>
      <c r="BG24" s="2"/>
      <c r="BH24" s="12"/>
      <c r="BI24" s="265"/>
      <c r="BJ24" s="3">
        <v>184</v>
      </c>
      <c r="BN24" s="12"/>
      <c r="BO24" s="265"/>
      <c r="BP24" s="3">
        <v>206</v>
      </c>
      <c r="BQ24" s="2"/>
      <c r="BR24" s="2"/>
      <c r="BS24" s="2"/>
      <c r="BT24" s="2"/>
      <c r="BU24" s="12"/>
      <c r="BV24" s="265"/>
      <c r="BW24" s="3">
        <v>228</v>
      </c>
      <c r="CA24" s="12"/>
      <c r="CB24" s="265"/>
      <c r="CC24" s="3">
        <v>250</v>
      </c>
      <c r="CD24" s="2"/>
      <c r="CE24" s="2"/>
      <c r="CF24" s="2"/>
      <c r="CG24" s="2"/>
      <c r="CH24" s="12"/>
      <c r="CI24" s="265"/>
      <c r="CJ24" s="3">
        <v>272</v>
      </c>
      <c r="CN24" s="12"/>
      <c r="CO24" s="265"/>
      <c r="CP24" s="3">
        <v>294</v>
      </c>
      <c r="CQ24" s="2"/>
      <c r="CR24" s="2"/>
    </row>
    <row r="25" spans="6:96" ht="20.25" customHeight="1" x14ac:dyDescent="0.25">
      <c r="F25" s="2"/>
      <c r="G25" s="2"/>
      <c r="H25" s="12" cm="1">
        <f t="array" ref="H25">_xlfn.LET(_xlpm.row,J19:J29,
SUM(_xlfn.BYROW(_xlpm.row,_xlfn.LAMBDA(_xlpm.row,IFERROR(SUMIFS(rack_breakdown[kW/Rack],rack_breakdown[Rack Path],$Y$3&amp;".sr0"&amp;$Y$4&amp;".rk"&amp;TEXT(_xlpm.row,"00")),0)))))</f>
        <v>65</v>
      </c>
      <c r="I25" s="265"/>
      <c r="J25" s="3">
        <v>7</v>
      </c>
      <c r="N25" s="12" cm="1">
        <f t="array" ref="N25">_xlfn.LET(_xlpm.row,P19:P29,
SUM(_xlfn.BYROW(_xlpm.row,_xlfn.LAMBDA(_xlpm.row,IFERROR(SUMIFS(rack_breakdown[kW/Rack],rack_breakdown[Rack Path],$Y$3&amp;".sr0"&amp;$Y$4&amp;".rk"&amp;TEXT(_xlpm.row,"00")),0)))))</f>
        <v>67</v>
      </c>
      <c r="O25" s="265"/>
      <c r="P25" s="3">
        <v>29</v>
      </c>
      <c r="Q25" s="2"/>
      <c r="R25" s="2"/>
      <c r="S25" s="2"/>
      <c r="T25" s="2"/>
      <c r="U25" s="12" cm="1">
        <f t="array" ref="U25">_xlfn.LET(_xlpm.row,W19:W29,
SUM(_xlfn.BYROW(_xlpm.row,_xlfn.LAMBDA(_xlpm.row,IFERROR(SUMIFS(rack_breakdown[kW/Rack],rack_breakdown[Rack Path],$Y$3&amp;".sr0"&amp;$Y$4&amp;".rk"&amp;TEXT(_xlpm.row,"00")),0)))))</f>
        <v>68.5</v>
      </c>
      <c r="V25" s="265"/>
      <c r="W25" s="3">
        <v>51</v>
      </c>
      <c r="AA25" s="12" cm="1">
        <f t="array" ref="AA25">_xlfn.LET(_xlpm.row,AC19:AC29,
SUM(_xlfn.BYROW(_xlpm.row,_xlfn.LAMBDA(_xlpm.row,IFERROR(SUMIFS(rack_breakdown[kW/Rack],rack_breakdown[Rack Path],$Y$3&amp;".sr0"&amp;$Y$4&amp;".rk"&amp;TEXT(_xlpm.row,"00")),0)))))</f>
        <v>129.79999999999998</v>
      </c>
      <c r="AB25" s="265"/>
      <c r="AC25" s="3">
        <v>73</v>
      </c>
      <c r="AD25" s="2"/>
      <c r="AE25" s="2"/>
      <c r="AF25" s="2"/>
      <c r="AG25" s="2"/>
      <c r="AH25" s="12" cm="1">
        <f t="array" ref="AH25">_xlfn.LET(_xlpm.row,AJ19:AJ29,
SUM(_xlfn.BYROW(_xlpm.row,_xlfn.LAMBDA(_xlpm.row,IFERROR(SUMIFS(rack_breakdown[kW/Rack],rack_breakdown[Rack Path],$Y$3&amp;".sr0"&amp;$Y$4&amp;".rk"&amp;TEXT(_xlpm.row,"00")),0)))))</f>
        <v>129.79999999999998</v>
      </c>
      <c r="AI25" s="265"/>
      <c r="AJ25" s="3">
        <v>95</v>
      </c>
      <c r="AN25" s="12" cm="1">
        <f t="array" ref="AN25">_xlfn.LET(_xlpm.row,AP18:AP29,
SUM(_xlfn.BYROW(_xlpm.row,_xlfn.LAMBDA(_xlpm.row,IFERROR(SUMIFS(rack_breakdown[kW/Rack],rack_breakdown[Rack Path],$Y$3&amp;".sr0"&amp;$Y$4&amp;".rk"&amp;TEXT(_xlpm.row,"00")),0)))))</f>
        <v>65</v>
      </c>
      <c r="AO25" s="272"/>
      <c r="AP25" s="3">
        <v>118</v>
      </c>
      <c r="AQ25" s="2"/>
      <c r="AR25" s="2"/>
      <c r="AS25" s="2"/>
      <c r="AT25" s="2"/>
      <c r="AU25" s="12" cm="1">
        <f t="array" ref="AU25">_xlfn.LET(_xlpm.row,AW18:AW29,
SUM(_xlfn.BYROW(_xlpm.row,_xlfn.LAMBDA(_xlpm.row,IFERROR(SUMIFS(rack_breakdown[kW/Rack],rack_breakdown[Rack Path],$Y$3&amp;".sr0"&amp;$Y$4&amp;".rk"&amp;TEXT(_xlpm.row,"00")),0)))))</f>
        <v>70</v>
      </c>
      <c r="AV25" s="272"/>
      <c r="AW25" s="3">
        <v>141</v>
      </c>
      <c r="BA25" s="12" cm="1">
        <f t="array" ref="BA25">_xlfn.LET(_xlpm.row,BC19:BC29,
SUM(_xlfn.BYROW(_xlpm.row,_xlfn.LAMBDA(_xlpm.row,IFERROR(SUMIFS(rack_breakdown[kW/Rack],rack_breakdown[Rack Path],$Y$3&amp;".sr0"&amp;$Y$4&amp;".rk"&amp;TEXT(_xlpm.row,"00")),0)))))</f>
        <v>99.59999999999998</v>
      </c>
      <c r="BB25" s="264" t="s">
        <v>119</v>
      </c>
      <c r="BC25" s="3">
        <v>163</v>
      </c>
      <c r="BD25" s="2"/>
      <c r="BE25" s="2"/>
      <c r="BF25" s="2"/>
      <c r="BG25" s="2"/>
      <c r="BH25" s="12" cm="1">
        <f t="array" ref="BH25">_xlfn.LET(_xlpm.row,BJ19:BJ29,
SUM(_xlfn.BYROW(_xlpm.row,_xlfn.LAMBDA(_xlpm.row,IFERROR(SUMIFS(rack_breakdown[kW/Rack],rack_breakdown[Rack Path],$Y$3&amp;".sr0"&amp;$Y$4&amp;".rk"&amp;TEXT(_xlpm.row,"00")),0)))))</f>
        <v>45</v>
      </c>
      <c r="BI25" s="265"/>
      <c r="BJ25" s="3">
        <v>185</v>
      </c>
      <c r="BN25" s="12" cm="1">
        <f t="array" ref="BN25">_xlfn.LET(_xlpm.row,BP19:BP29,
SUM(_xlfn.BYROW(_xlpm.row,_xlfn.LAMBDA(_xlpm.row,IFERROR(SUMIFS(rack_breakdown[kW/Rack],rack_breakdown[Rack Path],$Y$3&amp;".sr0"&amp;$Y$4&amp;".rk"&amp;TEXT(_xlpm.row,"00")),0)))))</f>
        <v>80</v>
      </c>
      <c r="BO25" s="265"/>
      <c r="BP25" s="3">
        <v>207</v>
      </c>
      <c r="BQ25" s="2"/>
      <c r="BR25" s="2"/>
      <c r="BS25" s="2"/>
      <c r="BT25" s="2"/>
      <c r="BU25" s="12" cm="1">
        <f t="array" ref="BU25">_xlfn.LET(_xlpm.row,BW19:BW29,
SUM(_xlfn.BYROW(_xlpm.row,_xlfn.LAMBDA(_xlpm.row,IFERROR(SUMIFS(rack_breakdown[kW/Rack],rack_breakdown[Rack Path],$Y$3&amp;".sr0"&amp;$Y$4&amp;".rk"&amp;TEXT(_xlpm.row,"00")),0)))))</f>
        <v>52.500000000000007</v>
      </c>
      <c r="BV25" s="265"/>
      <c r="BW25" s="3">
        <v>229</v>
      </c>
      <c r="CA25" s="12" cm="1">
        <f t="array" ref="CA25">_xlfn.LET(_xlpm.row,CC19:CC29,
SUM(_xlfn.BYROW(_xlpm.row,_xlfn.LAMBDA(_xlpm.row,IFERROR(SUMIFS(rack_breakdown[kW/Rack],rack_breakdown[Rack Path],$Y$3&amp;".sr0"&amp;$Y$4&amp;".rk"&amp;TEXT(_xlpm.row,"00")),0)))))</f>
        <v>79.5</v>
      </c>
      <c r="CB25" s="265"/>
      <c r="CC25" s="3">
        <v>251</v>
      </c>
      <c r="CD25" s="2"/>
      <c r="CE25" s="2"/>
      <c r="CF25" s="2"/>
      <c r="CG25" s="2"/>
      <c r="CH25" s="12" cm="1">
        <f t="array" ref="CH25">_xlfn.LET(_xlpm.row,CJ19:CJ29,
SUM(_xlfn.BYROW(_xlpm.row,_xlfn.LAMBDA(_xlpm.row,IFERROR(SUMIFS(rack_breakdown[kW/Rack],rack_breakdown[Rack Path],$Y$3&amp;".sr0"&amp;$Y$4&amp;".rk"&amp;TEXT(_xlpm.row,"00")),0)))))</f>
        <v>68.5</v>
      </c>
      <c r="CI25" s="265"/>
      <c r="CJ25" s="3">
        <v>273</v>
      </c>
      <c r="CN25" s="12" cm="1">
        <f t="array" ref="CN25">_xlfn.LET(_xlpm.row,CP19:CP29,
SUM(_xlfn.BYROW(_xlpm.row,_xlfn.LAMBDA(_xlpm.row,IFERROR(SUMIFS(rack_breakdown[kW/Rack],rack_breakdown[Rack Path],$Y$3&amp;".sr0"&amp;$Y$4&amp;".rk"&amp;TEXT(_xlpm.row,"00")),0)))))</f>
        <v>113.5</v>
      </c>
      <c r="CO25" s="265"/>
      <c r="CP25" s="3">
        <v>295</v>
      </c>
      <c r="CQ25" s="2"/>
      <c r="CR25" s="2"/>
    </row>
    <row r="26" spans="6:96" ht="20.25" customHeight="1" x14ac:dyDescent="0.25">
      <c r="F26" s="2"/>
      <c r="G26" s="2"/>
      <c r="H26" s="12" t="s">
        <v>1970</v>
      </c>
      <c r="I26" s="265"/>
      <c r="J26" s="3">
        <v>8</v>
      </c>
      <c r="N26" s="12" t="s">
        <v>1970</v>
      </c>
      <c r="O26" s="265"/>
      <c r="P26" s="3">
        <v>30</v>
      </c>
      <c r="Q26" s="2"/>
      <c r="R26" s="2"/>
      <c r="S26" s="2"/>
      <c r="T26" s="2"/>
      <c r="U26" s="12" t="s">
        <v>1970</v>
      </c>
      <c r="V26" s="265"/>
      <c r="W26" s="3">
        <v>52</v>
      </c>
      <c r="AA26" s="12" t="s">
        <v>1970</v>
      </c>
      <c r="AB26" s="265"/>
      <c r="AC26" s="3">
        <v>74</v>
      </c>
      <c r="AD26" s="2"/>
      <c r="AE26" s="2"/>
      <c r="AF26" s="2"/>
      <c r="AG26" s="2"/>
      <c r="AH26" s="12" t="s">
        <v>1970</v>
      </c>
      <c r="AI26" s="265"/>
      <c r="AJ26" s="3">
        <v>96</v>
      </c>
      <c r="AN26" s="12" t="s">
        <v>1970</v>
      </c>
      <c r="AO26" s="272"/>
      <c r="AP26" s="3">
        <v>119</v>
      </c>
      <c r="AQ26" s="2"/>
      <c r="AR26" s="2"/>
      <c r="AS26" s="2"/>
      <c r="AT26" s="2"/>
      <c r="AU26" s="12" t="s">
        <v>1970</v>
      </c>
      <c r="AV26" s="272"/>
      <c r="AW26" s="3">
        <v>142</v>
      </c>
      <c r="BA26" s="12" t="s">
        <v>1970</v>
      </c>
      <c r="BB26" s="265"/>
      <c r="BC26" s="3">
        <v>164</v>
      </c>
      <c r="BD26" s="2"/>
      <c r="BE26" s="2"/>
      <c r="BF26" s="2"/>
      <c r="BG26" s="2"/>
      <c r="BH26" s="12" t="s">
        <v>1970</v>
      </c>
      <c r="BI26" s="265"/>
      <c r="BJ26" s="3">
        <v>186</v>
      </c>
      <c r="BN26" s="12" t="s">
        <v>1970</v>
      </c>
      <c r="BO26" s="265"/>
      <c r="BP26" s="3">
        <v>208</v>
      </c>
      <c r="BQ26" s="2"/>
      <c r="BR26" s="2"/>
      <c r="BS26" s="2"/>
      <c r="BT26" s="2"/>
      <c r="BU26" s="12" t="s">
        <v>1970</v>
      </c>
      <c r="BV26" s="265"/>
      <c r="BW26" s="3">
        <v>230</v>
      </c>
      <c r="CA26" s="12" t="s">
        <v>1970</v>
      </c>
      <c r="CB26" s="265"/>
      <c r="CC26" s="3">
        <v>252</v>
      </c>
      <c r="CD26" s="2"/>
      <c r="CE26" s="2"/>
      <c r="CF26" s="2"/>
      <c r="CG26" s="2"/>
      <c r="CH26" s="12" t="s">
        <v>1970</v>
      </c>
      <c r="CI26" s="265"/>
      <c r="CJ26" s="3">
        <v>274</v>
      </c>
      <c r="CN26" s="12" t="s">
        <v>1970</v>
      </c>
      <c r="CO26" s="265"/>
      <c r="CP26" s="3">
        <v>296</v>
      </c>
      <c r="CQ26" s="2"/>
      <c r="CR26" s="2"/>
    </row>
    <row r="27" spans="6:96" ht="20.25" customHeight="1" x14ac:dyDescent="0.25">
      <c r="F27" s="2"/>
      <c r="G27" s="2"/>
      <c r="H27" s="12"/>
      <c r="I27" s="265"/>
      <c r="J27" s="3">
        <v>9</v>
      </c>
      <c r="N27" s="12"/>
      <c r="O27" s="265"/>
      <c r="P27" s="3">
        <v>31</v>
      </c>
      <c r="Q27" s="2"/>
      <c r="R27" s="2"/>
      <c r="S27" s="2"/>
      <c r="T27" s="2"/>
      <c r="U27" s="12"/>
      <c r="V27" s="265"/>
      <c r="W27" s="3">
        <v>53</v>
      </c>
      <c r="AA27" s="12"/>
      <c r="AB27" s="265"/>
      <c r="AC27" s="3">
        <v>75</v>
      </c>
      <c r="AD27" s="2"/>
      <c r="AE27" s="2"/>
      <c r="AF27" s="2"/>
      <c r="AG27" s="2"/>
      <c r="AH27" s="12"/>
      <c r="AI27" s="265"/>
      <c r="AJ27" s="3">
        <v>97</v>
      </c>
      <c r="AN27" s="12"/>
      <c r="AO27" s="272"/>
      <c r="AP27" s="3">
        <v>120</v>
      </c>
      <c r="AQ27" s="2"/>
      <c r="AR27" s="2"/>
      <c r="AS27" s="2"/>
      <c r="AT27" s="2"/>
      <c r="AU27" s="12"/>
      <c r="AV27" s="272"/>
      <c r="AW27" s="3">
        <v>143</v>
      </c>
      <c r="BA27" s="12"/>
      <c r="BB27" s="265"/>
      <c r="BC27" s="3">
        <v>165</v>
      </c>
      <c r="BD27" s="2"/>
      <c r="BE27" s="2"/>
      <c r="BF27" s="2"/>
      <c r="BG27" s="2"/>
      <c r="BH27" s="12"/>
      <c r="BI27" s="265"/>
      <c r="BJ27" s="3">
        <v>187</v>
      </c>
      <c r="BN27" s="12"/>
      <c r="BO27" s="265"/>
      <c r="BP27" s="3">
        <v>209</v>
      </c>
      <c r="BQ27" s="2"/>
      <c r="BR27" s="2"/>
      <c r="BS27" s="2"/>
      <c r="BT27" s="2"/>
      <c r="BU27" s="12"/>
      <c r="BV27" s="265"/>
      <c r="BW27" s="3">
        <v>231</v>
      </c>
      <c r="CA27" s="12"/>
      <c r="CB27" s="265"/>
      <c r="CC27" s="3">
        <v>253</v>
      </c>
      <c r="CD27" s="2"/>
      <c r="CE27" s="2"/>
      <c r="CF27" s="2"/>
      <c r="CG27" s="2"/>
      <c r="CH27" s="12"/>
      <c r="CI27" s="265"/>
      <c r="CJ27" s="3">
        <v>275</v>
      </c>
      <c r="CN27" s="12"/>
      <c r="CO27" s="265"/>
      <c r="CP27" s="3">
        <v>297</v>
      </c>
      <c r="CQ27" s="2"/>
      <c r="CR27" s="2"/>
    </row>
    <row r="28" spans="6:96" ht="20.25" customHeight="1" x14ac:dyDescent="0.25">
      <c r="F28" s="2"/>
      <c r="G28" s="2"/>
      <c r="H28" s="12" cm="1">
        <f t="array" ref="H28">_xlfn.LET(
_xlpm.row,J19:J29,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34.268365333333335</v>
      </c>
      <c r="I28" s="265"/>
      <c r="J28" s="3">
        <v>10</v>
      </c>
      <c r="N28" s="12" cm="1">
        <f t="array" ref="N28">_xlfn.LET(
_xlpm.row,P19:P29,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35.450242666666668</v>
      </c>
      <c r="O28" s="265"/>
      <c r="P28" s="3">
        <v>32</v>
      </c>
      <c r="Q28" s="2"/>
      <c r="R28" s="2"/>
      <c r="S28" s="2"/>
      <c r="T28" s="2"/>
      <c r="U28" s="12" cm="1">
        <f t="array" ref="U28">_xlfn.LET(
_xlpm.row,W19:W29,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37.809181333333335</v>
      </c>
      <c r="V28" s="265"/>
      <c r="W28" s="3">
        <v>54</v>
      </c>
      <c r="AA28" s="12" cm="1">
        <f t="array" ref="AA28">_xlfn.LET(
_xlpm.row,AC19:AC29,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69.797867999999994</v>
      </c>
      <c r="AB28" s="265"/>
      <c r="AC28" s="3">
        <v>76</v>
      </c>
      <c r="AD28" s="2"/>
      <c r="AE28" s="2"/>
      <c r="AF28" s="2"/>
      <c r="AG28" s="2"/>
      <c r="AH28" s="12" cm="1">
        <f t="array" ref="AH28">_xlfn.LET(
_xlpm.row,AJ19:AJ29,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92.164338666666652</v>
      </c>
      <c r="AI28" s="265"/>
      <c r="AJ28" s="3">
        <v>98</v>
      </c>
      <c r="AN28" s="12" cm="1">
        <f t="array" ref="AN28">_xlfn.LET(
_xlpm.row,AP18:AP29,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33.716813333333334</v>
      </c>
      <c r="AO28" s="272"/>
      <c r="AP28" s="3">
        <v>121</v>
      </c>
      <c r="AQ28" s="2"/>
      <c r="AR28" s="2"/>
      <c r="AS28" s="2"/>
      <c r="AT28" s="2"/>
      <c r="AU28" s="12" cm="1">
        <f t="array" ref="AU28">_xlfn.LET(
_xlpm.row,AW18:AW29,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48.199250666666664</v>
      </c>
      <c r="AV28" s="272"/>
      <c r="AW28" s="3">
        <v>144</v>
      </c>
      <c r="BA28" s="12" cm="1">
        <f t="array" ref="BA28">_xlfn.LET(
_xlpm.row,BC19:BC29,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14.637143999999999</v>
      </c>
      <c r="BB28" s="265"/>
      <c r="BC28" s="3">
        <v>166</v>
      </c>
      <c r="BD28" s="2"/>
      <c r="BE28" s="2"/>
      <c r="BF28" s="2"/>
      <c r="BG28" s="2"/>
      <c r="BH28" s="12" cm="1">
        <f t="array" ref="BH28">_xlfn.LET(
_xlpm.row,BJ19:BJ29,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14.874415999999998</v>
      </c>
      <c r="BI28" s="265"/>
      <c r="BJ28" s="3">
        <v>188</v>
      </c>
      <c r="BN28" s="12" cm="1">
        <f t="array" ref="BN28">_xlfn.LET(
_xlpm.row,BP19:BP29,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48.111496000000002</v>
      </c>
      <c r="BO28" s="265"/>
      <c r="BP28" s="3">
        <v>210</v>
      </c>
      <c r="BQ28" s="2"/>
      <c r="BR28" s="2"/>
      <c r="BS28" s="2"/>
      <c r="BT28" s="2"/>
      <c r="BU28" s="12" cm="1">
        <f t="array" ref="BU28">_xlfn.LET(
_xlpm.row,BW19:BW29,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47.584967999999996</v>
      </c>
      <c r="BV28" s="265"/>
      <c r="BW28" s="3">
        <v>232</v>
      </c>
      <c r="CA28" s="12" cm="1">
        <f t="array" ref="CA28">_xlfn.LET(
_xlpm.row,CC19:CC29,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61.819077333333333</v>
      </c>
      <c r="CB28" s="265"/>
      <c r="CC28" s="3">
        <v>254</v>
      </c>
      <c r="CD28" s="2"/>
      <c r="CE28" s="2"/>
      <c r="CF28" s="2"/>
      <c r="CG28" s="2"/>
      <c r="CH28" s="12" cm="1">
        <f t="array" ref="CH28">_xlfn.LET(
_xlpm.row,CJ19:CJ29,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64.922445333333329</v>
      </c>
      <c r="CI28" s="265"/>
      <c r="CJ28" s="3">
        <v>276</v>
      </c>
      <c r="CN28" s="12" cm="1">
        <f t="array" ref="CN28">_xlfn.LET(
_xlpm.row,CP19:CP29,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87.876034666666669</v>
      </c>
      <c r="CO28" s="265"/>
      <c r="CP28" s="3">
        <v>298</v>
      </c>
      <c r="CQ28" s="2"/>
      <c r="CR28" s="2"/>
    </row>
    <row r="29" spans="6:96" ht="20.25" customHeight="1" x14ac:dyDescent="0.25">
      <c r="F29" s="2"/>
      <c r="G29" s="2"/>
      <c r="H29" s="13" t="s">
        <v>120</v>
      </c>
      <c r="I29" s="265"/>
      <c r="J29" s="3">
        <v>11</v>
      </c>
      <c r="N29" s="13" t="s">
        <v>120</v>
      </c>
      <c r="O29" s="265"/>
      <c r="P29" s="3">
        <v>33</v>
      </c>
      <c r="Q29" s="2"/>
      <c r="R29" s="2"/>
      <c r="S29" s="2"/>
      <c r="T29" s="2"/>
      <c r="U29" s="13" t="s">
        <v>120</v>
      </c>
      <c r="V29" s="265"/>
      <c r="W29" s="3">
        <v>55</v>
      </c>
      <c r="AA29" s="13" t="s">
        <v>120</v>
      </c>
      <c r="AB29" s="265"/>
      <c r="AC29" s="3">
        <v>77</v>
      </c>
      <c r="AD29" s="2"/>
      <c r="AE29" s="2"/>
      <c r="AF29" s="2"/>
      <c r="AG29" s="2"/>
      <c r="AH29" s="13" t="s">
        <v>120</v>
      </c>
      <c r="AI29" s="265"/>
      <c r="AJ29" s="3">
        <v>99</v>
      </c>
      <c r="AN29" s="13" t="s">
        <v>120</v>
      </c>
      <c r="AO29" s="273"/>
      <c r="AP29" s="3">
        <v>122</v>
      </c>
      <c r="AQ29" s="2"/>
      <c r="AR29" s="2"/>
      <c r="AS29" s="2"/>
      <c r="AT29" s="2"/>
      <c r="AU29" s="13" t="s">
        <v>120</v>
      </c>
      <c r="AV29" s="273"/>
      <c r="AW29" s="3">
        <v>145</v>
      </c>
      <c r="BA29" s="13" t="s">
        <v>120</v>
      </c>
      <c r="BB29" s="266"/>
      <c r="BC29" s="3">
        <v>167</v>
      </c>
      <c r="BD29" s="2"/>
      <c r="BE29" s="2"/>
      <c r="BF29" s="2"/>
      <c r="BG29" s="2"/>
      <c r="BH29" s="13" t="s">
        <v>120</v>
      </c>
      <c r="BI29" s="265"/>
      <c r="BJ29" s="3">
        <v>189</v>
      </c>
      <c r="BN29" s="13" t="s">
        <v>120</v>
      </c>
      <c r="BO29" s="265"/>
      <c r="BP29" s="3">
        <v>211</v>
      </c>
      <c r="BQ29" s="2"/>
      <c r="BR29" s="2"/>
      <c r="BS29" s="2"/>
      <c r="BT29" s="2"/>
      <c r="BU29" s="13" t="s">
        <v>120</v>
      </c>
      <c r="BV29" s="265"/>
      <c r="BW29" s="3">
        <v>233</v>
      </c>
      <c r="CA29" s="13" t="s">
        <v>120</v>
      </c>
      <c r="CB29" s="265"/>
      <c r="CC29" s="3">
        <v>255</v>
      </c>
      <c r="CD29" s="2"/>
      <c r="CE29" s="2"/>
      <c r="CF29" s="2"/>
      <c r="CG29" s="2"/>
      <c r="CH29" s="13" t="s">
        <v>120</v>
      </c>
      <c r="CI29" s="265"/>
      <c r="CJ29" s="3">
        <v>277</v>
      </c>
      <c r="CN29" s="13" t="s">
        <v>120</v>
      </c>
      <c r="CO29" s="265"/>
      <c r="CP29" s="3">
        <v>299</v>
      </c>
      <c r="CQ29" s="2"/>
      <c r="CR29" s="2"/>
    </row>
    <row r="30" spans="6:96" ht="20.25" customHeight="1" x14ac:dyDescent="0.25">
      <c r="F30" s="2"/>
      <c r="G30" s="2"/>
      <c r="H30" s="11" cm="1">
        <f t="array" ref="H30">SUM(SUMIFS(liquidation_data[Hardware Count],liquidation_data[Location 2nd Level ID],$C$5,liquidation_data[Location 3rdLevel ID],"="&amp;J30:J40))</f>
        <v>18</v>
      </c>
      <c r="I30" s="264" t="str" cm="1">
        <f t="array" ref="I30">IFERROR(_xlfn.LET(_xlpm.POD,_xlfn.XLOOKUP('rack_breakdown'!$B$2&amp;".sr0"&amp;$C$5&amp;".rk"&amp;TEXT(J30,"00"),rack_breakdown[Rack Path],rack_breakdown[Pod]),IF(LEFT(_xlpm.POD,1)="G","","POD"&amp;_xlpm.POD&amp;" - "))&amp;
INDEX(rack_breakdown[Type],MATCH(_xlfn.MODE.SNGL(IF((rack_breakdown[Server Room]=$C$5)*(rack_breakdown[Rack]&gt;=J30)*(rack_breakdown[Rack]&lt;=J40),COUNTIF(rack_breakdown[Type],"&lt;"&amp;rack_breakdown[Type]),"")),COUNTIF(rack_breakdown[Type],"&lt;"&amp;rack_breakdown[Type]),0)),"NO DATA")</f>
        <v>POD2 - Bare Metal</v>
      </c>
      <c r="J30" s="3">
        <v>12</v>
      </c>
      <c r="N30" s="11" cm="1">
        <f t="array" ref="N30">SUM(SUMIFS(liquidation_data[Hardware Count],liquidation_data[Location 2nd Level ID],$C$5,liquidation_data[Location 3rdLevel ID],"="&amp;P30:P40))</f>
        <v>0</v>
      </c>
      <c r="O30" s="264" t="str" cm="1">
        <f t="array" ref="O30">IFERROR(_xlfn.LET(_xlpm.POD,_xlfn.XLOOKUP('rack_breakdown'!$B$2&amp;".sr0"&amp;$C$5&amp;".rk"&amp;TEXT(P30,"00"),rack_breakdown[Rack Path],rack_breakdown[Pod]),IF(LEFT(_xlpm.POD,1)="G","","POD"&amp;_xlpm.POD&amp;" - "))&amp;
INDEX(rack_breakdown[Type],MATCH(_xlfn.MODE.SNGL(IF((rack_breakdown[Server Room]=$C$5)*(rack_breakdown[Rack]&gt;=P30)*(rack_breakdown[Rack]&lt;=P40),COUNTIF(rack_breakdown[Type],"&lt;"&amp;rack_breakdown[Type]),"")),COUNTIF(rack_breakdown[Type],"&lt;"&amp;rack_breakdown[Type]),0)),"NO DATA")</f>
        <v>Unallocated</v>
      </c>
      <c r="P30" s="3">
        <v>34</v>
      </c>
      <c r="Q30" s="2"/>
      <c r="R30" s="2"/>
      <c r="S30" s="2"/>
      <c r="T30" s="2"/>
      <c r="U30" s="11" cm="1">
        <f t="array" ref="U30">SUM(SUMIFS(liquidation_data[Hardware Count],liquidation_data[Location 2nd Level ID],$C$5,liquidation_data[Location 3rdLevel ID],"="&amp;W30:W40))</f>
        <v>11</v>
      </c>
      <c r="V30" s="264" t="str" cm="1">
        <f t="array" ref="V30">IFERROR(_xlfn.LET(_xlpm.POD,_xlfn.XLOOKUP('rack_breakdown'!$B$2&amp;".sr0"&amp;$C$5&amp;".rk"&amp;TEXT(W30,"00"),rack_breakdown[Rack Path],rack_breakdown[Pod]),IF(LEFT(_xlpm.POD,1)="G","","POD"&amp;_xlpm.POD&amp;" - "))&amp;
INDEX(rack_breakdown[Type],MATCH(_xlfn.MODE.SNGL(IF((rack_breakdown[Server Room]=$C$5)*(rack_breakdown[Rack]&gt;=W30)*(rack_breakdown[Rack]&lt;=W40),COUNTIF(rack_breakdown[Type],"&lt;"&amp;rack_breakdown[Type]),"")),COUNTIF(rack_breakdown[Type],"&lt;"&amp;rack_breakdown[Type]),0)),"NO DATA")</f>
        <v>POD2 - Bare Metal</v>
      </c>
      <c r="W30" s="3">
        <v>56</v>
      </c>
      <c r="AA30" s="11" cm="1">
        <f t="array" ref="AA30">SUM(SUMIFS(liquidation_data[Hardware Count],liquidation_data[Location 2nd Level ID],$C$5,liquidation_data[Location 3rdLevel ID],"="&amp;AC30:AC40))</f>
        <v>14</v>
      </c>
      <c r="AB30" s="264" t="str" cm="1">
        <f t="array" ref="AB30">IFERROR(_xlfn.LET(_xlpm.POD,_xlfn.XLOOKUP('rack_breakdown'!$B$2&amp;".sr0"&amp;$C$5&amp;".rk"&amp;TEXT(AC30,"00"),rack_breakdown[Rack Path],rack_breakdown[Pod]),IF(LEFT(_xlpm.POD,1)="G","","POD"&amp;_xlpm.POD&amp;" - "))&amp;
INDEX(rack_breakdown[Type],MATCH(_xlfn.MODE.SNGL(IF((rack_breakdown[Server Room]=$C$5)*(rack_breakdown[Rack]&gt;=AC30)*(rack_breakdown[Rack]&lt;=AC40),COUNTIF(rack_breakdown[Type],"&lt;"&amp;rack_breakdown[Type]),"")),COUNTIF(rack_breakdown[Type],"&lt;"&amp;rack_breakdown[Type]),0)),"NO DATA")</f>
        <v>POD2 - Bare Metal</v>
      </c>
      <c r="AC30" s="3">
        <v>78</v>
      </c>
      <c r="AD30" s="2"/>
      <c r="AE30" s="2"/>
      <c r="AF30" s="2"/>
      <c r="AG30" s="2"/>
      <c r="AH30" s="11" cm="1">
        <f t="array" ref="AH30">SUM(SUMIFS(liquidation_data[Hardware Count],liquidation_data[Location 2nd Level ID],$C$5,liquidation_data[Location 3rdLevel ID],"="&amp;AJ30:AJ40))</f>
        <v>0</v>
      </c>
      <c r="AI30" s="264" t="str" cm="1">
        <f t="array" ref="AI30">IFERROR(_xlfn.LET(_xlpm.POD,_xlfn.XLOOKUP('rack_breakdown'!$B$2&amp;".sr0"&amp;$C$5&amp;".rk"&amp;TEXT(AJ30,"00"),rack_breakdown[Rack Path],rack_breakdown[Pod]),IF(LEFT(_xlpm.POD,1)="G","","POD"&amp;_xlpm.POD&amp;" - "))&amp;
INDEX(rack_breakdown[Type],MATCH(_xlfn.MODE.SNGL(IF((rack_breakdown[Server Room]=$C$5)*(rack_breakdown[Rack]&gt;=AJ30)*(rack_breakdown[Rack]&lt;=AJ40),COUNTIF(rack_breakdown[Type],"&lt;"&amp;rack_breakdown[Type]),"")),COUNTIF(rack_breakdown[Type],"&lt;"&amp;rack_breakdown[Type]),0)),"NO DATA")</f>
        <v>Unallocated</v>
      </c>
      <c r="AJ30" s="3">
        <v>100</v>
      </c>
      <c r="AN30" s="11" cm="1">
        <f t="array" ref="AN30">SUM(SUMIFS(liquidation_data[Hardware Count],liquidation_data[Location 2nd Level ID],$C$5,liquidation_data[Location 3rdLevel ID],"="&amp;AP30:AP40))</f>
        <v>11</v>
      </c>
      <c r="AO30" s="264" t="str" cm="1">
        <f t="array" ref="AO30">IFERROR(_xlfn.LET(_xlpm.POD,_xlfn.XLOOKUP('rack_breakdown'!$B$2&amp;".sr0"&amp;$C$5&amp;".rk"&amp;TEXT(AP30,"00"),rack_breakdown[Rack Path],rack_breakdown[Pod]),IF(LEFT(_xlpm.POD,1)="G","","POD"&amp;_xlpm.POD&amp;" - "))&amp;
INDEX(rack_breakdown[Type],MATCH(_xlfn.MODE.SNGL(IF((rack_breakdown[Server Room]=$C$5)*(rack_breakdown[Rack]&gt;=AP30)*(rack_breakdown[Rack]&lt;=AP40),COUNTIF(rack_breakdown[Type],"&lt;"&amp;rack_breakdown[Type]),"")),COUNTIF(rack_breakdown[Type],"&lt;"&amp;rack_breakdown[Type]),0)),"NO DATA")</f>
        <v>POD2 - Bare Metal</v>
      </c>
      <c r="AP30" s="3">
        <v>123</v>
      </c>
      <c r="AQ30" s="2"/>
      <c r="AR30" s="2"/>
      <c r="AS30" s="2"/>
      <c r="AT30" s="2"/>
      <c r="AU30" s="11" cm="1">
        <f t="array" ref="AU30">SUM(SUMIFS(liquidation_data[Hardware Count],liquidation_data[Location 2nd Level ID],$C$5,liquidation_data[Location 3rdLevel ID],"="&amp;AW30:AW40))</f>
        <v>0</v>
      </c>
      <c r="AV30" s="264" t="str" cm="1">
        <f t="array" ref="AV30">IFERROR(_xlfn.LET(_xlpm.POD,_xlfn.XLOOKUP('rack_breakdown'!$B$2&amp;".sr0"&amp;$C$5&amp;".rk"&amp;TEXT(AW30,"00"),rack_breakdown[Rack Path],rack_breakdown[Pod]),IF(LEFT(_xlpm.POD,1)="G","","POD"&amp;_xlpm.POD&amp;" - "))&amp;
INDEX(rack_breakdown[Type],MATCH(_xlfn.MODE.SNGL(IF((rack_breakdown[Server Room]=$C$5)*(rack_breakdown[Rack]&gt;=AW30)*(rack_breakdown[Rack]&lt;=AW40),COUNTIF(rack_breakdown[Type],"&lt;"&amp;rack_breakdown[Type]),"")),COUNTIF(rack_breakdown[Type],"&lt;"&amp;rack_breakdown[Type]),0)),"NO DATA")</f>
        <v>Unallocated</v>
      </c>
      <c r="AW30" s="3">
        <v>146</v>
      </c>
      <c r="BA30" s="11" cm="1">
        <f t="array" ref="BA30">SUM(SUMIFS(liquidation_data[Hardware Count],liquidation_data[Location 2nd Level ID],$C$5,liquidation_data[Location 3rdLevel ID],"="&amp;BC30:BC40))</f>
        <v>26</v>
      </c>
      <c r="BB30" s="264" t="str" cm="1">
        <f t="array" ref="BB30">IFERROR(_xlfn.LET(_xlpm.POD,_xlfn.XLOOKUP('rack_breakdown'!$B$2&amp;".sr0"&amp;$C$5&amp;".rk"&amp;TEXT(BC30,"00"),rack_breakdown[Rack Path],rack_breakdown[Pod]),IF(LEFT(_xlpm.POD,1)="G","","POD"&amp;_xlpm.POD&amp;" - "))&amp;
INDEX(rack_breakdown[Type],MATCH(_xlfn.MODE.SNGL(IF((rack_breakdown[Server Room]=$C$5)*(rack_breakdown[Rack]&gt;=BC30)*(rack_breakdown[Rack]&lt;=BC40),COUNTIF(rack_breakdown[Type],"&lt;"&amp;rack_breakdown[Type]),"")),COUNTIF(rack_breakdown[Type],"&lt;"&amp;rack_breakdown[Type]),0)),"NO DATA")</f>
        <v>POD2 - Bare Metal</v>
      </c>
      <c r="BC30" s="3">
        <v>168</v>
      </c>
      <c r="BD30" s="2"/>
      <c r="BE30" s="2"/>
      <c r="BF30" s="2"/>
      <c r="BG30" s="2"/>
      <c r="BH30" s="11" cm="1">
        <f t="array" ref="BH30">SUM(SUMIFS(liquidation_data[Hardware Count],liquidation_data[Location 2nd Level ID],$C$5,liquidation_data[Location 3rdLevel ID],"="&amp;BJ30:BJ40))</f>
        <v>0</v>
      </c>
      <c r="BI30" s="264" t="str" cm="1">
        <f t="array" ref="BI30">IFERROR(_xlfn.LET(_xlpm.POD,_xlfn.XLOOKUP('rack_breakdown'!$B$2&amp;".sr0"&amp;$C$5&amp;".rk"&amp;TEXT(BJ30,"00"),rack_breakdown[Rack Path],rack_breakdown[Pod]),IF(LEFT(_xlpm.POD,1)="G","","POD"&amp;_xlpm.POD&amp;" - "))&amp;
INDEX(rack_breakdown[Type],MATCH(_xlfn.MODE.SNGL(IF((rack_breakdown[Server Room]=$C$5)*(rack_breakdown[Rack]&gt;=BJ30)*(rack_breakdown[Rack]&lt;=BJ40),COUNTIF(rack_breakdown[Type],"&lt;"&amp;rack_breakdown[Type]),"")),COUNTIF(rack_breakdown[Type],"&lt;"&amp;rack_breakdown[Type]),0)),"NO DATA")</f>
        <v>Unallocated</v>
      </c>
      <c r="BJ30" s="3">
        <v>190</v>
      </c>
      <c r="BN30" s="11" cm="1">
        <f t="array" ref="BN30">SUM(SUMIFS(liquidation_data[Hardware Count],liquidation_data[Location 2nd Level ID],$C$5,liquidation_data[Location 3rdLevel ID],"="&amp;BP30:BP40))</f>
        <v>0</v>
      </c>
      <c r="BO30" s="264" t="str" cm="1">
        <f t="array" ref="BO30">IFERROR(_xlfn.LET(_xlpm.POD,_xlfn.XLOOKUP('rack_breakdown'!$B$2&amp;".sr0"&amp;$C$5&amp;".rk"&amp;TEXT(BP30,"00"),rack_breakdown[Rack Path],rack_breakdown[Pod]),IF(LEFT(_xlpm.POD,1)="G","","POD"&amp;_xlpm.POD&amp;" - "))&amp;
INDEX(rack_breakdown[Type],MATCH(_xlfn.MODE.SNGL(IF((rack_breakdown[Server Room]=$C$5)*(rack_breakdown[Rack]&gt;=BP30)*(rack_breakdown[Rack]&lt;=BP40),COUNTIF(rack_breakdown[Type],"&lt;"&amp;rack_breakdown[Type]),"")),COUNTIF(rack_breakdown[Type],"&lt;"&amp;rack_breakdown[Type]),0)),"NO DATA")</f>
        <v>Unallocated</v>
      </c>
      <c r="BP30" s="3">
        <v>212</v>
      </c>
      <c r="BQ30" s="2"/>
      <c r="BR30" s="2"/>
      <c r="BS30" s="2"/>
      <c r="BT30" s="2"/>
      <c r="BU30" s="11" cm="1">
        <f t="array" ref="BU30">SUM(SUMIFS(liquidation_data[Hardware Count],liquidation_data[Location 2nd Level ID],$C$5,liquidation_data[Location 3rdLevel ID],"="&amp;BW30:BW40))</f>
        <v>0</v>
      </c>
      <c r="BV30" s="264" t="str" cm="1">
        <f t="array" ref="BV30">IFERROR(_xlfn.LET(_xlpm.POD,_xlfn.XLOOKUP('rack_breakdown'!$B$2&amp;".sr0"&amp;$C$5&amp;".rk"&amp;TEXT(BW30,"00"),rack_breakdown[Rack Path],rack_breakdown[Pod]),IF(LEFT(_xlpm.POD,1)="G","","POD"&amp;_xlpm.POD&amp;" - "))&amp;
INDEX(rack_breakdown[Type],MATCH(_xlfn.MODE.SNGL(IF((rack_breakdown[Server Room]=$C$5)*(rack_breakdown[Rack]&gt;=BW30)*(rack_breakdown[Rack]&lt;=BW40),COUNTIF(rack_breakdown[Type],"&lt;"&amp;rack_breakdown[Type]),"")),COUNTIF(rack_breakdown[Type],"&lt;"&amp;rack_breakdown[Type]),0)),"NO DATA")</f>
        <v>Unallocated</v>
      </c>
      <c r="BW30" s="3">
        <v>234</v>
      </c>
      <c r="CA30" s="11" cm="1">
        <f t="array" ref="CA30">SUM(SUMIFS(liquidation_data[Hardware Count],liquidation_data[Location 2nd Level ID],$C$5,liquidation_data[Location 3rdLevel ID],"="&amp;CC30:CC40))</f>
        <v>0</v>
      </c>
      <c r="CB30" s="264" t="str" cm="1">
        <f t="array" ref="CB30">IFERROR(_xlfn.LET(_xlpm.POD,_xlfn.XLOOKUP('rack_breakdown'!$B$2&amp;".sr0"&amp;$C$5&amp;".rk"&amp;TEXT(CC30,"00"),rack_breakdown[Rack Path],rack_breakdown[Pod]),IF(LEFT(_xlpm.POD,1)="G","","POD"&amp;_xlpm.POD&amp;" - "))&amp;
INDEX(rack_breakdown[Type],MATCH(_xlfn.MODE.SNGL(IF((rack_breakdown[Server Room]=$C$5)*(rack_breakdown[Rack]&gt;=CC30)*(rack_breakdown[Rack]&lt;=CC40),COUNTIF(rack_breakdown[Type],"&lt;"&amp;rack_breakdown[Type]),"")),COUNTIF(rack_breakdown[Type],"&lt;"&amp;rack_breakdown[Type]),0)),"NO DATA")</f>
        <v>Unallocated</v>
      </c>
      <c r="CC30" s="3">
        <v>256</v>
      </c>
      <c r="CD30" s="2"/>
      <c r="CE30" s="2"/>
      <c r="CF30" s="2"/>
      <c r="CG30" s="2"/>
      <c r="CH30" s="11" cm="1">
        <f t="array" ref="CH30">SUM(SUMIFS(liquidation_data[Hardware Count],liquidation_data[Location 2nd Level ID],$C$5,liquidation_data[Location 3rdLevel ID],"="&amp;CJ30:CJ40))</f>
        <v>17</v>
      </c>
      <c r="CI30" s="264" t="str" cm="1">
        <f t="array" ref="CI30">IFERROR(_xlfn.LET(_xlpm.POD,_xlfn.XLOOKUP('rack_breakdown'!$B$2&amp;".sr0"&amp;$C$5&amp;".rk"&amp;TEXT(CJ30,"00"),rack_breakdown[Rack Path],rack_breakdown[Pod]),IF(LEFT(_xlpm.POD,1)="G","","POD"&amp;_xlpm.POD&amp;" - "))&amp;
INDEX(rack_breakdown[Type],MATCH(_xlfn.MODE.SNGL(IF((rack_breakdown[Server Room]=$C$5)*(rack_breakdown[Rack]&gt;=CJ30)*(rack_breakdown[Rack]&lt;=CJ40),COUNTIF(rack_breakdown[Type],"&lt;"&amp;rack_breakdown[Type]),"")),COUNTIF(rack_breakdown[Type],"&lt;"&amp;rack_breakdown[Type]),0)),"NO DATA")</f>
        <v>POD2 - Bare Metal</v>
      </c>
      <c r="CJ30" s="3">
        <v>278</v>
      </c>
      <c r="CN30" s="11" cm="1">
        <f t="array" ref="CN30">SUM(SUMIFS(liquidation_data[Hardware Count],liquidation_data[Location 2nd Level ID],$C$5,liquidation_data[Location 3rdLevel ID],"="&amp;CP30:CP40))</f>
        <v>44</v>
      </c>
      <c r="CO30" s="264" t="str" cm="1">
        <f t="array" ref="CO30">IFERROR(_xlfn.LET(_xlpm.POD,_xlfn.XLOOKUP('rack_breakdown'!$B$2&amp;".sr0"&amp;$C$5&amp;".rk"&amp;TEXT(CP30,"00"),rack_breakdown[Rack Path],rack_breakdown[Pod]),IF(LEFT(_xlpm.POD,1)="G","","POD"&amp;_xlpm.POD&amp;" - "))&amp;
INDEX(rack_breakdown[Type],MATCH(_xlfn.MODE.SNGL(IF((rack_breakdown[Server Room]=$C$5)*(rack_breakdown[Rack]&gt;=CP30)*(rack_breakdown[Rack]&lt;=CP40),COUNTIF(rack_breakdown[Type],"&lt;"&amp;rack_breakdown[Type]),"")),COUNTIF(rack_breakdown[Type],"&lt;"&amp;rack_breakdown[Type]),0)),"NO DATA")</f>
        <v>POD2 - Compute</v>
      </c>
      <c r="CP30" s="3">
        <v>300</v>
      </c>
      <c r="CQ30" s="2"/>
      <c r="CR30" s="2"/>
    </row>
    <row r="31" spans="6:96" ht="20.25" customHeight="1" x14ac:dyDescent="0.25">
      <c r="F31" s="2"/>
      <c r="G31" s="2"/>
      <c r="H31" s="12" t="s">
        <v>121</v>
      </c>
      <c r="I31" s="265"/>
      <c r="J31" s="3">
        <v>13</v>
      </c>
      <c r="N31" s="12" t="s">
        <v>121</v>
      </c>
      <c r="O31" s="265"/>
      <c r="P31" s="3">
        <v>35</v>
      </c>
      <c r="Q31" s="2"/>
      <c r="R31" s="2"/>
      <c r="S31" s="2"/>
      <c r="T31" s="2"/>
      <c r="U31" s="12" t="s">
        <v>121</v>
      </c>
      <c r="V31" s="265"/>
      <c r="W31" s="3">
        <v>57</v>
      </c>
      <c r="AA31" s="12" t="s">
        <v>121</v>
      </c>
      <c r="AB31" s="265"/>
      <c r="AC31" s="3">
        <v>79</v>
      </c>
      <c r="AD31" s="2"/>
      <c r="AE31" s="2"/>
      <c r="AF31" s="2"/>
      <c r="AG31" s="2"/>
      <c r="AH31" s="12" t="s">
        <v>121</v>
      </c>
      <c r="AI31" s="265"/>
      <c r="AJ31" s="3">
        <v>101</v>
      </c>
      <c r="AN31" s="12" t="s">
        <v>121</v>
      </c>
      <c r="AO31" s="265"/>
      <c r="AP31" s="3">
        <v>124</v>
      </c>
      <c r="AQ31" s="2"/>
      <c r="AR31" s="2"/>
      <c r="AS31" s="2"/>
      <c r="AT31" s="2"/>
      <c r="AU31" s="12" t="s">
        <v>121</v>
      </c>
      <c r="AV31" s="265"/>
      <c r="AW31" s="3">
        <v>147</v>
      </c>
      <c r="BA31" s="12" t="s">
        <v>121</v>
      </c>
      <c r="BB31" s="265"/>
      <c r="BC31" s="3">
        <v>169</v>
      </c>
      <c r="BD31" s="2"/>
      <c r="BE31" s="2"/>
      <c r="BF31" s="2"/>
      <c r="BG31" s="2"/>
      <c r="BH31" s="12" t="s">
        <v>121</v>
      </c>
      <c r="BI31" s="265"/>
      <c r="BJ31" s="3">
        <v>191</v>
      </c>
      <c r="BN31" s="12" t="s">
        <v>121</v>
      </c>
      <c r="BO31" s="265"/>
      <c r="BP31" s="3">
        <v>213</v>
      </c>
      <c r="BQ31" s="2"/>
      <c r="BR31" s="2"/>
      <c r="BS31" s="2"/>
      <c r="BT31" s="2"/>
      <c r="BU31" s="12" t="s">
        <v>121</v>
      </c>
      <c r="BV31" s="265"/>
      <c r="BW31" s="3">
        <v>235</v>
      </c>
      <c r="CA31" s="12" t="s">
        <v>121</v>
      </c>
      <c r="CB31" s="265"/>
      <c r="CC31" s="3">
        <v>257</v>
      </c>
      <c r="CD31" s="2"/>
      <c r="CE31" s="2"/>
      <c r="CF31" s="2"/>
      <c r="CG31" s="2"/>
      <c r="CH31" s="12" t="s">
        <v>121</v>
      </c>
      <c r="CI31" s="265"/>
      <c r="CJ31" s="3">
        <v>279</v>
      </c>
      <c r="CN31" s="12" t="s">
        <v>121</v>
      </c>
      <c r="CO31" s="265"/>
      <c r="CP31" s="3">
        <v>301</v>
      </c>
      <c r="CQ31" s="2"/>
      <c r="CR31" s="2"/>
    </row>
    <row r="32" spans="6:96" ht="20.25" customHeight="1" x14ac:dyDescent="0.25">
      <c r="F32" s="2"/>
      <c r="G32" s="2"/>
      <c r="H32" s="14"/>
      <c r="I32" s="265"/>
      <c r="J32" s="3">
        <v>14</v>
      </c>
      <c r="N32" s="14"/>
      <c r="O32" s="265"/>
      <c r="P32" s="3">
        <v>36</v>
      </c>
      <c r="Q32" s="2"/>
      <c r="R32" s="2"/>
      <c r="S32" s="2"/>
      <c r="T32" s="2"/>
      <c r="U32" s="14"/>
      <c r="V32" s="265"/>
      <c r="W32" s="3">
        <v>58</v>
      </c>
      <c r="AA32" s="14"/>
      <c r="AB32" s="265"/>
      <c r="AC32" s="3">
        <v>80</v>
      </c>
      <c r="AD32" s="2"/>
      <c r="AE32" s="2"/>
      <c r="AF32" s="2"/>
      <c r="AG32" s="2"/>
      <c r="AH32" s="14"/>
      <c r="AI32" s="265"/>
      <c r="AJ32" s="3">
        <v>102</v>
      </c>
      <c r="AN32" s="14"/>
      <c r="AO32" s="265"/>
      <c r="AP32" s="3">
        <v>125</v>
      </c>
      <c r="AQ32" s="2"/>
      <c r="AR32" s="2"/>
      <c r="AS32" s="2"/>
      <c r="AT32" s="2"/>
      <c r="AU32" s="14"/>
      <c r="AV32" s="265"/>
      <c r="AW32" s="3">
        <v>148</v>
      </c>
      <c r="BA32" s="14"/>
      <c r="BB32" s="265"/>
      <c r="BC32" s="3">
        <v>170</v>
      </c>
      <c r="BD32" s="2"/>
      <c r="BE32" s="2"/>
      <c r="BF32" s="2"/>
      <c r="BG32" s="2"/>
      <c r="BH32" s="14"/>
      <c r="BI32" s="265"/>
      <c r="BJ32" s="3">
        <v>192</v>
      </c>
      <c r="BN32" s="14"/>
      <c r="BO32" s="265"/>
      <c r="BP32" s="3">
        <v>214</v>
      </c>
      <c r="BQ32" s="2"/>
      <c r="BR32" s="2"/>
      <c r="BS32" s="2"/>
      <c r="BT32" s="2"/>
      <c r="BU32" s="14"/>
      <c r="BV32" s="265"/>
      <c r="BW32" s="3">
        <v>236</v>
      </c>
      <c r="CA32" s="14"/>
      <c r="CB32" s="265"/>
      <c r="CC32" s="3">
        <v>258</v>
      </c>
      <c r="CD32" s="2"/>
      <c r="CE32" s="2"/>
      <c r="CF32" s="2"/>
      <c r="CG32" s="2"/>
      <c r="CH32" s="14"/>
      <c r="CI32" s="265"/>
      <c r="CJ32" s="3">
        <v>280</v>
      </c>
      <c r="CN32" s="14"/>
      <c r="CO32" s="265"/>
      <c r="CP32" s="3">
        <v>302</v>
      </c>
      <c r="CQ32" s="2"/>
      <c r="CR32" s="2"/>
    </row>
    <row r="33" spans="6:96" ht="20.25" customHeight="1" x14ac:dyDescent="0.25">
      <c r="F33" s="2"/>
      <c r="G33" s="2"/>
      <c r="H33" s="12" cm="1">
        <f t="array" ref="H33">IF(OR(ISNUMBER(FIND("Bare",I30)),ISNUMBER(FIND("Compute",I30))),
SUM(SUMIFS(rack_breakdown[Active Servers],rack_breakdown[Server Room],$C$5,rack_breakdown[Rack],"="&amp;J30:J40)),
SUM(SUMIFS(rack_breakdown[Active Hardware],rack_breakdown[Server Room],$C$5,rack_breakdown[Rack],"="&amp;J30:J40)))</f>
        <v>35</v>
      </c>
      <c r="I33" s="265"/>
      <c r="J33" s="3">
        <v>15</v>
      </c>
      <c r="N33" s="12" cm="1">
        <f t="array" ref="N33">IF(OR(ISNUMBER(FIND("Bare",O30)),ISNUMBER(FIND("Compute",O30))),
SUM(SUMIFS(rack_breakdown[Active Servers],rack_breakdown[Server Room],$C$5,rack_breakdown[Rack],"="&amp;P30:P40)),
SUM(SUMIFS(rack_breakdown[Active Hardware],rack_breakdown[Server Room],$C$5,rack_breakdown[Rack],"="&amp;P30:P40)))</f>
        <v>108</v>
      </c>
      <c r="O33" s="265"/>
      <c r="P33" s="3">
        <v>37</v>
      </c>
      <c r="Q33" s="2"/>
      <c r="R33" s="2"/>
      <c r="S33" s="2"/>
      <c r="T33" s="2"/>
      <c r="U33" s="12" cm="1">
        <f t="array" ref="U33">IF(OR(ISNUMBER(FIND("Bare",V30)),ISNUMBER(FIND("Compute",V30))),
SUM(SUMIFS(rack_breakdown[Active Servers],rack_breakdown[Server Room],$C$5,rack_breakdown[Rack],"="&amp;W30:W40)),
SUM(SUMIFS(rack_breakdown[Active Hardware],rack_breakdown[Server Room],$C$5,rack_breakdown[Rack],"="&amp;W30:W40)))</f>
        <v>84</v>
      </c>
      <c r="V33" s="265"/>
      <c r="W33" s="3">
        <v>59</v>
      </c>
      <c r="AA33" s="12" cm="1">
        <f t="array" ref="AA33">IF(OR(ISNUMBER(FIND("Bare",AB30)),ISNUMBER(FIND("Compute",AB30))),
SUM(SUMIFS(rack_breakdown[Active Servers],rack_breakdown[Server Room],$C$5,rack_breakdown[Rack],"="&amp;AC30:AC40)),
SUM(SUMIFS(rack_breakdown[Active Hardware],rack_breakdown[Server Room],$C$5,rack_breakdown[Rack],"="&amp;AC30:AC40)))</f>
        <v>26</v>
      </c>
      <c r="AB33" s="265"/>
      <c r="AC33" s="3">
        <v>81</v>
      </c>
      <c r="AD33" s="2"/>
      <c r="AE33" s="2"/>
      <c r="AF33" s="2"/>
      <c r="AG33" s="2"/>
      <c r="AH33" s="12" cm="1">
        <f t="array" ref="AH33">IF(OR(ISNUMBER(FIND("Bare",AI30)),ISNUMBER(FIND("Compute",AI30))),
SUM(SUMIFS(rack_breakdown[Active Servers],rack_breakdown[Server Room],$C$5,rack_breakdown[Rack],"="&amp;AJ30:AJ40)),
SUM(SUMIFS(rack_breakdown[Active Hardware],rack_breakdown[Server Room],$C$5,rack_breakdown[Rack],"="&amp;AJ30:AJ40)))</f>
        <v>84</v>
      </c>
      <c r="AI33" s="265"/>
      <c r="AJ33" s="3">
        <v>103</v>
      </c>
      <c r="AN33" s="12" cm="1">
        <f t="array" ref="AN33">IF(OR(ISNUMBER(FIND("Bare",AO30)),ISNUMBER(FIND("Compute",AO30))),
SUM(SUMIFS(rack_breakdown[Active Servers],rack_breakdown[Server Room],$C$5,rack_breakdown[Rack],"="&amp;AP30:AP40)),
SUM(SUMIFS(rack_breakdown[Active Hardware],rack_breakdown[Server Room],$C$5,rack_breakdown[Rack],"="&amp;AP30:AP40)))</f>
        <v>120</v>
      </c>
      <c r="AO33" s="265"/>
      <c r="AP33" s="3">
        <v>126</v>
      </c>
      <c r="AQ33" s="2"/>
      <c r="AR33" s="2"/>
      <c r="AS33" s="2"/>
      <c r="AT33" s="2"/>
      <c r="AU33" s="12" cm="1">
        <f t="array" ref="AU33">IF(OR(ISNUMBER(FIND("Bare",AV30)),ISNUMBER(FIND("Compute",AV30))),
SUM(SUMIFS(rack_breakdown[Active Servers],rack_breakdown[Server Room],$C$5,rack_breakdown[Rack],"="&amp;AW30:AW40)),
SUM(SUMIFS(rack_breakdown[Active Hardware],rack_breakdown[Server Room],$C$5,rack_breakdown[Rack],"="&amp;AW30:AW40)))</f>
        <v>98</v>
      </c>
      <c r="AV33" s="265"/>
      <c r="AW33" s="3">
        <v>149</v>
      </c>
      <c r="BA33" s="12" cm="1">
        <f t="array" ref="BA33">IF(OR(ISNUMBER(FIND("Bare",BB30)),ISNUMBER(FIND("Compute",BB30))),
SUM(SUMIFS(rack_breakdown[Active Servers],rack_breakdown[Server Room],$C$5,rack_breakdown[Rack],"="&amp;BC30:BC40)),
SUM(SUMIFS(rack_breakdown[Active Hardware],rack_breakdown[Server Room],$C$5,rack_breakdown[Rack],"="&amp;BC30:BC40)))</f>
        <v>89</v>
      </c>
      <c r="BB33" s="265"/>
      <c r="BC33" s="3">
        <v>171</v>
      </c>
      <c r="BD33" s="2"/>
      <c r="BE33" s="2"/>
      <c r="BF33" s="2"/>
      <c r="BG33" s="2"/>
      <c r="BH33" s="12" cm="1">
        <f t="array" ref="BH33">IF(OR(ISNUMBER(FIND("Bare",BI30)),ISNUMBER(FIND("Compute",BI30))),
SUM(SUMIFS(rack_breakdown[Active Servers],rack_breakdown[Server Room],$C$5,rack_breakdown[Rack],"="&amp;BJ30:BJ40)),
SUM(SUMIFS(rack_breakdown[Active Hardware],rack_breakdown[Server Room],$C$5,rack_breakdown[Rack],"="&amp;BJ30:BJ40)))</f>
        <v>69</v>
      </c>
      <c r="BI33" s="265"/>
      <c r="BJ33" s="3">
        <v>193</v>
      </c>
      <c r="BN33" s="12" cm="1">
        <f t="array" ref="BN33">IF(OR(ISNUMBER(FIND("Bare",BO30)),ISNUMBER(FIND("Compute",BO30))),
SUM(SUMIFS(rack_breakdown[Active Servers],rack_breakdown[Server Room],$C$5,rack_breakdown[Rack],"="&amp;BP30:BP40)),
SUM(SUMIFS(rack_breakdown[Active Hardware],rack_breakdown[Server Room],$C$5,rack_breakdown[Rack],"="&amp;BP30:BP40)))</f>
        <v>100</v>
      </c>
      <c r="BO33" s="265"/>
      <c r="BP33" s="3">
        <v>215</v>
      </c>
      <c r="BQ33" s="2"/>
      <c r="BR33" s="2"/>
      <c r="BS33" s="2"/>
      <c r="BT33" s="2"/>
      <c r="BU33" s="12" cm="1">
        <f t="array" ref="BU33">IF(OR(ISNUMBER(FIND("Bare",BV30)),ISNUMBER(FIND("Compute",BV30))),
SUM(SUMIFS(rack_breakdown[Active Servers],rack_breakdown[Server Room],$C$5,rack_breakdown[Rack],"="&amp;BW30:BW40)),
SUM(SUMIFS(rack_breakdown[Active Hardware],rack_breakdown[Server Room],$C$5,rack_breakdown[Rack],"="&amp;BW30:BW40)))</f>
        <v>100</v>
      </c>
      <c r="BV33" s="265"/>
      <c r="BW33" s="3">
        <v>237</v>
      </c>
      <c r="CA33" s="12" cm="1">
        <f t="array" ref="CA33">IF(OR(ISNUMBER(FIND("Bare",CB30)),ISNUMBER(FIND("Compute",CB30))),
SUM(SUMIFS(rack_breakdown[Active Servers],rack_breakdown[Server Room],$C$5,rack_breakdown[Rack],"="&amp;CC30:CC40)),
SUM(SUMIFS(rack_breakdown[Active Hardware],rack_breakdown[Server Room],$C$5,rack_breakdown[Rack],"="&amp;CC30:CC40)))</f>
        <v>80</v>
      </c>
      <c r="CB33" s="265"/>
      <c r="CC33" s="3">
        <v>259</v>
      </c>
      <c r="CD33" s="2"/>
      <c r="CE33" s="2"/>
      <c r="CF33" s="2"/>
      <c r="CG33" s="2"/>
      <c r="CH33" s="12" cm="1">
        <f t="array" ref="CH33">IF(OR(ISNUMBER(FIND("Bare",CI30)),ISNUMBER(FIND("Compute",CI30))),
SUM(SUMIFS(rack_breakdown[Active Servers],rack_breakdown[Server Room],$C$5,rack_breakdown[Rack],"="&amp;CJ30:CJ40)),
SUM(SUMIFS(rack_breakdown[Active Hardware],rack_breakdown[Server Room],$C$5,rack_breakdown[Rack],"="&amp;CJ30:CJ40)))</f>
        <v>102</v>
      </c>
      <c r="CI33" s="265"/>
      <c r="CJ33" s="3">
        <v>281</v>
      </c>
      <c r="CN33" s="12" cm="1">
        <f t="array" ref="CN33">IF(OR(ISNUMBER(FIND("Bare",CO30)),ISNUMBER(FIND("Compute",CO30))),
SUM(SUMIFS(rack_breakdown[Active Servers],rack_breakdown[Server Room],$C$5,rack_breakdown[Rack],"="&amp;CP30:CP40)),
SUM(SUMIFS(rack_breakdown[Active Hardware],rack_breakdown[Server Room],$C$5,rack_breakdown[Rack],"="&amp;CP30:CP40)))</f>
        <v>221</v>
      </c>
      <c r="CO33" s="265"/>
      <c r="CP33" s="3">
        <v>303</v>
      </c>
      <c r="CQ33" s="2"/>
      <c r="CR33" s="2"/>
    </row>
    <row r="34" spans="6:96" ht="20.25" customHeight="1" x14ac:dyDescent="0.25">
      <c r="F34" s="2"/>
      <c r="G34" s="2"/>
      <c r="H34" s="12" t="s">
        <v>122</v>
      </c>
      <c r="I34" s="265"/>
      <c r="J34" s="3">
        <v>16</v>
      </c>
      <c r="N34" s="12" t="s">
        <v>122</v>
      </c>
      <c r="O34" s="265"/>
      <c r="P34" s="3">
        <v>38</v>
      </c>
      <c r="Q34" s="2"/>
      <c r="R34" s="2"/>
      <c r="S34" s="2"/>
      <c r="T34" s="2"/>
      <c r="U34" s="12" t="s">
        <v>122</v>
      </c>
      <c r="V34" s="265"/>
      <c r="W34" s="3">
        <v>60</v>
      </c>
      <c r="AA34" s="12" t="s">
        <v>122</v>
      </c>
      <c r="AB34" s="265"/>
      <c r="AC34" s="3">
        <v>82</v>
      </c>
      <c r="AD34" s="2"/>
      <c r="AE34" s="2"/>
      <c r="AF34" s="2"/>
      <c r="AG34" s="2"/>
      <c r="AH34" s="12" t="s">
        <v>122</v>
      </c>
      <c r="AI34" s="265"/>
      <c r="AJ34" s="3">
        <v>104</v>
      </c>
      <c r="AN34" s="12" t="s">
        <v>122</v>
      </c>
      <c r="AO34" s="265"/>
      <c r="AP34" s="3">
        <v>127</v>
      </c>
      <c r="AQ34" s="2"/>
      <c r="AR34" s="2"/>
      <c r="AS34" s="2"/>
      <c r="AT34" s="2"/>
      <c r="AU34" s="12" t="s">
        <v>122</v>
      </c>
      <c r="AV34" s="265"/>
      <c r="AW34" s="3">
        <v>150</v>
      </c>
      <c r="BA34" s="12" t="s">
        <v>122</v>
      </c>
      <c r="BB34" s="265"/>
      <c r="BC34" s="3">
        <v>172</v>
      </c>
      <c r="BD34" s="2"/>
      <c r="BE34" s="2"/>
      <c r="BF34" s="2"/>
      <c r="BG34" s="2"/>
      <c r="BH34" s="12" t="s">
        <v>122</v>
      </c>
      <c r="BI34" s="265"/>
      <c r="BJ34" s="3">
        <v>194</v>
      </c>
      <c r="BN34" s="12" t="s">
        <v>122</v>
      </c>
      <c r="BO34" s="265"/>
      <c r="BP34" s="3">
        <v>216</v>
      </c>
      <c r="BQ34" s="2"/>
      <c r="BR34" s="2"/>
      <c r="BS34" s="2"/>
      <c r="BT34" s="2"/>
      <c r="BU34" s="12" t="s">
        <v>122</v>
      </c>
      <c r="BV34" s="265"/>
      <c r="BW34" s="3">
        <v>238</v>
      </c>
      <c r="CA34" s="12" t="s">
        <v>122</v>
      </c>
      <c r="CB34" s="265"/>
      <c r="CC34" s="3">
        <v>260</v>
      </c>
      <c r="CD34" s="2"/>
      <c r="CE34" s="2"/>
      <c r="CF34" s="2"/>
      <c r="CG34" s="2"/>
      <c r="CH34" s="12" t="s">
        <v>122</v>
      </c>
      <c r="CI34" s="265"/>
      <c r="CJ34" s="3">
        <v>282</v>
      </c>
      <c r="CN34" s="12" t="s">
        <v>122</v>
      </c>
      <c r="CO34" s="265"/>
      <c r="CP34" s="3">
        <v>304</v>
      </c>
      <c r="CQ34" s="2"/>
      <c r="CR34" s="2"/>
    </row>
    <row r="35" spans="6:96" ht="20.25" customHeight="1" x14ac:dyDescent="0.25">
      <c r="F35" s="2"/>
      <c r="G35" s="2"/>
      <c r="H35" s="12"/>
      <c r="I35" s="265"/>
      <c r="J35" s="3">
        <v>17</v>
      </c>
      <c r="N35" s="12"/>
      <c r="O35" s="265"/>
      <c r="P35" s="3">
        <v>39</v>
      </c>
      <c r="Q35" s="2"/>
      <c r="R35" s="2"/>
      <c r="S35" s="2"/>
      <c r="T35" s="2"/>
      <c r="U35" s="12"/>
      <c r="V35" s="265"/>
      <c r="W35" s="3">
        <v>61</v>
      </c>
      <c r="AA35" s="12"/>
      <c r="AB35" s="265"/>
      <c r="AC35" s="3">
        <v>83</v>
      </c>
      <c r="AD35" s="2"/>
      <c r="AE35" s="2"/>
      <c r="AF35" s="2"/>
      <c r="AG35" s="2"/>
      <c r="AH35" s="12"/>
      <c r="AI35" s="265"/>
      <c r="AJ35" s="3">
        <v>105</v>
      </c>
      <c r="AN35" s="12"/>
      <c r="AO35" s="265"/>
      <c r="AP35" s="3">
        <v>128</v>
      </c>
      <c r="AQ35" s="2"/>
      <c r="AR35" s="2"/>
      <c r="AS35" s="2"/>
      <c r="AT35" s="2"/>
      <c r="AU35" s="12"/>
      <c r="AV35" s="265"/>
      <c r="AW35" s="3">
        <v>151</v>
      </c>
      <c r="BA35" s="12"/>
      <c r="BB35" s="265"/>
      <c r="BC35" s="3">
        <v>173</v>
      </c>
      <c r="BD35" s="2"/>
      <c r="BE35" s="2"/>
      <c r="BF35" s="2"/>
      <c r="BG35" s="2"/>
      <c r="BH35" s="12"/>
      <c r="BI35" s="265"/>
      <c r="BJ35" s="3">
        <v>195</v>
      </c>
      <c r="BN35" s="12"/>
      <c r="BO35" s="265"/>
      <c r="BP35" s="3">
        <v>217</v>
      </c>
      <c r="BQ35" s="2"/>
      <c r="BR35" s="2"/>
      <c r="BS35" s="2"/>
      <c r="BT35" s="2"/>
      <c r="BU35" s="12"/>
      <c r="BV35" s="265"/>
      <c r="BW35" s="3">
        <v>239</v>
      </c>
      <c r="CA35" s="12"/>
      <c r="CB35" s="265"/>
      <c r="CC35" s="3">
        <v>261</v>
      </c>
      <c r="CD35" s="2"/>
      <c r="CE35" s="2"/>
      <c r="CF35" s="2"/>
      <c r="CG35" s="2"/>
      <c r="CH35" s="12"/>
      <c r="CI35" s="265"/>
      <c r="CJ35" s="3">
        <v>283</v>
      </c>
      <c r="CN35" s="12"/>
      <c r="CO35" s="265"/>
      <c r="CP35" s="3">
        <v>305</v>
      </c>
      <c r="CQ35" s="2"/>
      <c r="CR35" s="2"/>
    </row>
    <row r="36" spans="6:96" ht="20.25" customHeight="1" x14ac:dyDescent="0.25">
      <c r="F36" s="2"/>
      <c r="G36" s="2"/>
      <c r="H36" s="12" cm="1">
        <f t="array" ref="H36">_xlfn.LET(_xlpm.row,J30:J40,
SUM(_xlfn.BYROW(_xlpm.row,_xlfn.LAMBDA(_xlpm.row,IFERROR(SUMIFS(rack_breakdown[kW/Rack],rack_breakdown[Rack Path],$Y$3&amp;".sr0"&amp;$Y$4&amp;".rk"&amp;TEXT(_xlpm.row,"00")),0)))))</f>
        <v>65</v>
      </c>
      <c r="I36" s="265"/>
      <c r="J36" s="3">
        <v>18</v>
      </c>
      <c r="N36" s="12" cm="1">
        <f t="array" ref="N36">_xlfn.LET(_xlpm.row,P30:P40,
SUM(_xlfn.BYROW(_xlpm.row,_xlfn.LAMBDA(_xlpm.row,IFERROR(SUMIFS(rack_breakdown[kW/Rack],rack_breakdown[Rack Path],$Y$3&amp;".sr0"&amp;$Y$4&amp;".rk"&amp;TEXT(_xlpm.row,"00")),0)))))</f>
        <v>80</v>
      </c>
      <c r="O36" s="265"/>
      <c r="P36" s="3">
        <v>40</v>
      </c>
      <c r="Q36" s="2"/>
      <c r="R36" s="2"/>
      <c r="S36" s="2"/>
      <c r="T36" s="2"/>
      <c r="U36" s="12" cm="1">
        <f t="array" ref="U36">_xlfn.LET(_xlpm.row,W30:W40,
SUM(_xlfn.BYROW(_xlpm.row,_xlfn.LAMBDA(_xlpm.row,IFERROR(SUMIFS(rack_breakdown[kW/Rack],rack_breakdown[Rack Path],$Y$3&amp;".sr0"&amp;$Y$4&amp;".rk"&amp;TEXT(_xlpm.row,"00")),0)))))</f>
        <v>69</v>
      </c>
      <c r="V36" s="265"/>
      <c r="W36" s="3">
        <v>62</v>
      </c>
      <c r="AA36" s="12" cm="1">
        <f t="array" ref="AA36">_xlfn.LET(_xlpm.row,AC30:AC40,
SUM(_xlfn.BYROW(_xlpm.row,_xlfn.LAMBDA(_xlpm.row,IFERROR(SUMIFS(rack_breakdown[kW/Rack],rack_breakdown[Rack Path],$Y$3&amp;".sr0"&amp;$Y$4&amp;".rk"&amp;TEXT(_xlpm.row,"00")),0)))))</f>
        <v>65</v>
      </c>
      <c r="AB36" s="265"/>
      <c r="AC36" s="3">
        <v>84</v>
      </c>
      <c r="AD36" s="2"/>
      <c r="AE36" s="2"/>
      <c r="AF36" s="2"/>
      <c r="AG36" s="2"/>
      <c r="AH36" s="12" cm="1">
        <f t="array" ref="AH36">_xlfn.LET(_xlpm.row,AJ30:AJ40,
SUM(_xlfn.BYROW(_xlpm.row,_xlfn.LAMBDA(_xlpm.row,IFERROR(SUMIFS(rack_breakdown[kW/Rack],rack_breakdown[Rack Path],$Y$3&amp;".sr0"&amp;$Y$4&amp;".rk"&amp;TEXT(_xlpm.row,"00")),0)))))</f>
        <v>80</v>
      </c>
      <c r="AI36" s="265"/>
      <c r="AJ36" s="3">
        <v>106</v>
      </c>
      <c r="AN36" s="12" cm="1">
        <f t="array" ref="AN36">_xlfn.LET(_xlpm.row,AP30:AP40,
SUM(_xlfn.BYROW(_xlpm.row,_xlfn.LAMBDA(_xlpm.row,IFERROR(SUMIFS(rack_breakdown[kW/Rack],rack_breakdown[Rack Path],$Y$3&amp;".sr0"&amp;$Y$4&amp;".rk"&amp;TEXT(_xlpm.row,"00")),0)))))</f>
        <v>94</v>
      </c>
      <c r="AO36" s="265"/>
      <c r="AP36" s="3">
        <v>129</v>
      </c>
      <c r="AQ36" s="2"/>
      <c r="AR36" s="2"/>
      <c r="AS36" s="2"/>
      <c r="AT36" s="2"/>
      <c r="AU36" s="12" cm="1">
        <f t="array" ref="AU36">_xlfn.LET(_xlpm.row,AW30:AW40,
SUM(_xlfn.BYROW(_xlpm.row,_xlfn.LAMBDA(_xlpm.row,IFERROR(SUMIFS(rack_breakdown[kW/Rack],rack_breakdown[Rack Path],$Y$3&amp;".sr0"&amp;$Y$4&amp;".rk"&amp;TEXT(_xlpm.row,"00")),0)))))</f>
        <v>80</v>
      </c>
      <c r="AV36" s="265"/>
      <c r="AW36" s="3">
        <v>152</v>
      </c>
      <c r="BA36" s="12" cm="1">
        <f t="array" ref="BA36">_xlfn.LET(_xlpm.row,BC30:BC40,
SUM(_xlfn.BYROW(_xlpm.row,_xlfn.LAMBDA(_xlpm.row,IFERROR(SUMIFS(rack_breakdown[kW/Rack],rack_breakdown[Rack Path],$Y$3&amp;".sr0"&amp;$Y$4&amp;".rk"&amp;TEXT(_xlpm.row,"00")),0)))))</f>
        <v>65</v>
      </c>
      <c r="BB36" s="265"/>
      <c r="BC36" s="3">
        <v>174</v>
      </c>
      <c r="BD36" s="2"/>
      <c r="BE36" s="2"/>
      <c r="BF36" s="2"/>
      <c r="BG36" s="2"/>
      <c r="BH36" s="12" cm="1">
        <f t="array" ref="BH36">_xlfn.LET(_xlpm.row,BJ30:BJ40,
SUM(_xlfn.BYROW(_xlpm.row,_xlfn.LAMBDA(_xlpm.row,IFERROR(SUMIFS(rack_breakdown[kW/Rack],rack_breakdown[Rack Path],$Y$3&amp;".sr0"&amp;$Y$4&amp;".rk"&amp;TEXT(_xlpm.row,"00")),0)))))</f>
        <v>80</v>
      </c>
      <c r="BI36" s="265"/>
      <c r="BJ36" s="3">
        <v>196</v>
      </c>
      <c r="BN36" s="12" cm="1">
        <f t="array" ref="BN36">_xlfn.LET(_xlpm.row,BP30:BP40,
SUM(_xlfn.BYROW(_xlpm.row,_xlfn.LAMBDA(_xlpm.row,IFERROR(SUMIFS(rack_breakdown[kW/Rack],rack_breakdown[Rack Path],$Y$3&amp;".sr0"&amp;$Y$4&amp;".rk"&amp;TEXT(_xlpm.row,"00")),0)))))</f>
        <v>80</v>
      </c>
      <c r="BO36" s="265"/>
      <c r="BP36" s="3">
        <v>218</v>
      </c>
      <c r="BQ36" s="2"/>
      <c r="BR36" s="2"/>
      <c r="BS36" s="2"/>
      <c r="BT36" s="2"/>
      <c r="BU36" s="12" cm="1">
        <f t="array" ref="BU36">_xlfn.LET(_xlpm.row,BW30:BW40,
SUM(_xlfn.BYROW(_xlpm.row,_xlfn.LAMBDA(_xlpm.row,IFERROR(SUMIFS(rack_breakdown[kW/Rack],rack_breakdown[Rack Path],$Y$3&amp;".sr0"&amp;$Y$4&amp;".rk"&amp;TEXT(_xlpm.row,"00")),0)))))</f>
        <v>80</v>
      </c>
      <c r="BV36" s="265"/>
      <c r="BW36" s="3">
        <v>240</v>
      </c>
      <c r="CA36" s="12" cm="1">
        <f t="array" ref="CA36">_xlfn.LET(_xlpm.row,CC30:CC40,
SUM(_xlfn.BYROW(_xlpm.row,_xlfn.LAMBDA(_xlpm.row,IFERROR(SUMIFS(rack_breakdown[kW/Rack],rack_breakdown[Rack Path],$Y$3&amp;".sr0"&amp;$Y$4&amp;".rk"&amp;TEXT(_xlpm.row,"00")),0)))))</f>
        <v>80</v>
      </c>
      <c r="CB36" s="265"/>
      <c r="CC36" s="3">
        <v>262</v>
      </c>
      <c r="CD36" s="2"/>
      <c r="CE36" s="2"/>
      <c r="CF36" s="2"/>
      <c r="CG36" s="2"/>
      <c r="CH36" s="12" cm="1">
        <f t="array" ref="CH36">_xlfn.LET(_xlpm.row,CJ30:CJ40,
SUM(_xlfn.BYROW(_xlpm.row,_xlfn.LAMBDA(_xlpm.row,IFERROR(SUMIFS(rack_breakdown[kW/Rack],rack_breakdown[Rack Path],$Y$3&amp;".sr0"&amp;$Y$4&amp;".rk"&amp;TEXT(_xlpm.row,"00")),0)))))</f>
        <v>68</v>
      </c>
      <c r="CI36" s="265"/>
      <c r="CJ36" s="3">
        <v>284</v>
      </c>
      <c r="CN36" s="12" cm="1">
        <f t="array" ref="CN36">_xlfn.LET(_xlpm.row,CP30:CP40,
SUM(_xlfn.BYROW(_xlpm.row,_xlfn.LAMBDA(_xlpm.row,IFERROR(SUMIFS(rack_breakdown[kW/Rack],rack_breakdown[Rack Path],$Y$3&amp;".sr0"&amp;$Y$4&amp;".rk"&amp;TEXT(_xlpm.row,"00")),0)))))</f>
        <v>108.5</v>
      </c>
      <c r="CO36" s="265"/>
      <c r="CP36" s="3">
        <v>306</v>
      </c>
      <c r="CQ36" s="2"/>
      <c r="CR36" s="2"/>
    </row>
    <row r="37" spans="6:96" ht="20.25" customHeight="1" x14ac:dyDescent="0.25">
      <c r="F37" s="2"/>
      <c r="G37" s="2"/>
      <c r="H37" s="12" t="s">
        <v>1970</v>
      </c>
      <c r="I37" s="265"/>
      <c r="J37" s="3">
        <v>19</v>
      </c>
      <c r="N37" s="12" t="s">
        <v>1970</v>
      </c>
      <c r="O37" s="265"/>
      <c r="P37" s="3">
        <v>41</v>
      </c>
      <c r="Q37" s="2"/>
      <c r="R37" s="2"/>
      <c r="S37" s="2"/>
      <c r="T37" s="2"/>
      <c r="U37" s="12" t="s">
        <v>1970</v>
      </c>
      <c r="V37" s="265"/>
      <c r="W37" s="3">
        <v>63</v>
      </c>
      <c r="AA37" s="12" t="s">
        <v>1970</v>
      </c>
      <c r="AB37" s="265"/>
      <c r="AC37" s="3">
        <v>85</v>
      </c>
      <c r="AD37" s="2"/>
      <c r="AE37" s="2"/>
      <c r="AF37" s="2"/>
      <c r="AG37" s="2"/>
      <c r="AH37" s="12" t="s">
        <v>1970</v>
      </c>
      <c r="AI37" s="265"/>
      <c r="AJ37" s="3">
        <v>107</v>
      </c>
      <c r="AN37" s="12" t="s">
        <v>1970</v>
      </c>
      <c r="AO37" s="265"/>
      <c r="AP37" s="3">
        <v>130</v>
      </c>
      <c r="AQ37" s="2"/>
      <c r="AR37" s="2"/>
      <c r="AS37" s="2"/>
      <c r="AT37" s="2"/>
      <c r="AU37" s="12" t="s">
        <v>1970</v>
      </c>
      <c r="AV37" s="265"/>
      <c r="AW37" s="3">
        <v>153</v>
      </c>
      <c r="BA37" s="12" t="s">
        <v>1970</v>
      </c>
      <c r="BB37" s="265"/>
      <c r="BC37" s="3">
        <v>175</v>
      </c>
      <c r="BD37" s="2"/>
      <c r="BE37" s="2"/>
      <c r="BF37" s="2"/>
      <c r="BG37" s="2"/>
      <c r="BH37" s="12" t="s">
        <v>1970</v>
      </c>
      <c r="BI37" s="265"/>
      <c r="BJ37" s="3">
        <v>197</v>
      </c>
      <c r="BN37" s="12" t="s">
        <v>1970</v>
      </c>
      <c r="BO37" s="265"/>
      <c r="BP37" s="3">
        <v>219</v>
      </c>
      <c r="BQ37" s="2"/>
      <c r="BR37" s="2"/>
      <c r="BS37" s="2"/>
      <c r="BT37" s="2"/>
      <c r="BU37" s="12" t="s">
        <v>1970</v>
      </c>
      <c r="BV37" s="265"/>
      <c r="BW37" s="3">
        <v>241</v>
      </c>
      <c r="CA37" s="12" t="s">
        <v>1970</v>
      </c>
      <c r="CB37" s="265"/>
      <c r="CC37" s="3">
        <v>263</v>
      </c>
      <c r="CD37" s="2"/>
      <c r="CE37" s="2"/>
      <c r="CF37" s="2"/>
      <c r="CG37" s="2"/>
      <c r="CH37" s="12" t="s">
        <v>1970</v>
      </c>
      <c r="CI37" s="265"/>
      <c r="CJ37" s="3">
        <v>285</v>
      </c>
      <c r="CN37" s="12" t="s">
        <v>1970</v>
      </c>
      <c r="CO37" s="265"/>
      <c r="CP37" s="3">
        <v>307</v>
      </c>
      <c r="CQ37" s="2"/>
      <c r="CR37" s="2"/>
    </row>
    <row r="38" spans="6:96" ht="20.25" customHeight="1" x14ac:dyDescent="0.25">
      <c r="F38" s="2"/>
      <c r="G38" s="2"/>
      <c r="H38" s="12"/>
      <c r="I38" s="265"/>
      <c r="J38" s="3">
        <v>20</v>
      </c>
      <c r="N38" s="12"/>
      <c r="O38" s="265"/>
      <c r="P38" s="3">
        <v>42</v>
      </c>
      <c r="Q38" s="2"/>
      <c r="R38" s="2"/>
      <c r="S38" s="2"/>
      <c r="T38" s="2"/>
      <c r="U38" s="12"/>
      <c r="V38" s="265"/>
      <c r="W38" s="3">
        <v>64</v>
      </c>
      <c r="AA38" s="12"/>
      <c r="AB38" s="265"/>
      <c r="AC38" s="3">
        <v>86</v>
      </c>
      <c r="AD38" s="2"/>
      <c r="AE38" s="2"/>
      <c r="AF38" s="2"/>
      <c r="AG38" s="2"/>
      <c r="AH38" s="12"/>
      <c r="AI38" s="265"/>
      <c r="AJ38" s="3">
        <v>108</v>
      </c>
      <c r="AN38" s="12"/>
      <c r="AO38" s="265"/>
      <c r="AP38" s="3">
        <v>131</v>
      </c>
      <c r="AQ38" s="2"/>
      <c r="AR38" s="2"/>
      <c r="AS38" s="2"/>
      <c r="AT38" s="2"/>
      <c r="AU38" s="12"/>
      <c r="AV38" s="265"/>
      <c r="AW38" s="3">
        <v>154</v>
      </c>
      <c r="BA38" s="12"/>
      <c r="BB38" s="265"/>
      <c r="BC38" s="3">
        <v>176</v>
      </c>
      <c r="BD38" s="2"/>
      <c r="BE38" s="2"/>
      <c r="BF38" s="2"/>
      <c r="BG38" s="2"/>
      <c r="BH38" s="12"/>
      <c r="BI38" s="265"/>
      <c r="BJ38" s="3">
        <v>198</v>
      </c>
      <c r="BN38" s="12"/>
      <c r="BO38" s="265"/>
      <c r="BP38" s="3">
        <v>220</v>
      </c>
      <c r="BQ38" s="2"/>
      <c r="BR38" s="2"/>
      <c r="BS38" s="2"/>
      <c r="BT38" s="2"/>
      <c r="BU38" s="12"/>
      <c r="BV38" s="265"/>
      <c r="BW38" s="3">
        <v>242</v>
      </c>
      <c r="CA38" s="12"/>
      <c r="CB38" s="265"/>
      <c r="CC38" s="3">
        <v>264</v>
      </c>
      <c r="CD38" s="2"/>
      <c r="CE38" s="2"/>
      <c r="CF38" s="2"/>
      <c r="CG38" s="2"/>
      <c r="CH38" s="12"/>
      <c r="CI38" s="265"/>
      <c r="CJ38" s="3">
        <v>286</v>
      </c>
      <c r="CN38" s="12"/>
      <c r="CO38" s="265"/>
      <c r="CP38" s="3">
        <v>308</v>
      </c>
      <c r="CQ38" s="2"/>
      <c r="CR38" s="2"/>
    </row>
    <row r="39" spans="6:96" ht="20.25" customHeight="1" x14ac:dyDescent="0.25">
      <c r="F39" s="2"/>
      <c r="G39" s="2"/>
      <c r="H39" s="12" cm="1">
        <f t="array" ref="H39">_xlfn.LET(
_xlpm.row,J30:J40,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20.188917333333332</v>
      </c>
      <c r="I39" s="265"/>
      <c r="J39" s="3">
        <v>21</v>
      </c>
      <c r="N39" s="12" cm="1">
        <f t="array" ref="N39">_xlfn.LET(
_xlpm.row,P30:P40,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44.864573333333333</v>
      </c>
      <c r="O39" s="265"/>
      <c r="P39" s="3">
        <v>43</v>
      </c>
      <c r="Q39" s="2"/>
      <c r="R39" s="2"/>
      <c r="S39" s="2"/>
      <c r="T39" s="2"/>
      <c r="U39" s="12" cm="1">
        <f t="array" ref="U39">_xlfn.LET(
_xlpm.row,W30:W40,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35.370917333333331</v>
      </c>
      <c r="V39" s="265"/>
      <c r="W39" s="3">
        <v>65</v>
      </c>
      <c r="AA39" s="12" cm="1">
        <f t="array" ref="AA39">_xlfn.LET(
_xlpm.row,AC30:AC40,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16.874917333333332</v>
      </c>
      <c r="AB39" s="265"/>
      <c r="AC39" s="3">
        <v>87</v>
      </c>
      <c r="AD39" s="2"/>
      <c r="AE39" s="2"/>
      <c r="AF39" s="2"/>
      <c r="AG39" s="2"/>
      <c r="AH39" s="12" cm="1">
        <f t="array" ref="AH39">_xlfn.LET(
_xlpm.row,AJ30:AJ40,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33.719730666666663</v>
      </c>
      <c r="AI39" s="265"/>
      <c r="AJ39" s="3">
        <v>109</v>
      </c>
      <c r="AN39" s="12" cm="1">
        <f t="array" ref="AN39">_xlfn.LET(
_xlpm.row,AP30:AP40,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59.083285333333329</v>
      </c>
      <c r="AO39" s="265"/>
      <c r="AP39" s="3">
        <v>132</v>
      </c>
      <c r="AQ39" s="2"/>
      <c r="AR39" s="2"/>
      <c r="AS39" s="2"/>
      <c r="AT39" s="2"/>
      <c r="AU39" s="12" cm="1">
        <f t="array" ref="AU39">_xlfn.LET(
_xlpm.row,AW30:AW40,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42.209994666666667</v>
      </c>
      <c r="AV39" s="265"/>
      <c r="AW39" s="3">
        <v>155</v>
      </c>
      <c r="BA39" s="12" cm="1">
        <f t="array" ref="BA39">_xlfn.LET(
_xlpm.row,BC30:BC40,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31.886917333333333</v>
      </c>
      <c r="BB39" s="265"/>
      <c r="BC39" s="3">
        <v>177</v>
      </c>
      <c r="BD39" s="2"/>
      <c r="BE39" s="2"/>
      <c r="BF39" s="2"/>
      <c r="BG39" s="2"/>
      <c r="BH39" s="12" cm="1">
        <f t="array" ref="BH39">_xlfn.LET(
_xlpm.row,BJ30:BJ40,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42.144178666666669</v>
      </c>
      <c r="BI39" s="265"/>
      <c r="BJ39" s="3">
        <v>199</v>
      </c>
      <c r="BN39" s="12" cm="1">
        <f t="array" ref="BN39">_xlfn.LET(
_xlpm.row,BP30:BP40,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49.756895999999998</v>
      </c>
      <c r="BO39" s="265"/>
      <c r="BP39" s="3">
        <v>221</v>
      </c>
      <c r="BQ39" s="2"/>
      <c r="BR39" s="2"/>
      <c r="BS39" s="2"/>
      <c r="BT39" s="2"/>
      <c r="BU39" s="12" cm="1">
        <f t="array" ref="BU39">_xlfn.LET(
_xlpm.row,BW30:BW40,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48.616085333333331</v>
      </c>
      <c r="BV39" s="265"/>
      <c r="BW39" s="3">
        <v>243</v>
      </c>
      <c r="CA39" s="12" cm="1">
        <f t="array" ref="CA39">_xlfn.LET(
_xlpm.row,CC30:CC40,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34.202381333333335</v>
      </c>
      <c r="CB39" s="265"/>
      <c r="CC39" s="3">
        <v>265</v>
      </c>
      <c r="CD39" s="2"/>
      <c r="CE39" s="2"/>
      <c r="CF39" s="2"/>
      <c r="CG39" s="2"/>
      <c r="CH39" s="12" cm="1">
        <f t="array" ref="CH39">_xlfn.LET(
_xlpm.row,CJ30:CJ40,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42.277181333333338</v>
      </c>
      <c r="CI39" s="265"/>
      <c r="CJ39" s="3">
        <v>287</v>
      </c>
      <c r="CN39" s="12" cm="1">
        <f t="array" ref="CN39">_xlfn.LET(
_xlpm.row,CP30:CP40,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73.392586666666688</v>
      </c>
      <c r="CO39" s="265"/>
      <c r="CP39" s="3">
        <v>309</v>
      </c>
      <c r="CQ39" s="2"/>
      <c r="CR39" s="2"/>
    </row>
    <row r="40" spans="6:96" ht="20.25" customHeight="1" x14ac:dyDescent="0.25">
      <c r="F40" s="2"/>
      <c r="G40" s="2"/>
      <c r="H40" s="13" t="s">
        <v>120</v>
      </c>
      <c r="I40" s="266"/>
      <c r="J40" s="3">
        <v>22</v>
      </c>
      <c r="N40" s="13" t="s">
        <v>120</v>
      </c>
      <c r="O40" s="266"/>
      <c r="P40" s="3">
        <v>44</v>
      </c>
      <c r="Q40" s="2"/>
      <c r="R40" s="2"/>
      <c r="S40" s="2"/>
      <c r="T40" s="2"/>
      <c r="U40" s="13" t="s">
        <v>120</v>
      </c>
      <c r="V40" s="266"/>
      <c r="W40" s="3">
        <v>66</v>
      </c>
      <c r="AA40" s="13" t="s">
        <v>120</v>
      </c>
      <c r="AB40" s="266"/>
      <c r="AC40" s="3">
        <v>88</v>
      </c>
      <c r="AD40" s="2"/>
      <c r="AE40" s="2"/>
      <c r="AF40" s="2"/>
      <c r="AG40" s="2"/>
      <c r="AH40" s="13" t="s">
        <v>120</v>
      </c>
      <c r="AI40" s="266"/>
      <c r="AJ40" s="3">
        <v>110</v>
      </c>
      <c r="AN40" s="13" t="s">
        <v>120</v>
      </c>
      <c r="AO40" s="266"/>
      <c r="AP40" s="3">
        <v>133</v>
      </c>
      <c r="AQ40" s="2"/>
      <c r="AR40" s="2"/>
      <c r="AS40" s="2"/>
      <c r="AT40" s="2"/>
      <c r="AU40" s="13" t="s">
        <v>120</v>
      </c>
      <c r="AV40" s="266"/>
      <c r="AW40" s="3">
        <v>156</v>
      </c>
      <c r="BA40" s="13" t="s">
        <v>120</v>
      </c>
      <c r="BB40" s="266"/>
      <c r="BC40" s="3">
        <v>178</v>
      </c>
      <c r="BD40" s="2"/>
      <c r="BE40" s="2"/>
      <c r="BF40" s="2"/>
      <c r="BG40" s="2"/>
      <c r="BH40" s="13" t="s">
        <v>120</v>
      </c>
      <c r="BI40" s="266"/>
      <c r="BJ40" s="3">
        <v>200</v>
      </c>
      <c r="BN40" s="13" t="s">
        <v>120</v>
      </c>
      <c r="BO40" s="266"/>
      <c r="BP40" s="3">
        <v>222</v>
      </c>
      <c r="BQ40" s="2"/>
      <c r="BR40" s="2"/>
      <c r="BS40" s="2"/>
      <c r="BT40" s="2"/>
      <c r="BU40" s="13" t="s">
        <v>120</v>
      </c>
      <c r="BV40" s="266"/>
      <c r="BW40" s="3">
        <v>244</v>
      </c>
      <c r="CA40" s="13" t="s">
        <v>120</v>
      </c>
      <c r="CB40" s="266"/>
      <c r="CC40" s="3">
        <v>266</v>
      </c>
      <c r="CD40" s="2"/>
      <c r="CE40" s="2"/>
      <c r="CF40" s="2"/>
      <c r="CG40" s="2"/>
      <c r="CH40" s="13" t="s">
        <v>120</v>
      </c>
      <c r="CI40" s="266"/>
      <c r="CJ40" s="3">
        <v>288</v>
      </c>
      <c r="CN40" s="13" t="s">
        <v>120</v>
      </c>
      <c r="CO40" s="266"/>
      <c r="CP40" s="3">
        <v>310</v>
      </c>
      <c r="CQ40" s="2"/>
      <c r="CR40" s="2"/>
    </row>
    <row r="44" spans="6:96" customFormat="1" ht="20.25" customHeight="1" x14ac:dyDescent="0.25"/>
    <row r="45" spans="6:96" customFormat="1" ht="20.25" customHeight="1" x14ac:dyDescent="0.25"/>
    <row r="46" spans="6:96" customFormat="1" ht="20.25" customHeight="1" x14ac:dyDescent="0.25"/>
    <row r="47" spans="6:96" ht="20.25" customHeight="1" x14ac:dyDescent="0.25">
      <c r="F47" s="5"/>
      <c r="G47" s="5"/>
      <c r="H47" s="5"/>
      <c r="I47" s="5"/>
      <c r="J47" s="5"/>
      <c r="K47" s="5"/>
      <c r="N47" s="6"/>
      <c r="O47" s="6"/>
      <c r="P47" s="5"/>
      <c r="Q47" s="5"/>
      <c r="U47" s="6"/>
      <c r="V47" s="6"/>
      <c r="W47" s="5"/>
      <c r="X47" s="5"/>
      <c r="Y47" s="5"/>
      <c r="Z47" s="5"/>
      <c r="AA47" s="5"/>
      <c r="AB47" s="5"/>
      <c r="AC47" s="5"/>
      <c r="AD47" s="5"/>
      <c r="AM47"/>
      <c r="AN47"/>
      <c r="AO47"/>
      <c r="AP47"/>
      <c r="AQ47"/>
      <c r="AR47"/>
      <c r="AS47"/>
      <c r="AT47"/>
      <c r="AU47"/>
      <c r="AV47"/>
      <c r="AW47"/>
      <c r="AX47"/>
      <c r="BA47" s="6"/>
      <c r="BB47" s="6"/>
      <c r="BC47" s="5"/>
      <c r="BD47" s="5"/>
      <c r="BH47" s="6"/>
      <c r="BI47" s="6"/>
      <c r="BJ47" s="5"/>
      <c r="BK47" s="5"/>
      <c r="BN47" s="6"/>
      <c r="BO47" s="6"/>
      <c r="BP47" s="5"/>
      <c r="BQ47" s="5"/>
      <c r="BR47" s="5"/>
      <c r="BS47" s="5"/>
      <c r="BT47" s="5"/>
      <c r="BU47" s="5"/>
      <c r="BV47" s="5"/>
      <c r="BW47" s="5"/>
      <c r="BX47" s="5"/>
    </row>
    <row r="48" spans="6:96" ht="20.25" customHeight="1" x14ac:dyDescent="0.25">
      <c r="F48" s="2"/>
      <c r="G48" s="2"/>
      <c r="H48" s="11" cm="1">
        <f t="array" ref="H48">SUM(SUMIFS(liquidation_data[Hardware Count],liquidation_data[Location 2nd Level ID],$C$5,liquidation_data[Location 3rdLevel ID],"="&amp;J48:J58))</f>
        <v>21</v>
      </c>
      <c r="I48" s="264" t="str" cm="1">
        <f t="array" ref="I48">IFERROR(_xlfn.LET(_xlpm.POD,_xlfn.XLOOKUP('rack_breakdown'!$B$2&amp;".sr0"&amp;$C$5&amp;".rk"&amp;TEXT(J48,"00"),rack_breakdown[Rack Path],rack_breakdown[Pod]),IF(LEFT(_xlpm.POD,1)="G","","POD"&amp;_xlpm.POD&amp;" - "))&amp;
INDEX(rack_breakdown[Type],MATCH(_xlfn.MODE.SNGL(IF((rack_breakdown[Server Room]=$C$5)*(rack_breakdown[Rack]&gt;=J48)*(rack_breakdown[Rack]&lt;=J58),COUNTIF(rack_breakdown[Type],"&lt;"&amp;rack_breakdown[Type]),"")),COUNTIF(rack_breakdown[Type],"&lt;"&amp;rack_breakdown[Type]),0)),"NO DATA")</f>
        <v>POD3 - Bare Metal</v>
      </c>
      <c r="J48" s="3">
        <v>311</v>
      </c>
      <c r="N48" s="11" cm="1">
        <f t="array" ref="N48">SUM(SUMIFS(liquidation_data[Hardware Count],liquidation_data[Location 2nd Level ID],$C$5,liquidation_data[Location 3rdLevel ID],"="&amp;P48:P58))</f>
        <v>7</v>
      </c>
      <c r="O48" s="264" t="str" cm="1">
        <f t="array" ref="O48">IFERROR(_xlfn.LET(_xlpm.POD,_xlfn.XLOOKUP('rack_breakdown'!$B$2&amp;".sr0"&amp;$C$5&amp;".rk"&amp;TEXT(P48,"00"),rack_breakdown[Rack Path],rack_breakdown[Pod]),IF(LEFT(_xlpm.POD,1)="G","","POD"&amp;_xlpm.POD&amp;" - "))&amp;
INDEX(rack_breakdown[Type],MATCH(_xlfn.MODE.SNGL(IF((rack_breakdown[Server Room]=$C$5)*(rack_breakdown[Rack]&gt;=P48)*(rack_breakdown[Rack]&lt;=P58),COUNTIF(rack_breakdown[Type],"&lt;"&amp;rack_breakdown[Type]),"")),COUNTIF(rack_breakdown[Type],"&lt;"&amp;rack_breakdown[Type]),0)),"NO DATA")</f>
        <v>POD3 - Bare Metal</v>
      </c>
      <c r="P48" s="3">
        <v>333</v>
      </c>
      <c r="Q48" s="2"/>
      <c r="R48" s="2"/>
      <c r="S48" s="2"/>
      <c r="T48" s="2"/>
      <c r="U48" s="11" cm="1">
        <f t="array" ref="U48">SUM(SUMIFS(liquidation_data[Hardware Count],liquidation_data[Location 2nd Level ID],$C$5,liquidation_data[Location 3rdLevel ID],"="&amp;W48:W58))</f>
        <v>8</v>
      </c>
      <c r="V48" s="264" t="str" cm="1">
        <f t="array" ref="V48">IFERROR(_xlfn.LET(_xlpm.POD,_xlfn.XLOOKUP('rack_breakdown'!$B$2&amp;".sr0"&amp;$C$5&amp;".rk"&amp;TEXT(W48,"00"),rack_breakdown[Rack Path],rack_breakdown[Pod]),IF(LEFT(_xlpm.POD,1)="G","","POD"&amp;_xlpm.POD&amp;" - "))&amp;
INDEX(rack_breakdown[Type],MATCH(_xlfn.MODE.SNGL(IF((rack_breakdown[Server Room]=$C$5)*(rack_breakdown[Rack]&gt;=W48)*(rack_breakdown[Rack]&lt;=W58),COUNTIF(rack_breakdown[Type],"&lt;"&amp;rack_breakdown[Type]),"")),COUNTIF(rack_breakdown[Type],"&lt;"&amp;rack_breakdown[Type]),0)),"NO DATA")</f>
        <v>POD3 - Bare Metal</v>
      </c>
      <c r="W48" s="3">
        <v>355</v>
      </c>
      <c r="AA48" s="11" cm="1">
        <f t="array" ref="AA48">SUM(SUMIFS(liquidation_data[Hardware Count],liquidation_data[Location 2nd Level ID],$C$5,liquidation_data[Location 3rdLevel ID],"="&amp;AC48:AC58))</f>
        <v>13</v>
      </c>
      <c r="AB48" s="264" t="str" cm="1">
        <f t="array" ref="AB48">IFERROR(_xlfn.LET(_xlpm.POD,_xlfn.XLOOKUP('rack_breakdown'!$B$2&amp;".sr0"&amp;$C$5&amp;".rk"&amp;TEXT(AC48,"00"),rack_breakdown[Rack Path],rack_breakdown[Pod]),IF(LEFT(_xlpm.POD,1)="G","","POD"&amp;_xlpm.POD&amp;" - "))&amp;
INDEX(rack_breakdown[Type],MATCH(_xlfn.MODE.SNGL(IF((rack_breakdown[Server Room]=$C$5)*(rack_breakdown[Rack]&gt;=AC48)*(rack_breakdown[Rack]&lt;=AC58),COUNTIF(rack_breakdown[Type],"&lt;"&amp;rack_breakdown[Type]),"")),COUNTIF(rack_breakdown[Type],"&lt;"&amp;rack_breakdown[Type]),0)),"NO DATA")</f>
        <v>POD3 - Bare Metal</v>
      </c>
      <c r="AC48" s="3">
        <v>377</v>
      </c>
      <c r="AD48" s="2"/>
      <c r="AE48" s="2"/>
      <c r="AF48" s="2"/>
      <c r="AG48" s="2"/>
      <c r="AH48" s="11" cm="1">
        <f t="array" ref="AH48">SUM(SUMIFS(liquidation_data[Hardware Count],liquidation_data[Location 2nd Level ID],$C$5,liquidation_data[Location 3rdLevel ID],"="&amp;AJ48:AJ58))</f>
        <v>24</v>
      </c>
      <c r="AI48" s="264" t="str" cm="1">
        <f t="array" ref="AI48">IFERROR(_xlfn.LET(_xlpm.POD,_xlfn.XLOOKUP('rack_breakdown'!$B$2&amp;".sr0"&amp;$C$5&amp;".rk"&amp;TEXT(AJ48,"00"),rack_breakdown[Rack Path],rack_breakdown[Pod]),IF(LEFT(_xlpm.POD,1)="G","","POD"&amp;_xlpm.POD&amp;" - "))&amp;
INDEX(rack_breakdown[Type],MATCH(_xlfn.MODE.SNGL(IF((rack_breakdown[Server Room]=$C$5)*(rack_breakdown[Rack]&gt;=AJ48)*(rack_breakdown[Rack]&lt;=AJ58),COUNTIF(rack_breakdown[Type],"&lt;"&amp;rack_breakdown[Type]),"")),COUNTIF(rack_breakdown[Type],"&lt;"&amp;rack_breakdown[Type]),0)),"NO DATA")</f>
        <v>POD3 - Bare Metal</v>
      </c>
      <c r="AJ48" s="3">
        <v>399</v>
      </c>
      <c r="AN48" s="11" cm="1">
        <f t="array" ref="AN48">SUM(SUMIFS(liquidation_data[Hardware Count],liquidation_data[Location 2nd Level ID],$C$5,liquidation_data[Location 3rdLevel ID],"="&amp;AP48:AP58))</f>
        <v>0</v>
      </c>
      <c r="AO48" s="264" t="str" cm="1">
        <f t="array" ref="AO48">IFERROR(_xlfn.LET(_xlpm.POD,_xlfn.XLOOKUP('rack_breakdown'!$B$2&amp;".sr0"&amp;$C$5&amp;".rk"&amp;TEXT(AP48,"00"),rack_breakdown[Rack Path],rack_breakdown[Pod]),IF(LEFT(_xlpm.POD,1)="G","","POD"&amp;_xlpm.POD&amp;" - "))&amp;
INDEX(rack_breakdown[Type],MATCH(_xlfn.MODE.SNGL(IF((rack_breakdown[Server Room]=$C$5)*(rack_breakdown[Rack]&gt;=AP48)*(rack_breakdown[Rack]&lt;=AP58),COUNTIF(rack_breakdown[Type],"&lt;"&amp;rack_breakdown[Type]),"")),COUNTIF(rack_breakdown[Type],"&lt;"&amp;rack_breakdown[Type]),0)),"NO DATA")</f>
        <v>POD3 - Storage</v>
      </c>
      <c r="AP48" s="3">
        <v>421</v>
      </c>
      <c r="AQ48" s="2"/>
      <c r="AR48" s="2"/>
      <c r="AS48" s="2"/>
      <c r="AT48" s="2"/>
      <c r="AU48" s="11" cm="1">
        <f t="array" ref="AU48">SUM(SUMIFS(liquidation_data[Hardware Count],liquidation_data[Location 2nd Level ID],$C$5,liquidation_data[Location 3rdLevel ID],"="&amp;AW48:AW58))</f>
        <v>0</v>
      </c>
      <c r="AV48" s="264" t="str" cm="1">
        <f t="array" ref="AV48">IFERROR(_xlfn.LET(_xlpm.POD,_xlfn.XLOOKUP('rack_breakdown'!$B$2&amp;".sr0"&amp;$C$5&amp;".rk"&amp;TEXT(AW48,"00"),rack_breakdown[Rack Path],rack_breakdown[Pod]),IF(LEFT(_xlpm.POD,1)="G","","POD"&amp;_xlpm.POD&amp;" - "))&amp;
INDEX(rack_breakdown[Type],MATCH(_xlfn.MODE.SNGL(IF((rack_breakdown[Server Room]=$C$5)*(rack_breakdown[Rack]&gt;=AW48)*(rack_breakdown[Rack]&lt;=AW58),COUNTIF(rack_breakdown[Type],"&lt;"&amp;rack_breakdown[Type]),"")),COUNTIF(rack_breakdown[Type],"&lt;"&amp;rack_breakdown[Type]),0)),"NO DATA")</f>
        <v>POD3 - PowerVS</v>
      </c>
      <c r="AW48" s="3">
        <v>444</v>
      </c>
      <c r="BA48" s="11" cm="1">
        <f t="array" ref="BA48">SUM(SUMIFS(liquidation_data[Hardware Count],liquidation_data[Location 2nd Level ID],$C$5,liquidation_data[Location 3rdLevel ID],"="&amp;BC48:BC58))</f>
        <v>0</v>
      </c>
      <c r="BB48" s="264" t="str" cm="1">
        <f t="array" ref="BB48">IFERROR(_xlfn.LET(_xlpm.POD,_xlfn.XLOOKUP('rack_breakdown'!$B$2&amp;".sr0"&amp;$C$5&amp;".rk"&amp;TEXT(BC48,"00"),rack_breakdown[Rack Path],rack_breakdown[Pod]),IF(LEFT(_xlpm.POD,1)="G","","POD"&amp;_xlpm.POD&amp;" - "))&amp;
INDEX(rack_breakdown[Type],MATCH(_xlfn.MODE.SNGL(IF((rack_breakdown[Server Room]=$C$5)*(rack_breakdown[Rack]&gt;=BC48)*(rack_breakdown[Rack]&lt;=BC58),COUNTIF(rack_breakdown[Type],"&lt;"&amp;rack_breakdown[Type]),"")),COUNTIF(rack_breakdown[Type],"&lt;"&amp;rack_breakdown[Type]),0)),"NO DATA")</f>
        <v>POD3 - Storage</v>
      </c>
      <c r="BC48" s="3">
        <v>467</v>
      </c>
      <c r="BD48" s="2"/>
      <c r="BE48" s="2"/>
      <c r="BF48" s="2"/>
      <c r="BG48" s="2"/>
      <c r="BH48" s="11" cm="1">
        <f t="array" ref="BH48">SUM(SUMIFS(liquidation_data[Hardware Count],liquidation_data[Location 2nd Level ID],$C$5,liquidation_data[Location 3rdLevel ID],"="&amp;BJ48:BJ58))</f>
        <v>0</v>
      </c>
      <c r="BI48" s="264" t="str" cm="1">
        <f t="array" ref="BI48">IFERROR(_xlfn.LET(_xlpm.POD,_xlfn.XLOOKUP('rack_breakdown'!$B$2&amp;".sr0"&amp;$C$5&amp;".rk"&amp;TEXT(BJ48,"00"),rack_breakdown[Rack Path],rack_breakdown[Pod]),IF(LEFT(_xlpm.POD,1)="G","","POD"&amp;_xlpm.POD&amp;" - "))&amp;
INDEX(rack_breakdown[Type],MATCH(_xlfn.MODE.SNGL(IF((rack_breakdown[Server Room]=$C$5)*(rack_breakdown[Rack]&gt;=BJ48)*(rack_breakdown[Rack]&lt;=BJ58),COUNTIF(rack_breakdown[Type],"&lt;"&amp;rack_breakdown[Type]),"")),COUNTIF(rack_breakdown[Type],"&lt;"&amp;rack_breakdown[Type]),0)),"NO DATA")</f>
        <v>Unallocated</v>
      </c>
      <c r="BJ48" s="3">
        <v>489</v>
      </c>
      <c r="BN48" s="11" cm="1">
        <f t="array" ref="BN48">SUM(SUMIFS(liquidation_data[Hardware Count],liquidation_data[Location 2nd Level ID],$C$5,liquidation_data[Location 3rdLevel ID],"="&amp;BP48:BP58))</f>
        <v>11</v>
      </c>
      <c r="BO48" s="264" t="str" cm="1">
        <f t="array" ref="BO48">IFERROR(_xlfn.LET(_xlpm.POD,_xlfn.XLOOKUP('rack_breakdown'!$B$2&amp;".sr0"&amp;$C$5&amp;".rk"&amp;TEXT(BP48,"00"),rack_breakdown[Rack Path],rack_breakdown[Pod]),IF(LEFT(_xlpm.POD,1)="G","","POD"&amp;_xlpm.POD&amp;" - "))&amp;
INDEX(rack_breakdown[Type],MATCH(_xlfn.MODE.SNGL(IF((rack_breakdown[Server Room]=$C$5)*(rack_breakdown[Rack]&gt;=BP48)*(rack_breakdown[Rack]&lt;=BP58),COUNTIF(rack_breakdown[Type],"&lt;"&amp;rack_breakdown[Type]),"")),COUNTIF(rack_breakdown[Type],"&lt;"&amp;rack_breakdown[Type]),0)),"NO DATA")</f>
        <v>POD3 - Bare Metal</v>
      </c>
      <c r="BP48" s="3">
        <v>511</v>
      </c>
      <c r="BQ48" s="2"/>
      <c r="BR48" s="2"/>
      <c r="BS48" s="2"/>
      <c r="BT48" s="2"/>
      <c r="BU48" s="11" cm="1">
        <f t="array" ref="BU48">SUM(SUMIFS(liquidation_data[Hardware Count],liquidation_data[Location 2nd Level ID],$C$5,liquidation_data[Location 3rdLevel ID],"="&amp;BW48:BW58))</f>
        <v>14</v>
      </c>
      <c r="BV48" s="264" t="str" cm="1">
        <f t="array" ref="BV48">IFERROR(_xlfn.LET(_xlpm.POD,_xlfn.XLOOKUP('rack_breakdown'!$B$2&amp;".sr0"&amp;$C$5&amp;".rk"&amp;TEXT(BW48,"00"),rack_breakdown[Rack Path],rack_breakdown[Pod]),IF(LEFT(_xlpm.POD,1)="G","","POD"&amp;_xlpm.POD&amp;" - "))&amp;
INDEX(rack_breakdown[Type],MATCH(_xlfn.MODE.SNGL(IF((rack_breakdown[Server Room]=$C$5)*(rack_breakdown[Rack]&gt;=BW48)*(rack_breakdown[Rack]&lt;=BW58),COUNTIF(rack_breakdown[Type],"&lt;"&amp;rack_breakdown[Type]),"")),COUNTIF(rack_breakdown[Type],"&lt;"&amp;rack_breakdown[Type]),0)),"NO DATA")</f>
        <v>POD3 - Bare Metal</v>
      </c>
      <c r="BW48" s="3">
        <v>533</v>
      </c>
      <c r="CA48" s="11" cm="1">
        <f t="array" ref="CA48">SUM(SUMIFS(liquidation_data[Hardware Count],liquidation_data[Location 2nd Level ID],$C$5,liquidation_data[Location 3rdLevel ID],"="&amp;CC48:CC58))</f>
        <v>6</v>
      </c>
      <c r="CB48" s="264" t="str" cm="1">
        <f t="array" ref="CB48">IFERROR(_xlfn.LET(_xlpm.POD,_xlfn.XLOOKUP('rack_breakdown'!$B$2&amp;".sr0"&amp;$C$5&amp;".rk"&amp;TEXT(CC48,"00"),rack_breakdown[Rack Path],rack_breakdown[Pod]),IF(LEFT(_xlpm.POD,1)="G","","POD"&amp;_xlpm.POD&amp;" - "))&amp;
INDEX(rack_breakdown[Type],MATCH(_xlfn.MODE.SNGL(IF((rack_breakdown[Server Room]=$C$5)*(rack_breakdown[Rack]&gt;=CC48)*(rack_breakdown[Rack]&lt;=CC58),COUNTIF(rack_breakdown[Type],"&lt;"&amp;rack_breakdown[Type]),"")),COUNTIF(rack_breakdown[Type],"&lt;"&amp;rack_breakdown[Type]),0)),"NO DATA")</f>
        <v>POD3 - Bare Metal</v>
      </c>
      <c r="CC48" s="3">
        <v>555</v>
      </c>
      <c r="CD48" s="2"/>
      <c r="CE48" s="2"/>
      <c r="CF48" s="2"/>
      <c r="CG48" s="2"/>
      <c r="CH48" s="11" cm="1">
        <f t="array" ref="CH48">SUM(SUMIFS(liquidation_data[Hardware Count],liquidation_data[Location 2nd Level ID],$C$5,liquidation_data[Location 3rdLevel ID],"="&amp;CJ48:CJ58))</f>
        <v>0</v>
      </c>
      <c r="CI48" s="264" t="str" cm="1">
        <f t="array" ref="CI48">IFERROR(_xlfn.LET(_xlpm.POD,_xlfn.XLOOKUP('rack_breakdown'!$B$2&amp;".sr0"&amp;$C$5&amp;".rk"&amp;TEXT(CJ48,"00"),rack_breakdown[Rack Path],rack_breakdown[Pod]),IF(LEFT(_xlpm.POD,1)="G","","POD"&amp;_xlpm.POD&amp;" - "))&amp;
INDEX(rack_breakdown[Type],MATCH(_xlfn.MODE.SNGL(IF((rack_breakdown[Server Room]=$C$5)*(rack_breakdown[Rack]&gt;=CJ48)*(rack_breakdown[Rack]&lt;=CJ58),COUNTIF(rack_breakdown[Type],"&lt;"&amp;rack_breakdown[Type]),"")),COUNTIF(rack_breakdown[Type],"&lt;"&amp;rack_breakdown[Type]),0)),"NO DATA")</f>
        <v>POD3 - Bare Metal</v>
      </c>
      <c r="CJ48" s="3">
        <v>577</v>
      </c>
      <c r="CN48" s="11" cm="1">
        <f t="array" ref="CN48">SUM(SUMIFS(liquidation_data[Hardware Count],liquidation_data[Location 2nd Level ID],$C$5,liquidation_data[Location 3rdLevel ID],"="&amp;CP48:CP58))</f>
        <v>16</v>
      </c>
      <c r="CO48" s="264" t="str" cm="1">
        <f t="array" ref="CO48">IFERROR(_xlfn.LET(_xlpm.POD,_xlfn.XLOOKUP('rack_breakdown'!$B$2&amp;".sr0"&amp;$C$5&amp;".rk"&amp;TEXT(CP48,"00"),rack_breakdown[Rack Path],rack_breakdown[Pod]),IF(LEFT(_xlpm.POD,1)="G","","POD"&amp;_xlpm.POD&amp;" - "))&amp;
INDEX(rack_breakdown[Type],MATCH(_xlfn.MODE.SNGL(IF((rack_breakdown[Server Room]=$C$5)*(rack_breakdown[Rack]&gt;=CP48)*(rack_breakdown[Rack]&lt;=CP58),COUNTIF(rack_breakdown[Type],"&lt;"&amp;rack_breakdown[Type]),"")),COUNTIF(rack_breakdown[Type],"&lt;"&amp;rack_breakdown[Type]),0)),"NO DATA")</f>
        <v>POD3 - Bare Metal</v>
      </c>
      <c r="CP48" s="3">
        <v>599</v>
      </c>
      <c r="CQ48" s="2"/>
      <c r="CR48" s="2"/>
    </row>
    <row r="49" spans="6:96" ht="20.25" customHeight="1" x14ac:dyDescent="0.25">
      <c r="F49" s="2"/>
      <c r="G49" s="2"/>
      <c r="H49" s="12" t="s">
        <v>121</v>
      </c>
      <c r="I49" s="265"/>
      <c r="J49" s="3">
        <v>312</v>
      </c>
      <c r="N49" s="12" t="s">
        <v>121</v>
      </c>
      <c r="O49" s="265"/>
      <c r="P49" s="3">
        <v>334</v>
      </c>
      <c r="Q49" s="2"/>
      <c r="R49" s="2"/>
      <c r="S49" s="2"/>
      <c r="T49" s="2"/>
      <c r="U49" s="12" t="s">
        <v>121</v>
      </c>
      <c r="V49" s="265"/>
      <c r="W49" s="3">
        <v>356</v>
      </c>
      <c r="AA49" s="12" t="s">
        <v>121</v>
      </c>
      <c r="AB49" s="265"/>
      <c r="AC49" s="3">
        <v>378</v>
      </c>
      <c r="AD49" s="2"/>
      <c r="AE49" s="2"/>
      <c r="AF49" s="2"/>
      <c r="AG49" s="2"/>
      <c r="AH49" s="12" t="s">
        <v>121</v>
      </c>
      <c r="AI49" s="265"/>
      <c r="AJ49" s="3">
        <v>400</v>
      </c>
      <c r="AN49" s="12" t="s">
        <v>121</v>
      </c>
      <c r="AO49" s="265"/>
      <c r="AP49" s="3">
        <v>422</v>
      </c>
      <c r="AQ49" s="2"/>
      <c r="AR49" s="2"/>
      <c r="AS49" s="2"/>
      <c r="AT49" s="2"/>
      <c r="AU49" s="12" t="s">
        <v>121</v>
      </c>
      <c r="AV49" s="265"/>
      <c r="AW49" s="3">
        <v>445</v>
      </c>
      <c r="BA49" s="12" t="s">
        <v>121</v>
      </c>
      <c r="BB49" s="265"/>
      <c r="BC49" s="3">
        <v>468</v>
      </c>
      <c r="BD49" s="2"/>
      <c r="BE49" s="2"/>
      <c r="BF49" s="2"/>
      <c r="BG49" s="2"/>
      <c r="BH49" s="12" t="s">
        <v>121</v>
      </c>
      <c r="BI49" s="265"/>
      <c r="BJ49" s="3">
        <v>490</v>
      </c>
      <c r="BN49" s="12" t="s">
        <v>121</v>
      </c>
      <c r="BO49" s="265"/>
      <c r="BP49" s="3">
        <v>512</v>
      </c>
      <c r="BQ49" s="2"/>
      <c r="BR49" s="2"/>
      <c r="BS49" s="2"/>
      <c r="BT49" s="2"/>
      <c r="BU49" s="12" t="s">
        <v>121</v>
      </c>
      <c r="BV49" s="265"/>
      <c r="BW49" s="3">
        <v>534</v>
      </c>
      <c r="CA49" s="12" t="s">
        <v>121</v>
      </c>
      <c r="CB49" s="265"/>
      <c r="CC49" s="3">
        <v>556</v>
      </c>
      <c r="CD49" s="2"/>
      <c r="CE49" s="2"/>
      <c r="CF49" s="2"/>
      <c r="CG49" s="2"/>
      <c r="CH49" s="12" t="s">
        <v>121</v>
      </c>
      <c r="CI49" s="265"/>
      <c r="CJ49" s="3">
        <v>578</v>
      </c>
      <c r="CN49" s="12" t="s">
        <v>121</v>
      </c>
      <c r="CO49" s="265"/>
      <c r="CP49" s="3">
        <v>600</v>
      </c>
      <c r="CQ49" s="2"/>
      <c r="CR49" s="2"/>
    </row>
    <row r="50" spans="6:96" ht="20.25" customHeight="1" x14ac:dyDescent="0.25">
      <c r="F50" s="2"/>
      <c r="G50" s="2"/>
      <c r="H50" s="14"/>
      <c r="I50" s="265"/>
      <c r="J50" s="3">
        <v>313</v>
      </c>
      <c r="N50" s="14"/>
      <c r="O50" s="265"/>
      <c r="P50" s="3">
        <v>335</v>
      </c>
      <c r="Q50" s="2"/>
      <c r="R50" s="2"/>
      <c r="S50" s="2"/>
      <c r="T50" s="2"/>
      <c r="U50" s="14"/>
      <c r="V50" s="265"/>
      <c r="W50" s="3">
        <v>357</v>
      </c>
      <c r="AA50" s="14"/>
      <c r="AB50" s="265"/>
      <c r="AC50" s="3">
        <v>379</v>
      </c>
      <c r="AD50" s="2"/>
      <c r="AE50" s="2"/>
      <c r="AF50" s="2"/>
      <c r="AG50" s="2"/>
      <c r="AH50" s="14"/>
      <c r="AI50" s="265"/>
      <c r="AJ50" s="3">
        <v>401</v>
      </c>
      <c r="AN50" s="14"/>
      <c r="AO50" s="265"/>
      <c r="AP50" s="3">
        <v>423</v>
      </c>
      <c r="AQ50" s="2"/>
      <c r="AR50" s="2"/>
      <c r="AS50" s="2"/>
      <c r="AT50" s="2"/>
      <c r="AU50" s="14"/>
      <c r="AV50" s="265"/>
      <c r="AW50" s="3">
        <v>446</v>
      </c>
      <c r="BA50" s="14"/>
      <c r="BB50" s="265"/>
      <c r="BC50" s="3">
        <v>469</v>
      </c>
      <c r="BD50" s="2"/>
      <c r="BE50" s="2"/>
      <c r="BF50" s="2"/>
      <c r="BG50" s="2"/>
      <c r="BH50" s="14"/>
      <c r="BI50" s="265"/>
      <c r="BJ50" s="3">
        <v>491</v>
      </c>
      <c r="BN50" s="14"/>
      <c r="BO50" s="265"/>
      <c r="BP50" s="3">
        <v>513</v>
      </c>
      <c r="BQ50" s="2"/>
      <c r="BR50" s="2"/>
      <c r="BS50" s="2"/>
      <c r="BT50" s="2"/>
      <c r="BU50" s="14"/>
      <c r="BV50" s="265"/>
      <c r="BW50" s="3">
        <v>535</v>
      </c>
      <c r="CA50" s="14"/>
      <c r="CB50" s="265"/>
      <c r="CC50" s="3">
        <v>557</v>
      </c>
      <c r="CD50" s="2"/>
      <c r="CE50" s="2"/>
      <c r="CF50" s="2"/>
      <c r="CG50" s="2"/>
      <c r="CH50" s="14"/>
      <c r="CI50" s="265"/>
      <c r="CJ50" s="3">
        <v>579</v>
      </c>
      <c r="CN50" s="14"/>
      <c r="CO50" s="265"/>
      <c r="CP50" s="3">
        <v>601</v>
      </c>
      <c r="CQ50" s="2"/>
      <c r="CR50" s="2"/>
    </row>
    <row r="51" spans="6:96" ht="20.25" customHeight="1" x14ac:dyDescent="0.25">
      <c r="F51" s="2"/>
      <c r="G51" s="2"/>
      <c r="H51" s="12" cm="1">
        <f t="array" ref="H51">IF(OR(ISNUMBER(FIND("Bare",I48)),ISNUMBER(FIND("Compute",I48))),
SUM(SUMIFS(rack_breakdown[Active Servers],rack_breakdown[Server Room],$C$5,rack_breakdown[Rack],"="&amp;J48:J58)),
SUM(SUMIFS(rack_breakdown[Active Hardware],rack_breakdown[Server Room],$C$5,rack_breakdown[Rack],"="&amp;J48:J58)))</f>
        <v>82</v>
      </c>
      <c r="I51" s="265"/>
      <c r="J51" s="3">
        <v>314</v>
      </c>
      <c r="N51" s="12" cm="1">
        <f t="array" ref="N51">IF(OR(ISNUMBER(FIND("Bare",O48)),ISNUMBER(FIND("Compute",O48))),
SUM(SUMIFS(rack_breakdown[Active Servers],rack_breakdown[Server Room],$C$5,rack_breakdown[Rack],"="&amp;P48:P58)),
SUM(SUMIFS(rack_breakdown[Active Hardware],rack_breakdown[Server Room],$C$5,rack_breakdown[Rack],"="&amp;P48:P58)))</f>
        <v>94</v>
      </c>
      <c r="O51" s="265"/>
      <c r="P51" s="3">
        <v>336</v>
      </c>
      <c r="Q51" s="2"/>
      <c r="R51" s="2"/>
      <c r="S51" s="2"/>
      <c r="T51" s="2"/>
      <c r="U51" s="12" cm="1">
        <f t="array" ref="U51">IF(OR(ISNUMBER(FIND("Bare",V48)),ISNUMBER(FIND("Compute",V48))),
SUM(SUMIFS(rack_breakdown[Active Servers],rack_breakdown[Server Room],$C$5,rack_breakdown[Rack],"="&amp;W48:W58)),
SUM(SUMIFS(rack_breakdown[Active Hardware],rack_breakdown[Server Room],$C$5,rack_breakdown[Rack],"="&amp;W48:W58)))</f>
        <v>65</v>
      </c>
      <c r="V51" s="265"/>
      <c r="W51" s="3">
        <v>358</v>
      </c>
      <c r="AA51" s="12" cm="1">
        <f t="array" ref="AA51">IF(OR(ISNUMBER(FIND("Bare",AB48)),ISNUMBER(FIND("Compute",AB48))),
SUM(SUMIFS(rack_breakdown[Active Servers],rack_breakdown[Server Room],$C$5,rack_breakdown[Rack],"="&amp;AC48:AC58)),
SUM(SUMIFS(rack_breakdown[Active Hardware],rack_breakdown[Server Room],$C$5,rack_breakdown[Rack],"="&amp;AC48:AC58)))</f>
        <v>85</v>
      </c>
      <c r="AB51" s="265"/>
      <c r="AC51" s="3">
        <v>380</v>
      </c>
      <c r="AD51" s="2"/>
      <c r="AE51" s="2"/>
      <c r="AF51" s="2"/>
      <c r="AG51" s="2"/>
      <c r="AH51" s="12" cm="1">
        <f t="array" ref="AH51">IF(OR(ISNUMBER(FIND("Bare",AI48)),ISNUMBER(FIND("Compute",AI48))),
SUM(SUMIFS(rack_breakdown[Active Servers],rack_breakdown[Server Room],$C$5,rack_breakdown[Rack],"="&amp;AJ48:AJ58)),
SUM(SUMIFS(rack_breakdown[Active Hardware],rack_breakdown[Server Room],$C$5,rack_breakdown[Rack],"="&amp;AJ48:AJ58)))</f>
        <v>55</v>
      </c>
      <c r="AI51" s="265"/>
      <c r="AJ51" s="3">
        <v>402</v>
      </c>
      <c r="AN51" s="12" cm="1">
        <f t="array" ref="AN51">IF(OR(ISNUMBER(FIND("Bare",AO48)),ISNUMBER(FIND("Compute",AO48))),
SUM(SUMIFS(rack_breakdown[Active Servers],rack_breakdown[Server Room],$C$5,rack_breakdown[Rack],"="&amp;AP48:AP58)),
SUM(SUMIFS(rack_breakdown[Active Hardware],rack_breakdown[Server Room],$C$5,rack_breakdown[Rack],"="&amp;AP48:AP58)))</f>
        <v>151</v>
      </c>
      <c r="AO51" s="265"/>
      <c r="AP51" s="3">
        <v>424</v>
      </c>
      <c r="AQ51" s="2"/>
      <c r="AR51" s="2"/>
      <c r="AS51" s="2"/>
      <c r="AT51" s="2"/>
      <c r="AU51" s="12" cm="1">
        <f t="array" ref="AU51">IF(OR(ISNUMBER(FIND("Bare",AV48)),ISNUMBER(FIND("Compute",AV48))),
SUM(SUMIFS(rack_breakdown[Active Servers],rack_breakdown[Server Room],$C$5,rack_breakdown[Rack],"="&amp;AW48:AW58)),
SUM(SUMIFS(rack_breakdown[Active Hardware],rack_breakdown[Server Room],$C$5,rack_breakdown[Rack],"="&amp;AW48:AW58)))</f>
        <v>51</v>
      </c>
      <c r="AV51" s="265"/>
      <c r="AW51" s="3">
        <v>447</v>
      </c>
      <c r="BA51" s="12" cm="1">
        <f t="array" ref="BA51">IF(OR(ISNUMBER(FIND("Bare",BB48)),ISNUMBER(FIND("Compute",BB48))),
SUM(SUMIFS(rack_breakdown[Active Servers],rack_breakdown[Server Room],$C$5,rack_breakdown[Rack],"="&amp;BC48:BC58)),
SUM(SUMIFS(rack_breakdown[Active Hardware],rack_breakdown[Server Room],$C$5,rack_breakdown[Rack],"="&amp;BC48:BC58)))</f>
        <v>28</v>
      </c>
      <c r="BB51" s="265"/>
      <c r="BC51" s="3">
        <v>470</v>
      </c>
      <c r="BD51" s="2"/>
      <c r="BE51" s="2"/>
      <c r="BF51" s="2"/>
      <c r="BG51" s="2"/>
      <c r="BH51" s="12" cm="1">
        <f t="array" ref="BH51">IF(OR(ISNUMBER(FIND("Bare",BI48)),ISNUMBER(FIND("Compute",BI48))),
SUM(SUMIFS(rack_breakdown[Active Servers],rack_breakdown[Server Room],$C$5,rack_breakdown[Rack],"="&amp;BJ48:BJ58)),
SUM(SUMIFS(rack_breakdown[Active Hardware],rack_breakdown[Server Room],$C$5,rack_breakdown[Rack],"="&amp;BJ48:BJ58)))</f>
        <v>0</v>
      </c>
      <c r="BI51" s="265"/>
      <c r="BJ51" s="3">
        <v>492</v>
      </c>
      <c r="BN51" s="12" cm="1">
        <f t="array" ref="BN51">IF(OR(ISNUMBER(FIND("Bare",BO48)),ISNUMBER(FIND("Compute",BO48))),
SUM(SUMIFS(rack_breakdown[Active Servers],rack_breakdown[Server Room],$C$5,rack_breakdown[Rack],"="&amp;BP48:BP58)),
SUM(SUMIFS(rack_breakdown[Active Hardware],rack_breakdown[Server Room],$C$5,rack_breakdown[Rack],"="&amp;BP48:BP58)))</f>
        <v>189</v>
      </c>
      <c r="BO51" s="265"/>
      <c r="BP51" s="3">
        <v>514</v>
      </c>
      <c r="BQ51" s="2"/>
      <c r="BR51" s="2"/>
      <c r="BS51" s="2"/>
      <c r="BT51" s="2"/>
      <c r="BU51" s="12" cm="1">
        <f t="array" ref="BU51">IF(OR(ISNUMBER(FIND("Bare",BV48)),ISNUMBER(FIND("Compute",BV48))),
SUM(SUMIFS(rack_breakdown[Active Servers],rack_breakdown[Server Room],$C$5,rack_breakdown[Rack],"="&amp;BW48:BW58)),
SUM(SUMIFS(rack_breakdown[Active Hardware],rack_breakdown[Server Room],$C$5,rack_breakdown[Rack],"="&amp;BW48:BW58)))</f>
        <v>83</v>
      </c>
      <c r="BV51" s="265"/>
      <c r="BW51" s="3">
        <v>536</v>
      </c>
      <c r="CA51" s="12" cm="1">
        <f t="array" ref="CA51">IF(OR(ISNUMBER(FIND("Bare",CB48)),ISNUMBER(FIND("Compute",CB48))),
SUM(SUMIFS(rack_breakdown[Active Servers],rack_breakdown[Server Room],$C$5,rack_breakdown[Rack],"="&amp;CC48:CC58)),
SUM(SUMIFS(rack_breakdown[Active Hardware],rack_breakdown[Server Room],$C$5,rack_breakdown[Rack],"="&amp;CC48:CC58)))</f>
        <v>43</v>
      </c>
      <c r="CB51" s="265"/>
      <c r="CC51" s="3">
        <v>558</v>
      </c>
      <c r="CD51" s="2"/>
      <c r="CE51" s="2"/>
      <c r="CF51" s="2"/>
      <c r="CG51" s="2"/>
      <c r="CH51" s="12" cm="1">
        <f t="array" ref="CH51">IF(OR(ISNUMBER(FIND("Bare",CI48)),ISNUMBER(FIND("Compute",CI48))),
SUM(SUMIFS(rack_breakdown[Active Servers],rack_breakdown[Server Room],$C$5,rack_breakdown[Rack],"="&amp;CJ48:CJ58)),
SUM(SUMIFS(rack_breakdown[Active Hardware],rack_breakdown[Server Room],$C$5,rack_breakdown[Rack],"="&amp;CJ48:CJ58)))</f>
        <v>56</v>
      </c>
      <c r="CI51" s="265"/>
      <c r="CJ51" s="3">
        <v>580</v>
      </c>
      <c r="CN51" s="12" cm="1">
        <f t="array" ref="CN51">IF(OR(ISNUMBER(FIND("Bare",CO48)),ISNUMBER(FIND("Compute",CO48))),
SUM(SUMIFS(rack_breakdown[Active Servers],rack_breakdown[Server Room],$C$5,rack_breakdown[Rack],"="&amp;CP48:CP58)),
SUM(SUMIFS(rack_breakdown[Active Hardware],rack_breakdown[Server Room],$C$5,rack_breakdown[Rack],"="&amp;CP48:CP58)))</f>
        <v>147</v>
      </c>
      <c r="CO51" s="265"/>
      <c r="CP51" s="3">
        <v>602</v>
      </c>
      <c r="CQ51" s="2"/>
      <c r="CR51" s="2"/>
    </row>
    <row r="52" spans="6:96" ht="20.25" customHeight="1" x14ac:dyDescent="0.25">
      <c r="F52" s="2"/>
      <c r="G52" s="2"/>
      <c r="H52" s="12" t="s">
        <v>122</v>
      </c>
      <c r="I52" s="265"/>
      <c r="J52" s="3">
        <v>315</v>
      </c>
      <c r="N52" s="12" t="s">
        <v>122</v>
      </c>
      <c r="O52" s="265"/>
      <c r="P52" s="3">
        <v>337</v>
      </c>
      <c r="Q52" s="2"/>
      <c r="R52" s="2"/>
      <c r="S52" s="2"/>
      <c r="T52" s="2"/>
      <c r="U52" s="12" t="s">
        <v>122</v>
      </c>
      <c r="V52" s="265"/>
      <c r="W52" s="3">
        <v>359</v>
      </c>
      <c r="AA52" s="12" t="s">
        <v>122</v>
      </c>
      <c r="AB52" s="265"/>
      <c r="AC52" s="3">
        <v>381</v>
      </c>
      <c r="AD52" s="2"/>
      <c r="AE52" s="2"/>
      <c r="AF52" s="2"/>
      <c r="AG52" s="2"/>
      <c r="AH52" s="12" t="s">
        <v>122</v>
      </c>
      <c r="AI52" s="265"/>
      <c r="AJ52" s="3">
        <v>403</v>
      </c>
      <c r="AN52" s="12" t="s">
        <v>122</v>
      </c>
      <c r="AO52" s="265"/>
      <c r="AP52" s="3">
        <v>425</v>
      </c>
      <c r="AQ52" s="2"/>
      <c r="AR52" s="2"/>
      <c r="AS52" s="2"/>
      <c r="AT52" s="2"/>
      <c r="AU52" s="12" t="s">
        <v>122</v>
      </c>
      <c r="AV52" s="265"/>
      <c r="AW52" s="3">
        <v>448</v>
      </c>
      <c r="BA52" s="12" t="s">
        <v>122</v>
      </c>
      <c r="BB52" s="265"/>
      <c r="BC52" s="3">
        <v>471</v>
      </c>
      <c r="BD52" s="2"/>
      <c r="BE52" s="2"/>
      <c r="BF52" s="2"/>
      <c r="BG52" s="2"/>
      <c r="BH52" s="12" t="s">
        <v>122</v>
      </c>
      <c r="BI52" s="265"/>
      <c r="BJ52" s="3">
        <v>493</v>
      </c>
      <c r="BN52" s="12" t="s">
        <v>122</v>
      </c>
      <c r="BO52" s="265"/>
      <c r="BP52" s="3">
        <v>515</v>
      </c>
      <c r="BQ52" s="2"/>
      <c r="BR52" s="2"/>
      <c r="BS52" s="2"/>
      <c r="BT52" s="2"/>
      <c r="BU52" s="12" t="s">
        <v>122</v>
      </c>
      <c r="BV52" s="265"/>
      <c r="BW52" s="3">
        <v>537</v>
      </c>
      <c r="CA52" s="12" t="s">
        <v>122</v>
      </c>
      <c r="CB52" s="265"/>
      <c r="CC52" s="3">
        <v>559</v>
      </c>
      <c r="CD52" s="2"/>
      <c r="CE52" s="2"/>
      <c r="CF52" s="2"/>
      <c r="CG52" s="2"/>
      <c r="CH52" s="12" t="s">
        <v>122</v>
      </c>
      <c r="CI52" s="265"/>
      <c r="CJ52" s="3">
        <v>581</v>
      </c>
      <c r="CN52" s="12" t="s">
        <v>122</v>
      </c>
      <c r="CO52" s="265"/>
      <c r="CP52" s="3">
        <v>603</v>
      </c>
      <c r="CQ52" s="2"/>
      <c r="CR52" s="2"/>
    </row>
    <row r="53" spans="6:96" ht="20.25" customHeight="1" x14ac:dyDescent="0.25">
      <c r="F53" s="2"/>
      <c r="G53" s="2"/>
      <c r="H53" s="12"/>
      <c r="I53" s="265"/>
      <c r="J53" s="3">
        <v>316</v>
      </c>
      <c r="N53" s="12"/>
      <c r="O53" s="265"/>
      <c r="P53" s="3">
        <v>338</v>
      </c>
      <c r="Q53" s="2"/>
      <c r="R53" s="2"/>
      <c r="S53" s="2"/>
      <c r="T53" s="2"/>
      <c r="U53" s="12"/>
      <c r="V53" s="265"/>
      <c r="W53" s="3">
        <v>360</v>
      </c>
      <c r="AA53" s="12"/>
      <c r="AB53" s="265"/>
      <c r="AC53" s="3">
        <v>382</v>
      </c>
      <c r="AD53" s="2"/>
      <c r="AE53" s="2"/>
      <c r="AF53" s="2"/>
      <c r="AG53" s="2"/>
      <c r="AH53" s="12"/>
      <c r="AI53" s="265"/>
      <c r="AJ53" s="3">
        <v>404</v>
      </c>
      <c r="AN53" s="12"/>
      <c r="AO53" s="265"/>
      <c r="AP53" s="3">
        <v>426</v>
      </c>
      <c r="AQ53" s="2"/>
      <c r="AR53" s="2"/>
      <c r="AS53" s="2"/>
      <c r="AT53" s="2"/>
      <c r="AU53" s="12"/>
      <c r="AV53" s="265"/>
      <c r="AW53" s="3">
        <v>449</v>
      </c>
      <c r="BA53" s="12"/>
      <c r="BB53" s="265"/>
      <c r="BC53" s="3">
        <v>472</v>
      </c>
      <c r="BD53" s="2"/>
      <c r="BE53" s="2"/>
      <c r="BF53" s="2"/>
      <c r="BG53" s="2"/>
      <c r="BH53" s="12"/>
      <c r="BI53" s="265"/>
      <c r="BJ53" s="3">
        <v>494</v>
      </c>
      <c r="BN53" s="12"/>
      <c r="BO53" s="265"/>
      <c r="BP53" s="3">
        <v>516</v>
      </c>
      <c r="BQ53" s="2"/>
      <c r="BR53" s="2"/>
      <c r="BS53" s="2"/>
      <c r="BT53" s="2"/>
      <c r="BU53" s="12"/>
      <c r="BV53" s="265"/>
      <c r="BW53" s="3">
        <v>538</v>
      </c>
      <c r="CA53" s="12"/>
      <c r="CB53" s="265"/>
      <c r="CC53" s="3">
        <v>560</v>
      </c>
      <c r="CD53" s="2"/>
      <c r="CE53" s="2"/>
      <c r="CF53" s="2"/>
      <c r="CG53" s="2"/>
      <c r="CH53" s="12"/>
      <c r="CI53" s="265"/>
      <c r="CJ53" s="3">
        <v>582</v>
      </c>
      <c r="CN53" s="12"/>
      <c r="CO53" s="265"/>
      <c r="CP53" s="3">
        <v>604</v>
      </c>
      <c r="CQ53" s="2"/>
      <c r="CR53" s="2"/>
    </row>
    <row r="54" spans="6:96" ht="20.25" customHeight="1" x14ac:dyDescent="0.25">
      <c r="F54" s="2"/>
      <c r="G54" s="2"/>
      <c r="H54" s="12" cm="1">
        <f t="array" ref="H54">_xlfn.LET(_xlpm.row,J48:J58,
SUM(_xlfn.BYROW(_xlpm.row,_xlfn.LAMBDA(_xlpm.row,IFERROR(SUMIFS(rack_breakdown[kW/Rack],rack_breakdown[Rack Path],$Y$3&amp;".sr0"&amp;$Y$4&amp;".rk"&amp;TEXT(_xlpm.row,"00")),0)))))</f>
        <v>65</v>
      </c>
      <c r="I54" s="265"/>
      <c r="J54" s="3">
        <v>317</v>
      </c>
      <c r="N54" s="12" cm="1">
        <f t="array" ref="N54">_xlfn.LET(_xlpm.row,P48:P58,
SUM(_xlfn.BYROW(_xlpm.row,_xlfn.LAMBDA(_xlpm.row,IFERROR(SUMIFS(rack_breakdown[kW/Rack],rack_breakdown[Rack Path],$Y$3&amp;".sr0"&amp;$Y$4&amp;".rk"&amp;TEXT(_xlpm.row,"00")),0)))))</f>
        <v>71.5</v>
      </c>
      <c r="O54" s="265"/>
      <c r="P54" s="3">
        <v>339</v>
      </c>
      <c r="Q54" s="2"/>
      <c r="R54" s="2"/>
      <c r="S54" s="2"/>
      <c r="T54" s="2"/>
      <c r="U54" s="12" cm="1">
        <f t="array" ref="U54">_xlfn.LET(_xlpm.row,W48:W58,
SUM(_xlfn.BYROW(_xlpm.row,_xlfn.LAMBDA(_xlpm.row,IFERROR(SUMIFS(rack_breakdown[kW/Rack],rack_breakdown[Rack Path],$Y$3&amp;".sr0"&amp;$Y$4&amp;".rk"&amp;TEXT(_xlpm.row,"00")),0)))))</f>
        <v>65</v>
      </c>
      <c r="V54" s="265"/>
      <c r="W54" s="3">
        <v>361</v>
      </c>
      <c r="AA54" s="12" cm="1">
        <f t="array" ref="AA54">_xlfn.LET(_xlpm.row,AC48:AC58,
SUM(_xlfn.BYROW(_xlpm.row,_xlfn.LAMBDA(_xlpm.row,IFERROR(SUMIFS(rack_breakdown[kW/Rack],rack_breakdown[Rack Path],$Y$3&amp;".sr0"&amp;$Y$4&amp;".rk"&amp;TEXT(_xlpm.row,"00")),0)))))</f>
        <v>65</v>
      </c>
      <c r="AB54" s="265"/>
      <c r="AC54" s="3">
        <v>383</v>
      </c>
      <c r="AD54" s="2"/>
      <c r="AE54" s="2"/>
      <c r="AF54" s="2"/>
      <c r="AG54" s="2"/>
      <c r="AH54" s="12" cm="1">
        <f t="array" ref="AH54">_xlfn.LET(_xlpm.row,AJ48:AJ58,
SUM(_xlfn.BYROW(_xlpm.row,_xlfn.LAMBDA(_xlpm.row,IFERROR(SUMIFS(rack_breakdown[kW/Rack],rack_breakdown[Rack Path],$Y$3&amp;".sr0"&amp;$Y$4&amp;".rk"&amp;TEXT(_xlpm.row,"00")),0)))))</f>
        <v>65</v>
      </c>
      <c r="AI54" s="265"/>
      <c r="AJ54" s="3">
        <v>405</v>
      </c>
      <c r="AN54" s="12" cm="1">
        <f t="array" ref="AN54">_xlfn.LET(_xlpm.row,AP48:AP58,
SUM(_xlfn.BYROW(_xlpm.row,_xlfn.LAMBDA(_xlpm.row,IFERROR(SUMIFS(rack_breakdown[kW/Rack],rack_breakdown[Rack Path],$Y$3&amp;".sr0"&amp;$Y$4&amp;".rk"&amp;TEXT(_xlpm.row,"00")),0)))))</f>
        <v>66</v>
      </c>
      <c r="AO54" s="265"/>
      <c r="AP54" s="3">
        <v>427</v>
      </c>
      <c r="AQ54" s="2"/>
      <c r="AR54" s="2"/>
      <c r="AS54" s="2"/>
      <c r="AT54" s="2"/>
      <c r="AU54" s="12" cm="1">
        <f t="array" ref="AU54">_xlfn.LET(_xlpm.row,AW48:AW58,
SUM(_xlfn.BYROW(_xlpm.row,_xlfn.LAMBDA(_xlpm.row,IFERROR(SUMIFS(rack_breakdown[kW/Rack],rack_breakdown[Rack Path],$Y$3&amp;".sr0"&amp;$Y$4&amp;".rk"&amp;TEXT(_xlpm.row,"00")),0)))))</f>
        <v>129.79999999999998</v>
      </c>
      <c r="AV54" s="265"/>
      <c r="AW54" s="3">
        <v>450</v>
      </c>
      <c r="BA54" s="12" cm="1">
        <f t="array" ref="BA54">_xlfn.LET(_xlpm.row,BC48:BC58,
SUM(_xlfn.BYROW(_xlpm.row,_xlfn.LAMBDA(_xlpm.row,IFERROR(SUMIFS(rack_breakdown[kW/Rack],rack_breakdown[Rack Path],$Y$3&amp;".sr0"&amp;$Y$4&amp;".rk"&amp;TEXT(_xlpm.row,"00")),0)))))</f>
        <v>66</v>
      </c>
      <c r="BB54" s="265"/>
      <c r="BC54" s="3">
        <v>473</v>
      </c>
      <c r="BD54" s="2"/>
      <c r="BE54" s="2"/>
      <c r="BF54" s="2"/>
      <c r="BG54" s="2"/>
      <c r="BH54" s="12" cm="1">
        <f t="array" ref="BH54">_xlfn.LET(_xlpm.row,BJ48:BJ58,
SUM(_xlfn.BYROW(_xlpm.row,_xlfn.LAMBDA(_xlpm.row,IFERROR(SUMIFS(rack_breakdown[kW/Rack],rack_breakdown[Rack Path],$Y$3&amp;".sr0"&amp;$Y$4&amp;".rk"&amp;TEXT(_xlpm.row,"00")),0)))))</f>
        <v>60</v>
      </c>
      <c r="BI54" s="265"/>
      <c r="BJ54" s="3">
        <v>495</v>
      </c>
      <c r="BN54" s="12" cm="1">
        <f t="array" ref="BN54">_xlfn.LET(_xlpm.row,BP48:BP58,
SUM(_xlfn.BYROW(_xlpm.row,_xlfn.LAMBDA(_xlpm.row,IFERROR(SUMIFS(rack_breakdown[kW/Rack],rack_breakdown[Rack Path],$Y$3&amp;".sr0"&amp;$Y$4&amp;".rk"&amp;TEXT(_xlpm.row,"00")),0)))))</f>
        <v>80</v>
      </c>
      <c r="BO54" s="265"/>
      <c r="BP54" s="3">
        <v>517</v>
      </c>
      <c r="BQ54" s="2"/>
      <c r="BR54" s="2"/>
      <c r="BS54" s="2"/>
      <c r="BT54" s="2"/>
      <c r="BU54" s="12" cm="1">
        <f t="array" ref="BU54">_xlfn.LET(_xlpm.row,BW48:BW58,
SUM(_xlfn.BYROW(_xlpm.row,_xlfn.LAMBDA(_xlpm.row,IFERROR(SUMIFS(rack_breakdown[kW/Rack],rack_breakdown[Rack Path],$Y$3&amp;".sr0"&amp;$Y$4&amp;".rk"&amp;TEXT(_xlpm.row,"00")),0)))))</f>
        <v>65</v>
      </c>
      <c r="BV54" s="265"/>
      <c r="BW54" s="3">
        <v>539</v>
      </c>
      <c r="CA54" s="12" cm="1">
        <f t="array" ref="CA54">_xlfn.LET(_xlpm.row,CC48:CC58,
SUM(_xlfn.BYROW(_xlpm.row,_xlfn.LAMBDA(_xlpm.row,IFERROR(SUMIFS(rack_breakdown[kW/Rack],rack_breakdown[Rack Path],$Y$3&amp;".sr0"&amp;$Y$4&amp;".rk"&amp;TEXT(_xlpm.row,"00")),0)))))</f>
        <v>65</v>
      </c>
      <c r="CB54" s="265"/>
      <c r="CC54" s="3">
        <v>561</v>
      </c>
      <c r="CD54" s="2"/>
      <c r="CE54" s="2"/>
      <c r="CF54" s="2"/>
      <c r="CG54" s="2"/>
      <c r="CH54" s="12" cm="1">
        <f t="array" ref="CH54">_xlfn.LET(_xlpm.row,CJ48:CJ58,
SUM(_xlfn.BYROW(_xlpm.row,_xlfn.LAMBDA(_xlpm.row,IFERROR(SUMIFS(rack_breakdown[kW/Rack],rack_breakdown[Rack Path],$Y$3&amp;".sr0"&amp;$Y$4&amp;".rk"&amp;TEXT(_xlpm.row,"00")),0)))))</f>
        <v>69</v>
      </c>
      <c r="CI54" s="265"/>
      <c r="CJ54" s="3">
        <v>583</v>
      </c>
      <c r="CN54" s="12" cm="1">
        <f t="array" ref="CN54">_xlfn.LET(_xlpm.row,CP48:CP58,
SUM(_xlfn.BYROW(_xlpm.row,_xlfn.LAMBDA(_xlpm.row,IFERROR(SUMIFS(rack_breakdown[kW/Rack],rack_breakdown[Rack Path],$Y$3&amp;".sr0"&amp;$Y$4&amp;".rk"&amp;TEXT(_xlpm.row,"00")),0)))))</f>
        <v>65</v>
      </c>
      <c r="CO54" s="265"/>
      <c r="CP54" s="3">
        <v>605</v>
      </c>
      <c r="CQ54" s="2"/>
      <c r="CR54" s="2"/>
    </row>
    <row r="55" spans="6:96" ht="20.25" customHeight="1" x14ac:dyDescent="0.25">
      <c r="F55" s="2"/>
      <c r="G55" s="2"/>
      <c r="H55" s="12" t="s">
        <v>1970</v>
      </c>
      <c r="I55" s="265"/>
      <c r="J55" s="3">
        <v>318</v>
      </c>
      <c r="N55" s="12" t="s">
        <v>1970</v>
      </c>
      <c r="O55" s="265"/>
      <c r="P55" s="3">
        <v>340</v>
      </c>
      <c r="Q55" s="2"/>
      <c r="R55" s="2"/>
      <c r="S55" s="2"/>
      <c r="T55" s="2"/>
      <c r="U55" s="12" t="s">
        <v>1970</v>
      </c>
      <c r="V55" s="265"/>
      <c r="W55" s="3">
        <v>362</v>
      </c>
      <c r="AA55" s="12" t="s">
        <v>1970</v>
      </c>
      <c r="AB55" s="265"/>
      <c r="AC55" s="3">
        <v>384</v>
      </c>
      <c r="AD55" s="2"/>
      <c r="AE55" s="2"/>
      <c r="AF55" s="2"/>
      <c r="AG55" s="2"/>
      <c r="AH55" s="12" t="s">
        <v>1970</v>
      </c>
      <c r="AI55" s="265"/>
      <c r="AJ55" s="3">
        <v>406</v>
      </c>
      <c r="AN55" s="12" t="s">
        <v>1970</v>
      </c>
      <c r="AO55" s="265"/>
      <c r="AP55" s="3">
        <v>428</v>
      </c>
      <c r="AQ55" s="2"/>
      <c r="AR55" s="2"/>
      <c r="AS55" s="2"/>
      <c r="AT55" s="2"/>
      <c r="AU55" s="12" t="s">
        <v>1970</v>
      </c>
      <c r="AV55" s="265"/>
      <c r="AW55" s="3">
        <v>451</v>
      </c>
      <c r="BA55" s="12" t="s">
        <v>1970</v>
      </c>
      <c r="BB55" s="265"/>
      <c r="BC55" s="3">
        <v>474</v>
      </c>
      <c r="BD55" s="2"/>
      <c r="BE55" s="2"/>
      <c r="BF55" s="2"/>
      <c r="BG55" s="2"/>
      <c r="BH55" s="12" t="s">
        <v>1970</v>
      </c>
      <c r="BI55" s="265"/>
      <c r="BJ55" s="3">
        <v>496</v>
      </c>
      <c r="BN55" s="12" t="s">
        <v>1970</v>
      </c>
      <c r="BO55" s="265"/>
      <c r="BP55" s="3">
        <v>518</v>
      </c>
      <c r="BQ55" s="2"/>
      <c r="BR55" s="2"/>
      <c r="BS55" s="2"/>
      <c r="BT55" s="2"/>
      <c r="BU55" s="12" t="s">
        <v>1970</v>
      </c>
      <c r="BV55" s="265"/>
      <c r="BW55" s="3">
        <v>540</v>
      </c>
      <c r="CA55" s="12" t="s">
        <v>1970</v>
      </c>
      <c r="CB55" s="265"/>
      <c r="CC55" s="3">
        <v>562</v>
      </c>
      <c r="CD55" s="2"/>
      <c r="CE55" s="2"/>
      <c r="CF55" s="2"/>
      <c r="CG55" s="2"/>
      <c r="CH55" s="12" t="s">
        <v>1970</v>
      </c>
      <c r="CI55" s="265"/>
      <c r="CJ55" s="3">
        <v>584</v>
      </c>
      <c r="CN55" s="12" t="s">
        <v>1970</v>
      </c>
      <c r="CO55" s="265"/>
      <c r="CP55" s="3">
        <v>606</v>
      </c>
      <c r="CQ55" s="2"/>
      <c r="CR55" s="2"/>
    </row>
    <row r="56" spans="6:96" ht="20.25" customHeight="1" x14ac:dyDescent="0.25">
      <c r="F56" s="2"/>
      <c r="G56" s="2"/>
      <c r="H56" s="12"/>
      <c r="I56" s="265"/>
      <c r="J56" s="3">
        <v>319</v>
      </c>
      <c r="N56" s="12"/>
      <c r="O56" s="265"/>
      <c r="P56" s="3">
        <v>341</v>
      </c>
      <c r="Q56" s="2"/>
      <c r="R56" s="2"/>
      <c r="S56" s="2"/>
      <c r="T56" s="2"/>
      <c r="U56" s="12"/>
      <c r="V56" s="265"/>
      <c r="W56" s="3">
        <v>363</v>
      </c>
      <c r="AA56" s="12"/>
      <c r="AB56" s="265"/>
      <c r="AC56" s="3">
        <v>385</v>
      </c>
      <c r="AD56" s="2"/>
      <c r="AE56" s="2"/>
      <c r="AF56" s="2"/>
      <c r="AG56" s="2"/>
      <c r="AH56" s="12"/>
      <c r="AI56" s="265"/>
      <c r="AJ56" s="3">
        <v>407</v>
      </c>
      <c r="AN56" s="12"/>
      <c r="AO56" s="265"/>
      <c r="AP56" s="3">
        <v>429</v>
      </c>
      <c r="AQ56" s="2"/>
      <c r="AR56" s="2"/>
      <c r="AS56" s="2"/>
      <c r="AT56" s="2"/>
      <c r="AU56" s="12"/>
      <c r="AV56" s="265"/>
      <c r="AW56" s="3">
        <v>452</v>
      </c>
      <c r="BA56" s="12"/>
      <c r="BB56" s="265"/>
      <c r="BC56" s="3">
        <v>475</v>
      </c>
      <c r="BD56" s="2"/>
      <c r="BE56" s="2"/>
      <c r="BF56" s="2"/>
      <c r="BG56" s="2"/>
      <c r="BH56" s="12"/>
      <c r="BI56" s="265"/>
      <c r="BJ56" s="3">
        <v>497</v>
      </c>
      <c r="BN56" s="12"/>
      <c r="BO56" s="265"/>
      <c r="BP56" s="3">
        <v>519</v>
      </c>
      <c r="BQ56" s="2"/>
      <c r="BR56" s="2"/>
      <c r="BS56" s="2"/>
      <c r="BT56" s="2"/>
      <c r="BU56" s="12"/>
      <c r="BV56" s="265"/>
      <c r="BW56" s="3">
        <v>541</v>
      </c>
      <c r="CA56" s="12"/>
      <c r="CB56" s="265"/>
      <c r="CC56" s="3">
        <v>563</v>
      </c>
      <c r="CD56" s="2"/>
      <c r="CE56" s="2"/>
      <c r="CF56" s="2"/>
      <c r="CG56" s="2"/>
      <c r="CH56" s="12"/>
      <c r="CI56" s="265"/>
      <c r="CJ56" s="3">
        <v>585</v>
      </c>
      <c r="CN56" s="12"/>
      <c r="CO56" s="265"/>
      <c r="CP56" s="3">
        <v>607</v>
      </c>
      <c r="CQ56" s="2"/>
      <c r="CR56" s="2"/>
    </row>
    <row r="57" spans="6:96" ht="20.25" customHeight="1" x14ac:dyDescent="0.25">
      <c r="F57" s="2"/>
      <c r="G57" s="2"/>
      <c r="H57" s="12" cm="1">
        <f t="array" ref="H57">_xlfn.LET(
_xlpm.row,J48:J58,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37.680242666666665</v>
      </c>
      <c r="I57" s="265"/>
      <c r="J57" s="3">
        <v>320</v>
      </c>
      <c r="N57" s="12" cm="1">
        <f t="array" ref="N57">_xlfn.LET(
_xlpm.row,P48:P58,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47.368383999999999</v>
      </c>
      <c r="O57" s="265"/>
      <c r="P57" s="3">
        <v>342</v>
      </c>
      <c r="Q57" s="2"/>
      <c r="R57" s="2"/>
      <c r="S57" s="2"/>
      <c r="T57" s="2"/>
      <c r="U57" s="12" cm="1">
        <f t="array" ref="U57">_xlfn.LET(
_xlpm.row,W48:W58,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28.345936000000002</v>
      </c>
      <c r="V57" s="265"/>
      <c r="W57" s="3">
        <v>364</v>
      </c>
      <c r="AA57" s="12" cm="1">
        <f t="array" ref="AA57">_xlfn.LET(
_xlpm.row,AC48:AC58,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31.83862933333333</v>
      </c>
      <c r="AB57" s="265"/>
      <c r="AC57" s="3">
        <v>386</v>
      </c>
      <c r="AD57" s="2"/>
      <c r="AE57" s="2"/>
      <c r="AF57" s="2"/>
      <c r="AG57" s="2"/>
      <c r="AH57" s="12" cm="1">
        <f t="array" ref="AH57">_xlfn.LET(
_xlpm.row,AJ48:AJ58,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29.897506666666665</v>
      </c>
      <c r="AI57" s="265"/>
      <c r="AJ57" s="3">
        <v>408</v>
      </c>
      <c r="AN57" s="12" cm="1">
        <f t="array" ref="AN57">_xlfn.LET(
_xlpm.row,AP48:AP58,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63.336930666666653</v>
      </c>
      <c r="AO57" s="265"/>
      <c r="AP57" s="3">
        <v>430</v>
      </c>
      <c r="AQ57" s="2"/>
      <c r="AR57" s="2"/>
      <c r="AS57" s="2"/>
      <c r="AT57" s="2"/>
      <c r="AU57" s="12" cm="1">
        <f t="array" ref="AU57">_xlfn.LET(
_xlpm.row,AW48:AW58,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36.582726666666659</v>
      </c>
      <c r="AV57" s="265"/>
      <c r="AW57" s="3">
        <v>453</v>
      </c>
      <c r="BA57" s="12" cm="1">
        <f t="array" ref="BA57">_xlfn.LET(
_xlpm.row,BC48:BC58,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14.150439999999998</v>
      </c>
      <c r="BB57" s="265"/>
      <c r="BC57" s="3">
        <v>476</v>
      </c>
      <c r="BD57" s="2"/>
      <c r="BE57" s="2"/>
      <c r="BF57" s="2"/>
      <c r="BG57" s="2"/>
      <c r="BH57" s="12" cm="1">
        <f t="array" ref="BH57">_xlfn.LET(
_xlpm.row,BJ48:BJ58,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0</v>
      </c>
      <c r="BI57" s="265"/>
      <c r="BJ57" s="3">
        <v>498</v>
      </c>
      <c r="BN57" s="12" cm="1">
        <f t="array" ref="BN57">_xlfn.LET(
_xlpm.row,BP48:BP58,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66.697525333333346</v>
      </c>
      <c r="BO57" s="265"/>
      <c r="BP57" s="3">
        <v>520</v>
      </c>
      <c r="BQ57" s="2"/>
      <c r="BR57" s="2"/>
      <c r="BS57" s="2"/>
      <c r="BT57" s="2"/>
      <c r="BU57" s="12" cm="1">
        <f t="array" ref="BU57">_xlfn.LET(
_xlpm.row,BW48:BW58,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38.123506666666664</v>
      </c>
      <c r="BV57" s="265"/>
      <c r="BW57" s="3">
        <v>542</v>
      </c>
      <c r="CA57" s="12" cm="1">
        <f t="array" ref="CA57">_xlfn.LET(
_xlpm.row,CC48:CC58,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22.356242666666663</v>
      </c>
      <c r="CB57" s="265"/>
      <c r="CC57" s="3">
        <v>564</v>
      </c>
      <c r="CD57" s="2"/>
      <c r="CE57" s="2"/>
      <c r="CF57" s="2"/>
      <c r="CG57" s="2"/>
      <c r="CH57" s="12" cm="1">
        <f t="array" ref="CH57">_xlfn.LET(
_xlpm.row,CJ48:CJ58,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33.070120000000003</v>
      </c>
      <c r="CI57" s="265"/>
      <c r="CJ57" s="3">
        <v>586</v>
      </c>
      <c r="CN57" s="12" cm="1">
        <f t="array" ref="CN57">_xlfn.LET(
_xlpm.row,CP48:CP58,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57.376525333333333</v>
      </c>
      <c r="CO57" s="265"/>
      <c r="CP57" s="3">
        <v>608</v>
      </c>
      <c r="CQ57" s="2"/>
      <c r="CR57" s="2"/>
    </row>
    <row r="58" spans="6:96" ht="20.25" customHeight="1" x14ac:dyDescent="0.25">
      <c r="F58" s="2"/>
      <c r="G58" s="2"/>
      <c r="H58" s="13" t="s">
        <v>120</v>
      </c>
      <c r="I58" s="265"/>
      <c r="J58" s="3">
        <v>321</v>
      </c>
      <c r="N58" s="13" t="s">
        <v>120</v>
      </c>
      <c r="O58" s="265"/>
      <c r="P58" s="3">
        <v>343</v>
      </c>
      <c r="Q58" s="2"/>
      <c r="R58" s="2"/>
      <c r="S58" s="2"/>
      <c r="T58" s="2"/>
      <c r="U58" s="13" t="s">
        <v>120</v>
      </c>
      <c r="V58" s="265"/>
      <c r="W58" s="3">
        <v>365</v>
      </c>
      <c r="AA58" s="13" t="s">
        <v>120</v>
      </c>
      <c r="AB58" s="265"/>
      <c r="AC58" s="3">
        <v>387</v>
      </c>
      <c r="AD58" s="2"/>
      <c r="AE58" s="2"/>
      <c r="AF58" s="2"/>
      <c r="AG58" s="2"/>
      <c r="AH58" s="13" t="s">
        <v>120</v>
      </c>
      <c r="AI58" s="265"/>
      <c r="AJ58" s="3">
        <v>409</v>
      </c>
      <c r="AN58" s="13" t="s">
        <v>120</v>
      </c>
      <c r="AO58" s="265"/>
      <c r="AP58" s="3">
        <v>431</v>
      </c>
      <c r="AQ58" s="2"/>
      <c r="AR58" s="2"/>
      <c r="AS58" s="2"/>
      <c r="AT58" s="2"/>
      <c r="AU58" s="13" t="s">
        <v>120</v>
      </c>
      <c r="AV58" s="265"/>
      <c r="AW58" s="3">
        <v>454</v>
      </c>
      <c r="BA58" s="13" t="s">
        <v>120</v>
      </c>
      <c r="BB58" s="265"/>
      <c r="BC58" s="3">
        <v>477</v>
      </c>
      <c r="BD58" s="2"/>
      <c r="BE58" s="2"/>
      <c r="BF58" s="2"/>
      <c r="BG58" s="2"/>
      <c r="BH58" s="13" t="s">
        <v>120</v>
      </c>
      <c r="BI58" s="265"/>
      <c r="BJ58" s="3">
        <v>499</v>
      </c>
      <c r="BN58" s="13" t="s">
        <v>120</v>
      </c>
      <c r="BO58" s="265"/>
      <c r="BP58" s="3">
        <v>521</v>
      </c>
      <c r="BQ58" s="2"/>
      <c r="BR58" s="2"/>
      <c r="BS58" s="2"/>
      <c r="BT58" s="2"/>
      <c r="BU58" s="13" t="s">
        <v>120</v>
      </c>
      <c r="BV58" s="265"/>
      <c r="BW58" s="3">
        <v>543</v>
      </c>
      <c r="CA58" s="13" t="s">
        <v>120</v>
      </c>
      <c r="CB58" s="265"/>
      <c r="CC58" s="3">
        <v>565</v>
      </c>
      <c r="CD58" s="2"/>
      <c r="CE58" s="2"/>
      <c r="CF58" s="2"/>
      <c r="CG58" s="2"/>
      <c r="CH58" s="13" t="s">
        <v>120</v>
      </c>
      <c r="CI58" s="265"/>
      <c r="CJ58" s="3">
        <v>587</v>
      </c>
      <c r="CN58" s="13" t="s">
        <v>120</v>
      </c>
      <c r="CO58" s="265"/>
      <c r="CP58" s="3">
        <v>609</v>
      </c>
      <c r="CQ58" s="2"/>
      <c r="CR58" s="2"/>
    </row>
    <row r="59" spans="6:96" ht="20.25" customHeight="1" x14ac:dyDescent="0.25">
      <c r="F59" s="2"/>
      <c r="G59" s="2"/>
      <c r="H59" s="11" cm="1">
        <f t="array" ref="H59">SUM(SUMIFS(liquidation_data[Hardware Count],liquidation_data[Location 2nd Level ID],$C$5,liquidation_data[Location 3rdLevel ID],"="&amp;J59:J69))</f>
        <v>137</v>
      </c>
      <c r="I59" s="264" t="str" cm="1">
        <f t="array" ref="I59">IFERROR(_xlfn.LET(_xlpm.POD,_xlfn.XLOOKUP('rack_breakdown'!$B$2&amp;".sr0"&amp;$C$5&amp;".rk"&amp;TEXT(J59,"00"),rack_breakdown[Rack Path],rack_breakdown[Pod]),IF(LEFT(_xlpm.POD,1)="G","","POD"&amp;_xlpm.POD&amp;" - "))&amp;
INDEX(rack_breakdown[Type],MATCH(_xlfn.MODE.SNGL(IF((rack_breakdown[Server Room]=$C$5)*(rack_breakdown[Rack]&gt;=J59)*(rack_breakdown[Rack]&lt;=J69),COUNTIF(rack_breakdown[Type],"&lt;"&amp;rack_breakdown[Type]),"")),COUNTIF(rack_breakdown[Type],"&lt;"&amp;rack_breakdown[Type]),0)),"NO DATA")</f>
        <v>POD3 - Compute</v>
      </c>
      <c r="J59" s="3">
        <v>322</v>
      </c>
      <c r="N59" s="11" cm="1">
        <f t="array" ref="N59">SUM(SUMIFS(liquidation_data[Hardware Count],liquidation_data[Location 2nd Level ID],$C$5,liquidation_data[Location 3rdLevel ID],"="&amp;P59:P69))</f>
        <v>0</v>
      </c>
      <c r="O59" s="264" t="str" cm="1">
        <f t="array" ref="O59">IFERROR(_xlfn.LET(_xlpm.POD,_xlfn.XLOOKUP('rack_breakdown'!$B$2&amp;".sr0"&amp;$C$5&amp;".rk"&amp;TEXT(P59,"00"),rack_breakdown[Rack Path],rack_breakdown[Pod]),IF(LEFT(_xlpm.POD,1)="G","","POD"&amp;_xlpm.POD&amp;" - "))&amp;
INDEX(rack_breakdown[Type],MATCH(_xlfn.MODE.SNGL(IF((rack_breakdown[Server Room]=$C$5)*(rack_breakdown[Rack]&gt;=P59)*(rack_breakdown[Rack]&lt;=P69),COUNTIF(rack_breakdown[Type],"&lt;"&amp;rack_breakdown[Type]),"")),COUNTIF(rack_breakdown[Type],"&lt;"&amp;rack_breakdown[Type]),0)),"NO DATA")</f>
        <v>Unallocated</v>
      </c>
      <c r="P59" s="3">
        <v>344</v>
      </c>
      <c r="Q59" s="2"/>
      <c r="R59" s="2"/>
      <c r="S59" s="2"/>
      <c r="T59" s="2"/>
      <c r="U59" s="11" cm="1">
        <f t="array" ref="U59">SUM(SUMIFS(liquidation_data[Hardware Count],liquidation_data[Location 2nd Level ID],$C$5,liquidation_data[Location 3rdLevel ID],"="&amp;W59:W69))</f>
        <v>17</v>
      </c>
      <c r="V59" s="264" t="str" cm="1">
        <f t="array" ref="V59">IFERROR(_xlfn.LET(_xlpm.POD,_xlfn.XLOOKUP('rack_breakdown'!$B$2&amp;".sr0"&amp;$C$5&amp;".rk"&amp;TEXT(W59,"00"),rack_breakdown[Rack Path],rack_breakdown[Pod]),IF(LEFT(_xlpm.POD,1)="G","","POD"&amp;_xlpm.POD&amp;" - "))&amp;
INDEX(rack_breakdown[Type],MATCH(_xlfn.MODE.SNGL(IF((rack_breakdown[Server Room]=$C$5)*(rack_breakdown[Rack]&gt;=W59)*(rack_breakdown[Rack]&lt;=W69),COUNTIF(rack_breakdown[Type],"&lt;"&amp;rack_breakdown[Type]),"")),COUNTIF(rack_breakdown[Type],"&lt;"&amp;rack_breakdown[Type]),0)),"NO DATA")</f>
        <v>POD3 - Bare Metal</v>
      </c>
      <c r="W59" s="3">
        <v>366</v>
      </c>
      <c r="AA59" s="11" cm="1">
        <f t="array" ref="AA59">SUM(SUMIFS(liquidation_data[Hardware Count],liquidation_data[Location 2nd Level ID],$C$5,liquidation_data[Location 3rdLevel ID],"="&amp;AC59:AC69))</f>
        <v>8</v>
      </c>
      <c r="AB59" s="264" t="str" cm="1">
        <f t="array" ref="AB59">IFERROR(_xlfn.LET(_xlpm.POD,_xlfn.XLOOKUP('rack_breakdown'!$B$2&amp;".sr0"&amp;$C$5&amp;".rk"&amp;TEXT(AC59,"00"),rack_breakdown[Rack Path],rack_breakdown[Pod]),IF(LEFT(_xlpm.POD,1)="G","","POD"&amp;_xlpm.POD&amp;" - "))&amp;
INDEX(rack_breakdown[Type],MATCH(_xlfn.MODE.SNGL(IF((rack_breakdown[Server Room]=$C$5)*(rack_breakdown[Rack]&gt;=AC59)*(rack_breakdown[Rack]&lt;=AC69),COUNTIF(rack_breakdown[Type],"&lt;"&amp;rack_breakdown[Type]),"")),COUNTIF(rack_breakdown[Type],"&lt;"&amp;rack_breakdown[Type]),0)),"NO DATA")</f>
        <v>POD3 - Bare Metal</v>
      </c>
      <c r="AC59" s="3">
        <v>388</v>
      </c>
      <c r="AD59" s="2"/>
      <c r="AE59" s="2"/>
      <c r="AF59" s="2"/>
      <c r="AG59" s="2"/>
      <c r="AH59" s="11" cm="1">
        <f t="array" ref="AH59">SUM(SUMIFS(liquidation_data[Hardware Count],liquidation_data[Location 2nd Level ID],$C$5,liquidation_data[Location 3rdLevel ID],"="&amp;AJ59:AJ69))</f>
        <v>16</v>
      </c>
      <c r="AI59" s="264" t="str" cm="1">
        <f t="array" ref="AI59">IFERROR(_xlfn.LET(_xlpm.POD,_xlfn.XLOOKUP('rack_breakdown'!$B$2&amp;".sr0"&amp;$C$5&amp;".rk"&amp;TEXT(AJ59,"00"),rack_breakdown[Rack Path],rack_breakdown[Pod]),IF(LEFT(_xlpm.POD,1)="G","","POD"&amp;_xlpm.POD&amp;" - "))&amp;
INDEX(rack_breakdown[Type],MATCH(_xlfn.MODE.SNGL(IF((rack_breakdown[Server Room]=$C$5)*(rack_breakdown[Rack]&gt;=AJ59)*(rack_breakdown[Rack]&lt;=AJ69),COUNTIF(rack_breakdown[Type],"&lt;"&amp;rack_breakdown[Type]),"")),COUNTIF(rack_breakdown[Type],"&lt;"&amp;rack_breakdown[Type]),0)),"NO DATA")</f>
        <v>POD3 - Bare Metal</v>
      </c>
      <c r="AJ59" s="3">
        <v>410</v>
      </c>
      <c r="AN59" s="11" cm="1">
        <f t="array" ref="AN59">SUM(SUMIFS(liquidation_data[Hardware Count],liquidation_data[Location 2nd Level ID],$C$5,liquidation_data[Location 3rdLevel ID],"="&amp;AP59:AP70))</f>
        <v>0</v>
      </c>
      <c r="AO59" s="264" t="str" cm="1">
        <f t="array" ref="AO59">IFERROR(_xlfn.LET(_xlpm.POD,_xlfn.XLOOKUP('rack_breakdown'!$B$2&amp;".sr0"&amp;$C$5&amp;".rk"&amp;TEXT(AP59,"00"),rack_breakdown[Rack Path],rack_breakdown[Pod]),IF(LEFT(_xlpm.POD,1)="G","","POD"&amp;_xlpm.POD&amp;" - "))&amp;
INDEX(rack_breakdown[Type],MATCH(_xlfn.MODE.SNGL(IF((rack_breakdown[Server Room]=$C$5)*(rack_breakdown[Rack]&gt;=AP59)*(rack_breakdown[Rack]&lt;=AP70),COUNTIF(rack_breakdown[Type],"&lt;"&amp;rack_breakdown[Type]),"")),COUNTIF(rack_breakdown[Type],"&lt;"&amp;rack_breakdown[Type]),0)),"NO DATA")</f>
        <v>POD3 - Network</v>
      </c>
      <c r="AP59" s="3">
        <v>432</v>
      </c>
      <c r="AQ59" s="2"/>
      <c r="AR59" s="2"/>
      <c r="AS59" s="2"/>
      <c r="AT59" s="2"/>
      <c r="AU59" s="11" cm="1">
        <f t="array" ref="AU59">SUM(SUMIFS(liquidation_data[Hardware Count],liquidation_data[Location 2nd Level ID],$C$5,liquidation_data[Location 3rdLevel ID],"="&amp;AW59:AW70))</f>
        <v>0</v>
      </c>
      <c r="AV59" s="264" t="str" cm="1">
        <f t="array" ref="AV59">IFERROR(_xlfn.LET(_xlpm.POD,_xlfn.XLOOKUP('rack_breakdown'!$B$2&amp;".sr0"&amp;$C$5&amp;".rk"&amp;TEXT(AW59,"00"),rack_breakdown[Rack Path],rack_breakdown[Pod]),IF(LEFT(_xlpm.POD,1)="G","","POD"&amp;_xlpm.POD&amp;" - "))&amp;
INDEX(rack_breakdown[Type],MATCH(_xlfn.MODE.SNGL(IF((rack_breakdown[Server Room]=$C$5)*(rack_breakdown[Rack]&gt;=AW59)*(rack_breakdown[Rack]&lt;=AW70),COUNTIF(rack_breakdown[Type],"&lt;"&amp;rack_breakdown[Type]),"")),COUNTIF(rack_breakdown[Type],"&lt;"&amp;rack_breakdown[Type]),0)),"NO DATA")</f>
        <v>Unallocated</v>
      </c>
      <c r="AW59" s="3">
        <v>455</v>
      </c>
      <c r="BA59" s="11" cm="1">
        <f t="array" ref="BA59">SUM(SUMIFS(liquidation_data[Hardware Count],liquidation_data[Location 2nd Level ID],$C$5,liquidation_data[Location 3rdLevel ID],"="&amp;BC59:BC69))</f>
        <v>0</v>
      </c>
      <c r="BB59" s="264" t="str" cm="1">
        <f t="array" ref="BB59">IFERROR(_xlfn.LET(_xlpm.POD,_xlfn.XLOOKUP('rack_breakdown'!$B$2&amp;".sr0"&amp;$C$5&amp;".rk"&amp;TEXT(BC59,"00"),rack_breakdown[Rack Path],rack_breakdown[Pod]),IF(LEFT(_xlpm.POD,1)="G","","POD"&amp;_xlpm.POD&amp;" - "))&amp;
INDEX(rack_breakdown[Type],MATCH(_xlfn.MODE.SNGL(IF((rack_breakdown[Server Room]=$C$5)*(rack_breakdown[Rack]&gt;=BC59)*(rack_breakdown[Rack]&lt;=BC69),COUNTIF(rack_breakdown[Type],"&lt;"&amp;rack_breakdown[Type]),"")),COUNTIF(rack_breakdown[Type],"&lt;"&amp;rack_breakdown[Type]),0)),"NO DATA")</f>
        <v>POD3 - Bare Metal</v>
      </c>
      <c r="BC59" s="3">
        <v>478</v>
      </c>
      <c r="BD59" s="2"/>
      <c r="BE59" s="2"/>
      <c r="BF59" s="2"/>
      <c r="BG59" s="2"/>
      <c r="BH59" s="11" cm="1">
        <f t="array" ref="BH59">SUM(SUMIFS(liquidation_data[Hardware Count],liquidation_data[Location 2nd Level ID],$C$5,liquidation_data[Location 3rdLevel ID],"="&amp;BJ59:BJ69))</f>
        <v>1</v>
      </c>
      <c r="BI59" s="264" t="str" cm="1">
        <f t="array" ref="BI59">IFERROR(_xlfn.LET(_xlpm.POD,_xlfn.XLOOKUP('rack_breakdown'!$B$2&amp;".sr0"&amp;$C$5&amp;".rk"&amp;TEXT(BJ59,"00"),rack_breakdown[Rack Path],rack_breakdown[Pod]),IF(LEFT(_xlpm.POD,1)="G","","POD"&amp;_xlpm.POD&amp;" - "))&amp;
INDEX(rack_breakdown[Type],MATCH(_xlfn.MODE.SNGL(IF((rack_breakdown[Server Room]=$C$5)*(rack_breakdown[Rack]&gt;=BJ59)*(rack_breakdown[Rack]&lt;=BJ69),COUNTIF(rack_breakdown[Type],"&lt;"&amp;rack_breakdown[Type]),"")),COUNTIF(rack_breakdown[Type],"&lt;"&amp;rack_breakdown[Type]),0)),"NO DATA")</f>
        <v>POD3 - Bare Metal</v>
      </c>
      <c r="BJ59" s="3">
        <v>500</v>
      </c>
      <c r="BN59" s="11" cm="1">
        <f t="array" ref="BN59">SUM(SUMIFS(liquidation_data[Hardware Count],liquidation_data[Location 2nd Level ID],$C$5,liquidation_data[Location 3rdLevel ID],"="&amp;BP59:BP69))</f>
        <v>6</v>
      </c>
      <c r="BO59" s="264" t="str" cm="1">
        <f t="array" ref="BO59">IFERROR(_xlfn.LET(_xlpm.POD,_xlfn.XLOOKUP('rack_breakdown'!$B$2&amp;".sr0"&amp;$C$5&amp;".rk"&amp;TEXT(BP59,"00"),rack_breakdown[Rack Path],rack_breakdown[Pod]),IF(LEFT(_xlpm.POD,1)="G","","POD"&amp;_xlpm.POD&amp;" - "))&amp;
INDEX(rack_breakdown[Type],MATCH(_xlfn.MODE.SNGL(IF((rack_breakdown[Server Room]=$C$5)*(rack_breakdown[Rack]&gt;=BP59)*(rack_breakdown[Rack]&lt;=BP69),COUNTIF(rack_breakdown[Type],"&lt;"&amp;rack_breakdown[Type]),"")),COUNTIF(rack_breakdown[Type],"&lt;"&amp;rack_breakdown[Type]),0)),"NO DATA")</f>
        <v>POD3 - Bare Metal</v>
      </c>
      <c r="BP59" s="3">
        <v>522</v>
      </c>
      <c r="BQ59" s="2"/>
      <c r="BR59" s="2"/>
      <c r="BS59" s="2"/>
      <c r="BT59" s="2"/>
      <c r="BU59" s="11" cm="1">
        <f t="array" ref="BU59">SUM(SUMIFS(liquidation_data[Hardware Count],liquidation_data[Location 2nd Level ID],$C$5,liquidation_data[Location 3rdLevel ID],"="&amp;BW59:BW69))</f>
        <v>0</v>
      </c>
      <c r="BV59" s="264" t="str" cm="1">
        <f t="array" ref="BV59">IFERROR(_xlfn.LET(_xlpm.POD,_xlfn.XLOOKUP('rack_breakdown'!$B$2&amp;".sr0"&amp;$C$5&amp;".rk"&amp;TEXT(BW59,"00"),rack_breakdown[Rack Path],rack_breakdown[Pod]),IF(LEFT(_xlpm.POD,1)="G","","POD"&amp;_xlpm.POD&amp;" - "))&amp;
INDEX(rack_breakdown[Type],MATCH(_xlfn.MODE.SNGL(IF((rack_breakdown[Server Room]=$C$5)*(rack_breakdown[Rack]&gt;=BW59)*(rack_breakdown[Rack]&lt;=BW69),COUNTIF(rack_breakdown[Type],"&lt;"&amp;rack_breakdown[Type]),"")),COUNTIF(rack_breakdown[Type],"&lt;"&amp;rack_breakdown[Type]),0)),"NO DATA")</f>
        <v>POD3 - Bare Metal</v>
      </c>
      <c r="BW59" s="3">
        <v>544</v>
      </c>
      <c r="CA59" s="11" cm="1">
        <f t="array" ref="CA59">SUM(SUMIFS(liquidation_data[Hardware Count],liquidation_data[Location 2nd Level ID],$C$5,liquidation_data[Location 3rdLevel ID],"="&amp;CC59:CC69))</f>
        <v>11</v>
      </c>
      <c r="CB59" s="264" t="str" cm="1">
        <f t="array" ref="CB59">IFERROR(_xlfn.LET(_xlpm.POD,_xlfn.XLOOKUP('rack_breakdown'!$B$2&amp;".sr0"&amp;$C$5&amp;".rk"&amp;TEXT(CC59,"00"),rack_breakdown[Rack Path],rack_breakdown[Pod]),IF(LEFT(_xlpm.POD,1)="G","","POD"&amp;_xlpm.POD&amp;" - "))&amp;
INDEX(rack_breakdown[Type],MATCH(_xlfn.MODE.SNGL(IF((rack_breakdown[Server Room]=$C$5)*(rack_breakdown[Rack]&gt;=CC59)*(rack_breakdown[Rack]&lt;=CC69),COUNTIF(rack_breakdown[Type],"&lt;"&amp;rack_breakdown[Type]),"")),COUNTIF(rack_breakdown[Type],"&lt;"&amp;rack_breakdown[Type]),0)),"NO DATA")</f>
        <v>POD3 - Bare Metal</v>
      </c>
      <c r="CC59" s="3">
        <v>566</v>
      </c>
      <c r="CD59" s="2"/>
      <c r="CE59" s="2"/>
      <c r="CF59" s="2"/>
      <c r="CG59" s="2"/>
      <c r="CH59" s="11" cm="1">
        <f t="array" ref="CH59">SUM(SUMIFS(liquidation_data[Hardware Count],liquidation_data[Location 2nd Level ID],$C$5,liquidation_data[Location 3rdLevel ID],"="&amp;CJ59:CJ69))</f>
        <v>0</v>
      </c>
      <c r="CI59" s="264" t="str" cm="1">
        <f t="array" ref="CI59">IFERROR(_xlfn.LET(_xlpm.POD,_xlfn.XLOOKUP('rack_breakdown'!$B$2&amp;".sr0"&amp;$C$5&amp;".rk"&amp;TEXT(CJ59,"00"),rack_breakdown[Rack Path],rack_breakdown[Pod]),IF(LEFT(_xlpm.POD,1)="G","","POD"&amp;_xlpm.POD&amp;" - "))&amp;
INDEX(rack_breakdown[Type],MATCH(_xlfn.MODE.SNGL(IF((rack_breakdown[Server Room]=$C$5)*(rack_breakdown[Rack]&gt;=CJ59)*(rack_breakdown[Rack]&lt;=CJ69),COUNTIF(rack_breakdown[Type],"&lt;"&amp;rack_breakdown[Type]),"")),COUNTIF(rack_breakdown[Type],"&lt;"&amp;rack_breakdown[Type]),0)),"NO DATA")</f>
        <v>Unallocated</v>
      </c>
      <c r="CJ59" s="3">
        <v>588</v>
      </c>
      <c r="CN59" s="11" cm="1">
        <f t="array" ref="CN59">SUM(SUMIFS(liquidation_data[Hardware Count],liquidation_data[Location 2nd Level ID],$C$5,liquidation_data[Location 3rdLevel ID],"="&amp;CP59:CP69))</f>
        <v>92</v>
      </c>
      <c r="CO59" s="264" t="str" cm="1">
        <f t="array" ref="CO59">IFERROR(_xlfn.LET(_xlpm.POD,_xlfn.XLOOKUP('rack_breakdown'!$B$2&amp;".sr0"&amp;$C$5&amp;".rk"&amp;TEXT(CP59,"00"),rack_breakdown[Rack Path],rack_breakdown[Pod]),IF(LEFT(_xlpm.POD,1)="G","","POD"&amp;_xlpm.POD&amp;" - "))&amp;
INDEX(rack_breakdown[Type],MATCH(_xlfn.MODE.SNGL(IF((rack_breakdown[Server Room]=$C$5)*(rack_breakdown[Rack]&gt;=CP59)*(rack_breakdown[Rack]&lt;=CP69),COUNTIF(rack_breakdown[Type],"&lt;"&amp;rack_breakdown[Type]),"")),COUNTIF(rack_breakdown[Type],"&lt;"&amp;rack_breakdown[Type]),0)),"NO DATA")</f>
        <v>POD3 - Compute</v>
      </c>
      <c r="CP59" s="3">
        <v>610</v>
      </c>
      <c r="CQ59" s="2"/>
      <c r="CR59" s="2"/>
    </row>
    <row r="60" spans="6:96" ht="20.25" customHeight="1" x14ac:dyDescent="0.25">
      <c r="F60" s="2"/>
      <c r="G60" s="2"/>
      <c r="H60" s="12" t="s">
        <v>121</v>
      </c>
      <c r="I60" s="265"/>
      <c r="J60" s="3">
        <v>323</v>
      </c>
      <c r="N60" s="12" t="s">
        <v>121</v>
      </c>
      <c r="O60" s="265"/>
      <c r="P60" s="3">
        <v>345</v>
      </c>
      <c r="Q60" s="2"/>
      <c r="R60" s="2"/>
      <c r="S60" s="2"/>
      <c r="T60" s="2"/>
      <c r="U60" s="12" t="s">
        <v>121</v>
      </c>
      <c r="V60" s="265"/>
      <c r="W60" s="3">
        <v>367</v>
      </c>
      <c r="AA60" s="12" t="s">
        <v>121</v>
      </c>
      <c r="AB60" s="265"/>
      <c r="AC60" s="3">
        <v>389</v>
      </c>
      <c r="AD60" s="2"/>
      <c r="AE60" s="2"/>
      <c r="AF60" s="2"/>
      <c r="AG60" s="2"/>
      <c r="AH60" s="12" t="s">
        <v>121</v>
      </c>
      <c r="AI60" s="265"/>
      <c r="AJ60" s="3">
        <v>411</v>
      </c>
      <c r="AN60" s="12" t="s">
        <v>121</v>
      </c>
      <c r="AO60" s="265"/>
      <c r="AP60" s="3">
        <v>433</v>
      </c>
      <c r="AQ60" s="2"/>
      <c r="AR60" s="2"/>
      <c r="AS60" s="2"/>
      <c r="AT60" s="2"/>
      <c r="AU60" s="12" t="s">
        <v>121</v>
      </c>
      <c r="AV60" s="265"/>
      <c r="AW60" s="3">
        <v>456</v>
      </c>
      <c r="BA60" s="12" t="s">
        <v>121</v>
      </c>
      <c r="BB60" s="265"/>
      <c r="BC60" s="3">
        <v>479</v>
      </c>
      <c r="BD60" s="2"/>
      <c r="BE60" s="2"/>
      <c r="BF60" s="2"/>
      <c r="BG60" s="2"/>
      <c r="BH60" s="12" t="s">
        <v>121</v>
      </c>
      <c r="BI60" s="265"/>
      <c r="BJ60" s="3">
        <v>501</v>
      </c>
      <c r="BN60" s="12" t="s">
        <v>121</v>
      </c>
      <c r="BO60" s="265"/>
      <c r="BP60" s="3">
        <v>523</v>
      </c>
      <c r="BQ60" s="2"/>
      <c r="BR60" s="2"/>
      <c r="BS60" s="2"/>
      <c r="BT60" s="2"/>
      <c r="BU60" s="12" t="s">
        <v>121</v>
      </c>
      <c r="BV60" s="265"/>
      <c r="BW60" s="3">
        <v>545</v>
      </c>
      <c r="CA60" s="12" t="s">
        <v>121</v>
      </c>
      <c r="CB60" s="265"/>
      <c r="CC60" s="3">
        <v>567</v>
      </c>
      <c r="CD60" s="2"/>
      <c r="CE60" s="2"/>
      <c r="CF60" s="2"/>
      <c r="CG60" s="2"/>
      <c r="CH60" s="12" t="s">
        <v>121</v>
      </c>
      <c r="CI60" s="265"/>
      <c r="CJ60" s="3">
        <v>589</v>
      </c>
      <c r="CN60" s="12" t="s">
        <v>121</v>
      </c>
      <c r="CO60" s="265"/>
      <c r="CP60" s="3">
        <v>611</v>
      </c>
      <c r="CQ60" s="2"/>
      <c r="CR60" s="2"/>
    </row>
    <row r="61" spans="6:96" ht="20.25" customHeight="1" x14ac:dyDescent="0.25">
      <c r="F61" s="2"/>
      <c r="G61" s="2"/>
      <c r="H61" s="14"/>
      <c r="I61" s="265"/>
      <c r="J61" s="3">
        <v>324</v>
      </c>
      <c r="N61" s="14"/>
      <c r="O61" s="265"/>
      <c r="P61" s="3">
        <v>346</v>
      </c>
      <c r="Q61" s="2"/>
      <c r="R61" s="2"/>
      <c r="S61" s="2"/>
      <c r="T61" s="2"/>
      <c r="U61" s="14"/>
      <c r="V61" s="265"/>
      <c r="W61" s="3">
        <v>368</v>
      </c>
      <c r="AA61" s="14"/>
      <c r="AB61" s="265"/>
      <c r="AC61" s="3">
        <v>390</v>
      </c>
      <c r="AD61" s="2"/>
      <c r="AE61" s="2"/>
      <c r="AF61" s="2"/>
      <c r="AG61" s="2"/>
      <c r="AH61" s="14"/>
      <c r="AI61" s="265"/>
      <c r="AJ61" s="3">
        <v>412</v>
      </c>
      <c r="AN61" s="14"/>
      <c r="AO61" s="265"/>
      <c r="AP61" s="3">
        <v>434</v>
      </c>
      <c r="AQ61" s="2"/>
      <c r="AR61" s="2"/>
      <c r="AS61" s="2"/>
      <c r="AT61" s="2"/>
      <c r="AU61" s="14"/>
      <c r="AV61" s="265"/>
      <c r="AW61" s="3">
        <v>457</v>
      </c>
      <c r="BA61" s="14"/>
      <c r="BB61" s="265"/>
      <c r="BC61" s="3">
        <v>480</v>
      </c>
      <c r="BD61" s="2"/>
      <c r="BE61" s="2"/>
      <c r="BF61" s="2"/>
      <c r="BG61" s="2"/>
      <c r="BH61" s="14"/>
      <c r="BI61" s="265"/>
      <c r="BJ61" s="3">
        <v>502</v>
      </c>
      <c r="BN61" s="14"/>
      <c r="BO61" s="265"/>
      <c r="BP61" s="3">
        <v>524</v>
      </c>
      <c r="BQ61" s="2"/>
      <c r="BR61" s="2"/>
      <c r="BS61" s="2"/>
      <c r="BT61" s="2"/>
      <c r="BU61" s="14"/>
      <c r="BV61" s="265"/>
      <c r="BW61" s="3">
        <v>546</v>
      </c>
      <c r="CA61" s="14"/>
      <c r="CB61" s="265"/>
      <c r="CC61" s="3">
        <v>568</v>
      </c>
      <c r="CD61" s="2"/>
      <c r="CE61" s="2"/>
      <c r="CF61" s="2"/>
      <c r="CG61" s="2"/>
      <c r="CH61" s="14"/>
      <c r="CI61" s="265"/>
      <c r="CJ61" s="3">
        <v>590</v>
      </c>
      <c r="CN61" s="14"/>
      <c r="CO61" s="265"/>
      <c r="CP61" s="3">
        <v>612</v>
      </c>
      <c r="CQ61" s="2"/>
      <c r="CR61" s="2"/>
    </row>
    <row r="62" spans="6:96" ht="20.25" customHeight="1" x14ac:dyDescent="0.25">
      <c r="F62" s="2"/>
      <c r="G62" s="2"/>
      <c r="H62" s="12" cm="1">
        <f t="array" ref="H62">IF(OR(ISNUMBER(FIND("Bare",I59)),ISNUMBER(FIND("Compute",I59))),
SUM(SUMIFS(rack_breakdown[Active Servers],rack_breakdown[Server Room],$C$5,rack_breakdown[Rack],"="&amp;J59:J69)),
SUM(SUMIFS(rack_breakdown[Active Hardware],rack_breakdown[Server Room],$C$5,rack_breakdown[Rack],"="&amp;J59:J69)))</f>
        <v>78</v>
      </c>
      <c r="I62" s="265"/>
      <c r="J62" s="3">
        <v>325</v>
      </c>
      <c r="N62" s="12" cm="1">
        <f t="array" ref="N62">IF(OR(ISNUMBER(FIND("Bare",O59)),ISNUMBER(FIND("Compute",O59))),
SUM(SUMIFS(rack_breakdown[Active Servers],rack_breakdown[Server Room],$C$5,rack_breakdown[Rack],"="&amp;P59:P69)),
SUM(SUMIFS(rack_breakdown[Active Hardware],rack_breakdown[Server Room],$C$5,rack_breakdown[Rack],"="&amp;P59:P69)))</f>
        <v>98</v>
      </c>
      <c r="O62" s="265"/>
      <c r="P62" s="3">
        <v>347</v>
      </c>
      <c r="Q62" s="2"/>
      <c r="R62" s="2"/>
      <c r="S62" s="2"/>
      <c r="T62" s="2"/>
      <c r="U62" s="12" cm="1">
        <f t="array" ref="U62">IF(OR(ISNUMBER(FIND("Bare",V59)),ISNUMBER(FIND("Compute",V59))),
SUM(SUMIFS(rack_breakdown[Active Servers],rack_breakdown[Server Room],$C$5,rack_breakdown[Rack],"="&amp;W59:W69)),
SUM(SUMIFS(rack_breakdown[Active Hardware],rack_breakdown[Server Room],$C$5,rack_breakdown[Rack],"="&amp;W59:W69)))</f>
        <v>95</v>
      </c>
      <c r="V62" s="265"/>
      <c r="W62" s="3">
        <v>369</v>
      </c>
      <c r="AA62" s="12" cm="1">
        <f t="array" ref="AA62">IF(OR(ISNUMBER(FIND("Bare",AB59)),ISNUMBER(FIND("Compute",AB59))),
SUM(SUMIFS(rack_breakdown[Active Servers],rack_breakdown[Server Room],$C$5,rack_breakdown[Rack],"="&amp;AC59:AC69)),
SUM(SUMIFS(rack_breakdown[Active Hardware],rack_breakdown[Server Room],$C$5,rack_breakdown[Rack],"="&amp;AC59:AC69)))</f>
        <v>122</v>
      </c>
      <c r="AB62" s="265"/>
      <c r="AC62" s="3">
        <v>391</v>
      </c>
      <c r="AD62" s="2"/>
      <c r="AE62" s="2"/>
      <c r="AF62" s="2"/>
      <c r="AG62" s="2"/>
      <c r="AH62" s="12" cm="1">
        <f t="array" ref="AH62">IF(OR(ISNUMBER(FIND("Bare",AI59)),ISNUMBER(FIND("Compute",AI59))),
SUM(SUMIFS(rack_breakdown[Active Servers],rack_breakdown[Server Room],$C$5,rack_breakdown[Rack],"="&amp;AJ59:AJ69)),
SUM(SUMIFS(rack_breakdown[Active Hardware],rack_breakdown[Server Room],$C$5,rack_breakdown[Rack],"="&amp;AJ59:AJ69)))</f>
        <v>89</v>
      </c>
      <c r="AI62" s="265"/>
      <c r="AJ62" s="3">
        <v>413</v>
      </c>
      <c r="AN62" s="12" cm="1">
        <f t="array" ref="AN62">IF(OR(ISNUMBER(FIND("Bare",AO59)),ISNUMBER(FIND("Compute",AO59))),
SUM(SUMIFS(rack_breakdown[Active Servers],rack_breakdown[Server Room],$C$5,rack_breakdown[Rack],"="&amp;AP59:AP70)),
SUM(SUMIFS(rack_breakdown[Active Hardware],rack_breakdown[Server Room],$C$5,rack_breakdown[Rack],"="&amp;AP59:AP70)))</f>
        <v>21</v>
      </c>
      <c r="AO62" s="265"/>
      <c r="AP62" s="3">
        <v>435</v>
      </c>
      <c r="AQ62" s="2"/>
      <c r="AR62" s="2"/>
      <c r="AS62" s="2"/>
      <c r="AT62" s="2"/>
      <c r="AU62" s="12" cm="1">
        <f t="array" ref="AU62">IF(OR(ISNUMBER(FIND("Bare",AV59)),ISNUMBER(FIND("Compute",AV59))),
SUM(SUMIFS(rack_breakdown[Active Servers],rack_breakdown[Server Room],$C$5,rack_breakdown[Rack],"="&amp;AW59:AW70)),
SUM(SUMIFS(rack_breakdown[Active Hardware],rack_breakdown[Server Room],$C$5,rack_breakdown[Rack],"="&amp;AW59:AW70)))</f>
        <v>100</v>
      </c>
      <c r="AV62" s="265"/>
      <c r="AW62" s="3">
        <v>458</v>
      </c>
      <c r="BA62" s="12" cm="1">
        <f t="array" ref="BA62">IF(OR(ISNUMBER(FIND("Bare",BB59)),ISNUMBER(FIND("Compute",BB59))),
SUM(SUMIFS(rack_breakdown[Active Servers],rack_breakdown[Server Room],$C$5,rack_breakdown[Rack],"="&amp;BC59:BC69)),
SUM(SUMIFS(rack_breakdown[Active Hardware],rack_breakdown[Server Room],$C$5,rack_breakdown[Rack],"="&amp;BC59:BC69)))</f>
        <v>0</v>
      </c>
      <c r="BB62" s="265"/>
      <c r="BC62" s="3">
        <v>481</v>
      </c>
      <c r="BD62" s="2"/>
      <c r="BE62" s="2"/>
      <c r="BF62" s="2"/>
      <c r="BG62" s="2"/>
      <c r="BH62" s="12" cm="1">
        <f t="array" ref="BH62">IF(OR(ISNUMBER(FIND("Bare",BI59)),ISNUMBER(FIND("Compute",BI59))),
SUM(SUMIFS(rack_breakdown[Active Servers],rack_breakdown[Server Room],$C$5,rack_breakdown[Rack],"="&amp;BJ59:BJ69)),
SUM(SUMIFS(rack_breakdown[Active Hardware],rack_breakdown[Server Room],$C$5,rack_breakdown[Rack],"="&amp;BJ59:BJ69)))</f>
        <v>190</v>
      </c>
      <c r="BI62" s="265"/>
      <c r="BJ62" s="3">
        <v>503</v>
      </c>
      <c r="BN62" s="12" cm="1">
        <f t="array" ref="BN62">IF(OR(ISNUMBER(FIND("Bare",BO59)),ISNUMBER(FIND("Compute",BO59))),
SUM(SUMIFS(rack_breakdown[Active Servers],rack_breakdown[Server Room],$C$5,rack_breakdown[Rack],"="&amp;BP59:BP69)),
SUM(SUMIFS(rack_breakdown[Active Hardware],rack_breakdown[Server Room],$C$5,rack_breakdown[Rack],"="&amp;BP59:BP69)))</f>
        <v>86</v>
      </c>
      <c r="BO62" s="265"/>
      <c r="BP62" s="3">
        <v>525</v>
      </c>
      <c r="BQ62" s="2"/>
      <c r="BR62" s="2"/>
      <c r="BS62" s="2"/>
      <c r="BT62" s="2"/>
      <c r="BU62" s="12" cm="1">
        <f t="array" ref="BU62">IF(OR(ISNUMBER(FIND("Bare",BV59)),ISNUMBER(FIND("Compute",BV59))),
SUM(SUMIFS(rack_breakdown[Active Servers],rack_breakdown[Server Room],$C$5,rack_breakdown[Rack],"="&amp;BW59:BW69)),
SUM(SUMIFS(rack_breakdown[Active Hardware],rack_breakdown[Server Room],$C$5,rack_breakdown[Rack],"="&amp;BW59:BW69)))</f>
        <v>0</v>
      </c>
      <c r="BV62" s="265"/>
      <c r="BW62" s="3">
        <v>547</v>
      </c>
      <c r="CA62" s="12" cm="1">
        <f t="array" ref="CA62">IF(OR(ISNUMBER(FIND("Bare",CB59)),ISNUMBER(FIND("Compute",CB59))),
SUM(SUMIFS(rack_breakdown[Active Servers],rack_breakdown[Server Room],$C$5,rack_breakdown[Rack],"="&amp;CC59:CC69)),
SUM(SUMIFS(rack_breakdown[Active Hardware],rack_breakdown[Server Room],$C$5,rack_breakdown[Rack],"="&amp;CC59:CC69)))</f>
        <v>59</v>
      </c>
      <c r="CB62" s="265"/>
      <c r="CC62" s="3">
        <v>569</v>
      </c>
      <c r="CD62" s="2"/>
      <c r="CE62" s="2"/>
      <c r="CF62" s="2"/>
      <c r="CG62" s="2"/>
      <c r="CH62" s="12" cm="1">
        <f t="array" ref="CH62">IF(OR(ISNUMBER(FIND("Bare",CI59)),ISNUMBER(FIND("Compute",CI59))),
SUM(SUMIFS(rack_breakdown[Active Servers],rack_breakdown[Server Room],$C$5,rack_breakdown[Rack],"="&amp;CJ59:CJ69)),
SUM(SUMIFS(rack_breakdown[Active Hardware],rack_breakdown[Server Room],$C$5,rack_breakdown[Rack],"="&amp;CJ59:CJ69)))</f>
        <v>65</v>
      </c>
      <c r="CI62" s="265"/>
      <c r="CJ62" s="3">
        <v>591</v>
      </c>
      <c r="CN62" s="12" cm="1">
        <f t="array" ref="CN62">IF(OR(ISNUMBER(FIND("Bare",CO59)),ISNUMBER(FIND("Compute",CO59))),
SUM(SUMIFS(rack_breakdown[Active Servers],rack_breakdown[Server Room],$C$5,rack_breakdown[Rack],"="&amp;CP59:CP69)),
SUM(SUMIFS(rack_breakdown[Active Hardware],rack_breakdown[Server Room],$C$5,rack_breakdown[Rack],"="&amp;CP59:CP69)))</f>
        <v>226</v>
      </c>
      <c r="CO62" s="265"/>
      <c r="CP62" s="3">
        <v>613</v>
      </c>
      <c r="CQ62" s="2"/>
      <c r="CR62" s="2"/>
    </row>
    <row r="63" spans="6:96" ht="20.25" customHeight="1" x14ac:dyDescent="0.25">
      <c r="F63" s="2"/>
      <c r="G63" s="2"/>
      <c r="H63" s="12" t="s">
        <v>122</v>
      </c>
      <c r="I63" s="265"/>
      <c r="J63" s="3">
        <v>326</v>
      </c>
      <c r="N63" s="12" t="s">
        <v>122</v>
      </c>
      <c r="O63" s="265"/>
      <c r="P63" s="3">
        <v>348</v>
      </c>
      <c r="Q63" s="2"/>
      <c r="R63" s="2"/>
      <c r="S63" s="2"/>
      <c r="T63" s="2"/>
      <c r="U63" s="12" t="s">
        <v>122</v>
      </c>
      <c r="V63" s="265"/>
      <c r="W63" s="3">
        <v>370</v>
      </c>
      <c r="AA63" s="12" t="s">
        <v>122</v>
      </c>
      <c r="AB63" s="265"/>
      <c r="AC63" s="3">
        <v>392</v>
      </c>
      <c r="AD63" s="2"/>
      <c r="AE63" s="2"/>
      <c r="AF63" s="2"/>
      <c r="AG63" s="2"/>
      <c r="AH63" s="12" t="s">
        <v>122</v>
      </c>
      <c r="AI63" s="265"/>
      <c r="AJ63" s="3">
        <v>414</v>
      </c>
      <c r="AN63" s="12" t="s">
        <v>122</v>
      </c>
      <c r="AO63" s="265"/>
      <c r="AP63" s="3">
        <v>436</v>
      </c>
      <c r="AQ63" s="2"/>
      <c r="AR63" s="2"/>
      <c r="AS63" s="2"/>
      <c r="AT63" s="2"/>
      <c r="AU63" s="12" t="s">
        <v>122</v>
      </c>
      <c r="AV63" s="265"/>
      <c r="AW63" s="3">
        <v>459</v>
      </c>
      <c r="BA63" s="12" t="s">
        <v>122</v>
      </c>
      <c r="BB63" s="265"/>
      <c r="BC63" s="3">
        <v>482</v>
      </c>
      <c r="BD63" s="2"/>
      <c r="BE63" s="2"/>
      <c r="BF63" s="2"/>
      <c r="BG63" s="2"/>
      <c r="BH63" s="12" t="s">
        <v>122</v>
      </c>
      <c r="BI63" s="265"/>
      <c r="BJ63" s="3">
        <v>504</v>
      </c>
      <c r="BN63" s="12" t="s">
        <v>122</v>
      </c>
      <c r="BO63" s="265"/>
      <c r="BP63" s="3">
        <v>526</v>
      </c>
      <c r="BQ63" s="2"/>
      <c r="BR63" s="2"/>
      <c r="BS63" s="2"/>
      <c r="BT63" s="2"/>
      <c r="BU63" s="12" t="s">
        <v>122</v>
      </c>
      <c r="BV63" s="265"/>
      <c r="BW63" s="3">
        <v>548</v>
      </c>
      <c r="CA63" s="12" t="s">
        <v>122</v>
      </c>
      <c r="CB63" s="265"/>
      <c r="CC63" s="3">
        <v>570</v>
      </c>
      <c r="CD63" s="2"/>
      <c r="CE63" s="2"/>
      <c r="CF63" s="2"/>
      <c r="CG63" s="2"/>
      <c r="CH63" s="12" t="s">
        <v>122</v>
      </c>
      <c r="CI63" s="265"/>
      <c r="CJ63" s="3">
        <v>592</v>
      </c>
      <c r="CN63" s="12" t="s">
        <v>122</v>
      </c>
      <c r="CO63" s="265"/>
      <c r="CP63" s="3">
        <v>614</v>
      </c>
      <c r="CQ63" s="2"/>
      <c r="CR63" s="2"/>
    </row>
    <row r="64" spans="6:96" ht="20.25" customHeight="1" x14ac:dyDescent="0.25">
      <c r="F64" s="2"/>
      <c r="G64" s="2"/>
      <c r="H64" s="12"/>
      <c r="I64" s="265"/>
      <c r="J64" s="3">
        <v>327</v>
      </c>
      <c r="N64" s="12"/>
      <c r="O64" s="265"/>
      <c r="P64" s="3">
        <v>349</v>
      </c>
      <c r="Q64" s="2"/>
      <c r="R64" s="2"/>
      <c r="S64" s="2"/>
      <c r="T64" s="2"/>
      <c r="U64" s="12"/>
      <c r="V64" s="265"/>
      <c r="W64" s="3">
        <v>371</v>
      </c>
      <c r="AA64" s="12"/>
      <c r="AB64" s="265"/>
      <c r="AC64" s="3">
        <v>393</v>
      </c>
      <c r="AD64" s="2"/>
      <c r="AE64" s="2"/>
      <c r="AF64" s="2"/>
      <c r="AG64" s="2"/>
      <c r="AH64" s="12"/>
      <c r="AI64" s="265"/>
      <c r="AJ64" s="3">
        <v>415</v>
      </c>
      <c r="AN64" s="12"/>
      <c r="AO64" s="265"/>
      <c r="AP64" s="3">
        <v>437</v>
      </c>
      <c r="AQ64" s="2"/>
      <c r="AR64" s="2"/>
      <c r="AS64" s="2"/>
      <c r="AT64" s="2"/>
      <c r="AU64" s="12"/>
      <c r="AV64" s="265"/>
      <c r="AW64" s="3">
        <v>460</v>
      </c>
      <c r="BA64" s="12"/>
      <c r="BB64" s="265"/>
      <c r="BC64" s="3">
        <v>483</v>
      </c>
      <c r="BD64" s="2"/>
      <c r="BE64" s="2"/>
      <c r="BF64" s="2"/>
      <c r="BG64" s="2"/>
      <c r="BH64" s="12"/>
      <c r="BI64" s="265"/>
      <c r="BJ64" s="3">
        <v>505</v>
      </c>
      <c r="BN64" s="12"/>
      <c r="BO64" s="265"/>
      <c r="BP64" s="3">
        <v>527</v>
      </c>
      <c r="BQ64" s="2"/>
      <c r="BR64" s="2"/>
      <c r="BS64" s="2"/>
      <c r="BT64" s="2"/>
      <c r="BU64" s="12"/>
      <c r="BV64" s="265"/>
      <c r="BW64" s="3">
        <v>549</v>
      </c>
      <c r="CA64" s="12"/>
      <c r="CB64" s="265"/>
      <c r="CC64" s="3">
        <v>571</v>
      </c>
      <c r="CD64" s="2"/>
      <c r="CE64" s="2"/>
      <c r="CF64" s="2"/>
      <c r="CG64" s="2"/>
      <c r="CH64" s="12"/>
      <c r="CI64" s="265"/>
      <c r="CJ64" s="3">
        <v>593</v>
      </c>
      <c r="CN64" s="12"/>
      <c r="CO64" s="265"/>
      <c r="CP64" s="3">
        <v>615</v>
      </c>
      <c r="CQ64" s="2"/>
      <c r="CR64" s="2"/>
    </row>
    <row r="65" spans="6:96" ht="20.25" customHeight="1" x14ac:dyDescent="0.25">
      <c r="F65" s="2"/>
      <c r="G65" s="2"/>
      <c r="H65" s="12" cm="1">
        <f t="array" ref="H65">_xlfn.LET(_xlpm.row,J59:J69,
SUM(_xlfn.BYROW(_xlpm.row,_xlfn.LAMBDA(_xlpm.row,IFERROR(SUMIFS(rack_breakdown[kW/Rack],rack_breakdown[Rack Path],$Y$3&amp;".sr0"&amp;$Y$4&amp;".rk"&amp;TEXT(_xlpm.row,"00")),0)))))</f>
        <v>105</v>
      </c>
      <c r="I65" s="265"/>
      <c r="J65" s="3">
        <v>328</v>
      </c>
      <c r="N65" s="12" cm="1">
        <f t="array" ref="N65">_xlfn.LET(_xlpm.row,P59:P69,
SUM(_xlfn.BYROW(_xlpm.row,_xlfn.LAMBDA(_xlpm.row,IFERROR(SUMIFS(rack_breakdown[kW/Rack],rack_breakdown[Rack Path],$Y$3&amp;".sr0"&amp;$Y$4&amp;".rk"&amp;TEXT(_xlpm.row,"00")),0)))))</f>
        <v>60</v>
      </c>
      <c r="O65" s="265"/>
      <c r="P65" s="3">
        <v>350</v>
      </c>
      <c r="Q65" s="2"/>
      <c r="R65" s="2"/>
      <c r="S65" s="2"/>
      <c r="T65" s="2"/>
      <c r="U65" s="12" cm="1">
        <f t="array" ref="U65">_xlfn.LET(_xlpm.row,W59:W69,
SUM(_xlfn.BYROW(_xlpm.row,_xlfn.LAMBDA(_xlpm.row,IFERROR(SUMIFS(rack_breakdown[kW/Rack],rack_breakdown[Rack Path],$Y$3&amp;".sr0"&amp;$Y$4&amp;".rk"&amp;TEXT(_xlpm.row,"00")),0)))))</f>
        <v>65</v>
      </c>
      <c r="V65" s="265"/>
      <c r="W65" s="3">
        <v>372</v>
      </c>
      <c r="AA65" s="12" cm="1">
        <f t="array" ref="AA65">_xlfn.LET(_xlpm.row,AC59:AC69,
SUM(_xlfn.BYROW(_xlpm.row,_xlfn.LAMBDA(_xlpm.row,IFERROR(SUMIFS(rack_breakdown[kW/Rack],rack_breakdown[Rack Path],$Y$3&amp;".sr0"&amp;$Y$4&amp;".rk"&amp;TEXT(_xlpm.row,"00")),0)))))</f>
        <v>71</v>
      </c>
      <c r="AB65" s="265"/>
      <c r="AC65" s="3">
        <v>394</v>
      </c>
      <c r="AD65" s="2"/>
      <c r="AE65" s="2"/>
      <c r="AF65" s="2"/>
      <c r="AG65" s="2"/>
      <c r="AH65" s="12" cm="1">
        <f t="array" ref="AH65">_xlfn.LET(_xlpm.row,AJ59:AJ69,
SUM(_xlfn.BYROW(_xlpm.row,_xlfn.LAMBDA(_xlpm.row,IFERROR(SUMIFS(rack_breakdown[kW/Rack],rack_breakdown[Rack Path],$Y$3&amp;".sr0"&amp;$Y$4&amp;".rk"&amp;TEXT(_xlpm.row,"00")),0)))))</f>
        <v>65</v>
      </c>
      <c r="AI65" s="265"/>
      <c r="AJ65" s="3">
        <v>416</v>
      </c>
      <c r="AN65" s="12"/>
      <c r="AO65" s="265"/>
      <c r="AP65" s="3">
        <v>438</v>
      </c>
      <c r="AQ65" s="2"/>
      <c r="AR65" s="2"/>
      <c r="AS65" s="2"/>
      <c r="AT65" s="2"/>
      <c r="AU65" s="12"/>
      <c r="AV65" s="265"/>
      <c r="AW65" s="3">
        <v>461</v>
      </c>
      <c r="BA65" s="12" cm="1">
        <f t="array" ref="BA65">_xlfn.LET(_xlpm.row,BC59:BC69,
SUM(_xlfn.BYROW(_xlpm.row,_xlfn.LAMBDA(_xlpm.row,IFERROR(SUMIFS(rack_breakdown[kW/Rack],rack_breakdown[Rack Path],$Y$3&amp;".sr0"&amp;$Y$4&amp;".rk"&amp;TEXT(_xlpm.row,"00")),0)))))</f>
        <v>65</v>
      </c>
      <c r="BB65" s="265"/>
      <c r="BC65" s="3">
        <v>484</v>
      </c>
      <c r="BD65" s="2"/>
      <c r="BE65" s="2"/>
      <c r="BF65" s="2"/>
      <c r="BG65" s="2"/>
      <c r="BH65" s="12" cm="1">
        <f t="array" ref="BH65">_xlfn.LET(_xlpm.row,BJ59:BJ69,
SUM(_xlfn.BYROW(_xlpm.row,_xlfn.LAMBDA(_xlpm.row,IFERROR(SUMIFS(rack_breakdown[kW/Rack],rack_breakdown[Rack Path],$Y$3&amp;".sr0"&amp;$Y$4&amp;".rk"&amp;TEXT(_xlpm.row,"00")),0)))))</f>
        <v>97.5</v>
      </c>
      <c r="BI65" s="265"/>
      <c r="BJ65" s="3">
        <v>506</v>
      </c>
      <c r="BN65" s="12" cm="1">
        <f t="array" ref="BN65">_xlfn.LET(_xlpm.row,BP59:BP69,
SUM(_xlfn.BYROW(_xlpm.row,_xlfn.LAMBDA(_xlpm.row,IFERROR(SUMIFS(rack_breakdown[kW/Rack],rack_breakdown[Rack Path],$Y$3&amp;".sr0"&amp;$Y$4&amp;".rk"&amp;TEXT(_xlpm.row,"00")),0)))))</f>
        <v>67</v>
      </c>
      <c r="BO65" s="265"/>
      <c r="BP65" s="3">
        <v>528</v>
      </c>
      <c r="BQ65" s="2"/>
      <c r="BR65" s="2"/>
      <c r="BS65" s="2"/>
      <c r="BT65" s="2"/>
      <c r="BU65" s="12" cm="1">
        <f t="array" ref="BU65">_xlfn.LET(_xlpm.row,BW59:BW69,
SUM(_xlfn.BYROW(_xlpm.row,_xlfn.LAMBDA(_xlpm.row,IFERROR(SUMIFS(rack_breakdown[kW/Rack],rack_breakdown[Rack Path],$Y$3&amp;".sr0"&amp;$Y$4&amp;".rk"&amp;TEXT(_xlpm.row,"00")),0)))))</f>
        <v>65</v>
      </c>
      <c r="BV65" s="265"/>
      <c r="BW65" s="3">
        <v>550</v>
      </c>
      <c r="CA65" s="12" cm="1">
        <f t="array" ref="CA65">_xlfn.LET(_xlpm.row,CC59:CC69,
SUM(_xlfn.BYROW(_xlpm.row,_xlfn.LAMBDA(_xlpm.row,IFERROR(SUMIFS(rack_breakdown[kW/Rack],rack_breakdown[Rack Path],$Y$3&amp;".sr0"&amp;$Y$4&amp;".rk"&amp;TEXT(_xlpm.row,"00")),0)))))</f>
        <v>65</v>
      </c>
      <c r="CB65" s="265"/>
      <c r="CC65" s="3">
        <v>572</v>
      </c>
      <c r="CD65" s="2"/>
      <c r="CE65" s="2"/>
      <c r="CF65" s="2"/>
      <c r="CG65" s="2"/>
      <c r="CH65" s="12" cm="1">
        <f t="array" ref="CH65">_xlfn.LET(_xlpm.row,CJ59:CJ69,
SUM(_xlfn.BYROW(_xlpm.row,_xlfn.LAMBDA(_xlpm.row,IFERROR(SUMIFS(rack_breakdown[kW/Rack],rack_breakdown[Rack Path],$Y$3&amp;".sr0"&amp;$Y$4&amp;".rk"&amp;TEXT(_xlpm.row,"00")),0)))))</f>
        <v>80</v>
      </c>
      <c r="CI65" s="265"/>
      <c r="CJ65" s="3">
        <v>594</v>
      </c>
      <c r="CN65" s="12" cm="1">
        <f t="array" ref="CN65">_xlfn.LET(_xlpm.row,CP59:CP69,
SUM(_xlfn.BYROW(_xlpm.row,_xlfn.LAMBDA(_xlpm.row,IFERROR(SUMIFS(rack_breakdown[kW/Rack],rack_breakdown[Rack Path],$Y$3&amp;".sr0"&amp;$Y$4&amp;".rk"&amp;TEXT(_xlpm.row,"00")),0)))))</f>
        <v>121.5</v>
      </c>
      <c r="CO65" s="265"/>
      <c r="CP65" s="3">
        <v>616</v>
      </c>
      <c r="CQ65" s="2"/>
      <c r="CR65" s="2"/>
    </row>
    <row r="66" spans="6:96" ht="20.25" customHeight="1" x14ac:dyDescent="0.25">
      <c r="F66" s="2"/>
      <c r="G66" s="2"/>
      <c r="H66" s="12" t="s">
        <v>1970</v>
      </c>
      <c r="I66" s="265"/>
      <c r="J66" s="3">
        <v>329</v>
      </c>
      <c r="N66" s="12" t="s">
        <v>1970</v>
      </c>
      <c r="O66" s="265"/>
      <c r="P66" s="3">
        <v>351</v>
      </c>
      <c r="Q66" s="2"/>
      <c r="R66" s="2"/>
      <c r="S66" s="2"/>
      <c r="T66" s="2"/>
      <c r="U66" s="12" t="s">
        <v>1970</v>
      </c>
      <c r="V66" s="265"/>
      <c r="W66" s="3">
        <v>373</v>
      </c>
      <c r="AA66" s="12" t="s">
        <v>1970</v>
      </c>
      <c r="AB66" s="265"/>
      <c r="AC66" s="3">
        <v>395</v>
      </c>
      <c r="AD66" s="2"/>
      <c r="AE66" s="2"/>
      <c r="AF66" s="2"/>
      <c r="AG66" s="2"/>
      <c r="AH66" s="12" t="s">
        <v>1970</v>
      </c>
      <c r="AI66" s="265"/>
      <c r="AJ66" s="3">
        <v>417</v>
      </c>
      <c r="AN66" s="12" cm="1">
        <f t="array" ref="AN66">_xlfn.LET(_xlpm.row,AP59:AP70,
SUM(_xlfn.BYROW(_xlpm.row,_xlfn.LAMBDA(_xlpm.row,IFERROR(SUMIFS(rack_breakdown[kW/Rack],rack_breakdown[Rack Path],$Y$3&amp;".sr0"&amp;$Y$4&amp;".rk"&amp;TEXT(_xlpm.row,"00")),0)))))</f>
        <v>100.09999999999998</v>
      </c>
      <c r="AO66" s="265"/>
      <c r="AP66" s="3">
        <v>439</v>
      </c>
      <c r="AQ66" s="2"/>
      <c r="AR66" s="2"/>
      <c r="AS66" s="2"/>
      <c r="AT66" s="2"/>
      <c r="AU66" s="12" cm="1">
        <f t="array" ref="AU66">_xlfn.LET(_xlpm.row,AW59:AW70,
SUM(_xlfn.BYROW(_xlpm.row,_xlfn.LAMBDA(_xlpm.row,IFERROR(SUMIFS(rack_breakdown[kW/Rack],rack_breakdown[Rack Path],$Y$3&amp;".sr0"&amp;$Y$4&amp;".rk"&amp;TEXT(_xlpm.row,"00")),0)))))</f>
        <v>80</v>
      </c>
      <c r="AV66" s="265"/>
      <c r="AW66" s="3">
        <v>462</v>
      </c>
      <c r="BA66" s="12" t="s">
        <v>1970</v>
      </c>
      <c r="BB66" s="265"/>
      <c r="BC66" s="3">
        <v>485</v>
      </c>
      <c r="BD66" s="2"/>
      <c r="BE66" s="2"/>
      <c r="BF66" s="2"/>
      <c r="BG66" s="2"/>
      <c r="BH66" s="12" t="s">
        <v>1970</v>
      </c>
      <c r="BI66" s="265"/>
      <c r="BJ66" s="3">
        <v>507</v>
      </c>
      <c r="BN66" s="12" t="s">
        <v>1970</v>
      </c>
      <c r="BO66" s="265"/>
      <c r="BP66" s="3">
        <v>529</v>
      </c>
      <c r="BQ66" s="2"/>
      <c r="BR66" s="2"/>
      <c r="BS66" s="2"/>
      <c r="BT66" s="2"/>
      <c r="BU66" s="12" t="s">
        <v>1970</v>
      </c>
      <c r="BV66" s="265"/>
      <c r="BW66" s="3">
        <v>551</v>
      </c>
      <c r="CA66" s="12" t="s">
        <v>1970</v>
      </c>
      <c r="CB66" s="265"/>
      <c r="CC66" s="3">
        <v>573</v>
      </c>
      <c r="CD66" s="2"/>
      <c r="CE66" s="2"/>
      <c r="CF66" s="2"/>
      <c r="CG66" s="2"/>
      <c r="CH66" s="12" t="s">
        <v>1970</v>
      </c>
      <c r="CI66" s="265"/>
      <c r="CJ66" s="3">
        <v>595</v>
      </c>
      <c r="CN66" s="12" t="s">
        <v>1970</v>
      </c>
      <c r="CO66" s="265"/>
      <c r="CP66" s="3">
        <v>617</v>
      </c>
      <c r="CQ66" s="2"/>
      <c r="CR66" s="2"/>
    </row>
    <row r="67" spans="6:96" ht="20.25" customHeight="1" x14ac:dyDescent="0.25">
      <c r="F67" s="2"/>
      <c r="G67" s="2"/>
      <c r="H67" s="12"/>
      <c r="I67" s="265"/>
      <c r="J67" s="3">
        <v>330</v>
      </c>
      <c r="N67" s="12"/>
      <c r="O67" s="265"/>
      <c r="P67" s="3">
        <v>352</v>
      </c>
      <c r="Q67" s="2"/>
      <c r="R67" s="2"/>
      <c r="S67" s="2"/>
      <c r="T67" s="2"/>
      <c r="U67" s="12"/>
      <c r="V67" s="265"/>
      <c r="W67" s="3">
        <v>374</v>
      </c>
      <c r="AA67" s="12"/>
      <c r="AB67" s="265"/>
      <c r="AC67" s="3">
        <v>396</v>
      </c>
      <c r="AD67" s="2"/>
      <c r="AE67" s="2"/>
      <c r="AF67" s="2"/>
      <c r="AG67" s="2"/>
      <c r="AH67" s="12"/>
      <c r="AI67" s="265"/>
      <c r="AJ67" s="3">
        <v>418</v>
      </c>
      <c r="AN67" s="12" t="s">
        <v>1970</v>
      </c>
      <c r="AO67" s="265"/>
      <c r="AP67" s="3">
        <v>440</v>
      </c>
      <c r="AQ67" s="2"/>
      <c r="AR67" s="2"/>
      <c r="AS67" s="2"/>
      <c r="AT67" s="2"/>
      <c r="AU67" s="12" t="s">
        <v>1970</v>
      </c>
      <c r="AV67" s="265"/>
      <c r="AW67" s="3">
        <v>463</v>
      </c>
      <c r="BA67" s="12"/>
      <c r="BB67" s="265"/>
      <c r="BC67" s="3">
        <v>486</v>
      </c>
      <c r="BD67" s="2"/>
      <c r="BE67" s="2"/>
      <c r="BF67" s="2"/>
      <c r="BG67" s="2"/>
      <c r="BH67" s="12"/>
      <c r="BI67" s="265"/>
      <c r="BJ67" s="3">
        <v>508</v>
      </c>
      <c r="BN67" s="12"/>
      <c r="BO67" s="265"/>
      <c r="BP67" s="3">
        <v>530</v>
      </c>
      <c r="BQ67" s="2"/>
      <c r="BR67" s="2"/>
      <c r="BS67" s="2"/>
      <c r="BT67" s="2"/>
      <c r="BU67" s="12"/>
      <c r="BV67" s="265"/>
      <c r="BW67" s="3">
        <v>552</v>
      </c>
      <c r="CA67" s="12"/>
      <c r="CB67" s="265"/>
      <c r="CC67" s="3">
        <v>574</v>
      </c>
      <c r="CD67" s="2"/>
      <c r="CE67" s="2"/>
      <c r="CF67" s="2"/>
      <c r="CG67" s="2"/>
      <c r="CH67" s="12"/>
      <c r="CI67" s="265"/>
      <c r="CJ67" s="3">
        <v>596</v>
      </c>
      <c r="CN67" s="12"/>
      <c r="CO67" s="265"/>
      <c r="CP67" s="3">
        <v>618</v>
      </c>
      <c r="CQ67" s="2"/>
      <c r="CR67" s="2"/>
    </row>
    <row r="68" spans="6:96" ht="20.25" customHeight="1" x14ac:dyDescent="0.25">
      <c r="F68" s="2"/>
      <c r="G68" s="2"/>
      <c r="H68" s="12" cm="1">
        <f t="array" ref="H68">_xlfn.LET(
_xlpm.row,J59:J69,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38.6312</v>
      </c>
      <c r="I68" s="265"/>
      <c r="J68" s="3">
        <v>331</v>
      </c>
      <c r="N68" s="12" cm="1">
        <f t="array" ref="N68">_xlfn.LET(
_xlpm.row,P59:P69,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38.875317333333335</v>
      </c>
      <c r="O68" s="265"/>
      <c r="P68" s="3">
        <v>353</v>
      </c>
      <c r="Q68" s="2"/>
      <c r="R68" s="2"/>
      <c r="S68" s="2"/>
      <c r="T68" s="2"/>
      <c r="U68" s="12" cm="1">
        <f t="array" ref="U68">_xlfn.LET(
_xlpm.row,W59:W69,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36.160322666666666</v>
      </c>
      <c r="V68" s="265"/>
      <c r="W68" s="3">
        <v>375</v>
      </c>
      <c r="AA68" s="12" cm="1">
        <f t="array" ref="AA68">_xlfn.LET(
_xlpm.row,AC59:AC69,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47.166831999999999</v>
      </c>
      <c r="AB68" s="265"/>
      <c r="AC68" s="3">
        <v>397</v>
      </c>
      <c r="AD68" s="2"/>
      <c r="AE68" s="2"/>
      <c r="AF68" s="2"/>
      <c r="AG68" s="2"/>
      <c r="AH68" s="12" cm="1">
        <f t="array" ref="AH68">_xlfn.LET(
_xlpm.row,AJ59:AJ69,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34.302322666666676</v>
      </c>
      <c r="AI68" s="265"/>
      <c r="AJ68" s="3">
        <v>419</v>
      </c>
      <c r="AN68" s="12"/>
      <c r="AO68" s="265"/>
      <c r="AP68" s="3">
        <v>441</v>
      </c>
      <c r="AQ68" s="2"/>
      <c r="AR68" s="2"/>
      <c r="AS68" s="2"/>
      <c r="AT68" s="2"/>
      <c r="AU68" s="12"/>
      <c r="AV68" s="265"/>
      <c r="AW68" s="3">
        <v>464</v>
      </c>
      <c r="BA68" s="12" cm="1">
        <f t="array" ref="BA68">_xlfn.LET(
_xlpm.row,BC59:BC69,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1.3163199999999999</v>
      </c>
      <c r="BB68" s="265"/>
      <c r="BC68" s="3">
        <v>487</v>
      </c>
      <c r="BD68" s="2"/>
      <c r="BE68" s="2"/>
      <c r="BF68" s="2"/>
      <c r="BG68" s="2"/>
      <c r="BH68" s="12" cm="1">
        <f t="array" ref="BH68">_xlfn.LET(
_xlpm.row,BJ59:BJ69,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91.074413333333339</v>
      </c>
      <c r="BI68" s="265"/>
      <c r="BJ68" s="3">
        <v>509</v>
      </c>
      <c r="BN68" s="12" cm="1">
        <f t="array" ref="BN68">_xlfn.LET(
_xlpm.row,BP59:BP69,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38.714629333333328</v>
      </c>
      <c r="BO68" s="265"/>
      <c r="BP68" s="3">
        <v>531</v>
      </c>
      <c r="BQ68" s="2"/>
      <c r="BR68" s="2"/>
      <c r="BS68" s="2"/>
      <c r="BT68" s="2"/>
      <c r="BU68" s="12" cm="1">
        <f t="array" ref="BU68">_xlfn.LET(
_xlpm.row,BW59:BW69,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8.0004879999999989</v>
      </c>
      <c r="BV68" s="265"/>
      <c r="BW68" s="3">
        <v>553</v>
      </c>
      <c r="CA68" s="12" cm="1">
        <f t="array" ref="CA68">_xlfn.LET(
_xlpm.row,CC59:CC69,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29.552874666666671</v>
      </c>
      <c r="CB68" s="265"/>
      <c r="CC68" s="3">
        <v>575</v>
      </c>
      <c r="CD68" s="2"/>
      <c r="CE68" s="2"/>
      <c r="CF68" s="2"/>
      <c r="CG68" s="2"/>
      <c r="CH68" s="12" cm="1">
        <f t="array" ref="CH68">_xlfn.LET(
_xlpm.row,CJ59:CJ69,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29.748831999999997</v>
      </c>
      <c r="CI68" s="265"/>
      <c r="CJ68" s="3">
        <v>597</v>
      </c>
      <c r="CN68" s="12" cm="1">
        <f t="array" ref="CN68">_xlfn.LET(
_xlpm.row,CP59:CP69,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94.636237333333341</v>
      </c>
      <c r="CO68" s="265"/>
      <c r="CP68" s="3">
        <v>619</v>
      </c>
      <c r="CQ68" s="2"/>
      <c r="CR68" s="2"/>
    </row>
    <row r="69" spans="6:96" ht="20.25" customHeight="1" x14ac:dyDescent="0.25">
      <c r="F69" s="2"/>
      <c r="G69" s="2"/>
      <c r="H69" s="13" t="s">
        <v>120</v>
      </c>
      <c r="I69" s="266"/>
      <c r="J69" s="3">
        <v>332</v>
      </c>
      <c r="N69" s="13" t="s">
        <v>120</v>
      </c>
      <c r="O69" s="266"/>
      <c r="P69" s="3">
        <v>354</v>
      </c>
      <c r="Q69" s="2"/>
      <c r="R69" s="2"/>
      <c r="S69" s="2"/>
      <c r="T69" s="2"/>
      <c r="U69" s="13" t="s">
        <v>120</v>
      </c>
      <c r="V69" s="266"/>
      <c r="W69" s="3">
        <v>376</v>
      </c>
      <c r="AA69" s="13" t="s">
        <v>120</v>
      </c>
      <c r="AB69" s="266"/>
      <c r="AC69" s="3">
        <v>398</v>
      </c>
      <c r="AD69" s="2"/>
      <c r="AE69" s="2"/>
      <c r="AF69" s="2"/>
      <c r="AG69" s="2"/>
      <c r="AH69" s="13" t="s">
        <v>120</v>
      </c>
      <c r="AI69" s="266"/>
      <c r="AJ69" s="3">
        <v>420</v>
      </c>
      <c r="AN69" s="12" cm="1">
        <f t="array" ref="AN69">_xlfn.LET(
_xlpm.row,AP59:AP70,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47.431397333333337</v>
      </c>
      <c r="AO69" s="265"/>
      <c r="AP69" s="3">
        <v>442</v>
      </c>
      <c r="AQ69" s="2"/>
      <c r="AR69" s="2"/>
      <c r="AS69" s="2"/>
      <c r="AT69" s="2"/>
      <c r="AU69" s="12" cm="1">
        <f t="array" ref="AU69">_xlfn.LET(
_xlpm.row,AW59:AW70,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52.455351999999998</v>
      </c>
      <c r="AV69" s="265"/>
      <c r="AW69" s="3">
        <v>465</v>
      </c>
      <c r="BA69" s="13" t="s">
        <v>120</v>
      </c>
      <c r="BB69" s="266"/>
      <c r="BC69" s="3">
        <v>488</v>
      </c>
      <c r="BD69" s="2"/>
      <c r="BE69" s="2"/>
      <c r="BF69" s="2"/>
      <c r="BG69" s="2"/>
      <c r="BH69" s="13" t="s">
        <v>120</v>
      </c>
      <c r="BI69" s="266"/>
      <c r="BJ69" s="3">
        <v>510</v>
      </c>
      <c r="BN69" s="13" t="s">
        <v>120</v>
      </c>
      <c r="BO69" s="266"/>
      <c r="BP69" s="3">
        <v>532</v>
      </c>
      <c r="BQ69" s="2"/>
      <c r="BR69" s="2"/>
      <c r="BS69" s="2"/>
      <c r="BT69" s="2"/>
      <c r="BU69" s="13" t="s">
        <v>120</v>
      </c>
      <c r="BV69" s="266"/>
      <c r="BW69" s="3">
        <v>554</v>
      </c>
      <c r="CA69" s="13" t="s">
        <v>120</v>
      </c>
      <c r="CB69" s="266"/>
      <c r="CC69" s="3">
        <v>576</v>
      </c>
      <c r="CD69" s="2"/>
      <c r="CE69" s="2"/>
      <c r="CF69" s="2"/>
      <c r="CG69" s="2"/>
      <c r="CH69" s="13" t="s">
        <v>120</v>
      </c>
      <c r="CI69" s="266"/>
      <c r="CJ69" s="3">
        <v>598</v>
      </c>
      <c r="CN69" s="13" t="s">
        <v>120</v>
      </c>
      <c r="CO69" s="266"/>
      <c r="CP69" s="3">
        <v>620</v>
      </c>
      <c r="CQ69" s="2"/>
      <c r="CR69" s="2"/>
    </row>
    <row r="70" spans="6:96" ht="20.25" customHeight="1" x14ac:dyDescent="0.25">
      <c r="AN70" s="13" t="s">
        <v>120</v>
      </c>
      <c r="AO70" s="266"/>
      <c r="AP70" s="3">
        <v>443</v>
      </c>
      <c r="AQ70" s="2"/>
      <c r="AR70" s="2"/>
      <c r="AS70" s="2"/>
      <c r="AT70" s="2"/>
      <c r="AU70" s="13" t="s">
        <v>120</v>
      </c>
      <c r="AV70" s="266"/>
      <c r="AW70" s="3">
        <v>466</v>
      </c>
    </row>
  </sheetData>
  <mergeCells count="61">
    <mergeCell ref="AI7:AJ7"/>
    <mergeCell ref="AK7:AL7"/>
    <mergeCell ref="AS7:AT7"/>
    <mergeCell ref="AU7:AV7"/>
    <mergeCell ref="CO59:CO69"/>
    <mergeCell ref="BB25:BB29"/>
    <mergeCell ref="BB20:BB24"/>
    <mergeCell ref="BB59:BB69"/>
    <mergeCell ref="BI59:BI69"/>
    <mergeCell ref="BO59:BO69"/>
    <mergeCell ref="BV59:BV69"/>
    <mergeCell ref="CB59:CB69"/>
    <mergeCell ref="CI59:CI69"/>
    <mergeCell ref="CB48:CB58"/>
    <mergeCell ref="CI48:CI58"/>
    <mergeCell ref="CO48:CO58"/>
    <mergeCell ref="BI48:BI58"/>
    <mergeCell ref="BO48:BO58"/>
    <mergeCell ref="BV48:BV58"/>
    <mergeCell ref="BO30:BO40"/>
    <mergeCell ref="I59:I69"/>
    <mergeCell ref="O59:O69"/>
    <mergeCell ref="V59:V69"/>
    <mergeCell ref="AB59:AB69"/>
    <mergeCell ref="AI59:AI69"/>
    <mergeCell ref="AO59:AO70"/>
    <mergeCell ref="AV59:AV70"/>
    <mergeCell ref="AO48:AO58"/>
    <mergeCell ref="AV48:AV58"/>
    <mergeCell ref="BB48:BB58"/>
    <mergeCell ref="BV30:BV40"/>
    <mergeCell ref="CB30:CB40"/>
    <mergeCell ref="CI30:CI40"/>
    <mergeCell ref="CO30:CO40"/>
    <mergeCell ref="I48:I58"/>
    <mergeCell ref="O48:O58"/>
    <mergeCell ref="V48:V58"/>
    <mergeCell ref="AB48:AB58"/>
    <mergeCell ref="AI48:AI58"/>
    <mergeCell ref="CO19:CO29"/>
    <mergeCell ref="I30:I40"/>
    <mergeCell ref="O30:O40"/>
    <mergeCell ref="V30:V40"/>
    <mergeCell ref="AB30:AB40"/>
    <mergeCell ref="AI30:AI40"/>
    <mergeCell ref="AO30:AO40"/>
    <mergeCell ref="AV30:AV40"/>
    <mergeCell ref="BB30:BB40"/>
    <mergeCell ref="BI30:BI40"/>
    <mergeCell ref="BI19:BI29"/>
    <mergeCell ref="BO19:BO29"/>
    <mergeCell ref="BV19:BV29"/>
    <mergeCell ref="CB19:CB29"/>
    <mergeCell ref="CI19:CI29"/>
    <mergeCell ref="AO18:AO29"/>
    <mergeCell ref="AV18:AV29"/>
    <mergeCell ref="I19:I29"/>
    <mergeCell ref="O19:O29"/>
    <mergeCell ref="V19:V29"/>
    <mergeCell ref="AB19:AB29"/>
    <mergeCell ref="AI19:AI29"/>
  </mergeCells>
  <conditionalFormatting sqref="I19:I40 O19:O40 V19:V40 AB19:AB40 AI19:AI40 AO18:AO40 AV18:AV40 BB19:BB40 BI19:BI40 BO19:BO40 BV19:BV40 CB19:CB40 CI19:CI40 CO19:CO40 I48:I69 O48:O69 V48:V69 AB48:AB69 AI48:AI69 AO48:AO70 AV48:AV70 BB48:BB69 BI48:BI69 BO48:BO69 BV48:BV69 CB48:CB69 CI48:CI69 CO48:CO69">
    <cfRule type="containsText" dxfId="106" priority="9" operator="containsText" text="Fabric">
      <formula>NOT(ISERROR(SEARCH("Fabric",I18)))</formula>
    </cfRule>
    <cfRule type="containsText" dxfId="105" priority="10" operator="containsText" text="Network">
      <formula>NOT(ISERROR(SEARCH("Network",I18)))</formula>
    </cfRule>
  </conditionalFormatting>
  <pageMargins left="0.7" right="0.7" top="0.75" bottom="0.75" header="0.3" footer="0.3"/>
  <pageSetup orientation="portrait" horizontalDpi="4294967293" verticalDpi="4294967293" r:id="rId1"/>
  <ignoredErrors>
    <ignoredError sqref="A1:XFD1 A8:XFD1048576 A5:AB5 AL5 AS4:AW4 A2 C2:XFD2 AJ5 AS7:AW7 CF3:XFD7 AI6:AL6 AW5:AW6 BN3:BN7 A3:AB3 AS3:AW3 AD5:AF5 AD3:AF3 A6:AF7 A4:AF4 AI3:AP3 AI7:AP7 AI4:AP4"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_xludf.hide">
                <anchor moveWithCells="1">
                  <from>
                    <xdr:col>8</xdr:col>
                    <xdr:colOff>19050</xdr:colOff>
                    <xdr:row>3</xdr:row>
                    <xdr:rowOff>114300</xdr:rowOff>
                  </from>
                  <to>
                    <xdr:col>13</xdr:col>
                    <xdr:colOff>47625</xdr:colOff>
                    <xdr:row>6</xdr:row>
                    <xdr:rowOff>0</xdr:rowOff>
                  </to>
                </anchor>
              </controlPr>
            </control>
          </mc:Choice>
        </mc:AlternateContent>
        <mc:AlternateContent xmlns:mc="http://schemas.openxmlformats.org/markup-compatibility/2006">
          <mc:Choice Requires="x14">
            <control shapeId="10242" r:id="rId5" name="Button 2">
              <controlPr defaultSize="0" print="0" autoFill="0" autoPict="0" macro="[0]!_xludf.unhide">
                <anchor moveWithCells="1">
                  <from>
                    <xdr:col>2</xdr:col>
                    <xdr:colOff>19050</xdr:colOff>
                    <xdr:row>3</xdr:row>
                    <xdr:rowOff>114300</xdr:rowOff>
                  </from>
                  <to>
                    <xdr:col>7</xdr:col>
                    <xdr:colOff>47625</xdr:colOff>
                    <xdr:row>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2" operator="containsText" id="{49EF5A94-B37B-41C9-AB21-D32F0B908BD0}">
            <xm:f>NOT(ISERROR(SEARCH("NG Fed",I18)))</xm:f>
            <xm:f>"NG Fed"</xm:f>
            <x14:dxf>
              <fill>
                <patternFill patternType="lightUp">
                  <fgColor theme="9" tint="-0.24994659260841701"/>
                  <bgColor theme="4" tint="0.79998168889431442"/>
                </patternFill>
              </fill>
            </x14:dxf>
          </x14:cfRule>
          <x14:cfRule type="containsText" priority="3" operator="containsText" id="{299EE33E-3A72-42D7-89D6-2CE9C8B52DB0}">
            <xm:f>NOT(ISERROR(SEARCH("Bare Metal",I18)))</xm:f>
            <xm:f>"Bare Metal"</xm:f>
            <x14:dxf>
              <fill>
                <patternFill patternType="lightUp">
                  <fgColor theme="8" tint="0.59996337778862885"/>
                  <bgColor auto="1"/>
                </patternFill>
              </fill>
            </x14:dxf>
          </x14:cfRule>
          <x14:cfRule type="containsText" priority="4" operator="containsText" id="{6AF7DA11-CE4B-4739-B550-D0C7E0CA0083}">
            <xm:f>NOT(ISERROR(SEARCH("Compute",I18)))</xm:f>
            <xm:f>"Compute"</xm:f>
            <x14:dxf>
              <fill>
                <patternFill patternType="lightUp">
                  <fgColor theme="5" tint="0.59996337778862885"/>
                  <bgColor auto="1"/>
                </patternFill>
              </fill>
            </x14:dxf>
          </x14:cfRule>
          <x14:cfRule type="containsText" priority="5" operator="containsText" id="{1D02A076-FA16-4796-A84E-E310F9605EFC}">
            <xm:f>NOT(ISERROR(SEARCH("Gen1",I18)))</xm:f>
            <xm:f>"Gen1"</xm:f>
            <x14:dxf>
              <fill>
                <patternFill patternType="lightUp">
                  <fgColor theme="9" tint="0.79998168889431442"/>
                  <bgColor auto="1"/>
                </patternFill>
              </fill>
            </x14:dxf>
          </x14:cfRule>
          <x14:cfRule type="containsText" priority="6" operator="containsText" id="{AAC9E109-DC07-4530-A3AE-808B9FFAC1AF}">
            <xm:f>NOT(ISERROR(SEARCH("Gen2",I18)))</xm:f>
            <xm:f>"Gen2"</xm:f>
            <x14:dxf>
              <fill>
                <patternFill patternType="lightUp">
                  <fgColor rgb="FF00B050"/>
                  <bgColor auto="1"/>
                </patternFill>
              </fill>
            </x14:dxf>
          </x14:cfRule>
          <x14:cfRule type="containsText" priority="7" operator="containsText" id="{86D85D36-6C10-4B21-935C-0E1970D1AE13}">
            <xm:f>NOT(ISERROR(SEARCH("Storage",I18)))</xm:f>
            <xm:f>"Storage"</xm:f>
            <x14:dxf>
              <fill>
                <patternFill patternType="lightUp">
                  <fgColor theme="7" tint="0.59996337778862885"/>
                  <bgColor auto="1"/>
                </patternFill>
              </fill>
            </x14:dxf>
          </x14:cfRule>
          <x14:cfRule type="containsText" priority="8" operator="containsText" id="{8D930D76-0F11-4454-8B27-09B8486F47EA}">
            <xm:f>NOT(ISERROR(SEARCH("Unallocated",I18)))</xm:f>
            <xm:f>"Unallocated"</xm:f>
            <x14:dxf>
              <fill>
                <patternFill patternType="lightUp">
                  <fgColor theme="0" tint="-0.24994659260841701"/>
                  <bgColor auto="1"/>
                </patternFill>
              </fill>
            </x14:dxf>
          </x14:cfRule>
          <xm:sqref>I19:I40 O19:O40 V19:V40 AB19:AB40 AI19:AI40 AO18:AO40 AV18:AV40 BB19:BB40 BI19:BI40 BO19:BO40 BV19:BV40 CB19:CB40 CI19:CI40 CO19:CO40 I48:I69 O48:O69 V48:V69 AB48:AB69 AI48:AI69 AO48:AO70 AV48:AV70 BB48:BB69 BI48:BI69 BO48:BO69 BV48:BV69 CB48:CB69 CI48:CI69 CO48:CO69</xm:sqref>
        </x14:conditionalFormatting>
        <x14:conditionalFormatting xmlns:xm="http://schemas.microsoft.com/office/excel/2006/main">
          <x14:cfRule type="containsText" priority="1" operator="containsText" id="{F67F2E91-577D-4843-96DD-776BF917177D}">
            <xm:f>NOT(ISERROR(SEARCH("PowerVS",AB19)))</xm:f>
            <xm:f>"PowerVS"</xm:f>
            <x14:dxf>
              <fill>
                <patternFill patternType="lightUp">
                  <fgColor theme="5" tint="-0.24994659260841701"/>
                </patternFill>
              </fill>
            </x14:dxf>
          </x14:cfRule>
          <xm:sqref>AB19:AB29 AI19:AI29</xm:sqref>
        </x14:conditionalFormatting>
        <x14:conditionalFormatting xmlns:xm="http://schemas.microsoft.com/office/excel/2006/main">
          <x14:cfRule type="expression" priority="875" id="{21171B85-9A07-4755-8298-949A493FD5FC}">
            <xm:f>_xlfn.LET(_xlpm.rack,file_path!$B$5&amp;".sr0"&amp;$C$5&amp;".rk"&amp;TEXT(J17,"00"),_xlpm.type,LEFT(_xlfn.XLOOKUP(_xlpm.rack,'rack_breakdown'!$A$2:$A$1141,'rack_breakdown'!$I$2:$I$1141),3),_xlpm.sts,_xlfn.XLOOKUP(_xlpm.rack,'rack_breakdown'!$A$2:$A$1141,'rack_breakdown'!$K$2:$K$1141),AND(OR(_xlpm.type="Gen",_xlpm.type="NG "),NOT(_xlpm.sts="Power Limit")))</xm:f>
            <x14:dxf>
              <fill>
                <patternFill>
                  <bgColor theme="4" tint="0.79998168889431442"/>
                </patternFill>
              </fill>
            </x14:dxf>
          </x14:cfRule>
          <x14:cfRule type="expression" priority="876" id="{F4C0BAF6-850F-4E41-A467-8E870E5A6E65}">
            <xm:f>_xlfn.XLOOKUP(file_path!$B$5&amp;".sr0"&amp;$C$5&amp;".rk"&amp;TEXT(J18,"00"),'rack_breakdown'!$A$2:$A$4819,'rack_breakdown'!$J$2:$J$4819)="Aggregate"</xm:f>
            <x14:dxf>
              <fill>
                <patternFill>
                  <bgColor theme="0" tint="-0.14996795556505021"/>
                </patternFill>
              </fill>
            </x14:dxf>
          </x14:cfRule>
          <xm:sqref>J19 P19:P40 W19:W40 AC19:AC40 AJ19:AJ40 AP18:AP40 AW18:AW40 BC19:BC40 BJ19:BJ40 BP19:BP40 BW19:BW40 CC19:CC40 CJ19:CJ40 CP19:CP40 CP48:CP69 CJ48:CJ69 CC48:CC69 BW48:BW69 BP48:BP69 BJ48:BJ69 BC48:BC69 AW48:AW70 AP48:AP70 AJ48:AJ69 AC48:AC69 W48:W69 P48:P69 J48:J69</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2A332-64DF-4C86-9B54-87E2313173E0}">
  <sheetPr codeName="Sheet6"/>
  <dimension ref="B1:BC81"/>
  <sheetViews>
    <sheetView showGridLines="0" zoomScale="85" zoomScaleNormal="85" workbookViewId="0"/>
  </sheetViews>
  <sheetFormatPr defaultColWidth="3.85546875" defaultRowHeight="20.25" customHeight="1" x14ac:dyDescent="0.25"/>
  <cols>
    <col min="1" max="1" width="0.7109375" customWidth="1"/>
  </cols>
  <sheetData>
    <row r="1" spans="2:55" ht="15" customHeight="1" x14ac:dyDescent="0.25">
      <c r="B1" s="8" t="str" cm="1">
        <f t="array" ref="B1:B3">'sr01'!B1:B3</f>
        <v>DAL10 - DC Layout</v>
      </c>
      <c r="C1" s="10"/>
      <c r="D1" s="10"/>
      <c r="E1" s="10"/>
      <c r="F1" s="10"/>
      <c r="G1" s="10"/>
      <c r="H1" s="10"/>
      <c r="I1" s="10"/>
      <c r="J1" s="10"/>
      <c r="K1" s="10"/>
      <c r="L1" s="10"/>
      <c r="M1" s="10"/>
      <c r="N1" s="10"/>
      <c r="O1" s="10"/>
      <c r="P1" s="10"/>
      <c r="Q1" s="10"/>
      <c r="R1" s="10"/>
      <c r="S1" s="10"/>
      <c r="T1" s="10"/>
      <c r="U1" s="10"/>
      <c r="V1" s="10"/>
      <c r="W1" s="10"/>
      <c r="X1" s="10"/>
      <c r="Y1" s="10"/>
      <c r="Z1" s="10"/>
    </row>
    <row r="2" spans="2:55" ht="15" customHeight="1" thickBot="1" x14ac:dyDescent="0.3">
      <c r="B2" s="40" t="str">
        <v>Data as of 2/3/2025</v>
      </c>
      <c r="C2" s="39"/>
      <c r="D2" s="39"/>
      <c r="E2" s="39"/>
      <c r="F2" s="39"/>
      <c r="G2" s="39"/>
      <c r="H2" s="39"/>
      <c r="I2" s="39"/>
      <c r="J2" s="39"/>
      <c r="K2" s="39"/>
      <c r="L2" s="39"/>
      <c r="M2" s="39"/>
      <c r="N2" s="39"/>
      <c r="O2" s="39"/>
      <c r="P2" s="39"/>
      <c r="Q2" s="39"/>
      <c r="R2" s="39"/>
      <c r="S2" s="39"/>
      <c r="T2" s="39"/>
      <c r="U2" s="39"/>
      <c r="V2" s="39"/>
      <c r="W2" s="39"/>
      <c r="X2" s="39"/>
      <c r="Y2" s="39"/>
      <c r="Z2" s="39"/>
    </row>
    <row r="3" spans="2:55" ht="15" customHeight="1" thickBot="1" x14ac:dyDescent="0.3">
      <c r="B3" s="9" t="str">
        <v>To toggle the display of the power zones, either press CTRL + 6 or use toggle buttons below.</v>
      </c>
      <c r="V3" s="212" t="s">
        <v>1772</v>
      </c>
      <c r="W3" s="213"/>
      <c r="X3" s="214"/>
      <c r="Y3" s="123" t="str">
        <f>file_path!B2</f>
        <v>DAL10</v>
      </c>
      <c r="Z3" s="215"/>
      <c r="AA3" s="216"/>
      <c r="AC3" s="129" t="s">
        <v>148</v>
      </c>
      <c r="AD3" s="130"/>
      <c r="AE3" s="130"/>
      <c r="AF3" s="130"/>
      <c r="AG3" s="130"/>
      <c r="AH3" s="130"/>
      <c r="AI3" s="130"/>
      <c r="AJ3" s="130"/>
      <c r="AK3" s="130"/>
      <c r="AL3" s="131"/>
    </row>
    <row r="4" spans="2:55" ht="15" customHeight="1" thickBot="1" x14ac:dyDescent="0.3">
      <c r="V4" s="217" t="s">
        <v>14</v>
      </c>
      <c r="W4" s="218"/>
      <c r="X4" s="219"/>
      <c r="Y4" s="220">
        <v>3</v>
      </c>
      <c r="Z4" s="221"/>
      <c r="AA4" s="222"/>
      <c r="AC4" s="132" t="s">
        <v>1971</v>
      </c>
      <c r="AD4" s="133"/>
      <c r="AE4" s="133"/>
      <c r="AF4" s="133"/>
      <c r="AG4" s="351" t="s">
        <v>9448</v>
      </c>
      <c r="AH4" s="351"/>
      <c r="AI4" s="349" t="s">
        <v>120</v>
      </c>
      <c r="AJ4" s="349"/>
      <c r="AK4" s="349" t="s">
        <v>1970</v>
      </c>
      <c r="AL4" s="350"/>
    </row>
    <row r="5" spans="2:55" ht="15" customHeight="1" x14ac:dyDescent="0.25">
      <c r="C5">
        <v>3</v>
      </c>
      <c r="V5" s="217" t="s">
        <v>5080</v>
      </c>
      <c r="W5" s="218"/>
      <c r="X5" s="219"/>
      <c r="Y5" s="126" t="str" cm="1">
        <f t="array" ref="Y5:Y7">TRANSPOSE(_xlfn.XLOOKUP(Y3&amp;Y4,sr_details[Data Center]&amp;sr_details[Server Room],sr_details[[Vendor Identification]:[Details]]))</f>
        <v>STE-DFW1-DC1-2-DH10-CW48</v>
      </c>
      <c r="Z5" s="221"/>
      <c r="AA5" s="222"/>
      <c r="AC5" s="70" t="s">
        <v>9451</v>
      </c>
      <c r="AD5" s="71"/>
      <c r="AE5" s="71"/>
      <c r="AF5" s="71"/>
      <c r="AG5" s="334">
        <v>2000</v>
      </c>
      <c r="AH5" s="334"/>
      <c r="AI5" s="366" cm="1">
        <f t="array" ref="AI5">_xlfn.LET(_xlpm.row,_xlfn.HSTACK(
J18:T18,U18:AE18,K25:U25,V25:AI25,M32:W32,Z32:AJ32,M39:W39,Z39:AJ39,M46:W46,Z46:AJ46,M53:X53,Z53:AJ53,M60:W60,Z60:AJ60,M67:W67,Z67:AJ67,M74:W74,Z74:AJ74,M81:W81,Z81:AJ81
),SUM(_xlfn.BYCOL(_xlpm.row,_xlfn.LAMBDA(_xlpm.row,IFERROR(SUMIFS(power_data[Rack Reading],power_data[Rack Path],$Y$3&amp;".sr0"&amp;$Y$4&amp;".rk"&amp;TEXT(_xlpm.row,"00")),0)))))</f>
        <v>1046.5799893333335</v>
      </c>
      <c r="AJ5" s="366"/>
      <c r="AK5" s="366" cm="1">
        <f t="array" ref="AK5">_xlfn.LET(_xlpm.row,_xlfn.HSTACK(
J18:T18,U18:AE18,K25:U25,V25:AI25,M32:W32,Z32:AJ32,M39:W39,Z39:AJ39,M46:W46,Z46:AJ46,M53:X53,Z53:AJ53,M60:W60,Z60:AJ60,M67:W67,Z67:AJ67,M74:W74,Z74:AJ74,M81:W81,Z81:AJ81
),SUM(_xlfn.BYCOL(_xlpm.row,_xlfn.LAMBDA(_xlpm.row,IFERROR(SUMIFS(rack_breakdown[kW/Rack],rack_breakdown[Rack Path],$Y$3&amp;".sr0"&amp;$Y$4&amp;".rk"&amp;TEXT(_xlpm.row,"00")),0)))))</f>
        <v>2141.5</v>
      </c>
      <c r="AL5" s="367"/>
    </row>
    <row r="6" spans="2:55" ht="15" customHeight="1" x14ac:dyDescent="0.25">
      <c r="V6" s="217" t="s">
        <v>5081</v>
      </c>
      <c r="W6" s="218"/>
      <c r="X6" s="219"/>
      <c r="Y6" s="223">
        <v>2000</v>
      </c>
      <c r="Z6" s="221"/>
      <c r="AA6" s="224"/>
      <c r="AC6" s="169"/>
      <c r="AD6" s="170"/>
      <c r="AE6" s="170"/>
      <c r="AF6" s="170"/>
      <c r="AG6" s="368"/>
      <c r="AH6" s="368"/>
      <c r="AI6" s="369"/>
      <c r="AJ6" s="369"/>
      <c r="AK6" s="369"/>
      <c r="AL6" s="370"/>
    </row>
    <row r="7" spans="2:55" ht="15" customHeight="1" thickBot="1" x14ac:dyDescent="0.3">
      <c r="V7" s="225" t="s">
        <v>5082</v>
      </c>
      <c r="W7" s="226"/>
      <c r="X7" s="227"/>
      <c r="Y7" s="157" t="str">
        <v>400/30/3Phase</v>
      </c>
      <c r="Z7" s="228"/>
      <c r="AA7" s="229"/>
      <c r="AC7" s="171"/>
      <c r="AD7" s="172"/>
      <c r="AE7" s="172"/>
      <c r="AF7" s="172"/>
      <c r="AG7" s="361"/>
      <c r="AH7" s="361"/>
      <c r="AI7" s="362"/>
      <c r="AJ7" s="362"/>
      <c r="AK7" s="362"/>
      <c r="AL7" s="363"/>
    </row>
    <row r="8" spans="2:55" s="86" customFormat="1" ht="15" customHeight="1" x14ac:dyDescent="0.25"/>
    <row r="9" spans="2:55" s="1" customFormat="1" ht="20.25" customHeight="1" x14ac:dyDescent="0.25">
      <c r="D9" s="87" t="s">
        <v>7</v>
      </c>
      <c r="E9" s="88"/>
      <c r="F9" s="88"/>
      <c r="G9" s="89"/>
      <c r="H9" s="90" t="s">
        <v>4</v>
      </c>
      <c r="I9" s="91"/>
      <c r="J9" s="91"/>
      <c r="K9" s="92"/>
      <c r="L9" s="93" t="s">
        <v>1976</v>
      </c>
      <c r="M9" s="94"/>
      <c r="N9" s="94"/>
      <c r="O9" s="95"/>
      <c r="P9" s="190" t="s">
        <v>3755</v>
      </c>
      <c r="Q9" s="191"/>
      <c r="R9" s="191"/>
      <c r="S9" s="192"/>
      <c r="T9" s="99" t="s">
        <v>9</v>
      </c>
      <c r="U9" s="99"/>
      <c r="V9" s="99"/>
      <c r="W9" s="100"/>
      <c r="X9"/>
      <c r="Y9" s="101" t="s">
        <v>1985</v>
      </c>
      <c r="Z9" s="102"/>
      <c r="AA9" s="102"/>
      <c r="AB9" s="103"/>
      <c r="AC9"/>
      <c r="AD9"/>
      <c r="AE9"/>
      <c r="AF9"/>
      <c r="AG9"/>
      <c r="AH9"/>
      <c r="AI9"/>
      <c r="AJ9"/>
      <c r="AK9"/>
      <c r="AL9"/>
      <c r="AO9" s="86"/>
      <c r="AP9" s="86"/>
      <c r="AQ9" s="86"/>
      <c r="AR9" s="86"/>
      <c r="AS9" s="86"/>
      <c r="AT9" s="86"/>
      <c r="AU9" s="86"/>
      <c r="AV9" s="86"/>
      <c r="AW9" s="86"/>
      <c r="AX9" s="86"/>
      <c r="AY9" s="86"/>
      <c r="AZ9" s="86"/>
      <c r="BA9" s="86"/>
      <c r="BB9" s="86"/>
      <c r="BC9" s="86"/>
    </row>
    <row r="10" spans="2:55" s="1" customFormat="1" ht="20.25" customHeight="1" x14ac:dyDescent="0.25">
      <c r="D10" s="104" t="s">
        <v>3</v>
      </c>
      <c r="E10" s="105"/>
      <c r="F10" s="105"/>
      <c r="G10" s="106"/>
      <c r="H10" s="107" t="s">
        <v>6</v>
      </c>
      <c r="I10" s="108"/>
      <c r="J10" s="108"/>
      <c r="K10" s="109"/>
      <c r="L10" s="110" t="s">
        <v>8</v>
      </c>
      <c r="M10" s="111"/>
      <c r="N10" s="111"/>
      <c r="O10" s="112"/>
      <c r="P10" s="96" t="s">
        <v>10</v>
      </c>
      <c r="Q10" s="97"/>
      <c r="R10" s="97"/>
      <c r="S10" s="98"/>
      <c r="T10" s="113" t="s">
        <v>5</v>
      </c>
      <c r="U10" s="99"/>
      <c r="V10" s="99"/>
      <c r="W10" s="100"/>
      <c r="X10"/>
      <c r="Y10" s="117" t="s">
        <v>1986</v>
      </c>
      <c r="Z10" s="118"/>
      <c r="AA10" s="118"/>
      <c r="AB10" s="119"/>
      <c r="AC10" s="4"/>
      <c r="AD10" s="4"/>
      <c r="AE10" s="4"/>
      <c r="AF10" s="4"/>
      <c r="AG10" s="4"/>
      <c r="AH10" s="4"/>
      <c r="AI10" s="4"/>
      <c r="AJ10" s="4"/>
      <c r="AK10" s="4"/>
      <c r="AL10" s="4"/>
      <c r="AM10" s="4"/>
      <c r="AN10" s="4"/>
      <c r="AO10" s="4"/>
      <c r="AP10" s="4"/>
      <c r="AQ10" s="4"/>
      <c r="AR10" s="4"/>
      <c r="AS10" s="4"/>
      <c r="AT10" s="4"/>
      <c r="AU10" s="4"/>
      <c r="AV10" s="4"/>
    </row>
    <row r="16" spans="2:55" ht="20.25" customHeight="1" x14ac:dyDescent="0.25">
      <c r="J16" s="152" t="s">
        <v>120</v>
      </c>
      <c r="K16" s="153" cm="1">
        <f t="array" ref="K16">_xlfn.LET(
_xlpm.row,J18:T18,
_xlpm.PData,SUM(_xlfn.BYCOL(_xlpm.row,_xlfn.LAMBDA(_xlpm.rk,IFERROR(MAX(SUMIFS(power_data[Rack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10.687856</v>
      </c>
      <c r="L16" s="154"/>
      <c r="M16" s="154" t="s">
        <v>1993</v>
      </c>
      <c r="N16" s="153" cm="1">
        <f t="array" ref="N16">_xlfn.LET(_xlpm.row,J18:T18,
SUM(_xlfn.BYCOL(_xlpm.row,_xlfn.LAMBDA(_xlpm.row,IFERROR(SUMIFS(rack_breakdown[kW/Rack],rack_breakdown[Rack Path],$Y$3&amp;".sr0"&amp;$Y$4&amp;".rk"&amp;TEXT(_xlpm.row,"00")),0)))))</f>
        <v>65</v>
      </c>
      <c r="O16" s="154"/>
      <c r="P16" s="154" t="s">
        <v>122</v>
      </c>
      <c r="Q16" s="153" cm="1">
        <f t="array" ref="Q16">IF(OR(ISNUMBER(FIND("Bare",J17)),ISNUMBER(FIND("Compute",J17))),
SUM(SUMIFS(rack_breakdown[Active Servers],rack_breakdown[Server Room],$C$5,rack_breakdown[Rack],"="&amp;J18:T18)),
SUM(SUMIFS(rack_breakdown[Active Hardware],rack_breakdown[Server Room],$C$5,rack_breakdown[Rack],"="&amp;J18:T18)))</f>
        <v>3</v>
      </c>
      <c r="R16" s="154"/>
      <c r="S16" s="154" t="s">
        <v>121</v>
      </c>
      <c r="T16" s="155" cm="1">
        <f t="array" ref="T16">SUM(SUMIFS(liquidation_data[Hardware Count],liquidation_data[Location 2nd Level ID],$C$5,liquidation_data[Location 3rdLevel ID],"="&amp;J18:T18))</f>
        <v>7</v>
      </c>
      <c r="U16" s="152" t="s">
        <v>120</v>
      </c>
      <c r="V16" s="153" cm="1">
        <f t="array" ref="V16">_xlfn.LET(
_xlpm.row,U18:AE18,
_xlpm.PData,SUM(_xlfn.BYCOL(_xlpm.row,_xlfn.LAMBDA(_xlpm.rk,IFERROR(MAX(SUMIFS(power_data[Rack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82.621018666666657</v>
      </c>
      <c r="W16" s="154"/>
      <c r="X16" s="154" t="s">
        <v>1993</v>
      </c>
      <c r="Y16" s="153" cm="1">
        <f t="array" ref="Y16">_xlfn.LET(_xlpm.row,U18:AE18,
SUM(_xlfn.BYCOL(_xlpm.row,_xlfn.LAMBDA(_xlpm.row,IFERROR(SUMIFS(rack_breakdown[kW/Rack],rack_breakdown[Rack Path],$Y$3&amp;".sr0"&amp;$Y$4&amp;".rk"&amp;TEXT(_xlpm.row,"00")),0)))))</f>
        <v>140</v>
      </c>
      <c r="Z16" s="154"/>
      <c r="AA16" s="154" t="s">
        <v>122</v>
      </c>
      <c r="AB16" s="153" cm="1">
        <f t="array" ref="AB16">IF(OR(ISNUMBER(FIND("Bare",U17)),ISNUMBER(FIND("Compute",U17))),
SUM(SUMIFS(rack_breakdown[Active Servers],rack_breakdown[Server Room],$C$5,rack_breakdown[Rack],"="&amp;U18:AE18)),
SUM(SUMIFS(rack_breakdown[Active Hardware],rack_breakdown[Server Room],$C$5,rack_breakdown[Rack],"="&amp;U18:AE18)))</f>
        <v>171</v>
      </c>
      <c r="AC16" s="154"/>
      <c r="AD16" s="154" t="s">
        <v>121</v>
      </c>
      <c r="AE16" s="155" cm="1">
        <f t="array" ref="AE16">SUM(SUMIFS(liquidation_data[Hardware Count],liquidation_data[Location 2nd Level ID],$C$5,liquidation_data[Location 3rdLevel ID],"="&amp;U18:AE18))</f>
        <v>0</v>
      </c>
    </row>
    <row r="17" spans="10:36" ht="20.25" customHeight="1" x14ac:dyDescent="0.25">
      <c r="J17" s="276" t="str" cm="1">
        <f t="array" ref="J17">IFERROR(_xlfn.LET(_xlpm.POD,_xlfn.XLOOKUP('rack_breakdown'!$B$2&amp;".sr0"&amp;$C$5&amp;".rk"&amp;TEXT(J18,"00"),rack_breakdown[Rack Path],rack_breakdown[Pod]),IF(LEFT(_xlpm.POD,1)="G","","POD"&amp;_xlpm.POD&amp;" - "))&amp;
INDEX(rack_breakdown[Type],MATCH(_xlfn.MODE.SNGL(IF((rack_breakdown[Server Room]=$C$5)*(rack_breakdown[Rack]&gt;=J18)*(rack_breakdown[Rack]&lt;=T18),COUNTIF(rack_breakdown[Type],"&lt;"&amp;rack_breakdown[Type]),"")),COUNTIF(rack_breakdown[Type],"&lt;"&amp;rack_breakdown[Type]),0)),"NO DATA")</f>
        <v>POD3 - Bare Metal</v>
      </c>
      <c r="K17" s="277"/>
      <c r="L17" s="277"/>
      <c r="M17" s="277"/>
      <c r="N17" s="277"/>
      <c r="O17" s="277"/>
      <c r="P17" s="277"/>
      <c r="Q17" s="277"/>
      <c r="R17" s="277"/>
      <c r="S17" s="277"/>
      <c r="T17" s="278"/>
      <c r="U17" s="276" t="str" cm="1">
        <f t="array" ref="U17">IFERROR(_xlfn.LET(_xlpm.POD,_xlfn.XLOOKUP('rack_breakdown'!$B$2&amp;".sr0"&amp;$C$5&amp;".rk"&amp;TEXT(U18,"00"),rack_breakdown[Rack Path],rack_breakdown[Pod]),IF(LEFT(_xlpm.POD,1)="G","","POD"&amp;_xlpm.POD&amp;" - "))&amp;
INDEX(rack_breakdown[Type],MATCH(_xlfn.MODE.SNGL(IF((rack_breakdown[Server Room]=$C$5)*(rack_breakdown[Rack]&gt;=U18)*(rack_breakdown[Rack]&lt;=AE18),COUNTIF(rack_breakdown[Type],"&lt;"&amp;rack_breakdown[Type]),"")),COUNTIF(rack_breakdown[Type],"&lt;"&amp;rack_breakdown[Type]),0)),"NO DATA")</f>
        <v>Gen2</v>
      </c>
      <c r="V17" s="277"/>
      <c r="W17" s="277"/>
      <c r="X17" s="277"/>
      <c r="Y17" s="277"/>
      <c r="Z17" s="277"/>
      <c r="AA17" s="277"/>
      <c r="AB17" s="277"/>
      <c r="AC17" s="277"/>
      <c r="AD17" s="277"/>
      <c r="AE17" s="278"/>
    </row>
    <row r="18" spans="10:36" ht="20.25" customHeight="1" x14ac:dyDescent="0.25">
      <c r="J18" s="3">
        <v>1</v>
      </c>
      <c r="K18" s="3">
        <v>2</v>
      </c>
      <c r="L18" s="3">
        <v>3</v>
      </c>
      <c r="M18" s="3">
        <v>4</v>
      </c>
      <c r="N18" s="3">
        <v>5</v>
      </c>
      <c r="O18" s="3">
        <v>6</v>
      </c>
      <c r="P18" s="3">
        <v>7</v>
      </c>
      <c r="Q18" s="3">
        <v>8</v>
      </c>
      <c r="R18" s="3">
        <v>9</v>
      </c>
      <c r="S18" s="3">
        <v>10</v>
      </c>
      <c r="T18" s="3">
        <v>11</v>
      </c>
      <c r="U18" s="3">
        <v>12</v>
      </c>
      <c r="V18" s="3">
        <v>13</v>
      </c>
      <c r="W18" s="3">
        <v>14</v>
      </c>
      <c r="X18" s="3">
        <v>15</v>
      </c>
      <c r="Y18" s="3">
        <v>16</v>
      </c>
      <c r="Z18" s="3">
        <v>17</v>
      </c>
      <c r="AA18" s="3">
        <v>18</v>
      </c>
      <c r="AB18" s="3">
        <v>19</v>
      </c>
      <c r="AC18" s="3">
        <v>20</v>
      </c>
      <c r="AD18" s="3">
        <v>21</v>
      </c>
      <c r="AE18" s="3">
        <v>22</v>
      </c>
    </row>
    <row r="19" spans="10:36" ht="20.25" customHeight="1" x14ac:dyDescent="0.25">
      <c r="J19" s="2"/>
      <c r="K19" s="2"/>
      <c r="L19" s="2"/>
      <c r="M19" s="2"/>
      <c r="N19" s="2"/>
      <c r="O19" s="2"/>
      <c r="P19" s="2"/>
      <c r="Q19" s="2"/>
      <c r="R19" s="2"/>
      <c r="S19" s="2"/>
      <c r="T19" s="2"/>
      <c r="U19" s="2"/>
      <c r="V19" s="2"/>
      <c r="W19" s="2"/>
      <c r="X19" s="2"/>
      <c r="Y19" s="2"/>
      <c r="Z19" s="2"/>
      <c r="AA19" s="2"/>
      <c r="AB19" s="2"/>
      <c r="AC19" s="2"/>
      <c r="AD19" s="2"/>
      <c r="AE19" s="2"/>
      <c r="AF19" s="2"/>
      <c r="AG19" s="2"/>
      <c r="AH19" s="2"/>
      <c r="AI19" s="2"/>
    </row>
    <row r="20" spans="10:36" ht="20.25" customHeight="1" x14ac:dyDescent="0.25">
      <c r="J20" s="2"/>
      <c r="K20" s="2"/>
      <c r="L20" s="2"/>
      <c r="M20" s="2"/>
      <c r="N20" s="2"/>
      <c r="O20" s="2"/>
      <c r="P20" s="2"/>
      <c r="Q20" s="2"/>
      <c r="R20" s="2"/>
      <c r="S20" s="2"/>
      <c r="T20" s="2"/>
      <c r="U20" s="2"/>
      <c r="V20" s="2"/>
      <c r="W20" s="2"/>
      <c r="X20" s="2"/>
      <c r="Y20" s="2"/>
      <c r="Z20" s="2"/>
      <c r="AA20" s="2"/>
      <c r="AB20" s="2"/>
      <c r="AC20" s="2"/>
      <c r="AD20" s="2"/>
      <c r="AE20" s="2"/>
      <c r="AF20" s="2"/>
      <c r="AG20" s="2"/>
      <c r="AH20" s="2"/>
      <c r="AI20" s="2"/>
    </row>
    <row r="21" spans="10:36" ht="20.25" customHeight="1" x14ac:dyDescent="0.25">
      <c r="J21" s="2"/>
      <c r="K21" s="2"/>
      <c r="L21" s="2"/>
      <c r="M21" s="2"/>
      <c r="N21" s="2"/>
      <c r="O21" s="2"/>
      <c r="P21" s="2"/>
      <c r="Q21" s="2"/>
      <c r="R21" s="2"/>
      <c r="S21" s="2"/>
      <c r="T21" s="2"/>
      <c r="U21" s="2"/>
      <c r="V21" s="2"/>
      <c r="W21" s="2"/>
      <c r="X21" s="2"/>
      <c r="Y21" s="2"/>
      <c r="Z21" s="2"/>
      <c r="AA21" s="2"/>
      <c r="AB21" s="2"/>
      <c r="AC21" s="2"/>
      <c r="AD21" s="2"/>
      <c r="AE21" s="2"/>
      <c r="AF21" s="2"/>
      <c r="AG21" s="2"/>
      <c r="AH21" s="2"/>
      <c r="AI21" s="2"/>
    </row>
    <row r="22" spans="10:36" ht="20.25" customHeight="1" x14ac:dyDescent="0.25">
      <c r="J22" s="2"/>
      <c r="K22" s="2"/>
      <c r="L22" s="2"/>
      <c r="M22" s="2"/>
      <c r="N22" s="2"/>
      <c r="O22" s="2"/>
      <c r="P22" s="2"/>
      <c r="Q22" s="2"/>
      <c r="R22" s="2"/>
      <c r="S22" s="2"/>
      <c r="T22" s="2"/>
      <c r="U22" s="2"/>
      <c r="V22" s="2"/>
      <c r="W22" s="2"/>
      <c r="X22" s="2"/>
      <c r="Y22" s="2"/>
      <c r="Z22" s="2"/>
      <c r="AA22" s="2"/>
      <c r="AB22" s="2"/>
      <c r="AC22" s="2"/>
      <c r="AD22" s="2"/>
      <c r="AE22" s="2"/>
      <c r="AF22" s="2"/>
      <c r="AG22" s="2"/>
      <c r="AH22" s="2"/>
      <c r="AI22" s="2"/>
    </row>
    <row r="23" spans="10:36" ht="20.25" customHeight="1" x14ac:dyDescent="0.25">
      <c r="K23" s="152" t="s">
        <v>120</v>
      </c>
      <c r="L23" s="153" cm="1">
        <f t="array" ref="L23">_xlfn.LET(
_xlpm.row,K25:U25,
_xlpm.PData,SUM(_xlfn.BYCOL(_xlpm.row,_xlfn.LAMBDA(_xlpm.rk,IFERROR(MAX(SUMIFS(power_data[Rack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14.492181333333333</v>
      </c>
      <c r="M23" s="154"/>
      <c r="N23" s="154" t="s">
        <v>1993</v>
      </c>
      <c r="O23" s="153" cm="1">
        <f t="array" ref="O23">_xlfn.LET(_xlpm.row,K25:U25,
SUM(_xlfn.BYCOL(_xlpm.row,_xlfn.LAMBDA(_xlpm.row,IFERROR(SUMIFS(rack_breakdown[kW/Rack],rack_breakdown[Rack Path],$Y$3&amp;".sr0"&amp;$Y$4&amp;".rk"&amp;TEXT(_xlpm.row,"00")),0)))))</f>
        <v>65</v>
      </c>
      <c r="P23" s="154"/>
      <c r="Q23" s="154" t="s">
        <v>122</v>
      </c>
      <c r="R23" s="153" cm="1">
        <f t="array" ref="R23">IF(OR(ISNUMBER(FIND("Bare",K24)),ISNUMBER(FIND("Compute",K24))),
SUM(SUMIFS(rack_breakdown[Active Servers],rack_breakdown[Server Room],$C$5,rack_breakdown[Rack],"="&amp;K25:U25)),
SUM(SUMIFS(rack_breakdown[Active Hardware],rack_breakdown[Server Room],$C$5,rack_breakdown[Rack],"="&amp;K25:U25)))</f>
        <v>0</v>
      </c>
      <c r="S23" s="154"/>
      <c r="T23" s="154" t="s">
        <v>121</v>
      </c>
      <c r="U23" s="155" cm="1">
        <f t="array" ref="U23">SUM(SUMIFS(liquidation_data[Hardware Count],liquidation_data[Location 2nd Level ID],$C$5,liquidation_data[Location 3rdLevel ID],"="&amp;K25:U25))</f>
        <v>95</v>
      </c>
      <c r="V23" s="177" t="s">
        <v>120</v>
      </c>
      <c r="W23" s="153" cm="1">
        <f t="array" ref="W23">_xlfn.LET(
_xlpm.row,V25:AI25,
_xlpm.PData,SUM(_xlfn.BYCOL(_xlpm.row,_xlfn.LAMBDA(_xlpm.rk,IFERROR(MAX(SUMIFS(power_data[Rack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42.999786666666672</v>
      </c>
      <c r="X23" s="66"/>
      <c r="Y23" s="66"/>
      <c r="Z23" s="66" t="s">
        <v>1993</v>
      </c>
      <c r="AA23" s="153" cm="1">
        <f t="array" ref="AA23">_xlfn.LET(_xlpm.row,V25:AI25,
SUM(_xlfn.BYCOL(_xlpm.row,_xlfn.LAMBDA(_xlpm.row,IFERROR(SUMIFS(rack_breakdown[kW/Rack],rack_breakdown[Rack Path],$Y$3&amp;".sr0"&amp;$Y$4&amp;".rk"&amp;TEXT(_xlpm.row,"00")),0)))))</f>
        <v>71.5</v>
      </c>
      <c r="AB23" s="66"/>
      <c r="AC23" s="66"/>
      <c r="AD23" s="66" t="s">
        <v>122</v>
      </c>
      <c r="AE23" s="66" cm="1">
        <f t="array" ref="AE23">IF(OR(ISNUMBER(FIND("Bare",V24)),ISNUMBER(FIND("Compute",V24))),
SUM(SUMIFS(rack_breakdown[Active Servers],rack_breakdown[Server Room],$C$5,rack_breakdown[Rack],"="&amp;V25:AI25)),
SUM(SUMIFS(rack_breakdown[Active Hardware],rack_breakdown[Server Room],$C$5,rack_breakdown[Rack],"="&amp;V25:AI25)))</f>
        <v>83</v>
      </c>
      <c r="AF23" s="66"/>
      <c r="AG23" s="66"/>
      <c r="AH23" s="66" t="s">
        <v>121</v>
      </c>
      <c r="AI23" s="178" cm="1">
        <f t="array" ref="AI23">SUM(SUMIFS(liquidation_data[Hardware Count],liquidation_data[Location 2nd Level ID],$C$5,liquidation_data[Location 3rdLevel ID],"="&amp;V25:AI25))</f>
        <v>0</v>
      </c>
    </row>
    <row r="24" spans="10:36" ht="20.25" customHeight="1" x14ac:dyDescent="0.25">
      <c r="K24" s="276" t="str" cm="1">
        <f t="array" ref="K24">IFERROR(_xlfn.LET(_xlpm.POD,_xlfn.XLOOKUP('rack_breakdown'!$B$2&amp;".sr0"&amp;$C$5&amp;".rk"&amp;TEXT(K25,"00"),rack_breakdown[Rack Path],rack_breakdown[Pod]),IF(LEFT(_xlpm.POD,1)="G","","POD"&amp;_xlpm.POD&amp;" - "))&amp;
INDEX(rack_breakdown[Type],MATCH(_xlfn.MODE.SNGL(IF((rack_breakdown[Server Room]=$C$5)*(rack_breakdown[Rack]&gt;=K25)*(rack_breakdown[Rack]&lt;=U25),COUNTIF(rack_breakdown[Type],"&lt;"&amp;rack_breakdown[Type]),"")),COUNTIF(rack_breakdown[Type],"&lt;"&amp;rack_breakdown[Type]),0)),"NO DATA")</f>
        <v>POD3 - Bare Metal</v>
      </c>
      <c r="L24" s="277"/>
      <c r="M24" s="277"/>
      <c r="N24" s="277"/>
      <c r="O24" s="277"/>
      <c r="P24" s="277"/>
      <c r="Q24" s="277"/>
      <c r="R24" s="277"/>
      <c r="S24" s="277"/>
      <c r="T24" s="277"/>
      <c r="U24" s="278"/>
      <c r="V24" s="279" t="str" cm="1">
        <f t="array" ref="V24">IFERROR(_xlfn.LET(_xlpm.POD,_xlfn.XLOOKUP('rack_breakdown'!$B$2&amp;".sr0"&amp;$C$5&amp;".rk"&amp;TEXT(V25,"00"),rack_breakdown[Rack Path],rack_breakdown[Pod]),IF(LEFT(_xlpm.POD,1)="G","","POD"&amp;_xlpm.POD&amp;" - "))&amp;
INDEX(rack_breakdown[Type],MATCH(_xlfn.MODE.SNGL(IF((rack_breakdown[Server Room]=$C$5)*(rack_breakdown[Rack]&gt;=V25)*(rack_breakdown[Rack]&lt;=AI25),COUNTIF(rack_breakdown[Type],"&lt;"&amp;rack_breakdown[Type]),"")),COUNTIF(rack_breakdown[Type],"&lt;"&amp;rack_breakdown[Type]),0)),"NO DATA")</f>
        <v>POD3 - Storage</v>
      </c>
      <c r="W24" s="280"/>
      <c r="X24" s="280"/>
      <c r="Y24" s="280"/>
      <c r="Z24" s="280"/>
      <c r="AA24" s="280"/>
      <c r="AB24" s="280"/>
      <c r="AC24" s="280"/>
      <c r="AD24" s="280"/>
      <c r="AE24" s="280"/>
      <c r="AF24" s="280"/>
      <c r="AG24" s="280"/>
      <c r="AH24" s="280"/>
      <c r="AI24" s="281"/>
    </row>
    <row r="25" spans="10:36" ht="20.25" customHeight="1" x14ac:dyDescent="0.25">
      <c r="K25" s="3">
        <v>23</v>
      </c>
      <c r="L25" s="3">
        <v>24</v>
      </c>
      <c r="M25" s="3">
        <v>25</v>
      </c>
      <c r="N25" s="3">
        <v>26</v>
      </c>
      <c r="O25" s="3">
        <v>27</v>
      </c>
      <c r="P25" s="3">
        <v>28</v>
      </c>
      <c r="Q25" s="3">
        <v>29</v>
      </c>
      <c r="R25" s="3">
        <v>30</v>
      </c>
      <c r="S25" s="3">
        <v>31</v>
      </c>
      <c r="T25" s="3">
        <v>32</v>
      </c>
      <c r="U25" s="3">
        <v>33</v>
      </c>
      <c r="V25" s="3">
        <v>34</v>
      </c>
      <c r="W25" s="3">
        <v>35</v>
      </c>
      <c r="AA25" s="3">
        <v>36</v>
      </c>
      <c r="AB25" s="3">
        <v>37</v>
      </c>
      <c r="AC25" s="3">
        <v>38</v>
      </c>
      <c r="AD25" s="3">
        <v>39</v>
      </c>
      <c r="AE25" s="3">
        <v>40</v>
      </c>
      <c r="AF25" s="3">
        <v>41</v>
      </c>
      <c r="AG25" s="3">
        <v>42</v>
      </c>
      <c r="AH25" s="3">
        <v>43</v>
      </c>
      <c r="AI25" s="3">
        <v>44</v>
      </c>
    </row>
    <row r="30" spans="10:36" ht="20.25" customHeight="1" x14ac:dyDescent="0.25">
      <c r="M30" s="152" t="s">
        <v>120</v>
      </c>
      <c r="N30" s="153" cm="1">
        <f t="array" ref="N30">_xlfn.LET(
_xlpm.row,M32:W32,
_xlpm.PData,SUM(_xlfn.BYCOL(_xlpm.row,_xlfn.LAMBDA(_xlpm.rk,IFERROR(MAX(SUMIFS(power_data[Rack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73.319023999999999</v>
      </c>
      <c r="O30" s="154"/>
      <c r="P30" s="154" t="s">
        <v>1993</v>
      </c>
      <c r="Q30" s="153" cm="1">
        <f t="array" ref="Q30">_xlfn.LET(_xlpm.row,M32:W32,
SUM(_xlfn.BYCOL(_xlpm.row,_xlfn.LAMBDA(_xlpm.row,IFERROR(SUMIFS(rack_breakdown[kW/Rack],rack_breakdown[Rack Path],$Y$3&amp;".sr0"&amp;$Y$4&amp;".rk"&amp;TEXT(_xlpm.row,"00")),0)))))</f>
        <v>140</v>
      </c>
      <c r="R30" s="154"/>
      <c r="S30" s="154" t="s">
        <v>122</v>
      </c>
      <c r="T30" s="153" cm="1">
        <f t="array" ref="T30">IF(OR(ISNUMBER(FIND("Bare",M31)),ISNUMBER(FIND("Compute",M31))),
SUM(SUMIFS(rack_breakdown[Active Servers],rack_breakdown[Server Room],$C$5,rack_breakdown[Rack],"="&amp;M32:W32)),
SUM(SUMIFS(rack_breakdown[Active Hardware],rack_breakdown[Server Room],$C$5,rack_breakdown[Rack],"="&amp;M32:W32)))</f>
        <v>203</v>
      </c>
      <c r="U30" s="154"/>
      <c r="V30" s="154" t="s">
        <v>121</v>
      </c>
      <c r="W30" s="155" cm="1">
        <f t="array" ref="W30">SUM(SUMIFS(liquidation_data[Hardware Count],liquidation_data[Location 2nd Level ID],$C$5,liquidation_data[Location 3rdLevel ID],"="&amp;M32:W32))</f>
        <v>0</v>
      </c>
      <c r="Z30" s="152" t="s">
        <v>120</v>
      </c>
      <c r="AA30" s="153" cm="1">
        <f t="array" ref="AA30">_xlfn.LET(
_xlpm.row,Z32:AJ32,
_xlpm.PData,SUM(_xlfn.BYCOL(_xlpm.row,_xlfn.LAMBDA(_xlpm.rk,IFERROR(MAX(SUMIFS(power_data[Rack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26.458031999999999</v>
      </c>
      <c r="AB30" s="154"/>
      <c r="AC30" s="154" t="s">
        <v>1993</v>
      </c>
      <c r="AD30" s="153" cm="1">
        <f t="array" ref="AD30">_xlfn.LET(_xlpm.row,Z32:AJ32,
SUM(_xlfn.BYCOL(_xlpm.row,_xlfn.LAMBDA(_xlpm.row,IFERROR(SUMIFS(rack_breakdown[kW/Rack],rack_breakdown[Rack Path],$Y$3&amp;".sr0"&amp;$Y$4&amp;".rk"&amp;TEXT(_xlpm.row,"00")),0)))))</f>
        <v>66</v>
      </c>
      <c r="AE30" s="154"/>
      <c r="AF30" s="154" t="s">
        <v>122</v>
      </c>
      <c r="AG30" s="153" cm="1">
        <f t="array" ref="AG30">IF(OR(ISNUMBER(FIND("Bare",Z31)),ISNUMBER(FIND("Compute",Z31))),
SUM(SUMIFS(rack_breakdown[Active Servers],rack_breakdown[Server Room],$C$5,rack_breakdown[Rack],"="&amp;Z32:AJ32)),
SUM(SUMIFS(rack_breakdown[Active Hardware],rack_breakdown[Server Room],$C$5,rack_breakdown[Rack],"="&amp;Z32:AJ32)))</f>
        <v>60</v>
      </c>
      <c r="AH30" s="154"/>
      <c r="AI30" s="154" t="s">
        <v>121</v>
      </c>
      <c r="AJ30" s="155" cm="1">
        <f t="array" ref="AJ30">SUM(SUMIFS(liquidation_data[Hardware Count],liquidation_data[Location 2nd Level ID],$C$5,liquidation_data[Location 3rdLevel ID],"="&amp;Z32:AJ32))</f>
        <v>0</v>
      </c>
    </row>
    <row r="31" spans="10:36" ht="20.25" customHeight="1" x14ac:dyDescent="0.25">
      <c r="M31" s="276" t="str" cm="1">
        <f t="array" ref="M31">IFERROR(_xlfn.LET(_xlpm.POD,_xlfn.XLOOKUP('rack_breakdown'!$B$2&amp;".sr0"&amp;$C$5&amp;".rk"&amp;TEXT(M32,"00"),rack_breakdown[Rack Path],rack_breakdown[Pod]),IF(LEFT(_xlpm.POD,1)="G","","POD"&amp;_xlpm.POD&amp;" - "))&amp;
INDEX(rack_breakdown[Type],MATCH(_xlfn.MODE.SNGL(IF((rack_breakdown[Server Room]=$C$5)*(rack_breakdown[Rack]&gt;=M32)*(rack_breakdown[Rack]&lt;=W32),COUNTIF(rack_breakdown[Type],"&lt;"&amp;rack_breakdown[Type]),"")),COUNTIF(rack_breakdown[Type],"&lt;"&amp;rack_breakdown[Type]),0)),"NO DATA")</f>
        <v>Gen2</v>
      </c>
      <c r="N31" s="277"/>
      <c r="O31" s="277"/>
      <c r="P31" s="277"/>
      <c r="Q31" s="277"/>
      <c r="R31" s="277"/>
      <c r="S31" s="277"/>
      <c r="T31" s="277"/>
      <c r="U31" s="277"/>
      <c r="V31" s="277"/>
      <c r="W31" s="278"/>
      <c r="Z31" s="276" t="str" cm="1">
        <f t="array" ref="Z31">IFERROR(_xlfn.LET(_xlpm.POD,_xlfn.XLOOKUP('rack_breakdown'!$B$2&amp;".sr0"&amp;$C$5&amp;".rk"&amp;TEXT(Z32,"00"),rack_breakdown[Rack Path],rack_breakdown[Pod]),IF(LEFT(_xlpm.POD,1)="G","","POD"&amp;_xlpm.POD&amp;" - "))&amp;
INDEX(rack_breakdown[Type],MATCH(_xlfn.MODE.SNGL(IF((rack_breakdown[Server Room]=$C$5)*(rack_breakdown[Rack]&gt;=Z32)*(rack_breakdown[Rack]&lt;=AJ32),COUNTIF(rack_breakdown[Type],"&lt;"&amp;rack_breakdown[Type]),"")),COUNTIF(rack_breakdown[Type],"&lt;"&amp;rack_breakdown[Type]),0)),"NO DATA")</f>
        <v>POD3 - Storage</v>
      </c>
      <c r="AA31" s="277"/>
      <c r="AB31" s="277"/>
      <c r="AC31" s="277"/>
      <c r="AD31" s="277"/>
      <c r="AE31" s="277"/>
      <c r="AF31" s="277"/>
      <c r="AG31" s="277"/>
      <c r="AH31" s="277"/>
      <c r="AI31" s="277"/>
      <c r="AJ31" s="278"/>
    </row>
    <row r="32" spans="10:36" ht="20.25" customHeight="1" x14ac:dyDescent="0.25">
      <c r="M32" s="3">
        <v>45</v>
      </c>
      <c r="N32" s="3">
        <v>46</v>
      </c>
      <c r="O32" s="3">
        <v>47</v>
      </c>
      <c r="P32" s="3">
        <v>48</v>
      </c>
      <c r="Q32" s="3">
        <v>49</v>
      </c>
      <c r="R32" s="3">
        <v>50</v>
      </c>
      <c r="S32" s="3">
        <v>51</v>
      </c>
      <c r="T32" s="3">
        <v>52</v>
      </c>
      <c r="U32" s="3">
        <v>53</v>
      </c>
      <c r="V32" s="3">
        <v>54</v>
      </c>
      <c r="W32" s="3">
        <v>55</v>
      </c>
      <c r="Z32" s="3">
        <v>56</v>
      </c>
      <c r="AA32" s="3">
        <v>57</v>
      </c>
      <c r="AB32" s="3">
        <v>58</v>
      </c>
      <c r="AC32" s="3">
        <v>59</v>
      </c>
      <c r="AD32" s="3">
        <v>60</v>
      </c>
      <c r="AE32" s="3">
        <v>61</v>
      </c>
      <c r="AF32" s="3">
        <v>62</v>
      </c>
      <c r="AG32" s="3">
        <v>63</v>
      </c>
      <c r="AH32" s="3">
        <v>64</v>
      </c>
      <c r="AI32" s="3">
        <v>65</v>
      </c>
      <c r="AJ32" s="3">
        <v>66</v>
      </c>
    </row>
    <row r="33" spans="13:36" ht="20.25" customHeight="1" x14ac:dyDescent="0.25">
      <c r="M33" s="2"/>
      <c r="N33" s="2"/>
      <c r="O33" s="2"/>
      <c r="P33" s="2"/>
      <c r="Q33" s="2"/>
      <c r="R33" s="2"/>
      <c r="S33" s="2"/>
      <c r="T33" s="2"/>
      <c r="U33" s="2"/>
      <c r="V33" s="2"/>
      <c r="W33" s="2"/>
      <c r="X33" s="2"/>
      <c r="Y33" s="2"/>
      <c r="Z33" s="2"/>
      <c r="AA33" s="2"/>
      <c r="AB33" s="2"/>
      <c r="AC33" s="2"/>
      <c r="AD33" s="2"/>
      <c r="AE33" s="2"/>
      <c r="AF33" s="2"/>
      <c r="AG33" s="2"/>
      <c r="AH33" s="2"/>
      <c r="AI33" s="2"/>
      <c r="AJ33" s="2"/>
    </row>
    <row r="34" spans="13:36" ht="20.25" customHeight="1" x14ac:dyDescent="0.25">
      <c r="M34" s="2"/>
      <c r="N34" s="2"/>
      <c r="O34" s="2"/>
      <c r="P34" s="2"/>
      <c r="Q34" s="2"/>
      <c r="R34" s="2"/>
      <c r="S34" s="2"/>
      <c r="T34" s="2"/>
      <c r="U34" s="2"/>
      <c r="V34" s="2"/>
      <c r="W34" s="2"/>
      <c r="X34" s="2"/>
      <c r="Y34" s="2"/>
      <c r="Z34" s="2"/>
      <c r="AA34" s="2"/>
      <c r="AB34" s="2"/>
      <c r="AC34" s="2"/>
      <c r="AD34" s="2"/>
      <c r="AE34" s="2"/>
      <c r="AF34" s="2"/>
      <c r="AG34" s="2"/>
      <c r="AH34" s="2"/>
      <c r="AI34" s="2"/>
      <c r="AJ34" s="2"/>
    </row>
    <row r="35" spans="13:36" ht="20.25" customHeight="1" x14ac:dyDescent="0.25">
      <c r="M35" s="2"/>
      <c r="N35" s="2"/>
      <c r="O35" s="2"/>
      <c r="P35" s="2"/>
      <c r="Q35" s="2"/>
      <c r="R35" s="2"/>
      <c r="S35" s="2"/>
      <c r="T35" s="2"/>
      <c r="U35" s="2"/>
      <c r="V35" s="2"/>
      <c r="W35" s="2"/>
      <c r="X35" s="2"/>
      <c r="Y35" s="2"/>
      <c r="Z35" s="2"/>
      <c r="AA35" s="2"/>
      <c r="AB35" s="2"/>
      <c r="AC35" s="2"/>
      <c r="AD35" s="2"/>
      <c r="AE35" s="2"/>
      <c r="AF35" s="2"/>
      <c r="AG35" s="2"/>
      <c r="AH35" s="2"/>
      <c r="AI35" s="2"/>
      <c r="AJ35" s="2"/>
    </row>
    <row r="36" spans="13:36" ht="20.25" customHeight="1" x14ac:dyDescent="0.25">
      <c r="M36" s="2"/>
      <c r="N36" s="2"/>
      <c r="O36" s="2"/>
      <c r="P36" s="2"/>
      <c r="Q36" s="2"/>
      <c r="R36" s="2"/>
      <c r="S36" s="2"/>
      <c r="T36" s="2"/>
      <c r="U36" s="2"/>
      <c r="V36" s="2"/>
      <c r="W36" s="2"/>
      <c r="X36" s="2"/>
      <c r="Y36" s="2"/>
      <c r="Z36" s="2"/>
      <c r="AA36" s="2"/>
      <c r="AB36" s="2"/>
      <c r="AC36" s="2"/>
      <c r="AD36" s="2"/>
      <c r="AE36" s="2"/>
      <c r="AF36" s="2"/>
      <c r="AG36" s="2"/>
      <c r="AH36" s="2"/>
      <c r="AI36" s="2"/>
      <c r="AJ36" s="2"/>
    </row>
    <row r="37" spans="13:36" ht="20.25" customHeight="1" x14ac:dyDescent="0.25">
      <c r="M37" s="152" t="s">
        <v>120</v>
      </c>
      <c r="N37" s="153" cm="1">
        <f t="array" ref="N37">_xlfn.LET(
_xlpm.row,M39:W39,
_xlpm.PData,SUM(_xlfn.BYCOL(_xlpm.row,_xlfn.LAMBDA(_xlpm.rk,IFERROR(MAX(SUMIFS(power_data[Rack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106.77549066666666</v>
      </c>
      <c r="O37" s="154"/>
      <c r="P37" s="154" t="s">
        <v>1993</v>
      </c>
      <c r="Q37" s="153" cm="1">
        <f t="array" ref="Q37">_xlfn.LET(_xlpm.row,M39:W39,
SUM(_xlfn.BYCOL(_xlpm.row,_xlfn.LAMBDA(_xlpm.row,IFERROR(SUMIFS(rack_breakdown[kW/Rack],rack_breakdown[Rack Path],$Y$3&amp;".sr0"&amp;$Y$4&amp;".rk"&amp;TEXT(_xlpm.row,"00")),0)))))</f>
        <v>140</v>
      </c>
      <c r="R37" s="154"/>
      <c r="S37" s="154" t="s">
        <v>122</v>
      </c>
      <c r="T37" s="153" cm="1">
        <f t="array" ref="T37">IF(OR(ISNUMBER(FIND("Bare",M38)),ISNUMBER(FIND("Compute",M38))),
SUM(SUMIFS(rack_breakdown[Active Servers],rack_breakdown[Server Room],$C$5,rack_breakdown[Rack],"="&amp;M39:W39)),
SUM(SUMIFS(rack_breakdown[Active Hardware],rack_breakdown[Server Room],$C$5,rack_breakdown[Rack],"="&amp;M39:W39)))</f>
        <v>175</v>
      </c>
      <c r="U37" s="154"/>
      <c r="V37" s="154" t="s">
        <v>121</v>
      </c>
      <c r="W37" s="155" cm="1">
        <f t="array" ref="W37">SUM(SUMIFS(liquidation_data[Hardware Count],liquidation_data[Location 2nd Level ID],$C$5,liquidation_data[Location 3rdLevel ID],"="&amp;M39:W39))</f>
        <v>0</v>
      </c>
      <c r="Z37" s="152" t="s">
        <v>120</v>
      </c>
      <c r="AA37" s="153" cm="1">
        <f t="array" ref="AA37">_xlfn.LET(
_xlpm.row,Z39:AJ39,
_xlpm.PData,SUM(_xlfn.BYCOL(_xlpm.row,_xlfn.LAMBDA(_xlpm.rk,IFERROR(MAX(SUMIFS(power_data[Rack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48.418637333333329</v>
      </c>
      <c r="AB37" s="154"/>
      <c r="AC37" s="154" t="s">
        <v>1993</v>
      </c>
      <c r="AD37" s="153" cm="1">
        <f t="array" ref="AD37">_xlfn.LET(_xlpm.row,Z39:AJ39,
SUM(_xlfn.BYCOL(_xlpm.row,_xlfn.LAMBDA(_xlpm.row,IFERROR(SUMIFS(rack_breakdown[kW/Rack],rack_breakdown[Rack Path],$Y$3&amp;".sr0"&amp;$Y$4&amp;".rk"&amp;TEXT(_xlpm.row,"00")),0)))))</f>
        <v>100</v>
      </c>
      <c r="AE37" s="154"/>
      <c r="AF37" s="154" t="s">
        <v>122</v>
      </c>
      <c r="AG37" s="153" cm="1">
        <f t="array" ref="AG37">IF(OR(ISNUMBER(FIND("Bare",Z38)),ISNUMBER(FIND("Compute",Z38))),
SUM(SUMIFS(rack_breakdown[Active Servers],rack_breakdown[Server Room],$C$5,rack_breakdown[Rack],"="&amp;Z39:AJ39)),
SUM(SUMIFS(rack_breakdown[Active Hardware],rack_breakdown[Server Room],$C$5,rack_breakdown[Rack],"="&amp;Z39:AJ39)))</f>
        <v>125</v>
      </c>
      <c r="AH37" s="154"/>
      <c r="AI37" s="154" t="s">
        <v>121</v>
      </c>
      <c r="AJ37" s="155" cm="1">
        <f t="array" ref="AJ37">SUM(SUMIFS(liquidation_data[Hardware Count],liquidation_data[Location 2nd Level ID],$C$5,liquidation_data[Location 3rdLevel ID],"="&amp;Z39:AJ39))</f>
        <v>0</v>
      </c>
    </row>
    <row r="38" spans="13:36" ht="20.25" customHeight="1" x14ac:dyDescent="0.25">
      <c r="M38" s="276" t="str" cm="1">
        <f t="array" ref="M38">IFERROR(_xlfn.LET(_xlpm.POD,_xlfn.XLOOKUP('rack_breakdown'!$B$2&amp;".sr0"&amp;$C$5&amp;".rk"&amp;TEXT(M39,"00"),rack_breakdown[Rack Path],rack_breakdown[Pod]),IF(LEFT(_xlpm.POD,1)="G","","POD"&amp;_xlpm.POD&amp;" - "))&amp;
INDEX(rack_breakdown[Type],MATCH(_xlfn.MODE.SNGL(IF((rack_breakdown[Server Room]=$C$5)*(rack_breakdown[Rack]&gt;=M39)*(rack_breakdown[Rack]&lt;=W39),COUNTIF(rack_breakdown[Type],"&lt;"&amp;rack_breakdown[Type]),"")),COUNTIF(rack_breakdown[Type],"&lt;"&amp;rack_breakdown[Type]),0)),"NO DATA")</f>
        <v>Gen2</v>
      </c>
      <c r="N38" s="277"/>
      <c r="O38" s="277"/>
      <c r="P38" s="277"/>
      <c r="Q38" s="277"/>
      <c r="R38" s="277"/>
      <c r="S38" s="277"/>
      <c r="T38" s="277"/>
      <c r="U38" s="277"/>
      <c r="V38" s="277"/>
      <c r="W38" s="278"/>
      <c r="Z38" s="276" t="str" cm="1">
        <f t="array" ref="Z38">IFERROR(_xlfn.LET(_xlpm.POD,_xlfn.XLOOKUP('rack_breakdown'!$B$2&amp;".sr0"&amp;$C$5&amp;".rk"&amp;TEXT(Z39,"00"),rack_breakdown[Rack Path],rack_breakdown[Pod]),IF(LEFT(_xlpm.POD,1)="G","","POD"&amp;_xlpm.POD&amp;" - "))&amp;
INDEX(rack_breakdown[Type],MATCH(_xlfn.MODE.SNGL(IF((rack_breakdown[Server Room]=$C$5)*(rack_breakdown[Rack]&gt;=Z39)*(rack_breakdown[Rack]&lt;=AJ39),COUNTIF(rack_breakdown[Type],"&lt;"&amp;rack_breakdown[Type]),"")),COUNTIF(rack_breakdown[Type],"&lt;"&amp;rack_breakdown[Type]),0)),"NO DATA")</f>
        <v>Gen2</v>
      </c>
      <c r="AA38" s="277"/>
      <c r="AB38" s="277"/>
      <c r="AC38" s="277"/>
      <c r="AD38" s="277"/>
      <c r="AE38" s="277"/>
      <c r="AF38" s="277"/>
      <c r="AG38" s="277"/>
      <c r="AH38" s="277"/>
      <c r="AI38" s="277"/>
      <c r="AJ38" s="278"/>
    </row>
    <row r="39" spans="13:36" ht="20.25" customHeight="1" x14ac:dyDescent="0.25">
      <c r="M39" s="3">
        <v>67</v>
      </c>
      <c r="N39" s="3">
        <v>68</v>
      </c>
      <c r="O39" s="3">
        <v>69</v>
      </c>
      <c r="P39" s="3">
        <v>70</v>
      </c>
      <c r="Q39" s="3">
        <v>71</v>
      </c>
      <c r="R39" s="3">
        <v>72</v>
      </c>
      <c r="S39" s="3">
        <v>73</v>
      </c>
      <c r="T39" s="3">
        <v>74</v>
      </c>
      <c r="U39" s="3">
        <v>75</v>
      </c>
      <c r="V39" s="3">
        <v>76</v>
      </c>
      <c r="W39" s="3">
        <v>77</v>
      </c>
      <c r="Z39" s="3">
        <v>78</v>
      </c>
      <c r="AA39" s="3">
        <v>79</v>
      </c>
      <c r="AB39" s="3">
        <v>80</v>
      </c>
      <c r="AC39" s="3">
        <v>81</v>
      </c>
      <c r="AD39" s="3">
        <v>82</v>
      </c>
      <c r="AE39" s="3">
        <v>83</v>
      </c>
      <c r="AF39" s="3">
        <v>84</v>
      </c>
      <c r="AG39" s="3">
        <v>85</v>
      </c>
      <c r="AH39" s="3">
        <v>86</v>
      </c>
      <c r="AI39" s="3">
        <v>87</v>
      </c>
      <c r="AJ39" s="3">
        <v>88</v>
      </c>
    </row>
    <row r="44" spans="13:36" ht="20.25" customHeight="1" x14ac:dyDescent="0.25">
      <c r="M44" s="152" t="s">
        <v>120</v>
      </c>
      <c r="N44" s="153" cm="1">
        <f t="array" ref="N44">_xlfn.LET(
_xlpm.row,M46:W46,
_xlpm.PData,SUM(_xlfn.BYCOL(_xlpm.row,_xlfn.LAMBDA(_xlpm.rk,IFERROR(MAX(SUMIFS(power_data[Rack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63.731826666666656</v>
      </c>
      <c r="O44" s="154"/>
      <c r="P44" s="154" t="s">
        <v>1993</v>
      </c>
      <c r="Q44" s="153" cm="1">
        <f t="array" ref="Q44">_xlfn.LET(_xlpm.row,M46:W46,
SUM(_xlfn.BYCOL(_xlpm.row,_xlfn.LAMBDA(_xlpm.row,IFERROR(SUMIFS(rack_breakdown[kW/Rack],rack_breakdown[Rack Path],$Y$3&amp;".sr0"&amp;$Y$4&amp;".rk"&amp;TEXT(_xlpm.row,"00")),0)))))</f>
        <v>145</v>
      </c>
      <c r="R44" s="154"/>
      <c r="S44" s="154" t="s">
        <v>122</v>
      </c>
      <c r="T44" s="153" cm="1">
        <f t="array" ref="T44">IF(OR(ISNUMBER(FIND("Bare",M45)),ISNUMBER(FIND("Compute",M45))),
SUM(SUMIFS(rack_breakdown[Active Servers],rack_breakdown[Server Room],$C$5,rack_breakdown[Rack],"="&amp;M46:W46)),
SUM(SUMIFS(rack_breakdown[Active Hardware],rack_breakdown[Server Room],$C$5,rack_breakdown[Rack],"="&amp;M46:W46)))</f>
        <v>167</v>
      </c>
      <c r="U44" s="154"/>
      <c r="V44" s="154" t="s">
        <v>121</v>
      </c>
      <c r="W44" s="155" cm="1">
        <f t="array" ref="W44">SUM(SUMIFS(liquidation_data[Hardware Count],liquidation_data[Location 2nd Level ID],$C$5,liquidation_data[Location 3rdLevel ID],"="&amp;M46:W46))</f>
        <v>0</v>
      </c>
      <c r="Z44" s="152" t="s">
        <v>120</v>
      </c>
      <c r="AA44" s="153" cm="1">
        <f t="array" ref="AA44">_xlfn.LET(
_xlpm.row,Z46:AJ46,
_xlpm.PData,SUM(_xlfn.BYCOL(_xlpm.row,_xlfn.LAMBDA(_xlpm.rk,IFERROR(MAX(SUMIFS(power_data[Rack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84.617437333333328</v>
      </c>
      <c r="AB44" s="154"/>
      <c r="AC44" s="154" t="s">
        <v>1993</v>
      </c>
      <c r="AD44" s="153" cm="1">
        <f t="array" ref="AD44">_xlfn.LET(_xlpm.row,Z46:AJ46,
SUM(_xlfn.BYCOL(_xlpm.row,_xlfn.LAMBDA(_xlpm.row,IFERROR(SUMIFS(rack_breakdown[kW/Rack],rack_breakdown[Rack Path],$Y$3&amp;".sr0"&amp;$Y$4&amp;".rk"&amp;TEXT(_xlpm.row,"00")),0)))))</f>
        <v>140</v>
      </c>
      <c r="AE44" s="154"/>
      <c r="AF44" s="154" t="s">
        <v>122</v>
      </c>
      <c r="AG44" s="153" cm="1">
        <f t="array" ref="AG44">IF(OR(ISNUMBER(FIND("Bare",Z45)),ISNUMBER(FIND("Compute",Z45))),
SUM(SUMIFS(rack_breakdown[Active Servers],rack_breakdown[Server Room],$C$5,rack_breakdown[Rack],"="&amp;Z46:AJ46)),
SUM(SUMIFS(rack_breakdown[Active Hardware],rack_breakdown[Server Room],$C$5,rack_breakdown[Rack],"="&amp;Z46:AJ46)))</f>
        <v>140</v>
      </c>
      <c r="AH44" s="154"/>
      <c r="AI44" s="154" t="s">
        <v>121</v>
      </c>
      <c r="AJ44" s="155" cm="1">
        <f t="array" ref="AJ44">SUM(SUMIFS(liquidation_data[Hardware Count],liquidation_data[Location 2nd Level ID],$C$5,liquidation_data[Location 3rdLevel ID],"="&amp;Z46:AJ46))</f>
        <v>0</v>
      </c>
    </row>
    <row r="45" spans="13:36" ht="20.25" customHeight="1" x14ac:dyDescent="0.25">
      <c r="M45" s="276" t="str" cm="1">
        <f t="array" ref="M45">IFERROR(_xlfn.LET(_xlpm.POD,_xlfn.XLOOKUP('rack_breakdown'!$B$2&amp;".sr0"&amp;$C$5&amp;".rk"&amp;TEXT(M46,"00"),rack_breakdown[Rack Path],rack_breakdown[Pod]),IF(LEFT(_xlpm.POD,1)="G","","POD"&amp;_xlpm.POD&amp;" - "))&amp;
INDEX(rack_breakdown[Type],MATCH(_xlfn.MODE.SNGL(IF((rack_breakdown[Server Room]=$C$5)*(rack_breakdown[Rack]&gt;=M46)*(rack_breakdown[Rack]&lt;=W46),COUNTIF(rack_breakdown[Type],"&lt;"&amp;rack_breakdown[Type]),"")),COUNTIF(rack_breakdown[Type],"&lt;"&amp;rack_breakdown[Type]),0)),"NO DATA")</f>
        <v>Gen2</v>
      </c>
      <c r="N45" s="277"/>
      <c r="O45" s="277"/>
      <c r="P45" s="277"/>
      <c r="Q45" s="277"/>
      <c r="R45" s="277"/>
      <c r="S45" s="277"/>
      <c r="T45" s="277"/>
      <c r="U45" s="277"/>
      <c r="V45" s="277"/>
      <c r="W45" s="278"/>
      <c r="Z45" s="276" t="str" cm="1">
        <f t="array" ref="Z45">IFERROR(_xlfn.LET(_xlpm.POD,_xlfn.XLOOKUP('rack_breakdown'!$B$2&amp;".sr0"&amp;$C$5&amp;".rk"&amp;TEXT(Z46,"00"),rack_breakdown[Rack Path],rack_breakdown[Pod]),IF(LEFT(_xlpm.POD,1)="G","","POD"&amp;_xlpm.POD&amp;" - "))&amp;
INDEX(rack_breakdown[Type],MATCH(_xlfn.MODE.SNGL(IF((rack_breakdown[Server Room]=$C$5)*(rack_breakdown[Rack]&gt;=Z46)*(rack_breakdown[Rack]&lt;=AJ46),COUNTIF(rack_breakdown[Type],"&lt;"&amp;rack_breakdown[Type]),"")),COUNTIF(rack_breakdown[Type],"&lt;"&amp;rack_breakdown[Type]),0)),"NO DATA")</f>
        <v>Gen2</v>
      </c>
      <c r="AA45" s="277"/>
      <c r="AB45" s="277"/>
      <c r="AC45" s="277"/>
      <c r="AD45" s="277"/>
      <c r="AE45" s="277"/>
      <c r="AF45" s="277"/>
      <c r="AG45" s="277"/>
      <c r="AH45" s="277"/>
      <c r="AI45" s="277"/>
      <c r="AJ45" s="278"/>
    </row>
    <row r="46" spans="13:36" ht="20.25" customHeight="1" x14ac:dyDescent="0.25">
      <c r="M46" s="3">
        <v>89</v>
      </c>
      <c r="N46" s="3">
        <v>90</v>
      </c>
      <c r="O46" s="3">
        <v>91</v>
      </c>
      <c r="P46" s="3">
        <v>92</v>
      </c>
      <c r="Q46" s="3">
        <v>93</v>
      </c>
      <c r="R46" s="3">
        <v>94</v>
      </c>
      <c r="S46" s="3">
        <v>95</v>
      </c>
      <c r="T46" s="3">
        <v>96</v>
      </c>
      <c r="U46" s="3">
        <v>97</v>
      </c>
      <c r="V46" s="3">
        <v>98</v>
      </c>
      <c r="W46" s="3">
        <v>99</v>
      </c>
      <c r="Z46" s="3">
        <v>100</v>
      </c>
      <c r="AA46" s="3">
        <v>101</v>
      </c>
      <c r="AB46" s="3">
        <v>102</v>
      </c>
      <c r="AC46" s="3">
        <v>103</v>
      </c>
      <c r="AD46" s="3">
        <v>104</v>
      </c>
      <c r="AE46" s="3">
        <v>105</v>
      </c>
      <c r="AF46" s="3">
        <v>106</v>
      </c>
      <c r="AG46" s="3">
        <v>107</v>
      </c>
      <c r="AH46" s="3">
        <v>108</v>
      </c>
      <c r="AI46" s="3">
        <v>109</v>
      </c>
      <c r="AJ46" s="3">
        <v>110</v>
      </c>
    </row>
    <row r="47" spans="13:36" ht="20.25" customHeight="1" x14ac:dyDescent="0.25">
      <c r="M47" s="2"/>
      <c r="N47" s="2"/>
      <c r="O47" s="2"/>
      <c r="P47" s="2"/>
      <c r="Q47" s="2"/>
      <c r="R47" s="2"/>
      <c r="S47" s="2"/>
      <c r="T47" s="2"/>
      <c r="U47" s="2"/>
      <c r="V47" s="2"/>
      <c r="W47" s="2"/>
      <c r="X47" s="2"/>
      <c r="Y47" s="2"/>
      <c r="Z47" s="2"/>
      <c r="AA47" s="2"/>
      <c r="AB47" s="2"/>
      <c r="AC47" s="2"/>
      <c r="AD47" s="2"/>
      <c r="AE47" s="2"/>
      <c r="AF47" s="2"/>
      <c r="AG47" s="2"/>
      <c r="AH47" s="2"/>
      <c r="AI47" s="2"/>
      <c r="AJ47" s="2"/>
    </row>
    <row r="48" spans="13:36" ht="20.25" customHeight="1" x14ac:dyDescent="0.25">
      <c r="M48" s="2"/>
      <c r="N48" s="2"/>
      <c r="O48" s="2"/>
      <c r="P48" s="2"/>
      <c r="Q48" s="2"/>
      <c r="R48" s="2"/>
      <c r="S48" s="2"/>
      <c r="T48" s="2"/>
      <c r="U48" s="2"/>
      <c r="V48" s="2"/>
      <c r="W48" s="2"/>
      <c r="X48" s="2"/>
      <c r="Y48" s="2"/>
      <c r="Z48" s="2"/>
      <c r="AA48" s="2"/>
      <c r="AB48" s="2"/>
      <c r="AC48" s="2"/>
      <c r="AD48" s="2"/>
      <c r="AE48" s="2"/>
      <c r="AF48" s="2"/>
      <c r="AG48" s="2"/>
      <c r="AH48" s="2"/>
      <c r="AI48" s="2"/>
      <c r="AJ48" s="2"/>
    </row>
    <row r="49" spans="13:36" ht="20.25" customHeight="1" x14ac:dyDescent="0.25">
      <c r="M49" s="2"/>
      <c r="N49" s="2"/>
      <c r="O49" s="2"/>
      <c r="P49" s="2"/>
      <c r="Q49" s="2"/>
      <c r="R49" s="2"/>
      <c r="S49" s="2"/>
      <c r="T49" s="2"/>
      <c r="U49" s="2"/>
      <c r="V49" s="2"/>
      <c r="W49" s="2"/>
      <c r="X49" s="2"/>
      <c r="Y49" s="2"/>
      <c r="Z49" s="2"/>
      <c r="AA49" s="2"/>
      <c r="AB49" s="2"/>
      <c r="AC49" s="2"/>
      <c r="AD49" s="2"/>
      <c r="AE49" s="2"/>
      <c r="AF49" s="2"/>
      <c r="AG49" s="2"/>
      <c r="AH49" s="2"/>
      <c r="AI49" s="2"/>
      <c r="AJ49" s="2"/>
    </row>
    <row r="50" spans="13:36" ht="20.25" customHeight="1" x14ac:dyDescent="0.25">
      <c r="M50" s="2"/>
      <c r="N50" s="2"/>
      <c r="O50" s="2"/>
      <c r="P50" s="2"/>
      <c r="Q50" s="2"/>
      <c r="R50" s="2"/>
      <c r="S50" s="2"/>
      <c r="T50" s="2"/>
      <c r="U50" s="2"/>
      <c r="V50" s="2"/>
      <c r="W50" s="2"/>
      <c r="X50" s="2"/>
      <c r="Y50" s="2"/>
      <c r="Z50" s="2"/>
      <c r="AA50" s="2"/>
      <c r="AB50" s="2"/>
      <c r="AC50" s="2"/>
      <c r="AD50" s="2"/>
      <c r="AE50" s="2"/>
      <c r="AF50" s="2"/>
      <c r="AG50" s="2"/>
      <c r="AH50" s="2"/>
      <c r="AI50" s="2"/>
      <c r="AJ50" s="2"/>
    </row>
    <row r="51" spans="13:36" ht="20.25" customHeight="1" x14ac:dyDescent="0.25">
      <c r="M51" s="16" t="s">
        <v>120</v>
      </c>
      <c r="N51" s="153" cm="1">
        <f t="array" ref="N51">_xlfn.LET(
_xlpm.row,M53:X53,
_xlpm.PData,SUM(_xlfn.BYCOL(_xlpm.row,_xlfn.LAMBDA(_xlpm.rk,IFERROR(MAX(SUMIFS(power_data[Rack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77.026658666666677</v>
      </c>
      <c r="O51" s="17"/>
      <c r="P51" s="17" t="s">
        <v>1993</v>
      </c>
      <c r="Q51" s="153" cm="1">
        <f t="array" ref="Q51">_xlfn.LET(_xlpm.row,M53:X53,
SUM(_xlfn.BYCOL(_xlpm.row,_xlfn.LAMBDA(_xlpm.row,IFERROR(SUMIFS(rack_breakdown[kW/Rack],rack_breakdown[Rack Path],$Y$3&amp;".sr0"&amp;$Y$4&amp;".rk"&amp;TEXT(_xlpm.row,"00")),0)))))</f>
        <v>148.5</v>
      </c>
      <c r="R51" s="17"/>
      <c r="S51" s="17"/>
      <c r="T51" s="17" t="s">
        <v>122</v>
      </c>
      <c r="U51" s="17" cm="1">
        <f t="array" ref="U51">IF(OR(ISNUMBER(FIND("Bare",M52)),ISNUMBER(FIND("Compute",M52))),
SUM(SUMIFS(rack_breakdown[Active Servers],rack_breakdown[Server Room],$C$5,rack_breakdown[Rack],"="&amp;M53:X53)),
SUM(SUMIFS(rack_breakdown[Active Hardware],rack_breakdown[Server Room],$C$5,rack_breakdown[Rack],"="&amp;M53:X53)))</f>
        <v>58</v>
      </c>
      <c r="V51" s="17"/>
      <c r="W51" s="17" t="s">
        <v>121</v>
      </c>
      <c r="X51" s="230" cm="1">
        <f t="array" ref="X51">SUM(SUMIFS(liquidation_data[Hardware Count],liquidation_data[Location 2nd Level ID],$C$5,liquidation_data[Location 3rdLevel ID],"="&amp;M53:X53))</f>
        <v>0</v>
      </c>
      <c r="Z51" s="152" t="s">
        <v>120</v>
      </c>
      <c r="AA51" s="153" cm="1">
        <f t="array" ref="AA51">_xlfn.LET(
_xlpm.row,Z53:AJ53,
_xlpm.PData,SUM(_xlfn.BYCOL(_xlpm.row,_xlfn.LAMBDA(_xlpm.rk,IFERROR(MAX(SUMIFS(power_data[Rack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39.632201333333327</v>
      </c>
      <c r="AB51" s="154"/>
      <c r="AC51" s="154" t="s">
        <v>1993</v>
      </c>
      <c r="AD51" s="153" cm="1">
        <f t="array" ref="AD51">_xlfn.LET(_xlpm.row,Z53:AJ53,
SUM(_xlfn.BYCOL(_xlpm.row,_xlfn.LAMBDA(_xlpm.row,IFERROR(SUMIFS(rack_breakdown[kW/Rack],rack_breakdown[Rack Path],$Y$3&amp;".sr0"&amp;$Y$4&amp;".rk"&amp;TEXT(_xlpm.row,"00")),0)))))</f>
        <v>88</v>
      </c>
      <c r="AE51" s="154"/>
      <c r="AF51" s="154" t="s">
        <v>122</v>
      </c>
      <c r="AG51" s="153" cm="1">
        <f t="array" ref="AG51">IF(OR(ISNUMBER(FIND("Bare",Z52)),ISNUMBER(FIND("Compute",Z52))),
SUM(SUMIFS(rack_breakdown[Active Servers],rack_breakdown[Server Room],$C$5,rack_breakdown[Rack],"="&amp;Z53:AJ53)),
SUM(SUMIFS(rack_breakdown[Active Hardware],rack_breakdown[Server Room],$C$5,rack_breakdown[Rack],"="&amp;Z53:AJ53)))</f>
        <v>62</v>
      </c>
      <c r="AH51" s="154"/>
      <c r="AI51" s="154" t="s">
        <v>121</v>
      </c>
      <c r="AJ51" s="155" cm="1">
        <f t="array" ref="AJ51">SUM(SUMIFS(liquidation_data[Hardware Count],liquidation_data[Location 2nd Level ID],$C$5,liquidation_data[Location 3rdLevel ID],"="&amp;Z53:AJ53))</f>
        <v>0</v>
      </c>
    </row>
    <row r="52" spans="13:36" ht="20.25" customHeight="1" x14ac:dyDescent="0.25">
      <c r="M52" s="276" t="str" cm="1">
        <f t="array" ref="M52">IFERROR(_xlfn.LET(_xlpm.POD,_xlfn.XLOOKUP('rack_breakdown'!$B$2&amp;".sr0"&amp;$C$5&amp;".rk"&amp;TEXT(M53,"00"),rack_breakdown[Rack Path],rack_breakdown[Pod]),IF(LEFT(_xlpm.POD,1)="G","","POD"&amp;_xlpm.POD&amp;" - "))&amp;
INDEX(rack_breakdown[Type],MATCH(_xlfn.MODE.SNGL(IF((rack_breakdown[Server Room]=$C$5)*(rack_breakdown[Rack]&gt;=M53)*(rack_breakdown[Rack]&lt;=X53),COUNTIF(rack_breakdown[Type],"&lt;"&amp;rack_breakdown[Type]),"")),COUNTIF(rack_breakdown[Type],"&lt;"&amp;rack_breakdown[Type]),0)),"NO DATA")</f>
        <v>Gen2</v>
      </c>
      <c r="N52" s="277"/>
      <c r="O52" s="277"/>
      <c r="P52" s="277"/>
      <c r="Q52" s="277"/>
      <c r="R52" s="277"/>
      <c r="S52" s="277"/>
      <c r="T52" s="277"/>
      <c r="U52" s="277"/>
      <c r="V52" s="277"/>
      <c r="W52" s="277"/>
      <c r="X52" s="278"/>
      <c r="Z52" s="276" t="str" cm="1">
        <f t="array" ref="Z52">IFERROR(_xlfn.LET(_xlpm.POD,_xlfn.XLOOKUP('rack_breakdown'!$B$2&amp;".sr0"&amp;$C$5&amp;".rk"&amp;TEXT(Z53,"00"),rack_breakdown[Rack Path],rack_breakdown[Pod]),IF(LEFT(_xlpm.POD,1)="G","","POD"&amp;_xlpm.POD&amp;" - "))&amp;
INDEX(rack_breakdown[Type],MATCH(_xlfn.MODE.SNGL(IF((rack_breakdown[Server Room]=$C$5)*(rack_breakdown[Rack]&gt;=Z53)*(rack_breakdown[Rack]&lt;=AJ53),COUNTIF(rack_breakdown[Type],"&lt;"&amp;rack_breakdown[Type]),"")),COUNTIF(rack_breakdown[Type],"&lt;"&amp;rack_breakdown[Type]),0)),"NO DATA")</f>
        <v>NGDC</v>
      </c>
      <c r="AA52" s="277"/>
      <c r="AB52" s="277"/>
      <c r="AC52" s="277"/>
      <c r="AD52" s="277"/>
      <c r="AE52" s="277"/>
      <c r="AF52" s="277"/>
      <c r="AG52" s="277"/>
      <c r="AH52" s="277"/>
      <c r="AI52" s="277"/>
      <c r="AJ52" s="278"/>
    </row>
    <row r="53" spans="13:36" ht="20.25" customHeight="1" x14ac:dyDescent="0.25">
      <c r="M53" s="3">
        <v>111</v>
      </c>
      <c r="N53" s="3">
        <v>112</v>
      </c>
      <c r="O53" s="3">
        <v>113</v>
      </c>
      <c r="P53" s="3">
        <v>114</v>
      </c>
      <c r="Q53" s="3">
        <v>115</v>
      </c>
      <c r="R53" s="3">
        <v>116</v>
      </c>
      <c r="S53" s="3">
        <v>117</v>
      </c>
      <c r="T53" s="3">
        <v>118</v>
      </c>
      <c r="U53" s="3">
        <v>119</v>
      </c>
      <c r="V53" s="3">
        <v>120</v>
      </c>
      <c r="W53" s="3">
        <v>121</v>
      </c>
      <c r="X53" s="3">
        <v>122</v>
      </c>
      <c r="Z53" s="3">
        <v>123</v>
      </c>
      <c r="AA53" s="3">
        <v>124</v>
      </c>
      <c r="AB53" s="3">
        <v>125</v>
      </c>
      <c r="AC53" s="3">
        <v>126</v>
      </c>
      <c r="AD53" s="3">
        <v>127</v>
      </c>
      <c r="AE53" s="3">
        <v>128</v>
      </c>
      <c r="AF53" s="3">
        <v>129</v>
      </c>
      <c r="AG53" s="3">
        <v>130</v>
      </c>
      <c r="AH53" s="3">
        <v>131</v>
      </c>
      <c r="AI53" s="3">
        <v>132</v>
      </c>
      <c r="AJ53" s="3">
        <v>133</v>
      </c>
    </row>
    <row r="58" spans="13:36" ht="20.25" customHeight="1" x14ac:dyDescent="0.25">
      <c r="M58" s="152" t="s">
        <v>120</v>
      </c>
      <c r="N58" s="153" cm="1">
        <f t="array" ref="N58">_xlfn.LET(
_xlpm.row,M60:W60,
_xlpm.PData,SUM(_xlfn.BYCOL(_xlpm.row,_xlfn.LAMBDA(_xlpm.rk,IFERROR(MAX(SUMIFS(power_data[Rack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70.664445333333333</v>
      </c>
      <c r="O58" s="154"/>
      <c r="P58" s="154" t="s">
        <v>1993</v>
      </c>
      <c r="Q58" s="153" cm="1">
        <f t="array" ref="Q58">_xlfn.LET(_xlpm.row,M60:W60,
SUM(_xlfn.BYCOL(_xlpm.row,_xlfn.LAMBDA(_xlpm.row,IFERROR(SUMIFS(rack_breakdown[kW/Rack],rack_breakdown[Rack Path],$Y$3&amp;".sr0"&amp;$Y$4&amp;".rk"&amp;TEXT(_xlpm.row,"00")),0)))))</f>
        <v>160</v>
      </c>
      <c r="R58" s="154"/>
      <c r="S58" s="154" t="s">
        <v>122</v>
      </c>
      <c r="T58" s="153" cm="1">
        <f t="array" ref="T58">IF(OR(ISNUMBER(FIND("Bare",M59)),ISNUMBER(FIND("Compute",M59))),
SUM(SUMIFS(rack_breakdown[Active Servers],rack_breakdown[Server Room],$C$5,rack_breakdown[Rack],"="&amp;M60:W60)),
SUM(SUMIFS(rack_breakdown[Active Hardware],rack_breakdown[Server Room],$C$5,rack_breakdown[Rack],"="&amp;M60:W60)))</f>
        <v>125</v>
      </c>
      <c r="U58" s="154"/>
      <c r="V58" s="154" t="s">
        <v>121</v>
      </c>
      <c r="W58" s="155" cm="1">
        <f t="array" ref="W58">SUM(SUMIFS(liquidation_data[Hardware Count],liquidation_data[Location 2nd Level ID],$C$5,liquidation_data[Location 3rdLevel ID],"="&amp;M60:W60))</f>
        <v>30</v>
      </c>
      <c r="Z58" s="152" t="s">
        <v>120</v>
      </c>
      <c r="AA58" s="153" cm="1">
        <f t="array" ref="AA58">_xlfn.LET(
_xlpm.row,Z60:AJ60,
_xlpm.PData,SUM(_xlfn.BYCOL(_xlpm.row,_xlfn.LAMBDA(_xlpm.rk,IFERROR(MAX(SUMIFS(power_data[Rack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0</v>
      </c>
      <c r="AB58" s="154"/>
      <c r="AC58" s="154" t="s">
        <v>1993</v>
      </c>
      <c r="AD58" s="153" cm="1">
        <f t="array" ref="AD58">_xlfn.LET(_xlpm.row,Z60:AJ60,
SUM(_xlfn.BYCOL(_xlpm.row,_xlfn.LAMBDA(_xlpm.row,IFERROR(SUMIFS(rack_breakdown[kW/Rack],rack_breakdown[Rack Path],$Y$3&amp;".sr0"&amp;$Y$4&amp;".rk"&amp;TEXT(_xlpm.row,"00")),0)))))</f>
        <v>0</v>
      </c>
      <c r="AE58" s="154"/>
      <c r="AF58" s="154" t="s">
        <v>122</v>
      </c>
      <c r="AG58" s="153" cm="1">
        <f t="array" ref="AG58">IF(OR(ISNUMBER(FIND("Bare",Z59)),ISNUMBER(FIND("Compute",Z59))),
SUM(SUMIFS(rack_breakdown[Active Servers],rack_breakdown[Server Room],$C$5,rack_breakdown[Rack],"="&amp;Z60:AJ60)),
SUM(SUMIFS(rack_breakdown[Active Hardware],rack_breakdown[Server Room],$C$5,rack_breakdown[Rack],"="&amp;Z60:AJ60)))</f>
        <v>0</v>
      </c>
      <c r="AH58" s="154"/>
      <c r="AI58" s="154" t="s">
        <v>121</v>
      </c>
      <c r="AJ58" s="155" cm="1">
        <f t="array" ref="AJ58">SUM(SUMIFS(liquidation_data[Hardware Count],liquidation_data[Location 2nd Level ID],$C$5,liquidation_data[Location 3rdLevel ID],"="&amp;Z60:AJ60))</f>
        <v>0</v>
      </c>
    </row>
    <row r="59" spans="13:36" ht="20.25" customHeight="1" x14ac:dyDescent="0.25">
      <c r="M59" s="276" t="str" cm="1">
        <f t="array" ref="M59">IFERROR(_xlfn.LET(_xlpm.POD,_xlfn.XLOOKUP('rack_breakdown'!$B$2&amp;".sr0"&amp;$C$5&amp;".rk"&amp;TEXT(M60,"00"),rack_breakdown[Rack Path],rack_breakdown[Pod]),IF(LEFT(_xlpm.POD,1)="G","","POD"&amp;_xlpm.POD&amp;" - "))&amp;
INDEX(rack_breakdown[Type],MATCH(_xlfn.MODE.SNGL(IF((rack_breakdown[Server Room]=$C$5)*(rack_breakdown[Rack]&gt;=M60)*(rack_breakdown[Rack]&lt;=W60),COUNTIF(rack_breakdown[Type],"&lt;"&amp;rack_breakdown[Type]),"")),COUNTIF(rack_breakdown[Type],"&lt;"&amp;rack_breakdown[Type]),0)),"NO DATA")</f>
        <v>Gen1</v>
      </c>
      <c r="N59" s="277"/>
      <c r="O59" s="277"/>
      <c r="P59" s="277"/>
      <c r="Q59" s="277"/>
      <c r="R59" s="277"/>
      <c r="S59" s="277"/>
      <c r="T59" s="277"/>
      <c r="U59" s="277"/>
      <c r="V59" s="277"/>
      <c r="W59" s="278"/>
      <c r="Z59" s="276" t="str" cm="1">
        <f t="array" ref="Z59">IFERROR(_xlfn.LET(_xlpm.POD,_xlfn.XLOOKUP('rack_breakdown'!$B$2&amp;".sr0"&amp;$C$5&amp;".rk"&amp;TEXT(Z60,"00"),rack_breakdown[Rack Path],rack_breakdown[Pod]),IF(LEFT(_xlpm.POD,1)="G","","POD"&amp;_xlpm.POD&amp;" - "))&amp;
INDEX(rack_breakdown[Type],MATCH(_xlfn.MODE.SNGL(IF((rack_breakdown[Server Room]=$C$5)*(rack_breakdown[Rack]&gt;=Z60)*(rack_breakdown[Rack]&lt;=AJ60),COUNTIF(rack_breakdown[Type],"&lt;"&amp;rack_breakdown[Type]),"")),COUNTIF(rack_breakdown[Type],"&lt;"&amp;rack_breakdown[Type]),0)),"NO DATA")</f>
        <v>Unallocated</v>
      </c>
      <c r="AA59" s="277"/>
      <c r="AB59" s="277"/>
      <c r="AC59" s="277"/>
      <c r="AD59" s="277"/>
      <c r="AE59" s="277"/>
      <c r="AF59" s="277"/>
      <c r="AG59" s="277"/>
      <c r="AH59" s="277"/>
      <c r="AI59" s="277"/>
      <c r="AJ59" s="278"/>
    </row>
    <row r="60" spans="13:36" ht="20.25" customHeight="1" x14ac:dyDescent="0.25">
      <c r="M60" s="3">
        <v>134</v>
      </c>
      <c r="N60" s="3">
        <v>135</v>
      </c>
      <c r="O60" s="3">
        <v>136</v>
      </c>
      <c r="P60" s="3">
        <v>137</v>
      </c>
      <c r="Q60" s="3">
        <v>138</v>
      </c>
      <c r="R60" s="3">
        <v>139</v>
      </c>
      <c r="S60" s="3">
        <v>140</v>
      </c>
      <c r="T60" s="3">
        <v>141</v>
      </c>
      <c r="U60" s="3">
        <v>142</v>
      </c>
      <c r="V60" s="3">
        <v>143</v>
      </c>
      <c r="W60" s="3">
        <v>144</v>
      </c>
      <c r="Z60" s="3">
        <v>145</v>
      </c>
      <c r="AA60" s="3">
        <v>146</v>
      </c>
      <c r="AB60" s="3">
        <v>147</v>
      </c>
      <c r="AC60" s="3">
        <v>148</v>
      </c>
      <c r="AD60" s="3">
        <v>149</v>
      </c>
      <c r="AE60" s="3">
        <v>150</v>
      </c>
      <c r="AF60" s="3">
        <v>151</v>
      </c>
      <c r="AG60" s="3">
        <v>152</v>
      </c>
      <c r="AH60" s="3">
        <v>153</v>
      </c>
      <c r="AI60" s="3">
        <v>154</v>
      </c>
      <c r="AJ60" s="3">
        <v>155</v>
      </c>
    </row>
    <row r="61" spans="13:36" ht="20.25" customHeight="1" x14ac:dyDescent="0.25">
      <c r="M61" s="2"/>
      <c r="N61" s="2"/>
      <c r="O61" s="2"/>
      <c r="P61" s="2"/>
      <c r="Q61" s="2"/>
      <c r="R61" s="2"/>
      <c r="S61" s="2"/>
      <c r="T61" s="2"/>
      <c r="U61" s="2"/>
      <c r="V61" s="2"/>
      <c r="W61" s="2"/>
      <c r="X61" s="2"/>
      <c r="Y61" s="2"/>
      <c r="Z61" s="2"/>
      <c r="AA61" s="2"/>
      <c r="AB61" s="2"/>
      <c r="AC61" s="2"/>
      <c r="AD61" s="2"/>
      <c r="AE61" s="2"/>
      <c r="AF61" s="2"/>
      <c r="AG61" s="2"/>
      <c r="AH61" s="2"/>
      <c r="AI61" s="2"/>
      <c r="AJ61" s="2"/>
    </row>
    <row r="62" spans="13:36" ht="20.25" customHeight="1" x14ac:dyDescent="0.25">
      <c r="M62" s="2"/>
      <c r="N62" s="2"/>
      <c r="O62" s="2"/>
      <c r="P62" s="2"/>
      <c r="Q62" s="2"/>
      <c r="R62" s="2"/>
      <c r="S62" s="2"/>
      <c r="T62" s="2"/>
      <c r="U62" s="2"/>
      <c r="V62" s="2"/>
      <c r="W62" s="2"/>
      <c r="X62" s="2"/>
      <c r="Y62" s="2"/>
      <c r="Z62" s="2"/>
      <c r="AA62" s="2"/>
      <c r="AB62" s="2"/>
      <c r="AC62" s="2"/>
      <c r="AD62" s="2"/>
      <c r="AE62" s="2"/>
      <c r="AF62" s="2"/>
      <c r="AG62" s="2"/>
      <c r="AH62" s="2"/>
      <c r="AI62" s="2"/>
      <c r="AJ62" s="2"/>
    </row>
    <row r="63" spans="13:36" ht="20.25" customHeight="1" x14ac:dyDescent="0.25">
      <c r="M63" s="2"/>
      <c r="N63" s="2"/>
      <c r="O63" s="2"/>
      <c r="P63" s="2"/>
      <c r="Q63" s="2"/>
      <c r="R63" s="2"/>
      <c r="S63" s="2"/>
      <c r="T63" s="2"/>
      <c r="U63" s="2"/>
      <c r="V63" s="2"/>
      <c r="W63" s="2"/>
      <c r="X63" s="2"/>
      <c r="Y63" s="2"/>
      <c r="Z63" s="2"/>
      <c r="AA63" s="2"/>
      <c r="AB63" s="2"/>
      <c r="AC63" s="2"/>
      <c r="AD63" s="2"/>
      <c r="AE63" s="2"/>
      <c r="AF63" s="2"/>
      <c r="AG63" s="2"/>
      <c r="AH63" s="2"/>
      <c r="AI63" s="2"/>
      <c r="AJ63" s="2"/>
    </row>
    <row r="64" spans="13:36" ht="20.25" customHeight="1" x14ac:dyDescent="0.25">
      <c r="M64" s="2"/>
      <c r="N64" s="2"/>
      <c r="O64" s="2"/>
      <c r="P64" s="2"/>
      <c r="Q64" s="2"/>
      <c r="R64" s="2"/>
      <c r="S64" s="2"/>
      <c r="T64" s="2"/>
      <c r="U64" s="2"/>
      <c r="V64" s="2"/>
      <c r="W64" s="2"/>
      <c r="X64" s="2"/>
      <c r="Y64" s="2"/>
      <c r="Z64" s="2"/>
      <c r="AA64" s="2"/>
      <c r="AB64" s="2"/>
      <c r="AC64" s="2"/>
      <c r="AD64" s="2"/>
      <c r="AE64" s="2"/>
      <c r="AF64" s="2"/>
      <c r="AG64" s="2"/>
      <c r="AH64" s="2"/>
      <c r="AI64" s="2"/>
      <c r="AJ64" s="2"/>
    </row>
    <row r="65" spans="13:36" ht="20.25" customHeight="1" x14ac:dyDescent="0.25">
      <c r="M65" s="152" t="s">
        <v>120</v>
      </c>
      <c r="N65" s="153" cm="1">
        <f t="array" ref="N65">_xlfn.LET(
_xlpm.row,M67:W67,
_xlpm.PData,SUM(_xlfn.BYCOL(_xlpm.row,_xlfn.LAMBDA(_xlpm.rk,IFERROR(MAX(SUMIFS(power_data[Rack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43.306927999999999</v>
      </c>
      <c r="O65" s="154"/>
      <c r="P65" s="154" t="s">
        <v>1993</v>
      </c>
      <c r="Q65" s="153" cm="1">
        <f t="array" ref="Q65">_xlfn.LET(_xlpm.row,M67:W67,
SUM(_xlfn.BYCOL(_xlpm.row,_xlfn.LAMBDA(_xlpm.row,IFERROR(SUMIFS(rack_breakdown[kW/Rack],rack_breakdown[Rack Path],$Y$3&amp;".sr0"&amp;$Y$4&amp;".rk"&amp;TEXT(_xlpm.row,"00")),0)))))</f>
        <v>140</v>
      </c>
      <c r="R65" s="154"/>
      <c r="S65" s="154" t="s">
        <v>122</v>
      </c>
      <c r="T65" s="153" cm="1">
        <f t="array" ref="T65">IF(OR(ISNUMBER(FIND("Bare",M66)),ISNUMBER(FIND("Compute",M66))),
SUM(SUMIFS(rack_breakdown[Active Servers],rack_breakdown[Server Room],$C$5,rack_breakdown[Rack],"="&amp;M67:W67)),
SUM(SUMIFS(rack_breakdown[Active Hardware],rack_breakdown[Server Room],$C$5,rack_breakdown[Rack],"="&amp;M67:W67)))</f>
        <v>320</v>
      </c>
      <c r="U65" s="154"/>
      <c r="V65" s="154" t="s">
        <v>121</v>
      </c>
      <c r="W65" s="155" cm="1">
        <f t="array" ref="W65">SUM(SUMIFS(liquidation_data[Hardware Count],liquidation_data[Location 2nd Level ID],$C$5,liquidation_data[Location 3rdLevel ID],"="&amp;M67:W67))</f>
        <v>40</v>
      </c>
      <c r="Z65" s="152" t="s">
        <v>120</v>
      </c>
      <c r="AA65" s="153" cm="1">
        <f t="array" ref="AA65">_xlfn.LET(
_xlpm.row,Z67:AJ67,
_xlpm.PData,SUM(_xlfn.BYCOL(_xlpm.row,_xlfn.LAMBDA(_xlpm.rk,IFERROR(MAX(SUMIFS(power_data[Rack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0</v>
      </c>
      <c r="AB65" s="154"/>
      <c r="AC65" s="154" t="s">
        <v>1993</v>
      </c>
      <c r="AD65" s="153" cm="1">
        <f t="array" ref="AD65">_xlfn.LET(_xlpm.row,Z67:AJ67,
SUM(_xlfn.BYCOL(_xlpm.row,_xlfn.LAMBDA(_xlpm.row,IFERROR(SUMIFS(rack_breakdown[kW/Rack],rack_breakdown[Rack Path],$Y$3&amp;".sr0"&amp;$Y$4&amp;".rk"&amp;TEXT(_xlpm.row,"00")),0)))))</f>
        <v>0</v>
      </c>
      <c r="AE65" s="154"/>
      <c r="AF65" s="154" t="s">
        <v>122</v>
      </c>
      <c r="AG65" s="153" cm="1">
        <f t="array" ref="AG65">IF(OR(ISNUMBER(FIND("Bare",Z66)),ISNUMBER(FIND("Compute",Z66))),
SUM(SUMIFS(rack_breakdown[Active Servers],rack_breakdown[Server Room],$C$5,rack_breakdown[Rack],"="&amp;Z67:AJ67)),
SUM(SUMIFS(rack_breakdown[Active Hardware],rack_breakdown[Server Room],$C$5,rack_breakdown[Rack],"="&amp;Z67:AJ67)))</f>
        <v>0</v>
      </c>
      <c r="AH65" s="154"/>
      <c r="AI65" s="154" t="s">
        <v>121</v>
      </c>
      <c r="AJ65" s="155" cm="1">
        <f t="array" ref="AJ65">SUM(SUMIFS(liquidation_data[Hardware Count],liquidation_data[Location 2nd Level ID],$C$5,liquidation_data[Location 3rdLevel ID],"="&amp;Z67:AJ67))</f>
        <v>0</v>
      </c>
    </row>
    <row r="66" spans="13:36" ht="20.25" customHeight="1" x14ac:dyDescent="0.25">
      <c r="M66" s="276" t="str" cm="1">
        <f t="array" ref="M66">IFERROR(_xlfn.LET(_xlpm.POD,_xlfn.XLOOKUP('rack_breakdown'!$B$2&amp;".sr0"&amp;$C$5&amp;".rk"&amp;TEXT(M67,"00"),rack_breakdown[Rack Path],rack_breakdown[Pod]),IF(LEFT(_xlpm.POD,1)="G","","POD"&amp;_xlpm.POD&amp;" - "))&amp;
INDEX(rack_breakdown[Type],MATCH(_xlfn.MODE.SNGL(IF((rack_breakdown[Server Room]=$C$5)*(rack_breakdown[Rack]&gt;=M67)*(rack_breakdown[Rack]&lt;=W67),COUNTIF(rack_breakdown[Type],"&lt;"&amp;rack_breakdown[Type]),"")),COUNTIF(rack_breakdown[Type],"&lt;"&amp;rack_breakdown[Type]),0)),"NO DATA")</f>
        <v>Gen1</v>
      </c>
      <c r="N66" s="277"/>
      <c r="O66" s="277"/>
      <c r="P66" s="277"/>
      <c r="Q66" s="277"/>
      <c r="R66" s="277"/>
      <c r="S66" s="277"/>
      <c r="T66" s="277"/>
      <c r="U66" s="277"/>
      <c r="V66" s="277"/>
      <c r="W66" s="278"/>
      <c r="Z66" s="276" t="str" cm="1">
        <f t="array" ref="Z66">IFERROR(_xlfn.LET(_xlpm.POD,_xlfn.XLOOKUP('rack_breakdown'!$B$2&amp;".sr0"&amp;$C$5&amp;".rk"&amp;TEXT(Z67,"00"),rack_breakdown[Rack Path],rack_breakdown[Pod]),IF(LEFT(_xlpm.POD,1)="G","","POD"&amp;_xlpm.POD&amp;" - "))&amp;
INDEX(rack_breakdown[Type],MATCH(_xlfn.MODE.SNGL(IF((rack_breakdown[Server Room]=$C$5)*(rack_breakdown[Rack]&gt;=Z67)*(rack_breakdown[Rack]&lt;=AJ67),COUNTIF(rack_breakdown[Type],"&lt;"&amp;rack_breakdown[Type]),"")),COUNTIF(rack_breakdown[Type],"&lt;"&amp;rack_breakdown[Type]),0)),"NO DATA")</f>
        <v>Unallocated</v>
      </c>
      <c r="AA66" s="277"/>
      <c r="AB66" s="277"/>
      <c r="AC66" s="277"/>
      <c r="AD66" s="277"/>
      <c r="AE66" s="277"/>
      <c r="AF66" s="277"/>
      <c r="AG66" s="277"/>
      <c r="AH66" s="277"/>
      <c r="AI66" s="277"/>
      <c r="AJ66" s="278"/>
    </row>
    <row r="67" spans="13:36" ht="20.25" customHeight="1" x14ac:dyDescent="0.25">
      <c r="M67" s="3">
        <v>156</v>
      </c>
      <c r="N67" s="3">
        <v>157</v>
      </c>
      <c r="O67" s="3">
        <v>158</v>
      </c>
      <c r="P67" s="3">
        <v>159</v>
      </c>
      <c r="Q67" s="3">
        <v>160</v>
      </c>
      <c r="R67" s="3">
        <v>161</v>
      </c>
      <c r="S67" s="3">
        <v>162</v>
      </c>
      <c r="T67" s="3">
        <v>163</v>
      </c>
      <c r="U67" s="3">
        <v>164</v>
      </c>
      <c r="V67" s="3">
        <v>165</v>
      </c>
      <c r="W67" s="3">
        <v>166</v>
      </c>
      <c r="Z67" s="3">
        <v>167</v>
      </c>
      <c r="AA67" s="3">
        <v>168</v>
      </c>
      <c r="AB67" s="3">
        <v>169</v>
      </c>
      <c r="AC67" s="3">
        <v>170</v>
      </c>
      <c r="AD67" s="3">
        <v>171</v>
      </c>
      <c r="AE67" s="3">
        <v>172</v>
      </c>
      <c r="AF67" s="3">
        <v>173</v>
      </c>
      <c r="AG67" s="3">
        <v>174</v>
      </c>
      <c r="AH67" s="3">
        <v>175</v>
      </c>
      <c r="AI67" s="3">
        <v>176</v>
      </c>
      <c r="AJ67" s="3">
        <v>177</v>
      </c>
    </row>
    <row r="72" spans="13:36" ht="20.25" customHeight="1" x14ac:dyDescent="0.25">
      <c r="M72" s="152" t="s">
        <v>120</v>
      </c>
      <c r="N72" s="153" cm="1">
        <f t="array" ref="N72">_xlfn.LET(
_xlpm.row,M74:W74,
_xlpm.PData,SUM(_xlfn.BYCOL(_xlpm.row,_xlfn.LAMBDA(_xlpm.rk,IFERROR(MAX(SUMIFS(power_data[Rack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66.265742666666654</v>
      </c>
      <c r="O72" s="154"/>
      <c r="P72" s="154" t="s">
        <v>1993</v>
      </c>
      <c r="Q72" s="153" cm="1">
        <f t="array" ref="Q72">_xlfn.LET(_xlpm.row,M74:W74,
SUM(_xlfn.BYCOL(_xlpm.row,_xlfn.LAMBDA(_xlpm.row,IFERROR(SUMIFS(rack_breakdown[kW/Rack],rack_breakdown[Rack Path],$Y$3&amp;".sr0"&amp;$Y$4&amp;".rk"&amp;TEXT(_xlpm.row,"00")),0)))))</f>
        <v>140</v>
      </c>
      <c r="R72" s="154"/>
      <c r="S72" s="154" t="s">
        <v>122</v>
      </c>
      <c r="T72" s="153" cm="1">
        <f t="array" ref="T72">IF(OR(ISNUMBER(FIND("Bare",M73)),ISNUMBER(FIND("Compute",M73))),
SUM(SUMIFS(rack_breakdown[Active Servers],rack_breakdown[Server Room],$C$5,rack_breakdown[Rack],"="&amp;M74:W74)),
SUM(SUMIFS(rack_breakdown[Active Hardware],rack_breakdown[Server Room],$C$5,rack_breakdown[Rack],"="&amp;M74:W74)))</f>
        <v>202</v>
      </c>
      <c r="U72" s="154"/>
      <c r="V72" s="154" t="s">
        <v>121</v>
      </c>
      <c r="W72" s="155" cm="1">
        <f t="array" ref="W72">SUM(SUMIFS(liquidation_data[Hardware Count],liquidation_data[Location 2nd Level ID],$C$5,liquidation_data[Location 3rdLevel ID],"="&amp;M74:W74))</f>
        <v>20</v>
      </c>
      <c r="Z72" s="152" t="s">
        <v>120</v>
      </c>
      <c r="AA72" s="153" cm="1">
        <f t="array" ref="AA72">_xlfn.LET(
_xlpm.row,Z74:AJ74,
_xlpm.PData,SUM(_xlfn.BYCOL(_xlpm.row,_xlfn.LAMBDA(_xlpm.rk,IFERROR(MAX(SUMIFS(power_data[Rack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80.975618666666662</v>
      </c>
      <c r="AB72" s="154"/>
      <c r="AC72" s="154" t="s">
        <v>1993</v>
      </c>
      <c r="AD72" s="153" cm="1">
        <f t="array" ref="AD72">_xlfn.LET(_xlpm.row,Z74:AJ74,
SUM(_xlfn.BYCOL(_xlpm.row,_xlfn.LAMBDA(_xlpm.row,IFERROR(SUMIFS(rack_breakdown[kW/Rack],rack_breakdown[Rack Path],$Y$3&amp;".sr0"&amp;$Y$4&amp;".rk"&amp;TEXT(_xlpm.row,"00")),0)))))</f>
        <v>162.5</v>
      </c>
      <c r="AE72" s="154"/>
      <c r="AF72" s="154" t="s">
        <v>122</v>
      </c>
      <c r="AG72" s="153" cm="1">
        <f t="array" ref="AG72">IF(OR(ISNUMBER(FIND("Bare",Z73)),ISNUMBER(FIND("Compute",Z73))),
SUM(SUMIFS(rack_breakdown[Active Servers],rack_breakdown[Server Room],$C$5,rack_breakdown[Rack],"="&amp;Z74:AJ74)),
SUM(SUMIFS(rack_breakdown[Active Hardware],rack_breakdown[Server Room],$C$5,rack_breakdown[Rack],"="&amp;Z74:AJ74)))</f>
        <v>151</v>
      </c>
      <c r="AH72" s="154"/>
      <c r="AI72" s="154" t="s">
        <v>121</v>
      </c>
      <c r="AJ72" s="155" cm="1">
        <f t="array" ref="AJ72">SUM(SUMIFS(liquidation_data[Hardware Count],liquidation_data[Location 2nd Level ID],$C$5,liquidation_data[Location 3rdLevel ID],"="&amp;Z74:AJ74))</f>
        <v>0</v>
      </c>
    </row>
    <row r="73" spans="13:36" ht="20.25" customHeight="1" x14ac:dyDescent="0.25">
      <c r="M73" s="276" t="str" cm="1">
        <f t="array" ref="M73">IFERROR(_xlfn.LET(_xlpm.POD,_xlfn.XLOOKUP('rack_breakdown'!$B$2&amp;".sr0"&amp;$C$5&amp;".rk"&amp;TEXT(M74,"00"),rack_breakdown[Rack Path],rack_breakdown[Pod]),IF(LEFT(_xlpm.POD,1)="G","","POD"&amp;_xlpm.POD&amp;" - "))&amp;
INDEX(rack_breakdown[Type],MATCH(_xlfn.MODE.SNGL(IF((rack_breakdown[Server Room]=$C$5)*(rack_breakdown[Rack]&gt;=M74)*(rack_breakdown[Rack]&lt;=W74),COUNTIF(rack_breakdown[Type],"&lt;"&amp;rack_breakdown[Type]),"")),COUNTIF(rack_breakdown[Type],"&lt;"&amp;rack_breakdown[Type]),0)),"NO DATA")</f>
        <v>Gen1</v>
      </c>
      <c r="N73" s="277"/>
      <c r="O73" s="277"/>
      <c r="P73" s="277"/>
      <c r="Q73" s="277"/>
      <c r="R73" s="277"/>
      <c r="S73" s="277"/>
      <c r="T73" s="277"/>
      <c r="U73" s="277"/>
      <c r="V73" s="277"/>
      <c r="W73" s="278"/>
      <c r="Z73" s="276" t="str" cm="1">
        <f t="array" ref="Z73">IFERROR(_xlfn.LET(_xlpm.POD,_xlfn.XLOOKUP('rack_breakdown'!$B$2&amp;".sr0"&amp;$C$5&amp;".rk"&amp;TEXT(Z74,"00"),rack_breakdown[Rack Path],rack_breakdown[Pod]),IF(LEFT(_xlpm.POD,1)="G","","POD"&amp;_xlpm.POD&amp;" - "))&amp;
INDEX(rack_breakdown[Type],MATCH(_xlfn.MODE.SNGL(IF((rack_breakdown[Server Room]=$C$5)*(rack_breakdown[Rack]&gt;=Z74)*(rack_breakdown[Rack]&lt;=AJ74),COUNTIF(rack_breakdown[Type],"&lt;"&amp;rack_breakdown[Type]),"")),COUNTIF(rack_breakdown[Type],"&lt;"&amp;rack_breakdown[Type]),0)),"NO DATA")</f>
        <v>Gen2</v>
      </c>
      <c r="AA73" s="277"/>
      <c r="AB73" s="277"/>
      <c r="AC73" s="277"/>
      <c r="AD73" s="277"/>
      <c r="AE73" s="277"/>
      <c r="AF73" s="277"/>
      <c r="AG73" s="277"/>
      <c r="AH73" s="277"/>
      <c r="AI73" s="277"/>
      <c r="AJ73" s="278"/>
    </row>
    <row r="74" spans="13:36" ht="20.25" customHeight="1" x14ac:dyDescent="0.25">
      <c r="M74" s="3">
        <v>178</v>
      </c>
      <c r="N74" s="3">
        <v>179</v>
      </c>
      <c r="O74" s="3">
        <v>180</v>
      </c>
      <c r="P74" s="3">
        <v>181</v>
      </c>
      <c r="Q74" s="3">
        <v>182</v>
      </c>
      <c r="R74" s="3">
        <v>183</v>
      </c>
      <c r="S74" s="3">
        <v>184</v>
      </c>
      <c r="T74" s="3">
        <v>185</v>
      </c>
      <c r="U74" s="3">
        <v>186</v>
      </c>
      <c r="V74" s="3">
        <v>187</v>
      </c>
      <c r="W74" s="3">
        <v>188</v>
      </c>
      <c r="Z74" s="3">
        <v>189</v>
      </c>
      <c r="AA74" s="3">
        <v>190</v>
      </c>
      <c r="AB74" s="3">
        <v>191</v>
      </c>
      <c r="AC74" s="3">
        <v>192</v>
      </c>
      <c r="AD74" s="3">
        <v>193</v>
      </c>
      <c r="AE74" s="3">
        <v>194</v>
      </c>
      <c r="AF74" s="3">
        <v>195</v>
      </c>
      <c r="AG74" s="3">
        <v>196</v>
      </c>
      <c r="AH74" s="3">
        <v>197</v>
      </c>
      <c r="AI74" s="3">
        <v>198</v>
      </c>
      <c r="AJ74" s="3">
        <v>199</v>
      </c>
    </row>
    <row r="75" spans="13:36" ht="20.25" customHeight="1" x14ac:dyDescent="0.25">
      <c r="M75" s="2"/>
      <c r="N75" s="2"/>
      <c r="O75" s="2"/>
      <c r="P75" s="2"/>
      <c r="Q75" s="2"/>
      <c r="R75" s="2"/>
      <c r="S75" s="2"/>
      <c r="T75" s="2"/>
      <c r="U75" s="2"/>
      <c r="V75" s="2"/>
      <c r="W75" s="2"/>
      <c r="X75" s="2"/>
      <c r="Y75" s="2"/>
      <c r="Z75" s="2"/>
      <c r="AA75" s="2"/>
      <c r="AB75" s="2"/>
      <c r="AC75" s="2"/>
      <c r="AD75" s="2"/>
      <c r="AE75" s="2"/>
      <c r="AF75" s="2"/>
      <c r="AG75" s="2"/>
      <c r="AH75" s="2"/>
      <c r="AI75" s="2"/>
      <c r="AJ75" s="2"/>
    </row>
    <row r="76" spans="13:36" ht="20.25" customHeight="1" x14ac:dyDescent="0.25">
      <c r="M76" s="2"/>
      <c r="N76" s="2"/>
      <c r="O76" s="2"/>
      <c r="P76" s="2"/>
      <c r="Q76" s="2"/>
      <c r="R76" s="2"/>
      <c r="S76" s="2"/>
      <c r="T76" s="2"/>
      <c r="U76" s="2"/>
      <c r="V76" s="2"/>
      <c r="W76" s="2"/>
      <c r="X76" s="2"/>
      <c r="Y76" s="2"/>
      <c r="Z76" s="2"/>
      <c r="AA76" s="2"/>
      <c r="AB76" s="2"/>
      <c r="AC76" s="2"/>
      <c r="AD76" s="2"/>
      <c r="AE76" s="2"/>
      <c r="AF76" s="2"/>
      <c r="AG76" s="2"/>
      <c r="AH76" s="2"/>
      <c r="AI76" s="2"/>
      <c r="AJ76" s="2"/>
    </row>
    <row r="77" spans="13:36" ht="20.25" customHeight="1" x14ac:dyDescent="0.25">
      <c r="M77" s="2"/>
      <c r="N77" s="2"/>
      <c r="O77" s="2"/>
      <c r="P77" s="2"/>
      <c r="Q77" s="2"/>
      <c r="R77" s="2"/>
      <c r="S77" s="2"/>
      <c r="T77" s="2"/>
      <c r="U77" s="2"/>
      <c r="V77" s="2"/>
      <c r="W77" s="2"/>
      <c r="X77" s="2"/>
      <c r="Y77" s="2"/>
      <c r="Z77" s="2"/>
      <c r="AA77" s="2"/>
      <c r="AB77" s="2"/>
      <c r="AC77" s="2"/>
      <c r="AD77" s="2"/>
      <c r="AE77" s="2"/>
      <c r="AF77" s="2"/>
      <c r="AG77" s="2"/>
      <c r="AH77" s="2"/>
      <c r="AI77" s="2"/>
      <c r="AJ77" s="2"/>
    </row>
    <row r="78" spans="13:36" ht="20.25" customHeight="1" x14ac:dyDescent="0.25">
      <c r="M78" s="2"/>
      <c r="N78" s="2"/>
      <c r="O78" s="2"/>
      <c r="P78" s="2"/>
      <c r="Q78" s="2"/>
      <c r="R78" s="2"/>
      <c r="S78" s="2"/>
      <c r="T78" s="2"/>
      <c r="U78" s="2"/>
      <c r="V78" s="2"/>
      <c r="W78" s="2"/>
      <c r="X78" s="2"/>
      <c r="Y78" s="2"/>
      <c r="Z78" s="2"/>
      <c r="AA78" s="2"/>
      <c r="AB78" s="2"/>
      <c r="AC78" s="2"/>
      <c r="AD78" s="2"/>
      <c r="AE78" s="2"/>
      <c r="AF78" s="2"/>
      <c r="AG78" s="2"/>
      <c r="AH78" s="2"/>
      <c r="AI78" s="2"/>
      <c r="AJ78" s="2"/>
    </row>
    <row r="79" spans="13:36" ht="20.25" customHeight="1" x14ac:dyDescent="0.25">
      <c r="M79" s="152" t="s">
        <v>120</v>
      </c>
      <c r="N79" s="153" cm="1">
        <f t="array" ref="N79">_xlfn.LET(
_xlpm.row,M81:W81,
_xlpm.PData,SUM(_xlfn.BYCOL(_xlpm.row,_xlfn.LAMBDA(_xlpm.rk,IFERROR(MAX(SUMIFS(power_data[Rack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32.622797333333331</v>
      </c>
      <c r="O79" s="154"/>
      <c r="P79" s="154" t="s">
        <v>1993</v>
      </c>
      <c r="Q79" s="153" cm="1">
        <f t="array" ref="Q79">_xlfn.LET(_xlpm.row,M81:W81,
SUM(_xlfn.BYCOL(_xlpm.row,_xlfn.LAMBDA(_xlpm.row,IFERROR(SUMIFS(rack_breakdown[kW/Rack],rack_breakdown[Rack Path],$Y$3&amp;".sr0"&amp;$Y$4&amp;".rk"&amp;TEXT(_xlpm.row,"00")),0)))))</f>
        <v>50</v>
      </c>
      <c r="R79" s="154"/>
      <c r="S79" s="154" t="s">
        <v>122</v>
      </c>
      <c r="T79" s="153" cm="1">
        <f t="array" ref="T79">IF(OR(ISNUMBER(FIND("Bare",M80)),ISNUMBER(FIND("Compute",M80))),
SUM(SUMIFS(rack_breakdown[Active Servers],rack_breakdown[Server Room],$C$5,rack_breakdown[Rack],"="&amp;M81:W81)),
SUM(SUMIFS(rack_breakdown[Active Hardware],rack_breakdown[Server Room],$C$5,rack_breakdown[Rack],"="&amp;M81:W81)))</f>
        <v>172</v>
      </c>
      <c r="U79" s="154"/>
      <c r="V79" s="154" t="s">
        <v>121</v>
      </c>
      <c r="W79" s="155" cm="1">
        <f t="array" ref="W79">SUM(SUMIFS(liquidation_data[Hardware Count],liquidation_data[Location 2nd Level ID],$C$5,liquidation_data[Location 3rdLevel ID],"="&amp;M81:W81))</f>
        <v>10</v>
      </c>
      <c r="Z79" s="152" t="s">
        <v>120</v>
      </c>
      <c r="AA79" s="153" cm="1">
        <f t="array" ref="AA79">_xlfn.LET(
_xlpm.row,Z81:AJ81,
_xlpm.PData,SUM(_xlfn.BYCOL(_xlpm.row,_xlfn.LAMBDA(_xlpm.rk,IFERROR(MAX(SUMIFS(power_data[Rack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82.160306666666656</v>
      </c>
      <c r="AB79" s="154"/>
      <c r="AC79" s="154" t="s">
        <v>1993</v>
      </c>
      <c r="AD79" s="153" cm="1">
        <f t="array" ref="AD79">_xlfn.LET(_xlpm.row,Z81:AJ81,
SUM(_xlfn.BYCOL(_xlpm.row,_xlfn.LAMBDA(_xlpm.row,IFERROR(SUMIFS(rack_breakdown[kW/Rack],rack_breakdown[Rack Path],$Y$3&amp;".sr0"&amp;$Y$4&amp;".rk"&amp;TEXT(_xlpm.row,"00")),0)))))</f>
        <v>180</v>
      </c>
      <c r="AE79" s="154"/>
      <c r="AF79" s="154" t="s">
        <v>122</v>
      </c>
      <c r="AG79" s="153" cm="1">
        <f t="array" ref="AG79">IF(OR(ISNUMBER(FIND("Bare",Z80)),ISNUMBER(FIND("Compute",Z80))),
SUM(SUMIFS(rack_breakdown[Active Servers],rack_breakdown[Server Room],$C$5,rack_breakdown[Rack],"="&amp;Z81:AJ81)),
SUM(SUMIFS(rack_breakdown[Active Hardware],rack_breakdown[Server Room],$C$5,rack_breakdown[Rack],"="&amp;Z81:AJ81)))</f>
        <v>260</v>
      </c>
      <c r="AH79" s="154"/>
      <c r="AI79" s="154" t="s">
        <v>121</v>
      </c>
      <c r="AJ79" s="155" cm="1">
        <f t="array" ref="AJ79">SUM(SUMIFS(liquidation_data[Hardware Count],liquidation_data[Location 2nd Level ID],$C$5,liquidation_data[Location 3rdLevel ID],"="&amp;Z81:AJ81))</f>
        <v>2</v>
      </c>
    </row>
    <row r="80" spans="13:36" ht="20.25" customHeight="1" x14ac:dyDescent="0.25">
      <c r="M80" s="276" t="str" cm="1">
        <f t="array" ref="M80">IFERROR(_xlfn.LET(_xlpm.POD,_xlfn.XLOOKUP('rack_breakdown'!$B$2&amp;".sr0"&amp;$C$5&amp;".rk"&amp;TEXT(M81,"00"),rack_breakdown[Rack Path],rack_breakdown[Pod]),IF(LEFT(_xlpm.POD,1)="G","","POD"&amp;_xlpm.POD&amp;" - "))&amp;
INDEX(rack_breakdown[Type],MATCH(_xlfn.MODE.SNGL(IF((rack_breakdown[Server Room]=$C$5)*(rack_breakdown[Rack]&gt;=M81)*(rack_breakdown[Rack]&lt;=W81),COUNTIF(rack_breakdown[Type],"&lt;"&amp;rack_breakdown[Type]),"")),COUNTIF(rack_breakdown[Type],"&lt;"&amp;rack_breakdown[Type]),0)),"NO DATA")</f>
        <v>NO DATA</v>
      </c>
      <c r="N80" s="277"/>
      <c r="O80" s="277"/>
      <c r="P80" s="277"/>
      <c r="Q80" s="277"/>
      <c r="R80" s="277"/>
      <c r="S80" s="277"/>
      <c r="T80" s="277"/>
      <c r="U80" s="277"/>
      <c r="V80" s="277"/>
      <c r="W80" s="278"/>
      <c r="Z80" s="276" t="s">
        <v>4</v>
      </c>
      <c r="AA80" s="277"/>
      <c r="AB80" s="277"/>
      <c r="AC80" s="278"/>
      <c r="AD80" s="276" t="s">
        <v>6</v>
      </c>
      <c r="AE80" s="277"/>
      <c r="AF80" s="277"/>
      <c r="AG80" s="277"/>
      <c r="AH80" s="277"/>
      <c r="AI80" s="277"/>
      <c r="AJ80" s="278"/>
    </row>
    <row r="81" spans="13:36" ht="20.25" customHeight="1" x14ac:dyDescent="0.25">
      <c r="M81" s="3">
        <v>200</v>
      </c>
      <c r="N81" s="3">
        <v>201</v>
      </c>
      <c r="O81" s="3">
        <v>202</v>
      </c>
      <c r="P81" s="3">
        <v>203</v>
      </c>
      <c r="Q81" s="3">
        <v>204</v>
      </c>
      <c r="R81" s="3">
        <v>205</v>
      </c>
      <c r="S81" s="3">
        <v>206</v>
      </c>
      <c r="T81" s="3">
        <v>207</v>
      </c>
      <c r="U81" s="3">
        <v>208</v>
      </c>
      <c r="V81" s="3">
        <v>209</v>
      </c>
      <c r="W81" s="3">
        <v>210</v>
      </c>
      <c r="Z81" s="3">
        <v>211</v>
      </c>
      <c r="AA81" s="3">
        <v>212</v>
      </c>
      <c r="AB81" s="3">
        <v>213</v>
      </c>
      <c r="AC81" s="3">
        <v>214</v>
      </c>
      <c r="AD81" s="3">
        <v>215</v>
      </c>
      <c r="AE81" s="3">
        <v>216</v>
      </c>
      <c r="AF81" s="3">
        <v>217</v>
      </c>
      <c r="AG81" s="3">
        <v>218</v>
      </c>
      <c r="AH81" s="3">
        <v>219</v>
      </c>
      <c r="AI81" s="3">
        <v>220</v>
      </c>
      <c r="AJ81" s="3">
        <v>221</v>
      </c>
    </row>
  </sheetData>
  <mergeCells count="29">
    <mergeCell ref="AI6:AJ6"/>
    <mergeCell ref="AK6:AL6"/>
    <mergeCell ref="AI7:AJ7"/>
    <mergeCell ref="AK7:AL7"/>
    <mergeCell ref="AI4:AJ4"/>
    <mergeCell ref="AK4:AL4"/>
    <mergeCell ref="AI5:AJ5"/>
    <mergeCell ref="AK5:AL5"/>
    <mergeCell ref="M73:W73"/>
    <mergeCell ref="Z73:AJ73"/>
    <mergeCell ref="M80:W80"/>
    <mergeCell ref="M52:X52"/>
    <mergeCell ref="AD80:AJ80"/>
    <mergeCell ref="Z80:AC80"/>
    <mergeCell ref="Z52:AJ52"/>
    <mergeCell ref="Z59:AJ59"/>
    <mergeCell ref="M59:W59"/>
    <mergeCell ref="M66:W66"/>
    <mergeCell ref="Z66:AJ66"/>
    <mergeCell ref="M45:W45"/>
    <mergeCell ref="Z45:AJ45"/>
    <mergeCell ref="J17:T17"/>
    <mergeCell ref="U17:AE17"/>
    <mergeCell ref="K24:U24"/>
    <mergeCell ref="V24:AI24"/>
    <mergeCell ref="M31:W31"/>
    <mergeCell ref="Z31:AJ31"/>
    <mergeCell ref="Z38:AJ38"/>
    <mergeCell ref="M38:W38"/>
  </mergeCells>
  <conditionalFormatting sqref="J17:AE17 K24:AI24 M31 Z31 M38 Z38 M45 Z45 M52 Z52 M59 Z59 M66 Z66 M73 Z73 M80 Z80:AJ80">
    <cfRule type="containsText" dxfId="94" priority="8" operator="containsText" text="Fabric">
      <formula>NOT(ISERROR(SEARCH("Fabric",J17)))</formula>
    </cfRule>
    <cfRule type="containsText" dxfId="93" priority="9" operator="containsText" text="Network">
      <formula>NOT(ISERROR(SEARCH("Network",J17)))</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_xludf.hide">
                <anchor moveWithCells="1">
                  <from>
                    <xdr:col>8</xdr:col>
                    <xdr:colOff>19050</xdr:colOff>
                    <xdr:row>3</xdr:row>
                    <xdr:rowOff>114300</xdr:rowOff>
                  </from>
                  <to>
                    <xdr:col>13</xdr:col>
                    <xdr:colOff>57150</xdr:colOff>
                    <xdr:row>6</xdr:row>
                    <xdr:rowOff>0</xdr:rowOff>
                  </to>
                </anchor>
              </controlPr>
            </control>
          </mc:Choice>
        </mc:AlternateContent>
        <mc:AlternateContent xmlns:mc="http://schemas.openxmlformats.org/markup-compatibility/2006">
          <mc:Choice Requires="x14">
            <control shapeId="11266" r:id="rId4" name="Button 2">
              <controlPr defaultSize="0" print="0" autoFill="0" autoPict="0" macro="[0]!_xludf.unhide">
                <anchor moveWithCells="1">
                  <from>
                    <xdr:col>2</xdr:col>
                    <xdr:colOff>19050</xdr:colOff>
                    <xdr:row>3</xdr:row>
                    <xdr:rowOff>114300</xdr:rowOff>
                  </from>
                  <to>
                    <xdr:col>7</xdr:col>
                    <xdr:colOff>57150</xdr:colOff>
                    <xdr:row>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1" operator="containsText" id="{22FDEDA1-575D-4B48-8E48-3F5D6B2EEA27}">
            <xm:f>NOT(ISERROR(SEARCH("NG Fed",J17)))</xm:f>
            <xm:f>"NG Fed"</xm:f>
            <x14:dxf>
              <fill>
                <patternFill patternType="lightUp">
                  <fgColor theme="9" tint="-0.24994659260841701"/>
                  <bgColor theme="4" tint="0.79998168889431442"/>
                </patternFill>
              </fill>
            </x14:dxf>
          </x14:cfRule>
          <x14:cfRule type="containsText" priority="2" operator="containsText" id="{299A40A5-3DB7-49C1-967F-E7AE32BDF805}">
            <xm:f>NOT(ISERROR(SEARCH("Bare Metal",J17)))</xm:f>
            <xm:f>"Bare Metal"</xm:f>
            <x14:dxf>
              <fill>
                <patternFill patternType="lightUp">
                  <fgColor theme="8" tint="0.59996337778862885"/>
                  <bgColor auto="1"/>
                </patternFill>
              </fill>
            </x14:dxf>
          </x14:cfRule>
          <x14:cfRule type="containsText" priority="3" operator="containsText" id="{4BC9EB1A-6720-4B76-8E2B-D84CC73235F6}">
            <xm:f>NOT(ISERROR(SEARCH("Compute",J17)))</xm:f>
            <xm:f>"Compute"</xm:f>
            <x14:dxf>
              <fill>
                <patternFill patternType="lightUp">
                  <fgColor theme="5" tint="0.59996337778862885"/>
                  <bgColor auto="1"/>
                </patternFill>
              </fill>
            </x14:dxf>
          </x14:cfRule>
          <x14:cfRule type="containsText" priority="4" operator="containsText" id="{1B5B00E6-D85E-4D96-84E5-EFA037E8AFCF}">
            <xm:f>NOT(ISERROR(SEARCH("Gen1",J17)))</xm:f>
            <xm:f>"Gen1"</xm:f>
            <x14:dxf>
              <fill>
                <patternFill patternType="lightUp">
                  <fgColor theme="9" tint="0.79998168889431442"/>
                  <bgColor auto="1"/>
                </patternFill>
              </fill>
            </x14:dxf>
          </x14:cfRule>
          <x14:cfRule type="containsText" priority="5" operator="containsText" id="{0B9EDFBC-5609-48F0-A07D-41D9D0D18745}">
            <xm:f>NOT(ISERROR(SEARCH("Gen2",J17)))</xm:f>
            <xm:f>"Gen2"</xm:f>
            <x14:dxf>
              <fill>
                <patternFill patternType="lightUp">
                  <fgColor rgb="FF00B050"/>
                  <bgColor auto="1"/>
                </patternFill>
              </fill>
            </x14:dxf>
          </x14:cfRule>
          <x14:cfRule type="containsText" priority="6" operator="containsText" id="{D30C57A6-E1A3-4B03-A332-EED0F9832C34}">
            <xm:f>NOT(ISERROR(SEARCH("Storage",J17)))</xm:f>
            <xm:f>"Storage"</xm:f>
            <x14:dxf>
              <fill>
                <patternFill patternType="lightUp">
                  <fgColor theme="7" tint="0.59996337778862885"/>
                  <bgColor auto="1"/>
                </patternFill>
              </fill>
            </x14:dxf>
          </x14:cfRule>
          <x14:cfRule type="containsText" priority="7" operator="containsText" id="{B2863FD8-D529-494B-BF6E-50A2629B0C4B}">
            <xm:f>NOT(ISERROR(SEARCH("Unallocated",J17)))</xm:f>
            <xm:f>"Unallocated"</xm:f>
            <x14:dxf>
              <fill>
                <patternFill patternType="lightUp">
                  <fgColor theme="0" tint="-0.24994659260841701"/>
                  <bgColor auto="1"/>
                </patternFill>
              </fill>
            </x14:dxf>
          </x14:cfRule>
          <xm:sqref>J17:AE17 K24:AI24 M31 Z31 M38 Z38 M45 Z45 M52 Z52 M59 Z59 M66 Z66 M73 Z73 M80 Z80:AJ80</xm:sqref>
        </x14:conditionalFormatting>
        <x14:conditionalFormatting xmlns:xm="http://schemas.microsoft.com/office/excel/2006/main">
          <x14:cfRule type="expression" priority="931" id="{A925F506-AA3C-450B-8304-81A7D953FA9D}">
            <xm:f>_xlfn.LET(_xlpm.rack,file_path!$B$5&amp;".sr0"&amp;$C$5&amp;".rk"&amp;TEXT(J17,"00"),_xlpm.type,LEFT(_xlfn.XLOOKUP(_xlpm.rack,'rack_breakdown'!$A$2:$A$1141,'rack_breakdown'!$I$2:$I$1141),3),_xlpm.sts,_xlfn.XLOOKUP(_xlpm.rack,'rack_breakdown'!$A$2:$A$1141,'rack_breakdown'!$K$2:$K$1141),AND(OR(_xlpm.type="Gen",_xlpm.type="NG "),NOT(_xlpm.sts="Power Limit")))</xm:f>
            <x14:dxf>
              <fill>
                <patternFill>
                  <bgColor theme="4" tint="0.79998168889431442"/>
                </patternFill>
              </fill>
            </x14:dxf>
          </x14:cfRule>
          <x14:cfRule type="expression" priority="932" id="{D0E69A2B-4E68-461F-9FEC-1283FA0EC601}">
            <xm:f>_xlfn.XLOOKUP(file_path!$B$5&amp;".sr0"&amp;$C$5&amp;".rk"&amp;TEXT(J18,"00"),'rack_breakdown'!$A$2:$A$4819,'rack_breakdown'!$J$2:$J$4819)="Aggregate"</xm:f>
            <x14:dxf>
              <fill>
                <patternFill>
                  <bgColor theme="0" tint="-0.14996795556505021"/>
                </patternFill>
              </fill>
            </x14:dxf>
          </x14:cfRule>
          <xm:sqref>J18:AE18 K25:W25 AA25:AI25 M32:W32 Z32:AJ32 M39:W39 Z39:AJ39 M46:W46 Z46:AJ46 M53:X53 Z53:AJ53 M60:W60 Z60:AJ60 M67:W67 Z67:AJ67 M74:W74 Z74:AJ74 M81:W81 Z81:AJ81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AD651-AD6C-4088-91CB-C53EE37776A1}">
  <sheetPr codeName="Sheet7"/>
  <dimension ref="A1:CS45"/>
  <sheetViews>
    <sheetView showGridLines="0" zoomScale="85" zoomScaleNormal="85" workbookViewId="0"/>
  </sheetViews>
  <sheetFormatPr defaultColWidth="3.85546875" defaultRowHeight="20.25" customHeight="1" x14ac:dyDescent="0.25"/>
  <cols>
    <col min="1" max="1" width="0.7109375" style="1" customWidth="1"/>
    <col min="2" max="16384" width="3.85546875" style="1"/>
  </cols>
  <sheetData>
    <row r="1" spans="1:55" ht="15" customHeight="1" x14ac:dyDescent="0.25">
      <c r="A1"/>
      <c r="B1" s="8" t="str">
        <f>'rack_breakdown'!B2&amp;" - DC Layout"</f>
        <v>DAL10 - DC Layout</v>
      </c>
      <c r="C1" s="7"/>
      <c r="D1" s="7"/>
      <c r="E1" s="7"/>
      <c r="F1" s="7"/>
      <c r="G1" s="7"/>
      <c r="H1" s="7"/>
      <c r="I1" s="7"/>
      <c r="J1" s="7"/>
      <c r="K1" s="7"/>
      <c r="L1" s="7"/>
      <c r="M1" s="7"/>
      <c r="N1" s="7"/>
      <c r="O1" s="7"/>
      <c r="P1" s="7"/>
      <c r="Q1" s="7"/>
      <c r="R1" s="7"/>
      <c r="S1" s="7"/>
      <c r="T1" s="7"/>
      <c r="U1" s="7"/>
      <c r="V1" s="7"/>
      <c r="W1" s="7"/>
      <c r="X1" s="7"/>
      <c r="Y1" s="7"/>
      <c r="Z1" s="7"/>
    </row>
    <row r="2" spans="1:55" ht="15" customHeight="1" thickBot="1" x14ac:dyDescent="0.3">
      <c r="B2" s="9" t="str" cm="1">
        <f t="array" ref="B2">Data_Date[Date]</f>
        <v>Data as of 2/3/2025</v>
      </c>
      <c r="C2" s="38"/>
      <c r="D2" s="38"/>
      <c r="E2" s="38"/>
      <c r="F2" s="38"/>
      <c r="G2" s="38"/>
      <c r="H2" s="38"/>
      <c r="I2" s="38"/>
      <c r="J2" s="38"/>
      <c r="K2" s="38"/>
      <c r="L2" s="38"/>
      <c r="M2" s="38"/>
      <c r="N2" s="38"/>
      <c r="O2" s="38"/>
      <c r="P2" s="38"/>
      <c r="Q2" s="38"/>
      <c r="R2" s="38"/>
      <c r="S2" s="38"/>
      <c r="T2" s="38"/>
      <c r="U2" s="38"/>
      <c r="V2" s="38"/>
      <c r="W2" s="38"/>
      <c r="X2" s="38"/>
      <c r="Y2" s="38"/>
      <c r="Z2" s="38"/>
    </row>
    <row r="3" spans="1:55" ht="15" customHeight="1" thickBot="1" x14ac:dyDescent="0.3">
      <c r="B3" s="9" t="s">
        <v>11</v>
      </c>
      <c r="V3" s="212" t="s">
        <v>1772</v>
      </c>
      <c r="W3" s="213"/>
      <c r="X3" s="214"/>
      <c r="Y3" s="123" t="str">
        <f>file_path!B2</f>
        <v>DAL10</v>
      </c>
      <c r="Z3" s="215"/>
      <c r="AA3" s="216"/>
      <c r="AB3"/>
      <c r="AC3" s="129" t="s">
        <v>148</v>
      </c>
      <c r="AD3" s="130"/>
      <c r="AE3" s="130"/>
      <c r="AF3" s="130"/>
      <c r="AG3" s="130"/>
      <c r="AH3" s="130"/>
      <c r="AI3" s="130"/>
      <c r="AJ3" s="130"/>
      <c r="AK3" s="130"/>
      <c r="AL3" s="130"/>
      <c r="AM3" s="130"/>
      <c r="AN3" s="130"/>
      <c r="AO3" s="130"/>
      <c r="AP3" s="130"/>
      <c r="AQ3" s="130"/>
      <c r="AR3" s="130"/>
      <c r="AS3" s="130"/>
      <c r="AT3" s="130"/>
      <c r="AU3" s="130"/>
      <c r="AV3" s="131"/>
    </row>
    <row r="4" spans="1:55" ht="15" customHeight="1" thickBot="1" x14ac:dyDescent="0.3">
      <c r="V4" s="217" t="s">
        <v>14</v>
      </c>
      <c r="W4" s="218"/>
      <c r="X4" s="219"/>
      <c r="Y4" s="220">
        <v>4</v>
      </c>
      <c r="Z4" s="221"/>
      <c r="AA4" s="222"/>
      <c r="AB4"/>
      <c r="AC4" s="132" t="s">
        <v>1971</v>
      </c>
      <c r="AD4" s="133"/>
      <c r="AE4" s="133"/>
      <c r="AF4" s="133"/>
      <c r="AG4" s="351" t="s">
        <v>9448</v>
      </c>
      <c r="AH4" s="351"/>
      <c r="AI4" s="130" t="s">
        <v>120</v>
      </c>
      <c r="AJ4" s="130"/>
      <c r="AK4" s="130" t="s">
        <v>1970</v>
      </c>
      <c r="AL4" s="131"/>
      <c r="AM4" s="132" t="s">
        <v>1971</v>
      </c>
      <c r="AN4" s="133"/>
      <c r="AO4" s="133"/>
      <c r="AP4" s="133"/>
      <c r="AQ4" s="351" t="s">
        <v>9448</v>
      </c>
      <c r="AR4" s="351"/>
      <c r="AS4" s="130" t="s">
        <v>120</v>
      </c>
      <c r="AT4" s="130"/>
      <c r="AU4" s="130" t="s">
        <v>1970</v>
      </c>
      <c r="AV4" s="131"/>
    </row>
    <row r="5" spans="1:55" ht="15" customHeight="1" x14ac:dyDescent="0.25">
      <c r="C5" s="1">
        <v>4</v>
      </c>
      <c r="D5" s="4"/>
      <c r="V5" s="217" t="s">
        <v>5080</v>
      </c>
      <c r="W5" s="218"/>
      <c r="X5" s="219"/>
      <c r="Y5" s="126" t="str" cm="1">
        <f t="array" ref="Y5:Y7">TRANSPOSE(_xlfn.XLOOKUP(Y3&amp;Y4,sr_details[Data Center]&amp;sr_details[Server Room],sr_details[[Vendor Identification]:[Details]]))</f>
        <v>STE-DFW1-DC1-1-DH8-DP87/DH118</v>
      </c>
      <c r="Z5" s="221"/>
      <c r="AA5" s="222"/>
      <c r="AB5"/>
      <c r="AC5" s="70" t="s">
        <v>138</v>
      </c>
      <c r="AD5" s="71"/>
      <c r="AE5" s="71"/>
      <c r="AF5" s="71"/>
      <c r="AG5" s="334">
        <v>500</v>
      </c>
      <c r="AH5" s="334"/>
      <c r="AI5" s="334" cm="1">
        <f t="array" ref="AI5">_xlfn.LET(_xlpm.row,_xlfn.VSTACK(
J19:J29,J30:J40,P19:P29,P30:P40,W30:W40
),SUM(_xlfn.BYROW(_xlpm.row,_xlfn.LAMBDA(_xlpm.row,IFERROR(SUMIFS(power_data[Rack Reading],power_data[Rack Path],$Y$3&amp;".sr0"&amp;$Y$4&amp;".rk"&amp;TEXT(_xlpm.row,"00")),0)))))</f>
        <v>252.76355466666658</v>
      </c>
      <c r="AJ5" s="334"/>
      <c r="AK5" s="334" cm="1">
        <f t="array" ref="AK5">_xlfn.LET(_xlpm.row,_xlfn.VSTACK(
J19:J29,J30:J40,P19:P29,P30:P40,W30:W40
),SUM(_xlfn.BYROW(_xlpm.row,_xlfn.LAMBDA(_xlpm.row,IFERROR(SUMIFS(rack_breakdown[kW/Rack],rack_breakdown[Rack Path],$Y$3&amp;".sr0"&amp;$Y$4&amp;".rk"&amp;TEXT(_xlpm.row,"00")),0)))))</f>
        <v>377.5</v>
      </c>
      <c r="AL5" s="335"/>
      <c r="AM5" s="68" t="s">
        <v>141</v>
      </c>
      <c r="AN5" s="69"/>
      <c r="AO5" s="69"/>
      <c r="AP5" s="69"/>
      <c r="AQ5" s="344">
        <v>500</v>
      </c>
      <c r="AR5" s="344"/>
      <c r="AS5" s="344" cm="1">
        <f t="array" ref="AS5">_xlfn.LET(_xlpm.row,_xlfn.VSTACK(
BC30:BC40,BJ19:BJ29,BJ30:BJ40,BP19:BP29,BP30:BP40
),SUM(_xlfn.BYROW(_xlpm.row,_xlfn.LAMBDA(_xlpm.row,IFERROR(SUMIFS(power_data[Rack Reading],power_data[Rack Path],$Y$3&amp;".sr0"&amp;$Y$4&amp;".rk"&amp;TEXT(_xlpm.row,"00")),0)))))</f>
        <v>0</v>
      </c>
      <c r="AT5" s="344"/>
      <c r="AU5" s="344" cm="1">
        <f t="array" ref="AU5">_xlfn.LET(_xlpm.row,_xlfn.VSTACK(
BC30:BC40,BJ19:BJ29,BJ30:BJ40,BP19:BP29,BP30:BP40
),SUM(_xlfn.BYROW(_xlpm.row,_xlfn.LAMBDA(_xlpm.row,IFERROR(SUMIFS(rack_breakdown[kW/Rack],rack_breakdown[Rack Path],$Y$3&amp;".sr0"&amp;$Y$4&amp;".rk"&amp;TEXT(_xlpm.row,"00")),0)))))</f>
        <v>0</v>
      </c>
      <c r="AV5" s="345"/>
    </row>
    <row r="6" spans="1:55" ht="15" customHeight="1" x14ac:dyDescent="0.25">
      <c r="V6" s="217" t="s">
        <v>5081</v>
      </c>
      <c r="W6" s="218"/>
      <c r="X6" s="219"/>
      <c r="Y6" s="223">
        <v>1200</v>
      </c>
      <c r="Z6" s="221"/>
      <c r="AA6" s="224"/>
      <c r="AB6"/>
      <c r="AC6" s="73" t="s">
        <v>139</v>
      </c>
      <c r="AD6" s="74"/>
      <c r="AE6" s="74"/>
      <c r="AF6" s="74"/>
      <c r="AG6" s="336">
        <v>500</v>
      </c>
      <c r="AH6" s="336"/>
      <c r="AI6" s="336" cm="1">
        <f t="array" ref="AI6">_xlfn.LET(_xlpm.row,_xlfn.VSTACK(
W19:W29,AC19:AC40,AJ19:AJ41
),SUM(_xlfn.BYROW(_xlpm.row,_xlfn.LAMBDA(_xlpm.row,IFERROR(SUMIFS(power_data[Rack Reading],power_data[Rack Path],$Y$3&amp;".sr0"&amp;$Y$4&amp;".rk"&amp;TEXT(_xlpm.row,"00")),0)))))</f>
        <v>194.44071466666665</v>
      </c>
      <c r="AJ6" s="336"/>
      <c r="AK6" s="336" cm="1">
        <f t="array" ref="AK6">_xlfn.LET(_xlpm.row,_xlfn.VSTACK(
W19:W29,AC19:AC40,AJ19:AJ41
),SUM(_xlfn.BYROW(_xlpm.row,_xlfn.LAMBDA(_xlpm.row,IFERROR(SUMIFS(rack_breakdown[kW/Rack],rack_breakdown[Rack Path],$Y$3&amp;".sr0"&amp;$Y$4&amp;".rk"&amp;TEXT(_xlpm.row,"00")),0)))))</f>
        <v>439.00000000000023</v>
      </c>
      <c r="AL6" s="337"/>
      <c r="AM6" s="169"/>
      <c r="AN6" s="170"/>
      <c r="AO6" s="170"/>
      <c r="AP6" s="170"/>
      <c r="AQ6" s="368"/>
      <c r="AR6" s="368"/>
      <c r="AS6" s="369"/>
      <c r="AT6" s="369"/>
      <c r="AU6" s="369"/>
      <c r="AV6" s="370"/>
    </row>
    <row r="7" spans="1:55" ht="15" customHeight="1" thickBot="1" x14ac:dyDescent="0.3">
      <c r="V7" s="225" t="s">
        <v>5082</v>
      </c>
      <c r="W7" s="226"/>
      <c r="X7" s="227"/>
      <c r="Y7" s="157" t="str">
        <v>400/30/3Phase</v>
      </c>
      <c r="Z7" s="228"/>
      <c r="AA7" s="229"/>
      <c r="AB7"/>
      <c r="AC7" s="144" t="s">
        <v>140</v>
      </c>
      <c r="AD7" s="145"/>
      <c r="AE7" s="145"/>
      <c r="AF7" s="145"/>
      <c r="AG7" s="338">
        <v>500</v>
      </c>
      <c r="AH7" s="338"/>
      <c r="AI7" s="338" cm="1">
        <f t="array" ref="AI7">_xlfn.LET(_xlpm.row,_xlfn.VSTACK(
AP19:AP29,AP30:AP41,AW19:AW29,AW30:AW40,BC19:BC29
),SUM(_xlfn.BYROW(_xlpm.row,_xlfn.LAMBDA(_xlpm.row,IFERROR(SUMIFS(power_data[Rack Reading],power_data[Rack Path],$Y$3&amp;".sr0"&amp;$Y$4&amp;".rk"&amp;TEXT(_xlpm.row,"00")),0)))))</f>
        <v>60.93007466666667</v>
      </c>
      <c r="AJ7" s="338"/>
      <c r="AK7" s="338" cm="1">
        <f t="array" ref="AK7">_xlfn.LET(_xlpm.row,_xlfn.VSTACK(
AP19:AP29,AP30:AP41,AW19:AW29,AW30:AW40,BC19:BC29
),SUM(_xlfn.BYROW(_xlpm.row,_xlfn.LAMBDA(_xlpm.row,IFERROR(SUMIFS(rack_breakdown[kW/Rack],rack_breakdown[Rack Path],$Y$3&amp;".sr0"&amp;$Y$4&amp;".rk"&amp;TEXT(_xlpm.row,"00")),0)))))</f>
        <v>130</v>
      </c>
      <c r="AL7" s="339"/>
      <c r="AM7" s="171"/>
      <c r="AN7" s="172"/>
      <c r="AO7" s="172"/>
      <c r="AP7" s="172"/>
      <c r="AQ7" s="361"/>
      <c r="AR7" s="361"/>
      <c r="AS7" s="362"/>
      <c r="AT7" s="362"/>
      <c r="AU7" s="362"/>
      <c r="AV7" s="363"/>
      <c r="AW7" s="4"/>
      <c r="AX7" s="4"/>
      <c r="AY7" s="4"/>
      <c r="AZ7" s="4"/>
      <c r="BA7" s="4"/>
      <c r="BB7" s="4"/>
      <c r="BC7" s="4"/>
    </row>
    <row r="8" spans="1:55" s="86" customFormat="1" ht="15" customHeight="1" x14ac:dyDescent="0.25"/>
    <row r="9" spans="1:55" ht="20.25" customHeight="1" x14ac:dyDescent="0.25">
      <c r="D9" s="87" t="s">
        <v>7</v>
      </c>
      <c r="E9" s="88"/>
      <c r="F9" s="88"/>
      <c r="G9" s="89"/>
      <c r="H9" s="90" t="s">
        <v>4</v>
      </c>
      <c r="I9" s="91"/>
      <c r="J9" s="91"/>
      <c r="K9" s="92"/>
      <c r="L9" s="93" t="s">
        <v>1976</v>
      </c>
      <c r="M9" s="94"/>
      <c r="N9" s="94"/>
      <c r="O9" s="95"/>
      <c r="P9" s="190" t="s">
        <v>3755</v>
      </c>
      <c r="Q9" s="191"/>
      <c r="R9" s="191"/>
      <c r="S9" s="192"/>
      <c r="T9" s="99" t="s">
        <v>9</v>
      </c>
      <c r="U9" s="99"/>
      <c r="V9" s="99"/>
      <c r="W9" s="100"/>
      <c r="X9"/>
      <c r="Y9" s="101" t="s">
        <v>1985</v>
      </c>
      <c r="Z9" s="102"/>
      <c r="AA9" s="102"/>
      <c r="AB9" s="103"/>
      <c r="AC9"/>
      <c r="AD9"/>
      <c r="AE9"/>
      <c r="AF9"/>
      <c r="AG9"/>
      <c r="AH9"/>
      <c r="AI9"/>
      <c r="AJ9"/>
      <c r="AK9"/>
      <c r="AL9"/>
      <c r="AO9" s="86"/>
      <c r="AP9" s="86"/>
      <c r="AQ9" s="86"/>
      <c r="AR9" s="86"/>
      <c r="AS9" s="86"/>
      <c r="AT9" s="86"/>
      <c r="AU9" s="86"/>
      <c r="AV9" s="86"/>
      <c r="AW9" s="86"/>
      <c r="AX9" s="86"/>
      <c r="AY9" s="86"/>
      <c r="AZ9" s="86"/>
      <c r="BA9" s="86"/>
      <c r="BB9" s="86"/>
      <c r="BC9" s="86"/>
    </row>
    <row r="10" spans="1:55" ht="20.25" customHeight="1" x14ac:dyDescent="0.25">
      <c r="D10" s="104" t="s">
        <v>3</v>
      </c>
      <c r="E10" s="105"/>
      <c r="F10" s="105"/>
      <c r="G10" s="106"/>
      <c r="H10" s="107" t="s">
        <v>6</v>
      </c>
      <c r="I10" s="108"/>
      <c r="J10" s="108"/>
      <c r="K10" s="109"/>
      <c r="L10" s="110" t="s">
        <v>8</v>
      </c>
      <c r="M10" s="111"/>
      <c r="N10" s="111"/>
      <c r="O10" s="112"/>
      <c r="P10" s="96" t="s">
        <v>10</v>
      </c>
      <c r="Q10" s="97"/>
      <c r="R10" s="97"/>
      <c r="S10" s="98"/>
      <c r="T10" s="113" t="s">
        <v>5</v>
      </c>
      <c r="U10" s="99"/>
      <c r="V10" s="99"/>
      <c r="W10" s="100"/>
      <c r="X10"/>
      <c r="Y10" s="117" t="s">
        <v>1986</v>
      </c>
      <c r="Z10" s="118"/>
      <c r="AA10" s="118"/>
      <c r="AB10" s="119"/>
      <c r="AC10" s="4"/>
      <c r="AD10" s="4"/>
      <c r="AE10" s="4"/>
      <c r="AF10" s="4"/>
      <c r="AG10" s="4"/>
      <c r="AH10" s="4"/>
      <c r="AI10" s="4"/>
      <c r="AJ10" s="4"/>
      <c r="AK10" s="4"/>
      <c r="AL10" s="4"/>
      <c r="AM10" s="4"/>
      <c r="AN10" s="4"/>
      <c r="AO10" s="4"/>
      <c r="AP10" s="4"/>
      <c r="AQ10" s="4"/>
      <c r="AR10" s="4"/>
      <c r="AS10" s="4"/>
      <c r="AT10" s="4"/>
      <c r="AU10" s="4"/>
      <c r="AV10" s="4"/>
    </row>
    <row r="12" spans="1:55" customFormat="1" ht="20.25" customHeight="1" x14ac:dyDescent="0.25"/>
    <row r="17" spans="6:97" ht="20.25" customHeight="1" x14ac:dyDescent="0.25">
      <c r="F17" s="5"/>
      <c r="G17" s="5"/>
      <c r="H17" s="5"/>
      <c r="I17" s="5"/>
      <c r="J17" s="5"/>
      <c r="K17" s="5"/>
      <c r="N17" s="5"/>
      <c r="O17" s="5"/>
      <c r="P17" s="5"/>
      <c r="Q17" s="5"/>
      <c r="U17" s="5"/>
      <c r="V17" s="5"/>
      <c r="W17" s="5"/>
      <c r="X17" s="5"/>
      <c r="Y17" s="5"/>
      <c r="Z17" s="5"/>
      <c r="AA17" s="5"/>
      <c r="AB17" s="5"/>
      <c r="AC17" s="5"/>
      <c r="AD17" s="5"/>
      <c r="AE17" s="5"/>
      <c r="AF17" s="5"/>
      <c r="BE17" s="5"/>
      <c r="BF17" s="5"/>
      <c r="BG17" s="5"/>
      <c r="BH17" s="5"/>
      <c r="BL17" s="5"/>
      <c r="BM17" s="5"/>
      <c r="BN17" s="5"/>
      <c r="BO17" s="5"/>
      <c r="BR17" s="5"/>
      <c r="BS17" s="5"/>
      <c r="BT17" s="5"/>
      <c r="BU17" s="5"/>
      <c r="BV17" s="5"/>
      <c r="BW17" s="5"/>
      <c r="BX17" s="5"/>
      <c r="BY17" s="5"/>
      <c r="BZ17" s="5"/>
      <c r="CA17" s="5"/>
      <c r="CB17" s="5"/>
    </row>
    <row r="18" spans="6:97" ht="20.25" customHeight="1" x14ac:dyDescent="0.25">
      <c r="F18" s="5"/>
      <c r="G18" s="5"/>
      <c r="H18" s="5"/>
      <c r="I18" s="5"/>
      <c r="J18" s="5"/>
      <c r="K18" s="5"/>
      <c r="N18" s="6"/>
      <c r="O18" s="6"/>
      <c r="P18" s="5"/>
      <c r="Q18" s="5"/>
      <c r="U18" s="6"/>
      <c r="V18" s="6"/>
      <c r="W18" s="5"/>
      <c r="X18" s="5"/>
      <c r="Y18" s="5"/>
      <c r="Z18" s="5"/>
      <c r="AA18" s="5"/>
      <c r="AB18" s="5"/>
      <c r="AC18" s="5"/>
      <c r="AD18" s="5"/>
      <c r="BA18" s="6"/>
      <c r="BB18" s="6"/>
      <c r="BC18" s="5"/>
      <c r="BD18" s="5"/>
      <c r="BH18" s="6"/>
      <c r="BI18" s="6"/>
      <c r="BJ18" s="5"/>
      <c r="BK18" s="5"/>
      <c r="BN18" s="6"/>
      <c r="BO18" s="6"/>
      <c r="BP18" s="5"/>
      <c r="BQ18" s="5"/>
      <c r="BR18" s="5"/>
      <c r="BS18"/>
      <c r="BT18"/>
      <c r="BU18"/>
      <c r="BV18"/>
      <c r="BW18"/>
      <c r="BX18"/>
      <c r="BY18"/>
      <c r="BZ18"/>
      <c r="CA18"/>
      <c r="CB18"/>
      <c r="CC18"/>
      <c r="CD18"/>
      <c r="CE18"/>
      <c r="CF18"/>
      <c r="CG18"/>
      <c r="CH18"/>
      <c r="CI18"/>
      <c r="CJ18"/>
      <c r="CK18"/>
      <c r="CL18"/>
      <c r="CM18"/>
      <c r="CN18"/>
      <c r="CO18"/>
      <c r="CP18"/>
      <c r="CQ18"/>
      <c r="CR18"/>
      <c r="CS18"/>
    </row>
    <row r="19" spans="6:97" ht="20.25" customHeight="1" x14ac:dyDescent="0.25">
      <c r="F19" s="2"/>
      <c r="G19" s="2"/>
      <c r="H19" s="11" cm="1">
        <f t="array" ref="H19">SUM(SUMIFS(liquidation_data[Hardware Count],liquidation_data[Location 2nd Level ID],$C$5,liquidation_data[Location 3rdLevel ID],"="&amp;J19:J29))</f>
        <v>31</v>
      </c>
      <c r="I19" s="264" t="str" cm="1">
        <f t="array" ref="I19">IFERROR(_xlfn.LET(_xlpm.POD,_xlfn.XLOOKUP('rack_breakdown'!$B$2&amp;".sr0"&amp;$C$5&amp;".rk"&amp;TEXT(J29,"00"),rack_breakdown[Rack Path],rack_breakdown[Pod]),IF(LEFT(_xlpm.POD,1)="G","","POD"&amp;_xlpm.POD&amp;" - "))&amp;
INDEX(rack_breakdown[Type],MATCH(_xlfn.MODE.SNGL(IF((rack_breakdown[Server Room]=$C$5)*(rack_breakdown[Rack]&gt;=J29)*(rack_breakdown[Rack]&lt;=J19),COUNTIF(rack_breakdown[Type],"&lt;"&amp;rack_breakdown[Type]),"")),COUNTIF(rack_breakdown[Type],"&lt;"&amp;rack_breakdown[Type]),0)),"NO DATA")</f>
        <v>POD4 - Bare Metal</v>
      </c>
      <c r="J19" s="3">
        <v>22</v>
      </c>
      <c r="N19" s="11" cm="1">
        <f t="array" ref="N19">SUM(SUMIFS(liquidation_data[Hardware Count],liquidation_data[Location 2nd Level ID],$C$5,liquidation_data[Location 3rdLevel ID],"="&amp;P19:P29))</f>
        <v>47</v>
      </c>
      <c r="O19" s="264" t="str" cm="1">
        <f t="array" ref="O19">IFERROR(_xlfn.LET(_xlpm.POD,_xlfn.XLOOKUP('rack_breakdown'!$B$2&amp;".sr0"&amp;$C$5&amp;".rk"&amp;TEXT(P29,"00"),rack_breakdown[Rack Path],rack_breakdown[Pod]),IF(LEFT(_xlpm.POD,1)="G","","POD"&amp;_xlpm.POD&amp;" - "))&amp;
INDEX(rack_breakdown[Type],MATCH(_xlfn.MODE.SNGL(IF((rack_breakdown[Server Room]=$C$5)*(rack_breakdown[Rack]&gt;=P29)*(rack_breakdown[Rack]&lt;=P19),COUNTIF(rack_breakdown[Type],"&lt;"&amp;rack_breakdown[Type]),"")),COUNTIF(rack_breakdown[Type],"&lt;"&amp;rack_breakdown[Type]),0)),"NO DATA")</f>
        <v>POD4 - Bare Metal</v>
      </c>
      <c r="P19" s="3">
        <v>44</v>
      </c>
      <c r="Q19" s="2"/>
      <c r="R19" s="2"/>
      <c r="S19" s="2"/>
      <c r="T19" s="2"/>
      <c r="U19" s="11" cm="1">
        <f t="array" ref="U19">SUM(SUMIFS(liquidation_data[Hardware Count],liquidation_data[Location 2nd Level ID],$C$5,liquidation_data[Location 3rdLevel ID],"="&amp;W19:W29))</f>
        <v>77</v>
      </c>
      <c r="V19" s="264" t="str" cm="1">
        <f t="array" ref="V19">IFERROR(_xlfn.LET(_xlpm.POD,_xlfn.XLOOKUP('rack_breakdown'!$B$2&amp;".sr0"&amp;$C$5&amp;".rk"&amp;TEXT(W29,"00"),rack_breakdown[Rack Path],rack_breakdown[Pod]),IF(LEFT(_xlpm.POD,1)="G","","POD"&amp;_xlpm.POD&amp;" - "))&amp;
INDEX(rack_breakdown[Type],MATCH(_xlfn.MODE.SNGL(IF((rack_breakdown[Server Room]=$C$5)*(rack_breakdown[Rack]&gt;=W29)*(rack_breakdown[Rack]&lt;=W19),COUNTIF(rack_breakdown[Type],"&lt;"&amp;rack_breakdown[Type]),"")),COUNTIF(rack_breakdown[Type],"&lt;"&amp;rack_breakdown[Type]),0)),"NO DATA")</f>
        <v>POD4 - Bare Metal</v>
      </c>
      <c r="W19" s="3">
        <v>66</v>
      </c>
      <c r="AA19" s="11" cm="1">
        <f t="array" ref="AA19">SUM(SUMIFS(liquidation_data[Hardware Count],liquidation_data[Location 2nd Level ID],$C$5,liquidation_data[Location 3rdLevel ID],"="&amp;AC19:AC29))</f>
        <v>50</v>
      </c>
      <c r="AB19" s="264" t="str" cm="1">
        <f t="array" ref="AB19">IFERROR(_xlfn.LET(_xlpm.POD,_xlfn.XLOOKUP('rack_breakdown'!$B$2&amp;".sr0"&amp;$C$5&amp;".rk"&amp;TEXT(AC29,"00"),rack_breakdown[Rack Path],rack_breakdown[Pod]),IF(LEFT(_xlpm.POD,1)="G","","POD"&amp;_xlpm.POD&amp;" - "))&amp;
INDEX(rack_breakdown[Type],MATCH(_xlfn.MODE.SNGL(IF((rack_breakdown[Server Room]=$C$5)*(rack_breakdown[Rack]&gt;=AC29)*(rack_breakdown[Rack]&lt;=AC19),COUNTIF(rack_breakdown[Type],"&lt;"&amp;rack_breakdown[Type]),"")),COUNTIF(rack_breakdown[Type],"&lt;"&amp;rack_breakdown[Type]),0)),"NO DATA")</f>
        <v>POD4 - Compute</v>
      </c>
      <c r="AC19" s="3">
        <v>88</v>
      </c>
      <c r="AD19" s="2"/>
      <c r="AE19" s="2"/>
      <c r="AF19" s="2"/>
      <c r="AG19" s="2"/>
      <c r="AH19" s="11" cm="1">
        <f t="array" ref="AH19">SUM(SUMIFS(liquidation_data[Hardware Count],liquidation_data[Location 2nd Level ID],$C$5,liquidation_data[Location 3rdLevel ID],"="&amp;AJ19:AJ29))</f>
        <v>1</v>
      </c>
      <c r="AI19" s="264" t="str" cm="1">
        <f t="array" ref="AI19">IFERROR(_xlfn.LET(_xlpm.POD,_xlfn.XLOOKUP('rack_breakdown'!$B$2&amp;".sr0"&amp;$C$5&amp;".rk"&amp;TEXT(AJ29,"00"),rack_breakdown[Rack Path],rack_breakdown[Pod]),IF(LEFT(_xlpm.POD,1)="G","","POD"&amp;_xlpm.POD&amp;" - "))&amp;
INDEX(rack_breakdown[Type],MATCH(_xlfn.MODE.SNGL(IF((rack_breakdown[Server Room]=$C$5)*(rack_breakdown[Rack]&gt;=AJ29)*(rack_breakdown[Rack]&lt;=AJ19),COUNTIF(rack_breakdown[Type],"&lt;"&amp;rack_breakdown[Type]),"")),COUNTIF(rack_breakdown[Type],"&lt;"&amp;rack_breakdown[Type]),0)),"NO DATA")</f>
        <v>POD4 - Fabric</v>
      </c>
      <c r="AJ19" s="3">
        <v>111</v>
      </c>
      <c r="AN19" s="11" cm="1">
        <f t="array" ref="AN19">SUM(SUMIFS(liquidation_data[Hardware Count],liquidation_data[Location 2nd Level ID],$C$5,liquidation_data[Location 3rdLevel ID],"="&amp;AP19:AP29))</f>
        <v>10</v>
      </c>
      <c r="AO19" s="264" t="str" cm="1">
        <f t="array" ref="AO19">IFERROR(_xlfn.LET(_xlpm.POD,_xlfn.XLOOKUP('rack_breakdown'!$B$2&amp;".sr0"&amp;$C$5&amp;".rk"&amp;TEXT(AP29,"00"),rack_breakdown[Rack Path],rack_breakdown[Pod]),IF(LEFT(_xlpm.POD,1)="G","","POD"&amp;_xlpm.POD&amp;" - "))&amp;
INDEX(rack_breakdown[Type],MATCH(_xlfn.MODE.SNGL(IF((rack_breakdown[Server Room]=$C$5)*(rack_breakdown[Rack]&gt;=AP29)*(rack_breakdown[Rack]&lt;=AP19),COUNTIF(rack_breakdown[Type],"&lt;"&amp;rack_breakdown[Type]),"")),COUNTIF(rack_breakdown[Type],"&lt;"&amp;rack_breakdown[Type]),0)),"NO DATA")</f>
        <v>POD4 - Bare Metal</v>
      </c>
      <c r="AP19" s="3">
        <v>134</v>
      </c>
      <c r="AQ19" s="2"/>
      <c r="AR19" s="2"/>
      <c r="AS19" s="2"/>
      <c r="AT19" s="2"/>
      <c r="AU19" s="44"/>
      <c r="AV19" s="282" t="s">
        <v>1965</v>
      </c>
      <c r="AW19" s="45">
        <v>156</v>
      </c>
      <c r="BA19" s="44"/>
      <c r="BB19" s="282" t="s">
        <v>1965</v>
      </c>
      <c r="BC19" s="45">
        <v>178</v>
      </c>
      <c r="BD19" s="2"/>
      <c r="BE19" s="2"/>
      <c r="BF19" s="2"/>
      <c r="BG19" s="2"/>
      <c r="BH19" s="44"/>
      <c r="BI19" s="282" t="s">
        <v>1965</v>
      </c>
      <c r="BJ19" s="45">
        <v>200</v>
      </c>
      <c r="BN19" s="44"/>
      <c r="BO19" s="282" t="s">
        <v>1965</v>
      </c>
      <c r="BP19" s="45">
        <v>220</v>
      </c>
      <c r="BQ19" s="2"/>
      <c r="BR19" s="2"/>
      <c r="BS19"/>
      <c r="BT19"/>
      <c r="BU19"/>
      <c r="BV19"/>
      <c r="BW19"/>
      <c r="BX19"/>
      <c r="BY19"/>
      <c r="BZ19"/>
      <c r="CA19"/>
      <c r="CB19"/>
      <c r="CC19"/>
      <c r="CD19"/>
      <c r="CE19"/>
      <c r="CF19"/>
      <c r="CG19"/>
      <c r="CH19"/>
      <c r="CI19"/>
      <c r="CJ19"/>
      <c r="CK19"/>
      <c r="CL19"/>
      <c r="CM19"/>
      <c r="CN19"/>
      <c r="CO19"/>
      <c r="CP19"/>
      <c r="CQ19"/>
      <c r="CR19"/>
      <c r="CS19"/>
    </row>
    <row r="20" spans="6:97" ht="20.25" customHeight="1" x14ac:dyDescent="0.25">
      <c r="F20" s="2"/>
      <c r="G20" s="2"/>
      <c r="H20" s="12" t="s">
        <v>121</v>
      </c>
      <c r="I20" s="265"/>
      <c r="J20" s="3">
        <v>21</v>
      </c>
      <c r="N20" s="12" t="s">
        <v>121</v>
      </c>
      <c r="O20" s="265"/>
      <c r="P20" s="3">
        <v>43</v>
      </c>
      <c r="Q20" s="2"/>
      <c r="R20" s="2"/>
      <c r="S20" s="2"/>
      <c r="T20" s="2"/>
      <c r="U20" s="12" t="s">
        <v>121</v>
      </c>
      <c r="V20" s="265"/>
      <c r="W20" s="3">
        <v>65</v>
      </c>
      <c r="AA20" s="12" t="s">
        <v>121</v>
      </c>
      <c r="AB20" s="265"/>
      <c r="AC20" s="3">
        <v>87</v>
      </c>
      <c r="AD20" s="2"/>
      <c r="AE20" s="2"/>
      <c r="AF20" s="2"/>
      <c r="AG20" s="2"/>
      <c r="AH20" s="12" t="s">
        <v>121</v>
      </c>
      <c r="AI20" s="265"/>
      <c r="AJ20" s="3">
        <v>110</v>
      </c>
      <c r="AN20" s="12" t="s">
        <v>121</v>
      </c>
      <c r="AO20" s="265"/>
      <c r="AP20" s="3">
        <v>133</v>
      </c>
      <c r="AQ20" s="2"/>
      <c r="AR20" s="2"/>
      <c r="AS20" s="2"/>
      <c r="AT20" s="2"/>
      <c r="AU20" s="46"/>
      <c r="AV20" s="283"/>
      <c r="AW20" s="45">
        <v>155</v>
      </c>
      <c r="BA20" s="46"/>
      <c r="BB20" s="283"/>
      <c r="BC20" s="45">
        <v>177</v>
      </c>
      <c r="BD20" s="2"/>
      <c r="BE20" s="2"/>
      <c r="BF20" s="2"/>
      <c r="BG20" s="2"/>
      <c r="BH20" s="46"/>
      <c r="BI20" s="283"/>
      <c r="BJ20" s="45">
        <v>199</v>
      </c>
      <c r="BN20" s="46"/>
      <c r="BO20" s="283"/>
      <c r="BP20" s="45">
        <v>219</v>
      </c>
      <c r="BQ20" s="2"/>
      <c r="BR20" s="2"/>
      <c r="BS20"/>
      <c r="BT20"/>
      <c r="BU20"/>
      <c r="BV20"/>
      <c r="BW20"/>
      <c r="BX20"/>
      <c r="BY20"/>
      <c r="BZ20"/>
      <c r="CA20"/>
      <c r="CB20"/>
      <c r="CC20"/>
      <c r="CD20"/>
      <c r="CE20"/>
      <c r="CF20"/>
      <c r="CG20"/>
      <c r="CH20"/>
      <c r="CI20"/>
      <c r="CJ20"/>
      <c r="CK20"/>
      <c r="CL20"/>
      <c r="CM20"/>
      <c r="CN20"/>
      <c r="CO20"/>
      <c r="CP20"/>
      <c r="CQ20"/>
      <c r="CR20"/>
      <c r="CS20"/>
    </row>
    <row r="21" spans="6:97" ht="20.25" customHeight="1" x14ac:dyDescent="0.25">
      <c r="F21" s="2"/>
      <c r="G21" s="2"/>
      <c r="H21" s="14"/>
      <c r="I21" s="265"/>
      <c r="J21" s="3">
        <v>20</v>
      </c>
      <c r="N21" s="14"/>
      <c r="O21" s="265"/>
      <c r="P21" s="3">
        <v>42</v>
      </c>
      <c r="Q21" s="2"/>
      <c r="R21" s="2"/>
      <c r="S21" s="2"/>
      <c r="T21" s="2"/>
      <c r="U21" s="14"/>
      <c r="V21" s="265"/>
      <c r="W21" s="3">
        <v>64</v>
      </c>
      <c r="AA21" s="14"/>
      <c r="AB21" s="265"/>
      <c r="AC21" s="3">
        <v>86</v>
      </c>
      <c r="AD21" s="2"/>
      <c r="AE21" s="2"/>
      <c r="AF21" s="2"/>
      <c r="AG21" s="2"/>
      <c r="AH21" s="14"/>
      <c r="AI21" s="265"/>
      <c r="AJ21" s="3">
        <v>109</v>
      </c>
      <c r="AN21" s="14"/>
      <c r="AO21" s="265"/>
      <c r="AP21" s="3">
        <v>132</v>
      </c>
      <c r="AQ21" s="2"/>
      <c r="AR21" s="2"/>
      <c r="AS21" s="2"/>
      <c r="AT21" s="2"/>
      <c r="AU21" s="46">
        <v>0</v>
      </c>
      <c r="AV21" s="283"/>
      <c r="AW21" s="45">
        <v>154</v>
      </c>
      <c r="BA21" s="46">
        <v>0</v>
      </c>
      <c r="BB21" s="283"/>
      <c r="BC21" s="45">
        <v>176</v>
      </c>
      <c r="BD21" s="2"/>
      <c r="BE21" s="2"/>
      <c r="BF21" s="2"/>
      <c r="BG21" s="2"/>
      <c r="BH21" s="46">
        <v>0</v>
      </c>
      <c r="BI21" s="283"/>
      <c r="BJ21" s="45">
        <v>198</v>
      </c>
      <c r="BN21" s="46">
        <v>0</v>
      </c>
      <c r="BO21" s="283"/>
      <c r="BP21" s="45">
        <v>218</v>
      </c>
      <c r="BQ21" s="2"/>
      <c r="BR21" s="2"/>
      <c r="BS21"/>
      <c r="BT21"/>
      <c r="BU21"/>
      <c r="BV21"/>
      <c r="BW21"/>
      <c r="BX21"/>
      <c r="BY21"/>
      <c r="BZ21"/>
      <c r="CA21"/>
      <c r="CB21"/>
      <c r="CC21"/>
      <c r="CD21"/>
      <c r="CE21"/>
      <c r="CF21"/>
      <c r="CG21"/>
      <c r="CH21"/>
      <c r="CI21"/>
      <c r="CJ21"/>
      <c r="CK21"/>
      <c r="CL21"/>
      <c r="CM21"/>
      <c r="CN21"/>
      <c r="CO21"/>
      <c r="CP21"/>
      <c r="CQ21"/>
      <c r="CR21"/>
      <c r="CS21"/>
    </row>
    <row r="22" spans="6:97" ht="20.25" customHeight="1" x14ac:dyDescent="0.25">
      <c r="F22" s="2"/>
      <c r="G22" s="2"/>
      <c r="H22" s="12" cm="1">
        <f t="array" ref="H22">IF(OR(ISNUMBER(FIND("Bare",I19)),ISNUMBER(FIND("Compute",I19))),
SUM(SUMIFS(rack_breakdown[Active Servers],rack_breakdown[Server Room],$C$5,rack_breakdown[Rack],"="&amp;J19:J29)),
SUM(SUMIFS(rack_breakdown[Active Hardware],rack_breakdown[Server Room],$C$5,rack_breakdown[Rack],"="&amp;J19:J29)))</f>
        <v>145</v>
      </c>
      <c r="I22" s="265"/>
      <c r="J22" s="3">
        <v>19</v>
      </c>
      <c r="N22" s="12" cm="1">
        <f t="array" ref="N22">IF(OR(ISNUMBER(FIND("Bare",O19)),ISNUMBER(FIND("Compute",O19))),
SUM(SUMIFS(rack_breakdown[Active Servers],rack_breakdown[Server Room],$C$5,rack_breakdown[Rack],"="&amp;P19:P29)),
SUM(SUMIFS(rack_breakdown[Active Hardware],rack_breakdown[Server Room],$C$5,rack_breakdown[Rack],"="&amp;P19:P29)))</f>
        <v>105</v>
      </c>
      <c r="O22" s="265"/>
      <c r="P22" s="3">
        <v>41</v>
      </c>
      <c r="Q22" s="2"/>
      <c r="R22" s="2"/>
      <c r="S22" s="2"/>
      <c r="T22" s="2"/>
      <c r="U22" s="12" cm="1">
        <f t="array" ref="U22">IF(OR(ISNUMBER(FIND("Bare",V19)),ISNUMBER(FIND("Compute",V19))),
SUM(SUMIFS(rack_breakdown[Active Servers],rack_breakdown[Server Room],$C$5,rack_breakdown[Rack],"="&amp;W19:W29)),
SUM(SUMIFS(rack_breakdown[Active Hardware],rack_breakdown[Server Room],$C$5,rack_breakdown[Rack],"="&amp;W19:W29)))</f>
        <v>69</v>
      </c>
      <c r="V22" s="265"/>
      <c r="W22" s="3">
        <v>63</v>
      </c>
      <c r="AA22" s="12" cm="1">
        <f t="array" ref="AA22">IF(OR(ISNUMBER(FIND("Bare",AB19)),ISNUMBER(FIND("Compute",AB19))),
SUM(SUMIFS(rack_breakdown[Active Servers],rack_breakdown[Server Room],$C$5,rack_breakdown[Rack],"="&amp;AC19:AC29)),
SUM(SUMIFS(rack_breakdown[Active Hardware],rack_breakdown[Server Room],$C$5,rack_breakdown[Rack],"="&amp;AC19:AC29)))</f>
        <v>169</v>
      </c>
      <c r="AB22" s="265"/>
      <c r="AC22" s="3">
        <v>85</v>
      </c>
      <c r="AD22" s="2"/>
      <c r="AE22" s="2"/>
      <c r="AF22" s="2"/>
      <c r="AG22" s="2"/>
      <c r="AH22" s="12" cm="1">
        <f t="array" ref="AH22">IF(OR(ISNUMBER(FIND("Bare",AI19)),ISNUMBER(FIND("Compute",AI19))),
SUM(SUMIFS(rack_breakdown[Active Servers],rack_breakdown[Server Room],$C$5,rack_breakdown[Rack],"="&amp;AJ19:AJ29)),
SUM(SUMIFS(rack_breakdown[Active Hardware],rack_breakdown[Server Room],$C$5,rack_breakdown[Rack],"="&amp;AJ19:AJ29)))</f>
        <v>16</v>
      </c>
      <c r="AI22" s="265"/>
      <c r="AJ22" s="3">
        <v>108</v>
      </c>
      <c r="AN22" s="12" cm="1">
        <f t="array" ref="AN22">IF(OR(ISNUMBER(FIND("Bare",AO19)),ISNUMBER(FIND("Compute",AO19))),
SUM(SUMIFS(rack_breakdown[Active Servers],rack_breakdown[Server Room],$C$5,rack_breakdown[Rack],"="&amp;AP19:AP29)),
SUM(SUMIFS(rack_breakdown[Active Hardware],rack_breakdown[Server Room],$C$5,rack_breakdown[Rack],"="&amp;AP19:AP29)))</f>
        <v>55</v>
      </c>
      <c r="AO22" s="265"/>
      <c r="AP22" s="3">
        <v>131</v>
      </c>
      <c r="AQ22" s="2"/>
      <c r="AR22" s="2"/>
      <c r="AS22" s="2"/>
      <c r="AT22" s="2"/>
      <c r="AU22" s="46" t="s">
        <v>121</v>
      </c>
      <c r="AV22" s="283"/>
      <c r="AW22" s="45">
        <v>153</v>
      </c>
      <c r="BA22" s="46" t="s">
        <v>121</v>
      </c>
      <c r="BB22" s="283"/>
      <c r="BC22" s="45">
        <v>175</v>
      </c>
      <c r="BD22" s="2"/>
      <c r="BE22" s="2"/>
      <c r="BF22" s="2"/>
      <c r="BG22" s="2"/>
      <c r="BH22" s="46" t="s">
        <v>121</v>
      </c>
      <c r="BI22" s="283"/>
      <c r="BJ22" s="45">
        <v>197</v>
      </c>
      <c r="BN22" s="46" t="s">
        <v>121</v>
      </c>
      <c r="BO22" s="283"/>
      <c r="BP22" s="45">
        <v>217</v>
      </c>
      <c r="BQ22" s="2"/>
      <c r="BR22" s="2"/>
      <c r="BS22"/>
      <c r="BT22"/>
      <c r="BU22"/>
      <c r="BV22"/>
      <c r="BW22"/>
      <c r="BX22"/>
      <c r="BY22"/>
      <c r="BZ22"/>
      <c r="CA22"/>
      <c r="CB22"/>
      <c r="CC22"/>
      <c r="CD22"/>
      <c r="CE22"/>
      <c r="CF22"/>
      <c r="CG22"/>
      <c r="CH22"/>
      <c r="CI22"/>
      <c r="CJ22"/>
      <c r="CK22"/>
      <c r="CL22"/>
      <c r="CM22"/>
      <c r="CN22"/>
      <c r="CO22"/>
      <c r="CP22"/>
      <c r="CQ22"/>
      <c r="CR22"/>
      <c r="CS22"/>
    </row>
    <row r="23" spans="6:97" ht="20.25" customHeight="1" x14ac:dyDescent="0.25">
      <c r="F23" s="2"/>
      <c r="G23" s="2"/>
      <c r="H23" s="12" t="s">
        <v>122</v>
      </c>
      <c r="I23" s="265"/>
      <c r="J23" s="3">
        <v>18</v>
      </c>
      <c r="N23" s="12" t="s">
        <v>122</v>
      </c>
      <c r="O23" s="265"/>
      <c r="P23" s="3">
        <v>40</v>
      </c>
      <c r="Q23" s="2"/>
      <c r="R23" s="2"/>
      <c r="S23" s="2"/>
      <c r="T23" s="2"/>
      <c r="U23" s="12" t="s">
        <v>122</v>
      </c>
      <c r="V23" s="265"/>
      <c r="W23" s="3">
        <v>62</v>
      </c>
      <c r="AA23" s="12" t="s">
        <v>122</v>
      </c>
      <c r="AB23" s="265"/>
      <c r="AC23" s="3">
        <v>84</v>
      </c>
      <c r="AD23" s="2"/>
      <c r="AE23" s="2"/>
      <c r="AF23" s="2"/>
      <c r="AG23" s="2"/>
      <c r="AH23" s="12" t="s">
        <v>122</v>
      </c>
      <c r="AI23" s="265"/>
      <c r="AJ23" s="3">
        <v>107</v>
      </c>
      <c r="AN23" s="12" t="s">
        <v>122</v>
      </c>
      <c r="AO23" s="265"/>
      <c r="AP23" s="3">
        <v>130</v>
      </c>
      <c r="AQ23" s="2"/>
      <c r="AR23" s="2"/>
      <c r="AS23" s="2"/>
      <c r="AT23" s="2"/>
      <c r="AU23" s="47"/>
      <c r="AV23" s="283"/>
      <c r="AW23" s="45">
        <v>152</v>
      </c>
      <c r="BA23" s="47"/>
      <c r="BB23" s="283"/>
      <c r="BC23" s="45">
        <v>174</v>
      </c>
      <c r="BD23" s="2"/>
      <c r="BE23" s="2"/>
      <c r="BF23" s="2"/>
      <c r="BG23" s="2"/>
      <c r="BH23" s="47"/>
      <c r="BI23" s="283"/>
      <c r="BJ23" s="45">
        <v>196</v>
      </c>
      <c r="BN23" s="47"/>
      <c r="BO23" s="283"/>
      <c r="BP23" s="45">
        <v>216</v>
      </c>
      <c r="BQ23" s="2"/>
      <c r="BR23" s="2"/>
      <c r="BS23"/>
      <c r="BT23"/>
      <c r="BU23"/>
      <c r="BV23"/>
      <c r="BW23"/>
      <c r="BX23"/>
      <c r="BY23"/>
      <c r="BZ23"/>
      <c r="CA23"/>
      <c r="CB23"/>
      <c r="CC23"/>
      <c r="CD23"/>
      <c r="CE23"/>
      <c r="CF23"/>
      <c r="CG23"/>
      <c r="CH23"/>
      <c r="CI23"/>
      <c r="CJ23"/>
      <c r="CK23"/>
      <c r="CL23"/>
      <c r="CM23"/>
      <c r="CN23"/>
      <c r="CO23"/>
      <c r="CP23"/>
      <c r="CQ23"/>
      <c r="CR23"/>
      <c r="CS23"/>
    </row>
    <row r="24" spans="6:97" ht="20.25" customHeight="1" x14ac:dyDescent="0.25">
      <c r="F24" s="2"/>
      <c r="G24" s="2"/>
      <c r="H24" s="12"/>
      <c r="I24" s="265"/>
      <c r="J24" s="3">
        <v>17</v>
      </c>
      <c r="N24" s="12"/>
      <c r="O24" s="265"/>
      <c r="P24" s="3">
        <v>39</v>
      </c>
      <c r="Q24" s="2"/>
      <c r="R24" s="2"/>
      <c r="S24" s="2"/>
      <c r="T24" s="2"/>
      <c r="U24" s="12"/>
      <c r="V24" s="265"/>
      <c r="W24" s="3">
        <v>61</v>
      </c>
      <c r="AA24" s="12"/>
      <c r="AB24" s="265"/>
      <c r="AC24" s="3">
        <v>83</v>
      </c>
      <c r="AD24" s="2"/>
      <c r="AE24" s="2"/>
      <c r="AF24" s="2"/>
      <c r="AG24" s="2"/>
      <c r="AH24" s="12"/>
      <c r="AI24" s="265"/>
      <c r="AJ24" s="3">
        <v>106</v>
      </c>
      <c r="AN24" s="12"/>
      <c r="AO24" s="265"/>
      <c r="AP24" s="3">
        <v>129</v>
      </c>
      <c r="AQ24" s="2"/>
      <c r="AR24" s="2"/>
      <c r="AS24" s="2"/>
      <c r="AT24" s="2"/>
      <c r="AU24" s="46"/>
      <c r="AV24" s="283"/>
      <c r="AW24" s="45">
        <v>151</v>
      </c>
      <c r="BA24" s="46"/>
      <c r="BB24" s="283"/>
      <c r="BC24" s="45">
        <v>173</v>
      </c>
      <c r="BD24" s="2"/>
      <c r="BE24" s="2"/>
      <c r="BF24" s="2"/>
      <c r="BG24" s="2"/>
      <c r="BH24" s="46"/>
      <c r="BI24" s="283"/>
      <c r="BJ24" s="45">
        <v>195</v>
      </c>
      <c r="BN24" s="46"/>
      <c r="BO24" s="283"/>
      <c r="BP24" s="45">
        <v>215</v>
      </c>
      <c r="BQ24" s="2"/>
      <c r="BR24" s="2"/>
      <c r="BS24"/>
      <c r="BT24"/>
      <c r="BU24"/>
      <c r="BV24"/>
      <c r="BW24"/>
      <c r="BX24"/>
      <c r="BY24"/>
      <c r="BZ24"/>
      <c r="CA24"/>
      <c r="CB24"/>
      <c r="CC24"/>
      <c r="CD24"/>
      <c r="CE24"/>
      <c r="CF24"/>
      <c r="CG24"/>
      <c r="CH24"/>
      <c r="CI24"/>
      <c r="CJ24"/>
      <c r="CK24"/>
      <c r="CL24"/>
      <c r="CM24"/>
      <c r="CN24"/>
      <c r="CO24"/>
      <c r="CP24"/>
      <c r="CQ24"/>
      <c r="CR24"/>
      <c r="CS24"/>
    </row>
    <row r="25" spans="6:97" ht="20.25" customHeight="1" x14ac:dyDescent="0.25">
      <c r="F25" s="2"/>
      <c r="G25" s="2"/>
      <c r="H25" s="12" cm="1">
        <f t="array" ref="H25">_xlfn.LET(_xlpm.row,J19:J29,
SUM(_xlfn.BYROW(_xlpm.row,_xlfn.LAMBDA(_xlpm.row,IFERROR(SUMIFS(rack_breakdown[kW/Rack],rack_breakdown[Rack Path],$Y$3&amp;".sr0"&amp;$Y$4&amp;".rk"&amp;TEXT(_xlpm.row,"00")),0)))))</f>
        <v>65</v>
      </c>
      <c r="I25" s="265"/>
      <c r="J25" s="3">
        <v>16</v>
      </c>
      <c r="N25" s="12" cm="1">
        <f t="array" ref="N25">_xlfn.LET(_xlpm.row,P19:P29,
SUM(_xlfn.BYROW(_xlpm.row,_xlfn.LAMBDA(_xlpm.row,IFERROR(SUMIFS(rack_breakdown[kW/Rack],rack_breakdown[Rack Path],$Y$3&amp;".sr0"&amp;$Y$4&amp;".rk"&amp;TEXT(_xlpm.row,"00")),0)))))</f>
        <v>65</v>
      </c>
      <c r="O25" s="265"/>
      <c r="P25" s="3">
        <v>38</v>
      </c>
      <c r="Q25" s="2"/>
      <c r="R25" s="2"/>
      <c r="S25" s="2"/>
      <c r="T25" s="2"/>
      <c r="U25" s="12" cm="1">
        <f t="array" ref="U25">_xlfn.LET(_xlpm.row,W19:W29,
SUM(_xlfn.BYROW(_xlpm.row,_xlfn.LAMBDA(_xlpm.row,IFERROR(SUMIFS(rack_breakdown[kW/Rack],rack_breakdown[Rack Path],$Y$3&amp;".sr0"&amp;$Y$4&amp;".rk"&amp;TEXT(_xlpm.row,"00")),0)))))</f>
        <v>65</v>
      </c>
      <c r="V25" s="265"/>
      <c r="W25" s="3">
        <v>60</v>
      </c>
      <c r="AA25" s="12" cm="1">
        <f t="array" ref="AA25">_xlfn.LET(_xlpm.row,AC19:AC29,
SUM(_xlfn.BYROW(_xlpm.row,_xlfn.LAMBDA(_xlpm.row,IFERROR(SUMIFS(rack_breakdown[kW/Rack],rack_breakdown[Rack Path],$Y$3&amp;".sr0"&amp;$Y$4&amp;".rk"&amp;TEXT(_xlpm.row,"00")),0)))))</f>
        <v>105</v>
      </c>
      <c r="AB25" s="265"/>
      <c r="AC25" s="3">
        <v>82</v>
      </c>
      <c r="AD25" s="2"/>
      <c r="AE25" s="2"/>
      <c r="AF25" s="2"/>
      <c r="AG25" s="2"/>
      <c r="AH25" s="12" cm="1">
        <f t="array" ref="AH25">_xlfn.LET(_xlpm.row,AJ19:AJ29,
SUM(_xlfn.BYROW(_xlpm.row,_xlfn.LAMBDA(_xlpm.row,IFERROR(SUMIFS(rack_breakdown[kW/Rack],rack_breakdown[Rack Path],$Y$3&amp;".sr0"&amp;$Y$4&amp;".rk"&amp;TEXT(_xlpm.row,"00")),0)))))</f>
        <v>64</v>
      </c>
      <c r="AI25" s="265"/>
      <c r="AJ25" s="3">
        <v>105</v>
      </c>
      <c r="AN25" s="12" cm="1">
        <f t="array" ref="AN25">_xlfn.LET(_xlpm.row,AP19:AP29,
SUM(_xlfn.BYROW(_xlpm.row,_xlfn.LAMBDA(_xlpm.row,IFERROR(SUMIFS(rack_breakdown[kW/Rack],rack_breakdown[Rack Path],$Y$3&amp;".sr0"&amp;$Y$4&amp;".rk"&amp;TEXT(_xlpm.row,"00")),0)))))</f>
        <v>65</v>
      </c>
      <c r="AO25" s="265"/>
      <c r="AP25" s="3">
        <v>128</v>
      </c>
      <c r="AQ25" s="2"/>
      <c r="AR25" s="2"/>
      <c r="AS25" s="2"/>
      <c r="AT25" s="2"/>
      <c r="AU25" s="46">
        <v>0</v>
      </c>
      <c r="AV25" s="283"/>
      <c r="AW25" s="45">
        <v>150</v>
      </c>
      <c r="BA25" s="46">
        <v>0</v>
      </c>
      <c r="BB25" s="283"/>
      <c r="BC25" s="45">
        <v>172</v>
      </c>
      <c r="BD25" s="2"/>
      <c r="BE25" s="2"/>
      <c r="BF25" s="2"/>
      <c r="BG25" s="2"/>
      <c r="BH25" s="46">
        <v>0</v>
      </c>
      <c r="BI25" s="283"/>
      <c r="BJ25" s="45">
        <v>194</v>
      </c>
      <c r="BN25" s="46">
        <v>0</v>
      </c>
      <c r="BO25" s="283"/>
      <c r="BP25" s="45">
        <v>214</v>
      </c>
      <c r="BQ25" s="2"/>
      <c r="BR25" s="2"/>
      <c r="BS25"/>
      <c r="BT25"/>
      <c r="BU25"/>
      <c r="BV25"/>
      <c r="BW25"/>
      <c r="BX25"/>
      <c r="BY25"/>
      <c r="BZ25"/>
      <c r="CA25"/>
      <c r="CB25"/>
      <c r="CC25"/>
      <c r="CD25"/>
      <c r="CE25"/>
      <c r="CF25"/>
      <c r="CG25"/>
      <c r="CH25"/>
      <c r="CI25"/>
      <c r="CJ25"/>
      <c r="CK25"/>
      <c r="CL25"/>
      <c r="CM25"/>
      <c r="CN25"/>
      <c r="CO25"/>
      <c r="CP25"/>
      <c r="CQ25"/>
      <c r="CR25"/>
      <c r="CS25"/>
    </row>
    <row r="26" spans="6:97" ht="20.25" customHeight="1" x14ac:dyDescent="0.25">
      <c r="F26" s="2"/>
      <c r="G26" s="2"/>
      <c r="H26" s="12" t="s">
        <v>1970</v>
      </c>
      <c r="I26" s="265"/>
      <c r="J26" s="3">
        <v>15</v>
      </c>
      <c r="N26" s="12" t="s">
        <v>1970</v>
      </c>
      <c r="O26" s="265"/>
      <c r="P26" s="3">
        <v>37</v>
      </c>
      <c r="Q26" s="2"/>
      <c r="R26" s="2"/>
      <c r="S26" s="2"/>
      <c r="T26" s="2"/>
      <c r="U26" s="12" t="s">
        <v>1970</v>
      </c>
      <c r="V26" s="265"/>
      <c r="W26" s="3">
        <v>59</v>
      </c>
      <c r="AA26" s="12" t="s">
        <v>1970</v>
      </c>
      <c r="AB26" s="265"/>
      <c r="AC26" s="3">
        <v>81</v>
      </c>
      <c r="AD26" s="2"/>
      <c r="AE26" s="2"/>
      <c r="AF26" s="2"/>
      <c r="AG26" s="2"/>
      <c r="AH26" s="12" t="s">
        <v>1970</v>
      </c>
      <c r="AI26" s="265"/>
      <c r="AJ26" s="3">
        <v>104</v>
      </c>
      <c r="AN26" s="12" t="s">
        <v>1970</v>
      </c>
      <c r="AO26" s="265"/>
      <c r="AP26" s="3">
        <v>127</v>
      </c>
      <c r="AQ26" s="2"/>
      <c r="AR26" s="2"/>
      <c r="AS26" s="2"/>
      <c r="AT26" s="2"/>
      <c r="AU26" s="46" t="s">
        <v>122</v>
      </c>
      <c r="AV26" s="283"/>
      <c r="AW26" s="45">
        <v>149</v>
      </c>
      <c r="BA26" s="46" t="s">
        <v>122</v>
      </c>
      <c r="BB26" s="283"/>
      <c r="BC26" s="45">
        <v>171</v>
      </c>
      <c r="BD26" s="2"/>
      <c r="BE26" s="2"/>
      <c r="BF26" s="2"/>
      <c r="BG26" s="2"/>
      <c r="BH26" s="46" t="s">
        <v>122</v>
      </c>
      <c r="BI26" s="283"/>
      <c r="BJ26" s="45">
        <v>193</v>
      </c>
      <c r="BN26" s="46" t="s">
        <v>122</v>
      </c>
      <c r="BO26" s="283"/>
      <c r="BP26" s="45">
        <v>213</v>
      </c>
      <c r="BQ26" s="2"/>
      <c r="BR26" s="2"/>
      <c r="BS26"/>
      <c r="BT26"/>
      <c r="BU26"/>
      <c r="BV26"/>
      <c r="BW26"/>
      <c r="BX26"/>
      <c r="BY26"/>
      <c r="BZ26"/>
      <c r="CA26"/>
      <c r="CB26"/>
      <c r="CC26"/>
      <c r="CD26"/>
      <c r="CE26"/>
      <c r="CF26"/>
      <c r="CG26"/>
      <c r="CH26"/>
      <c r="CI26"/>
      <c r="CJ26"/>
      <c r="CK26"/>
      <c r="CL26"/>
      <c r="CM26"/>
      <c r="CN26"/>
      <c r="CO26"/>
      <c r="CP26"/>
      <c r="CQ26"/>
      <c r="CR26"/>
      <c r="CS26"/>
    </row>
    <row r="27" spans="6:97" ht="20.25" customHeight="1" x14ac:dyDescent="0.25">
      <c r="F27" s="2"/>
      <c r="G27" s="2"/>
      <c r="H27" s="12"/>
      <c r="I27" s="265"/>
      <c r="J27" s="3">
        <v>14</v>
      </c>
      <c r="N27" s="12"/>
      <c r="O27" s="265"/>
      <c r="P27" s="3">
        <v>36</v>
      </c>
      <c r="Q27" s="2"/>
      <c r="R27" s="2"/>
      <c r="S27" s="2"/>
      <c r="T27" s="2"/>
      <c r="U27" s="12"/>
      <c r="V27" s="265"/>
      <c r="W27" s="3">
        <v>58</v>
      </c>
      <c r="AA27" s="12"/>
      <c r="AB27" s="265"/>
      <c r="AC27" s="3">
        <v>80</v>
      </c>
      <c r="AD27" s="2"/>
      <c r="AE27" s="2"/>
      <c r="AF27" s="2"/>
      <c r="AG27" s="2"/>
      <c r="AH27" s="12"/>
      <c r="AI27" s="265"/>
      <c r="AJ27" s="3">
        <v>103</v>
      </c>
      <c r="AN27" s="12"/>
      <c r="AO27" s="265"/>
      <c r="AP27" s="3">
        <v>126</v>
      </c>
      <c r="AQ27" s="2"/>
      <c r="AR27" s="2"/>
      <c r="AS27" s="2"/>
      <c r="AT27" s="2"/>
      <c r="AU27" s="46"/>
      <c r="AV27" s="283"/>
      <c r="AW27" s="45">
        <v>148</v>
      </c>
      <c r="BA27" s="46"/>
      <c r="BB27" s="283"/>
      <c r="BC27" s="45">
        <v>170</v>
      </c>
      <c r="BD27" s="2"/>
      <c r="BE27" s="2"/>
      <c r="BF27" s="2"/>
      <c r="BG27" s="2"/>
      <c r="BH27" s="46"/>
      <c r="BI27" s="283"/>
      <c r="BJ27" s="45">
        <v>192</v>
      </c>
      <c r="BN27" s="46"/>
      <c r="BO27" s="283"/>
      <c r="BP27" s="45">
        <v>212</v>
      </c>
      <c r="BQ27" s="2"/>
      <c r="BR27" s="2"/>
      <c r="BS27"/>
      <c r="BT27"/>
      <c r="BU27"/>
      <c r="BV27"/>
      <c r="BW27"/>
      <c r="BX27"/>
      <c r="BY27"/>
      <c r="BZ27"/>
      <c r="CA27"/>
      <c r="CB27"/>
      <c r="CC27"/>
      <c r="CD27"/>
      <c r="CE27"/>
      <c r="CF27"/>
      <c r="CG27"/>
      <c r="CH27"/>
      <c r="CI27"/>
      <c r="CJ27"/>
      <c r="CK27"/>
      <c r="CL27"/>
      <c r="CM27"/>
      <c r="CN27"/>
      <c r="CO27"/>
      <c r="CP27"/>
      <c r="CQ27"/>
      <c r="CR27"/>
      <c r="CS27"/>
    </row>
    <row r="28" spans="6:97" ht="20.25" customHeight="1" x14ac:dyDescent="0.25">
      <c r="F28" s="2"/>
      <c r="G28" s="2"/>
      <c r="H28" s="12" cm="1">
        <f t="array" ref="H28">_xlfn.LET(
_xlpm.row,J19:J29,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45.203629333333332</v>
      </c>
      <c r="I28" s="265"/>
      <c r="J28" s="3">
        <v>13</v>
      </c>
      <c r="N28" s="12" cm="1">
        <f t="array" ref="N28">_xlfn.LET(
_xlpm.row,P19:P29,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41.297954666666662</v>
      </c>
      <c r="O28" s="265"/>
      <c r="P28" s="3">
        <v>35</v>
      </c>
      <c r="Q28" s="2"/>
      <c r="R28" s="2"/>
      <c r="S28" s="2"/>
      <c r="T28" s="2"/>
      <c r="U28" s="12" cm="1">
        <f t="array" ref="U28">_xlfn.LET(
_xlpm.row,W19:W29,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30.717690666666666</v>
      </c>
      <c r="V28" s="265"/>
      <c r="W28" s="3">
        <v>57</v>
      </c>
      <c r="AA28" s="12" cm="1">
        <f t="array" ref="AA28">_xlfn.LET(
_xlpm.row,AC19:AC29,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64.705789333333328</v>
      </c>
      <c r="AB28" s="265"/>
      <c r="AC28" s="3">
        <v>79</v>
      </c>
      <c r="AD28" s="2"/>
      <c r="AE28" s="2"/>
      <c r="AF28" s="2"/>
      <c r="AG28" s="2"/>
      <c r="AH28" s="12" cm="1">
        <f t="array" ref="AH28">_xlfn.LET(
_xlpm.row,AJ19:AJ29,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37.55899733333333</v>
      </c>
      <c r="AI28" s="265"/>
      <c r="AJ28" s="3">
        <v>102</v>
      </c>
      <c r="AN28" s="12" cm="1">
        <f t="array" ref="AN28">_xlfn.LET(
_xlpm.row,AP19:AP29,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27.071567999999996</v>
      </c>
      <c r="AO28" s="265"/>
      <c r="AP28" s="3">
        <v>125</v>
      </c>
      <c r="AQ28" s="2"/>
      <c r="AR28" s="2"/>
      <c r="AS28" s="2"/>
      <c r="AT28" s="2"/>
      <c r="AU28" s="46">
        <v>0</v>
      </c>
      <c r="AV28" s="283"/>
      <c r="AW28" s="45">
        <v>147</v>
      </c>
      <c r="BA28" s="46">
        <v>0</v>
      </c>
      <c r="BB28" s="283"/>
      <c r="BC28" s="45">
        <v>169</v>
      </c>
      <c r="BD28" s="2"/>
      <c r="BE28" s="2"/>
      <c r="BF28" s="2"/>
      <c r="BG28" s="2"/>
      <c r="BH28" s="46">
        <v>0</v>
      </c>
      <c r="BI28" s="283"/>
      <c r="BJ28" s="45">
        <v>191</v>
      </c>
      <c r="BN28" s="46">
        <v>0</v>
      </c>
      <c r="BO28" s="283"/>
      <c r="BP28" s="45">
        <v>211</v>
      </c>
      <c r="BQ28" s="2"/>
      <c r="BR28" s="2"/>
      <c r="BS28"/>
      <c r="BT28"/>
      <c r="BU28"/>
      <c r="BV28"/>
      <c r="BW28"/>
      <c r="BX28"/>
      <c r="BY28"/>
      <c r="BZ28"/>
      <c r="CA28"/>
      <c r="CB28"/>
      <c r="CC28"/>
      <c r="CD28"/>
      <c r="CE28"/>
      <c r="CF28"/>
      <c r="CG28"/>
      <c r="CH28"/>
      <c r="CI28"/>
      <c r="CJ28"/>
      <c r="CK28"/>
      <c r="CL28"/>
      <c r="CM28"/>
      <c r="CN28"/>
      <c r="CO28"/>
      <c r="CP28"/>
      <c r="CQ28"/>
      <c r="CR28"/>
      <c r="CS28"/>
    </row>
    <row r="29" spans="6:97" ht="20.25" customHeight="1" x14ac:dyDescent="0.25">
      <c r="F29" s="2"/>
      <c r="G29" s="2"/>
      <c r="H29" s="13" t="s">
        <v>120</v>
      </c>
      <c r="I29" s="265"/>
      <c r="J29" s="3">
        <v>12</v>
      </c>
      <c r="N29" s="13" t="s">
        <v>120</v>
      </c>
      <c r="O29" s="265"/>
      <c r="P29" s="3">
        <v>34</v>
      </c>
      <c r="Q29" s="2"/>
      <c r="R29" s="2"/>
      <c r="S29" s="2"/>
      <c r="T29" s="2"/>
      <c r="U29" s="13" t="s">
        <v>120</v>
      </c>
      <c r="V29" s="265"/>
      <c r="W29" s="3">
        <v>56</v>
      </c>
      <c r="AA29" s="13" t="s">
        <v>120</v>
      </c>
      <c r="AB29" s="265"/>
      <c r="AC29" s="3">
        <v>78</v>
      </c>
      <c r="AD29" s="2"/>
      <c r="AE29" s="2"/>
      <c r="AF29" s="2"/>
      <c r="AG29" s="2"/>
      <c r="AH29" s="13" t="s">
        <v>120</v>
      </c>
      <c r="AI29" s="265"/>
      <c r="AJ29" s="3">
        <v>101</v>
      </c>
      <c r="AN29" s="13" t="s">
        <v>120</v>
      </c>
      <c r="AO29" s="265"/>
      <c r="AP29" s="3">
        <v>124</v>
      </c>
      <c r="AQ29" s="2"/>
      <c r="AR29" s="2"/>
      <c r="AS29" s="2"/>
      <c r="AT29" s="2"/>
      <c r="AU29" s="48" t="s">
        <v>120</v>
      </c>
      <c r="AV29" s="283"/>
      <c r="AW29" s="45">
        <v>146</v>
      </c>
      <c r="BA29" s="48" t="s">
        <v>120</v>
      </c>
      <c r="BB29" s="283"/>
      <c r="BC29" s="45">
        <v>168</v>
      </c>
      <c r="BD29" s="2"/>
      <c r="BE29" s="2"/>
      <c r="BF29" s="2"/>
      <c r="BG29" s="2"/>
      <c r="BH29" s="48" t="s">
        <v>120</v>
      </c>
      <c r="BI29" s="283"/>
      <c r="BJ29" s="45">
        <v>190</v>
      </c>
      <c r="BN29" s="48" t="s">
        <v>120</v>
      </c>
      <c r="BO29" s="283"/>
      <c r="BP29" s="45">
        <v>210</v>
      </c>
      <c r="BQ29" s="2"/>
      <c r="BR29" s="2"/>
      <c r="BS29"/>
      <c r="BT29"/>
      <c r="BU29"/>
      <c r="BV29"/>
      <c r="BW29"/>
      <c r="BX29"/>
      <c r="BY29"/>
      <c r="BZ29"/>
      <c r="CA29"/>
      <c r="CB29"/>
      <c r="CC29"/>
      <c r="CD29"/>
      <c r="CE29"/>
      <c r="CF29"/>
      <c r="CG29"/>
      <c r="CH29"/>
      <c r="CI29"/>
      <c r="CJ29"/>
      <c r="CK29"/>
      <c r="CL29"/>
      <c r="CM29"/>
      <c r="CN29"/>
      <c r="CO29"/>
      <c r="CP29"/>
      <c r="CQ29"/>
      <c r="CR29"/>
      <c r="CS29"/>
    </row>
    <row r="30" spans="6:97" ht="20.25" customHeight="1" x14ac:dyDescent="0.25">
      <c r="F30" s="2"/>
      <c r="G30" s="2"/>
      <c r="H30" s="11" cm="1">
        <f t="array" ref="H30">SUM(SUMIFS(liquidation_data[Hardware Count],liquidation_data[Location 2nd Level ID],$C$5,liquidation_data[Location 3rdLevel ID],"="&amp;J30:J40))</f>
        <v>72</v>
      </c>
      <c r="I30" s="264" t="str" cm="1">
        <f t="array" ref="I30">IFERROR(_xlfn.LET(_xlpm.POD,_xlfn.XLOOKUP('rack_breakdown'!$B$2&amp;".sr0"&amp;$C$5&amp;".rk"&amp;TEXT(J40,"00"),rack_breakdown[Rack Path],rack_breakdown[Pod]),IF(LEFT(_xlpm.POD,1)="G","","POD"&amp;_xlpm.POD&amp;" - "))&amp;
INDEX(rack_breakdown[Type],MATCH(_xlfn.MODE.SNGL(IF((rack_breakdown[Server Room]=$C$5)*(rack_breakdown[Rack]&gt;=J40)*(rack_breakdown[Rack]&lt;=J30),COUNTIF(rack_breakdown[Type],"&lt;"&amp;rack_breakdown[Type]),"")),COUNTIF(rack_breakdown[Type],"&lt;"&amp;rack_breakdown[Type]),0)),"NO DATA")</f>
        <v>POD4 - Compute</v>
      </c>
      <c r="J30" s="3">
        <v>11</v>
      </c>
      <c r="N30" s="11" cm="1">
        <f t="array" ref="N30">SUM(SUMIFS(liquidation_data[Hardware Count],liquidation_data[Location 2nd Level ID],$C$5,liquidation_data[Location 3rdLevel ID],"="&amp;P30:P40))</f>
        <v>24</v>
      </c>
      <c r="O30" s="264" t="str" cm="1">
        <f t="array" ref="O30">IFERROR(_xlfn.LET(_xlpm.POD,_xlfn.XLOOKUP('rack_breakdown'!$B$2&amp;".sr0"&amp;$C$5&amp;".rk"&amp;TEXT(P40,"00"),rack_breakdown[Rack Path],rack_breakdown[Pod]),IF(LEFT(_xlpm.POD,1)="G","","POD"&amp;_xlpm.POD&amp;" - "))&amp;
INDEX(rack_breakdown[Type],MATCH(_xlfn.MODE.SNGL(IF((rack_breakdown[Server Room]=$C$5)*(rack_breakdown[Rack]&gt;=P40)*(rack_breakdown[Rack]&lt;=P30),COUNTIF(rack_breakdown[Type],"&lt;"&amp;rack_breakdown[Type]),"")),COUNTIF(rack_breakdown[Type],"&lt;"&amp;rack_breakdown[Type]),0)),"NO DATA")</f>
        <v>POD4 - Bare Metal</v>
      </c>
      <c r="P30" s="3">
        <v>33</v>
      </c>
      <c r="Q30" s="2"/>
      <c r="R30" s="2"/>
      <c r="S30" s="2"/>
      <c r="T30" s="2"/>
      <c r="U30" s="11" cm="1">
        <f t="array" ref="U30">SUM(SUMIFS(liquidation_data[Hardware Count],liquidation_data[Location 2nd Level ID],$C$5,liquidation_data[Location 3rdLevel ID],"="&amp;W30:W40))</f>
        <v>31</v>
      </c>
      <c r="V30" s="264" t="str" cm="1">
        <f t="array" ref="V30">IFERROR(_xlfn.LET(_xlpm.POD,_xlfn.XLOOKUP('rack_breakdown'!$B$2&amp;".sr0"&amp;$C$5&amp;".rk"&amp;TEXT(W40,"00"),rack_breakdown[Rack Path],rack_breakdown[Pod]),IF(LEFT(_xlpm.POD,1)="G","","POD"&amp;_xlpm.POD&amp;" - "))&amp;
INDEX(rack_breakdown[Type],MATCH(_xlfn.MODE.SNGL(IF((rack_breakdown[Server Room]=$C$5)*(rack_breakdown[Rack]&gt;=W40)*(rack_breakdown[Rack]&lt;=W30),COUNTIF(rack_breakdown[Type],"&lt;"&amp;rack_breakdown[Type]),"")),COUNTIF(rack_breakdown[Type],"&lt;"&amp;rack_breakdown[Type]),0)),"NO DATA")</f>
        <v>POD4 - Bare Metal</v>
      </c>
      <c r="W30" s="3">
        <v>55</v>
      </c>
      <c r="AA30" s="11" cm="1">
        <f t="array" ref="AA30">SUM(SUMIFS(liquidation_data[Hardware Count],liquidation_data[Location 2nd Level ID],$C$5,liquidation_data[Location 3rdLevel ID],"="&amp;AC30:AC40))</f>
        <v>117</v>
      </c>
      <c r="AB30" s="264" t="str" cm="1">
        <f t="array" ref="AB30">IFERROR(_xlfn.LET(_xlpm.POD,_xlfn.XLOOKUP('rack_breakdown'!$B$2&amp;".sr0"&amp;$C$5&amp;".rk"&amp;TEXT(AC40,"00"),rack_breakdown[Rack Path],rack_breakdown[Pod]),IF(LEFT(_xlpm.POD,1)="G","","POD"&amp;_xlpm.POD&amp;" - "))&amp;
INDEX(rack_breakdown[Type],MATCH(_xlfn.MODE.SNGL(IF((rack_breakdown[Server Room]=$C$5)*(rack_breakdown[Rack]&gt;=AC40)*(rack_breakdown[Rack]&lt;=AC30),COUNTIF(rack_breakdown[Type],"&lt;"&amp;rack_breakdown[Type]),"")),COUNTIF(rack_breakdown[Type],"&lt;"&amp;rack_breakdown[Type]),0)),"NO DATA")</f>
        <v>POD4 - Compute</v>
      </c>
      <c r="AC30" s="3">
        <v>77</v>
      </c>
      <c r="AD30" s="2"/>
      <c r="AE30" s="2"/>
      <c r="AF30" s="2"/>
      <c r="AG30" s="2"/>
      <c r="AH30" s="11" cm="1">
        <f t="array" ref="AH30">SUM(SUMIFS(liquidation_data[Hardware Count],liquidation_data[Location 2nd Level ID],$C$5,liquidation_data[Location 3rdLevel ID],"="&amp;AJ30:AJ40))</f>
        <v>0</v>
      </c>
      <c r="AI30" s="264" t="str" cm="1">
        <f t="array" ref="AI30">IFERROR(_xlfn.LET(_xlpm.POD,_xlfn.XLOOKUP('rack_breakdown'!$B$2&amp;".sr0"&amp;$C$5&amp;".rk"&amp;TEXT(AJ40,"00"),rack_breakdown[Rack Path],rack_breakdown[Pod]),IF(LEFT(_xlpm.POD,1)="G","","POD"&amp;_xlpm.POD&amp;" - "))&amp;
INDEX(rack_breakdown[Type],MATCH(_xlfn.MODE.SNGL(IF((rack_breakdown[Server Room]=$C$5)*(rack_breakdown[Rack]&gt;=AJ40)*(rack_breakdown[Rack]&lt;=AJ30),COUNTIF(rack_breakdown[Type],"&lt;"&amp;rack_breakdown[Type]),"")),COUNTIF(rack_breakdown[Type],"&lt;"&amp;rack_breakdown[Type]),0)),"NO DATA")</f>
        <v>POD4 - Bare Metal</v>
      </c>
      <c r="AJ30" s="3">
        <v>100</v>
      </c>
      <c r="AN30" s="11" cm="1">
        <f t="array" ref="AN30">SUM(SUMIFS(liquidation_data[Hardware Count],liquidation_data[Location 2nd Level ID],$C$5,liquidation_data[Location 3rdLevel ID],"="&amp;AP30:AP40))</f>
        <v>16</v>
      </c>
      <c r="AO30" s="264" t="str" cm="1">
        <f t="array" ref="AO30">IFERROR(_xlfn.LET(_xlpm.POD,_xlfn.XLOOKUP('rack_breakdown'!$B$2&amp;".sr0"&amp;$C$5&amp;".rk"&amp;TEXT(AP40,"00"),rack_breakdown[Rack Path],rack_breakdown[Pod]),IF(LEFT(_xlpm.POD,1)="G","","POD"&amp;_xlpm.POD&amp;" - "))&amp;
INDEX(rack_breakdown[Type],MATCH(_xlfn.MODE.SNGL(IF((rack_breakdown[Server Room]=$C$5)*(rack_breakdown[Rack]&gt;=AP40)*(rack_breakdown[Rack]&lt;=AP30),COUNTIF(rack_breakdown[Type],"&lt;"&amp;rack_breakdown[Type]),"")),COUNTIF(rack_breakdown[Type],"&lt;"&amp;rack_breakdown[Type]),0)),"NO DATA")</f>
        <v>POD4 - Bare Metal</v>
      </c>
      <c r="AP30" s="3">
        <v>123</v>
      </c>
      <c r="AQ30" s="2"/>
      <c r="AR30" s="2"/>
      <c r="AS30" s="2"/>
      <c r="AT30" s="2"/>
      <c r="AU30" s="44"/>
      <c r="AV30" s="282" t="s">
        <v>1965</v>
      </c>
      <c r="AW30" s="45">
        <v>145</v>
      </c>
      <c r="BA30" s="44"/>
      <c r="BB30" s="282" t="s">
        <v>1965</v>
      </c>
      <c r="BC30" s="45">
        <v>167</v>
      </c>
      <c r="BD30" s="2"/>
      <c r="BE30" s="2"/>
      <c r="BF30" s="2"/>
      <c r="BG30" s="2"/>
      <c r="BH30" s="44"/>
      <c r="BI30" s="282" t="s">
        <v>1965</v>
      </c>
      <c r="BJ30" s="45">
        <v>189</v>
      </c>
      <c r="BN30" s="44"/>
      <c r="BO30" s="282" t="s">
        <v>1965</v>
      </c>
      <c r="BP30" s="45">
        <v>209</v>
      </c>
      <c r="BQ30" s="2"/>
      <c r="BR30" s="2"/>
      <c r="BS30"/>
      <c r="BT30"/>
      <c r="BU30"/>
      <c r="BV30"/>
      <c r="BW30"/>
      <c r="BX30"/>
      <c r="BY30"/>
      <c r="BZ30"/>
      <c r="CA30"/>
      <c r="CB30"/>
      <c r="CC30"/>
      <c r="CD30"/>
      <c r="CE30"/>
      <c r="CF30"/>
      <c r="CG30"/>
      <c r="CH30"/>
      <c r="CI30"/>
      <c r="CJ30"/>
      <c r="CK30"/>
      <c r="CL30"/>
      <c r="CM30"/>
      <c r="CN30"/>
      <c r="CO30"/>
      <c r="CP30"/>
      <c r="CQ30"/>
      <c r="CR30"/>
      <c r="CS30"/>
    </row>
    <row r="31" spans="6:97" ht="20.25" customHeight="1" x14ac:dyDescent="0.25">
      <c r="F31" s="2"/>
      <c r="G31" s="2"/>
      <c r="H31" s="12" t="s">
        <v>121</v>
      </c>
      <c r="I31" s="265"/>
      <c r="J31" s="3">
        <v>10</v>
      </c>
      <c r="N31" s="12" t="s">
        <v>121</v>
      </c>
      <c r="O31" s="265"/>
      <c r="P31" s="3">
        <v>32</v>
      </c>
      <c r="Q31" s="2"/>
      <c r="R31" s="2"/>
      <c r="S31" s="2"/>
      <c r="T31" s="2"/>
      <c r="U31" s="12" t="s">
        <v>121</v>
      </c>
      <c r="V31" s="265"/>
      <c r="W31" s="3">
        <v>54</v>
      </c>
      <c r="AA31" s="12" t="s">
        <v>121</v>
      </c>
      <c r="AB31" s="265"/>
      <c r="AC31" s="3">
        <v>76</v>
      </c>
      <c r="AD31" s="2"/>
      <c r="AE31" s="2"/>
      <c r="AF31" s="2"/>
      <c r="AG31" s="2"/>
      <c r="AH31" s="12" t="s">
        <v>121</v>
      </c>
      <c r="AI31" s="265"/>
      <c r="AJ31" s="3">
        <v>99</v>
      </c>
      <c r="AN31" s="12" t="s">
        <v>121</v>
      </c>
      <c r="AO31" s="265"/>
      <c r="AP31" s="3">
        <v>122</v>
      </c>
      <c r="AQ31" s="2"/>
      <c r="AR31" s="2"/>
      <c r="AS31" s="2"/>
      <c r="AT31" s="2"/>
      <c r="AU31" s="46"/>
      <c r="AV31" s="283"/>
      <c r="AW31" s="45">
        <v>144</v>
      </c>
      <c r="BA31" s="46"/>
      <c r="BB31" s="283"/>
      <c r="BC31" s="45">
        <v>166</v>
      </c>
      <c r="BD31" s="2"/>
      <c r="BE31" s="2"/>
      <c r="BF31" s="2"/>
      <c r="BG31" s="2"/>
      <c r="BH31" s="46"/>
      <c r="BI31" s="283"/>
      <c r="BJ31" s="45">
        <v>188</v>
      </c>
      <c r="BN31" s="46"/>
      <c r="BO31" s="283"/>
      <c r="BP31" s="45">
        <v>208</v>
      </c>
      <c r="BQ31" s="2"/>
      <c r="BR31" s="2"/>
      <c r="BS31"/>
      <c r="BT31"/>
      <c r="BU31"/>
      <c r="BV31"/>
      <c r="BW31"/>
      <c r="BX31"/>
      <c r="BY31"/>
      <c r="BZ31"/>
      <c r="CA31"/>
      <c r="CB31"/>
      <c r="CC31"/>
      <c r="CD31"/>
      <c r="CE31"/>
      <c r="CF31"/>
      <c r="CG31"/>
      <c r="CH31"/>
      <c r="CI31"/>
      <c r="CJ31"/>
      <c r="CK31"/>
      <c r="CL31"/>
      <c r="CM31"/>
      <c r="CN31"/>
      <c r="CO31"/>
      <c r="CP31"/>
      <c r="CQ31"/>
      <c r="CR31"/>
      <c r="CS31"/>
    </row>
    <row r="32" spans="6:97" ht="20.25" customHeight="1" x14ac:dyDescent="0.25">
      <c r="F32" s="2"/>
      <c r="G32" s="2"/>
      <c r="H32" s="14"/>
      <c r="I32" s="265"/>
      <c r="J32" s="3">
        <v>9</v>
      </c>
      <c r="N32" s="14"/>
      <c r="O32" s="265"/>
      <c r="P32" s="3">
        <v>31</v>
      </c>
      <c r="Q32" s="2"/>
      <c r="R32" s="2"/>
      <c r="S32" s="2"/>
      <c r="T32" s="2"/>
      <c r="U32" s="14"/>
      <c r="V32" s="265"/>
      <c r="W32" s="3">
        <v>53</v>
      </c>
      <c r="AA32" s="14"/>
      <c r="AB32" s="265"/>
      <c r="AC32" s="3">
        <v>75</v>
      </c>
      <c r="AD32" s="2"/>
      <c r="AE32" s="2"/>
      <c r="AF32" s="2"/>
      <c r="AG32" s="2"/>
      <c r="AH32" s="14"/>
      <c r="AI32" s="265"/>
      <c r="AJ32" s="3">
        <v>98</v>
      </c>
      <c r="AN32" s="14"/>
      <c r="AO32" s="265"/>
      <c r="AP32" s="3">
        <v>121</v>
      </c>
      <c r="AQ32" s="2"/>
      <c r="AR32" s="2"/>
      <c r="AS32" s="2"/>
      <c r="AT32" s="2"/>
      <c r="AU32" s="46">
        <v>0</v>
      </c>
      <c r="AV32" s="283"/>
      <c r="AW32" s="45">
        <v>143</v>
      </c>
      <c r="BA32" s="46">
        <v>0</v>
      </c>
      <c r="BB32" s="283"/>
      <c r="BC32" s="45">
        <v>165</v>
      </c>
      <c r="BD32" s="2"/>
      <c r="BE32" s="2"/>
      <c r="BF32" s="2"/>
      <c r="BG32" s="2"/>
      <c r="BH32" s="46">
        <v>0</v>
      </c>
      <c r="BI32" s="283"/>
      <c r="BJ32" s="45">
        <v>187</v>
      </c>
      <c r="BN32" s="46">
        <v>0</v>
      </c>
      <c r="BO32" s="283"/>
      <c r="BP32" s="45">
        <v>207</v>
      </c>
      <c r="BQ32" s="2"/>
      <c r="BR32" s="2"/>
      <c r="BS32"/>
      <c r="BT32"/>
      <c r="BU32"/>
      <c r="BV32"/>
      <c r="BW32"/>
      <c r="BX32"/>
      <c r="BY32"/>
      <c r="BZ32"/>
      <c r="CA32"/>
      <c r="CB32"/>
      <c r="CC32"/>
      <c r="CD32"/>
      <c r="CE32"/>
      <c r="CF32"/>
      <c r="CG32"/>
      <c r="CH32"/>
      <c r="CI32"/>
      <c r="CJ32"/>
      <c r="CK32"/>
      <c r="CL32"/>
      <c r="CM32"/>
      <c r="CN32"/>
      <c r="CO32"/>
      <c r="CP32"/>
      <c r="CQ32"/>
      <c r="CR32"/>
      <c r="CS32"/>
    </row>
    <row r="33" spans="6:97" ht="20.25" customHeight="1" x14ac:dyDescent="0.25">
      <c r="F33" s="2"/>
      <c r="G33" s="2"/>
      <c r="H33" s="12" cm="1">
        <f t="array" ref="H33">IF(OR(ISNUMBER(FIND("Bare",I30)),ISNUMBER(FIND("Compute",I30))),
SUM(SUMIFS(rack_breakdown[Active Servers],rack_breakdown[Server Room],$C$5,rack_breakdown[Rack],"="&amp;J30:J40)),
SUM(SUMIFS(rack_breakdown[Active Hardware],rack_breakdown[Server Room],$C$5,rack_breakdown[Rack],"="&amp;J30:J40)))</f>
        <v>274</v>
      </c>
      <c r="I33" s="265"/>
      <c r="J33" s="3">
        <v>8</v>
      </c>
      <c r="N33" s="12" cm="1">
        <f t="array" ref="N33">IF(OR(ISNUMBER(FIND("Bare",O30)),ISNUMBER(FIND("Compute",O30))),
SUM(SUMIFS(rack_breakdown[Active Servers],rack_breakdown[Server Room],$C$5,rack_breakdown[Rack],"="&amp;P30:P40)),
SUM(SUMIFS(rack_breakdown[Active Hardware],rack_breakdown[Server Room],$C$5,rack_breakdown[Rack],"="&amp;P30:P40)))</f>
        <v>84</v>
      </c>
      <c r="O33" s="265"/>
      <c r="P33" s="3">
        <v>30</v>
      </c>
      <c r="Q33" s="2"/>
      <c r="R33" s="2"/>
      <c r="S33" s="2"/>
      <c r="T33" s="2"/>
      <c r="U33" s="12" cm="1">
        <f t="array" ref="U33">IF(OR(ISNUMBER(FIND("Bare",V30)),ISNUMBER(FIND("Compute",V30))),
SUM(SUMIFS(rack_breakdown[Active Servers],rack_breakdown[Server Room],$C$5,rack_breakdown[Rack],"="&amp;W30:W40)),
SUM(SUMIFS(rack_breakdown[Active Hardware],rack_breakdown[Server Room],$C$5,rack_breakdown[Rack],"="&amp;W30:W40)))</f>
        <v>131</v>
      </c>
      <c r="V33" s="265"/>
      <c r="W33" s="3">
        <v>52</v>
      </c>
      <c r="AA33" s="12" cm="1">
        <f t="array" ref="AA33">IF(OR(ISNUMBER(FIND("Bare",AB30)),ISNUMBER(FIND("Compute",AB30))),
SUM(SUMIFS(rack_breakdown[Active Servers],rack_breakdown[Server Room],$C$5,rack_breakdown[Rack],"="&amp;AC30:AC40)),
SUM(SUMIFS(rack_breakdown[Active Hardware],rack_breakdown[Server Room],$C$5,rack_breakdown[Rack],"="&amp;AC30:AC40)))</f>
        <v>150</v>
      </c>
      <c r="AB33" s="265"/>
      <c r="AC33" s="3">
        <v>74</v>
      </c>
      <c r="AD33" s="2"/>
      <c r="AE33" s="2"/>
      <c r="AF33" s="2"/>
      <c r="AG33" s="2"/>
      <c r="AH33" s="12" cm="1">
        <f t="array" ref="AH33">IF(OR(ISNUMBER(FIND("Bare",AI30)),ISNUMBER(FIND("Compute",AI30))),
SUM(SUMIFS(rack_breakdown[Active Servers],rack_breakdown[Server Room],$C$5,rack_breakdown[Rack],"="&amp;AJ30:AJ40)),
SUM(SUMIFS(rack_breakdown[Active Hardware],rack_breakdown[Server Room],$C$5,rack_breakdown[Rack],"="&amp;AJ30:AJ40)))</f>
        <v>0</v>
      </c>
      <c r="AI33" s="265"/>
      <c r="AJ33" s="3">
        <v>97</v>
      </c>
      <c r="AN33" s="12" cm="1">
        <f t="array" ref="AN33">IF(OR(ISNUMBER(FIND("Bare",AO30)),ISNUMBER(FIND("Compute",AO30))),
SUM(SUMIFS(rack_breakdown[Active Servers],rack_breakdown[Server Room],$C$5,rack_breakdown[Rack],"="&amp;AP30:AP40)),
SUM(SUMIFS(rack_breakdown[Active Hardware],rack_breakdown[Server Room],$C$5,rack_breakdown[Rack],"="&amp;AP30:AP40)))</f>
        <v>90</v>
      </c>
      <c r="AO33" s="265"/>
      <c r="AP33" s="3">
        <v>120</v>
      </c>
      <c r="AQ33" s="2"/>
      <c r="AR33" s="2"/>
      <c r="AS33" s="2"/>
      <c r="AT33" s="2"/>
      <c r="AU33" s="46" t="s">
        <v>121</v>
      </c>
      <c r="AV33" s="283"/>
      <c r="AW33" s="45">
        <v>142</v>
      </c>
      <c r="BA33" s="46" t="s">
        <v>121</v>
      </c>
      <c r="BB33" s="283"/>
      <c r="BC33" s="45">
        <v>164</v>
      </c>
      <c r="BD33" s="2"/>
      <c r="BE33" s="2"/>
      <c r="BF33" s="2"/>
      <c r="BG33" s="2"/>
      <c r="BH33" s="46" t="s">
        <v>121</v>
      </c>
      <c r="BI33" s="283"/>
      <c r="BJ33" s="45">
        <v>186</v>
      </c>
      <c r="BN33" s="46" t="s">
        <v>121</v>
      </c>
      <c r="BO33" s="283"/>
      <c r="BP33" s="45">
        <v>206</v>
      </c>
      <c r="BQ33" s="2"/>
      <c r="BR33" s="2"/>
      <c r="BS33"/>
      <c r="BT33"/>
      <c r="BU33"/>
      <c r="BV33"/>
      <c r="BW33"/>
      <c r="BX33"/>
      <c r="BY33"/>
      <c r="BZ33"/>
      <c r="CA33"/>
      <c r="CB33"/>
      <c r="CC33"/>
      <c r="CD33"/>
      <c r="CE33"/>
      <c r="CF33"/>
      <c r="CG33"/>
      <c r="CH33"/>
      <c r="CI33"/>
      <c r="CJ33"/>
      <c r="CK33"/>
      <c r="CL33"/>
      <c r="CM33"/>
      <c r="CN33"/>
      <c r="CO33"/>
      <c r="CP33"/>
      <c r="CQ33"/>
      <c r="CR33"/>
      <c r="CS33"/>
    </row>
    <row r="34" spans="6:97" ht="20.25" customHeight="1" x14ac:dyDescent="0.25">
      <c r="F34" s="2"/>
      <c r="G34" s="2"/>
      <c r="H34" s="12" t="s">
        <v>122</v>
      </c>
      <c r="I34" s="265"/>
      <c r="J34" s="3">
        <v>7</v>
      </c>
      <c r="N34" s="12" t="s">
        <v>122</v>
      </c>
      <c r="O34" s="265"/>
      <c r="P34" s="3">
        <v>29</v>
      </c>
      <c r="Q34" s="2"/>
      <c r="R34" s="2"/>
      <c r="S34" s="2"/>
      <c r="T34" s="2"/>
      <c r="U34" s="12" t="s">
        <v>122</v>
      </c>
      <c r="V34" s="265"/>
      <c r="W34" s="3">
        <v>51</v>
      </c>
      <c r="AA34" s="12" t="s">
        <v>122</v>
      </c>
      <c r="AB34" s="265"/>
      <c r="AC34" s="3">
        <v>73</v>
      </c>
      <c r="AD34" s="2"/>
      <c r="AE34" s="2"/>
      <c r="AF34" s="2"/>
      <c r="AG34" s="2"/>
      <c r="AH34" s="12" t="s">
        <v>122</v>
      </c>
      <c r="AI34" s="265"/>
      <c r="AJ34" s="3">
        <v>96</v>
      </c>
      <c r="AN34" s="12" t="s">
        <v>122</v>
      </c>
      <c r="AO34" s="265"/>
      <c r="AP34" s="3">
        <v>119</v>
      </c>
      <c r="AQ34" s="2"/>
      <c r="AR34" s="2"/>
      <c r="AS34" s="2"/>
      <c r="AT34" s="2"/>
      <c r="AU34" s="47"/>
      <c r="AV34" s="283"/>
      <c r="AW34" s="45">
        <v>141</v>
      </c>
      <c r="BA34" s="47"/>
      <c r="BB34" s="283"/>
      <c r="BC34" s="45">
        <v>163</v>
      </c>
      <c r="BD34" s="2"/>
      <c r="BE34" s="2"/>
      <c r="BF34" s="2"/>
      <c r="BG34" s="2"/>
      <c r="BH34" s="47"/>
      <c r="BI34" s="283"/>
      <c r="BJ34" s="45">
        <v>185</v>
      </c>
      <c r="BN34" s="47"/>
      <c r="BO34" s="283"/>
      <c r="BP34" s="45">
        <v>205</v>
      </c>
      <c r="BQ34" s="2"/>
      <c r="BR34" s="2"/>
      <c r="BS34"/>
      <c r="BT34"/>
      <c r="BU34"/>
      <c r="BV34"/>
      <c r="BW34"/>
      <c r="BX34"/>
      <c r="BY34"/>
      <c r="BZ34"/>
      <c r="CA34"/>
      <c r="CB34"/>
      <c r="CC34"/>
      <c r="CD34"/>
      <c r="CE34"/>
      <c r="CF34"/>
      <c r="CG34"/>
      <c r="CH34"/>
      <c r="CI34"/>
      <c r="CJ34"/>
      <c r="CK34"/>
      <c r="CL34"/>
      <c r="CM34"/>
      <c r="CN34"/>
      <c r="CO34"/>
      <c r="CP34"/>
      <c r="CQ34"/>
      <c r="CR34"/>
      <c r="CS34"/>
    </row>
    <row r="35" spans="6:97" ht="20.25" customHeight="1" x14ac:dyDescent="0.25">
      <c r="F35" s="2"/>
      <c r="G35" s="2"/>
      <c r="H35" s="12"/>
      <c r="I35" s="265"/>
      <c r="J35" s="3">
        <v>6</v>
      </c>
      <c r="N35" s="12"/>
      <c r="O35" s="265"/>
      <c r="P35" s="3">
        <v>28</v>
      </c>
      <c r="Q35" s="2"/>
      <c r="R35" s="2"/>
      <c r="S35" s="2"/>
      <c r="T35" s="2"/>
      <c r="U35" s="12"/>
      <c r="V35" s="265"/>
      <c r="W35" s="3">
        <v>50</v>
      </c>
      <c r="AA35" s="12"/>
      <c r="AB35" s="265"/>
      <c r="AC35" s="3">
        <v>72</v>
      </c>
      <c r="AD35" s="2"/>
      <c r="AE35" s="2"/>
      <c r="AF35" s="2"/>
      <c r="AG35" s="2"/>
      <c r="AH35" s="12"/>
      <c r="AI35" s="265"/>
      <c r="AJ35" s="3">
        <v>95</v>
      </c>
      <c r="AN35" s="12"/>
      <c r="AO35" s="265"/>
      <c r="AP35" s="3">
        <v>118</v>
      </c>
      <c r="AQ35" s="2"/>
      <c r="AR35" s="2"/>
      <c r="AS35" s="2"/>
      <c r="AT35" s="2"/>
      <c r="AU35" s="46"/>
      <c r="AV35" s="283"/>
      <c r="AW35" s="45">
        <v>140</v>
      </c>
      <c r="BA35" s="46"/>
      <c r="BB35" s="283"/>
      <c r="BC35" s="45">
        <v>162</v>
      </c>
      <c r="BD35" s="2"/>
      <c r="BE35" s="2"/>
      <c r="BF35" s="2"/>
      <c r="BG35" s="2"/>
      <c r="BH35" s="46"/>
      <c r="BI35" s="283"/>
      <c r="BJ35" s="45">
        <v>184</v>
      </c>
      <c r="BN35" s="46"/>
      <c r="BO35" s="283"/>
      <c r="BP35" s="45">
        <v>204</v>
      </c>
      <c r="BQ35" s="2"/>
      <c r="BR35" s="2"/>
      <c r="BS35"/>
      <c r="BT35"/>
      <c r="BU35"/>
      <c r="BV35"/>
      <c r="BW35"/>
      <c r="BX35"/>
      <c r="BY35"/>
      <c r="BZ35"/>
      <c r="CA35"/>
      <c r="CB35"/>
      <c r="CC35"/>
      <c r="CD35"/>
      <c r="CE35"/>
      <c r="CF35"/>
      <c r="CG35"/>
      <c r="CH35"/>
      <c r="CI35"/>
      <c r="CJ35"/>
      <c r="CK35"/>
      <c r="CL35"/>
      <c r="CM35"/>
      <c r="CN35"/>
      <c r="CO35"/>
      <c r="CP35"/>
      <c r="CQ35"/>
      <c r="CR35"/>
      <c r="CS35"/>
    </row>
    <row r="36" spans="6:97" ht="20.25" customHeight="1" x14ac:dyDescent="0.25">
      <c r="F36" s="2"/>
      <c r="G36" s="2"/>
      <c r="H36" s="12" cm="1">
        <f t="array" ref="H36">_xlfn.LET(_xlpm.row,J30:J40,
SUM(_xlfn.BYROW(_xlpm.row,_xlfn.LAMBDA(_xlpm.row,IFERROR(SUMIFS(rack_breakdown[kW/Rack],rack_breakdown[Rack Path],$Y$3&amp;".sr0"&amp;$Y$4&amp;".rk"&amp;TEXT(_xlpm.row,"00")),0)))))</f>
        <v>117.5</v>
      </c>
      <c r="I36" s="265"/>
      <c r="J36" s="3">
        <v>5</v>
      </c>
      <c r="N36" s="12" cm="1">
        <f t="array" ref="N36">_xlfn.LET(_xlpm.row,P30:P40,
SUM(_xlfn.BYROW(_xlpm.row,_xlfn.LAMBDA(_xlpm.row,IFERROR(SUMIFS(rack_breakdown[kW/Rack],rack_breakdown[Rack Path],$Y$3&amp;".sr0"&amp;$Y$4&amp;".rk"&amp;TEXT(_xlpm.row,"00")),0)))))</f>
        <v>65</v>
      </c>
      <c r="O36" s="265"/>
      <c r="P36" s="3">
        <v>27</v>
      </c>
      <c r="Q36" s="2"/>
      <c r="R36" s="2"/>
      <c r="S36" s="2"/>
      <c r="T36" s="2"/>
      <c r="U36" s="12" cm="1">
        <f t="array" ref="U36">_xlfn.LET(_xlpm.row,W30:W40,
SUM(_xlfn.BYROW(_xlpm.row,_xlfn.LAMBDA(_xlpm.row,IFERROR(SUMIFS(rack_breakdown[kW/Rack],rack_breakdown[Rack Path],$Y$3&amp;".sr0"&amp;$Y$4&amp;".rk"&amp;TEXT(_xlpm.row,"00")),0)))))</f>
        <v>65</v>
      </c>
      <c r="V36" s="265"/>
      <c r="W36" s="3">
        <v>49</v>
      </c>
      <c r="AA36" s="12" cm="1">
        <f t="array" ref="AA36">_xlfn.LET(_xlpm.row,AC30:AC40,
SUM(_xlfn.BYROW(_xlpm.row,_xlfn.LAMBDA(_xlpm.row,IFERROR(SUMIFS(rack_breakdown[kW/Rack],rack_breakdown[Rack Path],$Y$3&amp;".sr0"&amp;$Y$4&amp;".rk"&amp;TEXT(_xlpm.row,"00")),0)))))</f>
        <v>110</v>
      </c>
      <c r="AB36" s="265"/>
      <c r="AC36" s="3">
        <v>71</v>
      </c>
      <c r="AD36" s="2"/>
      <c r="AE36" s="2"/>
      <c r="AF36" s="2"/>
      <c r="AG36" s="2"/>
      <c r="AH36" s="12" cm="1">
        <f t="array" ref="AH36">_xlfn.LET(_xlpm.row,AJ30:AJ40,
SUM(_xlfn.BYROW(_xlpm.row,_xlfn.LAMBDA(_xlpm.row,IFERROR(SUMIFS(rack_breakdown[kW/Rack],rack_breakdown[Rack Path],$Y$3&amp;".sr0"&amp;$Y$4&amp;".rk"&amp;TEXT(_xlpm.row,"00")),0)))))</f>
        <v>95</v>
      </c>
      <c r="AI36" s="265"/>
      <c r="AJ36" s="3">
        <v>94</v>
      </c>
      <c r="AN36" s="12" cm="1">
        <f t="array" ref="AN36">_xlfn.LET(_xlpm.row,AP30:AP40,
SUM(_xlfn.BYROW(_xlpm.row,_xlfn.LAMBDA(_xlpm.row,IFERROR(SUMIFS(rack_breakdown[kW/Rack],rack_breakdown[Rack Path],$Y$3&amp;".sr0"&amp;$Y$4&amp;".rk"&amp;TEXT(_xlpm.row,"00")),0)))))</f>
        <v>65</v>
      </c>
      <c r="AO36" s="265"/>
      <c r="AP36" s="3">
        <v>117</v>
      </c>
      <c r="AQ36" s="2"/>
      <c r="AR36" s="2"/>
      <c r="AS36" s="2"/>
      <c r="AT36" s="2"/>
      <c r="AU36" s="46">
        <v>0</v>
      </c>
      <c r="AV36" s="283"/>
      <c r="AW36" s="45">
        <v>139</v>
      </c>
      <c r="BA36" s="46">
        <v>0</v>
      </c>
      <c r="BB36" s="283"/>
      <c r="BC36" s="45">
        <v>161</v>
      </c>
      <c r="BD36" s="2"/>
      <c r="BE36" s="2"/>
      <c r="BF36" s="2"/>
      <c r="BG36" s="2"/>
      <c r="BH36" s="46">
        <v>0</v>
      </c>
      <c r="BI36" s="283"/>
      <c r="BJ36" s="45">
        <v>183</v>
      </c>
      <c r="BN36" s="46">
        <v>0</v>
      </c>
      <c r="BO36" s="283"/>
      <c r="BP36" s="45">
        <v>203</v>
      </c>
      <c r="BQ36" s="2"/>
      <c r="BR36" s="2"/>
      <c r="BS36"/>
      <c r="BT36"/>
      <c r="BU36"/>
      <c r="BV36"/>
      <c r="BW36"/>
      <c r="BX36"/>
      <c r="BY36"/>
      <c r="BZ36"/>
      <c r="CA36"/>
      <c r="CB36"/>
      <c r="CC36"/>
      <c r="CD36"/>
      <c r="CE36"/>
      <c r="CF36"/>
      <c r="CG36"/>
      <c r="CH36"/>
      <c r="CI36"/>
      <c r="CJ36"/>
      <c r="CK36"/>
      <c r="CL36"/>
      <c r="CM36"/>
      <c r="CN36"/>
      <c r="CO36"/>
      <c r="CP36"/>
      <c r="CQ36"/>
      <c r="CR36"/>
      <c r="CS36"/>
    </row>
    <row r="37" spans="6:97" ht="20.25" customHeight="1" x14ac:dyDescent="0.25">
      <c r="F37" s="2"/>
      <c r="G37" s="2"/>
      <c r="H37" s="12" t="s">
        <v>1970</v>
      </c>
      <c r="I37" s="265"/>
      <c r="J37" s="3">
        <v>4</v>
      </c>
      <c r="N37" s="12" t="s">
        <v>1970</v>
      </c>
      <c r="O37" s="265"/>
      <c r="P37" s="3">
        <v>26</v>
      </c>
      <c r="Q37" s="2"/>
      <c r="R37" s="2"/>
      <c r="S37" s="2"/>
      <c r="T37" s="2"/>
      <c r="U37" s="12" t="s">
        <v>1970</v>
      </c>
      <c r="V37" s="265"/>
      <c r="W37" s="3">
        <v>48</v>
      </c>
      <c r="AA37" s="12" t="s">
        <v>1970</v>
      </c>
      <c r="AB37" s="265"/>
      <c r="AC37" s="3">
        <v>70</v>
      </c>
      <c r="AD37" s="2"/>
      <c r="AE37" s="2"/>
      <c r="AF37" s="2"/>
      <c r="AG37" s="2"/>
      <c r="AH37" s="12" t="s">
        <v>1970</v>
      </c>
      <c r="AI37" s="265"/>
      <c r="AJ37" s="3">
        <v>93</v>
      </c>
      <c r="AN37" s="12" t="s">
        <v>1970</v>
      </c>
      <c r="AO37" s="265"/>
      <c r="AP37" s="3">
        <v>116</v>
      </c>
      <c r="AQ37" s="2"/>
      <c r="AR37" s="2"/>
      <c r="AS37" s="2"/>
      <c r="AT37" s="2"/>
      <c r="AU37" s="46" t="s">
        <v>122</v>
      </c>
      <c r="AV37" s="283"/>
      <c r="AW37" s="45">
        <v>138</v>
      </c>
      <c r="BA37" s="46" t="s">
        <v>122</v>
      </c>
      <c r="BB37" s="283"/>
      <c r="BC37" s="45">
        <v>160</v>
      </c>
      <c r="BD37" s="2"/>
      <c r="BE37" s="2"/>
      <c r="BF37" s="2"/>
      <c r="BG37" s="2"/>
      <c r="BH37" s="46" t="s">
        <v>122</v>
      </c>
      <c r="BI37" s="283"/>
      <c r="BJ37" s="45">
        <v>182</v>
      </c>
      <c r="BN37" s="46" t="s">
        <v>122</v>
      </c>
      <c r="BO37" s="283"/>
      <c r="BP37" s="45">
        <v>202</v>
      </c>
      <c r="BQ37" s="2"/>
      <c r="BR37" s="2"/>
      <c r="BS37"/>
      <c r="BT37"/>
      <c r="BU37"/>
      <c r="BV37"/>
      <c r="BW37"/>
      <c r="BX37"/>
      <c r="BY37"/>
      <c r="BZ37"/>
      <c r="CA37"/>
      <c r="CB37"/>
      <c r="CC37"/>
      <c r="CD37"/>
      <c r="CE37"/>
      <c r="CF37"/>
      <c r="CG37"/>
      <c r="CH37"/>
      <c r="CI37"/>
      <c r="CJ37"/>
      <c r="CK37"/>
      <c r="CL37"/>
      <c r="CM37"/>
      <c r="CN37"/>
      <c r="CO37"/>
      <c r="CP37"/>
      <c r="CQ37"/>
      <c r="CR37"/>
      <c r="CS37"/>
    </row>
    <row r="38" spans="6:97" ht="20.25" customHeight="1" x14ac:dyDescent="0.25">
      <c r="F38" s="2"/>
      <c r="G38" s="2"/>
      <c r="H38" s="12"/>
      <c r="I38" s="265"/>
      <c r="J38" s="3">
        <v>3</v>
      </c>
      <c r="N38" s="12"/>
      <c r="O38" s="265"/>
      <c r="P38" s="3">
        <v>25</v>
      </c>
      <c r="Q38" s="2"/>
      <c r="R38" s="2"/>
      <c r="S38" s="2"/>
      <c r="T38" s="2"/>
      <c r="U38" s="12"/>
      <c r="V38" s="265"/>
      <c r="W38" s="3">
        <v>47</v>
      </c>
      <c r="AA38" s="12"/>
      <c r="AB38" s="265"/>
      <c r="AC38" s="3">
        <v>69</v>
      </c>
      <c r="AD38" s="2"/>
      <c r="AE38" s="2"/>
      <c r="AF38" s="2"/>
      <c r="AG38" s="2"/>
      <c r="AH38" s="12"/>
      <c r="AI38" s="265"/>
      <c r="AJ38" s="3">
        <v>92</v>
      </c>
      <c r="AN38" s="12"/>
      <c r="AO38" s="265"/>
      <c r="AP38" s="3">
        <v>115</v>
      </c>
      <c r="AQ38" s="2"/>
      <c r="AR38" s="2"/>
      <c r="AS38" s="2"/>
      <c r="AT38" s="2"/>
      <c r="AU38" s="46"/>
      <c r="AV38" s="283"/>
      <c r="AW38" s="45">
        <v>137</v>
      </c>
      <c r="BA38" s="46"/>
      <c r="BB38" s="283"/>
      <c r="BC38" s="45">
        <v>159</v>
      </c>
      <c r="BD38" s="2"/>
      <c r="BE38" s="2"/>
      <c r="BF38" s="2"/>
      <c r="BG38" s="2"/>
      <c r="BH38" s="46"/>
      <c r="BI38" s="283"/>
      <c r="BJ38" s="45">
        <v>181</v>
      </c>
      <c r="BN38" s="46"/>
      <c r="BO38" s="283"/>
      <c r="BP38" s="45">
        <v>201</v>
      </c>
      <c r="BQ38" s="2"/>
      <c r="BR38" s="2"/>
      <c r="BS38"/>
      <c r="BT38"/>
      <c r="BU38"/>
      <c r="BV38"/>
      <c r="BW38"/>
      <c r="BX38"/>
      <c r="BY38"/>
      <c r="BZ38"/>
      <c r="CA38"/>
      <c r="CB38"/>
      <c r="CC38"/>
      <c r="CD38"/>
      <c r="CE38"/>
      <c r="CF38"/>
      <c r="CG38"/>
      <c r="CH38"/>
      <c r="CI38"/>
      <c r="CJ38"/>
      <c r="CK38"/>
      <c r="CL38"/>
      <c r="CM38"/>
      <c r="CN38"/>
      <c r="CO38"/>
      <c r="CP38"/>
      <c r="CQ38"/>
      <c r="CR38"/>
      <c r="CS38"/>
    </row>
    <row r="39" spans="6:97" ht="20.25" customHeight="1" x14ac:dyDescent="0.25">
      <c r="F39" s="2"/>
      <c r="G39" s="2"/>
      <c r="H39" s="12" cm="1">
        <f t="array" ref="H39">_xlfn.LET(
_xlpm.row,J30:J40,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98.23344800000001</v>
      </c>
      <c r="I39" s="265"/>
      <c r="J39" s="3">
        <v>2</v>
      </c>
      <c r="N39" s="12" cm="1">
        <f t="array" ref="N39">_xlfn.LET(
_xlpm.row,P30:P40,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29.529506666666666</v>
      </c>
      <c r="O39" s="265"/>
      <c r="P39" s="3">
        <v>24</v>
      </c>
      <c r="Q39" s="2"/>
      <c r="R39" s="2"/>
      <c r="S39" s="2"/>
      <c r="T39" s="2"/>
      <c r="U39" s="12" cm="1">
        <f t="array" ref="U39">_xlfn.LET(
_xlpm.row,W30:W40,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39.831015999999991</v>
      </c>
      <c r="V39" s="265"/>
      <c r="W39" s="3">
        <v>46</v>
      </c>
      <c r="AA39" s="12" cm="1">
        <f t="array" ref="AA39">_xlfn.LET(
_xlpm.row,AC30:AC40,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63.885237333333322</v>
      </c>
      <c r="AB39" s="265"/>
      <c r="AC39" s="3">
        <v>68</v>
      </c>
      <c r="AD39" s="2"/>
      <c r="AE39" s="2"/>
      <c r="AF39" s="2"/>
      <c r="AG39" s="2"/>
      <c r="AH39" s="12" cm="1">
        <f t="array" ref="AH39">_xlfn.LET(
_xlpm.row,AJ30:AJ40,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0</v>
      </c>
      <c r="AI39" s="265"/>
      <c r="AJ39" s="3">
        <v>91</v>
      </c>
      <c r="AN39" s="12" cm="1">
        <f t="array" ref="AN39">_xlfn.LET(
_xlpm.row,AP30:AP40,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34.348506666666665</v>
      </c>
      <c r="AO39" s="265"/>
      <c r="AP39" s="3">
        <v>114</v>
      </c>
      <c r="AQ39" s="2"/>
      <c r="AR39" s="2"/>
      <c r="AS39" s="2"/>
      <c r="AT39" s="2"/>
      <c r="AU39" s="46">
        <v>0</v>
      </c>
      <c r="AV39" s="283"/>
      <c r="AW39" s="45">
        <v>136</v>
      </c>
      <c r="BA39" s="46">
        <v>0</v>
      </c>
      <c r="BB39" s="283"/>
      <c r="BC39" s="45">
        <v>158</v>
      </c>
      <c r="BD39" s="2"/>
      <c r="BE39" s="2"/>
      <c r="BF39" s="2"/>
      <c r="BG39" s="2"/>
      <c r="BH39" s="46">
        <v>0</v>
      </c>
      <c r="BI39" s="283"/>
      <c r="BJ39" s="45">
        <v>180</v>
      </c>
      <c r="BN39" s="46">
        <v>0</v>
      </c>
      <c r="BO39" s="283"/>
      <c r="BP39" s="45">
        <v>200</v>
      </c>
      <c r="BQ39" s="2"/>
      <c r="BR39" s="2"/>
      <c r="BS39"/>
      <c r="BT39"/>
      <c r="BU39"/>
      <c r="BV39"/>
      <c r="BW39"/>
      <c r="BX39"/>
      <c r="BY39"/>
      <c r="BZ39"/>
      <c r="CA39"/>
      <c r="CB39"/>
      <c r="CC39"/>
      <c r="CD39"/>
      <c r="CE39"/>
      <c r="CF39"/>
      <c r="CG39"/>
      <c r="CH39"/>
      <c r="CI39"/>
      <c r="CJ39"/>
      <c r="CK39"/>
      <c r="CL39"/>
      <c r="CM39"/>
      <c r="CN39"/>
      <c r="CO39"/>
      <c r="CP39"/>
      <c r="CQ39"/>
      <c r="CR39"/>
      <c r="CS39"/>
    </row>
    <row r="40" spans="6:97" ht="20.25" customHeight="1" x14ac:dyDescent="0.25">
      <c r="F40" s="2"/>
      <c r="G40" s="2"/>
      <c r="H40" s="13" t="s">
        <v>120</v>
      </c>
      <c r="I40" s="266"/>
      <c r="J40" s="3">
        <v>1</v>
      </c>
      <c r="N40" s="13" t="s">
        <v>120</v>
      </c>
      <c r="O40" s="266"/>
      <c r="P40" s="3">
        <v>23</v>
      </c>
      <c r="Q40" s="2"/>
      <c r="R40" s="2"/>
      <c r="S40" s="2"/>
      <c r="T40" s="2"/>
      <c r="U40" s="13" t="s">
        <v>120</v>
      </c>
      <c r="V40" s="266"/>
      <c r="W40" s="3">
        <v>45</v>
      </c>
      <c r="AA40" s="13" t="s">
        <v>120</v>
      </c>
      <c r="AB40" s="266"/>
      <c r="AC40" s="3">
        <v>67</v>
      </c>
      <c r="AD40" s="2"/>
      <c r="AE40" s="2"/>
      <c r="AF40" s="2"/>
      <c r="AG40" s="2"/>
      <c r="AH40" s="13" t="s">
        <v>120</v>
      </c>
      <c r="AI40" s="266"/>
      <c r="AJ40" s="3">
        <v>90</v>
      </c>
      <c r="AN40" s="13" t="s">
        <v>120</v>
      </c>
      <c r="AO40" s="266"/>
      <c r="AP40" s="3">
        <v>113</v>
      </c>
      <c r="AQ40" s="2"/>
      <c r="AR40" s="2"/>
      <c r="AS40" s="2"/>
      <c r="AT40" s="2"/>
      <c r="AU40" s="48" t="s">
        <v>120</v>
      </c>
      <c r="AV40" s="284"/>
      <c r="AW40" s="45">
        <v>135</v>
      </c>
      <c r="BA40" s="48" t="s">
        <v>120</v>
      </c>
      <c r="BB40" s="284"/>
      <c r="BC40" s="45">
        <v>157</v>
      </c>
      <c r="BD40" s="2"/>
      <c r="BE40" s="2"/>
      <c r="BF40" s="2"/>
      <c r="BG40" s="2"/>
      <c r="BH40" s="48" t="s">
        <v>120</v>
      </c>
      <c r="BI40" s="284"/>
      <c r="BJ40" s="45">
        <v>179</v>
      </c>
      <c r="BN40" s="48" t="s">
        <v>120</v>
      </c>
      <c r="BO40" s="284"/>
      <c r="BP40" s="45">
        <v>199</v>
      </c>
      <c r="BQ40" s="2"/>
      <c r="BR40" s="2"/>
      <c r="BS40"/>
      <c r="BT40"/>
      <c r="BU40"/>
      <c r="BV40"/>
      <c r="BW40"/>
      <c r="BX40"/>
      <c r="BY40"/>
      <c r="BZ40"/>
      <c r="CA40"/>
      <c r="CB40"/>
      <c r="CC40"/>
      <c r="CD40"/>
      <c r="CE40"/>
      <c r="CF40"/>
      <c r="CG40"/>
      <c r="CH40"/>
      <c r="CI40"/>
      <c r="CJ40"/>
      <c r="CK40"/>
      <c r="CL40"/>
      <c r="CM40"/>
      <c r="CN40"/>
      <c r="CO40"/>
      <c r="CP40"/>
      <c r="CQ40"/>
      <c r="CR40"/>
      <c r="CS40"/>
    </row>
    <row r="41" spans="6:97" ht="20.25" customHeight="1" x14ac:dyDescent="0.25">
      <c r="AH41" s="13"/>
      <c r="AI41" s="231"/>
      <c r="AJ41" s="3"/>
      <c r="AN41" s="13"/>
      <c r="AO41" s="231"/>
      <c r="AP41" s="3"/>
      <c r="AQ41" s="2"/>
      <c r="AR41" s="2"/>
      <c r="AS41" s="2"/>
      <c r="AT41" s="2"/>
      <c r="AU41"/>
      <c r="AV41"/>
      <c r="AW41"/>
      <c r="BS41"/>
      <c r="BT41"/>
      <c r="BU41"/>
      <c r="BV41"/>
      <c r="BW41"/>
      <c r="BX41"/>
      <c r="BY41"/>
      <c r="BZ41"/>
      <c r="CA41"/>
      <c r="CB41"/>
      <c r="CC41"/>
      <c r="CD41"/>
      <c r="CE41"/>
      <c r="CF41"/>
      <c r="CG41"/>
      <c r="CH41"/>
      <c r="CI41"/>
      <c r="CJ41"/>
      <c r="CK41"/>
      <c r="CL41"/>
      <c r="CM41"/>
      <c r="CN41"/>
      <c r="CO41"/>
      <c r="CP41"/>
      <c r="CQ41"/>
      <c r="CR41"/>
      <c r="CS41"/>
    </row>
    <row r="44" spans="6:97" customFormat="1" ht="20.25" customHeight="1" x14ac:dyDescent="0.25"/>
    <row r="45" spans="6:97" customFormat="1" ht="20.25" customHeight="1" x14ac:dyDescent="0.25"/>
  </sheetData>
  <mergeCells count="24">
    <mergeCell ref="AS6:AT6"/>
    <mergeCell ref="AU6:AV6"/>
    <mergeCell ref="AS7:AT7"/>
    <mergeCell ref="AU7:AV7"/>
    <mergeCell ref="I19:I29"/>
    <mergeCell ref="O19:O29"/>
    <mergeCell ref="V19:V29"/>
    <mergeCell ref="AB19:AB29"/>
    <mergeCell ref="AV19:AV29"/>
    <mergeCell ref="AI19:AI29"/>
    <mergeCell ref="AO19:AO29"/>
    <mergeCell ref="I30:I40"/>
    <mergeCell ref="O30:O40"/>
    <mergeCell ref="V30:V40"/>
    <mergeCell ref="AB30:AB40"/>
    <mergeCell ref="AV30:AV40"/>
    <mergeCell ref="AI30:AI40"/>
    <mergeCell ref="AO30:AO40"/>
    <mergeCell ref="BI30:BI40"/>
    <mergeCell ref="BO30:BO40"/>
    <mergeCell ref="BB30:BB40"/>
    <mergeCell ref="BB19:BB29"/>
    <mergeCell ref="BI19:BI29"/>
    <mergeCell ref="BO19:BO29"/>
  </mergeCells>
  <conditionalFormatting sqref="I19:I40 O19:O40 V19:V40 AB19:AB40 AI19:AI41 AO19:AO41">
    <cfRule type="containsText" dxfId="83" priority="8" operator="containsText" text="Fabric">
      <formula>NOT(ISERROR(SEARCH("Fabric",I19)))</formula>
    </cfRule>
    <cfRule type="containsText" dxfId="82" priority="9" operator="containsText" text="Network">
      <formula>NOT(ISERROR(SEARCH("Network",I19)))</formula>
    </cfRule>
  </conditionalFormatting>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_xludf.hide">
                <anchor moveWithCells="1">
                  <from>
                    <xdr:col>8</xdr:col>
                    <xdr:colOff>19050</xdr:colOff>
                    <xdr:row>3</xdr:row>
                    <xdr:rowOff>114300</xdr:rowOff>
                  </from>
                  <to>
                    <xdr:col>13</xdr:col>
                    <xdr:colOff>47625</xdr:colOff>
                    <xdr:row>6</xdr:row>
                    <xdr:rowOff>0</xdr:rowOff>
                  </to>
                </anchor>
              </controlPr>
            </control>
          </mc:Choice>
        </mc:AlternateContent>
        <mc:AlternateContent xmlns:mc="http://schemas.openxmlformats.org/markup-compatibility/2006">
          <mc:Choice Requires="x14">
            <control shapeId="12290" r:id="rId5" name="Button 2">
              <controlPr defaultSize="0" print="0" autoFill="0" autoPict="0" macro="[0]!_xludf.unhide">
                <anchor moveWithCells="1">
                  <from>
                    <xdr:col>2</xdr:col>
                    <xdr:colOff>19050</xdr:colOff>
                    <xdr:row>3</xdr:row>
                    <xdr:rowOff>114300</xdr:rowOff>
                  </from>
                  <to>
                    <xdr:col>7</xdr:col>
                    <xdr:colOff>47625</xdr:colOff>
                    <xdr:row>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1" operator="containsText" id="{7377BA14-3D58-4A1F-A491-2D0DBB98EA8E}">
            <xm:f>NOT(ISERROR(SEARCH("NG Fed",I19)))</xm:f>
            <xm:f>"NG Fed"</xm:f>
            <x14:dxf>
              <fill>
                <patternFill patternType="lightUp">
                  <fgColor theme="9" tint="-0.24994659260841701"/>
                  <bgColor theme="4" tint="0.79998168889431442"/>
                </patternFill>
              </fill>
            </x14:dxf>
          </x14:cfRule>
          <x14:cfRule type="containsText" priority="2" operator="containsText" id="{4F9B6FD5-E7D8-4776-823E-F650EAB60B28}">
            <xm:f>NOT(ISERROR(SEARCH("Bare Metal",I19)))</xm:f>
            <xm:f>"Bare Metal"</xm:f>
            <x14:dxf>
              <fill>
                <patternFill patternType="lightUp">
                  <fgColor theme="8" tint="0.59996337778862885"/>
                  <bgColor auto="1"/>
                </patternFill>
              </fill>
            </x14:dxf>
          </x14:cfRule>
          <x14:cfRule type="containsText" priority="3" operator="containsText" id="{E14EFBC8-EC43-4218-ABE7-27895BAE80B9}">
            <xm:f>NOT(ISERROR(SEARCH("Compute",I19)))</xm:f>
            <xm:f>"Compute"</xm:f>
            <x14:dxf>
              <fill>
                <patternFill patternType="lightUp">
                  <fgColor theme="5" tint="0.59996337778862885"/>
                  <bgColor auto="1"/>
                </patternFill>
              </fill>
            </x14:dxf>
          </x14:cfRule>
          <x14:cfRule type="containsText" priority="4" operator="containsText" id="{25C95394-C3EE-4BFE-B814-AAFD552A2872}">
            <xm:f>NOT(ISERROR(SEARCH("Gen1",I19)))</xm:f>
            <xm:f>"Gen1"</xm:f>
            <x14:dxf>
              <fill>
                <patternFill patternType="lightUp">
                  <fgColor theme="9" tint="0.79998168889431442"/>
                  <bgColor auto="1"/>
                </patternFill>
              </fill>
            </x14:dxf>
          </x14:cfRule>
          <x14:cfRule type="containsText" priority="5" operator="containsText" id="{5FB2D8CA-4795-42D2-95B7-D96486210A34}">
            <xm:f>NOT(ISERROR(SEARCH("Gen2",I19)))</xm:f>
            <xm:f>"Gen2"</xm:f>
            <x14:dxf>
              <fill>
                <patternFill patternType="lightUp">
                  <fgColor rgb="FF00B050"/>
                  <bgColor auto="1"/>
                </patternFill>
              </fill>
            </x14:dxf>
          </x14:cfRule>
          <x14:cfRule type="containsText" priority="6" operator="containsText" id="{E6D4D8E7-AC97-40FF-A82D-AED5DFAD7D73}">
            <xm:f>NOT(ISERROR(SEARCH("Storage",I19)))</xm:f>
            <xm:f>"Storage"</xm:f>
            <x14:dxf>
              <fill>
                <patternFill patternType="lightUp">
                  <fgColor theme="7" tint="0.59996337778862885"/>
                  <bgColor auto="1"/>
                </patternFill>
              </fill>
            </x14:dxf>
          </x14:cfRule>
          <x14:cfRule type="containsText" priority="7" operator="containsText" id="{345D10CC-3408-4D51-AD05-14B60DC263AE}">
            <xm:f>NOT(ISERROR(SEARCH("Unallocated",I19)))</xm:f>
            <xm:f>"Unallocated"</xm:f>
            <x14:dxf>
              <fill>
                <patternFill patternType="lightUp">
                  <fgColor theme="0" tint="-0.24994659260841701"/>
                  <bgColor auto="1"/>
                </patternFill>
              </fill>
            </x14:dxf>
          </x14:cfRule>
          <xm:sqref>I19:I40 O19:O40 V19:V40 AB19:AB40 AI19:AI41 AO19:AO41</xm:sqref>
        </x14:conditionalFormatting>
        <x14:conditionalFormatting xmlns:xm="http://schemas.microsoft.com/office/excel/2006/main">
          <x14:cfRule type="expression" priority="969" id="{A90120F2-66D3-469F-9008-F813CF59137A}">
            <xm:f>_xlfn.LET(_xlpm.rack,file_path!$B$5&amp;".sr0"&amp;$C$5&amp;".rk"&amp;TEXT(J18,"00"),_xlpm.type,LEFT(_xlfn.XLOOKUP(_xlpm.rack,'rack_breakdown'!$A$2:$A$1141,'rack_breakdown'!$I$2:$I$1141),3),_xlpm.sts,_xlfn.XLOOKUP(_xlpm.rack,'rack_breakdown'!$A$2:$A$1141,'rack_breakdown'!$K$2:$K$1141),AND(OR(_xlpm.type="Gen",_xlpm.type="NG "),NOT(_xlpm.sts="Power Limit")))</xm:f>
            <x14:dxf>
              <fill>
                <patternFill>
                  <bgColor theme="4" tint="0.79998168889431442"/>
                </patternFill>
              </fill>
            </x14:dxf>
          </x14:cfRule>
          <x14:cfRule type="expression" priority="970" id="{2709C25F-290C-4844-87A6-B83976DD31E9}">
            <xm:f>_xlfn.XLOOKUP(file_path!$B$5&amp;".sr0"&amp;$C$5&amp;".rk"&amp;TEXT(J19,"00"),'rack_breakdown'!$A$2:$A$4819,'rack_breakdown'!$J$2:$J$4819)="Aggregate"</xm:f>
            <x14:dxf>
              <fill>
                <patternFill>
                  <bgColor theme="0" tint="-0.14996795556505021"/>
                </patternFill>
              </fill>
            </x14:dxf>
          </x14:cfRule>
          <xm:sqref>J19:J40 P19:P40 W19:W40 AC19:AC40 AJ19:AJ41 AP19:AP41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599CA-E3DF-4E4F-AD66-5EF489C31545}">
  <sheetPr codeName="Sheet4"/>
  <dimension ref="B1:BK47"/>
  <sheetViews>
    <sheetView showGridLines="0" zoomScale="85" zoomScaleNormal="85" workbookViewId="0"/>
  </sheetViews>
  <sheetFormatPr defaultColWidth="3.85546875" defaultRowHeight="20.25" customHeight="1" x14ac:dyDescent="0.25"/>
  <cols>
    <col min="1" max="1" width="0.7109375" customWidth="1"/>
  </cols>
  <sheetData>
    <row r="1" spans="2:63" ht="15" customHeight="1" x14ac:dyDescent="0.25">
      <c r="B1" s="8" t="str" cm="1">
        <f t="array" ref="B1:B3">'sr01'!B1:B3</f>
        <v>DAL10 - DC Layout</v>
      </c>
      <c r="C1" s="10"/>
      <c r="D1" s="10"/>
      <c r="E1" s="10"/>
      <c r="F1" s="10"/>
      <c r="G1" s="10"/>
      <c r="H1" s="10"/>
      <c r="I1" s="10"/>
      <c r="J1" s="10"/>
      <c r="K1" s="10"/>
      <c r="L1" s="10"/>
      <c r="M1" s="10"/>
      <c r="N1" s="10"/>
      <c r="O1" s="10"/>
      <c r="P1" s="10"/>
      <c r="Q1" s="10"/>
      <c r="R1" s="10"/>
      <c r="S1" s="10"/>
      <c r="T1" s="10"/>
      <c r="U1" s="10"/>
      <c r="V1" s="10"/>
      <c r="W1" s="10"/>
      <c r="X1" s="10"/>
      <c r="Y1" s="10"/>
      <c r="Z1" s="10"/>
    </row>
    <row r="2" spans="2:63" ht="15" customHeight="1" thickBot="1" x14ac:dyDescent="0.3">
      <c r="B2" s="40" t="str">
        <v>Data as of 2/3/2025</v>
      </c>
      <c r="C2" s="39"/>
      <c r="D2" s="39"/>
      <c r="E2" s="39"/>
      <c r="F2" s="39"/>
      <c r="G2" s="39"/>
      <c r="H2" s="39"/>
      <c r="I2" s="39"/>
      <c r="J2" s="39"/>
      <c r="K2" s="39"/>
      <c r="L2" s="39"/>
      <c r="M2" s="39"/>
      <c r="N2" s="39"/>
      <c r="O2" s="39"/>
      <c r="P2" s="39"/>
      <c r="Q2" s="39"/>
      <c r="R2" s="39"/>
      <c r="S2" s="39"/>
      <c r="T2" s="39"/>
      <c r="U2" s="39"/>
      <c r="V2" s="39"/>
      <c r="W2" s="39"/>
      <c r="X2" s="39"/>
      <c r="Y2" s="39"/>
      <c r="Z2" s="39"/>
    </row>
    <row r="3" spans="2:63" ht="15" customHeight="1" thickBot="1" x14ac:dyDescent="0.3">
      <c r="B3" s="9" t="str">
        <v>To toggle the display of the power zones, either press CTRL + 6 or use toggle buttons below.</v>
      </c>
      <c r="V3" s="212" t="s">
        <v>1772</v>
      </c>
      <c r="W3" s="213"/>
      <c r="X3" s="214"/>
      <c r="Y3" s="123" t="str">
        <f>file_path!B2</f>
        <v>DAL10</v>
      </c>
      <c r="Z3" s="330"/>
      <c r="AA3" s="331"/>
      <c r="AC3" s="129" t="s">
        <v>148</v>
      </c>
      <c r="AD3" s="130"/>
      <c r="AE3" s="130"/>
      <c r="AF3" s="130"/>
      <c r="AG3" s="130"/>
      <c r="AH3" s="130"/>
      <c r="AI3" s="130"/>
      <c r="AJ3" s="130"/>
      <c r="AK3" s="130"/>
      <c r="AL3" s="131"/>
      <c r="AN3" s="86"/>
      <c r="AO3" s="86"/>
      <c r="AP3" s="86"/>
      <c r="AQ3" s="86"/>
      <c r="AR3" s="86"/>
      <c r="AS3" s="86"/>
      <c r="AT3" s="86"/>
      <c r="AU3" s="86"/>
    </row>
    <row r="4" spans="2:63" ht="15" customHeight="1" thickBot="1" x14ac:dyDescent="0.3">
      <c r="V4" s="217" t="s">
        <v>14</v>
      </c>
      <c r="W4" s="218"/>
      <c r="X4" s="219"/>
      <c r="Y4" s="220">
        <v>5</v>
      </c>
      <c r="Z4" s="15"/>
      <c r="AA4" s="224"/>
      <c r="AC4" s="132" t="s">
        <v>1971</v>
      </c>
      <c r="AD4" s="133"/>
      <c r="AE4" s="133"/>
      <c r="AF4" s="133"/>
      <c r="AG4" s="351" t="s">
        <v>9448</v>
      </c>
      <c r="AH4" s="351"/>
      <c r="AI4" s="130" t="s">
        <v>120</v>
      </c>
      <c r="AJ4" s="130"/>
      <c r="AK4" s="130" t="s">
        <v>1970</v>
      </c>
      <c r="AL4" s="131"/>
      <c r="AN4" s="86"/>
      <c r="AO4" s="86"/>
      <c r="AP4" s="86"/>
      <c r="AQ4" s="86"/>
      <c r="AR4" s="267"/>
      <c r="AS4" s="267"/>
      <c r="AT4" s="267"/>
      <c r="AU4" s="267"/>
    </row>
    <row r="5" spans="2:63" ht="15" customHeight="1" x14ac:dyDescent="0.25">
      <c r="C5">
        <v>5</v>
      </c>
      <c r="V5" s="217" t="s">
        <v>5080</v>
      </c>
      <c r="W5" s="218"/>
      <c r="X5" s="219"/>
      <c r="Y5" s="126" t="str" cm="1">
        <f t="array" ref="Y5:Y7">TRANSPOSE(_xlfn.XLOOKUP(Y3&amp;Y4,sr_details[Data Center]&amp;sr_details[Server Room],sr_details[[Vendor Identification]:[Details]]))</f>
        <v>STE-DFW1-DC1-1-DH7-FM147</v>
      </c>
      <c r="Z5" s="15"/>
      <c r="AA5" s="224"/>
      <c r="AC5" s="70" t="s">
        <v>138</v>
      </c>
      <c r="AD5" s="71"/>
      <c r="AE5" s="71"/>
      <c r="AF5" s="71"/>
      <c r="AG5" s="334">
        <v>283</v>
      </c>
      <c r="AH5" s="334"/>
      <c r="AI5" s="334" cm="1">
        <f t="array" ref="AI5">_xlfn.LET(_xlpm.row,_xlfn.VSTACK(
H18:H29,H36:H47
),SUM(_xlfn.BYROW(_xlpm.row,_xlfn.LAMBDA(_xlpm.row,IFERROR(SUMIFS(power_data[Rack Reading],power_data[Rack Path],$X$3&amp;".sr0"&amp;$X$4&amp;".rk"&amp;TEXT(_xlpm.row,"00")),0)))))</f>
        <v>0</v>
      </c>
      <c r="AJ5" s="334"/>
      <c r="AK5" s="334" cm="1">
        <f t="array" ref="AK5">_xlfn.LET(_xlpm.row,_xlfn.VSTACK(
H18:H29,H36:H47
),SUM(_xlfn.BYROW(_xlpm.row,_xlfn.LAMBDA(_xlpm.row,IFERROR(SUMIFS(rack_breakdown[kW/Rack],rack_breakdown[Rack Path],$Y$3&amp;".sr0"&amp;$Y$4&amp;".rk"&amp;TEXT(_xlpm.row,"00")),0)))))</f>
        <v>210</v>
      </c>
      <c r="AL5" s="335"/>
      <c r="AN5" s="86"/>
      <c r="AO5" s="86"/>
      <c r="AP5" s="86"/>
      <c r="AQ5" s="86"/>
      <c r="AR5" s="267"/>
      <c r="AS5" s="267"/>
      <c r="AT5" s="267"/>
      <c r="AU5" s="267"/>
    </row>
    <row r="6" spans="2:63" ht="15" customHeight="1" x14ac:dyDescent="0.25">
      <c r="V6" s="217" t="s">
        <v>5081</v>
      </c>
      <c r="W6" s="218"/>
      <c r="X6" s="219"/>
      <c r="Y6" s="220">
        <v>850</v>
      </c>
      <c r="Z6" s="15"/>
      <c r="AA6" s="224"/>
      <c r="AC6" s="73" t="s">
        <v>139</v>
      </c>
      <c r="AD6" s="74"/>
      <c r="AE6" s="74"/>
      <c r="AF6" s="74"/>
      <c r="AG6" s="336">
        <v>283</v>
      </c>
      <c r="AH6" s="336"/>
      <c r="AI6" s="336" cm="1">
        <f t="array" ref="AI6">_xlfn.LET(_xlpm.row,_xlfn.VSTACK(
O18:O29,O36:O47
),SUM(_xlfn.BYROW(_xlpm.row,_xlfn.LAMBDA(_xlpm.row,IFERROR(SUMIFS(power_data[Rack Reading],power_data[Rack Path],$X$3&amp;".sr0"&amp;$X$4&amp;".rk"&amp;TEXT(_xlpm.row,"00")),0)))))</f>
        <v>0</v>
      </c>
      <c r="AJ6" s="336"/>
      <c r="AK6" s="336" cm="1">
        <f t="array" ref="AK6">_xlfn.LET(_xlpm.row,_xlfn.VSTACK(
O18:O29,O36:O47
),SUM(_xlfn.BYROW(_xlpm.row,_xlfn.LAMBDA(_xlpm.row,IFERROR(SUMIFS(rack_breakdown[kW/Rack],rack_breakdown[Rack Path],$Y$3&amp;".sr0"&amp;$Y$4&amp;".rk"&amp;TEXT(_xlpm.row,"00")),0)))))</f>
        <v>260</v>
      </c>
      <c r="AL6" s="337"/>
      <c r="AN6" s="86"/>
      <c r="AO6" s="86"/>
      <c r="AP6" s="86"/>
      <c r="AQ6" s="86"/>
      <c r="AR6" s="267"/>
      <c r="AS6" s="267"/>
      <c r="AT6" s="267"/>
      <c r="AU6" s="267"/>
    </row>
    <row r="7" spans="2:63" ht="15" customHeight="1" thickBot="1" x14ac:dyDescent="0.3">
      <c r="V7" s="225" t="s">
        <v>5082</v>
      </c>
      <c r="W7" s="226"/>
      <c r="X7" s="227"/>
      <c r="Y7" s="157" t="str">
        <v>400/30/3Phase</v>
      </c>
      <c r="Z7" s="332"/>
      <c r="AA7" s="333"/>
      <c r="AC7" s="144" t="s">
        <v>140</v>
      </c>
      <c r="AD7" s="145"/>
      <c r="AE7" s="145"/>
      <c r="AF7" s="145"/>
      <c r="AG7" s="338">
        <v>283</v>
      </c>
      <c r="AH7" s="338"/>
      <c r="AI7" s="338" cm="1">
        <f t="array" ref="AI7">_xlfn.LET(_xlpm.row,_xlfn.VSTACK(
W18:W29,W36:W47
),SUM(_xlfn.BYROW(_xlpm.row,_xlfn.LAMBDA(_xlpm.row,IFERROR(SUMIFS(power_data[Rack Reading],power_data[Rack Path],$X$3&amp;".sr0"&amp;$X$4&amp;".rk"&amp;TEXT(_xlpm.row,"00")),0)))))</f>
        <v>0</v>
      </c>
      <c r="AJ7" s="338"/>
      <c r="AK7" s="338" cm="1">
        <f t="array" ref="AK7">_xlfn.LET(_xlpm.row,_xlfn.VSTACK(
W18:W29,W36:W47
),SUM(_xlfn.BYROW(_xlpm.row,_xlfn.LAMBDA(_xlpm.row,IFERROR(SUMIFS(rack_breakdown[kW/Rack],rack_breakdown[Rack Path],$Y$3&amp;".sr0"&amp;$Y$4&amp;".rk"&amp;TEXT(_xlpm.row,"00")),0)))))</f>
        <v>260</v>
      </c>
      <c r="AL7" s="339"/>
      <c r="AN7" s="86"/>
      <c r="AO7" s="86"/>
      <c r="AP7" s="86"/>
      <c r="AQ7" s="86"/>
      <c r="AR7" s="267"/>
      <c r="AS7" s="267"/>
      <c r="AT7" s="267"/>
      <c r="AU7" s="267"/>
    </row>
    <row r="8" spans="2:63" s="86" customFormat="1" ht="15" customHeight="1" x14ac:dyDescent="0.25"/>
    <row r="9" spans="2:63" s="1" customFormat="1" ht="20.25" customHeight="1" x14ac:dyDescent="0.25">
      <c r="D9" s="87" t="s">
        <v>7</v>
      </c>
      <c r="E9" s="88"/>
      <c r="F9" s="88"/>
      <c r="G9" s="89"/>
      <c r="H9" s="90" t="s">
        <v>4</v>
      </c>
      <c r="I9" s="91"/>
      <c r="J9" s="91"/>
      <c r="K9" s="92"/>
      <c r="L9" s="93" t="s">
        <v>1976</v>
      </c>
      <c r="M9" s="94"/>
      <c r="N9" s="94"/>
      <c r="O9" s="95"/>
      <c r="P9" s="96" t="s">
        <v>10</v>
      </c>
      <c r="Q9" s="97"/>
      <c r="R9" s="97"/>
      <c r="S9" s="98"/>
      <c r="T9" s="99" t="s">
        <v>9</v>
      </c>
      <c r="U9" s="99"/>
      <c r="V9" s="99"/>
      <c r="W9" s="100"/>
      <c r="X9"/>
      <c r="Y9" s="101" t="s">
        <v>1985</v>
      </c>
      <c r="Z9" s="102"/>
      <c r="AA9" s="102"/>
      <c r="AB9" s="103"/>
      <c r="AC9"/>
      <c r="AD9"/>
      <c r="AE9"/>
      <c r="AF9"/>
      <c r="AG9"/>
      <c r="AH9"/>
      <c r="AI9"/>
      <c r="AJ9"/>
      <c r="AK9"/>
      <c r="AL9"/>
      <c r="AO9" s="86"/>
      <c r="AP9" s="86"/>
      <c r="AQ9" s="86"/>
      <c r="AR9" s="86"/>
      <c r="AS9" s="86"/>
      <c r="AT9" s="86"/>
      <c r="AU9" s="86"/>
      <c r="AV9" s="86"/>
      <c r="AW9" s="86"/>
      <c r="AX9" s="86"/>
      <c r="AY9" s="86"/>
      <c r="AZ9" s="86"/>
      <c r="BA9" s="86"/>
      <c r="BB9" s="86"/>
      <c r="BC9" s="86"/>
    </row>
    <row r="10" spans="2:63" s="1" customFormat="1" ht="20.25" customHeight="1" x14ac:dyDescent="0.25">
      <c r="D10" s="104" t="s">
        <v>3</v>
      </c>
      <c r="E10" s="105"/>
      <c r="F10" s="105"/>
      <c r="G10" s="106"/>
      <c r="H10" s="107" t="s">
        <v>6</v>
      </c>
      <c r="I10" s="108"/>
      <c r="J10" s="108"/>
      <c r="K10" s="109"/>
      <c r="L10" s="110" t="s">
        <v>8</v>
      </c>
      <c r="M10" s="111"/>
      <c r="N10" s="111"/>
      <c r="O10" s="112"/>
      <c r="P10" s="113" t="s">
        <v>5</v>
      </c>
      <c r="Q10" s="99"/>
      <c r="R10" s="99"/>
      <c r="S10" s="100"/>
      <c r="T10" s="114"/>
      <c r="U10" s="115"/>
      <c r="V10" s="115"/>
      <c r="W10" s="116"/>
      <c r="X10"/>
      <c r="Y10" s="117" t="s">
        <v>1986</v>
      </c>
      <c r="Z10" s="118"/>
      <c r="AA10" s="118"/>
      <c r="AB10" s="119"/>
      <c r="AC10" s="4"/>
      <c r="AD10" s="4"/>
      <c r="AE10" s="4"/>
      <c r="AF10" s="4"/>
      <c r="AG10" s="4"/>
      <c r="AH10" s="4"/>
      <c r="AI10" s="4"/>
      <c r="AJ10" s="4"/>
      <c r="AK10" s="4"/>
      <c r="AL10" s="4"/>
      <c r="AM10" s="4"/>
      <c r="AN10" s="4"/>
      <c r="AO10" s="4"/>
      <c r="AP10" s="4"/>
      <c r="AQ10" s="4"/>
      <c r="AR10" s="4"/>
      <c r="AS10" s="4"/>
      <c r="AT10" s="4"/>
      <c r="AU10" s="4"/>
      <c r="AV10" s="4"/>
    </row>
    <row r="13" spans="2:63" ht="20.25" customHeight="1" x14ac:dyDescent="0.25">
      <c r="BK13" t="s">
        <v>4549</v>
      </c>
    </row>
    <row r="16" spans="2:63" ht="20.25" customHeight="1" x14ac:dyDescent="0.25">
      <c r="AO16" s="193" t="s">
        <v>1966</v>
      </c>
      <c r="AP16" s="194"/>
      <c r="AQ16" s="194"/>
      <c r="AR16" s="194"/>
      <c r="AS16" s="194"/>
      <c r="AT16" s="194"/>
      <c r="AU16" s="194"/>
      <c r="AV16" s="194"/>
      <c r="AW16" s="194" t="s">
        <v>2670</v>
      </c>
    </row>
    <row r="17" spans="6:49" ht="20.25" customHeight="1" x14ac:dyDescent="0.25">
      <c r="AO17" s="196"/>
      <c r="AP17" s="194" t="s">
        <v>93</v>
      </c>
      <c r="AQ17" s="194"/>
      <c r="AR17" s="194"/>
      <c r="AS17" s="194"/>
      <c r="AT17" s="194"/>
      <c r="AU17" s="194"/>
      <c r="AV17" s="194"/>
      <c r="AW17" s="194">
        <v>1</v>
      </c>
    </row>
    <row r="18" spans="6:49" ht="20.25" customHeight="1" x14ac:dyDescent="0.25">
      <c r="F18" s="232"/>
      <c r="G18" s="264" t="str" cm="1">
        <f t="array" ref="G18">IFERROR("POD"&amp;_xlfn.XLOOKUP('rack_breakdown'!$B$2&amp;".sr0"&amp;$C$5&amp;".rk"&amp;TEXT(H18,"00"),rack_breakdown[Rack Path],rack_breakdown[Pod])&amp;" - "&amp;
INDEX(rack_breakdown[Type],MATCH(_xlfn.MODE.SNGL(IF((rack_breakdown[Server Room]=$C$5)*(rack_breakdown[Rack]&gt;=H18)*(rack_breakdown[Rack]&lt;=H29),COUNTIF(rack_breakdown[Type],"&lt;"&amp;rack_breakdown[Type]),"")),COUNTIF(rack_breakdown[Type],"&lt;"&amp;rack_breakdown[Type]),0)),"NO DATA")</f>
        <v>POD4 - Unallocated</v>
      </c>
      <c r="H18" s="184">
        <v>1</v>
      </c>
      <c r="I18" s="2"/>
      <c r="J18" s="2"/>
      <c r="K18" s="2"/>
      <c r="L18" s="2"/>
      <c r="M18" s="232"/>
      <c r="N18" s="271" t="str" cm="1">
        <f t="array" ref="N18">IFERROR("POD"&amp;_xlfn.XLOOKUP('rack_breakdown'!$B$2&amp;".sr0"&amp;$C$5&amp;".rk"&amp;TEXT(O29,"00"),rack_breakdown[Rack Path],rack_breakdown[Pod])&amp;" - "&amp;
INDEX(rack_breakdown[Type],MATCH(_xlfn.MODE.SNGL(IF((rack_breakdown[Server Room]=$C$5)*(rack_breakdown[Rack]&gt;=O29)*(rack_breakdown[Rack]&lt;=O18),COUNTIF(rack_breakdown[Type],"&lt;"&amp;rack_breakdown[Type]),"")),COUNTIF(rack_breakdown[Type],"&lt;"&amp;rack_breakdown[Type]),0)),"NO DATA")</f>
        <v>NO DATA</v>
      </c>
      <c r="O18" s="61">
        <v>25</v>
      </c>
      <c r="P18" s="207"/>
      <c r="Q18" s="1"/>
      <c r="R18" s="1"/>
      <c r="S18" s="1"/>
      <c r="T18" s="1"/>
      <c r="U18" s="232"/>
      <c r="V18" s="264" t="str" cm="1">
        <f t="array" ref="V18">IFERROR("POD"&amp;_xlfn.XLOOKUP('rack_breakdown'!$B$2&amp;".sr0"&amp;$C$5&amp;".rk"&amp;TEXT(W18,"00"),rack_breakdown[Rack Path],rack_breakdown[Pod])&amp;" - "&amp;
INDEX(rack_breakdown[Type],MATCH(_xlfn.MODE.SNGL(IF((rack_breakdown[Server Room]=$C$5)*(rack_breakdown[Rack]&gt;=W18)*(rack_breakdown[Rack]&lt;=W29),COUNTIF(rack_breakdown[Type],"&lt;"&amp;rack_breakdown[Type]),"")),COUNTIF(rack_breakdown[Type],"&lt;"&amp;rack_breakdown[Type]),0)),"NO DATA")</f>
        <v>PODG1 - Gen2</v>
      </c>
      <c r="W18" s="234">
        <v>49</v>
      </c>
      <c r="X18" s="235"/>
      <c r="Y18" s="2"/>
      <c r="Z18" s="2"/>
      <c r="AA18" s="2"/>
      <c r="AO18" s="195"/>
      <c r="AP18" s="194" t="s">
        <v>5</v>
      </c>
      <c r="AQ18" s="194"/>
      <c r="AR18" s="194"/>
      <c r="AS18" s="194"/>
      <c r="AT18" s="194"/>
      <c r="AU18" s="194"/>
      <c r="AV18" s="194"/>
      <c r="AW18" s="194">
        <v>8</v>
      </c>
    </row>
    <row r="19" spans="6:49" ht="20.25" customHeight="1" x14ac:dyDescent="0.25">
      <c r="F19" s="12" cm="1">
        <f t="array" ref="F19">SUM(SUMIFS(liquidation_data[Hardware Count],liquidation_data[Location 2nd Level ID],$C$5,liquidation_data[Location 3rdLevel ID],"="&amp;H18:H29))</f>
        <v>0</v>
      </c>
      <c r="G19" s="265"/>
      <c r="H19" s="184">
        <v>2</v>
      </c>
      <c r="I19" s="2"/>
      <c r="J19" s="2"/>
      <c r="K19" s="2"/>
      <c r="L19" s="237"/>
      <c r="M19" s="233" cm="1">
        <f t="array" ref="M19">SUM(SUMIFS(liquidation_data[Hardware Count],liquidation_data[Location 2nd Level ID],$C$5,liquidation_data[Location 3rdLevel ID],"="&amp;O18:O29))</f>
        <v>0</v>
      </c>
      <c r="N19" s="272"/>
      <c r="O19" s="61">
        <v>26</v>
      </c>
      <c r="P19" s="207"/>
      <c r="Q19" s="1"/>
      <c r="R19" s="1"/>
      <c r="S19" s="1"/>
      <c r="T19" s="1"/>
      <c r="U19" s="12" cm="1">
        <f t="array" ref="U19">SUM(SUMIFS(liquidation_data[Hardware Count],liquidation_data[Location 2nd Level ID],$C$5,liquidation_data[Location 3rdLevel ID],"="&amp;W18:W29))</f>
        <v>0</v>
      </c>
      <c r="V19" s="265"/>
      <c r="W19" s="234">
        <v>50</v>
      </c>
      <c r="X19" s="235"/>
      <c r="Y19" s="2"/>
      <c r="Z19" s="2"/>
      <c r="AA19" s="2"/>
      <c r="AO19" s="199"/>
      <c r="AP19" s="194" t="s">
        <v>1968</v>
      </c>
      <c r="AQ19" s="194"/>
      <c r="AR19" s="194"/>
      <c r="AS19" s="194"/>
      <c r="AT19" s="194"/>
      <c r="AU19" s="194"/>
      <c r="AV19" s="194"/>
      <c r="AW19" s="194">
        <v>4</v>
      </c>
    </row>
    <row r="20" spans="6:49" ht="20.25" customHeight="1" x14ac:dyDescent="0.25">
      <c r="F20" s="12" t="s">
        <v>121</v>
      </c>
      <c r="G20" s="265"/>
      <c r="H20" s="184">
        <v>3</v>
      </c>
      <c r="I20" s="2"/>
      <c r="J20" s="2"/>
      <c r="K20" s="2"/>
      <c r="L20" s="237"/>
      <c r="M20" s="233" t="s">
        <v>121</v>
      </c>
      <c r="N20" s="272"/>
      <c r="O20" s="61">
        <v>27</v>
      </c>
      <c r="P20" s="207"/>
      <c r="Q20" s="1"/>
      <c r="R20" s="1"/>
      <c r="S20" s="1"/>
      <c r="T20" s="1"/>
      <c r="U20" s="12" t="s">
        <v>121</v>
      </c>
      <c r="V20" s="265"/>
      <c r="W20" s="61">
        <v>51</v>
      </c>
      <c r="X20" s="206"/>
      <c r="Y20" s="2"/>
      <c r="Z20" s="2"/>
      <c r="AA20" s="2"/>
      <c r="AO20" s="197"/>
      <c r="AP20" s="194" t="s">
        <v>3</v>
      </c>
      <c r="AQ20" s="194"/>
      <c r="AR20" s="194"/>
      <c r="AS20" s="194"/>
      <c r="AT20" s="194"/>
      <c r="AU20" s="194"/>
      <c r="AV20" s="194"/>
      <c r="AW20" s="194">
        <v>7</v>
      </c>
    </row>
    <row r="21" spans="6:49" ht="20.25" customHeight="1" x14ac:dyDescent="0.25">
      <c r="F21" s="14"/>
      <c r="G21" s="265"/>
      <c r="H21" s="184">
        <v>4</v>
      </c>
      <c r="I21" s="2"/>
      <c r="J21" s="2"/>
      <c r="K21" s="2"/>
      <c r="L21" s="237"/>
      <c r="M21" s="236"/>
      <c r="N21" s="272"/>
      <c r="O21" s="61">
        <v>28</v>
      </c>
      <c r="P21" s="207"/>
      <c r="Q21" s="1"/>
      <c r="R21" s="1"/>
      <c r="S21" s="1"/>
      <c r="T21" s="1"/>
      <c r="U21" s="14"/>
      <c r="V21" s="265"/>
      <c r="W21" s="61">
        <v>52</v>
      </c>
      <c r="X21" s="206"/>
      <c r="Y21" s="2"/>
      <c r="Z21" s="2"/>
      <c r="AA21" s="2"/>
      <c r="AO21" s="198"/>
      <c r="AP21" s="194" t="s">
        <v>1967</v>
      </c>
      <c r="AQ21" s="194"/>
      <c r="AR21" s="194"/>
      <c r="AS21" s="194"/>
      <c r="AT21" s="194"/>
      <c r="AU21" s="194"/>
      <c r="AV21" s="194"/>
      <c r="AW21" s="194">
        <v>2</v>
      </c>
    </row>
    <row r="22" spans="6:49" ht="20.25" customHeight="1" x14ac:dyDescent="0.25">
      <c r="F22" s="12" cm="1">
        <f t="array" ref="F22">IF(OR(ISNUMBER(FIND("Bare",G18)),ISNUMBER(FIND("Compute",G18))),
SUM(SUMIFS(rack_breakdown[Active Servers],rack_breakdown[Server Room],$C$5,rack_breakdown[Rack],"="&amp;H18:H29)),
SUM(SUMIFS(rack_breakdown[Active Hardware],rack_breakdown[Server Room],$C$5,rack_breakdown[Rack],"="&amp;H18:H29)))</f>
        <v>8</v>
      </c>
      <c r="G22" s="265"/>
      <c r="H22" s="184">
        <v>5</v>
      </c>
      <c r="I22" s="2"/>
      <c r="J22" s="2"/>
      <c r="K22" s="2"/>
      <c r="L22" s="237"/>
      <c r="M22" s="233" cm="1">
        <f t="array" ref="M22">IF(OR(ISNUMBER(FIND("Bare",N18)),ISNUMBER(FIND("Compute",N18))),
SUM(SUMIFS(rack_breakdown[Active Servers],rack_breakdown[Server Room],$C$5,rack_breakdown[Rack],"="&amp;O18:O29)),
SUM(SUMIFS(rack_breakdown[Active Hardware],rack_breakdown[Server Room],$C$5,rack_breakdown[Rack],"="&amp;O18:O29)))</f>
        <v>59</v>
      </c>
      <c r="N22" s="272"/>
      <c r="O22" s="61">
        <v>29</v>
      </c>
      <c r="P22" s="210"/>
      <c r="Q22" s="1"/>
      <c r="R22" s="1"/>
      <c r="S22" s="1"/>
      <c r="T22" s="1"/>
      <c r="U22" s="12" cm="1">
        <f t="array" ref="U22">IF(OR(ISNUMBER(FIND("Bare",V18)),ISNUMBER(FIND("Compute",V18))),
SUM(SUMIFS(rack_breakdown[Active Servers],rack_breakdown[Server Room],$C$5,rack_breakdown[Rack],"="&amp;W18:W29)),
SUM(SUMIFS(rack_breakdown[Active Hardware],rack_breakdown[Server Room],$C$5,rack_breakdown[Rack],"="&amp;W18:W29)))</f>
        <v>12</v>
      </c>
      <c r="V22" s="265"/>
      <c r="W22" s="61">
        <v>53</v>
      </c>
      <c r="X22" s="206"/>
      <c r="Y22" s="2"/>
      <c r="Z22" s="2"/>
      <c r="AA22" s="2"/>
      <c r="AO22" s="201"/>
      <c r="AP22" s="194" t="s">
        <v>84</v>
      </c>
      <c r="AQ22" s="194"/>
      <c r="AR22" s="194"/>
      <c r="AS22" s="194"/>
      <c r="AT22" s="194"/>
      <c r="AU22" s="194"/>
      <c r="AV22" s="194"/>
      <c r="AW22" s="194">
        <v>6</v>
      </c>
    </row>
    <row r="23" spans="6:49" ht="20.25" customHeight="1" x14ac:dyDescent="0.25">
      <c r="F23" s="12" t="s">
        <v>122</v>
      </c>
      <c r="G23" s="265"/>
      <c r="H23" s="61">
        <v>6</v>
      </c>
      <c r="I23" s="206"/>
      <c r="J23" s="2"/>
      <c r="K23" s="2"/>
      <c r="L23" s="2"/>
      <c r="M23" s="12" t="s">
        <v>122</v>
      </c>
      <c r="N23" s="272"/>
      <c r="O23" s="61">
        <v>30</v>
      </c>
      <c r="P23" s="210"/>
      <c r="Q23" s="1"/>
      <c r="R23" s="1"/>
      <c r="S23" s="1"/>
      <c r="T23" s="1"/>
      <c r="U23" s="12" t="s">
        <v>122</v>
      </c>
      <c r="V23" s="265"/>
      <c r="W23" s="61">
        <v>54</v>
      </c>
      <c r="X23" s="206"/>
      <c r="Y23" s="2"/>
      <c r="Z23" s="2"/>
      <c r="AA23" s="2"/>
      <c r="AO23" s="200"/>
      <c r="AP23" s="194" t="s">
        <v>87</v>
      </c>
      <c r="AQ23" s="194"/>
      <c r="AR23" s="194"/>
      <c r="AS23" s="194"/>
      <c r="AT23" s="194"/>
      <c r="AU23" s="194"/>
      <c r="AV23" s="194"/>
      <c r="AW23" s="194">
        <v>4</v>
      </c>
    </row>
    <row r="24" spans="6:49" ht="20.25" customHeight="1" x14ac:dyDescent="0.25">
      <c r="F24" s="12"/>
      <c r="G24" s="265"/>
      <c r="H24" s="61">
        <v>7</v>
      </c>
      <c r="I24" s="206"/>
      <c r="J24" s="2"/>
      <c r="K24" s="2"/>
      <c r="L24" s="2"/>
      <c r="M24" s="12"/>
      <c r="N24" s="272"/>
      <c r="O24" s="61">
        <v>31</v>
      </c>
      <c r="P24" s="210"/>
      <c r="Q24" s="1"/>
      <c r="R24" s="1"/>
      <c r="S24" s="1"/>
      <c r="T24" s="1"/>
      <c r="U24" s="12"/>
      <c r="V24" s="265"/>
      <c r="W24" s="61">
        <v>55</v>
      </c>
      <c r="X24" s="206"/>
      <c r="Y24" s="2"/>
      <c r="Z24" s="2"/>
      <c r="AA24" s="2"/>
    </row>
    <row r="25" spans="6:49" ht="20.25" customHeight="1" x14ac:dyDescent="0.25">
      <c r="F25" s="12" cm="1">
        <f t="array" ref="F25">_xlfn.LET(_xlpm.row,H18:H29,
SUM(_xlfn.BYROW(_xlpm.row,_xlfn.LAMBDA(_xlpm.row,IFERROR(SUMIFS(rack_breakdown[kW/Rack],rack_breakdown[Rack Path],$Y$3&amp;".sr0"&amp;$Y$4&amp;".rk"&amp;TEXT(_xlpm.row,"00")),0)))))</f>
        <v>80</v>
      </c>
      <c r="G25" s="265"/>
      <c r="H25" s="61">
        <v>8</v>
      </c>
      <c r="I25" s="206"/>
      <c r="J25" s="2"/>
      <c r="K25" s="2"/>
      <c r="L25" s="2"/>
      <c r="M25" s="12" cm="1">
        <f t="array" ref="M25">_xlfn.LET(_xlpm.row,O18:O29,
SUM(_xlfn.BYROW(_xlpm.row,_xlfn.LAMBDA(_xlpm.row,IFERROR(SUMIFS(rack_breakdown[kW/Rack],rack_breakdown[Rack Path],$Y$3&amp;".sr0"&amp;$Y$4&amp;".rk"&amp;TEXT(_xlpm.row,"00")),0)))))</f>
        <v>160</v>
      </c>
      <c r="N25" s="272"/>
      <c r="O25" s="184">
        <v>32</v>
      </c>
      <c r="P25" s="1"/>
      <c r="Q25" s="1"/>
      <c r="R25" s="1"/>
      <c r="S25" s="1"/>
      <c r="T25" s="1"/>
      <c r="U25" s="12" cm="1">
        <f t="array" ref="U25">_xlfn.LET(_xlpm.row,W18:W29,
SUM(_xlfn.BYROW(_xlpm.row,_xlfn.LAMBDA(_xlpm.row,IFERROR(SUMIFS(rack_breakdown[kW/Rack],rack_breakdown[Rack Path],$Y$3&amp;".sr0"&amp;$Y$4&amp;".rk"&amp;TEXT(_xlpm.row,"00")),0)))))</f>
        <v>160</v>
      </c>
      <c r="V25" s="265"/>
      <c r="W25" s="61">
        <v>56</v>
      </c>
      <c r="X25" s="206"/>
      <c r="Y25" s="2"/>
      <c r="Z25" s="2"/>
      <c r="AA25" s="2"/>
      <c r="AO25" s="39" t="s">
        <v>2671</v>
      </c>
    </row>
    <row r="26" spans="6:49" ht="20.25" customHeight="1" x14ac:dyDescent="0.25">
      <c r="F26" s="12" t="s">
        <v>1970</v>
      </c>
      <c r="G26" s="265"/>
      <c r="H26" s="61">
        <v>9</v>
      </c>
      <c r="I26" s="206"/>
      <c r="J26" s="2"/>
      <c r="K26" s="2"/>
      <c r="L26" s="2"/>
      <c r="M26" s="12" t="s">
        <v>1970</v>
      </c>
      <c r="N26" s="272"/>
      <c r="O26" s="205">
        <v>33</v>
      </c>
      <c r="P26" s="1"/>
      <c r="Q26" s="1"/>
      <c r="R26" s="1"/>
      <c r="S26" s="1"/>
      <c r="T26" s="1"/>
      <c r="U26" s="12" t="s">
        <v>1970</v>
      </c>
      <c r="V26" s="265"/>
      <c r="W26" s="61">
        <v>57</v>
      </c>
      <c r="X26" s="206"/>
      <c r="Y26" s="2"/>
      <c r="Z26" s="2"/>
      <c r="AA26" s="2"/>
      <c r="AO26" s="180"/>
      <c r="AP26" t="s">
        <v>2672</v>
      </c>
      <c r="AW26">
        <v>4</v>
      </c>
    </row>
    <row r="27" spans="6:49" ht="20.25" customHeight="1" x14ac:dyDescent="0.25">
      <c r="F27" s="12"/>
      <c r="G27" s="265"/>
      <c r="H27" s="61">
        <v>10</v>
      </c>
      <c r="I27" s="206"/>
      <c r="J27" s="2"/>
      <c r="K27" s="2"/>
      <c r="L27" s="2"/>
      <c r="M27" s="12"/>
      <c r="N27" s="272"/>
      <c r="O27" s="184">
        <v>34</v>
      </c>
      <c r="P27" s="1"/>
      <c r="Q27" s="1"/>
      <c r="R27" s="1"/>
      <c r="S27" s="1"/>
      <c r="T27" s="1"/>
      <c r="U27" s="12"/>
      <c r="V27" s="265"/>
      <c r="W27" s="61">
        <v>58</v>
      </c>
      <c r="X27" s="206"/>
      <c r="Y27" s="2"/>
      <c r="Z27" s="2"/>
      <c r="AA27" s="2"/>
      <c r="AO27" s="60"/>
      <c r="AP27" t="s">
        <v>3</v>
      </c>
      <c r="AW27">
        <v>40</v>
      </c>
    </row>
    <row r="28" spans="6:49" ht="20.25" customHeight="1" x14ac:dyDescent="0.25">
      <c r="F28" s="12" cm="1">
        <f t="array" ref="F28">_xlfn.LET(
_xlpm.row,H18:H29,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11.473922666666668</v>
      </c>
      <c r="G28" s="265"/>
      <c r="H28" s="61">
        <v>11</v>
      </c>
      <c r="I28" s="206"/>
      <c r="J28" s="2"/>
      <c r="K28" s="2"/>
      <c r="L28" s="2"/>
      <c r="M28" s="12" cm="1">
        <f t="array" ref="M28">_xlfn.LET(
_xlpm.row,O18:O29,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11.057087999999998</v>
      </c>
      <c r="N28" s="272"/>
      <c r="O28" s="184">
        <v>35</v>
      </c>
      <c r="P28" s="1"/>
      <c r="Q28" s="1"/>
      <c r="R28" s="1"/>
      <c r="S28" s="1"/>
      <c r="T28" s="1"/>
      <c r="U28" s="12" cm="1">
        <f t="array" ref="U28">_xlfn.LET(
_xlpm.row,W18:W29,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54.989267999999996</v>
      </c>
      <c r="V28" s="265"/>
      <c r="W28" s="184">
        <v>59</v>
      </c>
      <c r="X28" s="2"/>
      <c r="Y28" s="2"/>
      <c r="Z28" s="2"/>
      <c r="AA28" s="2"/>
    </row>
    <row r="29" spans="6:49" ht="20.25" customHeight="1" x14ac:dyDescent="0.25">
      <c r="F29" s="13" t="s">
        <v>120</v>
      </c>
      <c r="G29" s="266"/>
      <c r="H29" s="61">
        <v>12</v>
      </c>
      <c r="I29" s="206"/>
      <c r="J29" s="2"/>
      <c r="K29" s="2"/>
      <c r="L29" s="2"/>
      <c r="M29" s="13" t="s">
        <v>120</v>
      </c>
      <c r="N29" s="273"/>
      <c r="O29" s="55">
        <v>36</v>
      </c>
      <c r="P29" s="1"/>
      <c r="Q29" s="1"/>
      <c r="R29" s="1"/>
      <c r="S29" s="1"/>
      <c r="T29" s="1"/>
      <c r="U29" s="13" t="s">
        <v>120</v>
      </c>
      <c r="V29" s="266"/>
      <c r="W29" s="184">
        <v>60</v>
      </c>
      <c r="X29" s="2"/>
      <c r="Y29" s="2"/>
      <c r="Z29" s="2"/>
      <c r="AA29" s="2"/>
    </row>
    <row r="30" spans="6:49" ht="20.25" customHeight="1" x14ac:dyDescent="0.25">
      <c r="F30" t="s">
        <v>2673</v>
      </c>
      <c r="M30" t="s">
        <v>2673</v>
      </c>
      <c r="V30" t="s">
        <v>2673</v>
      </c>
      <c r="AO30" s="183"/>
      <c r="AP30" t="s">
        <v>92</v>
      </c>
      <c r="AW30">
        <v>20</v>
      </c>
    </row>
    <row r="32" spans="6:49" ht="20.25" customHeight="1" x14ac:dyDescent="0.25">
      <c r="AO32" s="208"/>
      <c r="AP32" t="s">
        <v>5027</v>
      </c>
    </row>
    <row r="33" spans="6:42" ht="20.25" customHeight="1" x14ac:dyDescent="0.25">
      <c r="AO33" s="187"/>
      <c r="AP33" t="s">
        <v>10</v>
      </c>
    </row>
    <row r="35" spans="6:42" ht="20.25" customHeight="1" x14ac:dyDescent="0.25">
      <c r="F35" t="s">
        <v>3792</v>
      </c>
      <c r="M35" t="s">
        <v>2673</v>
      </c>
      <c r="V35" t="s">
        <v>2673</v>
      </c>
    </row>
    <row r="36" spans="6:42" ht="20.25" customHeight="1" x14ac:dyDescent="0.25">
      <c r="F36" s="232"/>
      <c r="G36" s="271" t="str" cm="1">
        <f t="array" ref="G36">IFERROR("POD"&amp;_xlfn.XLOOKUP('rack_breakdown'!$B$2&amp;".sr0"&amp;$C$5&amp;".rk"&amp;TEXT(H36,"00"),rack_breakdown[Rack Path],rack_breakdown[Pod])&amp;" - "&amp;
INDEX(rack_breakdown[Type],MATCH(_xlfn.MODE.SNGL(IF((rack_breakdown[Server Room]=$C$5)*(rack_breakdown[Rack]&gt;=H36)*(rack_breakdown[Rack]&lt;=H47),COUNTIF(rack_breakdown[Type],"&lt;"&amp;rack_breakdown[Type]),"")),COUNTIF(rack_breakdown[Type],"&lt;"&amp;rack_breakdown[Type]),0)),"NO DATA")</f>
        <v>PODG1 - Gen2</v>
      </c>
      <c r="H36" s="184">
        <v>13</v>
      </c>
      <c r="I36" s="2"/>
      <c r="J36" s="2"/>
      <c r="K36" s="2"/>
      <c r="L36" s="2"/>
      <c r="M36" s="232"/>
      <c r="N36" s="264" t="str" cm="1">
        <f t="array" ref="N36">IFERROR("POD"&amp;_xlfn.XLOOKUP('rack_breakdown'!$B$2&amp;".sr0"&amp;$C$5&amp;".rk"&amp;TEXT(O47,"00"),rack_breakdown[Rack Path],rack_breakdown[Pod])&amp;" - "&amp;
INDEX(rack_breakdown[Type],MATCH(_xlfn.MODE.SNGL(IF((rack_breakdown[Server Room]=$C$5)*(rack_breakdown[Rack]&gt;=O47)*(rack_breakdown[Rack]&lt;=O36),COUNTIF(rack_breakdown[Type],"&lt;"&amp;rack_breakdown[Type]),"")),COUNTIF(rack_breakdown[Type],"&lt;"&amp;rack_breakdown[Type]),0)),"NO DATA")</f>
        <v>NO DATA</v>
      </c>
      <c r="O36" s="61">
        <v>37</v>
      </c>
      <c r="P36" s="207"/>
      <c r="Q36" s="1"/>
      <c r="R36" s="1"/>
      <c r="S36" s="1"/>
      <c r="T36" s="1"/>
      <c r="U36" s="232"/>
      <c r="V36" s="264" t="str" cm="1">
        <f t="array" ref="V36">IFERROR("POD"&amp;_xlfn.XLOOKUP('rack_breakdown'!$B$2&amp;".sr0"&amp;$C$5&amp;".rk"&amp;TEXT(W36,"00"),rack_breakdown[Rack Path],rack_breakdown[Pod])&amp;" - "&amp;
INDEX(rack_breakdown[Type],MATCH(_xlfn.MODE.SNGL(IF((rack_breakdown[Server Room]=$C$5)*(rack_breakdown[Rack]&gt;=W36)*(rack_breakdown[Rack]&lt;=W47),COUNTIF(rack_breakdown[Type],"&lt;"&amp;rack_breakdown[Type]),"")),COUNTIF(rack_breakdown[Type],"&lt;"&amp;rack_breakdown[Type]),0)),"NO DATA")</f>
        <v>PODG1 - Unallocated</v>
      </c>
      <c r="W36" s="61">
        <v>61</v>
      </c>
      <c r="X36" s="206"/>
      <c r="Y36" s="2"/>
      <c r="Z36" s="2"/>
      <c r="AA36" s="2"/>
    </row>
    <row r="37" spans="6:42" ht="20.25" customHeight="1" x14ac:dyDescent="0.25">
      <c r="F37" s="12" cm="1">
        <f t="array" ref="F37">SUM(SUMIFS(liquidation_data[Hardware Count],liquidation_data[Location 2nd Level ID],$C$5,liquidation_data[Location 3rdLevel ID],"="&amp;H36:H47))</f>
        <v>0</v>
      </c>
      <c r="G37" s="272"/>
      <c r="H37" s="184">
        <v>14</v>
      </c>
      <c r="I37" s="2"/>
      <c r="J37" s="2"/>
      <c r="K37" s="2"/>
      <c r="L37" s="2"/>
      <c r="M37" s="12" cm="1">
        <f t="array" ref="M37">SUM(SUMIFS(liquidation_data[Hardware Count],liquidation_data[Location 2nd Level ID],$C$5,liquidation_data[Location 3rdLevel ID],"="&amp;O36:O47))</f>
        <v>0</v>
      </c>
      <c r="N37" s="265"/>
      <c r="O37" s="61">
        <v>38</v>
      </c>
      <c r="P37" s="207"/>
      <c r="Q37" s="1"/>
      <c r="R37" s="1"/>
      <c r="S37" s="1"/>
      <c r="T37" s="1"/>
      <c r="U37" s="12" cm="1">
        <f t="array" ref="U37">SUM(SUMIFS(liquidation_data[Hardware Count],liquidation_data[Location 2nd Level ID],$C$5,liquidation_data[Location 3rdLevel ID],"="&amp;W36:W47))</f>
        <v>0</v>
      </c>
      <c r="V37" s="265"/>
      <c r="W37" s="61">
        <v>62</v>
      </c>
      <c r="X37" s="209"/>
      <c r="Y37" s="2"/>
      <c r="Z37" s="2"/>
      <c r="AA37" s="2"/>
    </row>
    <row r="38" spans="6:42" ht="20.25" customHeight="1" x14ac:dyDescent="0.25">
      <c r="F38" s="12" t="s">
        <v>121</v>
      </c>
      <c r="G38" s="272"/>
      <c r="H38" s="179">
        <v>15</v>
      </c>
      <c r="I38" s="2"/>
      <c r="J38" s="2"/>
      <c r="K38" s="2"/>
      <c r="L38" s="2"/>
      <c r="M38" s="12" t="s">
        <v>121</v>
      </c>
      <c r="N38" s="265"/>
      <c r="O38" s="61">
        <v>39</v>
      </c>
      <c r="P38" s="207"/>
      <c r="Q38" s="1"/>
      <c r="R38" s="1"/>
      <c r="S38" s="1"/>
      <c r="T38" s="1"/>
      <c r="U38" s="12" t="s">
        <v>121</v>
      </c>
      <c r="V38" s="265"/>
      <c r="W38" s="61">
        <v>63</v>
      </c>
      <c r="X38" s="209"/>
      <c r="Y38" s="2"/>
      <c r="Z38" s="2"/>
      <c r="AA38" s="2"/>
    </row>
    <row r="39" spans="6:42" ht="20.25" customHeight="1" x14ac:dyDescent="0.25">
      <c r="F39" s="14"/>
      <c r="G39" s="272"/>
      <c r="H39" s="179">
        <v>16</v>
      </c>
      <c r="I39" s="2"/>
      <c r="J39" s="2"/>
      <c r="K39" s="2"/>
      <c r="L39" s="2"/>
      <c r="M39" s="14"/>
      <c r="N39" s="265"/>
      <c r="O39" s="61">
        <v>40</v>
      </c>
      <c r="P39" s="207"/>
      <c r="Q39" s="1"/>
      <c r="R39" s="1"/>
      <c r="S39" s="1"/>
      <c r="T39" s="1"/>
      <c r="U39" s="14"/>
      <c r="V39" s="265"/>
      <c r="W39" s="61">
        <v>64</v>
      </c>
      <c r="X39" s="209"/>
      <c r="Y39" s="2"/>
      <c r="Z39" s="2"/>
      <c r="AA39" s="2"/>
    </row>
    <row r="40" spans="6:42" ht="20.25" customHeight="1" x14ac:dyDescent="0.25">
      <c r="F40" s="12" cm="1">
        <f t="array" ref="F40">IF(OR(ISNUMBER(FIND("Bare",G36)),ISNUMBER(FIND("Compute",G36))),
SUM(SUMIFS(rack_breakdown[Active Servers],rack_breakdown[Server Room],$C$5,rack_breakdown[Rack],"="&amp;H36:H47)),
SUM(SUMIFS(rack_breakdown[Active Hardware],rack_breakdown[Server Room],$C$5,rack_breakdown[Rack],"="&amp;H36:H47)))</f>
        <v>40</v>
      </c>
      <c r="G40" s="272"/>
      <c r="H40" s="184">
        <v>17</v>
      </c>
      <c r="I40" s="2"/>
      <c r="J40" s="2"/>
      <c r="K40" s="2"/>
      <c r="L40" s="2"/>
      <c r="M40" s="12" cm="1">
        <f t="array" ref="M40">IF(OR(ISNUMBER(FIND("Bare",N36)),ISNUMBER(FIND("Compute",N36))),
SUM(SUMIFS(rack_breakdown[Active Servers],rack_breakdown[Server Room],$C$5,rack_breakdown[Rack],"="&amp;O36:O47)),
SUM(SUMIFS(rack_breakdown[Active Hardware],rack_breakdown[Server Room],$C$5,rack_breakdown[Rack],"="&amp;O36:O47)))</f>
        <v>122</v>
      </c>
      <c r="N40" s="265"/>
      <c r="O40" s="61">
        <v>41</v>
      </c>
      <c r="P40" s="207"/>
      <c r="Q40" s="1"/>
      <c r="R40" s="1"/>
      <c r="S40" s="1"/>
      <c r="T40" s="1"/>
      <c r="U40" s="12" cm="1">
        <f t="array" ref="U40">IF(OR(ISNUMBER(FIND("Bare",V36)),ISNUMBER(FIND("Compute",V36))),
SUM(SUMIFS(rack_breakdown[Active Servers],rack_breakdown[Server Room],$C$5,rack_breakdown[Rack],"="&amp;W36:W47)),
SUM(SUMIFS(rack_breakdown[Active Hardware],rack_breakdown[Server Room],$C$5,rack_breakdown[Rack],"="&amp;W36:W47)))</f>
        <v>0</v>
      </c>
      <c r="V40" s="265"/>
      <c r="W40" s="61">
        <v>65</v>
      </c>
      <c r="X40" s="206"/>
      <c r="Y40" s="2"/>
      <c r="Z40" s="2"/>
      <c r="AA40" s="2"/>
    </row>
    <row r="41" spans="6:42" ht="20.25" customHeight="1" x14ac:dyDescent="0.25">
      <c r="F41" s="12" t="s">
        <v>122</v>
      </c>
      <c r="G41" s="272"/>
      <c r="H41" s="61">
        <v>18</v>
      </c>
      <c r="I41" s="206"/>
      <c r="J41" s="2"/>
      <c r="K41" s="2"/>
      <c r="L41" s="2"/>
      <c r="M41" s="12" t="s">
        <v>122</v>
      </c>
      <c r="N41" s="265"/>
      <c r="O41" s="61">
        <v>42</v>
      </c>
      <c r="P41" s="207"/>
      <c r="Q41" s="1"/>
      <c r="R41" s="1"/>
      <c r="S41" s="1"/>
      <c r="T41" s="1"/>
      <c r="U41" s="12" t="s">
        <v>122</v>
      </c>
      <c r="V41" s="265"/>
      <c r="W41" s="61">
        <v>66</v>
      </c>
      <c r="X41" s="206"/>
      <c r="Y41" s="2"/>
      <c r="Z41" s="2"/>
      <c r="AA41" s="2"/>
    </row>
    <row r="42" spans="6:42" ht="20.25" customHeight="1" x14ac:dyDescent="0.25">
      <c r="F42" s="12"/>
      <c r="G42" s="272"/>
      <c r="H42" s="61">
        <v>19</v>
      </c>
      <c r="I42" s="206"/>
      <c r="J42" s="2"/>
      <c r="K42" s="2"/>
      <c r="L42" s="2"/>
      <c r="M42" s="12"/>
      <c r="N42" s="265"/>
      <c r="O42" s="61">
        <v>43</v>
      </c>
      <c r="P42" s="207"/>
      <c r="Q42" s="1"/>
      <c r="R42" s="1"/>
      <c r="S42" s="1"/>
      <c r="T42" s="1"/>
      <c r="U42" s="12"/>
      <c r="V42" s="265"/>
      <c r="W42" s="184">
        <v>67</v>
      </c>
      <c r="X42" s="235"/>
      <c r="Y42" s="2"/>
      <c r="Z42" s="2"/>
      <c r="AA42" s="2"/>
    </row>
    <row r="43" spans="6:42" ht="20.25" customHeight="1" x14ac:dyDescent="0.25">
      <c r="F43" s="12" cm="1">
        <f t="array" ref="F43">_xlfn.LET(_xlpm.row,H36:H47,
SUM(_xlfn.BYROW(_xlpm.row,_xlfn.LAMBDA(_xlpm.row,IFERROR(SUMIFS(rack_breakdown[kW/Rack],rack_breakdown[Rack Path],$Y$3&amp;".sr0"&amp;$Y$4&amp;".rk"&amp;TEXT(_xlpm.row,"00")),0)))))</f>
        <v>130</v>
      </c>
      <c r="G43" s="272"/>
      <c r="H43" s="61">
        <v>20</v>
      </c>
      <c r="I43" s="206"/>
      <c r="J43" s="2"/>
      <c r="K43" s="2"/>
      <c r="L43" s="2"/>
      <c r="M43" s="12" cm="1">
        <f t="array" ref="M43">_xlfn.LET(_xlpm.row,O36:O47,
SUM(_xlfn.BYROW(_xlpm.row,_xlfn.LAMBDA(_xlpm.row,IFERROR(SUMIFS(rack_breakdown[kW/Rack],rack_breakdown[Rack Path],$Y$3&amp;".sr0"&amp;$Y$4&amp;".rk"&amp;TEXT(_xlpm.row,"00")),0)))))</f>
        <v>100</v>
      </c>
      <c r="N43" s="265"/>
      <c r="O43" s="184">
        <v>44</v>
      </c>
      <c r="P43" s="1"/>
      <c r="Q43" s="1"/>
      <c r="R43" s="1"/>
      <c r="S43" s="1"/>
      <c r="T43" s="1"/>
      <c r="U43" s="12" cm="1">
        <f t="array" ref="U43">_xlfn.LET(_xlpm.row,W36:W47,
SUM(_xlfn.BYROW(_xlpm.row,_xlfn.LAMBDA(_xlpm.row,IFERROR(SUMIFS(rack_breakdown[kW/Rack],rack_breakdown[Rack Path],$Y$3&amp;".sr0"&amp;$Y$4&amp;".rk"&amp;TEXT(_xlpm.row,"00")),0)))))</f>
        <v>100</v>
      </c>
      <c r="V43" s="265"/>
      <c r="W43" s="184">
        <v>68</v>
      </c>
      <c r="X43" s="2"/>
      <c r="Y43" s="2"/>
      <c r="Z43" s="2"/>
      <c r="AA43" s="2"/>
    </row>
    <row r="44" spans="6:42" ht="20.25" customHeight="1" x14ac:dyDescent="0.25">
      <c r="F44" s="12" t="s">
        <v>1970</v>
      </c>
      <c r="G44" s="272"/>
      <c r="H44" s="61">
        <v>21</v>
      </c>
      <c r="I44" s="209"/>
      <c r="J44" s="2"/>
      <c r="K44" s="2"/>
      <c r="L44" s="2"/>
      <c r="M44" s="12" t="s">
        <v>1970</v>
      </c>
      <c r="N44" s="265"/>
      <c r="O44" s="184">
        <v>45</v>
      </c>
      <c r="P44" s="1"/>
      <c r="Q44" s="1"/>
      <c r="R44" s="1"/>
      <c r="S44" s="1"/>
      <c r="T44" s="1"/>
      <c r="U44" s="12" t="s">
        <v>1970</v>
      </c>
      <c r="V44" s="265"/>
      <c r="W44" s="184">
        <v>69</v>
      </c>
      <c r="X44" s="2"/>
      <c r="Y44" s="2"/>
      <c r="Z44" s="2"/>
      <c r="AA44" s="2"/>
    </row>
    <row r="45" spans="6:42" ht="20.25" customHeight="1" x14ac:dyDescent="0.25">
      <c r="F45" s="12"/>
      <c r="G45" s="272"/>
      <c r="H45" s="61">
        <v>22</v>
      </c>
      <c r="I45" s="209"/>
      <c r="J45" s="2"/>
      <c r="K45" s="2"/>
      <c r="L45" s="2"/>
      <c r="M45" s="12"/>
      <c r="N45" s="265"/>
      <c r="O45" s="184">
        <v>46</v>
      </c>
      <c r="P45" s="1"/>
      <c r="Q45" s="1"/>
      <c r="R45" s="1"/>
      <c r="S45" s="1"/>
      <c r="T45" s="1"/>
      <c r="U45" s="12"/>
      <c r="V45" s="265"/>
      <c r="W45" s="184">
        <v>70</v>
      </c>
      <c r="X45" s="2"/>
      <c r="Y45" s="2"/>
      <c r="Z45" s="2"/>
      <c r="AA45" s="2"/>
    </row>
    <row r="46" spans="6:42" ht="20.25" customHeight="1" x14ac:dyDescent="0.25">
      <c r="F46" s="12" cm="1">
        <f t="array" ref="F46">_xlfn.LET(
_xlpm.row,H36:H47,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52.422443999999992</v>
      </c>
      <c r="G46" s="272"/>
      <c r="H46" s="184">
        <v>23</v>
      </c>
      <c r="I46" s="2"/>
      <c r="J46" s="2"/>
      <c r="K46" s="2"/>
      <c r="L46" s="2"/>
      <c r="M46" s="12" cm="1">
        <f t="array" ref="M46">_xlfn.LET(
_xlpm.row,O36:O47,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59.804805333333334</v>
      </c>
      <c r="N46" s="265"/>
      <c r="O46" s="184">
        <v>47</v>
      </c>
      <c r="P46" s="1"/>
      <c r="Q46" s="1"/>
      <c r="R46" s="1"/>
      <c r="S46" s="1"/>
      <c r="T46" s="1"/>
      <c r="U46" s="12" cm="1">
        <f t="array" ref="U46">_xlfn.LET(
_xlpm.row,W36:W47,
_xlpm.PData,SUM(_xlfn.BYROW(_xlpm.row,_xlfn.LAMBDA(_xlpm.rk,IFERROR(MAX(SUMIFS(power_data[Rack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3.0933520000000003</v>
      </c>
      <c r="V46" s="265"/>
      <c r="W46" s="184">
        <v>71</v>
      </c>
      <c r="X46" s="2"/>
      <c r="Y46" s="2"/>
      <c r="Z46" s="2"/>
      <c r="AA46" s="2"/>
    </row>
    <row r="47" spans="6:42" ht="20.25" customHeight="1" x14ac:dyDescent="0.25">
      <c r="F47" s="13" t="s">
        <v>120</v>
      </c>
      <c r="G47" s="273"/>
      <c r="H47" s="184">
        <v>24</v>
      </c>
      <c r="I47" s="2"/>
      <c r="J47" s="2"/>
      <c r="K47" s="2"/>
      <c r="L47" s="2"/>
      <c r="M47" s="13" t="s">
        <v>120</v>
      </c>
      <c r="N47" s="266"/>
      <c r="O47" s="184">
        <v>48</v>
      </c>
      <c r="P47" s="1"/>
      <c r="Q47" s="1"/>
      <c r="R47" s="1"/>
      <c r="S47" s="1"/>
      <c r="T47" s="1"/>
      <c r="U47" s="13" t="s">
        <v>120</v>
      </c>
      <c r="V47" s="266"/>
      <c r="W47" s="184">
        <v>72</v>
      </c>
      <c r="X47" s="2"/>
      <c r="Y47" s="2"/>
      <c r="Z47" s="2"/>
      <c r="AA47" s="2"/>
    </row>
  </sheetData>
  <mergeCells count="14">
    <mergeCell ref="AR4:AS4"/>
    <mergeCell ref="AT4:AU4"/>
    <mergeCell ref="AR7:AS7"/>
    <mergeCell ref="AT7:AU7"/>
    <mergeCell ref="AR5:AS5"/>
    <mergeCell ref="AT5:AU5"/>
    <mergeCell ref="AR6:AS6"/>
    <mergeCell ref="AT6:AU6"/>
    <mergeCell ref="G18:G29"/>
    <mergeCell ref="N18:N29"/>
    <mergeCell ref="V18:V29"/>
    <mergeCell ref="G36:G47"/>
    <mergeCell ref="N36:N47"/>
    <mergeCell ref="V36:V47"/>
  </mergeCells>
  <phoneticPr fontId="3" type="noConversion"/>
  <conditionalFormatting sqref="G18">
    <cfRule type="containsText" dxfId="72" priority="225" operator="containsText" text="Network">
      <formula>NOT(ISERROR(SEARCH("Network",G18)))</formula>
    </cfRule>
    <cfRule type="containsText" dxfId="71" priority="226" operator="containsText" text="Fabric">
      <formula>NOT(ISERROR(SEARCH("Fabric",G18)))</formula>
    </cfRule>
  </conditionalFormatting>
  <conditionalFormatting sqref="N18">
    <cfRule type="containsText" dxfId="70" priority="50" operator="containsText" text="Network">
      <formula>NOT(ISERROR(SEARCH("Network",N18)))</formula>
    </cfRule>
    <cfRule type="containsText" dxfId="69" priority="51" operator="containsText" text="Fabric">
      <formula>NOT(ISERROR(SEARCH("Fabric",N18)))</formula>
    </cfRule>
  </conditionalFormatting>
  <conditionalFormatting sqref="V18">
    <cfRule type="containsText" dxfId="68" priority="42" operator="containsText" text="Network">
      <formula>NOT(ISERROR(SEARCH("Network",V18)))</formula>
    </cfRule>
    <cfRule type="containsText" dxfId="67" priority="43" operator="containsText" text="Fabric">
      <formula>NOT(ISERROR(SEARCH("Fabric",V18)))</formula>
    </cfRule>
  </conditionalFormatting>
  <conditionalFormatting sqref="V36">
    <cfRule type="containsText" dxfId="66" priority="34" operator="containsText" text="Network">
      <formula>NOT(ISERROR(SEARCH("Network",V36)))</formula>
    </cfRule>
    <cfRule type="containsText" dxfId="65" priority="35" operator="containsText" text="Fabric">
      <formula>NOT(ISERROR(SEARCH("Fabric",V36)))</formula>
    </cfRule>
  </conditionalFormatting>
  <conditionalFormatting sqref="N36">
    <cfRule type="containsText" dxfId="64" priority="26" operator="containsText" text="Network">
      <formula>NOT(ISERROR(SEARCH("Network",N36)))</formula>
    </cfRule>
    <cfRule type="containsText" dxfId="63" priority="27" operator="containsText" text="Fabric">
      <formula>NOT(ISERROR(SEARCH("Fabric",N36)))</formula>
    </cfRule>
  </conditionalFormatting>
  <conditionalFormatting sqref="G36">
    <cfRule type="containsText" dxfId="62" priority="18" operator="containsText" text="Network">
      <formula>NOT(ISERROR(SEARCH("Network",G36)))</formula>
    </cfRule>
    <cfRule type="containsText" dxfId="61" priority="19" operator="containsText" text="Fabric">
      <formula>NOT(ISERROR(SEARCH("Fabric",G36)))</formula>
    </cfRule>
  </conditionalFormatting>
  <conditionalFormatting sqref="G18 N18 V18 G36 N36 V36">
    <cfRule type="containsText" dxfId="60" priority="8" operator="containsText" text="Fabric">
      <formula>NOT(ISERROR(SEARCH("Fabric",G18)))</formula>
    </cfRule>
    <cfRule type="containsText" dxfId="59" priority="9" operator="containsText" text="Network">
      <formula>NOT(ISERROR(SEARCH("Network",G18)))</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_xludf.hide">
                <anchor moveWithCells="1">
                  <from>
                    <xdr:col>8</xdr:col>
                    <xdr:colOff>19050</xdr:colOff>
                    <xdr:row>3</xdr:row>
                    <xdr:rowOff>114300</xdr:rowOff>
                  </from>
                  <to>
                    <xdr:col>13</xdr:col>
                    <xdr:colOff>57150</xdr:colOff>
                    <xdr:row>6</xdr:row>
                    <xdr:rowOff>0</xdr:rowOff>
                  </to>
                </anchor>
              </controlPr>
            </control>
          </mc:Choice>
        </mc:AlternateContent>
        <mc:AlternateContent xmlns:mc="http://schemas.openxmlformats.org/markup-compatibility/2006">
          <mc:Choice Requires="x14">
            <control shapeId="2050" r:id="rId5" name="Button 2">
              <controlPr defaultSize="0" print="0" autoFill="0" autoPict="0" macro="[0]!_xludf.unhide">
                <anchor moveWithCells="1">
                  <from>
                    <xdr:col>2</xdr:col>
                    <xdr:colOff>19050</xdr:colOff>
                    <xdr:row>3</xdr:row>
                    <xdr:rowOff>114300</xdr:rowOff>
                  </from>
                  <to>
                    <xdr:col>7</xdr:col>
                    <xdr:colOff>57150</xdr:colOff>
                    <xdr:row>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52" operator="containsText" id="{BA00FA61-BF71-404E-860D-BB5E70CA6008}">
            <xm:f>NOT(ISERROR(SEARCH("Bare Metal",G18)))</xm:f>
            <xm:f>"Bare Metal"</xm:f>
            <x14:dxf>
              <fill>
                <patternFill patternType="lightUp">
                  <fgColor theme="8" tint="0.59996337778862885"/>
                  <bgColor auto="1"/>
                </patternFill>
              </fill>
            </x14:dxf>
          </x14:cfRule>
          <x14:cfRule type="containsText" priority="220" operator="containsText" id="{27F30E15-F2C7-4D75-8F9B-E6C04DC20441}">
            <xm:f>NOT(ISERROR(SEARCH("Compute",G18)))</xm:f>
            <xm:f>"Compute"</xm:f>
            <x14:dxf>
              <fill>
                <patternFill patternType="lightUp">
                  <fgColor theme="5" tint="0.59996337778862885"/>
                  <bgColor auto="1"/>
                </patternFill>
              </fill>
            </x14:dxf>
          </x14:cfRule>
          <x14:cfRule type="containsText" priority="221" operator="containsText" id="{709BF9B0-DBA4-4E44-81EB-30174B33E4E8}">
            <xm:f>NOT(ISERROR(SEARCH("Gen1",G18)))</xm:f>
            <xm:f>"Gen1"</xm:f>
            <x14:dxf>
              <fill>
                <patternFill patternType="lightUp">
                  <fgColor theme="9" tint="0.79998168889431442"/>
                  <bgColor auto="1"/>
                </patternFill>
              </fill>
            </x14:dxf>
          </x14:cfRule>
          <x14:cfRule type="containsText" priority="222" operator="containsText" id="{B2EBDC5E-EE7F-4EF0-9210-C09CB68B7604}">
            <xm:f>NOT(ISERROR(SEARCH("Gen2",G18)))</xm:f>
            <xm:f>"Gen2"</xm:f>
            <x14:dxf>
              <fill>
                <patternFill patternType="lightUp">
                  <fgColor rgb="FF00B050"/>
                  <bgColor auto="1"/>
                </patternFill>
              </fill>
            </x14:dxf>
          </x14:cfRule>
          <x14:cfRule type="containsText" priority="223" operator="containsText" id="{6E0AA436-FD73-4839-8D64-A6E76352F4E3}">
            <xm:f>NOT(ISERROR(SEARCH("Storage",G18)))</xm:f>
            <xm:f>"Storage"</xm:f>
            <x14:dxf>
              <fill>
                <patternFill patternType="lightUp">
                  <fgColor theme="7" tint="0.59996337778862885"/>
                  <bgColor auto="1"/>
                </patternFill>
              </fill>
            </x14:dxf>
          </x14:cfRule>
          <x14:cfRule type="containsText" priority="224" operator="containsText" id="{5E241849-9C0A-49F6-8699-2B0931F135E2}">
            <xm:f>NOT(ISERROR(SEARCH("Unallocated",G18)))</xm:f>
            <xm:f>"Unallocated"</xm:f>
            <x14:dxf>
              <fill>
                <patternFill patternType="lightUp">
                  <fgColor theme="0" tint="-0.24994659260841701"/>
                  <bgColor auto="1"/>
                </patternFill>
              </fill>
            </x14:dxf>
          </x14:cfRule>
          <xm:sqref>G18</xm:sqref>
        </x14:conditionalFormatting>
        <x14:conditionalFormatting xmlns:xm="http://schemas.microsoft.com/office/excel/2006/main">
          <x14:cfRule type="containsText" priority="44" operator="containsText" id="{4791A258-29EF-435E-8BDA-956141AF9BBA}">
            <xm:f>NOT(ISERROR(SEARCH("Bare Metal",N18)))</xm:f>
            <xm:f>"Bare Metal"</xm:f>
            <x14:dxf>
              <fill>
                <patternFill patternType="lightUp">
                  <fgColor theme="8" tint="0.59996337778862885"/>
                  <bgColor auto="1"/>
                </patternFill>
              </fill>
            </x14:dxf>
          </x14:cfRule>
          <x14:cfRule type="containsText" priority="45" operator="containsText" id="{2BE40284-B6D6-431F-87A5-DDAE73414ED7}">
            <xm:f>NOT(ISERROR(SEARCH("Compute",N18)))</xm:f>
            <xm:f>"Compute"</xm:f>
            <x14:dxf>
              <fill>
                <patternFill patternType="lightUp">
                  <fgColor theme="5" tint="0.59996337778862885"/>
                  <bgColor auto="1"/>
                </patternFill>
              </fill>
            </x14:dxf>
          </x14:cfRule>
          <x14:cfRule type="containsText" priority="46" operator="containsText" id="{B8D1A8D7-466A-4F23-9555-9037B2C79E0B}">
            <xm:f>NOT(ISERROR(SEARCH("Gen1",N18)))</xm:f>
            <xm:f>"Gen1"</xm:f>
            <x14:dxf>
              <fill>
                <patternFill patternType="lightUp">
                  <fgColor theme="9" tint="0.79998168889431442"/>
                  <bgColor auto="1"/>
                </patternFill>
              </fill>
            </x14:dxf>
          </x14:cfRule>
          <x14:cfRule type="containsText" priority="47" operator="containsText" id="{026F23DC-BBB4-4E5E-A046-A37FDE065BA6}">
            <xm:f>NOT(ISERROR(SEARCH("Gen2",N18)))</xm:f>
            <xm:f>"Gen2"</xm:f>
            <x14:dxf>
              <fill>
                <patternFill patternType="lightUp">
                  <fgColor rgb="FF00B050"/>
                  <bgColor auto="1"/>
                </patternFill>
              </fill>
            </x14:dxf>
          </x14:cfRule>
          <x14:cfRule type="containsText" priority="48" operator="containsText" id="{81486EF5-5A05-42BD-98C3-323D3D318011}">
            <xm:f>NOT(ISERROR(SEARCH("Storage",N18)))</xm:f>
            <xm:f>"Storage"</xm:f>
            <x14:dxf>
              <fill>
                <patternFill patternType="lightUp">
                  <fgColor theme="7" tint="0.59996337778862885"/>
                  <bgColor auto="1"/>
                </patternFill>
              </fill>
            </x14:dxf>
          </x14:cfRule>
          <x14:cfRule type="containsText" priority="49" operator="containsText" id="{3D65A4A6-6949-459D-8566-2C04468EF4FD}">
            <xm:f>NOT(ISERROR(SEARCH("Unallocated",N18)))</xm:f>
            <xm:f>"Unallocated"</xm:f>
            <x14:dxf>
              <fill>
                <patternFill patternType="lightUp">
                  <fgColor theme="0" tint="-0.24994659260841701"/>
                  <bgColor auto="1"/>
                </patternFill>
              </fill>
            </x14:dxf>
          </x14:cfRule>
          <xm:sqref>N18</xm:sqref>
        </x14:conditionalFormatting>
        <x14:conditionalFormatting xmlns:xm="http://schemas.microsoft.com/office/excel/2006/main">
          <x14:cfRule type="containsText" priority="36" operator="containsText" id="{DD37B94B-2356-4DB8-BA4C-4DACAE715966}">
            <xm:f>NOT(ISERROR(SEARCH("Bare Metal",V18)))</xm:f>
            <xm:f>"Bare Metal"</xm:f>
            <x14:dxf>
              <fill>
                <patternFill patternType="lightUp">
                  <fgColor theme="8" tint="0.59996337778862885"/>
                  <bgColor auto="1"/>
                </patternFill>
              </fill>
            </x14:dxf>
          </x14:cfRule>
          <x14:cfRule type="containsText" priority="37" operator="containsText" id="{E32F409B-05FB-4F97-9A63-A6F1DD8EC0A6}">
            <xm:f>NOT(ISERROR(SEARCH("Compute",V18)))</xm:f>
            <xm:f>"Compute"</xm:f>
            <x14:dxf>
              <fill>
                <patternFill patternType="lightUp">
                  <fgColor theme="5" tint="0.59996337778862885"/>
                  <bgColor auto="1"/>
                </patternFill>
              </fill>
            </x14:dxf>
          </x14:cfRule>
          <x14:cfRule type="containsText" priority="38" operator="containsText" id="{B9ECF663-BB48-47CC-BD04-7381E10C1DC1}">
            <xm:f>NOT(ISERROR(SEARCH("Gen1",V18)))</xm:f>
            <xm:f>"Gen1"</xm:f>
            <x14:dxf>
              <fill>
                <patternFill patternType="lightUp">
                  <fgColor theme="9" tint="0.79998168889431442"/>
                  <bgColor auto="1"/>
                </patternFill>
              </fill>
            </x14:dxf>
          </x14:cfRule>
          <x14:cfRule type="containsText" priority="39" operator="containsText" id="{D97908F3-AD01-4D16-842F-086EEE30A106}">
            <xm:f>NOT(ISERROR(SEARCH("Gen2",V18)))</xm:f>
            <xm:f>"Gen2"</xm:f>
            <x14:dxf>
              <fill>
                <patternFill patternType="lightUp">
                  <fgColor rgb="FF00B050"/>
                  <bgColor auto="1"/>
                </patternFill>
              </fill>
            </x14:dxf>
          </x14:cfRule>
          <x14:cfRule type="containsText" priority="40" operator="containsText" id="{6C8E0C31-34BA-4D23-9877-3D799DD41A96}">
            <xm:f>NOT(ISERROR(SEARCH("Storage",V18)))</xm:f>
            <xm:f>"Storage"</xm:f>
            <x14:dxf>
              <fill>
                <patternFill patternType="lightUp">
                  <fgColor theme="7" tint="0.59996337778862885"/>
                  <bgColor auto="1"/>
                </patternFill>
              </fill>
            </x14:dxf>
          </x14:cfRule>
          <x14:cfRule type="containsText" priority="41" operator="containsText" id="{6F1CAAE3-EACA-4262-A0D1-E2730AEEF431}">
            <xm:f>NOT(ISERROR(SEARCH("Unallocated",V18)))</xm:f>
            <xm:f>"Unallocated"</xm:f>
            <x14:dxf>
              <fill>
                <patternFill patternType="lightUp">
                  <fgColor theme="0" tint="-0.24994659260841701"/>
                  <bgColor auto="1"/>
                </patternFill>
              </fill>
            </x14:dxf>
          </x14:cfRule>
          <xm:sqref>V18</xm:sqref>
        </x14:conditionalFormatting>
        <x14:conditionalFormatting xmlns:xm="http://schemas.microsoft.com/office/excel/2006/main">
          <x14:cfRule type="containsText" priority="28" operator="containsText" id="{459DF826-7FCB-48BA-8D1E-22EAD0FFA973}">
            <xm:f>NOT(ISERROR(SEARCH("Bare Metal",V36)))</xm:f>
            <xm:f>"Bare Metal"</xm:f>
            <x14:dxf>
              <fill>
                <patternFill patternType="lightUp">
                  <fgColor theme="8" tint="0.59996337778862885"/>
                  <bgColor auto="1"/>
                </patternFill>
              </fill>
            </x14:dxf>
          </x14:cfRule>
          <x14:cfRule type="containsText" priority="29" operator="containsText" id="{EB5C6B5D-6256-4296-A6B8-1FB6332FCBF1}">
            <xm:f>NOT(ISERROR(SEARCH("Compute",V36)))</xm:f>
            <xm:f>"Compute"</xm:f>
            <x14:dxf>
              <fill>
                <patternFill patternType="lightUp">
                  <fgColor theme="5" tint="0.59996337778862885"/>
                  <bgColor auto="1"/>
                </patternFill>
              </fill>
            </x14:dxf>
          </x14:cfRule>
          <x14:cfRule type="containsText" priority="30" operator="containsText" id="{ECB077A1-39F7-4E2D-86D4-A3FA95BF9717}">
            <xm:f>NOT(ISERROR(SEARCH("Gen1",V36)))</xm:f>
            <xm:f>"Gen1"</xm:f>
            <x14:dxf>
              <fill>
                <patternFill patternType="lightUp">
                  <fgColor theme="9" tint="0.79998168889431442"/>
                  <bgColor auto="1"/>
                </patternFill>
              </fill>
            </x14:dxf>
          </x14:cfRule>
          <x14:cfRule type="containsText" priority="31" operator="containsText" id="{F45A5F05-4D73-4535-AD2F-36798FC56038}">
            <xm:f>NOT(ISERROR(SEARCH("Gen2",V36)))</xm:f>
            <xm:f>"Gen2"</xm:f>
            <x14:dxf>
              <fill>
                <patternFill patternType="lightUp">
                  <fgColor rgb="FF00B050"/>
                  <bgColor auto="1"/>
                </patternFill>
              </fill>
            </x14:dxf>
          </x14:cfRule>
          <x14:cfRule type="containsText" priority="32" operator="containsText" id="{ED4226F2-2743-45C7-8D5F-1E2D82274366}">
            <xm:f>NOT(ISERROR(SEARCH("Storage",V36)))</xm:f>
            <xm:f>"Storage"</xm:f>
            <x14:dxf>
              <fill>
                <patternFill patternType="lightUp">
                  <fgColor theme="7" tint="0.59996337778862885"/>
                  <bgColor auto="1"/>
                </patternFill>
              </fill>
            </x14:dxf>
          </x14:cfRule>
          <x14:cfRule type="containsText" priority="33" operator="containsText" id="{1549B6E2-9E75-495A-B541-9F40F20E2274}">
            <xm:f>NOT(ISERROR(SEARCH("Unallocated",V36)))</xm:f>
            <xm:f>"Unallocated"</xm:f>
            <x14:dxf>
              <fill>
                <patternFill patternType="lightUp">
                  <fgColor theme="0" tint="-0.24994659260841701"/>
                  <bgColor auto="1"/>
                </patternFill>
              </fill>
            </x14:dxf>
          </x14:cfRule>
          <xm:sqref>V36</xm:sqref>
        </x14:conditionalFormatting>
        <x14:conditionalFormatting xmlns:xm="http://schemas.microsoft.com/office/excel/2006/main">
          <x14:cfRule type="containsText" priority="20" operator="containsText" id="{69DC6FDD-0881-45D0-B43C-81537909C2A6}">
            <xm:f>NOT(ISERROR(SEARCH("Bare Metal",N36)))</xm:f>
            <xm:f>"Bare Metal"</xm:f>
            <x14:dxf>
              <fill>
                <patternFill patternType="lightUp">
                  <fgColor theme="8" tint="0.59996337778862885"/>
                  <bgColor auto="1"/>
                </patternFill>
              </fill>
            </x14:dxf>
          </x14:cfRule>
          <x14:cfRule type="containsText" priority="21" operator="containsText" id="{A2B0286B-7B6F-4C64-A183-6F5138398A0E}">
            <xm:f>NOT(ISERROR(SEARCH("Compute",N36)))</xm:f>
            <xm:f>"Compute"</xm:f>
            <x14:dxf>
              <fill>
                <patternFill patternType="lightUp">
                  <fgColor theme="5" tint="0.59996337778862885"/>
                  <bgColor auto="1"/>
                </patternFill>
              </fill>
            </x14:dxf>
          </x14:cfRule>
          <x14:cfRule type="containsText" priority="22" operator="containsText" id="{C38568B0-B9D9-44E3-9271-C43DE09CAF36}">
            <xm:f>NOT(ISERROR(SEARCH("Gen1",N36)))</xm:f>
            <xm:f>"Gen1"</xm:f>
            <x14:dxf>
              <fill>
                <patternFill patternType="lightUp">
                  <fgColor theme="9" tint="0.79998168889431442"/>
                  <bgColor auto="1"/>
                </patternFill>
              </fill>
            </x14:dxf>
          </x14:cfRule>
          <x14:cfRule type="containsText" priority="23" operator="containsText" id="{27B3B59C-97DD-4456-ADD3-7F799AC81AFC}">
            <xm:f>NOT(ISERROR(SEARCH("Gen2",N36)))</xm:f>
            <xm:f>"Gen2"</xm:f>
            <x14:dxf>
              <fill>
                <patternFill patternType="lightUp">
                  <fgColor rgb="FF00B050"/>
                  <bgColor auto="1"/>
                </patternFill>
              </fill>
            </x14:dxf>
          </x14:cfRule>
          <x14:cfRule type="containsText" priority="24" operator="containsText" id="{26306786-A182-479A-B72F-C086CDCF8445}">
            <xm:f>NOT(ISERROR(SEARCH("Storage",N36)))</xm:f>
            <xm:f>"Storage"</xm:f>
            <x14:dxf>
              <fill>
                <patternFill patternType="lightUp">
                  <fgColor theme="7" tint="0.59996337778862885"/>
                  <bgColor auto="1"/>
                </patternFill>
              </fill>
            </x14:dxf>
          </x14:cfRule>
          <x14:cfRule type="containsText" priority="25" operator="containsText" id="{553D9766-CF4E-4328-A0CB-EA331CB33D4F}">
            <xm:f>NOT(ISERROR(SEARCH("Unallocated",N36)))</xm:f>
            <xm:f>"Unallocated"</xm:f>
            <x14:dxf>
              <fill>
                <patternFill patternType="lightUp">
                  <fgColor theme="0" tint="-0.24994659260841701"/>
                  <bgColor auto="1"/>
                </patternFill>
              </fill>
            </x14:dxf>
          </x14:cfRule>
          <xm:sqref>N36</xm:sqref>
        </x14:conditionalFormatting>
        <x14:conditionalFormatting xmlns:xm="http://schemas.microsoft.com/office/excel/2006/main">
          <x14:cfRule type="containsText" priority="12" operator="containsText" id="{842F9DE4-6BE0-47E2-99DB-3B49CB400E68}">
            <xm:f>NOT(ISERROR(SEARCH("Bare Metal",G36)))</xm:f>
            <xm:f>"Bare Metal"</xm:f>
            <x14:dxf>
              <fill>
                <patternFill patternType="lightUp">
                  <fgColor theme="8" tint="0.59996337778862885"/>
                  <bgColor auto="1"/>
                </patternFill>
              </fill>
            </x14:dxf>
          </x14:cfRule>
          <x14:cfRule type="containsText" priority="13" operator="containsText" id="{5F96C65D-D87F-44BB-A5FA-A2423A874D9E}">
            <xm:f>NOT(ISERROR(SEARCH("Compute",G36)))</xm:f>
            <xm:f>"Compute"</xm:f>
            <x14:dxf>
              <fill>
                <patternFill patternType="lightUp">
                  <fgColor theme="5" tint="0.59996337778862885"/>
                  <bgColor auto="1"/>
                </patternFill>
              </fill>
            </x14:dxf>
          </x14:cfRule>
          <x14:cfRule type="containsText" priority="14" operator="containsText" id="{2662736F-B6F1-4720-B98D-A121DF6F4B50}">
            <xm:f>NOT(ISERROR(SEARCH("Gen1",G36)))</xm:f>
            <xm:f>"Gen1"</xm:f>
            <x14:dxf>
              <fill>
                <patternFill patternType="lightUp">
                  <fgColor theme="9" tint="0.79998168889431442"/>
                  <bgColor auto="1"/>
                </patternFill>
              </fill>
            </x14:dxf>
          </x14:cfRule>
          <x14:cfRule type="containsText" priority="15" operator="containsText" id="{D7D3968C-C1BB-4CE6-83AE-223A33EBAF23}">
            <xm:f>NOT(ISERROR(SEARCH("Gen2",G36)))</xm:f>
            <xm:f>"Gen2"</xm:f>
            <x14:dxf>
              <fill>
                <patternFill patternType="lightUp">
                  <fgColor rgb="FF00B050"/>
                  <bgColor auto="1"/>
                </patternFill>
              </fill>
            </x14:dxf>
          </x14:cfRule>
          <x14:cfRule type="containsText" priority="16" operator="containsText" id="{598D4B7B-5E64-4E0A-B236-E6D5B708E113}">
            <xm:f>NOT(ISERROR(SEARCH("Storage",G36)))</xm:f>
            <xm:f>"Storage"</xm:f>
            <x14:dxf>
              <fill>
                <patternFill patternType="lightUp">
                  <fgColor theme="7" tint="0.59996337778862885"/>
                  <bgColor auto="1"/>
                </patternFill>
              </fill>
            </x14:dxf>
          </x14:cfRule>
          <x14:cfRule type="containsText" priority="17" operator="containsText" id="{AF763A83-2087-4F13-8805-9527F28F2737}">
            <xm:f>NOT(ISERROR(SEARCH("Unallocated",G36)))</xm:f>
            <xm:f>"Unallocated"</xm:f>
            <x14:dxf>
              <fill>
                <patternFill patternType="lightUp">
                  <fgColor theme="0" tint="-0.24994659260841701"/>
                  <bgColor auto="1"/>
                </patternFill>
              </fill>
            </x14:dxf>
          </x14:cfRule>
          <xm:sqref>G36</xm:sqref>
        </x14:conditionalFormatting>
        <x14:conditionalFormatting xmlns:xm="http://schemas.microsoft.com/office/excel/2006/main">
          <x14:cfRule type="containsText" priority="1" operator="containsText" id="{66D160DE-39D4-417B-98B4-95F697482A9A}">
            <xm:f>NOT(ISERROR(SEARCH("NG Fed",G18)))</xm:f>
            <xm:f>"NG Fed"</xm:f>
            <x14:dxf>
              <fill>
                <patternFill patternType="lightUp">
                  <fgColor theme="9" tint="-0.24994659260841701"/>
                  <bgColor theme="4" tint="0.79998168889431442"/>
                </patternFill>
              </fill>
            </x14:dxf>
          </x14:cfRule>
          <x14:cfRule type="containsText" priority="2" operator="containsText" id="{E553C5F6-38D8-4C68-B106-C6C928594A45}">
            <xm:f>NOT(ISERROR(SEARCH("Bare Metal",G18)))</xm:f>
            <xm:f>"Bare Metal"</xm:f>
            <x14:dxf>
              <fill>
                <patternFill patternType="lightUp">
                  <fgColor theme="8" tint="0.59996337778862885"/>
                  <bgColor auto="1"/>
                </patternFill>
              </fill>
            </x14:dxf>
          </x14:cfRule>
          <x14:cfRule type="containsText" priority="3" operator="containsText" id="{5CE63FBA-3690-4AED-B866-A3B8C66C6259}">
            <xm:f>NOT(ISERROR(SEARCH("Compute",G18)))</xm:f>
            <xm:f>"Compute"</xm:f>
            <x14:dxf>
              <fill>
                <patternFill patternType="lightUp">
                  <fgColor theme="5" tint="0.59996337778862885"/>
                  <bgColor auto="1"/>
                </patternFill>
              </fill>
            </x14:dxf>
          </x14:cfRule>
          <x14:cfRule type="containsText" priority="4" operator="containsText" id="{BFF02594-5453-49A9-BC27-DACE0F9A76D3}">
            <xm:f>NOT(ISERROR(SEARCH("Gen1",G18)))</xm:f>
            <xm:f>"Gen1"</xm:f>
            <x14:dxf>
              <fill>
                <patternFill patternType="lightUp">
                  <fgColor theme="9" tint="0.79998168889431442"/>
                  <bgColor auto="1"/>
                </patternFill>
              </fill>
            </x14:dxf>
          </x14:cfRule>
          <x14:cfRule type="containsText" priority="5" operator="containsText" id="{66330ADE-98A8-4513-A5E4-476C3795F9E3}">
            <xm:f>NOT(ISERROR(SEARCH("Gen2",G18)))</xm:f>
            <xm:f>"Gen2"</xm:f>
            <x14:dxf>
              <fill>
                <patternFill patternType="lightUp">
                  <fgColor rgb="FF00B050"/>
                  <bgColor auto="1"/>
                </patternFill>
              </fill>
            </x14:dxf>
          </x14:cfRule>
          <x14:cfRule type="containsText" priority="6" operator="containsText" id="{A6003B2F-E298-450F-9B1A-D047B8DE8779}">
            <xm:f>NOT(ISERROR(SEARCH("Storage",G18)))</xm:f>
            <xm:f>"Storage"</xm:f>
            <x14:dxf>
              <fill>
                <patternFill patternType="lightUp">
                  <fgColor theme="7" tint="0.59996337778862885"/>
                  <bgColor auto="1"/>
                </patternFill>
              </fill>
            </x14:dxf>
          </x14:cfRule>
          <x14:cfRule type="containsText" priority="7" operator="containsText" id="{1EA3F344-B3F4-45E2-9BFE-56549F6B63C3}">
            <xm:f>NOT(ISERROR(SEARCH("Unallocated",G18)))</xm:f>
            <xm:f>"Unallocated"</xm:f>
            <x14:dxf>
              <fill>
                <patternFill patternType="lightUp">
                  <fgColor theme="0" tint="-0.24994659260841701"/>
                  <bgColor auto="1"/>
                </patternFill>
              </fill>
            </x14:dxf>
          </x14:cfRule>
          <xm:sqref>G18 N18 V18 G36 N36 V36</xm:sqref>
        </x14:conditionalFormatting>
        <x14:conditionalFormatting xmlns:xm="http://schemas.microsoft.com/office/excel/2006/main">
          <x14:cfRule type="expression" priority="981" id="{BD4B15C6-2461-41F2-ACB5-F1BC903FF05F}">
            <xm:f>_xlfn.XLOOKUP('rack_breakdown'!$B$2&amp;".sr0"&amp;$C$5&amp;".rk"&amp;TEXT(H18,"00"),'rack_breakdown'!$A$2:$A$1730,'rack_breakdown'!$J$2:$J$1730)="Aggregate"</xm:f>
            <x14:dxf>
              <fill>
                <patternFill>
                  <bgColor theme="0" tint="-0.14996795556505021"/>
                </patternFill>
              </fill>
            </x14:dxf>
          </x14:cfRule>
          <xm:sqref>H18:H29 O18:O29 W18:W29 W36:W47 O36:O47 H36:H47</xm:sqref>
        </x14:conditionalFormatting>
        <x14:conditionalFormatting xmlns:xm="http://schemas.microsoft.com/office/excel/2006/main">
          <x14:cfRule type="expression" priority="987" id="{EC573A1E-C70F-4F1F-82FE-1F5796CAD61D}">
            <xm:f>_xlfn.LET(_xlpm.rack,file_path!$B$5&amp;".sr0"&amp;$C$5&amp;".rk"&amp;TEXT(H17,"00"),_xlpm.type,LEFT(_xlfn.XLOOKUP(_xlpm.rack,'rack_breakdown'!$A$2:$A$1141,'rack_breakdown'!$I$2:$I$1141),3),_xlpm.sts,_xlfn.XLOOKUP(_xlpm.rack,'rack_breakdown'!$A$2:$A$1141,'rack_breakdown'!$K$2:$K$1141),AND(OR(_xlpm.type="Gen",_xlpm.type="NG "),NOT(_xlpm.sts="Power Limit")))</xm:f>
            <x14:dxf>
              <fill>
                <patternFill>
                  <bgColor theme="4" tint="0.79998168889431442"/>
                </patternFill>
              </fill>
            </x14:dxf>
          </x14:cfRule>
          <x14:cfRule type="expression" priority="988" id="{168A4BDC-B780-4ADE-8250-42FBEF579B1F}">
            <xm:f>_xlfn.XLOOKUP(file_path!$B$5&amp;".sr0"&amp;$C$5&amp;".rk"&amp;TEXT(H18,"00"),'rack_breakdown'!$A$2:$A$4819,'rack_breakdown'!$J$2:$J$4819)="Aggregate"</xm:f>
            <x14:dxf>
              <fill>
                <patternFill>
                  <bgColor theme="0" tint="-0.14996795556505021"/>
                </patternFill>
              </fill>
            </x14:dxf>
          </x14:cfRule>
          <xm:sqref>H18:H29 O18:O29 W18:W29 H36:H47 O36:O47 W36:W47</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A9C4A-9483-4DA2-B7B1-BA82FE06F30B}">
  <sheetPr codeName="Sheet5"/>
  <dimension ref="A1:BJ61"/>
  <sheetViews>
    <sheetView showGridLines="0" zoomScale="85" zoomScaleNormal="85" workbookViewId="0"/>
  </sheetViews>
  <sheetFormatPr defaultColWidth="3.7109375" defaultRowHeight="20.25" customHeight="1" x14ac:dyDescent="0.25"/>
  <cols>
    <col min="1" max="1" width="0.7109375" customWidth="1"/>
    <col min="2" max="52" width="3.85546875"/>
    <col min="56" max="56" width="6.85546875" bestFit="1" customWidth="1"/>
    <col min="62" max="62" width="8.140625" bestFit="1" customWidth="1"/>
  </cols>
  <sheetData>
    <row r="1" spans="1:62" ht="15" customHeight="1" thickBot="1" x14ac:dyDescent="0.3">
      <c r="A1" s="168"/>
      <c r="B1" s="8" t="str" cm="1">
        <f t="array" ref="B1:B3">'sr01'!B1:B3</f>
        <v>DAL10 - DC Layout</v>
      </c>
      <c r="C1" s="10"/>
      <c r="D1" s="10"/>
      <c r="E1" s="10"/>
      <c r="F1" s="10"/>
      <c r="G1" s="10"/>
      <c r="H1" s="10"/>
      <c r="I1" s="10"/>
      <c r="J1" s="10"/>
      <c r="K1" s="10"/>
      <c r="L1" s="10"/>
      <c r="M1" s="10"/>
      <c r="N1" s="10"/>
      <c r="O1" s="10"/>
      <c r="P1" s="10"/>
      <c r="Q1" s="10"/>
      <c r="R1" s="10"/>
      <c r="S1" s="10"/>
      <c r="T1" s="10"/>
      <c r="U1" s="10"/>
      <c r="V1" s="10"/>
      <c r="W1" s="10"/>
      <c r="X1" s="10"/>
      <c r="Y1" s="10"/>
      <c r="Z1" s="10"/>
    </row>
    <row r="2" spans="1:62" ht="15" customHeight="1" thickBot="1" x14ac:dyDescent="0.3">
      <c r="B2" s="40" t="str">
        <v>Data as of 2/3/2025</v>
      </c>
      <c r="C2" s="39"/>
      <c r="D2" s="39"/>
      <c r="E2" s="39"/>
      <c r="F2" s="39"/>
      <c r="G2" s="39"/>
      <c r="H2" s="39"/>
      <c r="I2" s="39"/>
      <c r="J2" s="39"/>
      <c r="K2" s="39"/>
      <c r="L2" s="39"/>
      <c r="M2" s="39"/>
      <c r="N2" s="39"/>
      <c r="O2" s="39"/>
      <c r="P2" s="39"/>
      <c r="Q2" s="39"/>
      <c r="R2" s="39"/>
      <c r="S2" s="39"/>
      <c r="T2" s="39"/>
      <c r="U2" s="39"/>
      <c r="V2" s="39"/>
      <c r="W2" s="39"/>
      <c r="X2" s="39"/>
      <c r="Y2" s="39"/>
      <c r="Z2" s="39"/>
    </row>
    <row r="3" spans="1:62" ht="15" customHeight="1" thickBot="1" x14ac:dyDescent="0.3">
      <c r="B3" s="9" t="str">
        <v>To toggle the display of the power zones, either press CTRL + 6 or use toggle buttons below.</v>
      </c>
      <c r="V3" s="212" t="s">
        <v>1772</v>
      </c>
      <c r="W3" s="213"/>
      <c r="X3" s="214"/>
      <c r="Y3" s="123" t="str">
        <f>file_path!B2</f>
        <v>DAL10</v>
      </c>
      <c r="Z3" s="330"/>
      <c r="AA3" s="331"/>
      <c r="AC3" s="129" t="s">
        <v>148</v>
      </c>
      <c r="AD3" s="130"/>
      <c r="AE3" s="130"/>
      <c r="AF3" s="130"/>
      <c r="AG3" s="130"/>
      <c r="AH3" s="130"/>
      <c r="AI3" s="130"/>
      <c r="AJ3" s="130"/>
      <c r="AK3" s="130"/>
      <c r="AL3" s="130"/>
      <c r="AM3" s="130"/>
      <c r="AN3" s="130"/>
      <c r="AO3" s="130"/>
      <c r="AP3" s="130"/>
      <c r="AQ3" s="130"/>
      <c r="AR3" s="130"/>
      <c r="AS3" s="130"/>
      <c r="AT3" s="130"/>
      <c r="AU3" s="130"/>
      <c r="AV3" s="131"/>
    </row>
    <row r="4" spans="1:62" ht="15" customHeight="1" thickBot="1" x14ac:dyDescent="0.3">
      <c r="V4" s="217" t="s">
        <v>14</v>
      </c>
      <c r="W4" s="218"/>
      <c r="X4" s="219"/>
      <c r="Y4" s="220">
        <v>6</v>
      </c>
      <c r="Z4" s="15"/>
      <c r="AA4" s="224"/>
      <c r="AC4" s="132" t="s">
        <v>1971</v>
      </c>
      <c r="AD4" s="133"/>
      <c r="AE4" s="133"/>
      <c r="AF4" s="133"/>
      <c r="AG4" s="351" t="s">
        <v>9448</v>
      </c>
      <c r="AH4" s="351"/>
      <c r="AI4" s="130" t="s">
        <v>120</v>
      </c>
      <c r="AJ4" s="130"/>
      <c r="AK4" s="130" t="s">
        <v>1970</v>
      </c>
      <c r="AL4" s="131"/>
      <c r="AM4" s="132" t="s">
        <v>1971</v>
      </c>
      <c r="AN4" s="133"/>
      <c r="AO4" s="133"/>
      <c r="AP4" s="133"/>
      <c r="AQ4" s="351" t="s">
        <v>9448</v>
      </c>
      <c r="AR4" s="351"/>
      <c r="AS4" s="130" t="s">
        <v>120</v>
      </c>
      <c r="AT4" s="130"/>
      <c r="AU4" s="130" t="s">
        <v>1970</v>
      </c>
      <c r="AV4" s="131"/>
    </row>
    <row r="5" spans="1:62" ht="15" customHeight="1" x14ac:dyDescent="0.25">
      <c r="C5">
        <v>6</v>
      </c>
      <c r="V5" s="217" t="s">
        <v>5080</v>
      </c>
      <c r="W5" s="218"/>
      <c r="X5" s="219"/>
      <c r="Y5" s="126" t="str" cm="1">
        <f t="array" ref="Y5:Y7">TRANSPOSE(_xlfn.XLOOKUP(Y3&amp;Y4,sr_details[Data Center]&amp;sr_details[Server Room],sr_details[[Vendor Identification]:[Details]]))</f>
        <v>STE-DFW1-DC2-1-DH4-EH125</v>
      </c>
      <c r="Z5" s="15"/>
      <c r="AA5" s="224"/>
      <c r="AC5" s="70" t="s">
        <v>138</v>
      </c>
      <c r="AD5" s="71"/>
      <c r="AE5" s="71"/>
      <c r="AF5" s="71"/>
      <c r="AG5" s="334">
        <v>200</v>
      </c>
      <c r="AH5" s="334"/>
      <c r="AI5" s="340">
        <f>K18</f>
        <v>61.691530666666658</v>
      </c>
      <c r="AJ5" s="334"/>
      <c r="AK5" s="334">
        <f>N18</f>
        <v>180</v>
      </c>
      <c r="AL5" s="335"/>
      <c r="AM5" s="68" t="s">
        <v>141</v>
      </c>
      <c r="AN5" s="69"/>
      <c r="AO5" s="69"/>
      <c r="AP5" s="69"/>
      <c r="AQ5" s="344">
        <v>200</v>
      </c>
      <c r="AR5" s="344"/>
      <c r="AS5" s="343">
        <f>K39</f>
        <v>137.77482666666666</v>
      </c>
      <c r="AT5" s="344"/>
      <c r="AU5" s="344">
        <f>N39</f>
        <v>164</v>
      </c>
      <c r="AV5" s="345"/>
    </row>
    <row r="6" spans="1:62" ht="15" customHeight="1" x14ac:dyDescent="0.25">
      <c r="V6" s="217" t="s">
        <v>5081</v>
      </c>
      <c r="W6" s="218"/>
      <c r="X6" s="219"/>
      <c r="Y6" s="223">
        <v>1000</v>
      </c>
      <c r="Z6" s="221"/>
      <c r="AA6" s="222"/>
      <c r="AC6" s="73" t="s">
        <v>139</v>
      </c>
      <c r="AD6" s="74"/>
      <c r="AE6" s="74"/>
      <c r="AF6" s="74"/>
      <c r="AG6" s="336">
        <v>200</v>
      </c>
      <c r="AH6" s="336"/>
      <c r="AI6" s="341">
        <f>K25</f>
        <v>102.77168399999999</v>
      </c>
      <c r="AJ6" s="336"/>
      <c r="AK6" s="336">
        <f>N25</f>
        <v>196</v>
      </c>
      <c r="AL6" s="337"/>
      <c r="AM6" s="138" t="s">
        <v>142</v>
      </c>
      <c r="AN6" s="139"/>
      <c r="AO6" s="139"/>
      <c r="AP6" s="139"/>
      <c r="AQ6" s="347">
        <v>200</v>
      </c>
      <c r="AR6" s="347"/>
      <c r="AS6" s="346">
        <f>K46</f>
        <v>156.02779733333333</v>
      </c>
      <c r="AT6" s="347"/>
      <c r="AU6" s="347">
        <f>N46</f>
        <v>184</v>
      </c>
      <c r="AV6" s="348"/>
    </row>
    <row r="7" spans="1:62" ht="15" customHeight="1" thickBot="1" x14ac:dyDescent="0.3">
      <c r="V7" s="225" t="s">
        <v>5082</v>
      </c>
      <c r="W7" s="226"/>
      <c r="X7" s="227"/>
      <c r="Y7" s="157" t="str">
        <v>400/30/3Phase</v>
      </c>
      <c r="Z7" s="332"/>
      <c r="AA7" s="333"/>
      <c r="AC7" s="144" t="s">
        <v>140</v>
      </c>
      <c r="AD7" s="145"/>
      <c r="AE7" s="145"/>
      <c r="AF7" s="145"/>
      <c r="AG7" s="338">
        <v>200</v>
      </c>
      <c r="AH7" s="338"/>
      <c r="AI7" s="342">
        <f>K32</f>
        <v>65.870846666666651</v>
      </c>
      <c r="AJ7" s="338"/>
      <c r="AK7" s="338">
        <f>N32</f>
        <v>180</v>
      </c>
      <c r="AL7" s="339"/>
      <c r="AM7" s="146"/>
      <c r="AN7" s="147"/>
      <c r="AO7" s="147"/>
      <c r="AP7" s="147"/>
      <c r="AQ7" s="371"/>
      <c r="AR7" s="371"/>
      <c r="AS7" s="371"/>
      <c r="AT7" s="371"/>
      <c r="AU7" s="371"/>
      <c r="AV7" s="372"/>
    </row>
    <row r="8" spans="1:62" s="86" customFormat="1" ht="15" customHeight="1" x14ac:dyDescent="0.25"/>
    <row r="9" spans="1:62" s="1" customFormat="1" ht="20.25" customHeight="1" x14ac:dyDescent="0.25">
      <c r="D9" s="87" t="s">
        <v>7</v>
      </c>
      <c r="E9" s="88"/>
      <c r="F9" s="88"/>
      <c r="G9" s="89"/>
      <c r="H9" s="90" t="s">
        <v>4</v>
      </c>
      <c r="I9" s="91"/>
      <c r="J9" s="91"/>
      <c r="K9" s="92"/>
      <c r="L9" s="93" t="s">
        <v>1976</v>
      </c>
      <c r="M9" s="94"/>
      <c r="N9" s="94"/>
      <c r="O9" s="95"/>
      <c r="P9" s="96" t="s">
        <v>10</v>
      </c>
      <c r="Q9" s="97"/>
      <c r="R9" s="97"/>
      <c r="S9" s="98"/>
      <c r="T9" s="99" t="s">
        <v>9</v>
      </c>
      <c r="U9" s="99"/>
      <c r="V9" s="99"/>
      <c r="W9" s="100"/>
      <c r="X9"/>
      <c r="Y9" s="101" t="s">
        <v>1985</v>
      </c>
      <c r="Z9" s="102"/>
      <c r="AA9" s="102"/>
      <c r="AB9" s="103"/>
      <c r="AC9"/>
      <c r="AD9"/>
      <c r="AE9"/>
      <c r="AF9"/>
      <c r="AG9"/>
      <c r="AH9"/>
      <c r="AI9"/>
      <c r="AJ9"/>
      <c r="AK9"/>
      <c r="AL9"/>
      <c r="AO9" s="86"/>
      <c r="AP9" s="86"/>
      <c r="AQ9" s="86"/>
      <c r="AR9" s="86"/>
      <c r="AS9" s="86"/>
      <c r="AT9" s="86"/>
      <c r="AU9" s="86"/>
      <c r="AV9" s="86"/>
      <c r="AW9" s="86"/>
      <c r="AX9" s="86"/>
      <c r="AY9" s="86"/>
      <c r="AZ9" s="86"/>
      <c r="BA9" s="86"/>
      <c r="BB9" s="86"/>
      <c r="BC9" s="86"/>
    </row>
    <row r="10" spans="1:62" s="1" customFormat="1" ht="20.25" customHeight="1" x14ac:dyDescent="0.25">
      <c r="D10" s="104" t="s">
        <v>3</v>
      </c>
      <c r="E10" s="105"/>
      <c r="F10" s="105"/>
      <c r="G10" s="106"/>
      <c r="H10" s="107" t="s">
        <v>6</v>
      </c>
      <c r="I10" s="108"/>
      <c r="J10" s="108"/>
      <c r="K10" s="109"/>
      <c r="L10" s="110" t="s">
        <v>8</v>
      </c>
      <c r="M10" s="111"/>
      <c r="N10" s="111"/>
      <c r="O10" s="112"/>
      <c r="P10" s="113" t="s">
        <v>5</v>
      </c>
      <c r="Q10" s="99"/>
      <c r="R10" s="99"/>
      <c r="S10" s="100"/>
      <c r="T10" s="114"/>
      <c r="U10" s="115"/>
      <c r="V10" s="115"/>
      <c r="W10" s="116"/>
      <c r="X10"/>
      <c r="Y10" s="117" t="s">
        <v>1986</v>
      </c>
      <c r="Z10" s="118"/>
      <c r="AA10" s="118"/>
      <c r="AB10" s="119"/>
      <c r="AC10" s="4"/>
      <c r="AD10" s="4"/>
      <c r="AE10" s="4"/>
      <c r="AF10" s="4"/>
      <c r="AG10" s="4"/>
      <c r="AH10" s="4"/>
      <c r="AI10" s="4"/>
      <c r="AJ10" s="4"/>
      <c r="AK10" s="4"/>
      <c r="AL10" s="4"/>
      <c r="AM10" s="4"/>
      <c r="AN10" s="4"/>
      <c r="AO10" s="4"/>
      <c r="AP10" s="4"/>
      <c r="AQ10" s="4"/>
      <c r="AR10" s="4"/>
      <c r="AS10" s="4"/>
      <c r="AT10" s="4"/>
      <c r="AU10" s="4"/>
      <c r="AV10" s="4"/>
    </row>
    <row r="13" spans="1:62" ht="20.25" customHeight="1" thickBot="1" x14ac:dyDescent="0.3">
      <c r="N13" s="39" t="s">
        <v>8984</v>
      </c>
    </row>
    <row r="14" spans="1:62" ht="20.25" customHeight="1" x14ac:dyDescent="0.25">
      <c r="D14" s="285" t="s">
        <v>8983</v>
      </c>
      <c r="E14" s="291"/>
      <c r="F14" s="292"/>
      <c r="G14" s="285" t="s">
        <v>8982</v>
      </c>
      <c r="H14" s="291"/>
      <c r="I14" s="292"/>
      <c r="J14" s="2"/>
      <c r="K14" s="2"/>
      <c r="L14" s="2"/>
      <c r="M14" s="2"/>
      <c r="N14" s="2"/>
      <c r="O14" s="2"/>
      <c r="P14" s="2"/>
      <c r="Q14" s="2"/>
      <c r="R14" s="2"/>
      <c r="S14" s="2"/>
      <c r="T14" s="2"/>
      <c r="U14" s="2"/>
      <c r="AR14" s="49" t="s">
        <v>3793</v>
      </c>
      <c r="AZ14" t="s">
        <v>1972</v>
      </c>
      <c r="BD14" t="s">
        <v>1973</v>
      </c>
      <c r="BG14" t="s">
        <v>25</v>
      </c>
      <c r="BJ14" t="s">
        <v>4538</v>
      </c>
    </row>
    <row r="15" spans="1:62" ht="20.25" customHeight="1" thickBot="1" x14ac:dyDescent="0.3">
      <c r="D15" s="296"/>
      <c r="E15" s="297"/>
      <c r="F15" s="298"/>
      <c r="G15" s="296"/>
      <c r="H15" s="297"/>
      <c r="I15" s="298"/>
      <c r="J15" s="2"/>
      <c r="K15" s="2"/>
      <c r="L15" s="2"/>
      <c r="M15" s="2"/>
      <c r="N15" s="2"/>
      <c r="O15" s="2"/>
      <c r="P15" s="2"/>
      <c r="Q15" s="2"/>
      <c r="R15" s="2"/>
      <c r="S15" s="2"/>
      <c r="T15" s="2"/>
      <c r="U15" s="2"/>
      <c r="AR15" s="51"/>
      <c r="AS15" t="s">
        <v>93</v>
      </c>
      <c r="AZ15">
        <v>1</v>
      </c>
      <c r="BD15">
        <v>1</v>
      </c>
      <c r="BG15">
        <v>0</v>
      </c>
      <c r="BJ15" s="202">
        <v>0</v>
      </c>
    </row>
    <row r="16" spans="1:62" ht="20.25" customHeight="1" thickBot="1" x14ac:dyDescent="0.3">
      <c r="J16" s="2"/>
      <c r="K16" s="2"/>
      <c r="L16" s="2"/>
      <c r="M16" s="2"/>
      <c r="N16" s="2"/>
      <c r="O16" s="2"/>
      <c r="P16" s="2"/>
      <c r="Q16" s="2"/>
      <c r="R16" s="2"/>
      <c r="S16" s="2"/>
      <c r="T16" s="2"/>
      <c r="U16" s="2"/>
      <c r="AA16" s="285" t="s">
        <v>8961</v>
      </c>
      <c r="AB16" s="286"/>
      <c r="AF16" s="285" t="s">
        <v>8971</v>
      </c>
      <c r="AG16" s="291"/>
      <c r="AH16" s="291"/>
      <c r="AI16" s="292"/>
      <c r="AR16" s="50"/>
      <c r="AS16" t="s">
        <v>5</v>
      </c>
      <c r="AZ16">
        <v>8</v>
      </c>
      <c r="BD16">
        <v>8</v>
      </c>
      <c r="BG16">
        <v>15</v>
      </c>
      <c r="BJ16" s="202">
        <f>SUM(AZ16+BD16)*BG16</f>
        <v>240</v>
      </c>
    </row>
    <row r="17" spans="3:62" ht="20.25" customHeight="1" x14ac:dyDescent="0.25">
      <c r="C17" s="285" t="s">
        <v>8975</v>
      </c>
      <c r="D17" s="291"/>
      <c r="E17" s="291"/>
      <c r="F17" s="292"/>
      <c r="J17" s="2"/>
      <c r="K17" s="2"/>
      <c r="L17" s="2"/>
      <c r="M17" s="2"/>
      <c r="N17" s="2"/>
      <c r="O17" s="2"/>
      <c r="P17" s="2"/>
      <c r="Q17" s="2"/>
      <c r="R17" s="2"/>
      <c r="S17" s="2"/>
      <c r="T17" s="2"/>
      <c r="U17" s="2"/>
      <c r="AA17" s="287"/>
      <c r="AB17" s="288"/>
      <c r="AF17" s="293"/>
      <c r="AG17" s="294"/>
      <c r="AH17" s="294"/>
      <c r="AI17" s="295"/>
      <c r="AR17" s="53"/>
      <c r="AS17" t="s">
        <v>1968</v>
      </c>
      <c r="AZ17">
        <v>4</v>
      </c>
      <c r="BD17">
        <v>4</v>
      </c>
      <c r="BG17">
        <v>15</v>
      </c>
      <c r="BJ17" s="202">
        <f>SUM(AZ17+BD17)*BG17</f>
        <v>120</v>
      </c>
    </row>
    <row r="18" spans="3:62" ht="20.25" customHeight="1" thickBot="1" x14ac:dyDescent="0.3">
      <c r="C18" s="293"/>
      <c r="D18" s="294"/>
      <c r="E18" s="294"/>
      <c r="F18" s="295"/>
      <c r="H18" t="s">
        <v>4540</v>
      </c>
      <c r="J18" s="16" t="s">
        <v>120</v>
      </c>
      <c r="K18" s="153" cm="1">
        <f t="array" ref="K18">_xlfn.LET(
_xlpm.row,J20:U20,
_xlpm.PData,SUM(_xlfn.BYCOL(_xlpm.row,_xlfn.LAMBDA(_xlpm.rk,IFERROR(MAX(SUMIFS(power_data[Rack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61.691530666666658</v>
      </c>
      <c r="L18" s="17"/>
      <c r="M18" s="17" t="s">
        <v>1970</v>
      </c>
      <c r="N18" s="66" cm="1">
        <f t="array" ref="N18">_xlfn.LET(_xlpm.row,J20:U20,
SUM(_xlfn.BYCOL(_xlpm.row,_xlfn.LAMBDA(_xlpm.row,IFERROR(SUMIFS(rack_breakdown[kW/Rack],rack_breakdown[Rack Path],$Y$3&amp;".sr0"&amp;$Y$4&amp;".rk"&amp;TEXT(_xlpm.row,"00")),0)))))</f>
        <v>180</v>
      </c>
      <c r="O18" s="17"/>
      <c r="P18" s="17" t="s">
        <v>122</v>
      </c>
      <c r="Q18" s="153" cm="1">
        <f t="array" ref="Q18">IF(OR(ISNUMBER(FIND("Bare",J19)),ISNUMBER(FIND("Compute",J19))),
SUM(SUMIFS(rack_breakdown[Active Servers],rack_breakdown[Server Room],$C$5,rack_breakdown[Rack],"="&amp;J20:U20)),
SUM(SUMIFS(rack_breakdown[Active Hardware],rack_breakdown[Server Room],$C$5,rack_breakdown[Rack],"="&amp;J20:U20)))</f>
        <v>62</v>
      </c>
      <c r="R18" s="67"/>
      <c r="S18" s="17" t="s">
        <v>121</v>
      </c>
      <c r="T18" s="17">
        <f>SUMIFS(liquidation_data[Hardware Count],liquidation_data[Location 2nd Level ID],$C$5,liquidation_data[Location 3rdLevel ID],"&gt;="&amp;J20,liquidation_data[Location 3rdLevel ID],"&lt;="&amp;U20)</f>
        <v>0</v>
      </c>
      <c r="U18" s="43"/>
      <c r="AA18" s="289"/>
      <c r="AB18" s="290"/>
      <c r="AF18" s="293"/>
      <c r="AG18" s="294"/>
      <c r="AH18" s="294"/>
      <c r="AI18" s="295"/>
      <c r="AR18" s="52"/>
      <c r="AS18" t="s">
        <v>3</v>
      </c>
      <c r="AZ18">
        <v>6</v>
      </c>
      <c r="BD18">
        <v>6</v>
      </c>
      <c r="BG18">
        <v>20</v>
      </c>
      <c r="BJ18" s="202">
        <f>SUM(AZ18+BD18)*BG18</f>
        <v>240</v>
      </c>
    </row>
    <row r="19" spans="3:62" ht="20.25" customHeight="1" x14ac:dyDescent="0.25">
      <c r="C19" s="293"/>
      <c r="D19" s="294"/>
      <c r="E19" s="294"/>
      <c r="F19" s="295"/>
      <c r="H19" t="s">
        <v>4541</v>
      </c>
      <c r="J19" s="279" t="str" cm="1">
        <f t="array" ref="J19">_xlfn.LET(_xlpm.row,J20:U20,IFERROR("POD"&amp;_xlfn.XLOOKUP('rack_breakdown'!$B$2&amp;".sr0"&amp;$C$5&amp;".rk"&amp;TEXT(U20,"00"),rack_breakdown[Rack Path],rack_breakdown[Pod])&amp;" - "&amp;
INDEX(rack_breakdown[Type],MATCH(_xlfn.MODE.SNGL(IF((rack_breakdown[Server Room]=$C$5)*(rack_breakdown[Rack]&gt;=MIN(_xlpm.row))*(rack_breakdown[Rack]&lt;=MAX(_xlpm.row)),COUNTIF(rack_breakdown[Type],"&lt;"&amp;rack_breakdown[Type]),"")),COUNTIF(rack_breakdown[Type],"&lt;"&amp;rack_breakdown[Type]),0)),"NO DATA"))</f>
        <v>PODG1 - NGDC</v>
      </c>
      <c r="K19" s="280"/>
      <c r="L19" s="280"/>
      <c r="M19" s="280"/>
      <c r="N19" s="280"/>
      <c r="O19" s="280"/>
      <c r="P19" s="280"/>
      <c r="Q19" s="280"/>
      <c r="R19" s="280"/>
      <c r="S19" s="280"/>
      <c r="T19" s="280"/>
      <c r="U19" s="281"/>
      <c r="AA19" s="285" t="s">
        <v>8962</v>
      </c>
      <c r="AB19" s="286"/>
      <c r="AF19" s="293"/>
      <c r="AG19" s="294"/>
      <c r="AH19" s="294"/>
      <c r="AI19" s="295"/>
      <c r="AR19" s="182"/>
      <c r="AS19" t="s">
        <v>84</v>
      </c>
      <c r="AZ19">
        <v>2</v>
      </c>
      <c r="BD19">
        <v>2</v>
      </c>
      <c r="BG19">
        <v>5</v>
      </c>
      <c r="BJ19" s="202">
        <f>SUM(AZ19+BD19)*BG19</f>
        <v>20</v>
      </c>
    </row>
    <row r="20" spans="3:62" ht="20.25" customHeight="1" x14ac:dyDescent="0.25">
      <c r="C20" s="293"/>
      <c r="D20" s="294"/>
      <c r="E20" s="294"/>
      <c r="F20" s="295"/>
      <c r="H20" t="s">
        <v>4542</v>
      </c>
      <c r="J20" s="61">
        <v>1</v>
      </c>
      <c r="K20" s="56">
        <v>2</v>
      </c>
      <c r="L20" s="56">
        <v>3</v>
      </c>
      <c r="M20" s="56">
        <v>4</v>
      </c>
      <c r="N20" s="56">
        <v>5</v>
      </c>
      <c r="O20" s="56">
        <v>6</v>
      </c>
      <c r="P20" s="56">
        <v>7</v>
      </c>
      <c r="Q20" s="56">
        <v>8</v>
      </c>
      <c r="R20" s="56">
        <v>9</v>
      </c>
      <c r="S20" s="59">
        <v>10</v>
      </c>
      <c r="T20" s="184">
        <v>11</v>
      </c>
      <c r="U20" s="61">
        <v>12</v>
      </c>
      <c r="W20" t="s">
        <v>2675</v>
      </c>
      <c r="AA20" s="287"/>
      <c r="AB20" s="288"/>
      <c r="AF20" s="293"/>
      <c r="AG20" s="294"/>
      <c r="AH20" s="294"/>
      <c r="AI20" s="295"/>
      <c r="AR20" s="54"/>
      <c r="AS20" t="s">
        <v>87</v>
      </c>
      <c r="AZ20">
        <v>4</v>
      </c>
      <c r="BD20">
        <v>4</v>
      </c>
      <c r="BG20">
        <v>15</v>
      </c>
      <c r="BJ20" s="202">
        <f>SUM(AZ20+BD20)*BG20</f>
        <v>120</v>
      </c>
    </row>
    <row r="21" spans="3:62" ht="20.25" customHeight="1" thickBot="1" x14ac:dyDescent="0.3">
      <c r="C21" s="293"/>
      <c r="D21" s="294"/>
      <c r="E21" s="294"/>
      <c r="F21" s="295"/>
      <c r="J21" s="1"/>
      <c r="K21" s="1"/>
      <c r="L21" s="299" t="s">
        <v>1974</v>
      </c>
      <c r="M21" s="299"/>
      <c r="N21" s="299"/>
      <c r="O21" s="299"/>
      <c r="P21" s="1"/>
      <c r="Q21" s="1"/>
      <c r="R21" s="1"/>
      <c r="S21" s="1"/>
      <c r="T21" s="1"/>
      <c r="U21" s="1"/>
      <c r="AA21" s="289"/>
      <c r="AB21" s="290"/>
      <c r="AF21" s="293"/>
      <c r="AG21" s="294"/>
      <c r="AH21" s="294"/>
      <c r="AI21" s="295"/>
    </row>
    <row r="22" spans="3:62" ht="20.25" customHeight="1" thickBot="1" x14ac:dyDescent="0.3">
      <c r="C22" s="293"/>
      <c r="D22" s="294"/>
      <c r="E22" s="294"/>
      <c r="F22" s="295"/>
      <c r="J22" s="1"/>
      <c r="K22" s="1"/>
      <c r="L22" s="1"/>
      <c r="M22" s="1"/>
      <c r="N22" s="1"/>
      <c r="O22" s="1"/>
      <c r="P22" s="1"/>
      <c r="Q22" s="1"/>
      <c r="R22" s="1"/>
      <c r="S22" s="1"/>
      <c r="T22" s="1"/>
      <c r="U22" s="1"/>
      <c r="AF22" s="296"/>
      <c r="AG22" s="297"/>
      <c r="AH22" s="297"/>
      <c r="AI22" s="298"/>
      <c r="AR22" s="39" t="s">
        <v>2671</v>
      </c>
    </row>
    <row r="23" spans="3:62" ht="20.25" customHeight="1" thickBot="1" x14ac:dyDescent="0.3">
      <c r="C23" s="296"/>
      <c r="D23" s="297"/>
      <c r="E23" s="297"/>
      <c r="F23" s="298"/>
      <c r="J23" s="1"/>
      <c r="K23" s="1"/>
      <c r="L23" s="1"/>
      <c r="M23" s="1"/>
      <c r="N23" s="1"/>
      <c r="O23" s="1"/>
      <c r="P23" s="1"/>
      <c r="Q23" s="1"/>
      <c r="R23" s="1"/>
      <c r="S23" s="1"/>
      <c r="T23" s="1"/>
      <c r="U23" s="1"/>
      <c r="AA23" s="285" t="s">
        <v>8963</v>
      </c>
      <c r="AB23" s="286"/>
      <c r="AR23" s="60"/>
      <c r="AS23" t="s">
        <v>1969</v>
      </c>
      <c r="AZ23">
        <v>11</v>
      </c>
      <c r="BG23">
        <v>20</v>
      </c>
      <c r="BJ23" s="202">
        <f>SUM(AZ23+BD23)*BG23</f>
        <v>220</v>
      </c>
    </row>
    <row r="24" spans="3:62" ht="20.25" customHeight="1" thickBot="1" x14ac:dyDescent="0.3">
      <c r="H24" t="s">
        <v>4543</v>
      </c>
      <c r="J24" s="1"/>
      <c r="K24" s="1"/>
      <c r="L24" s="1"/>
      <c r="M24" s="1"/>
      <c r="N24" s="1"/>
      <c r="O24" s="1"/>
      <c r="P24" s="1"/>
      <c r="Q24" s="1"/>
      <c r="R24" s="1"/>
      <c r="S24" s="1"/>
      <c r="T24" s="1"/>
      <c r="U24" s="1"/>
      <c r="AA24" s="287"/>
      <c r="AB24" s="288"/>
      <c r="AS24" s="203" t="s">
        <v>4548</v>
      </c>
      <c r="AT24" s="67"/>
      <c r="AU24" s="67"/>
      <c r="AV24" s="67"/>
      <c r="AW24" s="67"/>
      <c r="AX24" s="67"/>
      <c r="AY24" s="67"/>
      <c r="AZ24" s="67"/>
      <c r="BA24" s="67"/>
      <c r="BB24" s="67"/>
      <c r="BC24" s="67"/>
      <c r="BD24" s="67"/>
      <c r="BE24" s="67"/>
      <c r="BF24" s="67"/>
      <c r="BG24" s="67"/>
      <c r="BH24" s="67"/>
      <c r="BI24" s="67"/>
      <c r="BJ24" s="204">
        <f>SUM(BJ15:BJ23)</f>
        <v>960</v>
      </c>
    </row>
    <row r="25" spans="3:62" ht="20.25" customHeight="1" thickBot="1" x14ac:dyDescent="0.3">
      <c r="H25" t="s">
        <v>4541</v>
      </c>
      <c r="J25" s="16" t="s">
        <v>120</v>
      </c>
      <c r="K25" s="153" cm="1">
        <f t="array" ref="K25">_xlfn.LET(
_xlpm.row,J27:U27,
_xlpm.PData,SUM(_xlfn.BYCOL(_xlpm.row,_xlfn.LAMBDA(_xlpm.rk,IFERROR(MAX(SUMIFS(power_data[Rack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102.77168399999999</v>
      </c>
      <c r="L25" s="17"/>
      <c r="M25" s="17" t="s">
        <v>1970</v>
      </c>
      <c r="N25" s="66" cm="1">
        <f t="array" ref="N25">_xlfn.LET(_xlpm.row,J27:U27,
SUM(_xlfn.BYCOL(_xlpm.row,_xlfn.LAMBDA(_xlpm.row,IFERROR(SUMIFS(rack_breakdown[kW/Rack],rack_breakdown[Rack Path],$Y$3&amp;".sr0"&amp;$Y$4&amp;".rk"&amp;TEXT(_xlpm.row,"00")),0)))))</f>
        <v>196</v>
      </c>
      <c r="O25" s="17"/>
      <c r="P25" s="17" t="s">
        <v>122</v>
      </c>
      <c r="Q25" s="153" cm="1">
        <f t="array" ref="Q25">IF(OR(ISNUMBER(FIND("Bare",J26)),ISNUMBER(FIND("Compute",J26))),
SUM(SUMIFS(rack_breakdown[Active Servers],rack_breakdown[Server Room],$C$5,rack_breakdown[Rack],"="&amp;J27:U27)),
SUM(SUMIFS(rack_breakdown[Active Hardware],rack_breakdown[Server Room],$C$5,rack_breakdown[Rack],"="&amp;J27:U27)))</f>
        <v>127</v>
      </c>
      <c r="R25" s="67"/>
      <c r="S25" s="17" t="s">
        <v>121</v>
      </c>
      <c r="T25" s="17">
        <f>SUMIFS(liquidation_data[Hardware Count],liquidation_data[Location 2nd Level ID],$C$5,liquidation_data[Location 3rdLevel ID],"&gt;="&amp;J27,liquidation_data[Location 3rdLevel ID],"&lt;="&amp;U27)</f>
        <v>0</v>
      </c>
      <c r="U25" s="43"/>
      <c r="AA25" s="289"/>
      <c r="AB25" s="290"/>
      <c r="AF25" s="285" t="s">
        <v>8972</v>
      </c>
      <c r="AG25" s="291"/>
      <c r="AH25" s="291"/>
      <c r="AI25" s="292"/>
    </row>
    <row r="26" spans="3:62" ht="20.25" customHeight="1" x14ac:dyDescent="0.25">
      <c r="C26" s="285" t="s">
        <v>8976</v>
      </c>
      <c r="D26" s="291"/>
      <c r="E26" s="291"/>
      <c r="F26" s="292"/>
      <c r="H26" t="s">
        <v>4542</v>
      </c>
      <c r="J26" s="279" t="str" cm="1">
        <f t="array" ref="J26">_xlfn.LET(_xlpm.row,J27:U27,IFERROR("POD"&amp;_xlfn.XLOOKUP('rack_breakdown'!$B$2&amp;".sr0"&amp;$C$5&amp;".rk"&amp;TEXT(U27,"00"),rack_breakdown[Rack Path],rack_breakdown[Pod])&amp;" - "&amp;
INDEX(rack_breakdown[Type],MATCH(_xlfn.MODE.SNGL(IF((rack_breakdown[Server Room]=$C$5)*(rack_breakdown[Rack]&gt;=MIN(_xlpm.row))*(rack_breakdown[Rack]&lt;=MAX(_xlpm.row)),COUNTIF(rack_breakdown[Type],"&lt;"&amp;rack_breakdown[Type]),"")),COUNTIF(rack_breakdown[Type],"&lt;"&amp;rack_breakdown[Type]),0)),"NO DATA"))</f>
        <v>PODG1 - NGDC</v>
      </c>
      <c r="K26" s="280"/>
      <c r="L26" s="280"/>
      <c r="M26" s="280"/>
      <c r="N26" s="280"/>
      <c r="O26" s="280"/>
      <c r="P26" s="280"/>
      <c r="Q26" s="280"/>
      <c r="R26" s="280"/>
      <c r="S26" s="280"/>
      <c r="T26" s="280"/>
      <c r="U26" s="281"/>
      <c r="AA26" s="285" t="s">
        <v>8965</v>
      </c>
      <c r="AB26" s="286"/>
      <c r="AF26" s="293"/>
      <c r="AG26" s="294"/>
      <c r="AH26" s="294"/>
      <c r="AI26" s="295"/>
    </row>
    <row r="27" spans="3:62" ht="20.25" customHeight="1" x14ac:dyDescent="0.25">
      <c r="C27" s="293"/>
      <c r="D27" s="294"/>
      <c r="E27" s="294"/>
      <c r="F27" s="295"/>
      <c r="J27" s="58">
        <v>24</v>
      </c>
      <c r="K27" s="58">
        <v>23</v>
      </c>
      <c r="L27" s="58">
        <v>22</v>
      </c>
      <c r="M27" s="58">
        <v>21</v>
      </c>
      <c r="N27" s="59">
        <v>20</v>
      </c>
      <c r="O27" s="59">
        <v>19</v>
      </c>
      <c r="P27" s="59">
        <v>18</v>
      </c>
      <c r="Q27" s="59">
        <v>17</v>
      </c>
      <c r="R27" s="57">
        <v>16</v>
      </c>
      <c r="S27" s="57">
        <v>15</v>
      </c>
      <c r="T27" s="57">
        <v>14</v>
      </c>
      <c r="U27" s="57">
        <v>13</v>
      </c>
      <c r="W27" t="s">
        <v>4539</v>
      </c>
      <c r="AA27" s="287"/>
      <c r="AB27" s="288"/>
      <c r="AF27" s="293"/>
      <c r="AG27" s="294"/>
      <c r="AH27" s="294"/>
      <c r="AI27" s="295"/>
    </row>
    <row r="28" spans="3:62" ht="20.25" customHeight="1" thickBot="1" x14ac:dyDescent="0.3">
      <c r="C28" s="293"/>
      <c r="D28" s="294"/>
      <c r="E28" s="294"/>
      <c r="F28" s="295"/>
      <c r="J28" s="2"/>
      <c r="K28" s="2"/>
      <c r="L28" s="2"/>
      <c r="M28" s="2"/>
      <c r="N28" s="2"/>
      <c r="O28" s="2"/>
      <c r="P28" s="2"/>
      <c r="Q28" s="2"/>
      <c r="R28" s="2"/>
      <c r="S28" s="2"/>
      <c r="T28" s="2"/>
      <c r="U28" s="2"/>
      <c r="AA28" s="289"/>
      <c r="AB28" s="290"/>
      <c r="AF28" s="293"/>
      <c r="AG28" s="294"/>
      <c r="AH28" s="294"/>
      <c r="AI28" s="295"/>
    </row>
    <row r="29" spans="3:62" ht="20.25" customHeight="1" thickBot="1" x14ac:dyDescent="0.3">
      <c r="C29" s="293"/>
      <c r="D29" s="294"/>
      <c r="E29" s="294"/>
      <c r="F29" s="295"/>
      <c r="J29" s="2"/>
      <c r="K29" s="2"/>
      <c r="L29" s="2"/>
      <c r="M29" s="2"/>
      <c r="N29" s="2"/>
      <c r="O29" s="2"/>
      <c r="P29" s="2"/>
      <c r="Q29" s="2"/>
      <c r="R29" s="2"/>
      <c r="S29" s="2"/>
      <c r="T29" s="2"/>
      <c r="U29" s="2"/>
      <c r="AF29" s="293"/>
      <c r="AG29" s="294"/>
      <c r="AH29" s="294"/>
      <c r="AI29" s="295"/>
    </row>
    <row r="30" spans="3:62" ht="20.25" customHeight="1" x14ac:dyDescent="0.25">
      <c r="C30" s="293"/>
      <c r="D30" s="294"/>
      <c r="E30" s="294"/>
      <c r="F30" s="295"/>
      <c r="J30" s="2"/>
      <c r="K30" s="2"/>
      <c r="L30" s="2"/>
      <c r="M30" s="2"/>
      <c r="N30" s="2"/>
      <c r="O30" s="2"/>
      <c r="P30" s="2"/>
      <c r="Q30" s="2"/>
      <c r="R30" s="2"/>
      <c r="S30" s="2"/>
      <c r="T30" s="2"/>
      <c r="U30" s="2"/>
      <c r="AA30" s="285" t="s">
        <v>8966</v>
      </c>
      <c r="AB30" s="286"/>
      <c r="AF30" s="293"/>
      <c r="AG30" s="294"/>
      <c r="AH30" s="294"/>
      <c r="AI30" s="295"/>
    </row>
    <row r="31" spans="3:62" ht="20.25" customHeight="1" thickBot="1" x14ac:dyDescent="0.3">
      <c r="C31" s="293"/>
      <c r="D31" s="294"/>
      <c r="E31" s="294"/>
      <c r="F31" s="295"/>
      <c r="J31" s="2"/>
      <c r="K31" s="2"/>
      <c r="L31" s="2"/>
      <c r="M31" s="2"/>
      <c r="N31" s="2"/>
      <c r="O31" s="2"/>
      <c r="P31" s="2"/>
      <c r="Q31" s="2"/>
      <c r="R31" s="2"/>
      <c r="S31" s="2"/>
      <c r="T31" s="2"/>
      <c r="U31" s="2"/>
      <c r="AA31" s="287"/>
      <c r="AB31" s="288"/>
      <c r="AF31" s="296"/>
      <c r="AG31" s="297"/>
      <c r="AH31" s="297"/>
      <c r="AI31" s="298"/>
    </row>
    <row r="32" spans="3:62" ht="20.25" customHeight="1" thickBot="1" x14ac:dyDescent="0.3">
      <c r="C32" s="296"/>
      <c r="D32" s="297"/>
      <c r="E32" s="297"/>
      <c r="F32" s="298"/>
      <c r="H32" t="s">
        <v>4544</v>
      </c>
      <c r="J32" s="16" t="s">
        <v>120</v>
      </c>
      <c r="K32" s="153" cm="1">
        <f t="array" ref="K32">_xlfn.LET(
_xlpm.row,J34:U34,
_xlpm.PData,SUM(_xlfn.BYCOL(_xlpm.row,_xlfn.LAMBDA(_xlpm.rk,IFERROR(MAX(SUMIFS(power_data[Rack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65.870846666666651</v>
      </c>
      <c r="L32" s="17"/>
      <c r="M32" s="17" t="s">
        <v>1970</v>
      </c>
      <c r="N32" s="66" cm="1">
        <f t="array" ref="N32">_xlfn.LET(_xlpm.row,J34:U34,
SUM(_xlfn.BYCOL(_xlpm.row,_xlfn.LAMBDA(_xlpm.row,IFERROR(SUMIFS(rack_breakdown[kW/Rack],rack_breakdown[Rack Path],$Y$3&amp;".sr0"&amp;$Y$4&amp;".rk"&amp;TEXT(_xlpm.row,"00")),0)))))</f>
        <v>180</v>
      </c>
      <c r="O32" s="17"/>
      <c r="P32" s="17" t="s">
        <v>122</v>
      </c>
      <c r="Q32" s="153" cm="1">
        <f t="array" ref="Q32">IF(OR(ISNUMBER(FIND("Bare",J33)),ISNUMBER(FIND("Compute",J33))),
SUM(SUMIFS(rack_breakdown[Active Servers],rack_breakdown[Server Room],$C$5,rack_breakdown[Rack],"="&amp;J34:U34)),
SUM(SUMIFS(rack_breakdown[Active Hardware],rack_breakdown[Server Room],$C$5,rack_breakdown[Rack],"="&amp;J34:U34)))</f>
        <v>71</v>
      </c>
      <c r="R32" s="67"/>
      <c r="S32" s="17" t="s">
        <v>121</v>
      </c>
      <c r="T32" s="17">
        <f>SUMIFS(liquidation_data[Hardware Count],liquidation_data[Location 2nd Level ID],$C$5,liquidation_data[Location 3rdLevel ID],"&gt;="&amp;J34,liquidation_data[Location 3rdLevel ID],"&lt;="&amp;U34)</f>
        <v>0</v>
      </c>
      <c r="U32" s="43"/>
      <c r="AA32" s="289"/>
      <c r="AB32" s="290"/>
    </row>
    <row r="33" spans="3:35" ht="20.25" customHeight="1" x14ac:dyDescent="0.25">
      <c r="H33" t="s">
        <v>4541</v>
      </c>
      <c r="J33" s="279" t="str" cm="1">
        <f t="array" ref="J33">_xlfn.LET(_xlpm.row,J34:U34,IFERROR("POD"&amp;_xlfn.XLOOKUP('rack_breakdown'!$B$2&amp;".sr0"&amp;$C$5&amp;".rk"&amp;TEXT(U34,"00"),rack_breakdown[Rack Path],rack_breakdown[Pod])&amp;" - "&amp;
INDEX(rack_breakdown[Type],MATCH(_xlfn.MODE.SNGL(IF((rack_breakdown[Server Room]=$C$5)*(rack_breakdown[Rack]&gt;=MIN(_xlpm.row))*(rack_breakdown[Rack]&lt;=MAX(_xlpm.row)),COUNTIF(rack_breakdown[Type],"&lt;"&amp;rack_breakdown[Type]),"")),COUNTIF(rack_breakdown[Type],"&lt;"&amp;rack_breakdown[Type]),0)),"NO DATA"))</f>
        <v>PODG1 - NGDC</v>
      </c>
      <c r="K33" s="280"/>
      <c r="L33" s="280"/>
      <c r="M33" s="280"/>
      <c r="N33" s="280"/>
      <c r="O33" s="280"/>
      <c r="P33" s="280"/>
      <c r="Q33" s="280"/>
      <c r="R33" s="280"/>
      <c r="S33" s="280"/>
      <c r="T33" s="280"/>
      <c r="U33" s="281"/>
      <c r="AA33" s="285" t="s">
        <v>8967</v>
      </c>
      <c r="AB33" s="286"/>
    </row>
    <row r="34" spans="3:35" ht="20.25" customHeight="1" x14ac:dyDescent="0.25">
      <c r="H34" t="s">
        <v>4542</v>
      </c>
      <c r="J34" s="55">
        <v>25</v>
      </c>
      <c r="K34" s="56">
        <v>26</v>
      </c>
      <c r="L34" s="56">
        <v>27</v>
      </c>
      <c r="M34" s="56">
        <v>28</v>
      </c>
      <c r="N34" s="56">
        <v>29</v>
      </c>
      <c r="O34" s="56">
        <v>30</v>
      </c>
      <c r="P34" s="56">
        <v>31</v>
      </c>
      <c r="Q34" s="56">
        <v>32</v>
      </c>
      <c r="R34" s="56">
        <v>33</v>
      </c>
      <c r="S34" s="59">
        <v>34</v>
      </c>
      <c r="T34" s="61">
        <v>35</v>
      </c>
      <c r="U34" s="61">
        <v>36</v>
      </c>
      <c r="W34" t="s">
        <v>4547</v>
      </c>
      <c r="AA34" s="287"/>
      <c r="AB34" s="288"/>
    </row>
    <row r="35" spans="3:35" ht="20.25" customHeight="1" thickBot="1" x14ac:dyDescent="0.3">
      <c r="J35" s="1"/>
      <c r="K35" s="1"/>
      <c r="L35" s="299" t="s">
        <v>1974</v>
      </c>
      <c r="M35" s="299"/>
      <c r="N35" s="299"/>
      <c r="O35" s="299"/>
      <c r="P35" s="1"/>
      <c r="Q35" s="1"/>
      <c r="R35" s="1"/>
      <c r="S35" s="1"/>
      <c r="T35" s="1"/>
      <c r="U35" s="1"/>
      <c r="AA35" s="289"/>
      <c r="AB35" s="290"/>
    </row>
    <row r="36" spans="3:35" ht="20.25" customHeight="1" thickBot="1" x14ac:dyDescent="0.3">
      <c r="J36" s="1"/>
      <c r="K36" s="1"/>
      <c r="L36" s="1"/>
      <c r="M36" s="1"/>
      <c r="N36" s="1"/>
      <c r="O36" s="1"/>
      <c r="P36" s="1"/>
      <c r="Q36" s="1"/>
      <c r="R36" s="1"/>
      <c r="S36" s="1"/>
      <c r="T36" s="1"/>
      <c r="U36" s="1"/>
    </row>
    <row r="37" spans="3:35" ht="20.25" customHeight="1" x14ac:dyDescent="0.25">
      <c r="C37" s="285" t="s">
        <v>8977</v>
      </c>
      <c r="D37" s="291"/>
      <c r="E37" s="291"/>
      <c r="F37" s="292"/>
      <c r="J37" s="1"/>
      <c r="K37" s="1"/>
      <c r="L37" s="1"/>
      <c r="M37" s="1"/>
      <c r="N37" s="1"/>
      <c r="O37" s="1"/>
      <c r="P37" s="1"/>
      <c r="Q37" s="1"/>
      <c r="R37" s="1"/>
      <c r="S37" s="1"/>
      <c r="T37" s="1"/>
      <c r="U37" s="1"/>
      <c r="AA37" s="285" t="s">
        <v>8964</v>
      </c>
      <c r="AB37" s="286"/>
      <c r="AF37" s="285" t="s">
        <v>8973</v>
      </c>
      <c r="AG37" s="291"/>
      <c r="AH37" s="291"/>
      <c r="AI37" s="292"/>
    </row>
    <row r="38" spans="3:35" ht="20.25" customHeight="1" x14ac:dyDescent="0.25">
      <c r="C38" s="293"/>
      <c r="D38" s="294"/>
      <c r="E38" s="294"/>
      <c r="F38" s="295"/>
      <c r="H38" t="s">
        <v>4545</v>
      </c>
      <c r="J38" s="1"/>
      <c r="K38" s="1"/>
      <c r="L38" s="1"/>
      <c r="M38" s="1"/>
      <c r="N38" s="1"/>
      <c r="O38" s="1"/>
      <c r="P38" s="1"/>
      <c r="Q38" s="1"/>
      <c r="R38" s="1"/>
      <c r="S38" s="1"/>
      <c r="T38" s="1"/>
      <c r="U38" s="1"/>
      <c r="AA38" s="287"/>
      <c r="AB38" s="288"/>
      <c r="AF38" s="293"/>
      <c r="AG38" s="294"/>
      <c r="AH38" s="294"/>
      <c r="AI38" s="295"/>
    </row>
    <row r="39" spans="3:35" ht="20.25" customHeight="1" thickBot="1" x14ac:dyDescent="0.3">
      <c r="C39" s="293"/>
      <c r="D39" s="294"/>
      <c r="E39" s="294"/>
      <c r="F39" s="295"/>
      <c r="H39" t="s">
        <v>4541</v>
      </c>
      <c r="J39" s="16" t="s">
        <v>120</v>
      </c>
      <c r="K39" s="153" cm="1">
        <f t="array" ref="K39">_xlfn.LET(
_xlpm.row,J41:U41,
_xlpm.PData,SUM(_xlfn.BYCOL(_xlpm.row,_xlfn.LAMBDA(_xlpm.rk,IFERROR(MAX(SUMIFS(power_data[Rack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137.77482666666666</v>
      </c>
      <c r="L39" s="17"/>
      <c r="M39" s="17" t="s">
        <v>1970</v>
      </c>
      <c r="N39" s="66" cm="1">
        <f t="array" ref="N39">_xlfn.LET(_xlpm.row,J41:U41,
SUM(_xlfn.BYCOL(_xlpm.row,_xlfn.LAMBDA(_xlpm.row,IFERROR(SUMIFS(rack_breakdown[kW/Rack],rack_breakdown[Rack Path],$Y$3&amp;".sr0"&amp;$Y$4&amp;".rk"&amp;TEXT(_xlpm.row,"00")),0)))))</f>
        <v>164</v>
      </c>
      <c r="O39" s="17"/>
      <c r="P39" s="17" t="s">
        <v>122</v>
      </c>
      <c r="Q39" s="153" cm="1">
        <f t="array" ref="Q39">IF(OR(ISNUMBER(FIND("Bare",J40)),ISNUMBER(FIND("Compute",J40))),
SUM(SUMIFS(rack_breakdown[Active Servers],rack_breakdown[Server Room],$C$5,rack_breakdown[Rack],"="&amp;J41:U41)),
SUM(SUMIFS(rack_breakdown[Active Hardware],rack_breakdown[Server Room],$C$5,rack_breakdown[Rack],"="&amp;J41:U41)))</f>
        <v>180</v>
      </c>
      <c r="R39" s="67"/>
      <c r="S39" s="17" t="s">
        <v>121</v>
      </c>
      <c r="T39" s="17">
        <f>SUMIFS(liquidation_data[Hardware Count],liquidation_data[Location 2nd Level ID],$C$5,liquidation_data[Location 3rdLevel ID],"&gt;="&amp;J41,liquidation_data[Location 3rdLevel ID],"&lt;="&amp;U41)</f>
        <v>0</v>
      </c>
      <c r="U39" s="43"/>
      <c r="AA39" s="289"/>
      <c r="AB39" s="290"/>
      <c r="AF39" s="293"/>
      <c r="AG39" s="294"/>
      <c r="AH39" s="294"/>
      <c r="AI39" s="295"/>
    </row>
    <row r="40" spans="3:35" ht="20.25" customHeight="1" x14ac:dyDescent="0.25">
      <c r="C40" s="293"/>
      <c r="D40" s="294"/>
      <c r="E40" s="294"/>
      <c r="F40" s="295"/>
      <c r="H40" t="s">
        <v>4542</v>
      </c>
      <c r="J40" s="279" t="str" cm="1">
        <f t="array" ref="J40">_xlfn.LET(_xlpm.row,J41:U41,IFERROR("POD"&amp;_xlfn.XLOOKUP('rack_breakdown'!$B$2&amp;".sr0"&amp;$C$5&amp;".rk"&amp;TEXT(U41,"00"),rack_breakdown[Rack Path],rack_breakdown[Pod])&amp;" - "&amp;
INDEX(rack_breakdown[Type],MATCH(_xlfn.MODE.SNGL(IF((rack_breakdown[Server Room]=$C$5)*(rack_breakdown[Rack]&gt;=MIN(_xlpm.row))*(rack_breakdown[Rack]&lt;=MAX(_xlpm.row)),COUNTIF(rack_breakdown[Type],"&lt;"&amp;rack_breakdown[Type]),"")),COUNTIF(rack_breakdown[Type],"&lt;"&amp;rack_breakdown[Type]),0)),"NO DATA"))</f>
        <v>PODG1 - NGDC</v>
      </c>
      <c r="K40" s="280"/>
      <c r="L40" s="280"/>
      <c r="M40" s="280"/>
      <c r="N40" s="280"/>
      <c r="O40" s="280"/>
      <c r="P40" s="280"/>
      <c r="Q40" s="280"/>
      <c r="R40" s="280"/>
      <c r="S40" s="280"/>
      <c r="T40" s="280"/>
      <c r="U40" s="281"/>
      <c r="AA40" s="285" t="s">
        <v>8968</v>
      </c>
      <c r="AB40" s="286"/>
      <c r="AF40" s="293"/>
      <c r="AG40" s="294"/>
      <c r="AH40" s="294"/>
      <c r="AI40" s="295"/>
    </row>
    <row r="41" spans="3:35" ht="20.25" customHeight="1" x14ac:dyDescent="0.25">
      <c r="C41" s="293"/>
      <c r="D41" s="294"/>
      <c r="E41" s="294"/>
      <c r="F41" s="295"/>
      <c r="J41" s="58">
        <v>48</v>
      </c>
      <c r="K41" s="58">
        <v>47</v>
      </c>
      <c r="L41" s="58">
        <v>46</v>
      </c>
      <c r="M41" s="58">
        <v>45</v>
      </c>
      <c r="N41" s="59">
        <v>44</v>
      </c>
      <c r="O41" s="59">
        <v>43</v>
      </c>
      <c r="P41" s="59">
        <v>42</v>
      </c>
      <c r="Q41" s="59">
        <v>41</v>
      </c>
      <c r="R41" s="57">
        <v>40</v>
      </c>
      <c r="S41" s="57">
        <v>39</v>
      </c>
      <c r="T41" s="57">
        <v>38</v>
      </c>
      <c r="U41" s="57">
        <v>37</v>
      </c>
      <c r="W41" t="s">
        <v>4539</v>
      </c>
      <c r="AA41" s="287"/>
      <c r="AB41" s="288"/>
      <c r="AF41" s="293"/>
      <c r="AG41" s="294"/>
      <c r="AH41" s="294"/>
      <c r="AI41" s="295"/>
    </row>
    <row r="42" spans="3:35" ht="20.25" customHeight="1" thickBot="1" x14ac:dyDescent="0.3">
      <c r="C42" s="293"/>
      <c r="D42" s="294"/>
      <c r="E42" s="294"/>
      <c r="F42" s="295"/>
      <c r="J42" s="2"/>
      <c r="K42" s="2"/>
      <c r="L42" s="2"/>
      <c r="M42" s="2"/>
      <c r="N42" s="2"/>
      <c r="O42" s="2"/>
      <c r="P42" s="2"/>
      <c r="Q42" s="2"/>
      <c r="R42" s="2"/>
      <c r="S42" s="2"/>
      <c r="T42" s="2"/>
      <c r="U42" s="2"/>
      <c r="AA42" s="289"/>
      <c r="AB42" s="290"/>
      <c r="AF42" s="293"/>
      <c r="AG42" s="294"/>
      <c r="AH42" s="294"/>
      <c r="AI42" s="295"/>
    </row>
    <row r="43" spans="3:35" ht="20.25" customHeight="1" thickBot="1" x14ac:dyDescent="0.3">
      <c r="C43" s="296"/>
      <c r="D43" s="297"/>
      <c r="E43" s="297"/>
      <c r="F43" s="298"/>
      <c r="J43" s="2"/>
      <c r="K43" s="2"/>
      <c r="L43" s="2"/>
      <c r="M43" s="2"/>
      <c r="N43" s="2"/>
      <c r="O43" s="2"/>
      <c r="P43" s="2"/>
      <c r="Q43" s="2"/>
      <c r="R43" s="2"/>
      <c r="S43" s="2"/>
      <c r="T43" s="2"/>
      <c r="U43" s="2"/>
      <c r="AF43" s="296"/>
      <c r="AG43" s="297"/>
      <c r="AH43" s="297"/>
      <c r="AI43" s="298"/>
    </row>
    <row r="44" spans="3:35" ht="20.25" customHeight="1" x14ac:dyDescent="0.25">
      <c r="J44" s="2"/>
      <c r="K44" s="2"/>
      <c r="L44" s="2"/>
      <c r="M44" s="2"/>
      <c r="N44" s="2"/>
      <c r="O44" s="2"/>
      <c r="P44" s="2"/>
      <c r="Q44" s="2"/>
      <c r="R44" s="2"/>
      <c r="S44" s="2"/>
      <c r="T44" s="2"/>
      <c r="U44" s="2"/>
      <c r="AA44" s="285" t="s">
        <v>8969</v>
      </c>
      <c r="AB44" s="286"/>
    </row>
    <row r="45" spans="3:35" ht="20.25" customHeight="1" thickBot="1" x14ac:dyDescent="0.3">
      <c r="J45" s="2"/>
      <c r="K45" s="2"/>
      <c r="L45" s="2"/>
      <c r="M45" s="2"/>
      <c r="N45" s="2"/>
      <c r="O45" s="2"/>
      <c r="P45" s="2"/>
      <c r="Q45" s="2"/>
      <c r="R45" s="2"/>
      <c r="S45" s="2"/>
      <c r="T45" s="2"/>
      <c r="U45" s="2"/>
      <c r="AA45" s="287"/>
      <c r="AB45" s="288"/>
    </row>
    <row r="46" spans="3:35" ht="20.25" customHeight="1" thickBot="1" x14ac:dyDescent="0.3">
      <c r="C46" s="285" t="s">
        <v>8978</v>
      </c>
      <c r="D46" s="291"/>
      <c r="E46" s="291"/>
      <c r="F46" s="292"/>
      <c r="H46" t="s">
        <v>4546</v>
      </c>
      <c r="J46" s="16" t="s">
        <v>120</v>
      </c>
      <c r="K46" s="153" cm="1">
        <f t="array" ref="K46">_xlfn.LET(
_xlpm.row,J48:U48,
_xlpm.PData,SUM(_xlfn.BYCOL(_xlpm.row,_xlfn.LAMBDA(_xlpm.rk,IFERROR(MAX(SUMIFS(power_data[Rack Reading],power_data[Rack Path],$Y$3&amp;".sr0"&amp;$Y$4&amp;".rk"&amp;TEXT(_xlpm.rk,"00")), _xlfn.XLOOKUP($Y$3&amp;".sr0"&amp;$Y$4&amp;".rk"&amp;TEXT(_xlpm.rk,"00"),rack_breakdown[Rack Path],rack_breakdown[Total])),0)))),
_xlpm.RBData,SUM(SUMIFS(rack_breakdown[Total],rack_breakdown[Server Room],$C$5,rack_breakdown[Rack],"="&amp;_xlpm.row)),
IF(_xlpm.PData&gt;_xlpm.RBData,_xlpm.PData,_xlpm.RBData))</f>
        <v>156.02779733333333</v>
      </c>
      <c r="L46" s="17"/>
      <c r="M46" s="17" t="s">
        <v>1970</v>
      </c>
      <c r="N46" s="66" cm="1">
        <f t="array" ref="N46">_xlfn.LET(_xlpm.row,J48:U48,
SUM(_xlfn.BYCOL(_xlpm.row,_xlfn.LAMBDA(_xlpm.row,IFERROR(SUMIFS(rack_breakdown[kW/Rack],rack_breakdown[Rack Path],$Y$3&amp;".sr0"&amp;$Y$4&amp;".rk"&amp;TEXT(_xlpm.row,"00")),0)))))</f>
        <v>184</v>
      </c>
      <c r="O46" s="17"/>
      <c r="P46" s="17" t="s">
        <v>122</v>
      </c>
      <c r="Q46" s="153" cm="1">
        <f t="array" ref="Q46">IF(OR(ISNUMBER(FIND("Bare",J47)),ISNUMBER(FIND("Compute",J47))),
SUM(SUMIFS(rack_breakdown[Active Servers],rack_breakdown[Server Room],$C$5,rack_breakdown[Rack],"="&amp;J48:U48)),
SUM(SUMIFS(rack_breakdown[Active Hardware],rack_breakdown[Server Room],$C$5,rack_breakdown[Rack],"="&amp;J48:U48)))</f>
        <v>198</v>
      </c>
      <c r="R46" s="67"/>
      <c r="S46" s="17" t="s">
        <v>121</v>
      </c>
      <c r="T46" s="17">
        <f>SUMIFS(liquidation_data[Hardware Count],liquidation_data[Location 2nd Level ID],$C$5,liquidation_data[Location 3rdLevel ID],"&gt;="&amp;J48,liquidation_data[Location 3rdLevel ID],"&lt;="&amp;U48)</f>
        <v>0</v>
      </c>
      <c r="U46" s="43"/>
      <c r="AA46" s="289"/>
      <c r="AB46" s="290"/>
      <c r="AF46" s="285" t="s">
        <v>8974</v>
      </c>
      <c r="AG46" s="291"/>
      <c r="AH46" s="291"/>
      <c r="AI46" s="292"/>
    </row>
    <row r="47" spans="3:35" ht="20.25" customHeight="1" x14ac:dyDescent="0.25">
      <c r="C47" s="293"/>
      <c r="D47" s="294"/>
      <c r="E47" s="294"/>
      <c r="F47" s="295"/>
      <c r="H47" t="s">
        <v>4541</v>
      </c>
      <c r="J47" s="279" t="str" cm="1">
        <f t="array" ref="J47">_xlfn.LET(_xlpm.row,J48:U48,IFERROR("POD"&amp;_xlfn.XLOOKUP('rack_breakdown'!$B$2&amp;".sr0"&amp;$C$5&amp;".rk"&amp;TEXT(U48,"00"),rack_breakdown[Rack Path],rack_breakdown[Pod])&amp;" - "&amp;
INDEX(rack_breakdown[Type],MATCH(_xlfn.MODE.SNGL(IF((rack_breakdown[Server Room]=$C$5)*(rack_breakdown[Rack]&gt;=MIN(_xlpm.row))*(rack_breakdown[Rack]&lt;=MAX(_xlpm.row)),COUNTIF(rack_breakdown[Type],"&lt;"&amp;rack_breakdown[Type]),"")),COUNTIF(rack_breakdown[Type],"&lt;"&amp;rack_breakdown[Type]),0)),"NO DATA"))</f>
        <v>PODG1 - Gen2</v>
      </c>
      <c r="K47" s="280"/>
      <c r="L47" s="280"/>
      <c r="M47" s="280"/>
      <c r="N47" s="280"/>
      <c r="O47" s="280"/>
      <c r="P47" s="280"/>
      <c r="Q47" s="280"/>
      <c r="R47" s="280"/>
      <c r="S47" s="280"/>
      <c r="T47" s="280"/>
      <c r="U47" s="281"/>
      <c r="AA47" s="285" t="s">
        <v>8970</v>
      </c>
      <c r="AB47" s="286"/>
      <c r="AF47" s="293"/>
      <c r="AG47" s="294"/>
      <c r="AH47" s="294"/>
      <c r="AI47" s="295"/>
    </row>
    <row r="48" spans="3:35" ht="20.25" customHeight="1" x14ac:dyDescent="0.25">
      <c r="C48" s="293"/>
      <c r="D48" s="294"/>
      <c r="E48" s="294"/>
      <c r="F48" s="295"/>
      <c r="H48" t="s">
        <v>4542</v>
      </c>
      <c r="J48" s="181">
        <v>49</v>
      </c>
      <c r="K48" s="181">
        <v>50</v>
      </c>
      <c r="L48" s="181">
        <v>51</v>
      </c>
      <c r="M48" s="181">
        <v>52</v>
      </c>
      <c r="N48" s="59">
        <v>53</v>
      </c>
      <c r="O48" s="61">
        <v>54</v>
      </c>
      <c r="P48" s="61">
        <v>55</v>
      </c>
      <c r="Q48" s="61">
        <v>56</v>
      </c>
      <c r="R48" s="61">
        <v>57</v>
      </c>
      <c r="S48" s="61">
        <v>58</v>
      </c>
      <c r="T48" s="61">
        <v>59</v>
      </c>
      <c r="U48" s="61">
        <v>60</v>
      </c>
      <c r="W48" t="s">
        <v>2675</v>
      </c>
      <c r="AA48" s="287"/>
      <c r="AB48" s="288"/>
      <c r="AF48" s="293"/>
      <c r="AG48" s="294"/>
      <c r="AH48" s="294"/>
      <c r="AI48" s="295"/>
    </row>
    <row r="49" spans="3:35" ht="20.25" customHeight="1" thickBot="1" x14ac:dyDescent="0.3">
      <c r="C49" s="293"/>
      <c r="D49" s="294"/>
      <c r="E49" s="294"/>
      <c r="F49" s="295"/>
      <c r="J49" s="1"/>
      <c r="K49" s="1"/>
      <c r="L49" s="1"/>
      <c r="M49" s="1"/>
      <c r="N49" s="1"/>
      <c r="O49" s="1"/>
      <c r="P49" s="1"/>
      <c r="Q49" s="1"/>
      <c r="R49" s="1"/>
      <c r="S49" s="1"/>
      <c r="T49" s="1"/>
      <c r="U49" s="1"/>
      <c r="AA49" s="289"/>
      <c r="AB49" s="290"/>
      <c r="AF49" s="293"/>
      <c r="AG49" s="294"/>
      <c r="AH49" s="294"/>
      <c r="AI49" s="295"/>
    </row>
    <row r="50" spans="3:35" ht="20.25" customHeight="1" thickBot="1" x14ac:dyDescent="0.3">
      <c r="C50" s="293"/>
      <c r="D50" s="294"/>
      <c r="E50" s="294"/>
      <c r="F50" s="295"/>
      <c r="H50" s="185"/>
      <c r="I50" s="185"/>
      <c r="J50" s="185"/>
      <c r="K50" s="185"/>
      <c r="L50" s="185"/>
      <c r="M50" s="1"/>
      <c r="N50" s="1"/>
      <c r="O50" s="1"/>
      <c r="P50" s="1"/>
      <c r="Q50" s="1"/>
      <c r="R50" s="1"/>
      <c r="S50" s="1"/>
      <c r="T50" s="1"/>
      <c r="U50" s="1"/>
      <c r="AF50" s="293"/>
      <c r="AG50" s="294"/>
      <c r="AH50" s="294"/>
      <c r="AI50" s="295"/>
    </row>
    <row r="51" spans="3:35" ht="20.25" customHeight="1" x14ac:dyDescent="0.25">
      <c r="C51" s="293"/>
      <c r="D51" s="294"/>
      <c r="E51" s="294"/>
      <c r="F51" s="295"/>
      <c r="H51" s="321" t="s">
        <v>8979</v>
      </c>
      <c r="I51" s="322"/>
      <c r="J51" s="322"/>
      <c r="K51" s="322"/>
      <c r="L51" s="323"/>
      <c r="M51" s="185"/>
      <c r="N51" s="1"/>
      <c r="O51" s="303" t="s">
        <v>8980</v>
      </c>
      <c r="P51" s="304"/>
      <c r="Q51" s="304"/>
      <c r="R51" s="304"/>
      <c r="S51" s="305"/>
      <c r="T51" s="1"/>
      <c r="U51" s="1"/>
      <c r="V51" s="312" t="s">
        <v>8981</v>
      </c>
      <c r="W51" s="313"/>
      <c r="X51" s="313"/>
      <c r="Y51" s="313"/>
      <c r="Z51" s="314"/>
      <c r="AF51" s="293"/>
      <c r="AG51" s="294"/>
      <c r="AH51" s="294"/>
      <c r="AI51" s="295"/>
    </row>
    <row r="52" spans="3:35" ht="20.25" customHeight="1" thickBot="1" x14ac:dyDescent="0.3">
      <c r="C52" s="296"/>
      <c r="D52" s="297"/>
      <c r="E52" s="297"/>
      <c r="F52" s="298"/>
      <c r="H52" s="324"/>
      <c r="I52" s="325"/>
      <c r="J52" s="325"/>
      <c r="K52" s="325"/>
      <c r="L52" s="326"/>
      <c r="M52" s="185"/>
      <c r="N52" s="1"/>
      <c r="O52" s="306"/>
      <c r="P52" s="307"/>
      <c r="Q52" s="307"/>
      <c r="R52" s="307"/>
      <c r="S52" s="308"/>
      <c r="V52" s="315"/>
      <c r="W52" s="316"/>
      <c r="X52" s="316"/>
      <c r="Y52" s="316"/>
      <c r="Z52" s="317"/>
      <c r="AF52" s="296"/>
      <c r="AG52" s="297"/>
      <c r="AH52" s="297"/>
      <c r="AI52" s="298"/>
    </row>
    <row r="53" spans="3:35" ht="20.25" customHeight="1" x14ac:dyDescent="0.25">
      <c r="H53" s="324"/>
      <c r="I53" s="325"/>
      <c r="J53" s="325"/>
      <c r="K53" s="325"/>
      <c r="L53" s="326"/>
      <c r="M53" s="185"/>
      <c r="O53" s="306"/>
      <c r="P53" s="307"/>
      <c r="Q53" s="307"/>
      <c r="R53" s="307"/>
      <c r="S53" s="308"/>
      <c r="V53" s="315"/>
      <c r="W53" s="316"/>
      <c r="X53" s="316"/>
      <c r="Y53" s="316"/>
      <c r="Z53" s="317"/>
    </row>
    <row r="54" spans="3:35" ht="20.25" customHeight="1" x14ac:dyDescent="0.25">
      <c r="H54" s="324"/>
      <c r="I54" s="325"/>
      <c r="J54" s="325"/>
      <c r="K54" s="325"/>
      <c r="L54" s="326"/>
      <c r="M54" s="185"/>
      <c r="O54" s="306"/>
      <c r="P54" s="307"/>
      <c r="Q54" s="307"/>
      <c r="R54" s="307"/>
      <c r="S54" s="308"/>
      <c r="V54" s="315"/>
      <c r="W54" s="316"/>
      <c r="X54" s="316"/>
      <c r="Y54" s="316"/>
      <c r="Z54" s="317"/>
    </row>
    <row r="55" spans="3:35" ht="20.25" customHeight="1" x14ac:dyDescent="0.25">
      <c r="H55" s="324"/>
      <c r="I55" s="325"/>
      <c r="J55" s="325"/>
      <c r="K55" s="325"/>
      <c r="L55" s="326"/>
      <c r="M55" s="185"/>
      <c r="O55" s="306"/>
      <c r="P55" s="307"/>
      <c r="Q55" s="307"/>
      <c r="R55" s="307"/>
      <c r="S55" s="308"/>
      <c r="V55" s="315"/>
      <c r="W55" s="316"/>
      <c r="X55" s="316"/>
      <c r="Y55" s="316"/>
      <c r="Z55" s="317"/>
    </row>
    <row r="56" spans="3:35" ht="20.25" customHeight="1" x14ac:dyDescent="0.25">
      <c r="H56" s="324"/>
      <c r="I56" s="325"/>
      <c r="J56" s="325"/>
      <c r="K56" s="325"/>
      <c r="L56" s="326"/>
      <c r="M56" s="185"/>
      <c r="O56" s="306"/>
      <c r="P56" s="307"/>
      <c r="Q56" s="307"/>
      <c r="R56" s="307"/>
      <c r="S56" s="308"/>
      <c r="V56" s="315"/>
      <c r="W56" s="316"/>
      <c r="X56" s="316"/>
      <c r="Y56" s="316"/>
      <c r="Z56" s="317"/>
    </row>
    <row r="57" spans="3:35" ht="20.25" customHeight="1" thickBot="1" x14ac:dyDescent="0.3">
      <c r="H57" s="327"/>
      <c r="I57" s="328"/>
      <c r="J57" s="328"/>
      <c r="K57" s="328"/>
      <c r="L57" s="329"/>
      <c r="M57" s="185"/>
      <c r="O57" s="309"/>
      <c r="P57" s="310"/>
      <c r="Q57" s="310"/>
      <c r="R57" s="310"/>
      <c r="S57" s="311"/>
      <c r="V57" s="318"/>
      <c r="W57" s="319"/>
      <c r="X57" s="319"/>
      <c r="Y57" s="319"/>
      <c r="Z57" s="320"/>
    </row>
    <row r="58" spans="3:35" ht="20.25" customHeight="1" x14ac:dyDescent="0.25">
      <c r="C58" s="300" t="s">
        <v>8986</v>
      </c>
      <c r="D58" s="124"/>
      <c r="E58" s="124"/>
      <c r="N58" s="39" t="s">
        <v>8985</v>
      </c>
    </row>
    <row r="59" spans="3:35" ht="20.25" customHeight="1" x14ac:dyDescent="0.25">
      <c r="C59" s="301"/>
    </row>
    <row r="60" spans="3:35" ht="20.25" customHeight="1" x14ac:dyDescent="0.25">
      <c r="C60" s="301"/>
    </row>
    <row r="61" spans="3:35" ht="20.25" customHeight="1" thickBot="1" x14ac:dyDescent="0.3">
      <c r="C61" s="302"/>
      <c r="D61" s="126"/>
    </row>
  </sheetData>
  <mergeCells count="31">
    <mergeCell ref="D14:F15"/>
    <mergeCell ref="G14:I15"/>
    <mergeCell ref="C58:C61"/>
    <mergeCell ref="O51:S57"/>
    <mergeCell ref="V51:Z57"/>
    <mergeCell ref="H51:L57"/>
    <mergeCell ref="C46:F52"/>
    <mergeCell ref="J47:U47"/>
    <mergeCell ref="L35:O35"/>
    <mergeCell ref="AF16:AI22"/>
    <mergeCell ref="AF25:AI31"/>
    <mergeCell ref="C17:F23"/>
    <mergeCell ref="C26:F32"/>
    <mergeCell ref="C37:F43"/>
    <mergeCell ref="AA16:AB18"/>
    <mergeCell ref="AA19:AB21"/>
    <mergeCell ref="AA23:AB25"/>
    <mergeCell ref="AA26:AB28"/>
    <mergeCell ref="AA30:AB32"/>
    <mergeCell ref="J40:U40"/>
    <mergeCell ref="J19:U19"/>
    <mergeCell ref="J26:U26"/>
    <mergeCell ref="J33:U33"/>
    <mergeCell ref="L21:O21"/>
    <mergeCell ref="AA44:AB46"/>
    <mergeCell ref="AA47:AB49"/>
    <mergeCell ref="AF46:AI52"/>
    <mergeCell ref="AA33:AB35"/>
    <mergeCell ref="AA37:AB39"/>
    <mergeCell ref="AA40:AB42"/>
    <mergeCell ref="AF37:AI43"/>
  </mergeCells>
  <conditionalFormatting sqref="J19 J26 J33 J40 J47">
    <cfRule type="containsText" dxfId="12" priority="8" operator="containsText" text="Fabric">
      <formula>NOT(ISERROR(SEARCH("Fabric",J19)))</formula>
    </cfRule>
    <cfRule type="containsText" dxfId="11" priority="9" operator="containsText" text="Network">
      <formula>NOT(ISERROR(SEARCH("Network",J19)))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_xludf.hide">
                <anchor moveWithCells="1">
                  <from>
                    <xdr:col>8</xdr:col>
                    <xdr:colOff>19050</xdr:colOff>
                    <xdr:row>3</xdr:row>
                    <xdr:rowOff>114300</xdr:rowOff>
                  </from>
                  <to>
                    <xdr:col>13</xdr:col>
                    <xdr:colOff>57150</xdr:colOff>
                    <xdr:row>6</xdr:row>
                    <xdr:rowOff>0</xdr:rowOff>
                  </to>
                </anchor>
              </controlPr>
            </control>
          </mc:Choice>
        </mc:AlternateContent>
        <mc:AlternateContent xmlns:mc="http://schemas.openxmlformats.org/markup-compatibility/2006">
          <mc:Choice Requires="x14">
            <control shapeId="5122" r:id="rId4" name="Button 2">
              <controlPr defaultSize="0" print="0" autoFill="0" autoPict="0" macro="[0]!_xludf.unhide">
                <anchor moveWithCells="1">
                  <from>
                    <xdr:col>2</xdr:col>
                    <xdr:colOff>19050</xdr:colOff>
                    <xdr:row>3</xdr:row>
                    <xdr:rowOff>114300</xdr:rowOff>
                  </from>
                  <to>
                    <xdr:col>7</xdr:col>
                    <xdr:colOff>57150</xdr:colOff>
                    <xdr:row>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1" operator="containsText" id="{DD3232AD-3F28-432A-BF55-4CD71C14F626}">
            <xm:f>NOT(ISERROR(SEARCH("NG Fed",J19)))</xm:f>
            <xm:f>"NG Fed"</xm:f>
            <x14:dxf>
              <fill>
                <patternFill patternType="lightUp">
                  <fgColor theme="9" tint="-0.24994659260841701"/>
                  <bgColor theme="4" tint="0.79998168889431442"/>
                </patternFill>
              </fill>
            </x14:dxf>
          </x14:cfRule>
          <x14:cfRule type="containsText" priority="2" operator="containsText" id="{A1B35A7A-FE16-4408-9CC0-5F6A37A06D8F}">
            <xm:f>NOT(ISERROR(SEARCH("Bare Metal",J19)))</xm:f>
            <xm:f>"Bare Metal"</xm:f>
            <x14:dxf>
              <fill>
                <patternFill patternType="lightUp">
                  <fgColor theme="8" tint="0.59996337778862885"/>
                  <bgColor auto="1"/>
                </patternFill>
              </fill>
            </x14:dxf>
          </x14:cfRule>
          <x14:cfRule type="containsText" priority="3" operator="containsText" id="{2A78F4A0-7340-4771-8CB3-26887B1FAFB4}">
            <xm:f>NOT(ISERROR(SEARCH("Compute",J19)))</xm:f>
            <xm:f>"Compute"</xm:f>
            <x14:dxf>
              <fill>
                <patternFill patternType="lightUp">
                  <fgColor theme="5" tint="0.59996337778862885"/>
                  <bgColor auto="1"/>
                </patternFill>
              </fill>
            </x14:dxf>
          </x14:cfRule>
          <x14:cfRule type="containsText" priority="4" operator="containsText" id="{9B96E226-55AB-4540-AF70-5CF944790588}">
            <xm:f>NOT(ISERROR(SEARCH("Gen1",J19)))</xm:f>
            <xm:f>"Gen1"</xm:f>
            <x14:dxf>
              <fill>
                <patternFill patternType="lightUp">
                  <fgColor theme="9" tint="0.79998168889431442"/>
                  <bgColor auto="1"/>
                </patternFill>
              </fill>
            </x14:dxf>
          </x14:cfRule>
          <x14:cfRule type="containsText" priority="5" operator="containsText" id="{F41DE65F-B135-4D07-815B-A06494322C74}">
            <xm:f>NOT(ISERROR(SEARCH("Gen2",J19)))</xm:f>
            <xm:f>"Gen2"</xm:f>
            <x14:dxf>
              <fill>
                <patternFill patternType="lightUp">
                  <fgColor rgb="FF00B050"/>
                  <bgColor auto="1"/>
                </patternFill>
              </fill>
            </x14:dxf>
          </x14:cfRule>
          <x14:cfRule type="containsText" priority="6" operator="containsText" id="{3232F447-3441-4D03-BFD8-FF290540EA1F}">
            <xm:f>NOT(ISERROR(SEARCH("Storage",J19)))</xm:f>
            <xm:f>"Storage"</xm:f>
            <x14:dxf>
              <fill>
                <patternFill patternType="lightUp">
                  <fgColor theme="7" tint="0.59996337778862885"/>
                  <bgColor auto="1"/>
                </patternFill>
              </fill>
            </x14:dxf>
          </x14:cfRule>
          <x14:cfRule type="containsText" priority="7" operator="containsText" id="{82241FFE-3A0E-4A4B-BBC9-308F59F94EE1}">
            <xm:f>NOT(ISERROR(SEARCH("Unallocated",J19)))</xm:f>
            <xm:f>"Unallocated"</xm:f>
            <x14:dxf>
              <fill>
                <patternFill patternType="lightUp">
                  <fgColor theme="0" tint="-0.24994659260841701"/>
                  <bgColor auto="1"/>
                </patternFill>
              </fill>
            </x14:dxf>
          </x14:cfRule>
          <xm:sqref>J19 J26 J33 J40 J47</xm:sqref>
        </x14:conditionalFormatting>
        <x14:conditionalFormatting xmlns:xm="http://schemas.microsoft.com/office/excel/2006/main">
          <x14:cfRule type="expression" priority="999" id="{56B2727B-C348-4DC2-8A75-10932D5AB4CA}">
            <xm:f>_xlfn.LET(_xlpm.rack,file_path!$B$5&amp;".sr0"&amp;$C$5&amp;".rk"&amp;TEXT(J18,"00"),_xlpm.type,LEFT(_xlfn.XLOOKUP(_xlpm.rack,'rack_breakdown'!$A$2:$A$1141,'rack_breakdown'!$I$2:$I$1141),3),_xlpm.sts,_xlfn.XLOOKUP(_xlpm.rack,'rack_breakdown'!$A$2:$A$1141,'rack_breakdown'!$K$2:$K$1141),AND(OR(_xlpm.type="Gen",_xlpm.type="NG "),NOT(_xlpm.sts="Power Limit")))</xm:f>
            <x14:dxf>
              <fill>
                <patternFill>
                  <bgColor theme="4" tint="0.79998168889431442"/>
                </patternFill>
              </fill>
            </x14:dxf>
          </x14:cfRule>
          <x14:cfRule type="expression" priority="1000" id="{30F4FA41-F024-4577-AFB6-87820D1A6DF9}">
            <xm:f>_xlfn.XLOOKUP(file_path!$B$5&amp;".sr0"&amp;$C$5&amp;".rk"&amp;TEXT(J20,"00"),'rack_breakdown'!$A$2:$A$4819,'rack_breakdown'!$J$2:$J$4819)="Aggregate"</xm:f>
            <x14:dxf>
              <fill>
                <patternFill>
                  <bgColor theme="0" tint="-0.14996795556505021"/>
                </patternFill>
              </fill>
            </x14:dxf>
          </x14:cfRule>
          <xm:sqref>J20:U20 J27:U27 J41:U41 J48:U48</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6890A-F3C7-46C5-886B-E9E2B8099389}">
  <sheetPr codeName="Sheet1">
    <tabColor theme="5" tint="0.79998168889431442"/>
  </sheetPr>
  <dimension ref="A1:BG1730"/>
  <sheetViews>
    <sheetView zoomScale="85" zoomScaleNormal="85" workbookViewId="0"/>
  </sheetViews>
  <sheetFormatPr defaultRowHeight="15" x14ac:dyDescent="0.25"/>
  <cols>
    <col min="1" max="1" width="14.42578125" bestFit="1" customWidth="1"/>
    <col min="2" max="2" width="13.28515625" bestFit="1" customWidth="1"/>
    <col min="3" max="3" width="14" bestFit="1" customWidth="1"/>
    <col min="4" max="4" width="7.140625" bestFit="1" customWidth="1"/>
    <col min="5" max="5" width="6.42578125" bestFit="1" customWidth="1"/>
    <col min="6" max="6" width="8.42578125" bestFit="1" customWidth="1"/>
    <col min="7" max="7" width="8.5703125" bestFit="1" customWidth="1"/>
    <col min="8" max="8" width="9.140625" bestFit="1" customWidth="1"/>
    <col min="9" max="9" width="10.42578125" bestFit="1" customWidth="1"/>
    <col min="10" max="10" width="13.42578125" bestFit="1" customWidth="1"/>
    <col min="11" max="11" width="10.42578125" bestFit="1" customWidth="1"/>
    <col min="12" max="12" width="11.28515625" bestFit="1" customWidth="1"/>
    <col min="13" max="13" width="9.42578125" bestFit="1" customWidth="1"/>
    <col min="14" max="14" width="10.85546875" bestFit="1" customWidth="1"/>
    <col min="15" max="15" width="16.5703125" bestFit="1" customWidth="1"/>
    <col min="16" max="16" width="16.140625" bestFit="1" customWidth="1"/>
    <col min="17" max="17" width="13.28515625" bestFit="1" customWidth="1"/>
    <col min="18" max="18" width="14.140625" bestFit="1" customWidth="1"/>
    <col min="19" max="19" width="80.5703125" bestFit="1" customWidth="1"/>
    <col min="20" max="20" width="15.140625" bestFit="1" customWidth="1"/>
    <col min="21" max="21" width="17.140625" bestFit="1" customWidth="1"/>
    <col min="22" max="22" width="18.140625" bestFit="1" customWidth="1"/>
    <col min="23" max="23" width="18.85546875" bestFit="1" customWidth="1"/>
    <col min="24" max="24" width="19.140625" bestFit="1" customWidth="1"/>
    <col min="25" max="25" width="14.85546875" bestFit="1" customWidth="1"/>
    <col min="26" max="26" width="14.140625" bestFit="1" customWidth="1"/>
    <col min="27" max="27" width="16.140625" bestFit="1" customWidth="1"/>
    <col min="28" max="28" width="14.42578125" bestFit="1" customWidth="1"/>
    <col min="29" max="29" width="13" bestFit="1" customWidth="1"/>
    <col min="30" max="30" width="15.85546875" bestFit="1" customWidth="1"/>
    <col min="31" max="31" width="12.5703125" bestFit="1" customWidth="1"/>
    <col min="32" max="32" width="12" bestFit="1" customWidth="1"/>
    <col min="33" max="33" width="16.5703125" bestFit="1" customWidth="1"/>
    <col min="34" max="34" width="13.28515625" bestFit="1" customWidth="1"/>
    <col min="35" max="35" width="14" bestFit="1" customWidth="1"/>
    <col min="36" max="36" width="19.42578125" bestFit="1" customWidth="1"/>
    <col min="37" max="37" width="20.85546875" bestFit="1" customWidth="1"/>
    <col min="38" max="38" width="15.28515625" bestFit="1" customWidth="1"/>
    <col min="39" max="39" width="17.140625" bestFit="1" customWidth="1"/>
    <col min="40" max="40" width="16.85546875" bestFit="1" customWidth="1"/>
    <col min="41" max="41" width="17.85546875" bestFit="1" customWidth="1"/>
    <col min="42" max="42" width="21.85546875" bestFit="1" customWidth="1"/>
    <col min="43" max="43" width="12.28515625" bestFit="1" customWidth="1"/>
    <col min="44" max="44" width="11.5703125" bestFit="1" customWidth="1"/>
    <col min="45" max="46" width="5" bestFit="1" customWidth="1"/>
    <col min="47" max="47" width="4" bestFit="1" customWidth="1"/>
    <col min="48" max="48" width="4.5703125" bestFit="1" customWidth="1"/>
    <col min="49" max="49" width="7.5703125" bestFit="1" customWidth="1"/>
    <col min="50" max="50" width="18.7109375" bestFit="1" customWidth="1"/>
    <col min="51" max="52" width="18.42578125" bestFit="1" customWidth="1"/>
    <col min="53" max="53" width="18.140625" bestFit="1" customWidth="1"/>
    <col min="54" max="54" width="20" bestFit="1" customWidth="1"/>
    <col min="55" max="55" width="17.85546875" bestFit="1" customWidth="1"/>
    <col min="56" max="56" width="18.140625" bestFit="1" customWidth="1"/>
    <col min="57" max="57" width="16.42578125" bestFit="1" customWidth="1"/>
    <col min="58" max="58" width="17.28515625" bestFit="1" customWidth="1"/>
    <col min="59" max="59" width="18.28515625" bestFit="1" customWidth="1"/>
    <col min="60" max="60" width="18.42578125" bestFit="1" customWidth="1"/>
    <col min="61" max="61" width="33.42578125" bestFit="1" customWidth="1"/>
  </cols>
  <sheetData>
    <row r="1" spans="1:59" x14ac:dyDescent="0.25">
      <c r="A1" t="s">
        <v>12</v>
      </c>
      <c r="B1" t="s">
        <v>13</v>
      </c>
      <c r="C1" t="s">
        <v>14</v>
      </c>
      <c r="D1" t="s">
        <v>15</v>
      </c>
      <c r="E1" t="s">
        <v>16</v>
      </c>
      <c r="F1" t="s">
        <v>17</v>
      </c>
      <c r="G1" t="s">
        <v>18</v>
      </c>
      <c r="H1" t="s">
        <v>19</v>
      </c>
      <c r="I1" t="s">
        <v>20</v>
      </c>
      <c r="J1" t="s">
        <v>21</v>
      </c>
      <c r="K1" t="s">
        <v>22</v>
      </c>
      <c r="L1" t="s">
        <v>23</v>
      </c>
      <c r="M1" t="s">
        <v>24</v>
      </c>
      <c r="N1" t="s">
        <v>25</v>
      </c>
      <c r="O1" t="s">
        <v>26</v>
      </c>
      <c r="P1" t="s">
        <v>27</v>
      </c>
      <c r="Q1" t="s">
        <v>28</v>
      </c>
      <c r="R1" t="s">
        <v>2677</v>
      </c>
      <c r="S1" t="s">
        <v>29</v>
      </c>
      <c r="T1" t="s">
        <v>30</v>
      </c>
      <c r="U1" t="s">
        <v>31</v>
      </c>
      <c r="V1" t="s">
        <v>32</v>
      </c>
      <c r="W1" t="s">
        <v>33</v>
      </c>
      <c r="X1" t="s">
        <v>34</v>
      </c>
      <c r="Y1" t="s">
        <v>35</v>
      </c>
      <c r="Z1" t="s">
        <v>36</v>
      </c>
      <c r="AA1" t="s">
        <v>37</v>
      </c>
      <c r="AB1" t="s">
        <v>2678</v>
      </c>
      <c r="AC1" t="s">
        <v>38</v>
      </c>
      <c r="AD1" t="s">
        <v>39</v>
      </c>
      <c r="AE1" t="s">
        <v>40</v>
      </c>
      <c r="AF1" t="s">
        <v>41</v>
      </c>
      <c r="AG1" t="s">
        <v>42</v>
      </c>
      <c r="AH1" t="s">
        <v>43</v>
      </c>
      <c r="AI1" t="s">
        <v>44</v>
      </c>
      <c r="AJ1" t="s">
        <v>45</v>
      </c>
      <c r="AK1" t="s">
        <v>46</v>
      </c>
      <c r="AL1" t="s">
        <v>47</v>
      </c>
      <c r="AM1" t="s">
        <v>48</v>
      </c>
      <c r="AN1" t="s">
        <v>49</v>
      </c>
      <c r="AO1" t="s">
        <v>50</v>
      </c>
      <c r="AP1" t="s">
        <v>51</v>
      </c>
      <c r="AQ1" t="s">
        <v>52</v>
      </c>
      <c r="AR1" t="s">
        <v>53</v>
      </c>
      <c r="AS1" t="s">
        <v>54</v>
      </c>
      <c r="AT1" t="s">
        <v>55</v>
      </c>
      <c r="AU1" t="s">
        <v>56</v>
      </c>
      <c r="AV1" t="s">
        <v>57</v>
      </c>
      <c r="AW1" t="s">
        <v>58</v>
      </c>
      <c r="AX1" t="s">
        <v>59</v>
      </c>
      <c r="AY1" t="s">
        <v>60</v>
      </c>
      <c r="AZ1" t="s">
        <v>61</v>
      </c>
      <c r="BA1" t="s">
        <v>62</v>
      </c>
      <c r="BB1" t="s">
        <v>63</v>
      </c>
      <c r="BC1" t="s">
        <v>64</v>
      </c>
      <c r="BD1" t="s">
        <v>65</v>
      </c>
      <c r="BE1" t="s">
        <v>5669</v>
      </c>
      <c r="BF1" t="s">
        <v>4971</v>
      </c>
      <c r="BG1" t="s">
        <v>5670</v>
      </c>
    </row>
    <row r="2" spans="1:59" x14ac:dyDescent="0.25">
      <c r="A2" t="s">
        <v>155</v>
      </c>
      <c r="B2" t="s">
        <v>156</v>
      </c>
      <c r="C2">
        <v>1</v>
      </c>
      <c r="D2">
        <v>1</v>
      </c>
      <c r="E2">
        <v>1</v>
      </c>
      <c r="F2" t="s">
        <v>66</v>
      </c>
      <c r="G2" t="s">
        <v>67</v>
      </c>
      <c r="H2" t="s">
        <v>68</v>
      </c>
      <c r="I2" t="s">
        <v>3</v>
      </c>
      <c r="J2" t="s">
        <v>69</v>
      </c>
      <c r="K2" t="s">
        <v>70</v>
      </c>
      <c r="L2">
        <v>50</v>
      </c>
      <c r="M2">
        <v>937513</v>
      </c>
      <c r="N2">
        <v>10</v>
      </c>
      <c r="O2">
        <v>1</v>
      </c>
      <c r="P2" t="s">
        <v>71</v>
      </c>
      <c r="Q2" t="s">
        <v>4464</v>
      </c>
      <c r="R2">
        <v>1</v>
      </c>
      <c r="T2">
        <v>29</v>
      </c>
      <c r="U2">
        <v>34</v>
      </c>
      <c r="V2">
        <v>1</v>
      </c>
      <c r="W2">
        <v>0</v>
      </c>
      <c r="X2">
        <v>1</v>
      </c>
      <c r="Y2">
        <v>2</v>
      </c>
      <c r="Z2">
        <v>32</v>
      </c>
      <c r="AA2">
        <v>37</v>
      </c>
      <c r="AB2">
        <v>50</v>
      </c>
      <c r="AC2">
        <v>34</v>
      </c>
      <c r="AD2">
        <v>1</v>
      </c>
      <c r="AE2">
        <v>2</v>
      </c>
      <c r="AF2">
        <v>37</v>
      </c>
      <c r="AG2">
        <v>0</v>
      </c>
      <c r="AH2">
        <v>16</v>
      </c>
      <c r="AI2">
        <v>13</v>
      </c>
      <c r="AJ2">
        <v>14</v>
      </c>
      <c r="AK2">
        <v>16</v>
      </c>
      <c r="AL2">
        <v>0</v>
      </c>
      <c r="AM2">
        <v>0.2</v>
      </c>
      <c r="AN2">
        <v>1.2727272727272727</v>
      </c>
      <c r="AO2">
        <v>0</v>
      </c>
      <c r="AP2" t="s">
        <v>72</v>
      </c>
      <c r="AQ2" t="s">
        <v>73</v>
      </c>
      <c r="AR2" t="s">
        <v>157</v>
      </c>
      <c r="AS2">
        <v>3516</v>
      </c>
      <c r="AT2">
        <v>3417</v>
      </c>
      <c r="AU2">
        <v>0</v>
      </c>
      <c r="AV2">
        <v>0</v>
      </c>
      <c r="AW2">
        <v>6.9329999999999998</v>
      </c>
      <c r="AX2">
        <v>0.20391176470588235</v>
      </c>
      <c r="AY2">
        <v>7.5447352941176469</v>
      </c>
      <c r="AZ2" t="s">
        <v>74</v>
      </c>
      <c r="BA2">
        <v>2.4552647058823531</v>
      </c>
      <c r="BB2">
        <v>12.04081927015722</v>
      </c>
      <c r="BC2" t="s">
        <v>75</v>
      </c>
      <c r="BD2">
        <v>0</v>
      </c>
      <c r="BE2" t="s">
        <v>76</v>
      </c>
      <c r="BF2">
        <v>6.61</v>
      </c>
      <c r="BG2" t="s">
        <v>5671</v>
      </c>
    </row>
    <row r="3" spans="1:59" x14ac:dyDescent="0.25">
      <c r="A3" t="s">
        <v>158</v>
      </c>
      <c r="B3" t="s">
        <v>156</v>
      </c>
      <c r="C3">
        <v>1</v>
      </c>
      <c r="D3">
        <v>2</v>
      </c>
      <c r="E3">
        <v>1</v>
      </c>
      <c r="F3" t="s">
        <v>66</v>
      </c>
      <c r="G3" t="s">
        <v>67</v>
      </c>
      <c r="H3" t="s">
        <v>68</v>
      </c>
      <c r="I3" t="s">
        <v>3</v>
      </c>
      <c r="J3" t="s">
        <v>69</v>
      </c>
      <c r="K3" t="s">
        <v>70</v>
      </c>
      <c r="L3">
        <v>50</v>
      </c>
      <c r="M3">
        <v>937515</v>
      </c>
      <c r="N3">
        <v>10</v>
      </c>
      <c r="O3">
        <v>1</v>
      </c>
      <c r="P3" t="s">
        <v>71</v>
      </c>
      <c r="Q3" t="s">
        <v>4464</v>
      </c>
      <c r="R3">
        <v>1</v>
      </c>
      <c r="T3">
        <v>24</v>
      </c>
      <c r="U3">
        <v>29</v>
      </c>
      <c r="V3">
        <v>6</v>
      </c>
      <c r="W3">
        <v>0</v>
      </c>
      <c r="X3">
        <v>6</v>
      </c>
      <c r="Y3">
        <v>1</v>
      </c>
      <c r="Z3">
        <v>31</v>
      </c>
      <c r="AA3">
        <v>36</v>
      </c>
      <c r="AB3">
        <v>50</v>
      </c>
      <c r="AC3">
        <v>29</v>
      </c>
      <c r="AD3">
        <v>6</v>
      </c>
      <c r="AE3">
        <v>1</v>
      </c>
      <c r="AF3">
        <v>36</v>
      </c>
      <c r="AG3">
        <v>0</v>
      </c>
      <c r="AH3">
        <v>21</v>
      </c>
      <c r="AI3">
        <v>14</v>
      </c>
      <c r="AJ3">
        <v>20</v>
      </c>
      <c r="AK3">
        <v>21</v>
      </c>
      <c r="AL3">
        <v>0</v>
      </c>
      <c r="AM3">
        <v>0.2</v>
      </c>
      <c r="AN3">
        <v>1.8181818181818183</v>
      </c>
      <c r="AO3">
        <v>0</v>
      </c>
      <c r="AP3" t="s">
        <v>72</v>
      </c>
      <c r="AQ3" t="s">
        <v>73</v>
      </c>
      <c r="AR3" t="s">
        <v>157</v>
      </c>
      <c r="AS3">
        <v>3110</v>
      </c>
      <c r="AT3">
        <v>3200</v>
      </c>
      <c r="AU3">
        <v>0</v>
      </c>
      <c r="AV3">
        <v>0</v>
      </c>
      <c r="AW3">
        <v>6.31</v>
      </c>
      <c r="AX3">
        <v>0.2175862068965517</v>
      </c>
      <c r="AY3">
        <v>7.8331034482758612</v>
      </c>
      <c r="AZ3" t="s">
        <v>74</v>
      </c>
      <c r="BA3">
        <v>2.1668965517241388</v>
      </c>
      <c r="BB3">
        <v>9.9587955625990539</v>
      </c>
      <c r="BC3" t="s">
        <v>76</v>
      </c>
      <c r="BD3">
        <v>0</v>
      </c>
      <c r="BE3" t="s">
        <v>76</v>
      </c>
      <c r="BF3">
        <v>6.4889999999999999</v>
      </c>
      <c r="BG3" t="s">
        <v>5671</v>
      </c>
    </row>
    <row r="4" spans="1:59" x14ac:dyDescent="0.25">
      <c r="A4" t="s">
        <v>159</v>
      </c>
      <c r="B4" t="s">
        <v>156</v>
      </c>
      <c r="C4">
        <v>1</v>
      </c>
      <c r="D4">
        <v>3</v>
      </c>
      <c r="E4">
        <v>1</v>
      </c>
      <c r="F4" t="s">
        <v>66</v>
      </c>
      <c r="G4" t="s">
        <v>67</v>
      </c>
      <c r="H4" t="s">
        <v>68</v>
      </c>
      <c r="I4" t="s">
        <v>3</v>
      </c>
      <c r="J4" t="s">
        <v>69</v>
      </c>
      <c r="K4" t="s">
        <v>70</v>
      </c>
      <c r="L4">
        <v>50</v>
      </c>
      <c r="M4">
        <v>937517</v>
      </c>
      <c r="N4">
        <v>10</v>
      </c>
      <c r="O4">
        <v>1</v>
      </c>
      <c r="P4" t="s">
        <v>71</v>
      </c>
      <c r="Q4" t="s">
        <v>4464</v>
      </c>
      <c r="R4">
        <v>1</v>
      </c>
      <c r="T4">
        <v>23</v>
      </c>
      <c r="U4">
        <v>28</v>
      </c>
      <c r="V4">
        <v>3</v>
      </c>
      <c r="W4">
        <v>0</v>
      </c>
      <c r="X4">
        <v>3</v>
      </c>
      <c r="Y4">
        <v>1</v>
      </c>
      <c r="Z4">
        <v>27</v>
      </c>
      <c r="AA4">
        <v>32</v>
      </c>
      <c r="AB4">
        <v>50</v>
      </c>
      <c r="AC4">
        <v>28</v>
      </c>
      <c r="AD4">
        <v>3</v>
      </c>
      <c r="AE4">
        <v>1</v>
      </c>
      <c r="AF4">
        <v>32</v>
      </c>
      <c r="AG4">
        <v>0</v>
      </c>
      <c r="AH4">
        <v>22</v>
      </c>
      <c r="AI4">
        <v>18</v>
      </c>
      <c r="AJ4">
        <v>21</v>
      </c>
      <c r="AK4">
        <v>22</v>
      </c>
      <c r="AL4">
        <v>0</v>
      </c>
      <c r="AM4">
        <v>0.2</v>
      </c>
      <c r="AN4">
        <v>1.9090909090909092</v>
      </c>
      <c r="AO4">
        <v>0</v>
      </c>
      <c r="AP4" t="s">
        <v>72</v>
      </c>
      <c r="AQ4" t="s">
        <v>73</v>
      </c>
      <c r="AR4" t="s">
        <v>157</v>
      </c>
      <c r="AS4">
        <v>3147</v>
      </c>
      <c r="AT4">
        <v>3105</v>
      </c>
      <c r="AU4">
        <v>0</v>
      </c>
      <c r="AV4">
        <v>0</v>
      </c>
      <c r="AW4">
        <v>6.2519999999999998</v>
      </c>
      <c r="AX4">
        <v>0.22328571428571428</v>
      </c>
      <c r="AY4">
        <v>7.145142857142857</v>
      </c>
      <c r="AZ4" t="s">
        <v>74</v>
      </c>
      <c r="BA4">
        <v>2.854857142857143</v>
      </c>
      <c r="BB4">
        <v>12.785668586052465</v>
      </c>
      <c r="BC4" t="s">
        <v>76</v>
      </c>
      <c r="BD4">
        <v>0</v>
      </c>
      <c r="BE4" t="s">
        <v>76</v>
      </c>
      <c r="BF4">
        <v>5.8689999999999998</v>
      </c>
      <c r="BG4" t="s">
        <v>5671</v>
      </c>
    </row>
    <row r="5" spans="1:59" x14ac:dyDescent="0.25">
      <c r="A5" t="s">
        <v>160</v>
      </c>
      <c r="B5" t="s">
        <v>156</v>
      </c>
      <c r="C5">
        <v>1</v>
      </c>
      <c r="D5">
        <v>4</v>
      </c>
      <c r="E5">
        <v>1</v>
      </c>
      <c r="F5" t="s">
        <v>66</v>
      </c>
      <c r="G5" t="s">
        <v>67</v>
      </c>
      <c r="H5" t="s">
        <v>68</v>
      </c>
      <c r="I5" t="s">
        <v>3</v>
      </c>
      <c r="J5" t="s">
        <v>69</v>
      </c>
      <c r="K5" t="s">
        <v>70</v>
      </c>
      <c r="L5">
        <v>50</v>
      </c>
      <c r="M5">
        <v>937519</v>
      </c>
      <c r="N5">
        <v>10</v>
      </c>
      <c r="O5">
        <v>1</v>
      </c>
      <c r="P5" t="s">
        <v>71</v>
      </c>
      <c r="Q5" t="s">
        <v>4464</v>
      </c>
      <c r="R5">
        <v>1</v>
      </c>
      <c r="T5">
        <v>25</v>
      </c>
      <c r="U5">
        <v>30</v>
      </c>
      <c r="V5">
        <v>6</v>
      </c>
      <c r="W5">
        <v>0</v>
      </c>
      <c r="X5">
        <v>6</v>
      </c>
      <c r="Y5">
        <v>1</v>
      </c>
      <c r="Z5">
        <v>32</v>
      </c>
      <c r="AA5">
        <v>37</v>
      </c>
      <c r="AB5">
        <v>50</v>
      </c>
      <c r="AC5">
        <v>30</v>
      </c>
      <c r="AD5">
        <v>6</v>
      </c>
      <c r="AE5">
        <v>1</v>
      </c>
      <c r="AF5">
        <v>37</v>
      </c>
      <c r="AG5">
        <v>0</v>
      </c>
      <c r="AH5">
        <v>20</v>
      </c>
      <c r="AI5">
        <v>13</v>
      </c>
      <c r="AJ5">
        <v>19</v>
      </c>
      <c r="AK5">
        <v>20</v>
      </c>
      <c r="AL5">
        <v>0</v>
      </c>
      <c r="AM5">
        <v>0.2</v>
      </c>
      <c r="AN5">
        <v>1.7272727272727273</v>
      </c>
      <c r="AO5">
        <v>0</v>
      </c>
      <c r="AP5" t="s">
        <v>72</v>
      </c>
      <c r="AQ5" t="s">
        <v>73</v>
      </c>
      <c r="AR5" t="s">
        <v>157</v>
      </c>
      <c r="AS5">
        <v>3385</v>
      </c>
      <c r="AT5">
        <v>3364</v>
      </c>
      <c r="AU5">
        <v>0</v>
      </c>
      <c r="AV5">
        <v>0</v>
      </c>
      <c r="AW5">
        <v>6.7489999999999997</v>
      </c>
      <c r="AX5">
        <v>0.22496666666666665</v>
      </c>
      <c r="AY5">
        <v>8.3237666666666659</v>
      </c>
      <c r="AZ5" t="s">
        <v>74</v>
      </c>
      <c r="BA5">
        <v>1.6762333333333341</v>
      </c>
      <c r="BB5">
        <v>7.4510297821899583</v>
      </c>
      <c r="BC5" t="s">
        <v>76</v>
      </c>
      <c r="BD5">
        <v>0</v>
      </c>
      <c r="BE5" t="s">
        <v>76</v>
      </c>
      <c r="BF5">
        <v>6.556</v>
      </c>
      <c r="BG5" t="s">
        <v>5671</v>
      </c>
    </row>
    <row r="6" spans="1:59" x14ac:dyDescent="0.25">
      <c r="A6" t="s">
        <v>161</v>
      </c>
      <c r="B6" t="s">
        <v>156</v>
      </c>
      <c r="C6">
        <v>1</v>
      </c>
      <c r="D6">
        <v>5</v>
      </c>
      <c r="E6">
        <v>1</v>
      </c>
      <c r="F6" t="s">
        <v>66</v>
      </c>
      <c r="G6" t="s">
        <v>67</v>
      </c>
      <c r="H6" t="s">
        <v>68</v>
      </c>
      <c r="I6" t="s">
        <v>3</v>
      </c>
      <c r="J6" t="s">
        <v>69</v>
      </c>
      <c r="K6" t="s">
        <v>70</v>
      </c>
      <c r="L6">
        <v>50</v>
      </c>
      <c r="M6">
        <v>937521</v>
      </c>
      <c r="N6">
        <v>10</v>
      </c>
      <c r="O6">
        <v>1</v>
      </c>
      <c r="P6" t="s">
        <v>71</v>
      </c>
      <c r="Q6" t="s">
        <v>4464</v>
      </c>
      <c r="R6">
        <v>1</v>
      </c>
      <c r="T6">
        <v>17</v>
      </c>
      <c r="U6">
        <v>22</v>
      </c>
      <c r="V6">
        <v>9</v>
      </c>
      <c r="W6">
        <v>0</v>
      </c>
      <c r="X6">
        <v>9</v>
      </c>
      <c r="Y6">
        <v>0</v>
      </c>
      <c r="Z6">
        <v>26</v>
      </c>
      <c r="AA6">
        <v>31</v>
      </c>
      <c r="AB6">
        <v>50</v>
      </c>
      <c r="AC6">
        <v>22</v>
      </c>
      <c r="AD6">
        <v>9</v>
      </c>
      <c r="AE6">
        <v>0</v>
      </c>
      <c r="AF6">
        <v>31</v>
      </c>
      <c r="AG6">
        <v>0</v>
      </c>
      <c r="AH6">
        <v>28</v>
      </c>
      <c r="AI6">
        <v>19</v>
      </c>
      <c r="AJ6">
        <v>28</v>
      </c>
      <c r="AK6">
        <v>28</v>
      </c>
      <c r="AL6">
        <v>0</v>
      </c>
      <c r="AM6">
        <v>0.2</v>
      </c>
      <c r="AN6">
        <v>2.5454545454545454</v>
      </c>
      <c r="AO6">
        <v>0</v>
      </c>
      <c r="AP6" t="s">
        <v>72</v>
      </c>
      <c r="AQ6" t="s">
        <v>73</v>
      </c>
      <c r="AR6" t="s">
        <v>157</v>
      </c>
      <c r="AS6">
        <v>2793</v>
      </c>
      <c r="AT6">
        <v>2313</v>
      </c>
      <c r="AU6">
        <v>0</v>
      </c>
      <c r="AV6">
        <v>0</v>
      </c>
      <c r="AW6">
        <v>5.1059999999999999</v>
      </c>
      <c r="AX6">
        <v>0.2320909090909091</v>
      </c>
      <c r="AY6">
        <v>7.1948181818181824</v>
      </c>
      <c r="AZ6" t="s">
        <v>74</v>
      </c>
      <c r="BA6">
        <v>2.8051818181818176</v>
      </c>
      <c r="BB6">
        <v>12.086564825695257</v>
      </c>
      <c r="BC6" t="s">
        <v>76</v>
      </c>
      <c r="BD6">
        <v>0</v>
      </c>
      <c r="BE6" t="s">
        <v>76</v>
      </c>
      <c r="BF6">
        <v>4.9420000000000002</v>
      </c>
      <c r="BG6" t="s">
        <v>5671</v>
      </c>
    </row>
    <row r="7" spans="1:59" x14ac:dyDescent="0.25">
      <c r="A7" t="s">
        <v>162</v>
      </c>
      <c r="B7" t="s">
        <v>156</v>
      </c>
      <c r="C7">
        <v>1</v>
      </c>
      <c r="D7">
        <v>6</v>
      </c>
      <c r="E7">
        <v>1</v>
      </c>
      <c r="F7" t="s">
        <v>66</v>
      </c>
      <c r="G7" t="s">
        <v>67</v>
      </c>
      <c r="H7" t="s">
        <v>77</v>
      </c>
      <c r="I7" t="s">
        <v>5</v>
      </c>
      <c r="J7" t="s">
        <v>78</v>
      </c>
      <c r="K7" t="s">
        <v>70</v>
      </c>
      <c r="L7">
        <v>50</v>
      </c>
      <c r="M7">
        <v>937523</v>
      </c>
      <c r="N7">
        <v>5</v>
      </c>
      <c r="O7">
        <v>1</v>
      </c>
      <c r="P7" t="s">
        <v>71</v>
      </c>
      <c r="Q7" t="s">
        <v>4464</v>
      </c>
      <c r="R7">
        <v>1</v>
      </c>
      <c r="T7">
        <v>0</v>
      </c>
      <c r="U7">
        <v>4</v>
      </c>
      <c r="V7">
        <v>0</v>
      </c>
      <c r="W7">
        <v>0</v>
      </c>
      <c r="X7">
        <v>0</v>
      </c>
      <c r="Y7">
        <v>0</v>
      </c>
      <c r="Z7">
        <v>0</v>
      </c>
      <c r="AA7">
        <v>4</v>
      </c>
      <c r="AB7">
        <v>50</v>
      </c>
      <c r="AC7">
        <v>4</v>
      </c>
      <c r="AD7">
        <v>0</v>
      </c>
      <c r="AE7">
        <v>0</v>
      </c>
      <c r="AF7">
        <v>4</v>
      </c>
      <c r="AG7">
        <v>0</v>
      </c>
      <c r="AH7">
        <v>46</v>
      </c>
      <c r="AI7">
        <v>46</v>
      </c>
      <c r="AJ7">
        <v>46</v>
      </c>
      <c r="AK7">
        <v>46</v>
      </c>
      <c r="AL7">
        <v>0</v>
      </c>
      <c r="AM7">
        <v>0.1</v>
      </c>
      <c r="AN7">
        <v>4.1818181818181817</v>
      </c>
      <c r="AO7">
        <v>0</v>
      </c>
      <c r="AP7" t="s">
        <v>79</v>
      </c>
      <c r="AQ7" t="s">
        <v>73</v>
      </c>
      <c r="AR7" t="s">
        <v>157</v>
      </c>
      <c r="AS7">
        <v>0</v>
      </c>
      <c r="AT7">
        <v>0</v>
      </c>
      <c r="AU7">
        <v>0</v>
      </c>
      <c r="AV7">
        <v>0</v>
      </c>
      <c r="AW7">
        <v>0</v>
      </c>
      <c r="AX7">
        <v>0</v>
      </c>
      <c r="AY7">
        <v>0</v>
      </c>
      <c r="AZ7" t="s">
        <v>80</v>
      </c>
      <c r="BA7">
        <v>5</v>
      </c>
      <c r="BB7">
        <v>0</v>
      </c>
      <c r="BC7" t="s">
        <v>76</v>
      </c>
      <c r="BD7">
        <v>0</v>
      </c>
      <c r="BE7" t="s">
        <v>76</v>
      </c>
      <c r="BF7">
        <v>5.1775253333333326</v>
      </c>
      <c r="BG7" t="s">
        <v>5671</v>
      </c>
    </row>
    <row r="8" spans="1:59" x14ac:dyDescent="0.25">
      <c r="A8" t="s">
        <v>163</v>
      </c>
      <c r="B8" t="s">
        <v>156</v>
      </c>
      <c r="C8">
        <v>1</v>
      </c>
      <c r="D8">
        <v>7</v>
      </c>
      <c r="E8">
        <v>1</v>
      </c>
      <c r="F8" t="s">
        <v>66</v>
      </c>
      <c r="G8" t="s">
        <v>67</v>
      </c>
      <c r="H8" t="s">
        <v>68</v>
      </c>
      <c r="I8" t="s">
        <v>3</v>
      </c>
      <c r="J8" t="s">
        <v>69</v>
      </c>
      <c r="K8" t="s">
        <v>70</v>
      </c>
      <c r="L8">
        <v>50</v>
      </c>
      <c r="M8">
        <v>937525</v>
      </c>
      <c r="N8">
        <v>10</v>
      </c>
      <c r="O8">
        <v>1</v>
      </c>
      <c r="P8" t="s">
        <v>71</v>
      </c>
      <c r="Q8" t="s">
        <v>4464</v>
      </c>
      <c r="R8">
        <v>1</v>
      </c>
      <c r="T8">
        <v>19</v>
      </c>
      <c r="U8">
        <v>24</v>
      </c>
      <c r="V8">
        <v>10</v>
      </c>
      <c r="W8">
        <v>0</v>
      </c>
      <c r="X8">
        <v>10</v>
      </c>
      <c r="Y8">
        <v>1</v>
      </c>
      <c r="Z8">
        <v>30</v>
      </c>
      <c r="AA8">
        <v>35</v>
      </c>
      <c r="AB8">
        <v>50</v>
      </c>
      <c r="AC8">
        <v>24</v>
      </c>
      <c r="AD8">
        <v>10</v>
      </c>
      <c r="AE8">
        <v>1</v>
      </c>
      <c r="AF8">
        <v>35</v>
      </c>
      <c r="AG8">
        <v>0</v>
      </c>
      <c r="AH8">
        <v>26</v>
      </c>
      <c r="AI8">
        <v>15</v>
      </c>
      <c r="AJ8">
        <v>25</v>
      </c>
      <c r="AK8">
        <v>26</v>
      </c>
      <c r="AL8">
        <v>0</v>
      </c>
      <c r="AM8">
        <v>0.2</v>
      </c>
      <c r="AN8">
        <v>2.2727272727272729</v>
      </c>
      <c r="AO8">
        <v>0</v>
      </c>
      <c r="AP8" t="s">
        <v>72</v>
      </c>
      <c r="AQ8" t="s">
        <v>73</v>
      </c>
      <c r="AR8" t="s">
        <v>157</v>
      </c>
      <c r="AS8">
        <v>3022</v>
      </c>
      <c r="AT8">
        <v>2949</v>
      </c>
      <c r="AU8">
        <v>0</v>
      </c>
      <c r="AV8">
        <v>0</v>
      </c>
      <c r="AW8">
        <v>5.9710000000000001</v>
      </c>
      <c r="AX8">
        <v>0.24879166666666666</v>
      </c>
      <c r="AY8">
        <v>8.7077083333333327</v>
      </c>
      <c r="AZ8" t="s">
        <v>74</v>
      </c>
      <c r="BA8">
        <v>1.2922916666666673</v>
      </c>
      <c r="BB8">
        <v>5.1942723161949447</v>
      </c>
      <c r="BC8" t="s">
        <v>76</v>
      </c>
      <c r="BD8">
        <v>0</v>
      </c>
      <c r="BE8" t="s">
        <v>76</v>
      </c>
      <c r="BF8">
        <v>6.14</v>
      </c>
      <c r="BG8" t="s">
        <v>5671</v>
      </c>
    </row>
    <row r="9" spans="1:59" x14ac:dyDescent="0.25">
      <c r="A9" t="s">
        <v>164</v>
      </c>
      <c r="B9" t="s">
        <v>156</v>
      </c>
      <c r="C9">
        <v>1</v>
      </c>
      <c r="D9">
        <v>8</v>
      </c>
      <c r="E9">
        <v>1</v>
      </c>
      <c r="F9" t="s">
        <v>66</v>
      </c>
      <c r="G9" t="s">
        <v>67</v>
      </c>
      <c r="H9" t="s">
        <v>68</v>
      </c>
      <c r="I9" t="s">
        <v>3</v>
      </c>
      <c r="J9" t="s">
        <v>69</v>
      </c>
      <c r="K9" t="s">
        <v>70</v>
      </c>
      <c r="L9">
        <v>50</v>
      </c>
      <c r="M9">
        <v>937527</v>
      </c>
      <c r="N9">
        <v>10</v>
      </c>
      <c r="O9">
        <v>1</v>
      </c>
      <c r="P9" t="s">
        <v>71</v>
      </c>
      <c r="Q9" t="s">
        <v>4464</v>
      </c>
      <c r="R9">
        <v>1</v>
      </c>
      <c r="T9">
        <v>13</v>
      </c>
      <c r="U9">
        <v>18</v>
      </c>
      <c r="V9">
        <v>14</v>
      </c>
      <c r="W9">
        <v>0</v>
      </c>
      <c r="X9">
        <v>14</v>
      </c>
      <c r="Y9">
        <v>2</v>
      </c>
      <c r="Z9">
        <v>29</v>
      </c>
      <c r="AA9">
        <v>34</v>
      </c>
      <c r="AB9">
        <v>50</v>
      </c>
      <c r="AC9">
        <v>18</v>
      </c>
      <c r="AD9">
        <v>14</v>
      </c>
      <c r="AE9">
        <v>2</v>
      </c>
      <c r="AF9">
        <v>34</v>
      </c>
      <c r="AG9">
        <v>0</v>
      </c>
      <c r="AH9">
        <v>32</v>
      </c>
      <c r="AI9">
        <v>16</v>
      </c>
      <c r="AJ9">
        <v>30</v>
      </c>
      <c r="AK9">
        <v>32</v>
      </c>
      <c r="AL9">
        <v>0</v>
      </c>
      <c r="AM9">
        <v>0.2</v>
      </c>
      <c r="AN9">
        <v>2.7272727272727275</v>
      </c>
      <c r="AO9">
        <v>0</v>
      </c>
      <c r="AP9" t="s">
        <v>72</v>
      </c>
      <c r="AQ9" t="s">
        <v>73</v>
      </c>
      <c r="AR9" t="s">
        <v>157</v>
      </c>
      <c r="AS9">
        <v>2197</v>
      </c>
      <c r="AT9">
        <v>2193</v>
      </c>
      <c r="AU9">
        <v>0</v>
      </c>
      <c r="AV9">
        <v>0</v>
      </c>
      <c r="AW9">
        <v>4.3899999999999997</v>
      </c>
      <c r="AX9">
        <v>0.24388888888888888</v>
      </c>
      <c r="AY9">
        <v>8.2922222222222217</v>
      </c>
      <c r="AZ9" t="s">
        <v>74</v>
      </c>
      <c r="BA9">
        <v>1.7077777777777783</v>
      </c>
      <c r="BB9">
        <v>7.0022779043280208</v>
      </c>
      <c r="BC9" t="s">
        <v>76</v>
      </c>
      <c r="BD9">
        <v>0</v>
      </c>
      <c r="BE9" t="s">
        <v>76</v>
      </c>
      <c r="BF9">
        <v>4.3789999999999996</v>
      </c>
      <c r="BG9" t="s">
        <v>5671</v>
      </c>
    </row>
    <row r="10" spans="1:59" x14ac:dyDescent="0.25">
      <c r="A10" t="s">
        <v>165</v>
      </c>
      <c r="B10" t="s">
        <v>156</v>
      </c>
      <c r="C10">
        <v>1</v>
      </c>
      <c r="D10">
        <v>9</v>
      </c>
      <c r="E10">
        <v>1</v>
      </c>
      <c r="F10" t="s">
        <v>66</v>
      </c>
      <c r="G10" t="s">
        <v>67</v>
      </c>
      <c r="H10" t="s">
        <v>68</v>
      </c>
      <c r="I10" t="s">
        <v>3</v>
      </c>
      <c r="J10" t="s">
        <v>69</v>
      </c>
      <c r="K10" t="s">
        <v>70</v>
      </c>
      <c r="L10">
        <v>50</v>
      </c>
      <c r="M10">
        <v>937529</v>
      </c>
      <c r="N10">
        <v>10</v>
      </c>
      <c r="O10">
        <v>1</v>
      </c>
      <c r="P10" t="s">
        <v>71</v>
      </c>
      <c r="Q10" t="s">
        <v>4464</v>
      </c>
      <c r="R10">
        <v>1</v>
      </c>
      <c r="T10">
        <v>20</v>
      </c>
      <c r="U10">
        <v>25</v>
      </c>
      <c r="V10">
        <v>2</v>
      </c>
      <c r="W10">
        <v>0</v>
      </c>
      <c r="X10">
        <v>2</v>
      </c>
      <c r="Y10">
        <v>3</v>
      </c>
      <c r="Z10">
        <v>25</v>
      </c>
      <c r="AA10">
        <v>30</v>
      </c>
      <c r="AB10">
        <v>50</v>
      </c>
      <c r="AC10">
        <v>25</v>
      </c>
      <c r="AD10">
        <v>2</v>
      </c>
      <c r="AE10">
        <v>3</v>
      </c>
      <c r="AF10">
        <v>30</v>
      </c>
      <c r="AG10">
        <v>0</v>
      </c>
      <c r="AH10">
        <v>25</v>
      </c>
      <c r="AI10">
        <v>20</v>
      </c>
      <c r="AJ10">
        <v>22</v>
      </c>
      <c r="AK10">
        <v>25</v>
      </c>
      <c r="AL10">
        <v>0</v>
      </c>
      <c r="AM10">
        <v>0.2</v>
      </c>
      <c r="AN10">
        <v>2</v>
      </c>
      <c r="AO10">
        <v>0</v>
      </c>
      <c r="AP10" t="s">
        <v>72</v>
      </c>
      <c r="AQ10" t="s">
        <v>73</v>
      </c>
      <c r="AR10" t="s">
        <v>157</v>
      </c>
      <c r="AS10">
        <v>2592</v>
      </c>
      <c r="AT10">
        <v>2697</v>
      </c>
      <c r="AU10">
        <v>0</v>
      </c>
      <c r="AV10">
        <v>0</v>
      </c>
      <c r="AW10">
        <v>5.2889999999999997</v>
      </c>
      <c r="AX10">
        <v>0.21156</v>
      </c>
      <c r="AY10">
        <v>6.3468</v>
      </c>
      <c r="AZ10" t="s">
        <v>74</v>
      </c>
      <c r="BA10">
        <v>3.6532</v>
      </c>
      <c r="BB10">
        <v>17.267914539610512</v>
      </c>
      <c r="BC10" t="s">
        <v>76</v>
      </c>
      <c r="BD10">
        <v>0</v>
      </c>
      <c r="BE10" t="s">
        <v>76</v>
      </c>
      <c r="BF10">
        <v>2.661</v>
      </c>
      <c r="BG10" t="s">
        <v>5671</v>
      </c>
    </row>
    <row r="11" spans="1:59" x14ac:dyDescent="0.25">
      <c r="A11" t="s">
        <v>166</v>
      </c>
      <c r="B11" t="s">
        <v>156</v>
      </c>
      <c r="C11">
        <v>1</v>
      </c>
      <c r="D11">
        <v>10</v>
      </c>
      <c r="E11">
        <v>1</v>
      </c>
      <c r="F11" t="s">
        <v>66</v>
      </c>
      <c r="G11" t="s">
        <v>67</v>
      </c>
      <c r="H11" t="s">
        <v>68</v>
      </c>
      <c r="I11" t="s">
        <v>3</v>
      </c>
      <c r="J11" t="s">
        <v>69</v>
      </c>
      <c r="K11" t="s">
        <v>70</v>
      </c>
      <c r="L11">
        <v>50</v>
      </c>
      <c r="M11">
        <v>937531</v>
      </c>
      <c r="N11">
        <v>10</v>
      </c>
      <c r="O11">
        <v>1</v>
      </c>
      <c r="P11" t="s">
        <v>71</v>
      </c>
      <c r="Q11" t="s">
        <v>4464</v>
      </c>
      <c r="R11">
        <v>1</v>
      </c>
      <c r="T11">
        <v>17</v>
      </c>
      <c r="U11">
        <v>22</v>
      </c>
      <c r="V11">
        <v>1</v>
      </c>
      <c r="W11">
        <v>0</v>
      </c>
      <c r="X11">
        <v>1</v>
      </c>
      <c r="Y11">
        <v>0</v>
      </c>
      <c r="Z11">
        <v>18</v>
      </c>
      <c r="AA11">
        <v>23</v>
      </c>
      <c r="AB11">
        <v>50</v>
      </c>
      <c r="AC11">
        <v>22</v>
      </c>
      <c r="AD11">
        <v>1</v>
      </c>
      <c r="AE11">
        <v>0</v>
      </c>
      <c r="AF11">
        <v>23</v>
      </c>
      <c r="AG11">
        <v>0</v>
      </c>
      <c r="AH11">
        <v>28</v>
      </c>
      <c r="AI11">
        <v>27</v>
      </c>
      <c r="AJ11">
        <v>28</v>
      </c>
      <c r="AK11">
        <v>28</v>
      </c>
      <c r="AL11">
        <v>0</v>
      </c>
      <c r="AM11">
        <v>0.2</v>
      </c>
      <c r="AN11">
        <v>2.5454545454545454</v>
      </c>
      <c r="AO11">
        <v>0</v>
      </c>
      <c r="AP11" t="s">
        <v>72</v>
      </c>
      <c r="AQ11" t="s">
        <v>73</v>
      </c>
      <c r="AR11" t="s">
        <v>157</v>
      </c>
      <c r="AS11">
        <v>2365</v>
      </c>
      <c r="AT11">
        <v>2290</v>
      </c>
      <c r="AU11">
        <v>0</v>
      </c>
      <c r="AV11">
        <v>0</v>
      </c>
      <c r="AW11">
        <v>4.6550000000000002</v>
      </c>
      <c r="AX11">
        <v>0.21159090909090911</v>
      </c>
      <c r="AY11">
        <v>4.8665909090909096</v>
      </c>
      <c r="AZ11" t="s">
        <v>74</v>
      </c>
      <c r="BA11">
        <v>5.1334090909090904</v>
      </c>
      <c r="BB11">
        <v>24.261009667024702</v>
      </c>
      <c r="BC11" t="s">
        <v>76</v>
      </c>
      <c r="BD11">
        <v>0</v>
      </c>
      <c r="BE11" t="s">
        <v>76</v>
      </c>
      <c r="BF11">
        <v>4.63</v>
      </c>
      <c r="BG11" t="s">
        <v>5671</v>
      </c>
    </row>
    <row r="12" spans="1:59" x14ac:dyDescent="0.25">
      <c r="A12" t="s">
        <v>167</v>
      </c>
      <c r="B12" t="s">
        <v>156</v>
      </c>
      <c r="C12">
        <v>1</v>
      </c>
      <c r="D12">
        <v>11</v>
      </c>
      <c r="E12">
        <v>1</v>
      </c>
      <c r="F12" t="s">
        <v>66</v>
      </c>
      <c r="G12" t="s">
        <v>67</v>
      </c>
      <c r="H12" t="s">
        <v>68</v>
      </c>
      <c r="I12" t="s">
        <v>3</v>
      </c>
      <c r="J12" t="s">
        <v>69</v>
      </c>
      <c r="K12" t="s">
        <v>70</v>
      </c>
      <c r="L12">
        <v>50</v>
      </c>
      <c r="M12">
        <v>937533</v>
      </c>
      <c r="N12">
        <v>10</v>
      </c>
      <c r="O12">
        <v>1</v>
      </c>
      <c r="P12" t="s">
        <v>71</v>
      </c>
      <c r="Q12" t="s">
        <v>4464</v>
      </c>
      <c r="R12">
        <v>1</v>
      </c>
      <c r="T12">
        <v>17</v>
      </c>
      <c r="U12">
        <v>22</v>
      </c>
      <c r="V12">
        <v>4</v>
      </c>
      <c r="W12">
        <v>0</v>
      </c>
      <c r="X12">
        <v>4</v>
      </c>
      <c r="Y12">
        <v>1</v>
      </c>
      <c r="Z12">
        <v>22</v>
      </c>
      <c r="AA12">
        <v>27</v>
      </c>
      <c r="AB12">
        <v>50</v>
      </c>
      <c r="AC12">
        <v>22</v>
      </c>
      <c r="AD12">
        <v>4</v>
      </c>
      <c r="AE12">
        <v>1</v>
      </c>
      <c r="AF12">
        <v>27</v>
      </c>
      <c r="AG12">
        <v>0</v>
      </c>
      <c r="AH12">
        <v>28</v>
      </c>
      <c r="AI12">
        <v>23</v>
      </c>
      <c r="AJ12">
        <v>27</v>
      </c>
      <c r="AK12">
        <v>28</v>
      </c>
      <c r="AL12">
        <v>0</v>
      </c>
      <c r="AM12">
        <v>0.2</v>
      </c>
      <c r="AN12">
        <v>2.4545454545454546</v>
      </c>
      <c r="AO12">
        <v>0</v>
      </c>
      <c r="AP12" t="s">
        <v>72</v>
      </c>
      <c r="AQ12" t="s">
        <v>73</v>
      </c>
      <c r="AR12" t="s">
        <v>157</v>
      </c>
      <c r="AS12">
        <v>2372</v>
      </c>
      <c r="AT12">
        <v>2571</v>
      </c>
      <c r="AU12">
        <v>0</v>
      </c>
      <c r="AV12">
        <v>0</v>
      </c>
      <c r="AW12">
        <v>4.9429999999999996</v>
      </c>
      <c r="AX12">
        <v>0.22468181818181818</v>
      </c>
      <c r="AY12">
        <v>6.0664090909090911</v>
      </c>
      <c r="AZ12" t="s">
        <v>74</v>
      </c>
      <c r="BA12">
        <v>3.9335909090909089</v>
      </c>
      <c r="BB12">
        <v>17.507384179647985</v>
      </c>
      <c r="BC12" t="s">
        <v>81</v>
      </c>
      <c r="BD12">
        <v>0</v>
      </c>
      <c r="BE12" t="s">
        <v>76</v>
      </c>
      <c r="BF12">
        <v>4.7640000000000002</v>
      </c>
      <c r="BG12" t="s">
        <v>5671</v>
      </c>
    </row>
    <row r="13" spans="1:59" x14ac:dyDescent="0.25">
      <c r="A13" t="s">
        <v>168</v>
      </c>
      <c r="B13" t="s">
        <v>156</v>
      </c>
      <c r="C13">
        <v>1</v>
      </c>
      <c r="D13">
        <v>12</v>
      </c>
      <c r="E13">
        <v>1</v>
      </c>
      <c r="F13" t="s">
        <v>66</v>
      </c>
      <c r="G13" t="s">
        <v>67</v>
      </c>
      <c r="H13" t="s">
        <v>68</v>
      </c>
      <c r="I13" t="s">
        <v>7</v>
      </c>
      <c r="J13" t="s">
        <v>7</v>
      </c>
      <c r="K13" t="s">
        <v>70</v>
      </c>
      <c r="L13">
        <v>50</v>
      </c>
      <c r="M13">
        <v>937535</v>
      </c>
      <c r="N13">
        <v>6</v>
      </c>
      <c r="O13">
        <v>1</v>
      </c>
      <c r="P13" t="s">
        <v>71</v>
      </c>
      <c r="Q13" t="s">
        <v>4465</v>
      </c>
      <c r="R13">
        <v>2</v>
      </c>
      <c r="T13">
        <v>6</v>
      </c>
      <c r="U13">
        <v>11</v>
      </c>
      <c r="V13">
        <v>4</v>
      </c>
      <c r="W13">
        <v>0</v>
      </c>
      <c r="X13">
        <v>4</v>
      </c>
      <c r="Y13">
        <v>3</v>
      </c>
      <c r="Z13">
        <v>13</v>
      </c>
      <c r="AA13">
        <v>18</v>
      </c>
      <c r="AB13">
        <v>50</v>
      </c>
      <c r="AC13">
        <v>11</v>
      </c>
      <c r="AD13">
        <v>6</v>
      </c>
      <c r="AE13">
        <v>7</v>
      </c>
      <c r="AF13">
        <v>24</v>
      </c>
      <c r="AG13">
        <v>0</v>
      </c>
      <c r="AH13">
        <v>39</v>
      </c>
      <c r="AI13">
        <v>26</v>
      </c>
      <c r="AJ13">
        <v>32</v>
      </c>
      <c r="AK13">
        <v>39</v>
      </c>
      <c r="AL13">
        <v>0</v>
      </c>
      <c r="AM13">
        <v>0.12</v>
      </c>
      <c r="AN13">
        <v>2.9090909090909092</v>
      </c>
      <c r="AO13">
        <v>0</v>
      </c>
      <c r="AP13" t="s">
        <v>82</v>
      </c>
      <c r="AQ13" t="s">
        <v>73</v>
      </c>
      <c r="AR13" t="s">
        <v>157</v>
      </c>
      <c r="AS13">
        <v>1113</v>
      </c>
      <c r="AT13">
        <v>1036</v>
      </c>
      <c r="AU13">
        <v>0</v>
      </c>
      <c r="AV13">
        <v>0</v>
      </c>
      <c r="AW13">
        <v>2.149</v>
      </c>
      <c r="AX13">
        <v>0.19536363636363638</v>
      </c>
      <c r="AY13">
        <v>4.6887272727272729</v>
      </c>
      <c r="AZ13" t="s">
        <v>74</v>
      </c>
      <c r="BA13">
        <v>1.3112727272727271</v>
      </c>
      <c r="BB13">
        <v>6.7119590507212648</v>
      </c>
      <c r="BC13" t="s">
        <v>75</v>
      </c>
      <c r="BD13">
        <v>0</v>
      </c>
      <c r="BE13" t="s">
        <v>76</v>
      </c>
      <c r="BF13">
        <v>1.9379999999999999</v>
      </c>
      <c r="BG13" t="s">
        <v>5672</v>
      </c>
    </row>
    <row r="14" spans="1:59" x14ac:dyDescent="0.25">
      <c r="A14" t="s">
        <v>169</v>
      </c>
      <c r="B14" t="s">
        <v>156</v>
      </c>
      <c r="C14">
        <v>1</v>
      </c>
      <c r="D14">
        <v>13</v>
      </c>
      <c r="E14">
        <v>1</v>
      </c>
      <c r="F14" t="s">
        <v>66</v>
      </c>
      <c r="G14" t="s">
        <v>67</v>
      </c>
      <c r="H14" t="s">
        <v>68</v>
      </c>
      <c r="I14" t="s">
        <v>7</v>
      </c>
      <c r="J14" t="s">
        <v>7</v>
      </c>
      <c r="K14" t="s">
        <v>70</v>
      </c>
      <c r="L14">
        <v>50</v>
      </c>
      <c r="M14">
        <v>937537</v>
      </c>
      <c r="N14">
        <v>6</v>
      </c>
      <c r="O14">
        <v>1</v>
      </c>
      <c r="P14" t="s">
        <v>71</v>
      </c>
      <c r="Q14" t="s">
        <v>4465</v>
      </c>
      <c r="R14">
        <v>2</v>
      </c>
      <c r="T14">
        <v>16</v>
      </c>
      <c r="U14">
        <v>21</v>
      </c>
      <c r="V14">
        <v>2</v>
      </c>
      <c r="W14">
        <v>0</v>
      </c>
      <c r="X14">
        <v>2</v>
      </c>
      <c r="Y14">
        <v>2</v>
      </c>
      <c r="Z14">
        <v>20</v>
      </c>
      <c r="AA14">
        <v>25</v>
      </c>
      <c r="AB14">
        <v>50</v>
      </c>
      <c r="AC14">
        <v>24</v>
      </c>
      <c r="AD14">
        <v>5</v>
      </c>
      <c r="AE14">
        <v>2</v>
      </c>
      <c r="AF14">
        <v>31</v>
      </c>
      <c r="AG14">
        <v>0</v>
      </c>
      <c r="AH14">
        <v>26</v>
      </c>
      <c r="AI14">
        <v>19</v>
      </c>
      <c r="AJ14">
        <v>24</v>
      </c>
      <c r="AK14">
        <v>26</v>
      </c>
      <c r="AL14">
        <v>0</v>
      </c>
      <c r="AM14">
        <v>0.12</v>
      </c>
      <c r="AN14">
        <v>2.1818181818181817</v>
      </c>
      <c r="AO14">
        <v>0</v>
      </c>
      <c r="AP14" t="s">
        <v>82</v>
      </c>
      <c r="AQ14" t="s">
        <v>73</v>
      </c>
      <c r="AR14" t="s">
        <v>157</v>
      </c>
      <c r="AS14">
        <v>1966</v>
      </c>
      <c r="AT14">
        <v>2002</v>
      </c>
      <c r="AU14">
        <v>0</v>
      </c>
      <c r="AV14">
        <v>0</v>
      </c>
      <c r="AW14">
        <v>3.968</v>
      </c>
      <c r="AX14">
        <v>0.16533333333333333</v>
      </c>
      <c r="AY14">
        <v>5.1253333333333337</v>
      </c>
      <c r="AZ14" t="s">
        <v>74</v>
      </c>
      <c r="BA14">
        <v>0.87466666666666626</v>
      </c>
      <c r="BB14">
        <v>5.2903225806451593</v>
      </c>
      <c r="BC14" t="s">
        <v>76</v>
      </c>
      <c r="BD14">
        <v>0</v>
      </c>
      <c r="BE14" t="s">
        <v>76</v>
      </c>
      <c r="BF14">
        <v>3.8140000000000001</v>
      </c>
      <c r="BG14" t="s">
        <v>5672</v>
      </c>
    </row>
    <row r="15" spans="1:59" x14ac:dyDescent="0.25">
      <c r="A15" t="s">
        <v>170</v>
      </c>
      <c r="B15" t="s">
        <v>156</v>
      </c>
      <c r="C15">
        <v>1</v>
      </c>
      <c r="D15">
        <v>14</v>
      </c>
      <c r="E15">
        <v>1</v>
      </c>
      <c r="F15" t="s">
        <v>66</v>
      </c>
      <c r="G15" t="s">
        <v>67</v>
      </c>
      <c r="H15" t="s">
        <v>68</v>
      </c>
      <c r="I15" t="s">
        <v>7</v>
      </c>
      <c r="J15" t="s">
        <v>7</v>
      </c>
      <c r="K15" t="s">
        <v>70</v>
      </c>
      <c r="L15">
        <v>50</v>
      </c>
      <c r="M15">
        <v>937539</v>
      </c>
      <c r="N15">
        <v>6</v>
      </c>
      <c r="O15">
        <v>1</v>
      </c>
      <c r="P15" t="s">
        <v>71</v>
      </c>
      <c r="Q15" t="s">
        <v>4465</v>
      </c>
      <c r="R15">
        <v>2</v>
      </c>
      <c r="T15">
        <v>12</v>
      </c>
      <c r="U15">
        <v>17</v>
      </c>
      <c r="V15">
        <v>0</v>
      </c>
      <c r="W15">
        <v>0</v>
      </c>
      <c r="X15">
        <v>0</v>
      </c>
      <c r="Y15">
        <v>0</v>
      </c>
      <c r="Z15">
        <v>12</v>
      </c>
      <c r="AA15">
        <v>17</v>
      </c>
      <c r="AB15">
        <v>50</v>
      </c>
      <c r="AC15">
        <v>19</v>
      </c>
      <c r="AD15">
        <v>0</v>
      </c>
      <c r="AE15">
        <v>0</v>
      </c>
      <c r="AF15">
        <v>19</v>
      </c>
      <c r="AG15">
        <v>0</v>
      </c>
      <c r="AH15">
        <v>31</v>
      </c>
      <c r="AI15">
        <v>31</v>
      </c>
      <c r="AJ15">
        <v>31</v>
      </c>
      <c r="AK15">
        <v>31</v>
      </c>
      <c r="AL15">
        <v>0</v>
      </c>
      <c r="AM15">
        <v>0.12</v>
      </c>
      <c r="AN15">
        <v>2.8181818181818183</v>
      </c>
      <c r="AO15">
        <v>0</v>
      </c>
      <c r="AP15" t="s">
        <v>82</v>
      </c>
      <c r="AQ15" t="s">
        <v>73</v>
      </c>
      <c r="AR15" t="s">
        <v>157</v>
      </c>
      <c r="AS15">
        <v>1633</v>
      </c>
      <c r="AT15">
        <v>1626</v>
      </c>
      <c r="AU15">
        <v>0</v>
      </c>
      <c r="AV15">
        <v>0</v>
      </c>
      <c r="AW15">
        <v>3.2589999999999999</v>
      </c>
      <c r="AX15">
        <v>0.17152631578947367</v>
      </c>
      <c r="AY15">
        <v>3.2589999999999995</v>
      </c>
      <c r="AZ15" t="s">
        <v>74</v>
      </c>
      <c r="BA15">
        <v>2.7410000000000005</v>
      </c>
      <c r="BB15">
        <v>15.98005523166616</v>
      </c>
      <c r="BC15" t="s">
        <v>76</v>
      </c>
      <c r="BD15">
        <v>0</v>
      </c>
      <c r="BE15" t="s">
        <v>76</v>
      </c>
      <c r="BF15">
        <v>3.2189999999999999</v>
      </c>
      <c r="BG15" t="s">
        <v>5672</v>
      </c>
    </row>
    <row r="16" spans="1:59" x14ac:dyDescent="0.25">
      <c r="A16" t="s">
        <v>171</v>
      </c>
      <c r="B16" t="s">
        <v>156</v>
      </c>
      <c r="C16">
        <v>1</v>
      </c>
      <c r="D16">
        <v>15</v>
      </c>
      <c r="E16">
        <v>1</v>
      </c>
      <c r="F16" t="s">
        <v>66</v>
      </c>
      <c r="G16" t="s">
        <v>67</v>
      </c>
      <c r="H16" t="s">
        <v>68</v>
      </c>
      <c r="I16" t="s">
        <v>7</v>
      </c>
      <c r="J16" t="s">
        <v>7</v>
      </c>
      <c r="K16" t="s">
        <v>70</v>
      </c>
      <c r="L16">
        <v>50</v>
      </c>
      <c r="M16">
        <v>937541</v>
      </c>
      <c r="N16">
        <v>6</v>
      </c>
      <c r="O16">
        <v>1</v>
      </c>
      <c r="P16" t="s">
        <v>71</v>
      </c>
      <c r="Q16" t="s">
        <v>4465</v>
      </c>
      <c r="R16">
        <v>2</v>
      </c>
      <c r="T16">
        <v>10</v>
      </c>
      <c r="U16">
        <v>15</v>
      </c>
      <c r="V16">
        <v>3</v>
      </c>
      <c r="W16">
        <v>0</v>
      </c>
      <c r="X16">
        <v>3</v>
      </c>
      <c r="Y16">
        <v>1</v>
      </c>
      <c r="Z16">
        <v>14</v>
      </c>
      <c r="AA16">
        <v>19</v>
      </c>
      <c r="AB16">
        <v>50</v>
      </c>
      <c r="AC16">
        <v>16</v>
      </c>
      <c r="AD16">
        <v>5</v>
      </c>
      <c r="AE16">
        <v>1</v>
      </c>
      <c r="AF16">
        <v>22</v>
      </c>
      <c r="AG16">
        <v>0</v>
      </c>
      <c r="AH16">
        <v>34</v>
      </c>
      <c r="AI16">
        <v>28</v>
      </c>
      <c r="AJ16">
        <v>33</v>
      </c>
      <c r="AK16">
        <v>34</v>
      </c>
      <c r="AL16">
        <v>0</v>
      </c>
      <c r="AM16">
        <v>0.12</v>
      </c>
      <c r="AN16">
        <v>3</v>
      </c>
      <c r="AO16">
        <v>0</v>
      </c>
      <c r="AP16" t="s">
        <v>82</v>
      </c>
      <c r="AQ16" t="s">
        <v>73</v>
      </c>
      <c r="AR16" t="s">
        <v>157</v>
      </c>
      <c r="AS16">
        <v>1436</v>
      </c>
      <c r="AT16">
        <v>1466</v>
      </c>
      <c r="AU16">
        <v>0</v>
      </c>
      <c r="AV16">
        <v>0</v>
      </c>
      <c r="AW16">
        <v>2.9020000000000001</v>
      </c>
      <c r="AX16">
        <v>0.18137500000000001</v>
      </c>
      <c r="AY16">
        <v>3.9902500000000001</v>
      </c>
      <c r="AZ16" t="s">
        <v>74</v>
      </c>
      <c r="BA16">
        <v>2.0097499999999999</v>
      </c>
      <c r="BB16">
        <v>11.080634045485871</v>
      </c>
      <c r="BC16" t="s">
        <v>76</v>
      </c>
      <c r="BD16">
        <v>0</v>
      </c>
      <c r="BE16" t="s">
        <v>76</v>
      </c>
      <c r="BF16">
        <v>2.9489999999999998</v>
      </c>
      <c r="BG16" t="s">
        <v>5672</v>
      </c>
    </row>
    <row r="17" spans="1:59" x14ac:dyDescent="0.25">
      <c r="A17" t="s">
        <v>172</v>
      </c>
      <c r="B17" t="s">
        <v>156</v>
      </c>
      <c r="C17">
        <v>1</v>
      </c>
      <c r="D17">
        <v>16</v>
      </c>
      <c r="E17">
        <v>1</v>
      </c>
      <c r="F17" t="s">
        <v>66</v>
      </c>
      <c r="G17" t="s">
        <v>67</v>
      </c>
      <c r="H17" t="s">
        <v>68</v>
      </c>
      <c r="I17" t="s">
        <v>7</v>
      </c>
      <c r="J17" t="s">
        <v>7</v>
      </c>
      <c r="K17" t="s">
        <v>70</v>
      </c>
      <c r="L17">
        <v>50</v>
      </c>
      <c r="M17">
        <v>937543</v>
      </c>
      <c r="N17">
        <v>6</v>
      </c>
      <c r="O17">
        <v>1</v>
      </c>
      <c r="P17" t="s">
        <v>71</v>
      </c>
      <c r="Q17" t="s">
        <v>4465</v>
      </c>
      <c r="R17">
        <v>2</v>
      </c>
      <c r="T17">
        <v>10</v>
      </c>
      <c r="U17">
        <v>15</v>
      </c>
      <c r="V17">
        <v>4</v>
      </c>
      <c r="W17">
        <v>0</v>
      </c>
      <c r="X17">
        <v>4</v>
      </c>
      <c r="Y17">
        <v>0</v>
      </c>
      <c r="Z17">
        <v>14</v>
      </c>
      <c r="AA17">
        <v>19</v>
      </c>
      <c r="AB17">
        <v>50</v>
      </c>
      <c r="AC17">
        <v>19</v>
      </c>
      <c r="AD17">
        <v>5</v>
      </c>
      <c r="AE17">
        <v>0</v>
      </c>
      <c r="AF17">
        <v>24</v>
      </c>
      <c r="AG17">
        <v>0</v>
      </c>
      <c r="AH17">
        <v>31</v>
      </c>
      <c r="AI17">
        <v>26</v>
      </c>
      <c r="AJ17">
        <v>31</v>
      </c>
      <c r="AK17">
        <v>31</v>
      </c>
      <c r="AL17">
        <v>0</v>
      </c>
      <c r="AM17">
        <v>0.12</v>
      </c>
      <c r="AN17">
        <v>2.8181818181818183</v>
      </c>
      <c r="AO17">
        <v>0</v>
      </c>
      <c r="AP17" t="s">
        <v>82</v>
      </c>
      <c r="AQ17" t="s">
        <v>73</v>
      </c>
      <c r="AR17" t="s">
        <v>157</v>
      </c>
      <c r="AS17">
        <v>1388</v>
      </c>
      <c r="AT17">
        <v>1699</v>
      </c>
      <c r="AU17">
        <v>0</v>
      </c>
      <c r="AV17">
        <v>0</v>
      </c>
      <c r="AW17">
        <v>3.0870000000000002</v>
      </c>
      <c r="AX17">
        <v>0.16247368421052633</v>
      </c>
      <c r="AY17">
        <v>3.8993684210526318</v>
      </c>
      <c r="AZ17" t="s">
        <v>74</v>
      </c>
      <c r="BA17">
        <v>2.1006315789473682</v>
      </c>
      <c r="BB17">
        <v>12.9290573372206</v>
      </c>
      <c r="BC17" t="s">
        <v>76</v>
      </c>
      <c r="BD17">
        <v>0</v>
      </c>
      <c r="BE17" t="s">
        <v>76</v>
      </c>
      <c r="BF17">
        <v>3.0910000000000002</v>
      </c>
      <c r="BG17" t="s">
        <v>5672</v>
      </c>
    </row>
    <row r="18" spans="1:59" x14ac:dyDescent="0.25">
      <c r="A18" t="s">
        <v>173</v>
      </c>
      <c r="B18" t="s">
        <v>156</v>
      </c>
      <c r="C18">
        <v>1</v>
      </c>
      <c r="D18">
        <v>17</v>
      </c>
      <c r="E18">
        <v>1</v>
      </c>
      <c r="F18" t="s">
        <v>66</v>
      </c>
      <c r="G18" t="s">
        <v>67</v>
      </c>
      <c r="H18" t="s">
        <v>77</v>
      </c>
      <c r="I18" t="s">
        <v>5</v>
      </c>
      <c r="J18" t="s">
        <v>78</v>
      </c>
      <c r="K18" t="s">
        <v>70</v>
      </c>
      <c r="L18">
        <v>50</v>
      </c>
      <c r="M18">
        <v>937545</v>
      </c>
      <c r="N18">
        <v>5</v>
      </c>
      <c r="O18">
        <v>1</v>
      </c>
      <c r="P18" t="s">
        <v>71</v>
      </c>
      <c r="Q18" t="s">
        <v>4465</v>
      </c>
      <c r="R18">
        <v>2</v>
      </c>
      <c r="T18">
        <v>0</v>
      </c>
      <c r="U18">
        <v>4</v>
      </c>
      <c r="V18">
        <v>0</v>
      </c>
      <c r="W18">
        <v>0</v>
      </c>
      <c r="X18">
        <v>0</v>
      </c>
      <c r="Y18">
        <v>0</v>
      </c>
      <c r="Z18">
        <v>0</v>
      </c>
      <c r="AA18">
        <v>4</v>
      </c>
      <c r="AB18">
        <v>50</v>
      </c>
      <c r="AC18">
        <v>4</v>
      </c>
      <c r="AD18">
        <v>0</v>
      </c>
      <c r="AE18">
        <v>0</v>
      </c>
      <c r="AF18">
        <v>4</v>
      </c>
      <c r="AG18">
        <v>0</v>
      </c>
      <c r="AH18">
        <v>46</v>
      </c>
      <c r="AI18">
        <v>46</v>
      </c>
      <c r="AJ18">
        <v>46</v>
      </c>
      <c r="AK18">
        <v>46</v>
      </c>
      <c r="AL18">
        <v>0</v>
      </c>
      <c r="AM18">
        <v>0.1</v>
      </c>
      <c r="AN18">
        <v>4.1818181818181817</v>
      </c>
      <c r="AO18">
        <v>0</v>
      </c>
      <c r="AP18" t="s">
        <v>79</v>
      </c>
      <c r="AQ18" t="s">
        <v>73</v>
      </c>
      <c r="AR18" t="s">
        <v>157</v>
      </c>
      <c r="AS18">
        <v>0</v>
      </c>
      <c r="AT18">
        <v>0</v>
      </c>
      <c r="AU18">
        <v>0</v>
      </c>
      <c r="AV18">
        <v>0</v>
      </c>
      <c r="AW18">
        <v>0</v>
      </c>
      <c r="AX18">
        <v>0</v>
      </c>
      <c r="AY18">
        <v>0</v>
      </c>
      <c r="AZ18" t="s">
        <v>80</v>
      </c>
      <c r="BA18">
        <v>5</v>
      </c>
      <c r="BB18">
        <v>0</v>
      </c>
      <c r="BC18" t="s">
        <v>76</v>
      </c>
      <c r="BD18">
        <v>0</v>
      </c>
      <c r="BE18" t="s">
        <v>76</v>
      </c>
      <c r="BF18">
        <v>4.1683466666666664</v>
      </c>
      <c r="BG18" t="s">
        <v>5672</v>
      </c>
    </row>
    <row r="19" spans="1:59" x14ac:dyDescent="0.25">
      <c r="A19" t="s">
        <v>174</v>
      </c>
      <c r="B19" t="s">
        <v>156</v>
      </c>
      <c r="C19">
        <v>1</v>
      </c>
      <c r="D19">
        <v>18</v>
      </c>
      <c r="E19">
        <v>1</v>
      </c>
      <c r="F19" t="s">
        <v>66</v>
      </c>
      <c r="G19" t="s">
        <v>67</v>
      </c>
      <c r="H19" t="s">
        <v>68</v>
      </c>
      <c r="I19" t="s">
        <v>7</v>
      </c>
      <c r="J19" t="s">
        <v>7</v>
      </c>
      <c r="K19" t="s">
        <v>70</v>
      </c>
      <c r="L19">
        <v>50</v>
      </c>
      <c r="M19">
        <v>937547</v>
      </c>
      <c r="N19">
        <v>6</v>
      </c>
      <c r="O19">
        <v>1</v>
      </c>
      <c r="P19" t="s">
        <v>71</v>
      </c>
      <c r="Q19" t="s">
        <v>4465</v>
      </c>
      <c r="R19">
        <v>2</v>
      </c>
      <c r="T19">
        <v>8</v>
      </c>
      <c r="U19">
        <v>13</v>
      </c>
      <c r="V19">
        <v>5</v>
      </c>
      <c r="W19">
        <v>0</v>
      </c>
      <c r="X19">
        <v>5</v>
      </c>
      <c r="Y19">
        <v>1</v>
      </c>
      <c r="Z19">
        <v>14</v>
      </c>
      <c r="AA19">
        <v>19</v>
      </c>
      <c r="AB19">
        <v>50</v>
      </c>
      <c r="AC19">
        <v>15</v>
      </c>
      <c r="AD19">
        <v>8</v>
      </c>
      <c r="AE19">
        <v>1</v>
      </c>
      <c r="AF19">
        <v>24</v>
      </c>
      <c r="AG19">
        <v>0</v>
      </c>
      <c r="AH19">
        <v>35</v>
      </c>
      <c r="AI19">
        <v>26</v>
      </c>
      <c r="AJ19">
        <v>34</v>
      </c>
      <c r="AK19">
        <v>35</v>
      </c>
      <c r="AL19">
        <v>0</v>
      </c>
      <c r="AM19">
        <v>0.12</v>
      </c>
      <c r="AN19">
        <v>3.0909090909090908</v>
      </c>
      <c r="AO19">
        <v>0</v>
      </c>
      <c r="AP19" t="s">
        <v>82</v>
      </c>
      <c r="AQ19" t="s">
        <v>73</v>
      </c>
      <c r="AR19" t="s">
        <v>157</v>
      </c>
      <c r="AS19">
        <v>1147</v>
      </c>
      <c r="AT19">
        <v>1528</v>
      </c>
      <c r="AU19">
        <v>0</v>
      </c>
      <c r="AV19">
        <v>0</v>
      </c>
      <c r="AW19">
        <v>2.6749999999999998</v>
      </c>
      <c r="AX19">
        <v>0.17833333333333332</v>
      </c>
      <c r="AY19">
        <v>4.2799999999999994</v>
      </c>
      <c r="AZ19" t="s">
        <v>74</v>
      </c>
      <c r="BA19">
        <v>1.7200000000000006</v>
      </c>
      <c r="BB19">
        <v>9.6448598130841159</v>
      </c>
      <c r="BC19" t="s">
        <v>76</v>
      </c>
      <c r="BD19">
        <v>0</v>
      </c>
      <c r="BE19" t="s">
        <v>76</v>
      </c>
      <c r="BF19">
        <v>2.7450000000000001</v>
      </c>
      <c r="BG19" t="s">
        <v>5672</v>
      </c>
    </row>
    <row r="20" spans="1:59" x14ac:dyDescent="0.25">
      <c r="A20" t="s">
        <v>175</v>
      </c>
      <c r="B20" t="s">
        <v>156</v>
      </c>
      <c r="C20">
        <v>1</v>
      </c>
      <c r="D20">
        <v>19</v>
      </c>
      <c r="E20">
        <v>1</v>
      </c>
      <c r="F20" t="s">
        <v>66</v>
      </c>
      <c r="G20" t="s">
        <v>67</v>
      </c>
      <c r="H20" t="s">
        <v>68</v>
      </c>
      <c r="I20" t="s">
        <v>7</v>
      </c>
      <c r="J20" t="s">
        <v>7</v>
      </c>
      <c r="K20" t="s">
        <v>70</v>
      </c>
      <c r="L20">
        <v>50</v>
      </c>
      <c r="M20">
        <v>937549</v>
      </c>
      <c r="N20">
        <v>6</v>
      </c>
      <c r="O20">
        <v>1</v>
      </c>
      <c r="P20" t="s">
        <v>71</v>
      </c>
      <c r="Q20" t="s">
        <v>4465</v>
      </c>
      <c r="R20">
        <v>2</v>
      </c>
      <c r="T20">
        <v>12</v>
      </c>
      <c r="U20">
        <v>17</v>
      </c>
      <c r="V20">
        <v>1</v>
      </c>
      <c r="W20">
        <v>0</v>
      </c>
      <c r="X20">
        <v>1</v>
      </c>
      <c r="Y20">
        <v>0</v>
      </c>
      <c r="Z20">
        <v>13</v>
      </c>
      <c r="AA20">
        <v>18</v>
      </c>
      <c r="AB20">
        <v>50</v>
      </c>
      <c r="AC20">
        <v>18</v>
      </c>
      <c r="AD20">
        <v>1</v>
      </c>
      <c r="AE20">
        <v>0</v>
      </c>
      <c r="AF20">
        <v>19</v>
      </c>
      <c r="AG20">
        <v>0</v>
      </c>
      <c r="AH20">
        <v>32</v>
      </c>
      <c r="AI20">
        <v>31</v>
      </c>
      <c r="AJ20">
        <v>32</v>
      </c>
      <c r="AK20">
        <v>32</v>
      </c>
      <c r="AL20">
        <v>0</v>
      </c>
      <c r="AM20">
        <v>0.12</v>
      </c>
      <c r="AN20">
        <v>2.9090909090909092</v>
      </c>
      <c r="AO20">
        <v>0</v>
      </c>
      <c r="AP20" t="s">
        <v>82</v>
      </c>
      <c r="AQ20" t="s">
        <v>73</v>
      </c>
      <c r="AR20" t="s">
        <v>157</v>
      </c>
      <c r="AS20">
        <v>1719</v>
      </c>
      <c r="AT20">
        <v>1490</v>
      </c>
      <c r="AU20">
        <v>0</v>
      </c>
      <c r="AV20">
        <v>0</v>
      </c>
      <c r="AW20">
        <v>3.2090000000000001</v>
      </c>
      <c r="AX20">
        <v>0.17827777777777779</v>
      </c>
      <c r="AY20">
        <v>3.3872777777777778</v>
      </c>
      <c r="AZ20" t="s">
        <v>74</v>
      </c>
      <c r="BA20">
        <v>2.6127222222222222</v>
      </c>
      <c r="BB20">
        <v>14.655344344032407</v>
      </c>
      <c r="BC20" t="s">
        <v>76</v>
      </c>
      <c r="BD20">
        <v>0</v>
      </c>
      <c r="BE20" t="s">
        <v>76</v>
      </c>
      <c r="BF20">
        <v>3.1219999999999999</v>
      </c>
      <c r="BG20" t="s">
        <v>5672</v>
      </c>
    </row>
    <row r="21" spans="1:59" x14ac:dyDescent="0.25">
      <c r="A21" t="s">
        <v>176</v>
      </c>
      <c r="B21" t="s">
        <v>156</v>
      </c>
      <c r="C21">
        <v>1</v>
      </c>
      <c r="D21">
        <v>20</v>
      </c>
      <c r="E21">
        <v>1</v>
      </c>
      <c r="F21" t="s">
        <v>66</v>
      </c>
      <c r="G21" t="s">
        <v>67</v>
      </c>
      <c r="H21" t="s">
        <v>68</v>
      </c>
      <c r="I21" t="s">
        <v>7</v>
      </c>
      <c r="J21" t="s">
        <v>7</v>
      </c>
      <c r="K21" t="s">
        <v>70</v>
      </c>
      <c r="L21">
        <v>50</v>
      </c>
      <c r="M21">
        <v>937551</v>
      </c>
      <c r="N21">
        <v>6</v>
      </c>
      <c r="O21">
        <v>1</v>
      </c>
      <c r="P21" t="s">
        <v>71</v>
      </c>
      <c r="Q21" t="s">
        <v>4465</v>
      </c>
      <c r="R21">
        <v>2</v>
      </c>
      <c r="T21">
        <v>13</v>
      </c>
      <c r="U21">
        <v>18</v>
      </c>
      <c r="V21">
        <v>3</v>
      </c>
      <c r="W21">
        <v>0</v>
      </c>
      <c r="X21">
        <v>3</v>
      </c>
      <c r="Y21">
        <v>0</v>
      </c>
      <c r="Z21">
        <v>16</v>
      </c>
      <c r="AA21">
        <v>21</v>
      </c>
      <c r="AB21">
        <v>50</v>
      </c>
      <c r="AC21">
        <v>21</v>
      </c>
      <c r="AD21">
        <v>4</v>
      </c>
      <c r="AE21">
        <v>0</v>
      </c>
      <c r="AF21">
        <v>25</v>
      </c>
      <c r="AG21">
        <v>0</v>
      </c>
      <c r="AH21">
        <v>29</v>
      </c>
      <c r="AI21">
        <v>25</v>
      </c>
      <c r="AJ21">
        <v>29</v>
      </c>
      <c r="AK21">
        <v>29</v>
      </c>
      <c r="AL21">
        <v>0</v>
      </c>
      <c r="AM21">
        <v>0.12</v>
      </c>
      <c r="AN21">
        <v>2.6363636363636362</v>
      </c>
      <c r="AO21">
        <v>0</v>
      </c>
      <c r="AP21" t="s">
        <v>82</v>
      </c>
      <c r="AQ21" t="s">
        <v>73</v>
      </c>
      <c r="AR21" t="s">
        <v>157</v>
      </c>
      <c r="AS21">
        <v>1922</v>
      </c>
      <c r="AT21">
        <v>1886</v>
      </c>
      <c r="AU21">
        <v>0</v>
      </c>
      <c r="AV21">
        <v>0</v>
      </c>
      <c r="AW21">
        <v>3.8079999999999998</v>
      </c>
      <c r="AX21">
        <v>0.18133333333333332</v>
      </c>
      <c r="AY21">
        <v>4.5333333333333332</v>
      </c>
      <c r="AZ21" t="s">
        <v>74</v>
      </c>
      <c r="BA21">
        <v>1.4666666666666668</v>
      </c>
      <c r="BB21">
        <v>8.0882352941176485</v>
      </c>
      <c r="BC21" t="s">
        <v>76</v>
      </c>
      <c r="BD21">
        <v>0</v>
      </c>
      <c r="BE21" t="s">
        <v>76</v>
      </c>
      <c r="BF21">
        <v>3.81</v>
      </c>
      <c r="BG21" t="s">
        <v>5672</v>
      </c>
    </row>
    <row r="22" spans="1:59" x14ac:dyDescent="0.25">
      <c r="A22" t="s">
        <v>177</v>
      </c>
      <c r="B22" t="s">
        <v>156</v>
      </c>
      <c r="C22">
        <v>1</v>
      </c>
      <c r="D22">
        <v>21</v>
      </c>
      <c r="E22">
        <v>1</v>
      </c>
      <c r="F22" t="s">
        <v>66</v>
      </c>
      <c r="G22" t="s">
        <v>67</v>
      </c>
      <c r="H22" t="s">
        <v>68</v>
      </c>
      <c r="I22" t="s">
        <v>7</v>
      </c>
      <c r="J22" t="s">
        <v>7</v>
      </c>
      <c r="K22" t="s">
        <v>70</v>
      </c>
      <c r="L22">
        <v>50</v>
      </c>
      <c r="M22">
        <v>937553</v>
      </c>
      <c r="N22">
        <v>6</v>
      </c>
      <c r="O22">
        <v>1</v>
      </c>
      <c r="P22" t="s">
        <v>71</v>
      </c>
      <c r="Q22" t="s">
        <v>4465</v>
      </c>
      <c r="R22">
        <v>2</v>
      </c>
      <c r="T22">
        <v>8</v>
      </c>
      <c r="U22">
        <v>13</v>
      </c>
      <c r="V22">
        <v>4</v>
      </c>
      <c r="W22">
        <v>0</v>
      </c>
      <c r="X22">
        <v>4</v>
      </c>
      <c r="Y22">
        <v>0</v>
      </c>
      <c r="Z22">
        <v>12</v>
      </c>
      <c r="AA22">
        <v>17</v>
      </c>
      <c r="AB22">
        <v>50</v>
      </c>
      <c r="AC22">
        <v>16</v>
      </c>
      <c r="AD22">
        <v>5</v>
      </c>
      <c r="AE22">
        <v>0</v>
      </c>
      <c r="AF22">
        <v>21</v>
      </c>
      <c r="AG22">
        <v>0</v>
      </c>
      <c r="AH22">
        <v>34</v>
      </c>
      <c r="AI22">
        <v>29</v>
      </c>
      <c r="AJ22">
        <v>34</v>
      </c>
      <c r="AK22">
        <v>34</v>
      </c>
      <c r="AL22">
        <v>0</v>
      </c>
      <c r="AM22">
        <v>0.12</v>
      </c>
      <c r="AN22">
        <v>3.0909090909090908</v>
      </c>
      <c r="AO22">
        <v>0</v>
      </c>
      <c r="AP22" t="s">
        <v>82</v>
      </c>
      <c r="AQ22" t="s">
        <v>73</v>
      </c>
      <c r="AR22" t="s">
        <v>157</v>
      </c>
      <c r="AS22">
        <v>1145</v>
      </c>
      <c r="AT22">
        <v>1064</v>
      </c>
      <c r="AU22">
        <v>0</v>
      </c>
      <c r="AV22">
        <v>0</v>
      </c>
      <c r="AW22">
        <v>2.2090000000000001</v>
      </c>
      <c r="AX22">
        <v>0.1380625</v>
      </c>
      <c r="AY22">
        <v>2.8993125000000002</v>
      </c>
      <c r="AZ22" t="s">
        <v>74</v>
      </c>
      <c r="BA22">
        <v>3.1006874999999998</v>
      </c>
      <c r="BB22">
        <v>22.458578542326844</v>
      </c>
      <c r="BC22" t="s">
        <v>76</v>
      </c>
      <c r="BD22">
        <v>0</v>
      </c>
      <c r="BE22" t="s">
        <v>76</v>
      </c>
      <c r="BF22">
        <v>2.2189999999999999</v>
      </c>
      <c r="BG22" t="s">
        <v>5672</v>
      </c>
    </row>
    <row r="23" spans="1:59" x14ac:dyDescent="0.25">
      <c r="A23" t="s">
        <v>178</v>
      </c>
      <c r="B23" t="s">
        <v>156</v>
      </c>
      <c r="C23">
        <v>1</v>
      </c>
      <c r="D23">
        <v>22</v>
      </c>
      <c r="E23">
        <v>1</v>
      </c>
      <c r="F23" t="s">
        <v>66</v>
      </c>
      <c r="G23" t="s">
        <v>67</v>
      </c>
      <c r="H23" t="s">
        <v>68</v>
      </c>
      <c r="I23" t="s">
        <v>7</v>
      </c>
      <c r="J23" t="s">
        <v>1</v>
      </c>
      <c r="K23" t="s">
        <v>70</v>
      </c>
      <c r="L23">
        <v>50</v>
      </c>
      <c r="M23">
        <v>937555</v>
      </c>
      <c r="N23">
        <v>6</v>
      </c>
      <c r="O23">
        <v>1</v>
      </c>
      <c r="P23" t="s">
        <v>71</v>
      </c>
      <c r="Q23" t="s">
        <v>4465</v>
      </c>
      <c r="R23">
        <v>2</v>
      </c>
      <c r="T23">
        <v>0</v>
      </c>
      <c r="U23">
        <v>9</v>
      </c>
      <c r="V23">
        <v>10</v>
      </c>
      <c r="W23">
        <v>0</v>
      </c>
      <c r="X23">
        <v>10</v>
      </c>
      <c r="Y23">
        <v>3</v>
      </c>
      <c r="Z23">
        <v>0</v>
      </c>
      <c r="AA23">
        <v>22</v>
      </c>
      <c r="AB23">
        <v>50</v>
      </c>
      <c r="AC23">
        <v>9</v>
      </c>
      <c r="AD23">
        <v>11</v>
      </c>
      <c r="AE23">
        <v>6</v>
      </c>
      <c r="AF23">
        <v>26</v>
      </c>
      <c r="AG23">
        <v>0</v>
      </c>
      <c r="AH23">
        <v>41</v>
      </c>
      <c r="AI23">
        <v>24</v>
      </c>
      <c r="AJ23">
        <v>35</v>
      </c>
      <c r="AK23">
        <v>41</v>
      </c>
      <c r="AL23">
        <v>0</v>
      </c>
      <c r="AM23">
        <v>0.12</v>
      </c>
      <c r="AN23">
        <v>3.1818181818181821</v>
      </c>
      <c r="AO23">
        <v>0</v>
      </c>
      <c r="AP23" t="s">
        <v>82</v>
      </c>
      <c r="AQ23" t="s">
        <v>73</v>
      </c>
      <c r="AR23" t="s">
        <v>157</v>
      </c>
      <c r="AS23">
        <v>689</v>
      </c>
      <c r="AT23">
        <v>632</v>
      </c>
      <c r="AU23">
        <v>0</v>
      </c>
      <c r="AV23">
        <v>0</v>
      </c>
      <c r="AW23">
        <v>1.321</v>
      </c>
      <c r="AX23">
        <v>0.14677777777777778</v>
      </c>
      <c r="AY23">
        <v>3.8162222222222226</v>
      </c>
      <c r="AZ23" t="s">
        <v>74</v>
      </c>
      <c r="BA23">
        <v>2.1837777777777774</v>
      </c>
      <c r="BB23">
        <v>14.8781226343679</v>
      </c>
      <c r="BC23" t="s">
        <v>81</v>
      </c>
      <c r="BD23">
        <v>1</v>
      </c>
      <c r="BE23" t="s">
        <v>76</v>
      </c>
      <c r="BF23">
        <v>1.3220000000000001</v>
      </c>
      <c r="BG23" t="s">
        <v>5672</v>
      </c>
    </row>
    <row r="24" spans="1:59" x14ac:dyDescent="0.25">
      <c r="A24" t="s">
        <v>179</v>
      </c>
      <c r="B24" t="s">
        <v>156</v>
      </c>
      <c r="C24">
        <v>1</v>
      </c>
      <c r="D24">
        <v>23</v>
      </c>
      <c r="E24">
        <v>1</v>
      </c>
      <c r="F24" t="s">
        <v>66</v>
      </c>
      <c r="G24" t="s">
        <v>67</v>
      </c>
      <c r="H24" t="s">
        <v>68</v>
      </c>
      <c r="I24" t="s">
        <v>7</v>
      </c>
      <c r="J24" t="s">
        <v>7</v>
      </c>
      <c r="K24" t="s">
        <v>70</v>
      </c>
      <c r="L24">
        <v>50</v>
      </c>
      <c r="M24">
        <v>937557</v>
      </c>
      <c r="N24">
        <v>6</v>
      </c>
      <c r="O24">
        <v>1</v>
      </c>
      <c r="P24" t="s">
        <v>71</v>
      </c>
      <c r="Q24" t="s">
        <v>4466</v>
      </c>
      <c r="R24">
        <v>3</v>
      </c>
      <c r="T24">
        <v>9</v>
      </c>
      <c r="U24">
        <v>14</v>
      </c>
      <c r="V24">
        <v>2</v>
      </c>
      <c r="W24">
        <v>0</v>
      </c>
      <c r="X24">
        <v>2</v>
      </c>
      <c r="Y24">
        <v>2</v>
      </c>
      <c r="Z24">
        <v>13</v>
      </c>
      <c r="AA24">
        <v>18</v>
      </c>
      <c r="AB24">
        <v>50</v>
      </c>
      <c r="AC24">
        <v>19</v>
      </c>
      <c r="AD24">
        <v>3</v>
      </c>
      <c r="AE24">
        <v>5</v>
      </c>
      <c r="AF24">
        <v>27</v>
      </c>
      <c r="AG24">
        <v>0</v>
      </c>
      <c r="AH24">
        <v>31</v>
      </c>
      <c r="AI24">
        <v>23</v>
      </c>
      <c r="AJ24">
        <v>26</v>
      </c>
      <c r="AK24">
        <v>31</v>
      </c>
      <c r="AL24">
        <v>0</v>
      </c>
      <c r="AM24">
        <v>0.12</v>
      </c>
      <c r="AN24">
        <v>2.3636363636363638</v>
      </c>
      <c r="AO24">
        <v>0</v>
      </c>
      <c r="AP24" t="s">
        <v>82</v>
      </c>
      <c r="AQ24" t="s">
        <v>73</v>
      </c>
      <c r="AR24" t="s">
        <v>157</v>
      </c>
      <c r="AS24">
        <v>1312</v>
      </c>
      <c r="AT24">
        <v>1376</v>
      </c>
      <c r="AU24">
        <v>0</v>
      </c>
      <c r="AV24">
        <v>0</v>
      </c>
      <c r="AW24">
        <v>2.6880000000000002</v>
      </c>
      <c r="AX24">
        <v>0.14147368421052633</v>
      </c>
      <c r="AY24">
        <v>3.8197894736842111</v>
      </c>
      <c r="AZ24" t="s">
        <v>74</v>
      </c>
      <c r="BA24">
        <v>2.1802105263157889</v>
      </c>
      <c r="BB24">
        <v>15.410714285714279</v>
      </c>
      <c r="BC24" t="s">
        <v>75</v>
      </c>
      <c r="BD24">
        <v>0</v>
      </c>
      <c r="BE24" t="s">
        <v>76</v>
      </c>
      <c r="BF24">
        <v>2.649</v>
      </c>
      <c r="BG24" t="s">
        <v>5673</v>
      </c>
    </row>
    <row r="25" spans="1:59" x14ac:dyDescent="0.25">
      <c r="A25" t="s">
        <v>180</v>
      </c>
      <c r="B25" t="s">
        <v>156</v>
      </c>
      <c r="C25">
        <v>1</v>
      </c>
      <c r="D25">
        <v>24</v>
      </c>
      <c r="E25">
        <v>1</v>
      </c>
      <c r="F25" t="s">
        <v>66</v>
      </c>
      <c r="G25" t="s">
        <v>67</v>
      </c>
      <c r="H25" t="s">
        <v>68</v>
      </c>
      <c r="I25" t="s">
        <v>7</v>
      </c>
      <c r="J25" t="s">
        <v>7</v>
      </c>
      <c r="K25" t="s">
        <v>70</v>
      </c>
      <c r="L25">
        <v>50</v>
      </c>
      <c r="M25">
        <v>937559</v>
      </c>
      <c r="N25">
        <v>6</v>
      </c>
      <c r="O25">
        <v>1</v>
      </c>
      <c r="P25" t="s">
        <v>71</v>
      </c>
      <c r="Q25" t="s">
        <v>4466</v>
      </c>
      <c r="R25">
        <v>3</v>
      </c>
      <c r="T25">
        <v>9</v>
      </c>
      <c r="U25">
        <v>14</v>
      </c>
      <c r="V25">
        <v>2</v>
      </c>
      <c r="W25">
        <v>0</v>
      </c>
      <c r="X25">
        <v>2</v>
      </c>
      <c r="Y25">
        <v>0</v>
      </c>
      <c r="Z25">
        <v>11</v>
      </c>
      <c r="AA25">
        <v>16</v>
      </c>
      <c r="AB25">
        <v>50</v>
      </c>
      <c r="AC25">
        <v>23</v>
      </c>
      <c r="AD25">
        <v>5</v>
      </c>
      <c r="AE25">
        <v>0</v>
      </c>
      <c r="AF25">
        <v>28</v>
      </c>
      <c r="AG25">
        <v>0</v>
      </c>
      <c r="AH25">
        <v>27</v>
      </c>
      <c r="AI25">
        <v>22</v>
      </c>
      <c r="AJ25">
        <v>27</v>
      </c>
      <c r="AK25">
        <v>27</v>
      </c>
      <c r="AL25">
        <v>0</v>
      </c>
      <c r="AM25">
        <v>0.12</v>
      </c>
      <c r="AN25">
        <v>2.4545454545454546</v>
      </c>
      <c r="AO25">
        <v>0</v>
      </c>
      <c r="AP25" t="s">
        <v>82</v>
      </c>
      <c r="AQ25" t="s">
        <v>73</v>
      </c>
      <c r="AR25" t="s">
        <v>157</v>
      </c>
      <c r="AS25">
        <v>1821</v>
      </c>
      <c r="AT25">
        <v>1572</v>
      </c>
      <c r="AU25">
        <v>0</v>
      </c>
      <c r="AV25">
        <v>0</v>
      </c>
      <c r="AW25">
        <v>3.3929999999999998</v>
      </c>
      <c r="AX25">
        <v>0.14752173913043479</v>
      </c>
      <c r="AY25">
        <v>4.1306086956521737</v>
      </c>
      <c r="AZ25" t="s">
        <v>74</v>
      </c>
      <c r="BA25">
        <v>1.8693913043478263</v>
      </c>
      <c r="BB25">
        <v>12.671971706454466</v>
      </c>
      <c r="BC25" t="s">
        <v>76</v>
      </c>
      <c r="BD25">
        <v>0</v>
      </c>
      <c r="BE25" t="s">
        <v>76</v>
      </c>
      <c r="BF25">
        <v>3.5739999999999998</v>
      </c>
      <c r="BG25" t="s">
        <v>5673</v>
      </c>
    </row>
    <row r="26" spans="1:59" x14ac:dyDescent="0.25">
      <c r="A26" t="s">
        <v>181</v>
      </c>
      <c r="B26" t="s">
        <v>156</v>
      </c>
      <c r="C26">
        <v>1</v>
      </c>
      <c r="D26">
        <v>25</v>
      </c>
      <c r="E26">
        <v>1</v>
      </c>
      <c r="F26" t="s">
        <v>66</v>
      </c>
      <c r="G26" t="s">
        <v>67</v>
      </c>
      <c r="H26" t="s">
        <v>68</v>
      </c>
      <c r="I26" t="s">
        <v>7</v>
      </c>
      <c r="J26" t="s">
        <v>7</v>
      </c>
      <c r="K26" t="s">
        <v>70</v>
      </c>
      <c r="L26">
        <v>50</v>
      </c>
      <c r="M26">
        <v>937561</v>
      </c>
      <c r="N26">
        <v>6</v>
      </c>
      <c r="O26">
        <v>1</v>
      </c>
      <c r="P26" t="s">
        <v>71</v>
      </c>
      <c r="Q26" t="s">
        <v>4466</v>
      </c>
      <c r="R26">
        <v>3</v>
      </c>
      <c r="T26">
        <v>6</v>
      </c>
      <c r="U26">
        <v>11</v>
      </c>
      <c r="V26">
        <v>2</v>
      </c>
      <c r="W26">
        <v>0</v>
      </c>
      <c r="X26">
        <v>2</v>
      </c>
      <c r="Y26">
        <v>1</v>
      </c>
      <c r="Z26">
        <v>9</v>
      </c>
      <c r="AA26">
        <v>14</v>
      </c>
      <c r="AB26">
        <v>50</v>
      </c>
      <c r="AC26">
        <v>14</v>
      </c>
      <c r="AD26">
        <v>5</v>
      </c>
      <c r="AE26">
        <v>1</v>
      </c>
      <c r="AF26">
        <v>20</v>
      </c>
      <c r="AG26">
        <v>0</v>
      </c>
      <c r="AH26">
        <v>36</v>
      </c>
      <c r="AI26">
        <v>30</v>
      </c>
      <c r="AJ26">
        <v>35</v>
      </c>
      <c r="AK26">
        <v>36</v>
      </c>
      <c r="AL26">
        <v>0</v>
      </c>
      <c r="AM26">
        <v>0.12</v>
      </c>
      <c r="AN26">
        <v>3.1818181818181821</v>
      </c>
      <c r="AO26">
        <v>0</v>
      </c>
      <c r="AP26" t="s">
        <v>82</v>
      </c>
      <c r="AQ26" t="s">
        <v>73</v>
      </c>
      <c r="AR26" t="s">
        <v>157</v>
      </c>
      <c r="AS26">
        <v>1316</v>
      </c>
      <c r="AT26">
        <v>1564</v>
      </c>
      <c r="AU26">
        <v>0</v>
      </c>
      <c r="AV26">
        <v>0</v>
      </c>
      <c r="AW26">
        <v>2.88</v>
      </c>
      <c r="AX26">
        <v>0.20571428571428571</v>
      </c>
      <c r="AY26">
        <v>4.1142857142857139</v>
      </c>
      <c r="AZ26" t="s">
        <v>74</v>
      </c>
      <c r="BA26">
        <v>1.8857142857142861</v>
      </c>
      <c r="BB26">
        <v>9.1666666666666696</v>
      </c>
      <c r="BC26" t="s">
        <v>76</v>
      </c>
      <c r="BD26">
        <v>0</v>
      </c>
      <c r="BE26" t="s">
        <v>76</v>
      </c>
      <c r="BF26">
        <v>2.8479999999999999</v>
      </c>
      <c r="BG26" t="s">
        <v>5673</v>
      </c>
    </row>
    <row r="27" spans="1:59" x14ac:dyDescent="0.25">
      <c r="A27" t="s">
        <v>182</v>
      </c>
      <c r="B27" t="s">
        <v>156</v>
      </c>
      <c r="C27">
        <v>1</v>
      </c>
      <c r="D27">
        <v>26</v>
      </c>
      <c r="E27">
        <v>1</v>
      </c>
      <c r="F27" t="s">
        <v>66</v>
      </c>
      <c r="G27" t="s">
        <v>67</v>
      </c>
      <c r="H27" t="s">
        <v>68</v>
      </c>
      <c r="I27" t="s">
        <v>7</v>
      </c>
      <c r="J27" t="s">
        <v>7</v>
      </c>
      <c r="K27" t="s">
        <v>70</v>
      </c>
      <c r="L27">
        <v>50</v>
      </c>
      <c r="M27">
        <v>937563</v>
      </c>
      <c r="N27">
        <v>6</v>
      </c>
      <c r="O27">
        <v>1</v>
      </c>
      <c r="P27" t="s">
        <v>71</v>
      </c>
      <c r="Q27" t="s">
        <v>4466</v>
      </c>
      <c r="R27">
        <v>3</v>
      </c>
      <c r="T27">
        <v>7</v>
      </c>
      <c r="U27">
        <v>12</v>
      </c>
      <c r="V27">
        <v>4</v>
      </c>
      <c r="W27">
        <v>0</v>
      </c>
      <c r="X27">
        <v>4</v>
      </c>
      <c r="Y27">
        <v>0</v>
      </c>
      <c r="Z27">
        <v>11</v>
      </c>
      <c r="AA27">
        <v>16</v>
      </c>
      <c r="AB27">
        <v>50</v>
      </c>
      <c r="AC27">
        <v>17</v>
      </c>
      <c r="AD27">
        <v>5</v>
      </c>
      <c r="AE27">
        <v>0</v>
      </c>
      <c r="AF27">
        <v>22</v>
      </c>
      <c r="AG27">
        <v>0</v>
      </c>
      <c r="AH27">
        <v>33</v>
      </c>
      <c r="AI27">
        <v>28</v>
      </c>
      <c r="AJ27">
        <v>33</v>
      </c>
      <c r="AK27">
        <v>33</v>
      </c>
      <c r="AL27">
        <v>0</v>
      </c>
      <c r="AM27">
        <v>0.12</v>
      </c>
      <c r="AN27">
        <v>3</v>
      </c>
      <c r="AO27">
        <v>0</v>
      </c>
      <c r="AP27" t="s">
        <v>82</v>
      </c>
      <c r="AQ27" t="s">
        <v>73</v>
      </c>
      <c r="AR27" t="s">
        <v>157</v>
      </c>
      <c r="AS27">
        <v>1227</v>
      </c>
      <c r="AT27">
        <v>1293</v>
      </c>
      <c r="AU27">
        <v>0</v>
      </c>
      <c r="AV27">
        <v>0</v>
      </c>
      <c r="AW27">
        <v>2.52</v>
      </c>
      <c r="AX27">
        <v>0.14823529411764705</v>
      </c>
      <c r="AY27">
        <v>3.2611764705882349</v>
      </c>
      <c r="AZ27" t="s">
        <v>74</v>
      </c>
      <c r="BA27">
        <v>2.7388235294117651</v>
      </c>
      <c r="BB27">
        <v>18.476190476190482</v>
      </c>
      <c r="BC27" t="s">
        <v>76</v>
      </c>
      <c r="BD27">
        <v>0</v>
      </c>
      <c r="BE27" t="s">
        <v>76</v>
      </c>
      <c r="BF27">
        <v>2.4830000000000001</v>
      </c>
      <c r="BG27" t="s">
        <v>5673</v>
      </c>
    </row>
    <row r="28" spans="1:59" x14ac:dyDescent="0.25">
      <c r="A28" t="s">
        <v>183</v>
      </c>
      <c r="B28" t="s">
        <v>156</v>
      </c>
      <c r="C28">
        <v>1</v>
      </c>
      <c r="D28">
        <v>27</v>
      </c>
      <c r="E28">
        <v>1</v>
      </c>
      <c r="F28" t="s">
        <v>66</v>
      </c>
      <c r="G28" t="s">
        <v>67</v>
      </c>
      <c r="H28" t="s">
        <v>68</v>
      </c>
      <c r="I28" t="s">
        <v>7</v>
      </c>
      <c r="J28" t="s">
        <v>7</v>
      </c>
      <c r="K28" t="s">
        <v>70</v>
      </c>
      <c r="L28">
        <v>50</v>
      </c>
      <c r="M28">
        <v>937565</v>
      </c>
      <c r="N28">
        <v>6</v>
      </c>
      <c r="O28">
        <v>1</v>
      </c>
      <c r="P28" t="s">
        <v>71</v>
      </c>
      <c r="Q28" t="s">
        <v>4466</v>
      </c>
      <c r="R28">
        <v>3</v>
      </c>
      <c r="T28">
        <v>11</v>
      </c>
      <c r="U28">
        <v>16</v>
      </c>
      <c r="V28">
        <v>3</v>
      </c>
      <c r="W28">
        <v>0</v>
      </c>
      <c r="X28">
        <v>3</v>
      </c>
      <c r="Y28">
        <v>2</v>
      </c>
      <c r="Z28">
        <v>16</v>
      </c>
      <c r="AA28">
        <v>21</v>
      </c>
      <c r="AB28">
        <v>50</v>
      </c>
      <c r="AC28">
        <v>18</v>
      </c>
      <c r="AD28">
        <v>7</v>
      </c>
      <c r="AE28">
        <v>3</v>
      </c>
      <c r="AF28">
        <v>28</v>
      </c>
      <c r="AG28">
        <v>0</v>
      </c>
      <c r="AH28">
        <v>32</v>
      </c>
      <c r="AI28">
        <v>22</v>
      </c>
      <c r="AJ28">
        <v>29</v>
      </c>
      <c r="AK28">
        <v>32</v>
      </c>
      <c r="AL28">
        <v>0</v>
      </c>
      <c r="AM28">
        <v>0.12</v>
      </c>
      <c r="AN28">
        <v>2.6363636363636362</v>
      </c>
      <c r="AO28">
        <v>0</v>
      </c>
      <c r="AP28" t="s">
        <v>82</v>
      </c>
      <c r="AQ28" t="s">
        <v>73</v>
      </c>
      <c r="AR28" t="s">
        <v>157</v>
      </c>
      <c r="AS28">
        <v>2050</v>
      </c>
      <c r="AT28">
        <v>2093</v>
      </c>
      <c r="AU28">
        <v>0</v>
      </c>
      <c r="AV28">
        <v>0</v>
      </c>
      <c r="AW28">
        <v>4.1429999999999998</v>
      </c>
      <c r="AX28">
        <v>0.23016666666666666</v>
      </c>
      <c r="AY28">
        <v>6.4446666666666665</v>
      </c>
      <c r="AZ28" t="s">
        <v>74</v>
      </c>
      <c r="BA28">
        <v>-0.44466666666666654</v>
      </c>
      <c r="BB28">
        <v>-1.9319333816075304</v>
      </c>
      <c r="BC28" t="s">
        <v>76</v>
      </c>
      <c r="BD28">
        <v>0</v>
      </c>
      <c r="BE28" t="s">
        <v>76</v>
      </c>
      <c r="BF28">
        <v>4.0490000000000004</v>
      </c>
      <c r="BG28" t="s">
        <v>5673</v>
      </c>
    </row>
    <row r="29" spans="1:59" x14ac:dyDescent="0.25">
      <c r="A29" t="s">
        <v>184</v>
      </c>
      <c r="B29" t="s">
        <v>156</v>
      </c>
      <c r="C29">
        <v>1</v>
      </c>
      <c r="D29">
        <v>28</v>
      </c>
      <c r="E29">
        <v>1</v>
      </c>
      <c r="F29" t="s">
        <v>66</v>
      </c>
      <c r="G29" t="s">
        <v>67</v>
      </c>
      <c r="H29" t="s">
        <v>77</v>
      </c>
      <c r="I29" t="s">
        <v>5</v>
      </c>
      <c r="J29" t="s">
        <v>78</v>
      </c>
      <c r="K29" t="s">
        <v>70</v>
      </c>
      <c r="L29">
        <v>50</v>
      </c>
      <c r="M29">
        <v>937567</v>
      </c>
      <c r="N29">
        <v>5</v>
      </c>
      <c r="O29">
        <v>1</v>
      </c>
      <c r="P29" t="s">
        <v>71</v>
      </c>
      <c r="Q29" t="s">
        <v>4466</v>
      </c>
      <c r="R29">
        <v>3</v>
      </c>
      <c r="T29">
        <v>0</v>
      </c>
      <c r="U29">
        <v>4</v>
      </c>
      <c r="V29">
        <v>0</v>
      </c>
      <c r="W29">
        <v>0</v>
      </c>
      <c r="X29">
        <v>0</v>
      </c>
      <c r="Y29">
        <v>0</v>
      </c>
      <c r="Z29">
        <v>0</v>
      </c>
      <c r="AA29">
        <v>4</v>
      </c>
      <c r="AB29">
        <v>50</v>
      </c>
      <c r="AC29">
        <v>4</v>
      </c>
      <c r="AD29">
        <v>0</v>
      </c>
      <c r="AE29">
        <v>0</v>
      </c>
      <c r="AF29">
        <v>4</v>
      </c>
      <c r="AG29">
        <v>0</v>
      </c>
      <c r="AH29">
        <v>46</v>
      </c>
      <c r="AI29">
        <v>46</v>
      </c>
      <c r="AJ29">
        <v>46</v>
      </c>
      <c r="AK29">
        <v>46</v>
      </c>
      <c r="AL29">
        <v>0</v>
      </c>
      <c r="AM29">
        <v>0.1</v>
      </c>
      <c r="AN29">
        <v>4.1818181818181817</v>
      </c>
      <c r="AO29">
        <v>0</v>
      </c>
      <c r="AP29" t="s">
        <v>79</v>
      </c>
      <c r="AQ29" t="s">
        <v>73</v>
      </c>
      <c r="AR29" t="s">
        <v>157</v>
      </c>
      <c r="AS29">
        <v>0</v>
      </c>
      <c r="AT29">
        <v>0</v>
      </c>
      <c r="AU29">
        <v>0</v>
      </c>
      <c r="AV29">
        <v>0</v>
      </c>
      <c r="AW29">
        <v>0</v>
      </c>
      <c r="AX29">
        <v>0</v>
      </c>
      <c r="AY29">
        <v>0</v>
      </c>
      <c r="AZ29" t="s">
        <v>80</v>
      </c>
      <c r="BA29">
        <v>5</v>
      </c>
      <c r="BB29">
        <v>0</v>
      </c>
      <c r="BC29" t="s">
        <v>76</v>
      </c>
      <c r="BD29">
        <v>0</v>
      </c>
      <c r="BE29" t="s">
        <v>76</v>
      </c>
      <c r="BF29">
        <v>4.3657946666666669</v>
      </c>
      <c r="BG29" t="s">
        <v>5673</v>
      </c>
    </row>
    <row r="30" spans="1:59" x14ac:dyDescent="0.25">
      <c r="A30" t="s">
        <v>185</v>
      </c>
      <c r="B30" t="s">
        <v>156</v>
      </c>
      <c r="C30">
        <v>1</v>
      </c>
      <c r="D30">
        <v>29</v>
      </c>
      <c r="E30">
        <v>1</v>
      </c>
      <c r="F30" t="s">
        <v>66</v>
      </c>
      <c r="G30" t="s">
        <v>67</v>
      </c>
      <c r="H30" t="s">
        <v>68</v>
      </c>
      <c r="I30" t="s">
        <v>7</v>
      </c>
      <c r="J30" t="s">
        <v>7</v>
      </c>
      <c r="K30" t="s">
        <v>70</v>
      </c>
      <c r="L30">
        <v>50</v>
      </c>
      <c r="M30">
        <v>937569</v>
      </c>
      <c r="N30">
        <v>6</v>
      </c>
      <c r="O30">
        <v>1</v>
      </c>
      <c r="P30" t="s">
        <v>71</v>
      </c>
      <c r="Q30" t="s">
        <v>4466</v>
      </c>
      <c r="R30">
        <v>3</v>
      </c>
      <c r="T30">
        <v>11</v>
      </c>
      <c r="U30">
        <v>16</v>
      </c>
      <c r="V30">
        <v>3</v>
      </c>
      <c r="W30">
        <v>0</v>
      </c>
      <c r="X30">
        <v>3</v>
      </c>
      <c r="Y30">
        <v>2</v>
      </c>
      <c r="Z30">
        <v>16</v>
      </c>
      <c r="AA30">
        <v>21</v>
      </c>
      <c r="AB30">
        <v>50</v>
      </c>
      <c r="AC30">
        <v>16</v>
      </c>
      <c r="AD30">
        <v>7</v>
      </c>
      <c r="AE30">
        <v>2</v>
      </c>
      <c r="AF30">
        <v>25</v>
      </c>
      <c r="AG30">
        <v>0</v>
      </c>
      <c r="AH30">
        <v>34</v>
      </c>
      <c r="AI30">
        <v>25</v>
      </c>
      <c r="AJ30">
        <v>32</v>
      </c>
      <c r="AK30">
        <v>34</v>
      </c>
      <c r="AL30">
        <v>0</v>
      </c>
      <c r="AM30">
        <v>0.12</v>
      </c>
      <c r="AN30">
        <v>2.9090909090909092</v>
      </c>
      <c r="AO30">
        <v>0</v>
      </c>
      <c r="AP30" t="s">
        <v>82</v>
      </c>
      <c r="AQ30" t="s">
        <v>73</v>
      </c>
      <c r="AR30" t="s">
        <v>157</v>
      </c>
      <c r="AS30">
        <v>1117</v>
      </c>
      <c r="AT30">
        <v>1336</v>
      </c>
      <c r="AU30">
        <v>0</v>
      </c>
      <c r="AV30">
        <v>0</v>
      </c>
      <c r="AW30">
        <v>2.4529999999999998</v>
      </c>
      <c r="AX30">
        <v>0.15331249999999999</v>
      </c>
      <c r="AY30">
        <v>3.8328124999999997</v>
      </c>
      <c r="AZ30" t="s">
        <v>74</v>
      </c>
      <c r="BA30">
        <v>2.1671875000000003</v>
      </c>
      <c r="BB30">
        <v>14.135752140236448</v>
      </c>
      <c r="BC30" t="s">
        <v>76</v>
      </c>
      <c r="BD30">
        <v>0</v>
      </c>
      <c r="BE30" t="s">
        <v>76</v>
      </c>
      <c r="BF30">
        <v>2.4590000000000001</v>
      </c>
      <c r="BG30" t="s">
        <v>5673</v>
      </c>
    </row>
    <row r="31" spans="1:59" x14ac:dyDescent="0.25">
      <c r="A31" t="s">
        <v>186</v>
      </c>
      <c r="B31" t="s">
        <v>156</v>
      </c>
      <c r="C31">
        <v>1</v>
      </c>
      <c r="D31">
        <v>30</v>
      </c>
      <c r="E31">
        <v>1</v>
      </c>
      <c r="F31" t="s">
        <v>66</v>
      </c>
      <c r="G31" t="s">
        <v>67</v>
      </c>
      <c r="H31" t="s">
        <v>68</v>
      </c>
      <c r="I31" t="s">
        <v>7</v>
      </c>
      <c r="J31" t="s">
        <v>7</v>
      </c>
      <c r="K31" t="s">
        <v>70</v>
      </c>
      <c r="L31">
        <v>50</v>
      </c>
      <c r="M31">
        <v>937571</v>
      </c>
      <c r="N31">
        <v>6</v>
      </c>
      <c r="O31">
        <v>1</v>
      </c>
      <c r="P31" t="s">
        <v>71</v>
      </c>
      <c r="Q31" t="s">
        <v>4466</v>
      </c>
      <c r="R31">
        <v>3</v>
      </c>
      <c r="T31">
        <v>7</v>
      </c>
      <c r="U31">
        <v>12</v>
      </c>
      <c r="V31">
        <v>0</v>
      </c>
      <c r="W31">
        <v>0</v>
      </c>
      <c r="X31">
        <v>0</v>
      </c>
      <c r="Y31">
        <v>1</v>
      </c>
      <c r="Z31">
        <v>8</v>
      </c>
      <c r="AA31">
        <v>13</v>
      </c>
      <c r="AB31">
        <v>50</v>
      </c>
      <c r="AC31">
        <v>16</v>
      </c>
      <c r="AD31">
        <v>0</v>
      </c>
      <c r="AE31">
        <v>1</v>
      </c>
      <c r="AF31">
        <v>17</v>
      </c>
      <c r="AG31">
        <v>0</v>
      </c>
      <c r="AH31">
        <v>34</v>
      </c>
      <c r="AI31">
        <v>33</v>
      </c>
      <c r="AJ31">
        <v>33</v>
      </c>
      <c r="AK31">
        <v>34</v>
      </c>
      <c r="AL31">
        <v>0</v>
      </c>
      <c r="AM31">
        <v>0.12</v>
      </c>
      <c r="AN31">
        <v>3</v>
      </c>
      <c r="AO31">
        <v>0</v>
      </c>
      <c r="AP31" t="s">
        <v>82</v>
      </c>
      <c r="AQ31" t="s">
        <v>73</v>
      </c>
      <c r="AR31" t="s">
        <v>157</v>
      </c>
      <c r="AS31">
        <v>1006</v>
      </c>
      <c r="AT31">
        <v>1159</v>
      </c>
      <c r="AU31">
        <v>0</v>
      </c>
      <c r="AV31">
        <v>0</v>
      </c>
      <c r="AW31">
        <v>2.165</v>
      </c>
      <c r="AX31">
        <v>0.1353125</v>
      </c>
      <c r="AY31">
        <v>2.3003125</v>
      </c>
      <c r="AZ31" t="s">
        <v>74</v>
      </c>
      <c r="BA31">
        <v>3.6996875</v>
      </c>
      <c r="BB31">
        <v>27.341801385681293</v>
      </c>
      <c r="BC31" t="s">
        <v>76</v>
      </c>
      <c r="BD31">
        <v>0</v>
      </c>
      <c r="BE31" t="s">
        <v>76</v>
      </c>
      <c r="BF31">
        <v>2.0310000000000001</v>
      </c>
      <c r="BG31" t="s">
        <v>5673</v>
      </c>
    </row>
    <row r="32" spans="1:59" x14ac:dyDescent="0.25">
      <c r="A32" t="s">
        <v>187</v>
      </c>
      <c r="B32" t="s">
        <v>156</v>
      </c>
      <c r="C32">
        <v>1</v>
      </c>
      <c r="D32">
        <v>31</v>
      </c>
      <c r="E32">
        <v>1</v>
      </c>
      <c r="F32" t="s">
        <v>66</v>
      </c>
      <c r="G32" t="s">
        <v>67</v>
      </c>
      <c r="H32" t="s">
        <v>68</v>
      </c>
      <c r="I32" t="s">
        <v>7</v>
      </c>
      <c r="J32" t="s">
        <v>7</v>
      </c>
      <c r="K32" t="s">
        <v>70</v>
      </c>
      <c r="L32">
        <v>50</v>
      </c>
      <c r="M32">
        <v>937573</v>
      </c>
      <c r="N32">
        <v>6</v>
      </c>
      <c r="O32">
        <v>1</v>
      </c>
      <c r="P32" t="s">
        <v>71</v>
      </c>
      <c r="Q32" t="s">
        <v>4466</v>
      </c>
      <c r="R32">
        <v>3</v>
      </c>
      <c r="T32">
        <v>14</v>
      </c>
      <c r="U32">
        <v>19</v>
      </c>
      <c r="V32">
        <v>4</v>
      </c>
      <c r="W32">
        <v>0</v>
      </c>
      <c r="X32">
        <v>4</v>
      </c>
      <c r="Y32">
        <v>0</v>
      </c>
      <c r="Z32">
        <v>18</v>
      </c>
      <c r="AA32">
        <v>23</v>
      </c>
      <c r="AB32">
        <v>50</v>
      </c>
      <c r="AC32">
        <v>27</v>
      </c>
      <c r="AD32">
        <v>4</v>
      </c>
      <c r="AE32">
        <v>0</v>
      </c>
      <c r="AF32">
        <v>31</v>
      </c>
      <c r="AG32">
        <v>0</v>
      </c>
      <c r="AH32">
        <v>23</v>
      </c>
      <c r="AI32">
        <v>19</v>
      </c>
      <c r="AJ32">
        <v>23</v>
      </c>
      <c r="AK32">
        <v>23</v>
      </c>
      <c r="AL32">
        <v>0</v>
      </c>
      <c r="AM32">
        <v>0.12</v>
      </c>
      <c r="AN32">
        <v>2.0909090909090908</v>
      </c>
      <c r="AO32">
        <v>0</v>
      </c>
      <c r="AP32" t="s">
        <v>82</v>
      </c>
      <c r="AQ32" t="s">
        <v>73</v>
      </c>
      <c r="AR32" t="s">
        <v>157</v>
      </c>
      <c r="AS32">
        <v>2397</v>
      </c>
      <c r="AT32">
        <v>2202</v>
      </c>
      <c r="AU32">
        <v>0</v>
      </c>
      <c r="AV32">
        <v>0</v>
      </c>
      <c r="AW32">
        <v>4.5990000000000002</v>
      </c>
      <c r="AX32">
        <v>0.17033333333333334</v>
      </c>
      <c r="AY32">
        <v>5.2803333333333331</v>
      </c>
      <c r="AZ32" t="s">
        <v>74</v>
      </c>
      <c r="BA32">
        <v>0.7196666666666669</v>
      </c>
      <c r="BB32">
        <v>4.2250489236790623</v>
      </c>
      <c r="BC32" t="s">
        <v>76</v>
      </c>
      <c r="BD32">
        <v>0</v>
      </c>
      <c r="BE32" t="s">
        <v>76</v>
      </c>
      <c r="BF32">
        <v>4.68</v>
      </c>
      <c r="BG32" t="s">
        <v>5673</v>
      </c>
    </row>
    <row r="33" spans="1:59" x14ac:dyDescent="0.25">
      <c r="A33" t="s">
        <v>188</v>
      </c>
      <c r="B33" t="s">
        <v>156</v>
      </c>
      <c r="C33">
        <v>1</v>
      </c>
      <c r="D33">
        <v>32</v>
      </c>
      <c r="E33">
        <v>1</v>
      </c>
      <c r="F33" t="s">
        <v>66</v>
      </c>
      <c r="G33" t="s">
        <v>67</v>
      </c>
      <c r="H33" t="s">
        <v>68</v>
      </c>
      <c r="I33" t="s">
        <v>7</v>
      </c>
      <c r="J33" t="s">
        <v>7</v>
      </c>
      <c r="K33" t="s">
        <v>70</v>
      </c>
      <c r="L33">
        <v>50</v>
      </c>
      <c r="M33">
        <v>937575</v>
      </c>
      <c r="N33">
        <v>6</v>
      </c>
      <c r="O33">
        <v>1</v>
      </c>
      <c r="P33" t="s">
        <v>71</v>
      </c>
      <c r="Q33" t="s">
        <v>4466</v>
      </c>
      <c r="R33">
        <v>3</v>
      </c>
      <c r="T33">
        <v>11</v>
      </c>
      <c r="U33">
        <v>16</v>
      </c>
      <c r="V33">
        <v>0</v>
      </c>
      <c r="W33">
        <v>0</v>
      </c>
      <c r="X33">
        <v>0</v>
      </c>
      <c r="Y33">
        <v>0</v>
      </c>
      <c r="Z33">
        <v>11</v>
      </c>
      <c r="AA33">
        <v>16</v>
      </c>
      <c r="AB33">
        <v>50</v>
      </c>
      <c r="AC33">
        <v>20</v>
      </c>
      <c r="AD33">
        <v>0</v>
      </c>
      <c r="AE33">
        <v>0</v>
      </c>
      <c r="AF33">
        <v>20</v>
      </c>
      <c r="AG33">
        <v>0</v>
      </c>
      <c r="AH33">
        <v>30</v>
      </c>
      <c r="AI33">
        <v>30</v>
      </c>
      <c r="AJ33">
        <v>30</v>
      </c>
      <c r="AK33">
        <v>30</v>
      </c>
      <c r="AL33">
        <v>0</v>
      </c>
      <c r="AM33">
        <v>0.12</v>
      </c>
      <c r="AN33">
        <v>2.7272727272727275</v>
      </c>
      <c r="AO33">
        <v>0</v>
      </c>
      <c r="AP33" t="s">
        <v>82</v>
      </c>
      <c r="AQ33" t="s">
        <v>73</v>
      </c>
      <c r="AR33" t="s">
        <v>157</v>
      </c>
      <c r="AS33">
        <v>1231</v>
      </c>
      <c r="AT33">
        <v>1194</v>
      </c>
      <c r="AU33">
        <v>0</v>
      </c>
      <c r="AV33">
        <v>0</v>
      </c>
      <c r="AW33">
        <v>2.4249999999999998</v>
      </c>
      <c r="AX33">
        <v>0.12125</v>
      </c>
      <c r="AY33">
        <v>2.4249999999999998</v>
      </c>
      <c r="AZ33" t="s">
        <v>74</v>
      </c>
      <c r="BA33">
        <v>3.5750000000000002</v>
      </c>
      <c r="BB33">
        <v>29.484536082474229</v>
      </c>
      <c r="BC33" t="s">
        <v>76</v>
      </c>
      <c r="BD33">
        <v>0</v>
      </c>
      <c r="BE33" t="s">
        <v>76</v>
      </c>
      <c r="BF33">
        <v>2.508</v>
      </c>
      <c r="BG33" t="s">
        <v>5673</v>
      </c>
    </row>
    <row r="34" spans="1:59" x14ac:dyDescent="0.25">
      <c r="A34" t="s">
        <v>189</v>
      </c>
      <c r="B34" t="s">
        <v>156</v>
      </c>
      <c r="C34">
        <v>1</v>
      </c>
      <c r="D34">
        <v>33</v>
      </c>
      <c r="E34">
        <v>1</v>
      </c>
      <c r="F34" t="s">
        <v>66</v>
      </c>
      <c r="G34" t="s">
        <v>67</v>
      </c>
      <c r="H34" t="s">
        <v>68</v>
      </c>
      <c r="I34" t="s">
        <v>7</v>
      </c>
      <c r="J34" t="s">
        <v>7</v>
      </c>
      <c r="K34" t="s">
        <v>70</v>
      </c>
      <c r="L34">
        <v>50</v>
      </c>
      <c r="M34">
        <v>937577</v>
      </c>
      <c r="N34">
        <v>6</v>
      </c>
      <c r="O34">
        <v>1</v>
      </c>
      <c r="P34" t="s">
        <v>71</v>
      </c>
      <c r="Q34" t="s">
        <v>4466</v>
      </c>
      <c r="R34">
        <v>3</v>
      </c>
      <c r="T34">
        <v>7</v>
      </c>
      <c r="U34">
        <v>12</v>
      </c>
      <c r="V34">
        <v>2</v>
      </c>
      <c r="W34">
        <v>0</v>
      </c>
      <c r="X34">
        <v>2</v>
      </c>
      <c r="Y34">
        <v>0</v>
      </c>
      <c r="Z34">
        <v>9</v>
      </c>
      <c r="AA34">
        <v>14</v>
      </c>
      <c r="AB34">
        <v>50</v>
      </c>
      <c r="AC34">
        <v>13</v>
      </c>
      <c r="AD34">
        <v>3</v>
      </c>
      <c r="AE34">
        <v>0</v>
      </c>
      <c r="AF34">
        <v>16</v>
      </c>
      <c r="AG34">
        <v>0</v>
      </c>
      <c r="AH34">
        <v>37</v>
      </c>
      <c r="AI34">
        <v>34</v>
      </c>
      <c r="AJ34">
        <v>37</v>
      </c>
      <c r="AK34">
        <v>37</v>
      </c>
      <c r="AL34">
        <v>0</v>
      </c>
      <c r="AM34">
        <v>0.12</v>
      </c>
      <c r="AN34">
        <v>3.3636363636363638</v>
      </c>
      <c r="AO34">
        <v>0</v>
      </c>
      <c r="AP34" t="s">
        <v>82</v>
      </c>
      <c r="AQ34" t="s">
        <v>73</v>
      </c>
      <c r="AR34" t="s">
        <v>157</v>
      </c>
      <c r="AS34">
        <v>736</v>
      </c>
      <c r="AT34">
        <v>715</v>
      </c>
      <c r="AU34">
        <v>0</v>
      </c>
      <c r="AV34">
        <v>0</v>
      </c>
      <c r="AW34">
        <v>1.4510000000000001</v>
      </c>
      <c r="AX34">
        <v>0.11161538461538462</v>
      </c>
      <c r="AY34">
        <v>1.7858461538461539</v>
      </c>
      <c r="AZ34" t="s">
        <v>74</v>
      </c>
      <c r="BA34">
        <v>4.2141538461538461</v>
      </c>
      <c r="BB34">
        <v>37.756030323914544</v>
      </c>
      <c r="BC34" t="s">
        <v>81</v>
      </c>
      <c r="BD34">
        <v>0</v>
      </c>
      <c r="BE34" t="s">
        <v>76</v>
      </c>
      <c r="BF34">
        <v>1.76</v>
      </c>
      <c r="BG34" t="s">
        <v>5673</v>
      </c>
    </row>
    <row r="35" spans="1:59" x14ac:dyDescent="0.25">
      <c r="A35" t="s">
        <v>190</v>
      </c>
      <c r="B35" t="s">
        <v>156</v>
      </c>
      <c r="C35">
        <v>1</v>
      </c>
      <c r="D35">
        <v>34</v>
      </c>
      <c r="E35" t="s">
        <v>91</v>
      </c>
      <c r="F35" t="s">
        <v>66</v>
      </c>
      <c r="G35" t="s">
        <v>67</v>
      </c>
      <c r="H35" t="s">
        <v>68</v>
      </c>
      <c r="I35" t="s">
        <v>6</v>
      </c>
      <c r="J35" t="s">
        <v>3</v>
      </c>
      <c r="K35" t="s">
        <v>70</v>
      </c>
      <c r="L35">
        <v>0</v>
      </c>
      <c r="M35">
        <v>3450464</v>
      </c>
      <c r="N35">
        <v>20</v>
      </c>
      <c r="O35">
        <v>1</v>
      </c>
      <c r="P35" t="s">
        <v>71</v>
      </c>
      <c r="Q35" t="s">
        <v>4467</v>
      </c>
      <c r="R35">
        <v>4</v>
      </c>
      <c r="S35" t="s">
        <v>2679</v>
      </c>
      <c r="T35">
        <v>22</v>
      </c>
      <c r="U35">
        <v>25</v>
      </c>
      <c r="V35">
        <v>0</v>
      </c>
      <c r="W35">
        <v>0</v>
      </c>
      <c r="X35">
        <v>0</v>
      </c>
      <c r="Y35">
        <v>0</v>
      </c>
      <c r="Z35">
        <v>22</v>
      </c>
      <c r="AA35">
        <v>25</v>
      </c>
      <c r="AB35">
        <v>50</v>
      </c>
      <c r="AC35">
        <v>49</v>
      </c>
      <c r="AD35">
        <v>0</v>
      </c>
      <c r="AE35">
        <v>0</v>
      </c>
      <c r="AF35">
        <v>49</v>
      </c>
      <c r="AG35">
        <v>0</v>
      </c>
      <c r="AH35">
        <v>1</v>
      </c>
      <c r="AI35">
        <v>1</v>
      </c>
      <c r="AJ35">
        <v>1</v>
      </c>
      <c r="AK35">
        <v>1</v>
      </c>
      <c r="AL35">
        <v>0</v>
      </c>
      <c r="AM35">
        <v>0.4</v>
      </c>
      <c r="AN35">
        <v>9.0909090909090912E-2</v>
      </c>
      <c r="AO35">
        <v>0</v>
      </c>
      <c r="AP35" t="s">
        <v>103</v>
      </c>
      <c r="AQ35" t="s">
        <v>73</v>
      </c>
      <c r="AR35" t="s">
        <v>191</v>
      </c>
      <c r="AS35">
        <v>0</v>
      </c>
      <c r="AT35">
        <v>0</v>
      </c>
      <c r="AU35">
        <v>0</v>
      </c>
      <c r="AV35">
        <v>0</v>
      </c>
      <c r="AW35">
        <v>0</v>
      </c>
      <c r="AX35">
        <v>0</v>
      </c>
      <c r="AY35">
        <v>0</v>
      </c>
      <c r="AZ35" t="s">
        <v>80</v>
      </c>
      <c r="BA35">
        <v>20</v>
      </c>
      <c r="BB35">
        <v>0</v>
      </c>
      <c r="BC35" t="s">
        <v>75</v>
      </c>
      <c r="BD35">
        <v>0</v>
      </c>
      <c r="BE35" t="s">
        <v>76</v>
      </c>
      <c r="BF35">
        <v>10.420866666666669</v>
      </c>
      <c r="BG35" t="s">
        <v>5674</v>
      </c>
    </row>
    <row r="36" spans="1:59" x14ac:dyDescent="0.25">
      <c r="A36" t="s">
        <v>192</v>
      </c>
      <c r="B36" t="s">
        <v>156</v>
      </c>
      <c r="C36">
        <v>1</v>
      </c>
      <c r="D36">
        <v>35</v>
      </c>
      <c r="E36" t="s">
        <v>91</v>
      </c>
      <c r="F36" t="s">
        <v>66</v>
      </c>
      <c r="G36" t="s">
        <v>67</v>
      </c>
      <c r="H36" t="s">
        <v>68</v>
      </c>
      <c r="I36" t="s">
        <v>6</v>
      </c>
      <c r="J36" t="s">
        <v>3</v>
      </c>
      <c r="K36" t="s">
        <v>70</v>
      </c>
      <c r="L36">
        <v>0</v>
      </c>
      <c r="M36">
        <v>3450466</v>
      </c>
      <c r="N36">
        <v>20</v>
      </c>
      <c r="O36">
        <v>1</v>
      </c>
      <c r="P36" t="s">
        <v>71</v>
      </c>
      <c r="Q36" t="s">
        <v>4467</v>
      </c>
      <c r="R36">
        <v>4</v>
      </c>
      <c r="S36" t="s">
        <v>2679</v>
      </c>
      <c r="T36">
        <v>22</v>
      </c>
      <c r="U36">
        <v>25</v>
      </c>
      <c r="V36">
        <v>0</v>
      </c>
      <c r="W36">
        <v>0</v>
      </c>
      <c r="X36">
        <v>0</v>
      </c>
      <c r="Y36">
        <v>0</v>
      </c>
      <c r="Z36">
        <v>22</v>
      </c>
      <c r="AA36">
        <v>25</v>
      </c>
      <c r="AB36">
        <v>50</v>
      </c>
      <c r="AC36">
        <v>49</v>
      </c>
      <c r="AD36">
        <v>0</v>
      </c>
      <c r="AE36">
        <v>0</v>
      </c>
      <c r="AF36">
        <v>49</v>
      </c>
      <c r="AG36">
        <v>0</v>
      </c>
      <c r="AH36">
        <v>1</v>
      </c>
      <c r="AI36">
        <v>1</v>
      </c>
      <c r="AJ36">
        <v>1</v>
      </c>
      <c r="AK36">
        <v>1</v>
      </c>
      <c r="AL36">
        <v>0</v>
      </c>
      <c r="AM36">
        <v>0.4</v>
      </c>
      <c r="AN36">
        <v>9.0909090909090912E-2</v>
      </c>
      <c r="AO36">
        <v>0</v>
      </c>
      <c r="AP36" t="s">
        <v>103</v>
      </c>
      <c r="AQ36" t="s">
        <v>73</v>
      </c>
      <c r="AR36" t="s">
        <v>191</v>
      </c>
      <c r="AS36">
        <v>0</v>
      </c>
      <c r="AT36">
        <v>0</v>
      </c>
      <c r="AU36">
        <v>0</v>
      </c>
      <c r="AV36">
        <v>0</v>
      </c>
      <c r="AW36">
        <v>0</v>
      </c>
      <c r="AX36">
        <v>0</v>
      </c>
      <c r="AY36">
        <v>0</v>
      </c>
      <c r="AZ36" t="s">
        <v>83</v>
      </c>
      <c r="BA36">
        <v>20</v>
      </c>
      <c r="BB36">
        <v>0</v>
      </c>
      <c r="BC36" t="s">
        <v>76</v>
      </c>
      <c r="BD36">
        <v>0</v>
      </c>
      <c r="BE36" t="s">
        <v>76</v>
      </c>
      <c r="BF36">
        <v>12.329530666666663</v>
      </c>
      <c r="BG36" t="s">
        <v>5674</v>
      </c>
    </row>
    <row r="37" spans="1:59" x14ac:dyDescent="0.25">
      <c r="A37" t="s">
        <v>193</v>
      </c>
      <c r="B37" t="s">
        <v>156</v>
      </c>
      <c r="C37">
        <v>1</v>
      </c>
      <c r="D37">
        <v>36</v>
      </c>
      <c r="E37" t="s">
        <v>91</v>
      </c>
      <c r="F37" t="s">
        <v>66</v>
      </c>
      <c r="G37" t="s">
        <v>67</v>
      </c>
      <c r="H37" t="s">
        <v>68</v>
      </c>
      <c r="I37" t="s">
        <v>6</v>
      </c>
      <c r="J37" t="s">
        <v>3</v>
      </c>
      <c r="K37" t="s">
        <v>70</v>
      </c>
      <c r="L37">
        <v>0</v>
      </c>
      <c r="M37">
        <v>3450468</v>
      </c>
      <c r="N37">
        <v>20</v>
      </c>
      <c r="O37">
        <v>1</v>
      </c>
      <c r="P37" t="s">
        <v>71</v>
      </c>
      <c r="Q37" t="s">
        <v>4467</v>
      </c>
      <c r="R37">
        <v>4</v>
      </c>
      <c r="S37" t="s">
        <v>2679</v>
      </c>
      <c r="T37">
        <v>22</v>
      </c>
      <c r="U37">
        <v>25</v>
      </c>
      <c r="V37">
        <v>0</v>
      </c>
      <c r="W37">
        <v>0</v>
      </c>
      <c r="X37">
        <v>0</v>
      </c>
      <c r="Y37">
        <v>0</v>
      </c>
      <c r="Z37">
        <v>22</v>
      </c>
      <c r="AA37">
        <v>25</v>
      </c>
      <c r="AB37">
        <v>50</v>
      </c>
      <c r="AC37">
        <v>49</v>
      </c>
      <c r="AD37">
        <v>0</v>
      </c>
      <c r="AE37">
        <v>0</v>
      </c>
      <c r="AF37">
        <v>49</v>
      </c>
      <c r="AG37">
        <v>0</v>
      </c>
      <c r="AH37">
        <v>1</v>
      </c>
      <c r="AI37">
        <v>1</v>
      </c>
      <c r="AJ37">
        <v>1</v>
      </c>
      <c r="AK37">
        <v>1</v>
      </c>
      <c r="AL37">
        <v>0</v>
      </c>
      <c r="AM37">
        <v>0.4</v>
      </c>
      <c r="AN37">
        <v>9.0909090909090912E-2</v>
      </c>
      <c r="AO37">
        <v>0</v>
      </c>
      <c r="AP37" t="s">
        <v>103</v>
      </c>
      <c r="AQ37" t="s">
        <v>73</v>
      </c>
      <c r="AR37" t="s">
        <v>191</v>
      </c>
      <c r="AS37">
        <v>0</v>
      </c>
      <c r="AT37">
        <v>0</v>
      </c>
      <c r="AU37">
        <v>0</v>
      </c>
      <c r="AV37">
        <v>0</v>
      </c>
      <c r="AW37">
        <v>0</v>
      </c>
      <c r="AX37">
        <v>0</v>
      </c>
      <c r="AY37">
        <v>0</v>
      </c>
      <c r="AZ37" t="s">
        <v>83</v>
      </c>
      <c r="BA37">
        <v>20</v>
      </c>
      <c r="BB37">
        <v>0</v>
      </c>
      <c r="BC37" t="s">
        <v>76</v>
      </c>
      <c r="BD37">
        <v>0</v>
      </c>
      <c r="BE37" t="s">
        <v>76</v>
      </c>
      <c r="BF37">
        <v>13.404525333333332</v>
      </c>
      <c r="BG37" t="s">
        <v>5674</v>
      </c>
    </row>
    <row r="38" spans="1:59" x14ac:dyDescent="0.25">
      <c r="A38" t="s">
        <v>194</v>
      </c>
      <c r="B38" t="s">
        <v>156</v>
      </c>
      <c r="C38">
        <v>1</v>
      </c>
      <c r="D38">
        <v>37</v>
      </c>
      <c r="E38" t="s">
        <v>91</v>
      </c>
      <c r="F38" t="s">
        <v>66</v>
      </c>
      <c r="G38" t="s">
        <v>67</v>
      </c>
      <c r="H38" t="s">
        <v>68</v>
      </c>
      <c r="I38" t="s">
        <v>6</v>
      </c>
      <c r="J38" t="s">
        <v>3</v>
      </c>
      <c r="K38" t="s">
        <v>70</v>
      </c>
      <c r="L38">
        <v>50</v>
      </c>
      <c r="M38">
        <v>3464314</v>
      </c>
      <c r="N38">
        <v>20</v>
      </c>
      <c r="O38">
        <v>1</v>
      </c>
      <c r="P38" t="s">
        <v>71</v>
      </c>
      <c r="Q38" t="s">
        <v>4467</v>
      </c>
      <c r="R38">
        <v>4</v>
      </c>
      <c r="S38" t="s">
        <v>2680</v>
      </c>
      <c r="T38">
        <v>22</v>
      </c>
      <c r="U38">
        <v>25</v>
      </c>
      <c r="V38">
        <v>0</v>
      </c>
      <c r="W38">
        <v>0</v>
      </c>
      <c r="X38">
        <v>0</v>
      </c>
      <c r="Y38">
        <v>0</v>
      </c>
      <c r="Z38">
        <v>22</v>
      </c>
      <c r="AA38">
        <v>25</v>
      </c>
      <c r="AB38">
        <v>50</v>
      </c>
      <c r="AC38">
        <v>49</v>
      </c>
      <c r="AD38">
        <v>0</v>
      </c>
      <c r="AE38">
        <v>0</v>
      </c>
      <c r="AF38">
        <v>49</v>
      </c>
      <c r="AG38">
        <v>0</v>
      </c>
      <c r="AH38">
        <v>1</v>
      </c>
      <c r="AI38">
        <v>1</v>
      </c>
      <c r="AJ38">
        <v>1</v>
      </c>
      <c r="AK38">
        <v>1</v>
      </c>
      <c r="AL38">
        <v>0</v>
      </c>
      <c r="AM38">
        <v>0.4</v>
      </c>
      <c r="AN38">
        <v>9.0909090909090912E-2</v>
      </c>
      <c r="AO38">
        <v>0</v>
      </c>
      <c r="AP38" t="s">
        <v>103</v>
      </c>
      <c r="AQ38" t="s">
        <v>73</v>
      </c>
      <c r="AR38" t="s">
        <v>191</v>
      </c>
      <c r="AS38">
        <v>0</v>
      </c>
      <c r="AT38">
        <v>0</v>
      </c>
      <c r="AU38">
        <v>0</v>
      </c>
      <c r="AV38">
        <v>0</v>
      </c>
      <c r="AW38">
        <v>0</v>
      </c>
      <c r="AX38">
        <v>0</v>
      </c>
      <c r="AY38">
        <v>0</v>
      </c>
      <c r="AZ38" t="s">
        <v>83</v>
      </c>
      <c r="BA38">
        <v>20</v>
      </c>
      <c r="BB38">
        <v>0</v>
      </c>
      <c r="BC38" t="s">
        <v>76</v>
      </c>
      <c r="BD38">
        <v>0</v>
      </c>
      <c r="BE38" t="s">
        <v>76</v>
      </c>
      <c r="BF38">
        <v>14.282071999999998</v>
      </c>
      <c r="BG38" t="s">
        <v>5674</v>
      </c>
    </row>
    <row r="39" spans="1:59" x14ac:dyDescent="0.25">
      <c r="A39" t="s">
        <v>195</v>
      </c>
      <c r="B39" t="s">
        <v>156</v>
      </c>
      <c r="C39">
        <v>1</v>
      </c>
      <c r="D39">
        <v>38</v>
      </c>
      <c r="E39" t="s">
        <v>91</v>
      </c>
      <c r="F39" t="s">
        <v>66</v>
      </c>
      <c r="G39" t="s">
        <v>67</v>
      </c>
      <c r="H39" t="s">
        <v>68</v>
      </c>
      <c r="I39" t="s">
        <v>6</v>
      </c>
      <c r="J39" t="s">
        <v>7</v>
      </c>
      <c r="K39" t="s">
        <v>100</v>
      </c>
      <c r="L39">
        <v>50</v>
      </c>
      <c r="M39">
        <v>937587</v>
      </c>
      <c r="N39">
        <v>20</v>
      </c>
      <c r="O39">
        <v>1</v>
      </c>
      <c r="P39" t="s">
        <v>71</v>
      </c>
      <c r="Q39" t="s">
        <v>4467</v>
      </c>
      <c r="R39">
        <v>4</v>
      </c>
      <c r="S39" t="s">
        <v>8812</v>
      </c>
      <c r="T39">
        <v>0</v>
      </c>
      <c r="U39">
        <v>0</v>
      </c>
      <c r="V39">
        <v>0</v>
      </c>
      <c r="W39">
        <v>0</v>
      </c>
      <c r="X39">
        <v>0</v>
      </c>
      <c r="Y39">
        <v>0</v>
      </c>
      <c r="Z39">
        <v>0</v>
      </c>
      <c r="AA39">
        <v>0</v>
      </c>
      <c r="AB39">
        <v>50</v>
      </c>
      <c r="AC39">
        <v>0</v>
      </c>
      <c r="AD39">
        <v>0</v>
      </c>
      <c r="AE39">
        <v>0</v>
      </c>
      <c r="AF39">
        <v>0</v>
      </c>
      <c r="AG39">
        <v>0</v>
      </c>
      <c r="AH39">
        <v>50</v>
      </c>
      <c r="AI39">
        <v>50</v>
      </c>
      <c r="AJ39">
        <v>50</v>
      </c>
      <c r="AK39">
        <v>50</v>
      </c>
      <c r="AL39">
        <v>0</v>
      </c>
      <c r="AM39">
        <v>0.4</v>
      </c>
      <c r="AN39">
        <v>4.5454545454545459</v>
      </c>
      <c r="AO39">
        <v>0</v>
      </c>
      <c r="AP39" t="s">
        <v>101</v>
      </c>
      <c r="AQ39" t="s">
        <v>86</v>
      </c>
      <c r="AR39" t="s">
        <v>191</v>
      </c>
      <c r="AS39">
        <v>0</v>
      </c>
      <c r="AT39">
        <v>0</v>
      </c>
      <c r="AU39">
        <v>0</v>
      </c>
      <c r="AV39">
        <v>0</v>
      </c>
      <c r="AW39">
        <v>0</v>
      </c>
      <c r="AX39">
        <v>0</v>
      </c>
      <c r="AY39">
        <v>0</v>
      </c>
      <c r="AZ39" t="s">
        <v>74</v>
      </c>
      <c r="BA39">
        <v>20</v>
      </c>
      <c r="BB39">
        <v>0</v>
      </c>
      <c r="BC39" t="s">
        <v>76</v>
      </c>
      <c r="BD39">
        <v>0</v>
      </c>
      <c r="BE39" t="s">
        <v>76</v>
      </c>
      <c r="BF39">
        <v>0</v>
      </c>
      <c r="BG39" t="s">
        <v>5674</v>
      </c>
    </row>
    <row r="40" spans="1:59" x14ac:dyDescent="0.25">
      <c r="A40" t="s">
        <v>196</v>
      </c>
      <c r="B40" t="s">
        <v>156</v>
      </c>
      <c r="C40">
        <v>1</v>
      </c>
      <c r="D40">
        <v>39</v>
      </c>
      <c r="E40">
        <v>1</v>
      </c>
      <c r="F40" t="s">
        <v>66</v>
      </c>
      <c r="G40" t="s">
        <v>67</v>
      </c>
      <c r="H40" t="s">
        <v>68</v>
      </c>
      <c r="I40" t="s">
        <v>10</v>
      </c>
      <c r="J40" t="s">
        <v>10</v>
      </c>
      <c r="K40" t="s">
        <v>100</v>
      </c>
      <c r="L40">
        <v>50</v>
      </c>
      <c r="M40">
        <v>937589</v>
      </c>
      <c r="N40">
        <v>0</v>
      </c>
      <c r="O40">
        <v>1</v>
      </c>
      <c r="P40" t="s">
        <v>71</v>
      </c>
      <c r="Q40" t="s">
        <v>4467</v>
      </c>
      <c r="R40">
        <v>4</v>
      </c>
      <c r="S40" t="s">
        <v>5675</v>
      </c>
      <c r="T40">
        <v>0</v>
      </c>
      <c r="U40">
        <v>0</v>
      </c>
      <c r="V40">
        <v>0</v>
      </c>
      <c r="W40">
        <v>0</v>
      </c>
      <c r="X40">
        <v>0</v>
      </c>
      <c r="Y40">
        <v>0</v>
      </c>
      <c r="Z40">
        <v>0</v>
      </c>
      <c r="AA40">
        <v>0</v>
      </c>
      <c r="AB40">
        <v>50</v>
      </c>
      <c r="AC40">
        <v>0</v>
      </c>
      <c r="AD40">
        <v>0</v>
      </c>
      <c r="AE40">
        <v>0</v>
      </c>
      <c r="AF40">
        <v>0</v>
      </c>
      <c r="AG40">
        <v>0</v>
      </c>
      <c r="AH40">
        <v>50</v>
      </c>
      <c r="AI40">
        <v>50</v>
      </c>
      <c r="AJ40">
        <v>50</v>
      </c>
      <c r="AK40">
        <v>50</v>
      </c>
      <c r="AL40">
        <v>0</v>
      </c>
      <c r="AM40">
        <v>0</v>
      </c>
      <c r="AN40">
        <v>4.5454545454545459</v>
      </c>
      <c r="AO40">
        <v>0</v>
      </c>
      <c r="AP40" t="s">
        <v>113</v>
      </c>
      <c r="AQ40" t="s">
        <v>86</v>
      </c>
      <c r="AR40" t="s">
        <v>157</v>
      </c>
      <c r="AS40">
        <v>0</v>
      </c>
      <c r="AT40">
        <v>0</v>
      </c>
      <c r="AU40">
        <v>0</v>
      </c>
      <c r="AV40">
        <v>0</v>
      </c>
      <c r="AW40">
        <v>0</v>
      </c>
      <c r="AX40">
        <v>0</v>
      </c>
      <c r="AY40">
        <v>0</v>
      </c>
      <c r="AZ40" t="s">
        <v>74</v>
      </c>
      <c r="BA40">
        <v>0</v>
      </c>
      <c r="BB40">
        <v>0</v>
      </c>
      <c r="BC40" t="s">
        <v>76</v>
      </c>
      <c r="BD40">
        <v>1</v>
      </c>
      <c r="BE40" t="s">
        <v>76</v>
      </c>
      <c r="BF40">
        <v>0</v>
      </c>
      <c r="BG40" t="s">
        <v>5674</v>
      </c>
    </row>
    <row r="41" spans="1:59" x14ac:dyDescent="0.25">
      <c r="A41" t="s">
        <v>197</v>
      </c>
      <c r="B41" t="s">
        <v>156</v>
      </c>
      <c r="C41">
        <v>1</v>
      </c>
      <c r="D41">
        <v>40</v>
      </c>
      <c r="E41" t="s">
        <v>91</v>
      </c>
      <c r="F41" t="s">
        <v>66</v>
      </c>
      <c r="G41" t="s">
        <v>67</v>
      </c>
      <c r="H41" t="s">
        <v>68</v>
      </c>
      <c r="I41" t="s">
        <v>10</v>
      </c>
      <c r="J41" t="s">
        <v>10</v>
      </c>
      <c r="K41" t="s">
        <v>92</v>
      </c>
      <c r="L41">
        <v>50</v>
      </c>
      <c r="M41">
        <v>937591</v>
      </c>
      <c r="N41">
        <v>0</v>
      </c>
      <c r="O41">
        <v>1</v>
      </c>
      <c r="P41" t="s">
        <v>71</v>
      </c>
      <c r="Q41" t="s">
        <v>4467</v>
      </c>
      <c r="R41">
        <v>4</v>
      </c>
      <c r="S41" t="s">
        <v>2681</v>
      </c>
      <c r="T41">
        <v>0</v>
      </c>
      <c r="U41">
        <v>0</v>
      </c>
      <c r="V41">
        <v>0</v>
      </c>
      <c r="W41">
        <v>0</v>
      </c>
      <c r="X41">
        <v>0</v>
      </c>
      <c r="Y41">
        <v>0</v>
      </c>
      <c r="Z41">
        <v>0</v>
      </c>
      <c r="AA41">
        <v>0</v>
      </c>
      <c r="AB41">
        <v>50</v>
      </c>
      <c r="AC41">
        <v>0</v>
      </c>
      <c r="AD41">
        <v>0</v>
      </c>
      <c r="AE41">
        <v>0</v>
      </c>
      <c r="AF41">
        <v>0</v>
      </c>
      <c r="AG41">
        <v>0</v>
      </c>
      <c r="AH41">
        <v>0</v>
      </c>
      <c r="AI41">
        <v>50</v>
      </c>
      <c r="AJ41">
        <v>50</v>
      </c>
      <c r="AK41">
        <v>50</v>
      </c>
      <c r="AL41">
        <v>50</v>
      </c>
      <c r="AM41">
        <v>0</v>
      </c>
      <c r="AN41">
        <v>4.5454545454545459</v>
      </c>
      <c r="AO41">
        <v>0</v>
      </c>
      <c r="AP41" t="s">
        <v>2682</v>
      </c>
      <c r="AQ41" t="s">
        <v>86</v>
      </c>
      <c r="AR41" t="s">
        <v>191</v>
      </c>
      <c r="AS41">
        <v>0</v>
      </c>
      <c r="AT41">
        <v>0</v>
      </c>
      <c r="AU41">
        <v>0</v>
      </c>
      <c r="AV41">
        <v>0</v>
      </c>
      <c r="AW41">
        <v>0</v>
      </c>
      <c r="AX41">
        <v>0</v>
      </c>
      <c r="AY41">
        <v>0</v>
      </c>
      <c r="AZ41" t="s">
        <v>83</v>
      </c>
      <c r="BA41">
        <v>0</v>
      </c>
      <c r="BB41">
        <v>0</v>
      </c>
      <c r="BC41" t="s">
        <v>76</v>
      </c>
      <c r="BD41">
        <v>2</v>
      </c>
      <c r="BE41" t="s">
        <v>76</v>
      </c>
      <c r="BF41">
        <v>0</v>
      </c>
      <c r="BG41" t="s">
        <v>5674</v>
      </c>
    </row>
    <row r="42" spans="1:59" x14ac:dyDescent="0.25">
      <c r="A42" t="s">
        <v>198</v>
      </c>
      <c r="B42" t="s">
        <v>156</v>
      </c>
      <c r="C42">
        <v>1</v>
      </c>
      <c r="D42">
        <v>41</v>
      </c>
      <c r="E42" t="s">
        <v>91</v>
      </c>
      <c r="F42" t="s">
        <v>66</v>
      </c>
      <c r="G42" t="s">
        <v>67</v>
      </c>
      <c r="H42" t="s">
        <v>68</v>
      </c>
      <c r="I42" t="s">
        <v>6</v>
      </c>
      <c r="J42" t="s">
        <v>84</v>
      </c>
      <c r="K42" t="s">
        <v>100</v>
      </c>
      <c r="L42">
        <v>50</v>
      </c>
      <c r="M42">
        <v>937593</v>
      </c>
      <c r="N42">
        <v>6</v>
      </c>
      <c r="O42">
        <v>1</v>
      </c>
      <c r="P42" t="s">
        <v>71</v>
      </c>
      <c r="Q42" t="s">
        <v>4467</v>
      </c>
      <c r="R42">
        <v>4</v>
      </c>
      <c r="S42" t="s">
        <v>5030</v>
      </c>
      <c r="T42">
        <v>0</v>
      </c>
      <c r="U42">
        <v>0</v>
      </c>
      <c r="V42">
        <v>0</v>
      </c>
      <c r="W42">
        <v>0</v>
      </c>
      <c r="X42">
        <v>0</v>
      </c>
      <c r="Y42">
        <v>6</v>
      </c>
      <c r="Z42">
        <v>0</v>
      </c>
      <c r="AA42">
        <v>6</v>
      </c>
      <c r="AB42">
        <v>50</v>
      </c>
      <c r="AC42">
        <v>0</v>
      </c>
      <c r="AD42">
        <v>0</v>
      </c>
      <c r="AE42">
        <v>22</v>
      </c>
      <c r="AF42">
        <v>22</v>
      </c>
      <c r="AG42">
        <v>0</v>
      </c>
      <c r="AH42">
        <v>50</v>
      </c>
      <c r="AI42">
        <v>28</v>
      </c>
      <c r="AJ42">
        <v>28</v>
      </c>
      <c r="AK42">
        <v>50</v>
      </c>
      <c r="AL42">
        <v>0</v>
      </c>
      <c r="AM42">
        <v>0.12</v>
      </c>
      <c r="AN42">
        <v>2.5454545454545454</v>
      </c>
      <c r="AO42">
        <v>0</v>
      </c>
      <c r="AP42" t="s">
        <v>101</v>
      </c>
      <c r="AQ42" t="s">
        <v>73</v>
      </c>
      <c r="AR42" t="s">
        <v>191</v>
      </c>
      <c r="AS42">
        <v>0</v>
      </c>
      <c r="AT42">
        <v>0</v>
      </c>
      <c r="AU42">
        <v>0</v>
      </c>
      <c r="AV42">
        <v>0</v>
      </c>
      <c r="AW42">
        <v>0</v>
      </c>
      <c r="AX42">
        <v>0</v>
      </c>
      <c r="AY42">
        <v>0</v>
      </c>
      <c r="AZ42" t="s">
        <v>74</v>
      </c>
      <c r="BA42">
        <v>6</v>
      </c>
      <c r="BB42">
        <v>0</v>
      </c>
      <c r="BC42" t="s">
        <v>76</v>
      </c>
      <c r="BD42">
        <v>0</v>
      </c>
      <c r="BE42" t="s">
        <v>76</v>
      </c>
      <c r="BF42">
        <v>0</v>
      </c>
      <c r="BG42" t="s">
        <v>5674</v>
      </c>
    </row>
    <row r="43" spans="1:59" x14ac:dyDescent="0.25">
      <c r="A43" t="s">
        <v>199</v>
      </c>
      <c r="B43" t="s">
        <v>156</v>
      </c>
      <c r="C43">
        <v>1</v>
      </c>
      <c r="D43">
        <v>42</v>
      </c>
      <c r="E43" t="s">
        <v>91</v>
      </c>
      <c r="F43" t="s">
        <v>66</v>
      </c>
      <c r="G43" t="s">
        <v>67</v>
      </c>
      <c r="H43" t="s">
        <v>68</v>
      </c>
      <c r="I43" t="s">
        <v>6</v>
      </c>
      <c r="J43" t="s">
        <v>84</v>
      </c>
      <c r="K43" t="s">
        <v>100</v>
      </c>
      <c r="L43">
        <v>50</v>
      </c>
      <c r="M43">
        <v>937595</v>
      </c>
      <c r="N43">
        <v>6</v>
      </c>
      <c r="O43">
        <v>1</v>
      </c>
      <c r="P43" t="s">
        <v>71</v>
      </c>
      <c r="Q43" t="s">
        <v>4467</v>
      </c>
      <c r="R43">
        <v>4</v>
      </c>
      <c r="S43" t="s">
        <v>5030</v>
      </c>
      <c r="T43">
        <v>0</v>
      </c>
      <c r="U43">
        <v>0</v>
      </c>
      <c r="V43">
        <v>0</v>
      </c>
      <c r="W43">
        <v>0</v>
      </c>
      <c r="X43">
        <v>0</v>
      </c>
      <c r="Y43">
        <v>6</v>
      </c>
      <c r="Z43">
        <v>0</v>
      </c>
      <c r="AA43">
        <v>6</v>
      </c>
      <c r="AB43">
        <v>50</v>
      </c>
      <c r="AC43">
        <v>0</v>
      </c>
      <c r="AD43">
        <v>0</v>
      </c>
      <c r="AE43">
        <v>22</v>
      </c>
      <c r="AF43">
        <v>22</v>
      </c>
      <c r="AG43">
        <v>0</v>
      </c>
      <c r="AH43">
        <v>50</v>
      </c>
      <c r="AI43">
        <v>28</v>
      </c>
      <c r="AJ43">
        <v>28</v>
      </c>
      <c r="AK43">
        <v>50</v>
      </c>
      <c r="AL43">
        <v>0</v>
      </c>
      <c r="AM43">
        <v>0.12</v>
      </c>
      <c r="AN43">
        <v>2.5454545454545454</v>
      </c>
      <c r="AO43">
        <v>0</v>
      </c>
      <c r="AP43" t="s">
        <v>101</v>
      </c>
      <c r="AQ43" t="s">
        <v>73</v>
      </c>
      <c r="AR43" t="s">
        <v>191</v>
      </c>
      <c r="AS43">
        <v>0</v>
      </c>
      <c r="AT43">
        <v>0</v>
      </c>
      <c r="AU43">
        <v>0</v>
      </c>
      <c r="AV43">
        <v>0</v>
      </c>
      <c r="AW43">
        <v>0</v>
      </c>
      <c r="AX43">
        <v>0</v>
      </c>
      <c r="AY43">
        <v>0</v>
      </c>
      <c r="AZ43" t="s">
        <v>74</v>
      </c>
      <c r="BA43">
        <v>6</v>
      </c>
      <c r="BB43">
        <v>0</v>
      </c>
      <c r="BC43" t="s">
        <v>76</v>
      </c>
      <c r="BD43">
        <v>0</v>
      </c>
      <c r="BE43" t="s">
        <v>76</v>
      </c>
      <c r="BF43">
        <v>0</v>
      </c>
      <c r="BG43" t="s">
        <v>5674</v>
      </c>
    </row>
    <row r="44" spans="1:59" x14ac:dyDescent="0.25">
      <c r="A44" t="s">
        <v>200</v>
      </c>
      <c r="B44" t="s">
        <v>156</v>
      </c>
      <c r="C44">
        <v>1</v>
      </c>
      <c r="D44">
        <v>43</v>
      </c>
      <c r="E44" t="s">
        <v>91</v>
      </c>
      <c r="F44" t="s">
        <v>66</v>
      </c>
      <c r="G44" t="s">
        <v>67</v>
      </c>
      <c r="H44" t="s">
        <v>68</v>
      </c>
      <c r="I44" t="s">
        <v>6</v>
      </c>
      <c r="J44" t="s">
        <v>84</v>
      </c>
      <c r="K44" t="s">
        <v>100</v>
      </c>
      <c r="L44">
        <v>50</v>
      </c>
      <c r="M44">
        <v>937597</v>
      </c>
      <c r="N44">
        <v>6</v>
      </c>
      <c r="O44">
        <v>1</v>
      </c>
      <c r="P44" t="s">
        <v>71</v>
      </c>
      <c r="Q44" t="s">
        <v>4467</v>
      </c>
      <c r="R44">
        <v>4</v>
      </c>
      <c r="S44" t="s">
        <v>5030</v>
      </c>
      <c r="T44">
        <v>0</v>
      </c>
      <c r="U44">
        <v>0</v>
      </c>
      <c r="V44">
        <v>0</v>
      </c>
      <c r="W44">
        <v>0</v>
      </c>
      <c r="X44">
        <v>0</v>
      </c>
      <c r="Y44">
        <v>5</v>
      </c>
      <c r="Z44">
        <v>0</v>
      </c>
      <c r="AA44">
        <v>5</v>
      </c>
      <c r="AB44">
        <v>50</v>
      </c>
      <c r="AC44">
        <v>0</v>
      </c>
      <c r="AD44">
        <v>0</v>
      </c>
      <c r="AE44">
        <v>12</v>
      </c>
      <c r="AF44">
        <v>12</v>
      </c>
      <c r="AG44">
        <v>0</v>
      </c>
      <c r="AH44">
        <v>50</v>
      </c>
      <c r="AI44">
        <v>38</v>
      </c>
      <c r="AJ44">
        <v>38</v>
      </c>
      <c r="AK44">
        <v>50</v>
      </c>
      <c r="AL44">
        <v>0</v>
      </c>
      <c r="AM44">
        <v>0.12</v>
      </c>
      <c r="AN44">
        <v>3.4545454545454546</v>
      </c>
      <c r="AO44">
        <v>0</v>
      </c>
      <c r="AP44" t="s">
        <v>101</v>
      </c>
      <c r="AQ44" t="s">
        <v>73</v>
      </c>
      <c r="AR44" t="s">
        <v>191</v>
      </c>
      <c r="AS44">
        <v>0</v>
      </c>
      <c r="AT44">
        <v>0</v>
      </c>
      <c r="AU44">
        <v>0</v>
      </c>
      <c r="AV44">
        <v>0</v>
      </c>
      <c r="AW44">
        <v>0</v>
      </c>
      <c r="AX44">
        <v>0</v>
      </c>
      <c r="AY44">
        <v>0</v>
      </c>
      <c r="AZ44" t="s">
        <v>74</v>
      </c>
      <c r="BA44">
        <v>6</v>
      </c>
      <c r="BB44">
        <v>0</v>
      </c>
      <c r="BC44" t="s">
        <v>76</v>
      </c>
      <c r="BD44">
        <v>0</v>
      </c>
      <c r="BE44" t="s">
        <v>76</v>
      </c>
      <c r="BF44">
        <v>0</v>
      </c>
      <c r="BG44" t="s">
        <v>5674</v>
      </c>
    </row>
    <row r="45" spans="1:59" x14ac:dyDescent="0.25">
      <c r="A45" t="s">
        <v>201</v>
      </c>
      <c r="B45" t="s">
        <v>156</v>
      </c>
      <c r="C45">
        <v>1</v>
      </c>
      <c r="D45">
        <v>44</v>
      </c>
      <c r="E45" t="s">
        <v>91</v>
      </c>
      <c r="F45" t="s">
        <v>66</v>
      </c>
      <c r="G45" t="s">
        <v>67</v>
      </c>
      <c r="H45" t="s">
        <v>68</v>
      </c>
      <c r="I45" t="s">
        <v>6</v>
      </c>
      <c r="J45" t="s">
        <v>84</v>
      </c>
      <c r="K45" t="s">
        <v>100</v>
      </c>
      <c r="L45">
        <v>50</v>
      </c>
      <c r="M45">
        <v>937599</v>
      </c>
      <c r="N45">
        <v>6</v>
      </c>
      <c r="O45">
        <v>1</v>
      </c>
      <c r="P45" t="s">
        <v>71</v>
      </c>
      <c r="Q45" t="s">
        <v>4467</v>
      </c>
      <c r="R45">
        <v>4</v>
      </c>
      <c r="S45" t="s">
        <v>5030</v>
      </c>
      <c r="T45">
        <v>0</v>
      </c>
      <c r="U45">
        <v>0</v>
      </c>
      <c r="V45">
        <v>0</v>
      </c>
      <c r="W45">
        <v>0</v>
      </c>
      <c r="X45">
        <v>0</v>
      </c>
      <c r="Y45">
        <v>0</v>
      </c>
      <c r="Z45">
        <v>0</v>
      </c>
      <c r="AA45">
        <v>0</v>
      </c>
      <c r="AB45">
        <v>50</v>
      </c>
      <c r="AC45">
        <v>0</v>
      </c>
      <c r="AD45">
        <v>0</v>
      </c>
      <c r="AE45">
        <v>0</v>
      </c>
      <c r="AF45">
        <v>0</v>
      </c>
      <c r="AG45">
        <v>0</v>
      </c>
      <c r="AH45">
        <v>50</v>
      </c>
      <c r="AI45">
        <v>50</v>
      </c>
      <c r="AJ45">
        <v>50</v>
      </c>
      <c r="AK45">
        <v>50</v>
      </c>
      <c r="AL45">
        <v>0</v>
      </c>
      <c r="AM45">
        <v>0.12</v>
      </c>
      <c r="AN45">
        <v>4.5454545454545459</v>
      </c>
      <c r="AO45">
        <v>0</v>
      </c>
      <c r="AP45" t="s">
        <v>101</v>
      </c>
      <c r="AQ45" t="s">
        <v>86</v>
      </c>
      <c r="AR45" t="s">
        <v>191</v>
      </c>
      <c r="AS45">
        <v>0</v>
      </c>
      <c r="AT45">
        <v>0</v>
      </c>
      <c r="AU45">
        <v>0</v>
      </c>
      <c r="AV45">
        <v>0</v>
      </c>
      <c r="AW45">
        <v>0</v>
      </c>
      <c r="AX45">
        <v>0</v>
      </c>
      <c r="AY45">
        <v>0</v>
      </c>
      <c r="AZ45" t="s">
        <v>74</v>
      </c>
      <c r="BA45">
        <v>6</v>
      </c>
      <c r="BB45">
        <v>0</v>
      </c>
      <c r="BC45" t="s">
        <v>81</v>
      </c>
      <c r="BD45">
        <v>0</v>
      </c>
      <c r="BE45" t="s">
        <v>76</v>
      </c>
      <c r="BF45">
        <v>0</v>
      </c>
      <c r="BG45" t="s">
        <v>5674</v>
      </c>
    </row>
    <row r="46" spans="1:59" x14ac:dyDescent="0.25">
      <c r="A46" t="s">
        <v>202</v>
      </c>
      <c r="B46" t="s">
        <v>156</v>
      </c>
      <c r="C46">
        <v>1</v>
      </c>
      <c r="D46">
        <v>45</v>
      </c>
      <c r="E46">
        <v>1</v>
      </c>
      <c r="F46" t="s">
        <v>66</v>
      </c>
      <c r="G46" t="s">
        <v>67</v>
      </c>
      <c r="H46" t="s">
        <v>68</v>
      </c>
      <c r="I46" t="s">
        <v>7</v>
      </c>
      <c r="J46" t="s">
        <v>7</v>
      </c>
      <c r="K46" t="s">
        <v>70</v>
      </c>
      <c r="L46">
        <v>50</v>
      </c>
      <c r="M46">
        <v>937601</v>
      </c>
      <c r="N46">
        <v>6</v>
      </c>
      <c r="O46">
        <v>1</v>
      </c>
      <c r="P46" t="s">
        <v>71</v>
      </c>
      <c r="Q46" t="s">
        <v>4468</v>
      </c>
      <c r="R46">
        <v>5</v>
      </c>
      <c r="T46">
        <v>6</v>
      </c>
      <c r="U46">
        <v>11</v>
      </c>
      <c r="V46">
        <v>1</v>
      </c>
      <c r="W46">
        <v>0</v>
      </c>
      <c r="X46">
        <v>1</v>
      </c>
      <c r="Y46">
        <v>1</v>
      </c>
      <c r="Z46">
        <v>8</v>
      </c>
      <c r="AA46">
        <v>13</v>
      </c>
      <c r="AB46">
        <v>50</v>
      </c>
      <c r="AC46">
        <v>14</v>
      </c>
      <c r="AD46">
        <v>2</v>
      </c>
      <c r="AE46">
        <v>1</v>
      </c>
      <c r="AF46">
        <v>17</v>
      </c>
      <c r="AG46">
        <v>0</v>
      </c>
      <c r="AH46">
        <v>36</v>
      </c>
      <c r="AI46">
        <v>33</v>
      </c>
      <c r="AJ46">
        <v>35</v>
      </c>
      <c r="AK46">
        <v>36</v>
      </c>
      <c r="AL46">
        <v>0</v>
      </c>
      <c r="AM46">
        <v>0.12</v>
      </c>
      <c r="AN46">
        <v>3.1818181818181821</v>
      </c>
      <c r="AO46">
        <v>0</v>
      </c>
      <c r="AP46" t="s">
        <v>82</v>
      </c>
      <c r="AQ46" t="s">
        <v>73</v>
      </c>
      <c r="AR46" t="s">
        <v>157</v>
      </c>
      <c r="AS46">
        <v>1075</v>
      </c>
      <c r="AT46">
        <v>986</v>
      </c>
      <c r="AU46">
        <v>0</v>
      </c>
      <c r="AV46">
        <v>0</v>
      </c>
      <c r="AW46">
        <v>2.0609999999999999</v>
      </c>
      <c r="AX46">
        <v>0.14721428571428571</v>
      </c>
      <c r="AY46">
        <v>2.5026428571428569</v>
      </c>
      <c r="AZ46" t="s">
        <v>74</v>
      </c>
      <c r="BA46">
        <v>3.4973571428571431</v>
      </c>
      <c r="BB46">
        <v>23.756914119359536</v>
      </c>
      <c r="BC46" t="s">
        <v>75</v>
      </c>
      <c r="BD46">
        <v>0</v>
      </c>
      <c r="BE46" t="s">
        <v>76</v>
      </c>
      <c r="BF46">
        <v>2.0819999999999999</v>
      </c>
      <c r="BG46" t="s">
        <v>5676</v>
      </c>
    </row>
    <row r="47" spans="1:59" x14ac:dyDescent="0.25">
      <c r="A47" t="s">
        <v>203</v>
      </c>
      <c r="B47" t="s">
        <v>156</v>
      </c>
      <c r="C47">
        <v>1</v>
      </c>
      <c r="D47">
        <v>46</v>
      </c>
      <c r="E47">
        <v>1</v>
      </c>
      <c r="F47" t="s">
        <v>66</v>
      </c>
      <c r="G47" t="s">
        <v>67</v>
      </c>
      <c r="H47" t="s">
        <v>68</v>
      </c>
      <c r="I47" t="s">
        <v>7</v>
      </c>
      <c r="J47" t="s">
        <v>7</v>
      </c>
      <c r="K47" t="s">
        <v>70</v>
      </c>
      <c r="L47">
        <v>50</v>
      </c>
      <c r="M47">
        <v>937603</v>
      </c>
      <c r="N47">
        <v>6</v>
      </c>
      <c r="O47">
        <v>1</v>
      </c>
      <c r="P47" t="s">
        <v>71</v>
      </c>
      <c r="Q47" t="s">
        <v>4468</v>
      </c>
      <c r="R47">
        <v>5</v>
      </c>
      <c r="T47">
        <v>15</v>
      </c>
      <c r="U47">
        <v>20</v>
      </c>
      <c r="V47">
        <v>2</v>
      </c>
      <c r="W47">
        <v>0</v>
      </c>
      <c r="X47">
        <v>2</v>
      </c>
      <c r="Y47">
        <v>2</v>
      </c>
      <c r="Z47">
        <v>19</v>
      </c>
      <c r="AA47">
        <v>24</v>
      </c>
      <c r="AB47">
        <v>50</v>
      </c>
      <c r="AC47">
        <v>23</v>
      </c>
      <c r="AD47">
        <v>2</v>
      </c>
      <c r="AE47">
        <v>3</v>
      </c>
      <c r="AF47">
        <v>28</v>
      </c>
      <c r="AG47">
        <v>0</v>
      </c>
      <c r="AH47">
        <v>27</v>
      </c>
      <c r="AI47">
        <v>22</v>
      </c>
      <c r="AJ47">
        <v>24</v>
      </c>
      <c r="AK47">
        <v>27</v>
      </c>
      <c r="AL47">
        <v>0</v>
      </c>
      <c r="AM47">
        <v>0.12</v>
      </c>
      <c r="AN47">
        <v>2.1818181818181817</v>
      </c>
      <c r="AO47">
        <v>0</v>
      </c>
      <c r="AP47" t="s">
        <v>82</v>
      </c>
      <c r="AQ47" t="s">
        <v>73</v>
      </c>
      <c r="AR47" t="s">
        <v>157</v>
      </c>
      <c r="AS47">
        <v>1706</v>
      </c>
      <c r="AT47">
        <v>2171</v>
      </c>
      <c r="AU47">
        <v>0</v>
      </c>
      <c r="AV47">
        <v>0</v>
      </c>
      <c r="AW47">
        <v>3.8769999999999998</v>
      </c>
      <c r="AX47">
        <v>0.16856521739130434</v>
      </c>
      <c r="AY47">
        <v>4.7198260869565214</v>
      </c>
      <c r="AZ47" t="s">
        <v>74</v>
      </c>
      <c r="BA47">
        <v>1.2801739130434786</v>
      </c>
      <c r="BB47">
        <v>7.5945318545266982</v>
      </c>
      <c r="BC47" t="s">
        <v>76</v>
      </c>
      <c r="BD47">
        <v>0</v>
      </c>
      <c r="BE47" t="s">
        <v>76</v>
      </c>
      <c r="BF47">
        <v>4.0469999999999997</v>
      </c>
      <c r="BG47" t="s">
        <v>5676</v>
      </c>
    </row>
    <row r="48" spans="1:59" x14ac:dyDescent="0.25">
      <c r="A48" t="s">
        <v>204</v>
      </c>
      <c r="B48" t="s">
        <v>156</v>
      </c>
      <c r="C48">
        <v>1</v>
      </c>
      <c r="D48">
        <v>47</v>
      </c>
      <c r="E48">
        <v>1</v>
      </c>
      <c r="F48" t="s">
        <v>66</v>
      </c>
      <c r="G48" t="s">
        <v>67</v>
      </c>
      <c r="H48" t="s">
        <v>68</v>
      </c>
      <c r="I48" t="s">
        <v>7</v>
      </c>
      <c r="J48" t="s">
        <v>7</v>
      </c>
      <c r="K48" t="s">
        <v>70</v>
      </c>
      <c r="L48">
        <v>50</v>
      </c>
      <c r="M48">
        <v>937605</v>
      </c>
      <c r="N48">
        <v>6</v>
      </c>
      <c r="O48">
        <v>1</v>
      </c>
      <c r="P48" t="s">
        <v>71</v>
      </c>
      <c r="Q48" t="s">
        <v>4468</v>
      </c>
      <c r="R48">
        <v>5</v>
      </c>
      <c r="T48">
        <v>12</v>
      </c>
      <c r="U48">
        <v>17</v>
      </c>
      <c r="V48">
        <v>5</v>
      </c>
      <c r="W48">
        <v>0</v>
      </c>
      <c r="X48">
        <v>5</v>
      </c>
      <c r="Y48">
        <v>0</v>
      </c>
      <c r="Z48">
        <v>17</v>
      </c>
      <c r="AA48">
        <v>22</v>
      </c>
      <c r="AB48">
        <v>50</v>
      </c>
      <c r="AC48">
        <v>27</v>
      </c>
      <c r="AD48">
        <v>7</v>
      </c>
      <c r="AE48">
        <v>0</v>
      </c>
      <c r="AF48">
        <v>34</v>
      </c>
      <c r="AG48">
        <v>0</v>
      </c>
      <c r="AH48">
        <v>23</v>
      </c>
      <c r="AI48">
        <v>16</v>
      </c>
      <c r="AJ48">
        <v>23</v>
      </c>
      <c r="AK48">
        <v>23</v>
      </c>
      <c r="AL48">
        <v>0</v>
      </c>
      <c r="AM48">
        <v>0.12</v>
      </c>
      <c r="AN48">
        <v>2.0909090909090908</v>
      </c>
      <c r="AO48">
        <v>0</v>
      </c>
      <c r="AP48" t="s">
        <v>82</v>
      </c>
      <c r="AQ48" t="s">
        <v>73</v>
      </c>
      <c r="AR48" t="s">
        <v>157</v>
      </c>
      <c r="AS48">
        <v>1819</v>
      </c>
      <c r="AT48">
        <v>1728</v>
      </c>
      <c r="AU48">
        <v>0</v>
      </c>
      <c r="AV48">
        <v>0</v>
      </c>
      <c r="AW48">
        <v>3.5470000000000002</v>
      </c>
      <c r="AX48">
        <v>0.13137037037037039</v>
      </c>
      <c r="AY48">
        <v>4.4665925925925931</v>
      </c>
      <c r="AZ48" t="s">
        <v>74</v>
      </c>
      <c r="BA48">
        <v>1.5334074074074069</v>
      </c>
      <c r="BB48">
        <v>11.672399210600503</v>
      </c>
      <c r="BC48" t="s">
        <v>76</v>
      </c>
      <c r="BD48">
        <v>0</v>
      </c>
      <c r="BE48" t="s">
        <v>76</v>
      </c>
      <c r="BF48">
        <v>3.573</v>
      </c>
      <c r="BG48" t="s">
        <v>5676</v>
      </c>
    </row>
    <row r="49" spans="1:59" x14ac:dyDescent="0.25">
      <c r="A49" t="s">
        <v>205</v>
      </c>
      <c r="B49" t="s">
        <v>156</v>
      </c>
      <c r="C49">
        <v>1</v>
      </c>
      <c r="D49">
        <v>48</v>
      </c>
      <c r="E49">
        <v>1</v>
      </c>
      <c r="F49" t="s">
        <v>66</v>
      </c>
      <c r="G49" t="s">
        <v>67</v>
      </c>
      <c r="H49" t="s">
        <v>68</v>
      </c>
      <c r="I49" t="s">
        <v>7</v>
      </c>
      <c r="J49" t="s">
        <v>7</v>
      </c>
      <c r="K49" t="s">
        <v>70</v>
      </c>
      <c r="L49">
        <v>50</v>
      </c>
      <c r="M49">
        <v>937607</v>
      </c>
      <c r="N49">
        <v>6</v>
      </c>
      <c r="O49">
        <v>1</v>
      </c>
      <c r="P49" t="s">
        <v>71</v>
      </c>
      <c r="Q49" t="s">
        <v>4468</v>
      </c>
      <c r="R49">
        <v>5</v>
      </c>
      <c r="T49">
        <v>5</v>
      </c>
      <c r="U49">
        <v>10</v>
      </c>
      <c r="V49">
        <v>2</v>
      </c>
      <c r="W49">
        <v>0</v>
      </c>
      <c r="X49">
        <v>2</v>
      </c>
      <c r="Y49">
        <v>1</v>
      </c>
      <c r="Z49">
        <v>8</v>
      </c>
      <c r="AA49">
        <v>13</v>
      </c>
      <c r="AB49">
        <v>50</v>
      </c>
      <c r="AC49">
        <v>15</v>
      </c>
      <c r="AD49">
        <v>3</v>
      </c>
      <c r="AE49">
        <v>2</v>
      </c>
      <c r="AF49">
        <v>20</v>
      </c>
      <c r="AG49">
        <v>0</v>
      </c>
      <c r="AH49">
        <v>35</v>
      </c>
      <c r="AI49">
        <v>30</v>
      </c>
      <c r="AJ49">
        <v>33</v>
      </c>
      <c r="AK49">
        <v>35</v>
      </c>
      <c r="AL49">
        <v>0</v>
      </c>
      <c r="AM49">
        <v>0.12</v>
      </c>
      <c r="AN49">
        <v>3</v>
      </c>
      <c r="AO49">
        <v>0</v>
      </c>
      <c r="AP49" t="s">
        <v>82</v>
      </c>
      <c r="AQ49" t="s">
        <v>73</v>
      </c>
      <c r="AR49" t="s">
        <v>157</v>
      </c>
      <c r="AS49">
        <v>1152</v>
      </c>
      <c r="AT49">
        <v>1082</v>
      </c>
      <c r="AU49">
        <v>0</v>
      </c>
      <c r="AV49">
        <v>0</v>
      </c>
      <c r="AW49">
        <v>2.234</v>
      </c>
      <c r="AX49">
        <v>0.14893333333333333</v>
      </c>
      <c r="AY49">
        <v>2.9786666666666668</v>
      </c>
      <c r="AZ49" t="s">
        <v>74</v>
      </c>
      <c r="BA49">
        <v>3.0213333333333332</v>
      </c>
      <c r="BB49">
        <v>20.286481647269472</v>
      </c>
      <c r="BC49" t="s">
        <v>76</v>
      </c>
      <c r="BD49">
        <v>0</v>
      </c>
      <c r="BE49" t="s">
        <v>76</v>
      </c>
      <c r="BF49">
        <v>2.1789999999999998</v>
      </c>
      <c r="BG49" t="s">
        <v>5676</v>
      </c>
    </row>
    <row r="50" spans="1:59" x14ac:dyDescent="0.25">
      <c r="A50" t="s">
        <v>206</v>
      </c>
      <c r="B50" t="s">
        <v>156</v>
      </c>
      <c r="C50">
        <v>1</v>
      </c>
      <c r="D50">
        <v>49</v>
      </c>
      <c r="E50">
        <v>1</v>
      </c>
      <c r="F50" t="s">
        <v>66</v>
      </c>
      <c r="G50" t="s">
        <v>67</v>
      </c>
      <c r="H50" t="s">
        <v>68</v>
      </c>
      <c r="I50" t="s">
        <v>7</v>
      </c>
      <c r="J50" t="s">
        <v>7</v>
      </c>
      <c r="K50" t="s">
        <v>70</v>
      </c>
      <c r="L50">
        <v>50</v>
      </c>
      <c r="M50">
        <v>937609</v>
      </c>
      <c r="N50">
        <v>6</v>
      </c>
      <c r="O50">
        <v>1</v>
      </c>
      <c r="P50" t="s">
        <v>71</v>
      </c>
      <c r="Q50" t="s">
        <v>4468</v>
      </c>
      <c r="R50">
        <v>5</v>
      </c>
      <c r="T50">
        <v>10</v>
      </c>
      <c r="U50">
        <v>15</v>
      </c>
      <c r="V50">
        <v>4</v>
      </c>
      <c r="W50">
        <v>0</v>
      </c>
      <c r="X50">
        <v>4</v>
      </c>
      <c r="Y50">
        <v>1</v>
      </c>
      <c r="Z50">
        <v>15</v>
      </c>
      <c r="AA50">
        <v>20</v>
      </c>
      <c r="AB50">
        <v>50</v>
      </c>
      <c r="AC50">
        <v>24</v>
      </c>
      <c r="AD50">
        <v>4</v>
      </c>
      <c r="AE50">
        <v>1</v>
      </c>
      <c r="AF50">
        <v>29</v>
      </c>
      <c r="AG50">
        <v>0</v>
      </c>
      <c r="AH50">
        <v>26</v>
      </c>
      <c r="AI50">
        <v>21</v>
      </c>
      <c r="AJ50">
        <v>25</v>
      </c>
      <c r="AK50">
        <v>26</v>
      </c>
      <c r="AL50">
        <v>0</v>
      </c>
      <c r="AM50">
        <v>0.12</v>
      </c>
      <c r="AN50">
        <v>2.2727272727272729</v>
      </c>
      <c r="AO50">
        <v>0</v>
      </c>
      <c r="AP50" t="s">
        <v>82</v>
      </c>
      <c r="AQ50" t="s">
        <v>73</v>
      </c>
      <c r="AR50" t="s">
        <v>157</v>
      </c>
      <c r="AS50">
        <v>1624</v>
      </c>
      <c r="AT50">
        <v>1588</v>
      </c>
      <c r="AU50">
        <v>0</v>
      </c>
      <c r="AV50">
        <v>0</v>
      </c>
      <c r="AW50">
        <v>3.2120000000000002</v>
      </c>
      <c r="AX50">
        <v>0.13383333333333333</v>
      </c>
      <c r="AY50">
        <v>3.8811666666666667</v>
      </c>
      <c r="AZ50" t="s">
        <v>74</v>
      </c>
      <c r="BA50">
        <v>2.1188333333333333</v>
      </c>
      <c r="BB50">
        <v>15.831880448318804</v>
      </c>
      <c r="BC50" t="s">
        <v>76</v>
      </c>
      <c r="BD50">
        <v>0</v>
      </c>
      <c r="BE50" t="s">
        <v>76</v>
      </c>
      <c r="BF50">
        <v>3.1160000000000001</v>
      </c>
      <c r="BG50" t="s">
        <v>5676</v>
      </c>
    </row>
    <row r="51" spans="1:59" x14ac:dyDescent="0.25">
      <c r="A51" t="s">
        <v>207</v>
      </c>
      <c r="B51" t="s">
        <v>156</v>
      </c>
      <c r="C51">
        <v>1</v>
      </c>
      <c r="D51">
        <v>50</v>
      </c>
      <c r="E51">
        <v>1</v>
      </c>
      <c r="F51" t="s">
        <v>66</v>
      </c>
      <c r="G51" t="s">
        <v>67</v>
      </c>
      <c r="H51" t="s">
        <v>77</v>
      </c>
      <c r="I51" t="s">
        <v>5</v>
      </c>
      <c r="J51" t="s">
        <v>78</v>
      </c>
      <c r="K51" t="s">
        <v>70</v>
      </c>
      <c r="L51">
        <v>50</v>
      </c>
      <c r="M51">
        <v>937611</v>
      </c>
      <c r="N51">
        <v>5</v>
      </c>
      <c r="O51">
        <v>1</v>
      </c>
      <c r="P51" t="s">
        <v>71</v>
      </c>
      <c r="Q51" t="s">
        <v>4468</v>
      </c>
      <c r="R51">
        <v>5</v>
      </c>
      <c r="T51">
        <v>0</v>
      </c>
      <c r="U51">
        <v>4</v>
      </c>
      <c r="V51">
        <v>0</v>
      </c>
      <c r="W51">
        <v>0</v>
      </c>
      <c r="X51">
        <v>0</v>
      </c>
      <c r="Y51">
        <v>0</v>
      </c>
      <c r="Z51">
        <v>0</v>
      </c>
      <c r="AA51">
        <v>4</v>
      </c>
      <c r="AB51">
        <v>50</v>
      </c>
      <c r="AC51">
        <v>4</v>
      </c>
      <c r="AD51">
        <v>0</v>
      </c>
      <c r="AE51">
        <v>0</v>
      </c>
      <c r="AF51">
        <v>4</v>
      </c>
      <c r="AG51">
        <v>0</v>
      </c>
      <c r="AH51">
        <v>46</v>
      </c>
      <c r="AI51">
        <v>46</v>
      </c>
      <c r="AJ51">
        <v>46</v>
      </c>
      <c r="AK51">
        <v>46</v>
      </c>
      <c r="AL51">
        <v>0</v>
      </c>
      <c r="AM51">
        <v>0.1</v>
      </c>
      <c r="AN51">
        <v>4.1818181818181817</v>
      </c>
      <c r="AO51">
        <v>0</v>
      </c>
      <c r="AP51" t="s">
        <v>79</v>
      </c>
      <c r="AQ51" t="s">
        <v>73</v>
      </c>
      <c r="AR51" t="s">
        <v>157</v>
      </c>
      <c r="AS51">
        <v>0</v>
      </c>
      <c r="AT51">
        <v>0</v>
      </c>
      <c r="AU51">
        <v>0</v>
      </c>
      <c r="AV51">
        <v>0</v>
      </c>
      <c r="AW51">
        <v>0</v>
      </c>
      <c r="AX51">
        <v>0</v>
      </c>
      <c r="AY51">
        <v>0</v>
      </c>
      <c r="AZ51" t="s">
        <v>80</v>
      </c>
      <c r="BA51">
        <v>5</v>
      </c>
      <c r="BB51">
        <v>0</v>
      </c>
      <c r="BC51" t="s">
        <v>76</v>
      </c>
      <c r="BD51">
        <v>0</v>
      </c>
      <c r="BE51" t="s">
        <v>76</v>
      </c>
      <c r="BF51">
        <v>4.3657946666666669</v>
      </c>
      <c r="BG51" t="s">
        <v>5676</v>
      </c>
    </row>
    <row r="52" spans="1:59" x14ac:dyDescent="0.25">
      <c r="A52" t="s">
        <v>208</v>
      </c>
      <c r="B52" t="s">
        <v>156</v>
      </c>
      <c r="C52">
        <v>1</v>
      </c>
      <c r="D52">
        <v>51</v>
      </c>
      <c r="E52">
        <v>1</v>
      </c>
      <c r="F52" t="s">
        <v>66</v>
      </c>
      <c r="G52" t="s">
        <v>67</v>
      </c>
      <c r="H52" t="s">
        <v>68</v>
      </c>
      <c r="I52" t="s">
        <v>7</v>
      </c>
      <c r="J52" t="s">
        <v>7</v>
      </c>
      <c r="K52" t="s">
        <v>70</v>
      </c>
      <c r="L52">
        <v>50</v>
      </c>
      <c r="M52">
        <v>937613</v>
      </c>
      <c r="N52">
        <v>6</v>
      </c>
      <c r="O52">
        <v>1</v>
      </c>
      <c r="P52" t="s">
        <v>71</v>
      </c>
      <c r="Q52" t="s">
        <v>4468</v>
      </c>
      <c r="R52">
        <v>5</v>
      </c>
      <c r="T52">
        <v>11</v>
      </c>
      <c r="U52">
        <v>16</v>
      </c>
      <c r="V52">
        <v>3</v>
      </c>
      <c r="W52">
        <v>0</v>
      </c>
      <c r="X52">
        <v>3</v>
      </c>
      <c r="Y52">
        <v>3</v>
      </c>
      <c r="Z52">
        <v>17</v>
      </c>
      <c r="AA52">
        <v>22</v>
      </c>
      <c r="AB52">
        <v>50</v>
      </c>
      <c r="AC52">
        <v>21</v>
      </c>
      <c r="AD52">
        <v>5</v>
      </c>
      <c r="AE52">
        <v>3</v>
      </c>
      <c r="AF52">
        <v>29</v>
      </c>
      <c r="AG52">
        <v>0</v>
      </c>
      <c r="AH52">
        <v>29</v>
      </c>
      <c r="AI52">
        <v>21</v>
      </c>
      <c r="AJ52">
        <v>26</v>
      </c>
      <c r="AK52">
        <v>29</v>
      </c>
      <c r="AL52">
        <v>0</v>
      </c>
      <c r="AM52">
        <v>0.12</v>
      </c>
      <c r="AN52">
        <v>2.3636363636363638</v>
      </c>
      <c r="AO52">
        <v>0</v>
      </c>
      <c r="AP52" t="s">
        <v>82</v>
      </c>
      <c r="AQ52" t="s">
        <v>73</v>
      </c>
      <c r="AR52" t="s">
        <v>157</v>
      </c>
      <c r="AS52">
        <v>1601</v>
      </c>
      <c r="AT52">
        <v>1642</v>
      </c>
      <c r="AU52">
        <v>0</v>
      </c>
      <c r="AV52">
        <v>0</v>
      </c>
      <c r="AW52">
        <v>3.2429999999999999</v>
      </c>
      <c r="AX52">
        <v>0.15442857142857142</v>
      </c>
      <c r="AY52">
        <v>4.4784285714285712</v>
      </c>
      <c r="AZ52" t="s">
        <v>74</v>
      </c>
      <c r="BA52">
        <v>1.5215714285714288</v>
      </c>
      <c r="BB52">
        <v>9.852913968547643</v>
      </c>
      <c r="BC52" t="s">
        <v>76</v>
      </c>
      <c r="BD52">
        <v>0</v>
      </c>
      <c r="BE52" t="s">
        <v>76</v>
      </c>
      <c r="BF52">
        <v>3.3380000000000001</v>
      </c>
      <c r="BG52" t="s">
        <v>5676</v>
      </c>
    </row>
    <row r="53" spans="1:59" x14ac:dyDescent="0.25">
      <c r="A53" t="s">
        <v>209</v>
      </c>
      <c r="B53" t="s">
        <v>156</v>
      </c>
      <c r="C53">
        <v>1</v>
      </c>
      <c r="D53">
        <v>52</v>
      </c>
      <c r="E53">
        <v>1</v>
      </c>
      <c r="F53" t="s">
        <v>66</v>
      </c>
      <c r="G53" t="s">
        <v>67</v>
      </c>
      <c r="H53" t="s">
        <v>68</v>
      </c>
      <c r="I53" t="s">
        <v>7</v>
      </c>
      <c r="J53" t="s">
        <v>7</v>
      </c>
      <c r="K53" t="s">
        <v>70</v>
      </c>
      <c r="L53">
        <v>50</v>
      </c>
      <c r="M53">
        <v>937615</v>
      </c>
      <c r="N53">
        <v>6</v>
      </c>
      <c r="O53">
        <v>1</v>
      </c>
      <c r="P53" t="s">
        <v>71</v>
      </c>
      <c r="Q53" t="s">
        <v>4468</v>
      </c>
      <c r="R53">
        <v>5</v>
      </c>
      <c r="T53">
        <v>14</v>
      </c>
      <c r="U53">
        <v>19</v>
      </c>
      <c r="V53">
        <v>3</v>
      </c>
      <c r="W53">
        <v>0</v>
      </c>
      <c r="X53">
        <v>3</v>
      </c>
      <c r="Y53">
        <v>0</v>
      </c>
      <c r="Z53">
        <v>17</v>
      </c>
      <c r="AA53">
        <v>22</v>
      </c>
      <c r="AB53">
        <v>50</v>
      </c>
      <c r="AC53">
        <v>23</v>
      </c>
      <c r="AD53">
        <v>7</v>
      </c>
      <c r="AE53">
        <v>0</v>
      </c>
      <c r="AF53">
        <v>30</v>
      </c>
      <c r="AG53">
        <v>0</v>
      </c>
      <c r="AH53">
        <v>27</v>
      </c>
      <c r="AI53">
        <v>20</v>
      </c>
      <c r="AJ53">
        <v>27</v>
      </c>
      <c r="AK53">
        <v>27</v>
      </c>
      <c r="AL53">
        <v>0</v>
      </c>
      <c r="AM53">
        <v>0.12</v>
      </c>
      <c r="AN53">
        <v>2.4545454545454546</v>
      </c>
      <c r="AO53">
        <v>0</v>
      </c>
      <c r="AP53" t="s">
        <v>82</v>
      </c>
      <c r="AQ53" t="s">
        <v>73</v>
      </c>
      <c r="AR53" t="s">
        <v>157</v>
      </c>
      <c r="AS53">
        <v>2130</v>
      </c>
      <c r="AT53">
        <v>1938</v>
      </c>
      <c r="AU53">
        <v>0</v>
      </c>
      <c r="AV53">
        <v>0</v>
      </c>
      <c r="AW53">
        <v>4.0679999999999996</v>
      </c>
      <c r="AX53">
        <v>0.17686956521739128</v>
      </c>
      <c r="AY53">
        <v>5.3060869565217388</v>
      </c>
      <c r="AZ53" t="s">
        <v>74</v>
      </c>
      <c r="BA53">
        <v>0.69391304347826122</v>
      </c>
      <c r="BB53">
        <v>3.9233038348082623</v>
      </c>
      <c r="BC53" t="s">
        <v>76</v>
      </c>
      <c r="BD53">
        <v>0</v>
      </c>
      <c r="BE53" t="s">
        <v>76</v>
      </c>
      <c r="BF53">
        <v>4.0339999999999998</v>
      </c>
      <c r="BG53" t="s">
        <v>5676</v>
      </c>
    </row>
    <row r="54" spans="1:59" x14ac:dyDescent="0.25">
      <c r="A54" t="s">
        <v>210</v>
      </c>
      <c r="B54" t="s">
        <v>156</v>
      </c>
      <c r="C54">
        <v>1</v>
      </c>
      <c r="D54">
        <v>53</v>
      </c>
      <c r="E54">
        <v>1</v>
      </c>
      <c r="F54" t="s">
        <v>66</v>
      </c>
      <c r="G54" t="s">
        <v>67</v>
      </c>
      <c r="H54" t="s">
        <v>68</v>
      </c>
      <c r="I54" t="s">
        <v>7</v>
      </c>
      <c r="J54" t="s">
        <v>7</v>
      </c>
      <c r="K54" t="s">
        <v>70</v>
      </c>
      <c r="L54">
        <v>50</v>
      </c>
      <c r="M54">
        <v>937617</v>
      </c>
      <c r="N54">
        <v>6</v>
      </c>
      <c r="O54">
        <v>1</v>
      </c>
      <c r="P54" t="s">
        <v>71</v>
      </c>
      <c r="Q54" t="s">
        <v>4468</v>
      </c>
      <c r="R54">
        <v>5</v>
      </c>
      <c r="T54">
        <v>10</v>
      </c>
      <c r="U54">
        <v>15</v>
      </c>
      <c r="V54">
        <v>1</v>
      </c>
      <c r="W54">
        <v>0</v>
      </c>
      <c r="X54">
        <v>1</v>
      </c>
      <c r="Y54">
        <v>2</v>
      </c>
      <c r="Z54">
        <v>13</v>
      </c>
      <c r="AA54">
        <v>18</v>
      </c>
      <c r="AB54">
        <v>50</v>
      </c>
      <c r="AC54">
        <v>21</v>
      </c>
      <c r="AD54">
        <v>1</v>
      </c>
      <c r="AE54">
        <v>6</v>
      </c>
      <c r="AF54">
        <v>28</v>
      </c>
      <c r="AG54">
        <v>0</v>
      </c>
      <c r="AH54">
        <v>29</v>
      </c>
      <c r="AI54">
        <v>22</v>
      </c>
      <c r="AJ54">
        <v>23</v>
      </c>
      <c r="AK54">
        <v>29</v>
      </c>
      <c r="AL54">
        <v>0</v>
      </c>
      <c r="AM54">
        <v>0.12</v>
      </c>
      <c r="AN54">
        <v>2.0909090909090908</v>
      </c>
      <c r="AO54">
        <v>0</v>
      </c>
      <c r="AP54" t="s">
        <v>82</v>
      </c>
      <c r="AQ54" t="s">
        <v>73</v>
      </c>
      <c r="AR54" t="s">
        <v>157</v>
      </c>
      <c r="AS54">
        <v>1668</v>
      </c>
      <c r="AT54">
        <v>1605</v>
      </c>
      <c r="AU54">
        <v>0</v>
      </c>
      <c r="AV54">
        <v>0</v>
      </c>
      <c r="AW54">
        <v>3.2730000000000001</v>
      </c>
      <c r="AX54">
        <v>0.15585714285714286</v>
      </c>
      <c r="AY54">
        <v>4.3639999999999999</v>
      </c>
      <c r="AZ54" t="s">
        <v>74</v>
      </c>
      <c r="BA54">
        <v>1.6360000000000001</v>
      </c>
      <c r="BB54">
        <v>10.4967919340055</v>
      </c>
      <c r="BC54" t="s">
        <v>76</v>
      </c>
      <c r="BD54">
        <v>0</v>
      </c>
      <c r="BE54" t="s">
        <v>76</v>
      </c>
      <c r="BF54">
        <v>3.0739999999999998</v>
      </c>
      <c r="BG54" t="s">
        <v>5676</v>
      </c>
    </row>
    <row r="55" spans="1:59" x14ac:dyDescent="0.25">
      <c r="A55" t="s">
        <v>211</v>
      </c>
      <c r="B55" t="s">
        <v>156</v>
      </c>
      <c r="C55">
        <v>1</v>
      </c>
      <c r="D55">
        <v>54</v>
      </c>
      <c r="E55">
        <v>1</v>
      </c>
      <c r="F55" t="s">
        <v>66</v>
      </c>
      <c r="G55" t="s">
        <v>67</v>
      </c>
      <c r="H55" t="s">
        <v>68</v>
      </c>
      <c r="I55" t="s">
        <v>7</v>
      </c>
      <c r="J55" t="s">
        <v>7</v>
      </c>
      <c r="K55" t="s">
        <v>70</v>
      </c>
      <c r="L55">
        <v>50</v>
      </c>
      <c r="M55">
        <v>937619</v>
      </c>
      <c r="N55">
        <v>6</v>
      </c>
      <c r="O55">
        <v>1</v>
      </c>
      <c r="P55" t="s">
        <v>71</v>
      </c>
      <c r="Q55" t="s">
        <v>4468</v>
      </c>
      <c r="R55">
        <v>5</v>
      </c>
      <c r="T55">
        <v>19</v>
      </c>
      <c r="U55">
        <v>24</v>
      </c>
      <c r="V55">
        <v>3</v>
      </c>
      <c r="W55">
        <v>0</v>
      </c>
      <c r="X55">
        <v>3</v>
      </c>
      <c r="Y55">
        <v>0</v>
      </c>
      <c r="Z55">
        <v>22</v>
      </c>
      <c r="AA55">
        <v>27</v>
      </c>
      <c r="AB55">
        <v>50</v>
      </c>
      <c r="AC55">
        <v>27</v>
      </c>
      <c r="AD55">
        <v>4</v>
      </c>
      <c r="AE55">
        <v>0</v>
      </c>
      <c r="AF55">
        <v>31</v>
      </c>
      <c r="AG55">
        <v>0</v>
      </c>
      <c r="AH55">
        <v>23</v>
      </c>
      <c r="AI55">
        <v>19</v>
      </c>
      <c r="AJ55">
        <v>23</v>
      </c>
      <c r="AK55">
        <v>23</v>
      </c>
      <c r="AL55">
        <v>0</v>
      </c>
      <c r="AM55">
        <v>0.12</v>
      </c>
      <c r="AN55">
        <v>2.0909090909090908</v>
      </c>
      <c r="AO55">
        <v>0</v>
      </c>
      <c r="AP55" t="s">
        <v>82</v>
      </c>
      <c r="AQ55" t="s">
        <v>73</v>
      </c>
      <c r="AR55" t="s">
        <v>157</v>
      </c>
      <c r="AS55">
        <v>2570</v>
      </c>
      <c r="AT55">
        <v>2547</v>
      </c>
      <c r="AU55">
        <v>0</v>
      </c>
      <c r="AV55">
        <v>0</v>
      </c>
      <c r="AW55">
        <v>5.117</v>
      </c>
      <c r="AX55">
        <v>0.18951851851851853</v>
      </c>
      <c r="AY55">
        <v>5.8750740740740746</v>
      </c>
      <c r="AZ55" t="s">
        <v>74</v>
      </c>
      <c r="BA55">
        <v>0.12492592592592544</v>
      </c>
      <c r="BB55">
        <v>0.65917529802618458</v>
      </c>
      <c r="BC55" t="s">
        <v>76</v>
      </c>
      <c r="BD55">
        <v>0</v>
      </c>
      <c r="BE55" t="s">
        <v>76</v>
      </c>
      <c r="BF55">
        <v>5.7629999999999999</v>
      </c>
      <c r="BG55" t="s">
        <v>5676</v>
      </c>
    </row>
    <row r="56" spans="1:59" x14ac:dyDescent="0.25">
      <c r="A56" t="s">
        <v>212</v>
      </c>
      <c r="B56" t="s">
        <v>156</v>
      </c>
      <c r="C56">
        <v>1</v>
      </c>
      <c r="D56">
        <v>55</v>
      </c>
      <c r="E56">
        <v>1</v>
      </c>
      <c r="F56" t="s">
        <v>66</v>
      </c>
      <c r="G56" t="s">
        <v>67</v>
      </c>
      <c r="H56" t="s">
        <v>68</v>
      </c>
      <c r="I56" t="s">
        <v>7</v>
      </c>
      <c r="J56" t="s">
        <v>7</v>
      </c>
      <c r="K56" t="s">
        <v>70</v>
      </c>
      <c r="L56">
        <v>50</v>
      </c>
      <c r="M56">
        <v>937621</v>
      </c>
      <c r="N56">
        <v>6</v>
      </c>
      <c r="O56">
        <v>1</v>
      </c>
      <c r="P56" t="s">
        <v>71</v>
      </c>
      <c r="Q56" t="s">
        <v>4468</v>
      </c>
      <c r="R56">
        <v>5</v>
      </c>
      <c r="T56">
        <v>13</v>
      </c>
      <c r="U56">
        <v>18</v>
      </c>
      <c r="V56">
        <v>2</v>
      </c>
      <c r="W56">
        <v>0</v>
      </c>
      <c r="X56">
        <v>2</v>
      </c>
      <c r="Y56">
        <v>0</v>
      </c>
      <c r="Z56">
        <v>15</v>
      </c>
      <c r="AA56">
        <v>20</v>
      </c>
      <c r="AB56">
        <v>50</v>
      </c>
      <c r="AC56">
        <v>22</v>
      </c>
      <c r="AD56">
        <v>3</v>
      </c>
      <c r="AE56">
        <v>0</v>
      </c>
      <c r="AF56">
        <v>25</v>
      </c>
      <c r="AG56">
        <v>0</v>
      </c>
      <c r="AH56">
        <v>28</v>
      </c>
      <c r="AI56">
        <v>25</v>
      </c>
      <c r="AJ56">
        <v>28</v>
      </c>
      <c r="AK56">
        <v>28</v>
      </c>
      <c r="AL56">
        <v>0</v>
      </c>
      <c r="AM56">
        <v>0.12</v>
      </c>
      <c r="AN56">
        <v>2.5454545454545454</v>
      </c>
      <c r="AO56">
        <v>0</v>
      </c>
      <c r="AP56" t="s">
        <v>82</v>
      </c>
      <c r="AQ56" t="s">
        <v>73</v>
      </c>
      <c r="AR56" t="s">
        <v>157</v>
      </c>
      <c r="AS56">
        <v>1470</v>
      </c>
      <c r="AT56">
        <v>1346</v>
      </c>
      <c r="AU56">
        <v>0</v>
      </c>
      <c r="AV56">
        <v>0</v>
      </c>
      <c r="AW56">
        <v>2.8159999999999998</v>
      </c>
      <c r="AX56">
        <v>0.128</v>
      </c>
      <c r="AY56">
        <v>3.2</v>
      </c>
      <c r="AZ56" t="s">
        <v>74</v>
      </c>
      <c r="BA56">
        <v>2.8</v>
      </c>
      <c r="BB56">
        <v>21.874999999999996</v>
      </c>
      <c r="BC56" t="s">
        <v>81</v>
      </c>
      <c r="BD56">
        <v>0</v>
      </c>
      <c r="BE56" t="s">
        <v>76</v>
      </c>
      <c r="BF56">
        <v>3.39</v>
      </c>
      <c r="BG56" t="s">
        <v>5676</v>
      </c>
    </row>
    <row r="57" spans="1:59" x14ac:dyDescent="0.25">
      <c r="A57" t="s">
        <v>213</v>
      </c>
      <c r="B57" t="s">
        <v>156</v>
      </c>
      <c r="C57">
        <v>1</v>
      </c>
      <c r="D57">
        <v>56</v>
      </c>
      <c r="E57">
        <v>1</v>
      </c>
      <c r="F57" t="s">
        <v>66</v>
      </c>
      <c r="G57" t="s">
        <v>67</v>
      </c>
      <c r="H57" t="s">
        <v>68</v>
      </c>
      <c r="I57" t="s">
        <v>7</v>
      </c>
      <c r="J57" t="s">
        <v>7</v>
      </c>
      <c r="K57" t="s">
        <v>70</v>
      </c>
      <c r="L57">
        <v>50</v>
      </c>
      <c r="M57">
        <v>937623</v>
      </c>
      <c r="N57">
        <v>6</v>
      </c>
      <c r="O57">
        <v>1</v>
      </c>
      <c r="P57" t="s">
        <v>71</v>
      </c>
      <c r="Q57" t="s">
        <v>4469</v>
      </c>
      <c r="R57">
        <v>6</v>
      </c>
      <c r="T57">
        <v>10</v>
      </c>
      <c r="U57">
        <v>15</v>
      </c>
      <c r="V57">
        <v>1</v>
      </c>
      <c r="W57">
        <v>0</v>
      </c>
      <c r="X57">
        <v>1</v>
      </c>
      <c r="Y57">
        <v>1</v>
      </c>
      <c r="Z57">
        <v>12</v>
      </c>
      <c r="AA57">
        <v>17</v>
      </c>
      <c r="AB57">
        <v>50</v>
      </c>
      <c r="AC57">
        <v>16</v>
      </c>
      <c r="AD57">
        <v>4</v>
      </c>
      <c r="AE57">
        <v>1</v>
      </c>
      <c r="AF57">
        <v>21</v>
      </c>
      <c r="AG57">
        <v>0</v>
      </c>
      <c r="AH57">
        <v>34</v>
      </c>
      <c r="AI57">
        <v>29</v>
      </c>
      <c r="AJ57">
        <v>33</v>
      </c>
      <c r="AK57">
        <v>34</v>
      </c>
      <c r="AL57">
        <v>0</v>
      </c>
      <c r="AM57">
        <v>0.12</v>
      </c>
      <c r="AN57">
        <v>3</v>
      </c>
      <c r="AO57">
        <v>0</v>
      </c>
      <c r="AP57" t="s">
        <v>82</v>
      </c>
      <c r="AQ57" t="s">
        <v>73</v>
      </c>
      <c r="AR57" t="s">
        <v>157</v>
      </c>
      <c r="AS57">
        <v>1169</v>
      </c>
      <c r="AT57">
        <v>1068</v>
      </c>
      <c r="AU57">
        <v>0</v>
      </c>
      <c r="AV57">
        <v>0</v>
      </c>
      <c r="AW57">
        <v>2.2370000000000001</v>
      </c>
      <c r="AX57">
        <v>0.13981250000000001</v>
      </c>
      <c r="AY57">
        <v>2.9360625000000002</v>
      </c>
      <c r="AZ57" t="s">
        <v>74</v>
      </c>
      <c r="BA57">
        <v>3.0639374999999998</v>
      </c>
      <c r="BB57">
        <v>21.914617791685291</v>
      </c>
      <c r="BC57" t="s">
        <v>75</v>
      </c>
      <c r="BD57">
        <v>0</v>
      </c>
      <c r="BE57" t="s">
        <v>76</v>
      </c>
      <c r="BF57">
        <v>2.3809999999999998</v>
      </c>
      <c r="BG57" t="s">
        <v>5677</v>
      </c>
    </row>
    <row r="58" spans="1:59" x14ac:dyDescent="0.25">
      <c r="A58" t="s">
        <v>214</v>
      </c>
      <c r="B58" t="s">
        <v>156</v>
      </c>
      <c r="C58">
        <v>1</v>
      </c>
      <c r="D58">
        <v>57</v>
      </c>
      <c r="E58">
        <v>1</v>
      </c>
      <c r="F58" t="s">
        <v>66</v>
      </c>
      <c r="G58" t="s">
        <v>67</v>
      </c>
      <c r="H58" t="s">
        <v>68</v>
      </c>
      <c r="I58" t="s">
        <v>7</v>
      </c>
      <c r="J58" t="s">
        <v>7</v>
      </c>
      <c r="K58" t="s">
        <v>70</v>
      </c>
      <c r="L58">
        <v>50</v>
      </c>
      <c r="M58">
        <v>937625</v>
      </c>
      <c r="N58">
        <v>6</v>
      </c>
      <c r="O58">
        <v>1</v>
      </c>
      <c r="P58" t="s">
        <v>71</v>
      </c>
      <c r="Q58" t="s">
        <v>4469</v>
      </c>
      <c r="R58">
        <v>6</v>
      </c>
      <c r="T58">
        <v>9</v>
      </c>
      <c r="U58">
        <v>14</v>
      </c>
      <c r="V58">
        <v>6</v>
      </c>
      <c r="W58">
        <v>0</v>
      </c>
      <c r="X58">
        <v>6</v>
      </c>
      <c r="Y58">
        <v>0</v>
      </c>
      <c r="Z58">
        <v>15</v>
      </c>
      <c r="AA58">
        <v>20</v>
      </c>
      <c r="AB58">
        <v>50</v>
      </c>
      <c r="AC58">
        <v>17</v>
      </c>
      <c r="AD58">
        <v>11</v>
      </c>
      <c r="AE58">
        <v>0</v>
      </c>
      <c r="AF58">
        <v>28</v>
      </c>
      <c r="AG58">
        <v>0</v>
      </c>
      <c r="AH58">
        <v>33</v>
      </c>
      <c r="AI58">
        <v>22</v>
      </c>
      <c r="AJ58">
        <v>33</v>
      </c>
      <c r="AK58">
        <v>33</v>
      </c>
      <c r="AL58">
        <v>0</v>
      </c>
      <c r="AM58">
        <v>0.12</v>
      </c>
      <c r="AN58">
        <v>3</v>
      </c>
      <c r="AO58">
        <v>0</v>
      </c>
      <c r="AP58" t="s">
        <v>82</v>
      </c>
      <c r="AQ58" t="s">
        <v>73</v>
      </c>
      <c r="AR58" t="s">
        <v>157</v>
      </c>
      <c r="AS58">
        <v>1996</v>
      </c>
      <c r="AT58">
        <v>2047</v>
      </c>
      <c r="AU58">
        <v>0</v>
      </c>
      <c r="AV58">
        <v>0</v>
      </c>
      <c r="AW58">
        <v>4.0430000000000001</v>
      </c>
      <c r="AX58">
        <v>0.23782352941176471</v>
      </c>
      <c r="AY58">
        <v>6.6590588235294117</v>
      </c>
      <c r="AZ58" t="s">
        <v>74</v>
      </c>
      <c r="BA58">
        <v>-0.6590588235294117</v>
      </c>
      <c r="BB58">
        <v>-2.7712094978976003</v>
      </c>
      <c r="BC58" t="s">
        <v>76</v>
      </c>
      <c r="BD58">
        <v>0</v>
      </c>
      <c r="BE58" t="s">
        <v>76</v>
      </c>
      <c r="BF58">
        <v>4.4000000000000004</v>
      </c>
      <c r="BG58" t="s">
        <v>5677</v>
      </c>
    </row>
    <row r="59" spans="1:59" x14ac:dyDescent="0.25">
      <c r="A59" t="s">
        <v>215</v>
      </c>
      <c r="B59" t="s">
        <v>156</v>
      </c>
      <c r="C59">
        <v>1</v>
      </c>
      <c r="D59">
        <v>58</v>
      </c>
      <c r="E59">
        <v>1</v>
      </c>
      <c r="F59" t="s">
        <v>66</v>
      </c>
      <c r="G59" t="s">
        <v>67</v>
      </c>
      <c r="H59" t="s">
        <v>68</v>
      </c>
      <c r="I59" t="s">
        <v>7</v>
      </c>
      <c r="J59" t="s">
        <v>7</v>
      </c>
      <c r="K59" t="s">
        <v>70</v>
      </c>
      <c r="L59">
        <v>50</v>
      </c>
      <c r="M59">
        <v>937627</v>
      </c>
      <c r="N59">
        <v>6</v>
      </c>
      <c r="O59">
        <v>1</v>
      </c>
      <c r="P59" t="s">
        <v>71</v>
      </c>
      <c r="Q59" t="s">
        <v>4469</v>
      </c>
      <c r="R59">
        <v>6</v>
      </c>
      <c r="T59">
        <v>7</v>
      </c>
      <c r="U59">
        <v>12</v>
      </c>
      <c r="V59">
        <v>5</v>
      </c>
      <c r="W59">
        <v>0</v>
      </c>
      <c r="X59">
        <v>5</v>
      </c>
      <c r="Y59">
        <v>1</v>
      </c>
      <c r="Z59">
        <v>13</v>
      </c>
      <c r="AA59">
        <v>18</v>
      </c>
      <c r="AB59">
        <v>50</v>
      </c>
      <c r="AC59">
        <v>15</v>
      </c>
      <c r="AD59">
        <v>8</v>
      </c>
      <c r="AE59">
        <v>1</v>
      </c>
      <c r="AF59">
        <v>24</v>
      </c>
      <c r="AG59">
        <v>0</v>
      </c>
      <c r="AH59">
        <v>35</v>
      </c>
      <c r="AI59">
        <v>26</v>
      </c>
      <c r="AJ59">
        <v>34</v>
      </c>
      <c r="AK59">
        <v>35</v>
      </c>
      <c r="AL59">
        <v>0</v>
      </c>
      <c r="AM59">
        <v>0.12</v>
      </c>
      <c r="AN59">
        <v>3.0909090909090908</v>
      </c>
      <c r="AO59">
        <v>0</v>
      </c>
      <c r="AP59" t="s">
        <v>82</v>
      </c>
      <c r="AQ59" t="s">
        <v>73</v>
      </c>
      <c r="AR59" t="s">
        <v>157</v>
      </c>
      <c r="AS59">
        <v>711</v>
      </c>
      <c r="AT59">
        <v>683</v>
      </c>
      <c r="AU59">
        <v>0</v>
      </c>
      <c r="AV59">
        <v>0</v>
      </c>
      <c r="AW59">
        <v>1.3939999999999999</v>
      </c>
      <c r="AX59">
        <v>9.2933333333333326E-2</v>
      </c>
      <c r="AY59">
        <v>2.2303999999999999</v>
      </c>
      <c r="AZ59" t="s">
        <v>74</v>
      </c>
      <c r="BA59">
        <v>3.7696000000000001</v>
      </c>
      <c r="BB59">
        <v>40.56241032998566</v>
      </c>
      <c r="BC59" t="s">
        <v>76</v>
      </c>
      <c r="BD59">
        <v>0</v>
      </c>
      <c r="BE59" t="s">
        <v>76</v>
      </c>
      <c r="BF59">
        <v>1.1539999999999999</v>
      </c>
      <c r="BG59" t="s">
        <v>5677</v>
      </c>
    </row>
    <row r="60" spans="1:59" x14ac:dyDescent="0.25">
      <c r="A60" t="s">
        <v>216</v>
      </c>
      <c r="B60" t="s">
        <v>156</v>
      </c>
      <c r="C60">
        <v>1</v>
      </c>
      <c r="D60">
        <v>59</v>
      </c>
      <c r="E60">
        <v>1</v>
      </c>
      <c r="F60" t="s">
        <v>66</v>
      </c>
      <c r="G60" t="s">
        <v>67</v>
      </c>
      <c r="H60" t="s">
        <v>68</v>
      </c>
      <c r="I60" t="s">
        <v>7</v>
      </c>
      <c r="J60" t="s">
        <v>7</v>
      </c>
      <c r="K60" t="s">
        <v>70</v>
      </c>
      <c r="L60">
        <v>50</v>
      </c>
      <c r="M60">
        <v>937629</v>
      </c>
      <c r="N60">
        <v>6</v>
      </c>
      <c r="O60">
        <v>1</v>
      </c>
      <c r="P60" t="s">
        <v>71</v>
      </c>
      <c r="Q60" t="s">
        <v>4469</v>
      </c>
      <c r="R60">
        <v>6</v>
      </c>
      <c r="T60">
        <v>6</v>
      </c>
      <c r="U60">
        <v>11</v>
      </c>
      <c r="V60">
        <v>2</v>
      </c>
      <c r="W60">
        <v>0</v>
      </c>
      <c r="X60">
        <v>2</v>
      </c>
      <c r="Y60">
        <v>1</v>
      </c>
      <c r="Z60">
        <v>9</v>
      </c>
      <c r="AA60">
        <v>14</v>
      </c>
      <c r="AB60">
        <v>50</v>
      </c>
      <c r="AC60">
        <v>16</v>
      </c>
      <c r="AD60">
        <v>3</v>
      </c>
      <c r="AE60">
        <v>1</v>
      </c>
      <c r="AF60">
        <v>20</v>
      </c>
      <c r="AG60">
        <v>0</v>
      </c>
      <c r="AH60">
        <v>34</v>
      </c>
      <c r="AI60">
        <v>30</v>
      </c>
      <c r="AJ60">
        <v>33</v>
      </c>
      <c r="AK60">
        <v>34</v>
      </c>
      <c r="AL60">
        <v>0</v>
      </c>
      <c r="AM60">
        <v>0.12</v>
      </c>
      <c r="AN60">
        <v>3</v>
      </c>
      <c r="AO60">
        <v>0</v>
      </c>
      <c r="AP60" t="s">
        <v>82</v>
      </c>
      <c r="AQ60" t="s">
        <v>73</v>
      </c>
      <c r="AR60" t="s">
        <v>157</v>
      </c>
      <c r="AS60">
        <v>1004</v>
      </c>
      <c r="AT60">
        <v>953</v>
      </c>
      <c r="AU60">
        <v>0</v>
      </c>
      <c r="AV60">
        <v>0</v>
      </c>
      <c r="AW60">
        <v>1.9570000000000001</v>
      </c>
      <c r="AX60">
        <v>0.1223125</v>
      </c>
      <c r="AY60">
        <v>2.44625</v>
      </c>
      <c r="AZ60" t="s">
        <v>74</v>
      </c>
      <c r="BA60">
        <v>3.55375</v>
      </c>
      <c r="BB60">
        <v>29.054675523760856</v>
      </c>
      <c r="BC60" t="s">
        <v>76</v>
      </c>
      <c r="BD60">
        <v>0</v>
      </c>
      <c r="BE60" t="s">
        <v>76</v>
      </c>
      <c r="BF60">
        <v>1.9850000000000001</v>
      </c>
      <c r="BG60" t="s">
        <v>5677</v>
      </c>
    </row>
    <row r="61" spans="1:59" x14ac:dyDescent="0.25">
      <c r="A61" t="s">
        <v>217</v>
      </c>
      <c r="B61" t="s">
        <v>156</v>
      </c>
      <c r="C61">
        <v>1</v>
      </c>
      <c r="D61">
        <v>60</v>
      </c>
      <c r="E61">
        <v>1</v>
      </c>
      <c r="F61" t="s">
        <v>66</v>
      </c>
      <c r="G61" t="s">
        <v>67</v>
      </c>
      <c r="H61" t="s">
        <v>68</v>
      </c>
      <c r="I61" t="s">
        <v>7</v>
      </c>
      <c r="J61" t="s">
        <v>7</v>
      </c>
      <c r="K61" t="s">
        <v>70</v>
      </c>
      <c r="L61">
        <v>50</v>
      </c>
      <c r="M61">
        <v>937631</v>
      </c>
      <c r="N61">
        <v>6</v>
      </c>
      <c r="O61">
        <v>1</v>
      </c>
      <c r="P61" t="s">
        <v>71</v>
      </c>
      <c r="Q61" t="s">
        <v>4469</v>
      </c>
      <c r="R61">
        <v>6</v>
      </c>
      <c r="T61">
        <v>10</v>
      </c>
      <c r="U61">
        <v>15</v>
      </c>
      <c r="V61">
        <v>2</v>
      </c>
      <c r="W61">
        <v>0</v>
      </c>
      <c r="X61">
        <v>2</v>
      </c>
      <c r="Y61">
        <v>2</v>
      </c>
      <c r="Z61">
        <v>14</v>
      </c>
      <c r="AA61">
        <v>19</v>
      </c>
      <c r="AB61">
        <v>50</v>
      </c>
      <c r="AC61">
        <v>15</v>
      </c>
      <c r="AD61">
        <v>4</v>
      </c>
      <c r="AE61">
        <v>2</v>
      </c>
      <c r="AF61">
        <v>21</v>
      </c>
      <c r="AG61">
        <v>0</v>
      </c>
      <c r="AH61">
        <v>35</v>
      </c>
      <c r="AI61">
        <v>29</v>
      </c>
      <c r="AJ61">
        <v>33</v>
      </c>
      <c r="AK61">
        <v>35</v>
      </c>
      <c r="AL61">
        <v>0</v>
      </c>
      <c r="AM61">
        <v>0.12</v>
      </c>
      <c r="AN61">
        <v>3</v>
      </c>
      <c r="AO61">
        <v>0</v>
      </c>
      <c r="AP61" t="s">
        <v>82</v>
      </c>
      <c r="AQ61" t="s">
        <v>73</v>
      </c>
      <c r="AR61" t="s">
        <v>157</v>
      </c>
      <c r="AS61">
        <v>1471</v>
      </c>
      <c r="AT61">
        <v>1427</v>
      </c>
      <c r="AU61">
        <v>0</v>
      </c>
      <c r="AV61">
        <v>0</v>
      </c>
      <c r="AW61">
        <v>2.8980000000000001</v>
      </c>
      <c r="AX61">
        <v>0.19320000000000001</v>
      </c>
      <c r="AY61">
        <v>4.0571999999999999</v>
      </c>
      <c r="AZ61" t="s">
        <v>74</v>
      </c>
      <c r="BA61">
        <v>1.9428000000000001</v>
      </c>
      <c r="BB61">
        <v>10.055900621118012</v>
      </c>
      <c r="BC61" t="s">
        <v>76</v>
      </c>
      <c r="BD61">
        <v>0</v>
      </c>
      <c r="BE61" t="s">
        <v>76</v>
      </c>
      <c r="BF61">
        <v>2.9940000000000002</v>
      </c>
      <c r="BG61" t="s">
        <v>5677</v>
      </c>
    </row>
    <row r="62" spans="1:59" x14ac:dyDescent="0.25">
      <c r="A62" t="s">
        <v>218</v>
      </c>
      <c r="B62" t="s">
        <v>156</v>
      </c>
      <c r="C62">
        <v>1</v>
      </c>
      <c r="D62">
        <v>61</v>
      </c>
      <c r="E62">
        <v>1</v>
      </c>
      <c r="F62" t="s">
        <v>66</v>
      </c>
      <c r="G62" t="s">
        <v>67</v>
      </c>
      <c r="H62" t="s">
        <v>77</v>
      </c>
      <c r="I62" t="s">
        <v>5</v>
      </c>
      <c r="J62" t="s">
        <v>78</v>
      </c>
      <c r="K62" t="s">
        <v>70</v>
      </c>
      <c r="L62">
        <v>50</v>
      </c>
      <c r="M62">
        <v>937633</v>
      </c>
      <c r="N62">
        <v>5</v>
      </c>
      <c r="O62">
        <v>1</v>
      </c>
      <c r="P62" t="s">
        <v>71</v>
      </c>
      <c r="Q62" t="s">
        <v>4469</v>
      </c>
      <c r="R62">
        <v>6</v>
      </c>
      <c r="T62">
        <v>0</v>
      </c>
      <c r="U62">
        <v>4</v>
      </c>
      <c r="V62">
        <v>0</v>
      </c>
      <c r="W62">
        <v>0</v>
      </c>
      <c r="X62">
        <v>0</v>
      </c>
      <c r="Y62">
        <v>0</v>
      </c>
      <c r="Z62">
        <v>0</v>
      </c>
      <c r="AA62">
        <v>4</v>
      </c>
      <c r="AB62">
        <v>50</v>
      </c>
      <c r="AC62">
        <v>4</v>
      </c>
      <c r="AD62">
        <v>0</v>
      </c>
      <c r="AE62">
        <v>0</v>
      </c>
      <c r="AF62">
        <v>4</v>
      </c>
      <c r="AG62">
        <v>0</v>
      </c>
      <c r="AH62">
        <v>46</v>
      </c>
      <c r="AI62">
        <v>46</v>
      </c>
      <c r="AJ62">
        <v>46</v>
      </c>
      <c r="AK62">
        <v>46</v>
      </c>
      <c r="AL62">
        <v>0</v>
      </c>
      <c r="AM62">
        <v>0.1</v>
      </c>
      <c r="AN62">
        <v>4.1818181818181817</v>
      </c>
      <c r="AO62">
        <v>0</v>
      </c>
      <c r="AP62" t="s">
        <v>79</v>
      </c>
      <c r="AQ62" t="s">
        <v>73</v>
      </c>
      <c r="AR62" t="s">
        <v>157</v>
      </c>
      <c r="AS62">
        <v>0</v>
      </c>
      <c r="AT62">
        <v>0</v>
      </c>
      <c r="AU62">
        <v>0</v>
      </c>
      <c r="AV62">
        <v>0</v>
      </c>
      <c r="AW62">
        <v>0</v>
      </c>
      <c r="AX62">
        <v>0</v>
      </c>
      <c r="AY62">
        <v>0</v>
      </c>
      <c r="AZ62" t="s">
        <v>80</v>
      </c>
      <c r="BA62">
        <v>5</v>
      </c>
      <c r="BB62">
        <v>0</v>
      </c>
      <c r="BC62" t="s">
        <v>76</v>
      </c>
      <c r="BD62">
        <v>0</v>
      </c>
      <c r="BE62" t="s">
        <v>76</v>
      </c>
      <c r="BF62">
        <v>4.3877333333333333</v>
      </c>
      <c r="BG62" t="s">
        <v>5677</v>
      </c>
    </row>
    <row r="63" spans="1:59" x14ac:dyDescent="0.25">
      <c r="A63" t="s">
        <v>219</v>
      </c>
      <c r="B63" t="s">
        <v>156</v>
      </c>
      <c r="C63">
        <v>1</v>
      </c>
      <c r="D63">
        <v>62</v>
      </c>
      <c r="E63">
        <v>1</v>
      </c>
      <c r="F63" t="s">
        <v>66</v>
      </c>
      <c r="G63" t="s">
        <v>67</v>
      </c>
      <c r="H63" t="s">
        <v>68</v>
      </c>
      <c r="I63" t="s">
        <v>7</v>
      </c>
      <c r="J63" t="s">
        <v>7</v>
      </c>
      <c r="K63" t="s">
        <v>70</v>
      </c>
      <c r="L63">
        <v>50</v>
      </c>
      <c r="M63">
        <v>937635</v>
      </c>
      <c r="N63">
        <v>6</v>
      </c>
      <c r="O63">
        <v>1</v>
      </c>
      <c r="P63" t="s">
        <v>71</v>
      </c>
      <c r="Q63" t="s">
        <v>4469</v>
      </c>
      <c r="R63">
        <v>6</v>
      </c>
      <c r="T63">
        <v>8</v>
      </c>
      <c r="U63">
        <v>13</v>
      </c>
      <c r="V63">
        <v>3</v>
      </c>
      <c r="W63">
        <v>0</v>
      </c>
      <c r="X63">
        <v>3</v>
      </c>
      <c r="Y63">
        <v>0</v>
      </c>
      <c r="Z63">
        <v>11</v>
      </c>
      <c r="AA63">
        <v>16</v>
      </c>
      <c r="AB63">
        <v>50</v>
      </c>
      <c r="AC63">
        <v>17</v>
      </c>
      <c r="AD63">
        <v>3</v>
      </c>
      <c r="AE63">
        <v>0</v>
      </c>
      <c r="AF63">
        <v>20</v>
      </c>
      <c r="AG63">
        <v>0</v>
      </c>
      <c r="AH63">
        <v>33</v>
      </c>
      <c r="AI63">
        <v>30</v>
      </c>
      <c r="AJ63">
        <v>33</v>
      </c>
      <c r="AK63">
        <v>33</v>
      </c>
      <c r="AL63">
        <v>0</v>
      </c>
      <c r="AM63">
        <v>0.12</v>
      </c>
      <c r="AN63">
        <v>3</v>
      </c>
      <c r="AO63">
        <v>0</v>
      </c>
      <c r="AP63" t="s">
        <v>82</v>
      </c>
      <c r="AQ63" t="s">
        <v>73</v>
      </c>
      <c r="AR63" t="s">
        <v>157</v>
      </c>
      <c r="AS63">
        <v>1332</v>
      </c>
      <c r="AT63">
        <v>1331</v>
      </c>
      <c r="AU63">
        <v>0</v>
      </c>
      <c r="AV63">
        <v>0</v>
      </c>
      <c r="AW63">
        <v>2.6629999999999998</v>
      </c>
      <c r="AX63">
        <v>0.15664705882352939</v>
      </c>
      <c r="AY63">
        <v>3.1329411764705877</v>
      </c>
      <c r="AZ63" t="s">
        <v>74</v>
      </c>
      <c r="BA63">
        <v>2.8670588235294123</v>
      </c>
      <c r="BB63">
        <v>18.302666165978227</v>
      </c>
      <c r="BC63" t="s">
        <v>76</v>
      </c>
      <c r="BD63">
        <v>0</v>
      </c>
      <c r="BE63" t="s">
        <v>76</v>
      </c>
      <c r="BF63">
        <v>2.7559999999999998</v>
      </c>
      <c r="BG63" t="s">
        <v>5677</v>
      </c>
    </row>
    <row r="64" spans="1:59" x14ac:dyDescent="0.25">
      <c r="A64" t="s">
        <v>220</v>
      </c>
      <c r="B64" t="s">
        <v>156</v>
      </c>
      <c r="C64">
        <v>1</v>
      </c>
      <c r="D64">
        <v>63</v>
      </c>
      <c r="E64">
        <v>1</v>
      </c>
      <c r="F64" t="s">
        <v>66</v>
      </c>
      <c r="G64" t="s">
        <v>67</v>
      </c>
      <c r="H64" t="s">
        <v>68</v>
      </c>
      <c r="I64" t="s">
        <v>7</v>
      </c>
      <c r="J64" t="s">
        <v>7</v>
      </c>
      <c r="K64" t="s">
        <v>70</v>
      </c>
      <c r="L64">
        <v>50</v>
      </c>
      <c r="M64">
        <v>937637</v>
      </c>
      <c r="N64">
        <v>6</v>
      </c>
      <c r="O64">
        <v>1</v>
      </c>
      <c r="P64" t="s">
        <v>71</v>
      </c>
      <c r="Q64" t="s">
        <v>4469</v>
      </c>
      <c r="R64">
        <v>6</v>
      </c>
      <c r="S64" t="s">
        <v>2683</v>
      </c>
      <c r="T64">
        <v>0</v>
      </c>
      <c r="U64">
        <v>5</v>
      </c>
      <c r="V64">
        <v>34</v>
      </c>
      <c r="W64">
        <v>0</v>
      </c>
      <c r="X64">
        <v>34</v>
      </c>
      <c r="Y64">
        <v>0</v>
      </c>
      <c r="Z64">
        <v>34</v>
      </c>
      <c r="AA64">
        <v>39</v>
      </c>
      <c r="AB64">
        <v>50</v>
      </c>
      <c r="AC64">
        <v>5</v>
      </c>
      <c r="AD64">
        <v>34</v>
      </c>
      <c r="AE64">
        <v>0</v>
      </c>
      <c r="AF64">
        <v>39</v>
      </c>
      <c r="AG64">
        <v>0</v>
      </c>
      <c r="AH64">
        <v>45</v>
      </c>
      <c r="AI64">
        <v>11</v>
      </c>
      <c r="AJ64">
        <v>45</v>
      </c>
      <c r="AK64">
        <v>45</v>
      </c>
      <c r="AL64">
        <v>0</v>
      </c>
      <c r="AM64">
        <v>0.12</v>
      </c>
      <c r="AN64">
        <v>4.0909090909090908</v>
      </c>
      <c r="AO64">
        <v>0</v>
      </c>
      <c r="AP64" t="s">
        <v>82</v>
      </c>
      <c r="AQ64" t="s">
        <v>73</v>
      </c>
      <c r="AR64" t="s">
        <v>157</v>
      </c>
      <c r="AS64">
        <v>3057</v>
      </c>
      <c r="AT64">
        <v>3204</v>
      </c>
      <c r="AU64">
        <v>0</v>
      </c>
      <c r="AV64">
        <v>0</v>
      </c>
      <c r="AW64">
        <v>6.2610000000000001</v>
      </c>
      <c r="AX64">
        <v>1.2522</v>
      </c>
      <c r="AY64">
        <v>48.835799999999999</v>
      </c>
      <c r="AZ64" t="s">
        <v>74</v>
      </c>
      <c r="BA64">
        <v>-42.835799999999999</v>
      </c>
      <c r="BB64">
        <v>-34.208433157642546</v>
      </c>
      <c r="BC64" t="s">
        <v>76</v>
      </c>
      <c r="BD64">
        <v>1</v>
      </c>
      <c r="BE64" t="s">
        <v>76</v>
      </c>
      <c r="BF64">
        <v>6.2910000000000004</v>
      </c>
      <c r="BG64" t="s">
        <v>5677</v>
      </c>
    </row>
    <row r="65" spans="1:59" x14ac:dyDescent="0.25">
      <c r="A65" t="s">
        <v>221</v>
      </c>
      <c r="B65" t="s">
        <v>156</v>
      </c>
      <c r="C65">
        <v>1</v>
      </c>
      <c r="D65">
        <v>64</v>
      </c>
      <c r="E65">
        <v>1</v>
      </c>
      <c r="F65" t="s">
        <v>66</v>
      </c>
      <c r="G65" t="s">
        <v>67</v>
      </c>
      <c r="H65" t="s">
        <v>68</v>
      </c>
      <c r="I65" t="s">
        <v>7</v>
      </c>
      <c r="J65" t="s">
        <v>7</v>
      </c>
      <c r="K65" t="s">
        <v>70</v>
      </c>
      <c r="L65">
        <v>50</v>
      </c>
      <c r="M65">
        <v>937639</v>
      </c>
      <c r="N65">
        <v>6</v>
      </c>
      <c r="O65">
        <v>1</v>
      </c>
      <c r="P65" t="s">
        <v>71</v>
      </c>
      <c r="Q65" t="s">
        <v>4469</v>
      </c>
      <c r="R65">
        <v>6</v>
      </c>
      <c r="S65" t="s">
        <v>2683</v>
      </c>
      <c r="T65">
        <v>0</v>
      </c>
      <c r="U65">
        <v>5</v>
      </c>
      <c r="V65">
        <v>13</v>
      </c>
      <c r="W65">
        <v>0</v>
      </c>
      <c r="X65">
        <v>13</v>
      </c>
      <c r="Y65">
        <v>0</v>
      </c>
      <c r="Z65">
        <v>13</v>
      </c>
      <c r="AA65">
        <v>18</v>
      </c>
      <c r="AB65">
        <v>50</v>
      </c>
      <c r="AC65">
        <v>5</v>
      </c>
      <c r="AD65">
        <v>13</v>
      </c>
      <c r="AE65">
        <v>0</v>
      </c>
      <c r="AF65">
        <v>18</v>
      </c>
      <c r="AG65">
        <v>0</v>
      </c>
      <c r="AH65">
        <v>45</v>
      </c>
      <c r="AI65">
        <v>32</v>
      </c>
      <c r="AJ65">
        <v>45</v>
      </c>
      <c r="AK65">
        <v>45</v>
      </c>
      <c r="AL65">
        <v>0</v>
      </c>
      <c r="AM65">
        <v>0.12</v>
      </c>
      <c r="AN65">
        <v>4.0909090909090908</v>
      </c>
      <c r="AO65">
        <v>0</v>
      </c>
      <c r="AP65" t="s">
        <v>82</v>
      </c>
      <c r="AQ65" t="s">
        <v>73</v>
      </c>
      <c r="AR65" t="s">
        <v>157</v>
      </c>
      <c r="AS65">
        <v>1316</v>
      </c>
      <c r="AT65">
        <v>1366</v>
      </c>
      <c r="AU65">
        <v>0</v>
      </c>
      <c r="AV65">
        <v>0</v>
      </c>
      <c r="AW65">
        <v>2.6819999999999999</v>
      </c>
      <c r="AX65">
        <v>0.53639999999999999</v>
      </c>
      <c r="AY65">
        <v>9.6552000000000007</v>
      </c>
      <c r="AZ65" t="s">
        <v>74</v>
      </c>
      <c r="BA65">
        <v>-3.6552000000000007</v>
      </c>
      <c r="BB65">
        <v>-6.8143176733780777</v>
      </c>
      <c r="BC65" t="s">
        <v>76</v>
      </c>
      <c r="BD65">
        <v>2</v>
      </c>
      <c r="BE65" t="s">
        <v>76</v>
      </c>
      <c r="BF65">
        <v>2.681</v>
      </c>
      <c r="BG65" t="s">
        <v>5677</v>
      </c>
    </row>
    <row r="66" spans="1:59" x14ac:dyDescent="0.25">
      <c r="A66" t="s">
        <v>222</v>
      </c>
      <c r="B66" t="s">
        <v>156</v>
      </c>
      <c r="C66">
        <v>1</v>
      </c>
      <c r="D66">
        <v>65</v>
      </c>
      <c r="E66">
        <v>1</v>
      </c>
      <c r="F66" t="s">
        <v>66</v>
      </c>
      <c r="G66" t="s">
        <v>67</v>
      </c>
      <c r="H66" t="s">
        <v>68</v>
      </c>
      <c r="I66" t="s">
        <v>7</v>
      </c>
      <c r="J66" t="s">
        <v>7</v>
      </c>
      <c r="K66" t="s">
        <v>70</v>
      </c>
      <c r="L66">
        <v>50</v>
      </c>
      <c r="M66">
        <v>937641</v>
      </c>
      <c r="N66">
        <v>6</v>
      </c>
      <c r="O66">
        <v>1</v>
      </c>
      <c r="P66" t="s">
        <v>71</v>
      </c>
      <c r="Q66" t="s">
        <v>4469</v>
      </c>
      <c r="R66">
        <v>6</v>
      </c>
      <c r="T66">
        <v>0</v>
      </c>
      <c r="U66">
        <v>5</v>
      </c>
      <c r="V66">
        <v>0</v>
      </c>
      <c r="W66">
        <v>0</v>
      </c>
      <c r="X66">
        <v>0</v>
      </c>
      <c r="Y66">
        <v>0</v>
      </c>
      <c r="Z66">
        <v>0</v>
      </c>
      <c r="AA66">
        <v>5</v>
      </c>
      <c r="AB66">
        <v>50</v>
      </c>
      <c r="AC66">
        <v>5</v>
      </c>
      <c r="AD66">
        <v>0</v>
      </c>
      <c r="AE66">
        <v>0</v>
      </c>
      <c r="AF66">
        <v>5</v>
      </c>
      <c r="AG66">
        <v>0</v>
      </c>
      <c r="AH66">
        <v>45</v>
      </c>
      <c r="AI66">
        <v>45</v>
      </c>
      <c r="AJ66">
        <v>45</v>
      </c>
      <c r="AK66">
        <v>45</v>
      </c>
      <c r="AL66">
        <v>0</v>
      </c>
      <c r="AM66">
        <v>0.12</v>
      </c>
      <c r="AN66">
        <v>4.0909090909090908</v>
      </c>
      <c r="AO66">
        <v>0</v>
      </c>
      <c r="AP66" t="s">
        <v>82</v>
      </c>
      <c r="AQ66" t="s">
        <v>73</v>
      </c>
      <c r="AR66" t="s">
        <v>157</v>
      </c>
      <c r="AS66">
        <v>185</v>
      </c>
      <c r="AT66">
        <v>174</v>
      </c>
      <c r="AU66">
        <v>0</v>
      </c>
      <c r="AV66">
        <v>0</v>
      </c>
      <c r="AW66">
        <v>0.35899999999999999</v>
      </c>
      <c r="AX66">
        <v>7.1800000000000003E-2</v>
      </c>
      <c r="AY66">
        <v>0.35899999999999999</v>
      </c>
      <c r="AZ66" t="s">
        <v>74</v>
      </c>
      <c r="BA66">
        <v>5.641</v>
      </c>
      <c r="BB66">
        <v>78.565459610027858</v>
      </c>
      <c r="BC66" t="s">
        <v>76</v>
      </c>
      <c r="BD66">
        <v>3</v>
      </c>
      <c r="BE66" t="s">
        <v>76</v>
      </c>
      <c r="BF66">
        <v>0.36</v>
      </c>
      <c r="BG66" t="s">
        <v>5677</v>
      </c>
    </row>
    <row r="67" spans="1:59" x14ac:dyDescent="0.25">
      <c r="A67" t="s">
        <v>223</v>
      </c>
      <c r="B67" t="s">
        <v>156</v>
      </c>
      <c r="C67">
        <v>1</v>
      </c>
      <c r="D67">
        <v>66</v>
      </c>
      <c r="E67">
        <v>1</v>
      </c>
      <c r="F67" t="s">
        <v>66</v>
      </c>
      <c r="G67" t="s">
        <v>67</v>
      </c>
      <c r="H67" t="s">
        <v>68</v>
      </c>
      <c r="I67" t="s">
        <v>7</v>
      </c>
      <c r="J67" t="s">
        <v>7</v>
      </c>
      <c r="K67" t="s">
        <v>70</v>
      </c>
      <c r="L67">
        <v>50</v>
      </c>
      <c r="M67">
        <v>937643</v>
      </c>
      <c r="N67">
        <v>6</v>
      </c>
      <c r="O67">
        <v>1</v>
      </c>
      <c r="P67" t="s">
        <v>71</v>
      </c>
      <c r="Q67" t="s">
        <v>4469</v>
      </c>
      <c r="R67">
        <v>6</v>
      </c>
      <c r="T67">
        <v>0</v>
      </c>
      <c r="U67">
        <v>5</v>
      </c>
      <c r="V67">
        <v>0</v>
      </c>
      <c r="W67">
        <v>0</v>
      </c>
      <c r="X67">
        <v>0</v>
      </c>
      <c r="Y67">
        <v>0</v>
      </c>
      <c r="Z67">
        <v>0</v>
      </c>
      <c r="AA67">
        <v>5</v>
      </c>
      <c r="AB67">
        <v>50</v>
      </c>
      <c r="AC67">
        <v>5</v>
      </c>
      <c r="AD67">
        <v>0</v>
      </c>
      <c r="AE67">
        <v>0</v>
      </c>
      <c r="AF67">
        <v>5</v>
      </c>
      <c r="AG67">
        <v>0</v>
      </c>
      <c r="AH67">
        <v>45</v>
      </c>
      <c r="AI67">
        <v>45</v>
      </c>
      <c r="AJ67">
        <v>45</v>
      </c>
      <c r="AK67">
        <v>45</v>
      </c>
      <c r="AL67">
        <v>0</v>
      </c>
      <c r="AM67">
        <v>0.12</v>
      </c>
      <c r="AN67">
        <v>4.0909090909090908</v>
      </c>
      <c r="AO67">
        <v>0</v>
      </c>
      <c r="AP67" t="s">
        <v>82</v>
      </c>
      <c r="AQ67" t="s">
        <v>73</v>
      </c>
      <c r="AR67" t="s">
        <v>157</v>
      </c>
      <c r="AS67">
        <v>195</v>
      </c>
      <c r="AT67">
        <v>165</v>
      </c>
      <c r="AU67">
        <v>0</v>
      </c>
      <c r="AV67">
        <v>0</v>
      </c>
      <c r="AW67">
        <v>0.36</v>
      </c>
      <c r="AX67">
        <v>7.1999999999999995E-2</v>
      </c>
      <c r="AY67">
        <v>0.36</v>
      </c>
      <c r="AZ67" t="s">
        <v>74</v>
      </c>
      <c r="BA67">
        <v>5.64</v>
      </c>
      <c r="BB67">
        <v>78.333333333333329</v>
      </c>
      <c r="BC67" t="s">
        <v>81</v>
      </c>
      <c r="BD67">
        <v>4</v>
      </c>
      <c r="BE67" t="s">
        <v>76</v>
      </c>
      <c r="BF67">
        <v>0.36099999999999999</v>
      </c>
      <c r="BG67" t="s">
        <v>5677</v>
      </c>
    </row>
    <row r="68" spans="1:59" x14ac:dyDescent="0.25">
      <c r="A68" t="s">
        <v>224</v>
      </c>
      <c r="B68" t="s">
        <v>156</v>
      </c>
      <c r="C68">
        <v>1</v>
      </c>
      <c r="D68">
        <v>67</v>
      </c>
      <c r="E68">
        <v>1</v>
      </c>
      <c r="F68" t="s">
        <v>66</v>
      </c>
      <c r="G68" t="s">
        <v>67</v>
      </c>
      <c r="H68" t="s">
        <v>77</v>
      </c>
      <c r="I68" t="s">
        <v>5</v>
      </c>
      <c r="J68" t="s">
        <v>96</v>
      </c>
      <c r="K68" t="s">
        <v>70</v>
      </c>
      <c r="L68">
        <v>50</v>
      </c>
      <c r="M68">
        <v>937645</v>
      </c>
      <c r="N68">
        <v>0</v>
      </c>
      <c r="O68">
        <v>1</v>
      </c>
      <c r="P68" t="s">
        <v>71</v>
      </c>
      <c r="Q68" t="s">
        <v>4470</v>
      </c>
      <c r="R68">
        <v>7</v>
      </c>
      <c r="T68">
        <v>0</v>
      </c>
      <c r="U68">
        <v>2</v>
      </c>
      <c r="V68">
        <v>3</v>
      </c>
      <c r="W68">
        <v>0</v>
      </c>
      <c r="X68">
        <v>3</v>
      </c>
      <c r="Y68">
        <v>31</v>
      </c>
      <c r="Z68">
        <v>0</v>
      </c>
      <c r="AA68">
        <v>36</v>
      </c>
      <c r="AB68">
        <v>50</v>
      </c>
      <c r="AC68">
        <v>2</v>
      </c>
      <c r="AD68">
        <v>4</v>
      </c>
      <c r="AE68">
        <v>31</v>
      </c>
      <c r="AF68">
        <v>37</v>
      </c>
      <c r="AG68">
        <v>0</v>
      </c>
      <c r="AH68">
        <v>48</v>
      </c>
      <c r="AI68">
        <v>13</v>
      </c>
      <c r="AJ68">
        <v>17</v>
      </c>
      <c r="AK68">
        <v>48</v>
      </c>
      <c r="AL68">
        <v>0</v>
      </c>
      <c r="AM68">
        <v>0</v>
      </c>
      <c r="AN68">
        <v>1.5454545454545454</v>
      </c>
      <c r="AO68">
        <v>0</v>
      </c>
      <c r="AP68" t="s">
        <v>79</v>
      </c>
      <c r="AQ68" t="s">
        <v>73</v>
      </c>
      <c r="AR68" t="s">
        <v>157</v>
      </c>
      <c r="AS68">
        <v>0</v>
      </c>
      <c r="AT68">
        <v>0</v>
      </c>
      <c r="AU68">
        <v>0</v>
      </c>
      <c r="AV68">
        <v>0</v>
      </c>
      <c r="AW68">
        <v>0</v>
      </c>
      <c r="AX68">
        <v>0</v>
      </c>
      <c r="AY68">
        <v>0</v>
      </c>
      <c r="AZ68" t="s">
        <v>80</v>
      </c>
      <c r="BA68">
        <v>0</v>
      </c>
      <c r="BB68">
        <v>0</v>
      </c>
      <c r="BC68" t="s">
        <v>75</v>
      </c>
      <c r="BD68">
        <v>0</v>
      </c>
      <c r="BE68" t="s">
        <v>76</v>
      </c>
      <c r="BF68">
        <v>4.1683466666666664</v>
      </c>
      <c r="BG68" t="s">
        <v>5678</v>
      </c>
    </row>
    <row r="69" spans="1:59" x14ac:dyDescent="0.25">
      <c r="A69" t="s">
        <v>225</v>
      </c>
      <c r="B69" t="s">
        <v>156</v>
      </c>
      <c r="C69">
        <v>1</v>
      </c>
      <c r="D69">
        <v>68</v>
      </c>
      <c r="E69">
        <v>1</v>
      </c>
      <c r="F69" t="s">
        <v>66</v>
      </c>
      <c r="G69" t="s">
        <v>67</v>
      </c>
      <c r="H69" t="s">
        <v>68</v>
      </c>
      <c r="I69" t="s">
        <v>10</v>
      </c>
      <c r="J69" t="s">
        <v>10</v>
      </c>
      <c r="K69" t="s">
        <v>100</v>
      </c>
      <c r="L69">
        <v>50</v>
      </c>
      <c r="M69">
        <v>937647</v>
      </c>
      <c r="N69">
        <v>0</v>
      </c>
      <c r="O69">
        <v>1</v>
      </c>
      <c r="P69" t="s">
        <v>71</v>
      </c>
      <c r="Q69" t="s">
        <v>4470</v>
      </c>
      <c r="R69">
        <v>7</v>
      </c>
      <c r="T69">
        <v>0</v>
      </c>
      <c r="U69">
        <v>0</v>
      </c>
      <c r="V69">
        <v>0</v>
      </c>
      <c r="W69">
        <v>0</v>
      </c>
      <c r="X69">
        <v>0</v>
      </c>
      <c r="Y69">
        <v>0</v>
      </c>
      <c r="Z69">
        <v>0</v>
      </c>
      <c r="AA69">
        <v>0</v>
      </c>
      <c r="AB69">
        <v>50</v>
      </c>
      <c r="AC69">
        <v>0</v>
      </c>
      <c r="AD69">
        <v>0</v>
      </c>
      <c r="AE69">
        <v>0</v>
      </c>
      <c r="AF69">
        <v>0</v>
      </c>
      <c r="AG69">
        <v>0</v>
      </c>
      <c r="AH69">
        <v>50</v>
      </c>
      <c r="AI69">
        <v>50</v>
      </c>
      <c r="AJ69">
        <v>50</v>
      </c>
      <c r="AK69">
        <v>50</v>
      </c>
      <c r="AL69">
        <v>0</v>
      </c>
      <c r="AM69">
        <v>0</v>
      </c>
      <c r="AN69">
        <v>4.5454545454545459</v>
      </c>
      <c r="AO69">
        <v>0</v>
      </c>
      <c r="AP69" t="s">
        <v>113</v>
      </c>
      <c r="AQ69" t="s">
        <v>86</v>
      </c>
      <c r="AR69" t="s">
        <v>157</v>
      </c>
      <c r="AS69">
        <v>0</v>
      </c>
      <c r="AT69">
        <v>0</v>
      </c>
      <c r="AU69">
        <v>0</v>
      </c>
      <c r="AV69">
        <v>0</v>
      </c>
      <c r="AW69">
        <v>0</v>
      </c>
      <c r="AX69">
        <v>0</v>
      </c>
      <c r="AY69">
        <v>0</v>
      </c>
      <c r="AZ69" t="s">
        <v>74</v>
      </c>
      <c r="BA69">
        <v>0</v>
      </c>
      <c r="BB69">
        <v>0</v>
      </c>
      <c r="BC69" t="s">
        <v>76</v>
      </c>
      <c r="BD69">
        <v>1</v>
      </c>
      <c r="BE69" t="s">
        <v>76</v>
      </c>
      <c r="BF69">
        <v>0</v>
      </c>
      <c r="BG69" t="s">
        <v>5678</v>
      </c>
    </row>
    <row r="70" spans="1:59" x14ac:dyDescent="0.25">
      <c r="A70" t="s">
        <v>226</v>
      </c>
      <c r="B70" t="s">
        <v>156</v>
      </c>
      <c r="C70">
        <v>1</v>
      </c>
      <c r="D70">
        <v>69</v>
      </c>
      <c r="E70">
        <v>1</v>
      </c>
      <c r="F70" t="s">
        <v>66</v>
      </c>
      <c r="G70" t="s">
        <v>67</v>
      </c>
      <c r="H70" t="s">
        <v>68</v>
      </c>
      <c r="I70" t="s">
        <v>10</v>
      </c>
      <c r="J70" t="s">
        <v>10</v>
      </c>
      <c r="K70" t="s">
        <v>100</v>
      </c>
      <c r="L70">
        <v>50</v>
      </c>
      <c r="M70">
        <v>937649</v>
      </c>
      <c r="N70">
        <v>0</v>
      </c>
      <c r="O70">
        <v>1</v>
      </c>
      <c r="P70" t="s">
        <v>71</v>
      </c>
      <c r="Q70" t="s">
        <v>4470</v>
      </c>
      <c r="R70">
        <v>7</v>
      </c>
      <c r="T70">
        <v>0</v>
      </c>
      <c r="U70">
        <v>0</v>
      </c>
      <c r="V70">
        <v>0</v>
      </c>
      <c r="W70">
        <v>0</v>
      </c>
      <c r="X70">
        <v>0</v>
      </c>
      <c r="Y70">
        <v>0</v>
      </c>
      <c r="Z70">
        <v>0</v>
      </c>
      <c r="AA70">
        <v>0</v>
      </c>
      <c r="AB70">
        <v>50</v>
      </c>
      <c r="AC70">
        <v>0</v>
      </c>
      <c r="AD70">
        <v>0</v>
      </c>
      <c r="AE70">
        <v>0</v>
      </c>
      <c r="AF70">
        <v>0</v>
      </c>
      <c r="AG70">
        <v>0</v>
      </c>
      <c r="AH70">
        <v>50</v>
      </c>
      <c r="AI70">
        <v>50</v>
      </c>
      <c r="AJ70">
        <v>50</v>
      </c>
      <c r="AK70">
        <v>50</v>
      </c>
      <c r="AL70">
        <v>0</v>
      </c>
      <c r="AM70">
        <v>0</v>
      </c>
      <c r="AN70">
        <v>4.5454545454545459</v>
      </c>
      <c r="AO70">
        <v>0</v>
      </c>
      <c r="AP70" t="s">
        <v>113</v>
      </c>
      <c r="AQ70" t="s">
        <v>86</v>
      </c>
      <c r="AR70" t="s">
        <v>157</v>
      </c>
      <c r="AS70">
        <v>0</v>
      </c>
      <c r="AT70">
        <v>0</v>
      </c>
      <c r="AU70">
        <v>0</v>
      </c>
      <c r="AV70">
        <v>0</v>
      </c>
      <c r="AW70">
        <v>0</v>
      </c>
      <c r="AX70">
        <v>0</v>
      </c>
      <c r="AY70">
        <v>0</v>
      </c>
      <c r="AZ70" t="s">
        <v>74</v>
      </c>
      <c r="BA70">
        <v>0</v>
      </c>
      <c r="BB70">
        <v>0</v>
      </c>
      <c r="BC70" t="s">
        <v>76</v>
      </c>
      <c r="BD70">
        <v>2</v>
      </c>
      <c r="BE70" t="s">
        <v>76</v>
      </c>
      <c r="BF70">
        <v>0</v>
      </c>
      <c r="BG70" t="s">
        <v>5678</v>
      </c>
    </row>
    <row r="71" spans="1:59" x14ac:dyDescent="0.25">
      <c r="A71" t="s">
        <v>227</v>
      </c>
      <c r="B71" t="s">
        <v>156</v>
      </c>
      <c r="C71">
        <v>1</v>
      </c>
      <c r="D71">
        <v>70</v>
      </c>
      <c r="E71">
        <v>1</v>
      </c>
      <c r="F71" t="s">
        <v>66</v>
      </c>
      <c r="G71" t="s">
        <v>67</v>
      </c>
      <c r="H71" t="s">
        <v>68</v>
      </c>
      <c r="I71" t="s">
        <v>10</v>
      </c>
      <c r="J71" t="s">
        <v>10</v>
      </c>
      <c r="K71" t="s">
        <v>100</v>
      </c>
      <c r="L71">
        <v>50</v>
      </c>
      <c r="M71">
        <v>937651</v>
      </c>
      <c r="N71">
        <v>0</v>
      </c>
      <c r="O71">
        <v>1</v>
      </c>
      <c r="P71" t="s">
        <v>71</v>
      </c>
      <c r="Q71" t="s">
        <v>4470</v>
      </c>
      <c r="R71">
        <v>7</v>
      </c>
      <c r="T71">
        <v>0</v>
      </c>
      <c r="U71">
        <v>0</v>
      </c>
      <c r="V71">
        <v>0</v>
      </c>
      <c r="W71">
        <v>0</v>
      </c>
      <c r="X71">
        <v>0</v>
      </c>
      <c r="Y71">
        <v>0</v>
      </c>
      <c r="Z71">
        <v>0</v>
      </c>
      <c r="AA71">
        <v>0</v>
      </c>
      <c r="AB71">
        <v>50</v>
      </c>
      <c r="AC71">
        <v>0</v>
      </c>
      <c r="AD71">
        <v>0</v>
      </c>
      <c r="AE71">
        <v>0</v>
      </c>
      <c r="AF71">
        <v>0</v>
      </c>
      <c r="AG71">
        <v>0</v>
      </c>
      <c r="AH71">
        <v>50</v>
      </c>
      <c r="AI71">
        <v>50</v>
      </c>
      <c r="AJ71">
        <v>50</v>
      </c>
      <c r="AK71">
        <v>50</v>
      </c>
      <c r="AL71">
        <v>0</v>
      </c>
      <c r="AM71">
        <v>0</v>
      </c>
      <c r="AN71">
        <v>4.5454545454545459</v>
      </c>
      <c r="AO71">
        <v>0</v>
      </c>
      <c r="AP71" t="s">
        <v>113</v>
      </c>
      <c r="AQ71" t="s">
        <v>86</v>
      </c>
      <c r="AR71" t="s">
        <v>157</v>
      </c>
      <c r="AS71">
        <v>0</v>
      </c>
      <c r="AT71">
        <v>0</v>
      </c>
      <c r="AU71">
        <v>0</v>
      </c>
      <c r="AV71">
        <v>0</v>
      </c>
      <c r="AW71">
        <v>0</v>
      </c>
      <c r="AX71">
        <v>0</v>
      </c>
      <c r="AY71">
        <v>0</v>
      </c>
      <c r="AZ71" t="s">
        <v>74</v>
      </c>
      <c r="BA71">
        <v>0</v>
      </c>
      <c r="BB71">
        <v>0</v>
      </c>
      <c r="BC71" t="s">
        <v>76</v>
      </c>
      <c r="BD71">
        <v>3</v>
      </c>
      <c r="BE71" t="s">
        <v>76</v>
      </c>
      <c r="BF71">
        <v>0</v>
      </c>
      <c r="BG71" t="s">
        <v>5678</v>
      </c>
    </row>
    <row r="72" spans="1:59" x14ac:dyDescent="0.25">
      <c r="A72" t="s">
        <v>228</v>
      </c>
      <c r="B72" t="s">
        <v>156</v>
      </c>
      <c r="C72">
        <v>1</v>
      </c>
      <c r="D72">
        <v>71</v>
      </c>
      <c r="E72">
        <v>1</v>
      </c>
      <c r="F72" t="s">
        <v>66</v>
      </c>
      <c r="G72" t="s">
        <v>67</v>
      </c>
      <c r="H72" t="s">
        <v>68</v>
      </c>
      <c r="I72" t="s">
        <v>10</v>
      </c>
      <c r="J72" t="s">
        <v>10</v>
      </c>
      <c r="K72" t="s">
        <v>100</v>
      </c>
      <c r="L72">
        <v>50</v>
      </c>
      <c r="M72">
        <v>937653</v>
      </c>
      <c r="N72">
        <v>0</v>
      </c>
      <c r="O72">
        <v>1</v>
      </c>
      <c r="P72" t="s">
        <v>71</v>
      </c>
      <c r="Q72" t="s">
        <v>4470</v>
      </c>
      <c r="R72">
        <v>7</v>
      </c>
      <c r="T72">
        <v>0</v>
      </c>
      <c r="U72">
        <v>0</v>
      </c>
      <c r="V72">
        <v>0</v>
      </c>
      <c r="W72">
        <v>0</v>
      </c>
      <c r="X72">
        <v>0</v>
      </c>
      <c r="Y72">
        <v>0</v>
      </c>
      <c r="Z72">
        <v>0</v>
      </c>
      <c r="AA72">
        <v>0</v>
      </c>
      <c r="AB72">
        <v>50</v>
      </c>
      <c r="AC72">
        <v>0</v>
      </c>
      <c r="AD72">
        <v>0</v>
      </c>
      <c r="AE72">
        <v>0</v>
      </c>
      <c r="AF72">
        <v>0</v>
      </c>
      <c r="AG72">
        <v>0</v>
      </c>
      <c r="AH72">
        <v>50</v>
      </c>
      <c r="AI72">
        <v>50</v>
      </c>
      <c r="AJ72">
        <v>50</v>
      </c>
      <c r="AK72">
        <v>50</v>
      </c>
      <c r="AL72">
        <v>0</v>
      </c>
      <c r="AM72">
        <v>0</v>
      </c>
      <c r="AN72">
        <v>4.5454545454545459</v>
      </c>
      <c r="AO72">
        <v>0</v>
      </c>
      <c r="AP72" t="s">
        <v>113</v>
      </c>
      <c r="AQ72" t="s">
        <v>86</v>
      </c>
      <c r="AR72" t="s">
        <v>157</v>
      </c>
      <c r="AS72">
        <v>0</v>
      </c>
      <c r="AT72">
        <v>0</v>
      </c>
      <c r="AU72">
        <v>0</v>
      </c>
      <c r="AV72">
        <v>0</v>
      </c>
      <c r="AW72">
        <v>0</v>
      </c>
      <c r="AX72">
        <v>0</v>
      </c>
      <c r="AY72">
        <v>0</v>
      </c>
      <c r="AZ72" t="s">
        <v>74</v>
      </c>
      <c r="BA72">
        <v>0</v>
      </c>
      <c r="BB72">
        <v>0</v>
      </c>
      <c r="BC72" t="s">
        <v>76</v>
      </c>
      <c r="BD72">
        <v>4</v>
      </c>
      <c r="BE72" t="s">
        <v>76</v>
      </c>
      <c r="BF72">
        <v>0</v>
      </c>
      <c r="BG72" t="s">
        <v>5678</v>
      </c>
    </row>
    <row r="73" spans="1:59" x14ac:dyDescent="0.25">
      <c r="A73" t="s">
        <v>229</v>
      </c>
      <c r="B73" t="s">
        <v>156</v>
      </c>
      <c r="C73">
        <v>1</v>
      </c>
      <c r="D73">
        <v>72</v>
      </c>
      <c r="E73">
        <v>1</v>
      </c>
      <c r="F73" t="s">
        <v>66</v>
      </c>
      <c r="G73" t="s">
        <v>67</v>
      </c>
      <c r="H73" t="s">
        <v>68</v>
      </c>
      <c r="I73" t="s">
        <v>10</v>
      </c>
      <c r="J73" t="s">
        <v>10</v>
      </c>
      <c r="K73" t="s">
        <v>100</v>
      </c>
      <c r="L73">
        <v>50</v>
      </c>
      <c r="M73">
        <v>937655</v>
      </c>
      <c r="N73">
        <v>0</v>
      </c>
      <c r="O73">
        <v>1</v>
      </c>
      <c r="P73" t="s">
        <v>71</v>
      </c>
      <c r="Q73" t="s">
        <v>4470</v>
      </c>
      <c r="R73">
        <v>7</v>
      </c>
      <c r="T73">
        <v>0</v>
      </c>
      <c r="U73">
        <v>0</v>
      </c>
      <c r="V73">
        <v>0</v>
      </c>
      <c r="W73">
        <v>0</v>
      </c>
      <c r="X73">
        <v>0</v>
      </c>
      <c r="Y73">
        <v>0</v>
      </c>
      <c r="Z73">
        <v>0</v>
      </c>
      <c r="AA73">
        <v>0</v>
      </c>
      <c r="AB73">
        <v>50</v>
      </c>
      <c r="AC73">
        <v>0</v>
      </c>
      <c r="AD73">
        <v>0</v>
      </c>
      <c r="AE73">
        <v>0</v>
      </c>
      <c r="AF73">
        <v>0</v>
      </c>
      <c r="AG73">
        <v>0</v>
      </c>
      <c r="AH73">
        <v>50</v>
      </c>
      <c r="AI73">
        <v>50</v>
      </c>
      <c r="AJ73">
        <v>50</v>
      </c>
      <c r="AK73">
        <v>50</v>
      </c>
      <c r="AL73">
        <v>0</v>
      </c>
      <c r="AM73">
        <v>0</v>
      </c>
      <c r="AN73">
        <v>4.5454545454545459</v>
      </c>
      <c r="AO73">
        <v>0</v>
      </c>
      <c r="AP73" t="s">
        <v>113</v>
      </c>
      <c r="AQ73" t="s">
        <v>86</v>
      </c>
      <c r="AR73" t="s">
        <v>157</v>
      </c>
      <c r="AS73">
        <v>0</v>
      </c>
      <c r="AT73">
        <v>0</v>
      </c>
      <c r="AU73">
        <v>0</v>
      </c>
      <c r="AV73">
        <v>0</v>
      </c>
      <c r="AW73">
        <v>0</v>
      </c>
      <c r="AX73">
        <v>0</v>
      </c>
      <c r="AY73">
        <v>0</v>
      </c>
      <c r="AZ73" t="s">
        <v>74</v>
      </c>
      <c r="BA73">
        <v>0</v>
      </c>
      <c r="BB73">
        <v>0</v>
      </c>
      <c r="BC73" t="s">
        <v>76</v>
      </c>
      <c r="BD73">
        <v>5</v>
      </c>
      <c r="BE73" t="s">
        <v>76</v>
      </c>
      <c r="BF73">
        <v>0</v>
      </c>
      <c r="BG73" t="s">
        <v>5678</v>
      </c>
    </row>
    <row r="74" spans="1:59" x14ac:dyDescent="0.25">
      <c r="A74" t="s">
        <v>230</v>
      </c>
      <c r="B74" t="s">
        <v>156</v>
      </c>
      <c r="C74">
        <v>1</v>
      </c>
      <c r="D74">
        <v>73</v>
      </c>
      <c r="E74">
        <v>1</v>
      </c>
      <c r="F74" t="s">
        <v>66</v>
      </c>
      <c r="G74" t="s">
        <v>67</v>
      </c>
      <c r="H74" t="s">
        <v>68</v>
      </c>
      <c r="I74" t="s">
        <v>10</v>
      </c>
      <c r="J74" t="s">
        <v>10</v>
      </c>
      <c r="K74" t="s">
        <v>100</v>
      </c>
      <c r="L74">
        <v>50</v>
      </c>
      <c r="M74">
        <v>937657</v>
      </c>
      <c r="N74">
        <v>0</v>
      </c>
      <c r="O74">
        <v>1</v>
      </c>
      <c r="P74" t="s">
        <v>71</v>
      </c>
      <c r="Q74" t="s">
        <v>4470</v>
      </c>
      <c r="R74">
        <v>7</v>
      </c>
      <c r="T74">
        <v>0</v>
      </c>
      <c r="U74">
        <v>0</v>
      </c>
      <c r="V74">
        <v>0</v>
      </c>
      <c r="W74">
        <v>0</v>
      </c>
      <c r="X74">
        <v>0</v>
      </c>
      <c r="Y74">
        <v>0</v>
      </c>
      <c r="Z74">
        <v>0</v>
      </c>
      <c r="AA74">
        <v>0</v>
      </c>
      <c r="AB74">
        <v>50</v>
      </c>
      <c r="AC74">
        <v>0</v>
      </c>
      <c r="AD74">
        <v>0</v>
      </c>
      <c r="AE74">
        <v>0</v>
      </c>
      <c r="AF74">
        <v>0</v>
      </c>
      <c r="AG74">
        <v>0</v>
      </c>
      <c r="AH74">
        <v>50</v>
      </c>
      <c r="AI74">
        <v>50</v>
      </c>
      <c r="AJ74">
        <v>50</v>
      </c>
      <c r="AK74">
        <v>50</v>
      </c>
      <c r="AL74">
        <v>0</v>
      </c>
      <c r="AM74">
        <v>0</v>
      </c>
      <c r="AN74">
        <v>4.5454545454545459</v>
      </c>
      <c r="AO74">
        <v>0</v>
      </c>
      <c r="AP74" t="s">
        <v>113</v>
      </c>
      <c r="AQ74" t="s">
        <v>86</v>
      </c>
      <c r="AR74" t="s">
        <v>157</v>
      </c>
      <c r="AS74">
        <v>0</v>
      </c>
      <c r="AT74">
        <v>0</v>
      </c>
      <c r="AU74">
        <v>0</v>
      </c>
      <c r="AV74">
        <v>0</v>
      </c>
      <c r="AW74">
        <v>0</v>
      </c>
      <c r="AX74">
        <v>0</v>
      </c>
      <c r="AY74">
        <v>0</v>
      </c>
      <c r="AZ74" t="s">
        <v>74</v>
      </c>
      <c r="BA74">
        <v>0</v>
      </c>
      <c r="BB74">
        <v>0</v>
      </c>
      <c r="BC74" t="s">
        <v>76</v>
      </c>
      <c r="BD74">
        <v>6</v>
      </c>
      <c r="BE74" t="s">
        <v>76</v>
      </c>
      <c r="BF74">
        <v>0</v>
      </c>
      <c r="BG74" t="s">
        <v>5678</v>
      </c>
    </row>
    <row r="75" spans="1:59" x14ac:dyDescent="0.25">
      <c r="A75" t="s">
        <v>231</v>
      </c>
      <c r="B75" t="s">
        <v>156</v>
      </c>
      <c r="C75">
        <v>1</v>
      </c>
      <c r="D75">
        <v>74</v>
      </c>
      <c r="E75" t="s">
        <v>91</v>
      </c>
      <c r="F75" t="s">
        <v>66</v>
      </c>
      <c r="G75" t="s">
        <v>67</v>
      </c>
      <c r="H75" t="s">
        <v>68</v>
      </c>
      <c r="I75" t="s">
        <v>6</v>
      </c>
      <c r="J75" t="s">
        <v>1518</v>
      </c>
      <c r="K75" t="s">
        <v>70</v>
      </c>
      <c r="L75">
        <v>50</v>
      </c>
      <c r="M75">
        <v>3521850</v>
      </c>
      <c r="N75">
        <v>20</v>
      </c>
      <c r="O75">
        <v>1</v>
      </c>
      <c r="P75" t="s">
        <v>71</v>
      </c>
      <c r="Q75" t="s">
        <v>4470</v>
      </c>
      <c r="R75">
        <v>7</v>
      </c>
      <c r="S75" t="s">
        <v>4471</v>
      </c>
      <c r="T75">
        <v>2</v>
      </c>
      <c r="U75">
        <v>5</v>
      </c>
      <c r="V75">
        <v>0</v>
      </c>
      <c r="W75">
        <v>0</v>
      </c>
      <c r="X75">
        <v>0</v>
      </c>
      <c r="Y75">
        <v>0</v>
      </c>
      <c r="Z75">
        <v>2</v>
      </c>
      <c r="AA75">
        <v>5</v>
      </c>
      <c r="AB75">
        <v>50</v>
      </c>
      <c r="AC75">
        <v>21</v>
      </c>
      <c r="AD75">
        <v>0</v>
      </c>
      <c r="AE75">
        <v>0</v>
      </c>
      <c r="AF75">
        <v>21</v>
      </c>
      <c r="AG75">
        <v>0</v>
      </c>
      <c r="AH75">
        <v>29</v>
      </c>
      <c r="AI75">
        <v>29</v>
      </c>
      <c r="AJ75">
        <v>29</v>
      </c>
      <c r="AK75">
        <v>29</v>
      </c>
      <c r="AL75">
        <v>0</v>
      </c>
      <c r="AM75">
        <v>0.4</v>
      </c>
      <c r="AN75">
        <v>2.6363636363636362</v>
      </c>
      <c r="AO75">
        <v>0</v>
      </c>
      <c r="AP75" t="s">
        <v>103</v>
      </c>
      <c r="AQ75" t="s">
        <v>73</v>
      </c>
      <c r="AR75" t="s">
        <v>191</v>
      </c>
      <c r="AS75">
        <v>0</v>
      </c>
      <c r="AT75">
        <v>0</v>
      </c>
      <c r="AU75">
        <v>0</v>
      </c>
      <c r="AV75">
        <v>0</v>
      </c>
      <c r="AW75">
        <v>0</v>
      </c>
      <c r="AX75">
        <v>0</v>
      </c>
      <c r="AY75">
        <v>0</v>
      </c>
      <c r="AZ75" t="s">
        <v>80</v>
      </c>
      <c r="BA75">
        <v>20</v>
      </c>
      <c r="BB75">
        <v>0</v>
      </c>
      <c r="BC75" t="s">
        <v>76</v>
      </c>
      <c r="BD75">
        <v>0</v>
      </c>
      <c r="BE75" t="s">
        <v>76</v>
      </c>
      <c r="BF75">
        <v>5.5504826666666665</v>
      </c>
      <c r="BG75" t="s">
        <v>5678</v>
      </c>
    </row>
    <row r="76" spans="1:59" x14ac:dyDescent="0.25">
      <c r="A76" t="s">
        <v>232</v>
      </c>
      <c r="B76" t="s">
        <v>156</v>
      </c>
      <c r="C76">
        <v>1</v>
      </c>
      <c r="D76">
        <v>75</v>
      </c>
      <c r="E76" t="s">
        <v>91</v>
      </c>
      <c r="F76" t="s">
        <v>66</v>
      </c>
      <c r="G76" t="s">
        <v>67</v>
      </c>
      <c r="H76" t="s">
        <v>68</v>
      </c>
      <c r="I76" t="s">
        <v>6</v>
      </c>
      <c r="J76" t="s">
        <v>1518</v>
      </c>
      <c r="K76" t="s">
        <v>70</v>
      </c>
      <c r="L76">
        <v>50</v>
      </c>
      <c r="M76">
        <v>3521852</v>
      </c>
      <c r="N76">
        <v>20</v>
      </c>
      <c r="O76">
        <v>1</v>
      </c>
      <c r="P76" t="s">
        <v>71</v>
      </c>
      <c r="Q76" t="s">
        <v>4470</v>
      </c>
      <c r="R76">
        <v>7</v>
      </c>
      <c r="S76" t="s">
        <v>4471</v>
      </c>
      <c r="T76">
        <v>5</v>
      </c>
      <c r="U76">
        <v>9</v>
      </c>
      <c r="V76">
        <v>0</v>
      </c>
      <c r="W76">
        <v>0</v>
      </c>
      <c r="X76">
        <v>0</v>
      </c>
      <c r="Y76">
        <v>6</v>
      </c>
      <c r="Z76">
        <v>11</v>
      </c>
      <c r="AA76">
        <v>15</v>
      </c>
      <c r="AB76">
        <v>50</v>
      </c>
      <c r="AC76">
        <v>16</v>
      </c>
      <c r="AD76">
        <v>0</v>
      </c>
      <c r="AE76">
        <v>12</v>
      </c>
      <c r="AF76">
        <v>28</v>
      </c>
      <c r="AG76">
        <v>0</v>
      </c>
      <c r="AH76">
        <v>34</v>
      </c>
      <c r="AI76">
        <v>22</v>
      </c>
      <c r="AJ76">
        <v>22</v>
      </c>
      <c r="AK76">
        <v>34</v>
      </c>
      <c r="AL76">
        <v>0</v>
      </c>
      <c r="AM76">
        <v>0.4</v>
      </c>
      <c r="AN76">
        <v>2</v>
      </c>
      <c r="AO76">
        <v>0</v>
      </c>
      <c r="AP76" t="s">
        <v>103</v>
      </c>
      <c r="AQ76" t="s">
        <v>73</v>
      </c>
      <c r="AR76" t="s">
        <v>191</v>
      </c>
      <c r="AS76">
        <v>0</v>
      </c>
      <c r="AT76">
        <v>0</v>
      </c>
      <c r="AU76">
        <v>0</v>
      </c>
      <c r="AV76">
        <v>0</v>
      </c>
      <c r="AW76">
        <v>0</v>
      </c>
      <c r="AX76">
        <v>0</v>
      </c>
      <c r="AY76">
        <v>0</v>
      </c>
      <c r="AZ76" t="s">
        <v>80</v>
      </c>
      <c r="BA76">
        <v>20</v>
      </c>
      <c r="BB76">
        <v>0</v>
      </c>
      <c r="BC76" t="s">
        <v>76</v>
      </c>
      <c r="BD76">
        <v>0</v>
      </c>
      <c r="BE76" t="s">
        <v>76</v>
      </c>
      <c r="BF76">
        <v>5.0678320000000001</v>
      </c>
      <c r="BG76" t="s">
        <v>5678</v>
      </c>
    </row>
    <row r="77" spans="1:59" x14ac:dyDescent="0.25">
      <c r="A77" t="s">
        <v>233</v>
      </c>
      <c r="B77" t="s">
        <v>156</v>
      </c>
      <c r="C77">
        <v>1</v>
      </c>
      <c r="D77">
        <v>76</v>
      </c>
      <c r="E77" t="s">
        <v>91</v>
      </c>
      <c r="F77" t="s">
        <v>66</v>
      </c>
      <c r="G77" t="s">
        <v>67</v>
      </c>
      <c r="H77" t="s">
        <v>68</v>
      </c>
      <c r="I77" t="s">
        <v>10</v>
      </c>
      <c r="J77" t="s">
        <v>10</v>
      </c>
      <c r="K77" t="s">
        <v>100</v>
      </c>
      <c r="L77">
        <v>50</v>
      </c>
      <c r="M77">
        <v>3547027</v>
      </c>
      <c r="N77">
        <v>0</v>
      </c>
      <c r="O77">
        <v>1</v>
      </c>
      <c r="P77" t="s">
        <v>71</v>
      </c>
      <c r="Q77" t="s">
        <v>4470</v>
      </c>
      <c r="R77">
        <v>7</v>
      </c>
      <c r="S77" t="s">
        <v>5679</v>
      </c>
      <c r="T77">
        <v>0</v>
      </c>
      <c r="U77">
        <v>0</v>
      </c>
      <c r="V77">
        <v>0</v>
      </c>
      <c r="W77">
        <v>0</v>
      </c>
      <c r="X77">
        <v>0</v>
      </c>
      <c r="Y77">
        <v>0</v>
      </c>
      <c r="Z77">
        <v>0</v>
      </c>
      <c r="AA77">
        <v>0</v>
      </c>
      <c r="AB77">
        <v>50</v>
      </c>
      <c r="AC77">
        <v>0</v>
      </c>
      <c r="AD77">
        <v>0</v>
      </c>
      <c r="AE77">
        <v>0</v>
      </c>
      <c r="AF77">
        <v>0</v>
      </c>
      <c r="AG77">
        <v>0</v>
      </c>
      <c r="AH77">
        <v>50</v>
      </c>
      <c r="AI77">
        <v>50</v>
      </c>
      <c r="AJ77">
        <v>50</v>
      </c>
      <c r="AK77">
        <v>50</v>
      </c>
      <c r="AL77">
        <v>0</v>
      </c>
      <c r="AM77">
        <v>0</v>
      </c>
      <c r="AN77">
        <v>4.5454545454545459</v>
      </c>
      <c r="AO77">
        <v>0</v>
      </c>
      <c r="AP77" t="s">
        <v>113</v>
      </c>
      <c r="AQ77" t="s">
        <v>86</v>
      </c>
      <c r="AR77" t="s">
        <v>191</v>
      </c>
      <c r="AS77">
        <v>0</v>
      </c>
      <c r="AT77">
        <v>0</v>
      </c>
      <c r="AU77">
        <v>0</v>
      </c>
      <c r="AV77">
        <v>0</v>
      </c>
      <c r="AW77">
        <v>0</v>
      </c>
      <c r="AX77">
        <v>0</v>
      </c>
      <c r="AY77">
        <v>0</v>
      </c>
      <c r="AZ77" t="s">
        <v>74</v>
      </c>
      <c r="BA77">
        <v>0</v>
      </c>
      <c r="BB77">
        <v>0</v>
      </c>
      <c r="BC77" t="s">
        <v>76</v>
      </c>
      <c r="BD77">
        <v>1</v>
      </c>
      <c r="BE77" t="s">
        <v>76</v>
      </c>
      <c r="BF77">
        <v>0</v>
      </c>
      <c r="BG77" t="s">
        <v>5678</v>
      </c>
    </row>
    <row r="78" spans="1:59" x14ac:dyDescent="0.25">
      <c r="A78" t="s">
        <v>234</v>
      </c>
      <c r="B78" t="s">
        <v>156</v>
      </c>
      <c r="C78">
        <v>1</v>
      </c>
      <c r="D78">
        <v>77</v>
      </c>
      <c r="E78" t="s">
        <v>91</v>
      </c>
      <c r="F78" t="s">
        <v>66</v>
      </c>
      <c r="G78" t="s">
        <v>67</v>
      </c>
      <c r="H78" t="s">
        <v>68</v>
      </c>
      <c r="I78" t="s">
        <v>6</v>
      </c>
      <c r="J78" t="s">
        <v>1518</v>
      </c>
      <c r="K78" t="s">
        <v>70</v>
      </c>
      <c r="L78">
        <v>50</v>
      </c>
      <c r="M78">
        <v>3521936</v>
      </c>
      <c r="N78">
        <v>20</v>
      </c>
      <c r="O78">
        <v>1</v>
      </c>
      <c r="P78" t="s">
        <v>71</v>
      </c>
      <c r="Q78" t="s">
        <v>4470</v>
      </c>
      <c r="R78">
        <v>7</v>
      </c>
      <c r="S78" t="s">
        <v>4471</v>
      </c>
      <c r="T78">
        <v>7</v>
      </c>
      <c r="U78">
        <v>11</v>
      </c>
      <c r="V78">
        <v>0</v>
      </c>
      <c r="W78">
        <v>0</v>
      </c>
      <c r="X78">
        <v>0</v>
      </c>
      <c r="Y78">
        <v>0</v>
      </c>
      <c r="Z78">
        <v>7</v>
      </c>
      <c r="AA78">
        <v>11</v>
      </c>
      <c r="AB78">
        <v>50</v>
      </c>
      <c r="AC78">
        <v>20</v>
      </c>
      <c r="AD78">
        <v>0</v>
      </c>
      <c r="AE78">
        <v>0</v>
      </c>
      <c r="AF78">
        <v>20</v>
      </c>
      <c r="AG78">
        <v>0</v>
      </c>
      <c r="AH78">
        <v>30</v>
      </c>
      <c r="AI78">
        <v>30</v>
      </c>
      <c r="AJ78">
        <v>30</v>
      </c>
      <c r="AK78">
        <v>30</v>
      </c>
      <c r="AL78">
        <v>0</v>
      </c>
      <c r="AM78">
        <v>0.4</v>
      </c>
      <c r="AN78">
        <v>2.7272727272727275</v>
      </c>
      <c r="AO78">
        <v>0</v>
      </c>
      <c r="AP78" t="s">
        <v>103</v>
      </c>
      <c r="AQ78" t="s">
        <v>73</v>
      </c>
      <c r="AR78" t="s">
        <v>191</v>
      </c>
      <c r="AS78">
        <v>0</v>
      </c>
      <c r="AT78">
        <v>0</v>
      </c>
      <c r="AU78">
        <v>0</v>
      </c>
      <c r="AV78">
        <v>0</v>
      </c>
      <c r="AW78">
        <v>0</v>
      </c>
      <c r="AX78">
        <v>0</v>
      </c>
      <c r="AY78">
        <v>0</v>
      </c>
      <c r="AZ78" t="s">
        <v>80</v>
      </c>
      <c r="BA78">
        <v>20</v>
      </c>
      <c r="BB78">
        <v>0</v>
      </c>
      <c r="BC78" t="s">
        <v>81</v>
      </c>
      <c r="BD78">
        <v>0</v>
      </c>
      <c r="BE78" t="s">
        <v>76</v>
      </c>
      <c r="BF78">
        <v>6.2744586666666669</v>
      </c>
      <c r="BG78" t="s">
        <v>5678</v>
      </c>
    </row>
    <row r="79" spans="1:59" x14ac:dyDescent="0.25">
      <c r="A79" t="s">
        <v>235</v>
      </c>
      <c r="B79" t="s">
        <v>156</v>
      </c>
      <c r="C79">
        <v>1</v>
      </c>
      <c r="D79">
        <v>78</v>
      </c>
      <c r="E79" t="s">
        <v>91</v>
      </c>
      <c r="F79" t="s">
        <v>66</v>
      </c>
      <c r="G79" t="s">
        <v>67</v>
      </c>
      <c r="H79" t="s">
        <v>68</v>
      </c>
      <c r="I79" t="s">
        <v>6</v>
      </c>
      <c r="J79" t="s">
        <v>3</v>
      </c>
      <c r="K79" t="s">
        <v>70</v>
      </c>
      <c r="L79">
        <v>50</v>
      </c>
      <c r="M79">
        <v>3442634</v>
      </c>
      <c r="N79">
        <v>20</v>
      </c>
      <c r="O79">
        <v>1</v>
      </c>
      <c r="P79" t="s">
        <v>71</v>
      </c>
      <c r="Q79" t="s">
        <v>4472</v>
      </c>
      <c r="R79">
        <v>8</v>
      </c>
      <c r="S79" t="s">
        <v>2664</v>
      </c>
      <c r="T79">
        <v>22</v>
      </c>
      <c r="U79">
        <v>25</v>
      </c>
      <c r="V79">
        <v>0</v>
      </c>
      <c r="W79">
        <v>0</v>
      </c>
      <c r="X79">
        <v>0</v>
      </c>
      <c r="Y79">
        <v>0</v>
      </c>
      <c r="Z79">
        <v>22</v>
      </c>
      <c r="AA79">
        <v>25</v>
      </c>
      <c r="AB79">
        <v>50</v>
      </c>
      <c r="AC79">
        <v>49</v>
      </c>
      <c r="AD79">
        <v>0</v>
      </c>
      <c r="AE79">
        <v>0</v>
      </c>
      <c r="AF79">
        <v>49</v>
      </c>
      <c r="AG79">
        <v>0</v>
      </c>
      <c r="AH79">
        <v>1</v>
      </c>
      <c r="AI79">
        <v>1</v>
      </c>
      <c r="AJ79">
        <v>1</v>
      </c>
      <c r="AK79">
        <v>1</v>
      </c>
      <c r="AL79">
        <v>0</v>
      </c>
      <c r="AM79">
        <v>0.4</v>
      </c>
      <c r="AN79">
        <v>9.0909090909090912E-2</v>
      </c>
      <c r="AO79">
        <v>0</v>
      </c>
      <c r="AP79" t="s">
        <v>103</v>
      </c>
      <c r="AQ79" t="s">
        <v>73</v>
      </c>
      <c r="AR79" t="s">
        <v>191</v>
      </c>
      <c r="AS79">
        <v>0</v>
      </c>
      <c r="AT79">
        <v>0</v>
      </c>
      <c r="AU79">
        <v>0</v>
      </c>
      <c r="AV79">
        <v>0</v>
      </c>
      <c r="AW79">
        <v>0</v>
      </c>
      <c r="AX79">
        <v>0</v>
      </c>
      <c r="AY79">
        <v>0</v>
      </c>
      <c r="AZ79" t="s">
        <v>80</v>
      </c>
      <c r="BA79">
        <v>20</v>
      </c>
      <c r="BB79">
        <v>0</v>
      </c>
      <c r="BC79" t="s">
        <v>75</v>
      </c>
      <c r="BD79">
        <v>0</v>
      </c>
      <c r="BE79" t="s">
        <v>76</v>
      </c>
      <c r="BF79">
        <v>10.706069333333332</v>
      </c>
      <c r="BG79" t="s">
        <v>5680</v>
      </c>
    </row>
    <row r="80" spans="1:59" x14ac:dyDescent="0.25">
      <c r="A80" t="s">
        <v>236</v>
      </c>
      <c r="B80" t="s">
        <v>156</v>
      </c>
      <c r="C80">
        <v>1</v>
      </c>
      <c r="D80">
        <v>79</v>
      </c>
      <c r="E80" t="s">
        <v>91</v>
      </c>
      <c r="F80" t="s">
        <v>66</v>
      </c>
      <c r="G80" t="s">
        <v>67</v>
      </c>
      <c r="H80" t="s">
        <v>68</v>
      </c>
      <c r="I80" t="s">
        <v>6</v>
      </c>
      <c r="J80" t="s">
        <v>3</v>
      </c>
      <c r="K80" t="s">
        <v>70</v>
      </c>
      <c r="L80">
        <v>50</v>
      </c>
      <c r="M80">
        <v>3442636</v>
      </c>
      <c r="N80">
        <v>20</v>
      </c>
      <c r="O80">
        <v>1</v>
      </c>
      <c r="P80" t="s">
        <v>71</v>
      </c>
      <c r="Q80" t="s">
        <v>4472</v>
      </c>
      <c r="R80">
        <v>8</v>
      </c>
      <c r="S80" t="s">
        <v>2664</v>
      </c>
      <c r="T80">
        <v>22</v>
      </c>
      <c r="U80">
        <v>25</v>
      </c>
      <c r="V80">
        <v>0</v>
      </c>
      <c r="W80">
        <v>0</v>
      </c>
      <c r="X80">
        <v>0</v>
      </c>
      <c r="Y80">
        <v>0</v>
      </c>
      <c r="Z80">
        <v>22</v>
      </c>
      <c r="AA80">
        <v>25</v>
      </c>
      <c r="AB80">
        <v>50</v>
      </c>
      <c r="AC80">
        <v>49</v>
      </c>
      <c r="AD80">
        <v>0</v>
      </c>
      <c r="AE80">
        <v>0</v>
      </c>
      <c r="AF80">
        <v>49</v>
      </c>
      <c r="AG80">
        <v>0</v>
      </c>
      <c r="AH80">
        <v>1</v>
      </c>
      <c r="AI80">
        <v>1</v>
      </c>
      <c r="AJ80">
        <v>1</v>
      </c>
      <c r="AK80">
        <v>1</v>
      </c>
      <c r="AL80">
        <v>0</v>
      </c>
      <c r="AM80">
        <v>0.4</v>
      </c>
      <c r="AN80">
        <v>9.0909090909090912E-2</v>
      </c>
      <c r="AO80">
        <v>0</v>
      </c>
      <c r="AP80" t="s">
        <v>103</v>
      </c>
      <c r="AQ80" t="s">
        <v>73</v>
      </c>
      <c r="AR80" t="s">
        <v>191</v>
      </c>
      <c r="AS80">
        <v>0</v>
      </c>
      <c r="AT80">
        <v>0</v>
      </c>
      <c r="AU80">
        <v>0</v>
      </c>
      <c r="AV80">
        <v>0</v>
      </c>
      <c r="AW80">
        <v>0</v>
      </c>
      <c r="AX80">
        <v>0</v>
      </c>
      <c r="AY80">
        <v>0</v>
      </c>
      <c r="AZ80" t="s">
        <v>80</v>
      </c>
      <c r="BA80">
        <v>20</v>
      </c>
      <c r="BB80">
        <v>0</v>
      </c>
      <c r="BC80" t="s">
        <v>76</v>
      </c>
      <c r="BD80">
        <v>0</v>
      </c>
      <c r="BE80" t="s">
        <v>76</v>
      </c>
      <c r="BF80">
        <v>12.417285333333334</v>
      </c>
      <c r="BG80" t="s">
        <v>5680</v>
      </c>
    </row>
    <row r="81" spans="1:59" x14ac:dyDescent="0.25">
      <c r="A81" t="s">
        <v>237</v>
      </c>
      <c r="B81" t="s">
        <v>156</v>
      </c>
      <c r="C81">
        <v>1</v>
      </c>
      <c r="D81">
        <v>80</v>
      </c>
      <c r="E81" t="s">
        <v>91</v>
      </c>
      <c r="F81" t="s">
        <v>66</v>
      </c>
      <c r="G81" t="s">
        <v>67</v>
      </c>
      <c r="H81" t="s">
        <v>68</v>
      </c>
      <c r="I81" t="s">
        <v>6</v>
      </c>
      <c r="J81" t="s">
        <v>3</v>
      </c>
      <c r="K81" t="s">
        <v>70</v>
      </c>
      <c r="L81">
        <v>50</v>
      </c>
      <c r="M81">
        <v>3442638</v>
      </c>
      <c r="N81">
        <v>20</v>
      </c>
      <c r="O81">
        <v>1</v>
      </c>
      <c r="P81" t="s">
        <v>71</v>
      </c>
      <c r="Q81" t="s">
        <v>4472</v>
      </c>
      <c r="R81">
        <v>8</v>
      </c>
      <c r="S81" t="s">
        <v>2664</v>
      </c>
      <c r="T81">
        <v>22</v>
      </c>
      <c r="U81">
        <v>25</v>
      </c>
      <c r="V81">
        <v>0</v>
      </c>
      <c r="W81">
        <v>0</v>
      </c>
      <c r="X81">
        <v>0</v>
      </c>
      <c r="Y81">
        <v>0</v>
      </c>
      <c r="Z81">
        <v>22</v>
      </c>
      <c r="AA81">
        <v>25</v>
      </c>
      <c r="AB81">
        <v>50</v>
      </c>
      <c r="AC81">
        <v>49</v>
      </c>
      <c r="AD81">
        <v>0</v>
      </c>
      <c r="AE81">
        <v>0</v>
      </c>
      <c r="AF81">
        <v>49</v>
      </c>
      <c r="AG81">
        <v>0</v>
      </c>
      <c r="AH81">
        <v>1</v>
      </c>
      <c r="AI81">
        <v>1</v>
      </c>
      <c r="AJ81">
        <v>1</v>
      </c>
      <c r="AK81">
        <v>1</v>
      </c>
      <c r="AL81">
        <v>0</v>
      </c>
      <c r="AM81">
        <v>0.4</v>
      </c>
      <c r="AN81">
        <v>9.0909090909090912E-2</v>
      </c>
      <c r="AO81">
        <v>0</v>
      </c>
      <c r="AP81" t="s">
        <v>103</v>
      </c>
      <c r="AQ81" t="s">
        <v>73</v>
      </c>
      <c r="AR81" t="s">
        <v>191</v>
      </c>
      <c r="AS81">
        <v>0</v>
      </c>
      <c r="AT81">
        <v>0</v>
      </c>
      <c r="AU81">
        <v>0</v>
      </c>
      <c r="AV81">
        <v>0</v>
      </c>
      <c r="AW81">
        <v>0</v>
      </c>
      <c r="AX81">
        <v>0</v>
      </c>
      <c r="AY81">
        <v>0</v>
      </c>
      <c r="AZ81" t="s">
        <v>80</v>
      </c>
      <c r="BA81">
        <v>20</v>
      </c>
      <c r="BB81">
        <v>0</v>
      </c>
      <c r="BC81" t="s">
        <v>76</v>
      </c>
      <c r="BD81">
        <v>0</v>
      </c>
      <c r="BE81" t="s">
        <v>76</v>
      </c>
      <c r="BF81">
        <v>13.887176</v>
      </c>
      <c r="BG81" t="s">
        <v>5680</v>
      </c>
    </row>
    <row r="82" spans="1:59" x14ac:dyDescent="0.25">
      <c r="A82" t="s">
        <v>238</v>
      </c>
      <c r="B82" t="s">
        <v>156</v>
      </c>
      <c r="C82">
        <v>1</v>
      </c>
      <c r="D82">
        <v>81</v>
      </c>
      <c r="E82" t="s">
        <v>91</v>
      </c>
      <c r="F82" t="s">
        <v>66</v>
      </c>
      <c r="G82" t="s">
        <v>67</v>
      </c>
      <c r="H82" t="s">
        <v>68</v>
      </c>
      <c r="I82" t="s">
        <v>6</v>
      </c>
      <c r="J82" t="s">
        <v>3</v>
      </c>
      <c r="K82" t="s">
        <v>70</v>
      </c>
      <c r="L82">
        <v>50</v>
      </c>
      <c r="M82">
        <v>3442640</v>
      </c>
      <c r="N82">
        <v>20</v>
      </c>
      <c r="O82">
        <v>1</v>
      </c>
      <c r="P82" t="s">
        <v>71</v>
      </c>
      <c r="Q82" t="s">
        <v>4472</v>
      </c>
      <c r="R82">
        <v>8</v>
      </c>
      <c r="S82" t="s">
        <v>2664</v>
      </c>
      <c r="T82">
        <v>22</v>
      </c>
      <c r="U82">
        <v>25</v>
      </c>
      <c r="V82">
        <v>0</v>
      </c>
      <c r="W82">
        <v>0</v>
      </c>
      <c r="X82">
        <v>0</v>
      </c>
      <c r="Y82">
        <v>0</v>
      </c>
      <c r="Z82">
        <v>22</v>
      </c>
      <c r="AA82">
        <v>25</v>
      </c>
      <c r="AB82">
        <v>50</v>
      </c>
      <c r="AC82">
        <v>49</v>
      </c>
      <c r="AD82">
        <v>0</v>
      </c>
      <c r="AE82">
        <v>0</v>
      </c>
      <c r="AF82">
        <v>49</v>
      </c>
      <c r="AG82">
        <v>0</v>
      </c>
      <c r="AH82">
        <v>1</v>
      </c>
      <c r="AI82">
        <v>1</v>
      </c>
      <c r="AJ82">
        <v>1</v>
      </c>
      <c r="AK82">
        <v>1</v>
      </c>
      <c r="AL82">
        <v>0</v>
      </c>
      <c r="AM82">
        <v>0.4</v>
      </c>
      <c r="AN82">
        <v>9.0909090909090912E-2</v>
      </c>
      <c r="AO82">
        <v>0</v>
      </c>
      <c r="AP82" t="s">
        <v>103</v>
      </c>
      <c r="AQ82" t="s">
        <v>73</v>
      </c>
      <c r="AR82" t="s">
        <v>191</v>
      </c>
      <c r="AS82">
        <v>0</v>
      </c>
      <c r="AT82">
        <v>0</v>
      </c>
      <c r="AU82">
        <v>0</v>
      </c>
      <c r="AV82">
        <v>0</v>
      </c>
      <c r="AW82">
        <v>0</v>
      </c>
      <c r="AX82">
        <v>0</v>
      </c>
      <c r="AY82">
        <v>0</v>
      </c>
      <c r="AZ82" t="s">
        <v>80</v>
      </c>
      <c r="BA82">
        <v>20</v>
      </c>
      <c r="BB82">
        <v>0</v>
      </c>
      <c r="BC82" t="s">
        <v>76</v>
      </c>
      <c r="BD82">
        <v>0</v>
      </c>
      <c r="BE82" t="s">
        <v>76</v>
      </c>
      <c r="BF82">
        <v>12.768304000000001</v>
      </c>
      <c r="BG82" t="s">
        <v>5680</v>
      </c>
    </row>
    <row r="83" spans="1:59" x14ac:dyDescent="0.25">
      <c r="A83" t="s">
        <v>239</v>
      </c>
      <c r="B83" t="s">
        <v>156</v>
      </c>
      <c r="C83">
        <v>1</v>
      </c>
      <c r="D83">
        <v>82</v>
      </c>
      <c r="E83" t="s">
        <v>91</v>
      </c>
      <c r="F83" t="s">
        <v>66</v>
      </c>
      <c r="G83" t="s">
        <v>67</v>
      </c>
      <c r="H83" t="s">
        <v>68</v>
      </c>
      <c r="I83" t="s">
        <v>10</v>
      </c>
      <c r="J83" t="s">
        <v>10</v>
      </c>
      <c r="K83" t="s">
        <v>92</v>
      </c>
      <c r="L83">
        <v>50</v>
      </c>
      <c r="M83">
        <v>937675</v>
      </c>
      <c r="N83">
        <v>0</v>
      </c>
      <c r="O83">
        <v>1</v>
      </c>
      <c r="P83" t="s">
        <v>71</v>
      </c>
      <c r="Q83" t="s">
        <v>4472</v>
      </c>
      <c r="R83">
        <v>8</v>
      </c>
      <c r="S83" t="s">
        <v>2681</v>
      </c>
      <c r="T83">
        <v>0</v>
      </c>
      <c r="U83">
        <v>0</v>
      </c>
      <c r="V83">
        <v>0</v>
      </c>
      <c r="W83">
        <v>0</v>
      </c>
      <c r="X83">
        <v>0</v>
      </c>
      <c r="Y83">
        <v>0</v>
      </c>
      <c r="Z83">
        <v>0</v>
      </c>
      <c r="AA83">
        <v>0</v>
      </c>
      <c r="AB83">
        <v>50</v>
      </c>
      <c r="AC83">
        <v>0</v>
      </c>
      <c r="AD83">
        <v>0</v>
      </c>
      <c r="AE83">
        <v>0</v>
      </c>
      <c r="AF83">
        <v>0</v>
      </c>
      <c r="AG83">
        <v>0</v>
      </c>
      <c r="AH83">
        <v>0</v>
      </c>
      <c r="AI83">
        <v>50</v>
      </c>
      <c r="AJ83">
        <v>50</v>
      </c>
      <c r="AK83">
        <v>50</v>
      </c>
      <c r="AL83">
        <v>50</v>
      </c>
      <c r="AM83">
        <v>0</v>
      </c>
      <c r="AN83">
        <v>4.5454545454545459</v>
      </c>
      <c r="AO83">
        <v>0</v>
      </c>
      <c r="AP83" t="s">
        <v>2682</v>
      </c>
      <c r="AQ83" t="s">
        <v>86</v>
      </c>
      <c r="AR83" t="s">
        <v>191</v>
      </c>
      <c r="AS83">
        <v>0</v>
      </c>
      <c r="AT83">
        <v>0</v>
      </c>
      <c r="AU83">
        <v>0</v>
      </c>
      <c r="AV83">
        <v>0</v>
      </c>
      <c r="AW83">
        <v>0</v>
      </c>
      <c r="AX83">
        <v>0</v>
      </c>
      <c r="AY83">
        <v>0</v>
      </c>
      <c r="AZ83" t="s">
        <v>83</v>
      </c>
      <c r="BA83">
        <v>0</v>
      </c>
      <c r="BB83">
        <v>0</v>
      </c>
      <c r="BC83" t="s">
        <v>76</v>
      </c>
      <c r="BD83">
        <v>1</v>
      </c>
      <c r="BE83" t="s">
        <v>76</v>
      </c>
      <c r="BF83">
        <v>0</v>
      </c>
      <c r="BG83" t="s">
        <v>5680</v>
      </c>
    </row>
    <row r="84" spans="1:59" x14ac:dyDescent="0.25">
      <c r="A84" t="s">
        <v>240</v>
      </c>
      <c r="B84" t="s">
        <v>156</v>
      </c>
      <c r="C84">
        <v>1</v>
      </c>
      <c r="D84">
        <v>83</v>
      </c>
      <c r="E84" t="s">
        <v>91</v>
      </c>
      <c r="F84" t="s">
        <v>66</v>
      </c>
      <c r="G84" t="s">
        <v>67</v>
      </c>
      <c r="H84" t="s">
        <v>68</v>
      </c>
      <c r="I84" t="s">
        <v>10</v>
      </c>
      <c r="J84" t="s">
        <v>10</v>
      </c>
      <c r="K84" t="s">
        <v>92</v>
      </c>
      <c r="L84">
        <v>50</v>
      </c>
      <c r="M84">
        <v>937677</v>
      </c>
      <c r="N84">
        <v>0</v>
      </c>
      <c r="O84">
        <v>1</v>
      </c>
      <c r="P84" t="s">
        <v>71</v>
      </c>
      <c r="Q84" t="s">
        <v>4472</v>
      </c>
      <c r="R84">
        <v>8</v>
      </c>
      <c r="S84" t="s">
        <v>2681</v>
      </c>
      <c r="T84">
        <v>0</v>
      </c>
      <c r="U84">
        <v>0</v>
      </c>
      <c r="V84">
        <v>0</v>
      </c>
      <c r="W84">
        <v>0</v>
      </c>
      <c r="X84">
        <v>0</v>
      </c>
      <c r="Y84">
        <v>0</v>
      </c>
      <c r="Z84">
        <v>0</v>
      </c>
      <c r="AA84">
        <v>0</v>
      </c>
      <c r="AB84">
        <v>50</v>
      </c>
      <c r="AC84">
        <v>0</v>
      </c>
      <c r="AD84">
        <v>0</v>
      </c>
      <c r="AE84">
        <v>0</v>
      </c>
      <c r="AF84">
        <v>0</v>
      </c>
      <c r="AG84">
        <v>0</v>
      </c>
      <c r="AH84">
        <v>0</v>
      </c>
      <c r="AI84">
        <v>50</v>
      </c>
      <c r="AJ84">
        <v>50</v>
      </c>
      <c r="AK84">
        <v>50</v>
      </c>
      <c r="AL84">
        <v>50</v>
      </c>
      <c r="AM84">
        <v>0</v>
      </c>
      <c r="AN84">
        <v>4.5454545454545459</v>
      </c>
      <c r="AO84">
        <v>0</v>
      </c>
      <c r="AP84" t="s">
        <v>2682</v>
      </c>
      <c r="AQ84" t="s">
        <v>86</v>
      </c>
      <c r="AR84" t="s">
        <v>191</v>
      </c>
      <c r="AS84">
        <v>0</v>
      </c>
      <c r="AT84">
        <v>0</v>
      </c>
      <c r="AU84">
        <v>0</v>
      </c>
      <c r="AV84">
        <v>0</v>
      </c>
      <c r="AW84">
        <v>0</v>
      </c>
      <c r="AX84">
        <v>0</v>
      </c>
      <c r="AY84">
        <v>0</v>
      </c>
      <c r="AZ84" t="s">
        <v>83</v>
      </c>
      <c r="BA84">
        <v>0</v>
      </c>
      <c r="BB84">
        <v>0</v>
      </c>
      <c r="BC84" t="s">
        <v>76</v>
      </c>
      <c r="BD84">
        <v>2</v>
      </c>
      <c r="BE84" t="s">
        <v>76</v>
      </c>
      <c r="BF84">
        <v>0</v>
      </c>
      <c r="BG84" t="s">
        <v>5680</v>
      </c>
    </row>
    <row r="85" spans="1:59" x14ac:dyDescent="0.25">
      <c r="A85" t="s">
        <v>241</v>
      </c>
      <c r="B85" t="s">
        <v>156</v>
      </c>
      <c r="C85">
        <v>1</v>
      </c>
      <c r="D85">
        <v>84</v>
      </c>
      <c r="E85" t="s">
        <v>91</v>
      </c>
      <c r="F85" t="s">
        <v>66</v>
      </c>
      <c r="G85" t="s">
        <v>67</v>
      </c>
      <c r="H85" t="s">
        <v>68</v>
      </c>
      <c r="I85" t="s">
        <v>6</v>
      </c>
      <c r="J85" t="s">
        <v>104</v>
      </c>
      <c r="K85" t="s">
        <v>100</v>
      </c>
      <c r="L85">
        <v>50</v>
      </c>
      <c r="M85">
        <v>937679</v>
      </c>
      <c r="N85">
        <v>6</v>
      </c>
      <c r="O85">
        <v>1</v>
      </c>
      <c r="P85" t="s">
        <v>71</v>
      </c>
      <c r="Q85" t="s">
        <v>4472</v>
      </c>
      <c r="R85">
        <v>8</v>
      </c>
      <c r="S85" t="s">
        <v>5681</v>
      </c>
      <c r="T85">
        <v>0</v>
      </c>
      <c r="U85">
        <v>0</v>
      </c>
      <c r="V85">
        <v>0</v>
      </c>
      <c r="W85">
        <v>0</v>
      </c>
      <c r="X85">
        <v>0</v>
      </c>
      <c r="Y85">
        <v>0</v>
      </c>
      <c r="Z85">
        <v>0</v>
      </c>
      <c r="AA85">
        <v>0</v>
      </c>
      <c r="AB85">
        <v>50</v>
      </c>
      <c r="AC85">
        <v>0</v>
      </c>
      <c r="AD85">
        <v>0</v>
      </c>
      <c r="AE85">
        <v>0</v>
      </c>
      <c r="AF85">
        <v>0</v>
      </c>
      <c r="AG85">
        <v>0</v>
      </c>
      <c r="AH85">
        <v>50</v>
      </c>
      <c r="AI85">
        <v>50</v>
      </c>
      <c r="AJ85">
        <v>50</v>
      </c>
      <c r="AK85">
        <v>50</v>
      </c>
      <c r="AL85">
        <v>0</v>
      </c>
      <c r="AM85">
        <v>0.12</v>
      </c>
      <c r="AN85">
        <v>4.5454545454545459</v>
      </c>
      <c r="AO85">
        <v>0</v>
      </c>
      <c r="AP85" t="s">
        <v>101</v>
      </c>
      <c r="AQ85" t="s">
        <v>86</v>
      </c>
      <c r="AR85" t="s">
        <v>191</v>
      </c>
      <c r="AS85">
        <v>0</v>
      </c>
      <c r="AT85">
        <v>0</v>
      </c>
      <c r="AU85">
        <v>0</v>
      </c>
      <c r="AV85">
        <v>0</v>
      </c>
      <c r="AW85">
        <v>0</v>
      </c>
      <c r="AX85">
        <v>0</v>
      </c>
      <c r="AY85">
        <v>0</v>
      </c>
      <c r="AZ85" t="s">
        <v>74</v>
      </c>
      <c r="BA85">
        <v>6</v>
      </c>
      <c r="BB85">
        <v>0</v>
      </c>
      <c r="BC85" t="s">
        <v>76</v>
      </c>
      <c r="BD85">
        <v>0</v>
      </c>
      <c r="BE85" t="s">
        <v>76</v>
      </c>
      <c r="BF85">
        <v>0</v>
      </c>
      <c r="BG85" t="s">
        <v>5680</v>
      </c>
    </row>
    <row r="86" spans="1:59" x14ac:dyDescent="0.25">
      <c r="A86" t="s">
        <v>242</v>
      </c>
      <c r="B86" t="s">
        <v>156</v>
      </c>
      <c r="C86">
        <v>1</v>
      </c>
      <c r="D86">
        <v>85</v>
      </c>
      <c r="E86" t="s">
        <v>91</v>
      </c>
      <c r="F86" t="s">
        <v>66</v>
      </c>
      <c r="G86" t="s">
        <v>67</v>
      </c>
      <c r="H86" t="s">
        <v>68</v>
      </c>
      <c r="I86" t="s">
        <v>6</v>
      </c>
      <c r="J86" t="s">
        <v>104</v>
      </c>
      <c r="K86" t="s">
        <v>100</v>
      </c>
      <c r="L86">
        <v>50</v>
      </c>
      <c r="M86">
        <v>937681</v>
      </c>
      <c r="N86">
        <v>6</v>
      </c>
      <c r="O86">
        <v>1</v>
      </c>
      <c r="P86" t="s">
        <v>71</v>
      </c>
      <c r="Q86" t="s">
        <v>4472</v>
      </c>
      <c r="R86">
        <v>8</v>
      </c>
      <c r="S86" t="s">
        <v>5681</v>
      </c>
      <c r="T86">
        <v>0</v>
      </c>
      <c r="U86">
        <v>0</v>
      </c>
      <c r="V86">
        <v>0</v>
      </c>
      <c r="W86">
        <v>0</v>
      </c>
      <c r="X86">
        <v>0</v>
      </c>
      <c r="Y86">
        <v>0</v>
      </c>
      <c r="Z86">
        <v>0</v>
      </c>
      <c r="AA86">
        <v>0</v>
      </c>
      <c r="AB86">
        <v>50</v>
      </c>
      <c r="AC86">
        <v>0</v>
      </c>
      <c r="AD86">
        <v>0</v>
      </c>
      <c r="AE86">
        <v>0</v>
      </c>
      <c r="AF86">
        <v>0</v>
      </c>
      <c r="AG86">
        <v>0</v>
      </c>
      <c r="AH86">
        <v>50</v>
      </c>
      <c r="AI86">
        <v>50</v>
      </c>
      <c r="AJ86">
        <v>50</v>
      </c>
      <c r="AK86">
        <v>50</v>
      </c>
      <c r="AL86">
        <v>0</v>
      </c>
      <c r="AM86">
        <v>0.12</v>
      </c>
      <c r="AN86">
        <v>4.5454545454545459</v>
      </c>
      <c r="AO86">
        <v>0</v>
      </c>
      <c r="AP86" t="s">
        <v>101</v>
      </c>
      <c r="AQ86" t="s">
        <v>86</v>
      </c>
      <c r="AR86" t="s">
        <v>191</v>
      </c>
      <c r="AS86">
        <v>0</v>
      </c>
      <c r="AT86">
        <v>0</v>
      </c>
      <c r="AU86">
        <v>0</v>
      </c>
      <c r="AV86">
        <v>0</v>
      </c>
      <c r="AW86">
        <v>0</v>
      </c>
      <c r="AX86">
        <v>0</v>
      </c>
      <c r="AY86">
        <v>0</v>
      </c>
      <c r="AZ86" t="s">
        <v>74</v>
      </c>
      <c r="BA86">
        <v>6</v>
      </c>
      <c r="BB86">
        <v>0</v>
      </c>
      <c r="BC86" t="s">
        <v>76</v>
      </c>
      <c r="BD86">
        <v>0</v>
      </c>
      <c r="BE86" t="s">
        <v>76</v>
      </c>
      <c r="BF86">
        <v>0</v>
      </c>
      <c r="BG86" t="s">
        <v>5680</v>
      </c>
    </row>
    <row r="87" spans="1:59" x14ac:dyDescent="0.25">
      <c r="A87" t="s">
        <v>243</v>
      </c>
      <c r="B87" t="s">
        <v>156</v>
      </c>
      <c r="C87">
        <v>1</v>
      </c>
      <c r="D87">
        <v>86</v>
      </c>
      <c r="E87" t="s">
        <v>91</v>
      </c>
      <c r="F87" t="s">
        <v>66</v>
      </c>
      <c r="G87" t="s">
        <v>67</v>
      </c>
      <c r="H87" t="s">
        <v>68</v>
      </c>
      <c r="I87" t="s">
        <v>6</v>
      </c>
      <c r="J87" t="s">
        <v>104</v>
      </c>
      <c r="K87" t="s">
        <v>100</v>
      </c>
      <c r="L87">
        <v>50</v>
      </c>
      <c r="M87">
        <v>937683</v>
      </c>
      <c r="N87">
        <v>6</v>
      </c>
      <c r="O87">
        <v>1</v>
      </c>
      <c r="P87" t="s">
        <v>71</v>
      </c>
      <c r="Q87" t="s">
        <v>4472</v>
      </c>
      <c r="R87">
        <v>8</v>
      </c>
      <c r="S87" t="s">
        <v>5681</v>
      </c>
      <c r="T87">
        <v>0</v>
      </c>
      <c r="U87">
        <v>0</v>
      </c>
      <c r="V87">
        <v>0</v>
      </c>
      <c r="W87">
        <v>0</v>
      </c>
      <c r="X87">
        <v>0</v>
      </c>
      <c r="Y87">
        <v>0</v>
      </c>
      <c r="Z87">
        <v>0</v>
      </c>
      <c r="AA87">
        <v>0</v>
      </c>
      <c r="AB87">
        <v>50</v>
      </c>
      <c r="AC87">
        <v>0</v>
      </c>
      <c r="AD87">
        <v>0</v>
      </c>
      <c r="AE87">
        <v>0</v>
      </c>
      <c r="AF87">
        <v>0</v>
      </c>
      <c r="AG87">
        <v>0</v>
      </c>
      <c r="AH87">
        <v>50</v>
      </c>
      <c r="AI87">
        <v>50</v>
      </c>
      <c r="AJ87">
        <v>50</v>
      </c>
      <c r="AK87">
        <v>50</v>
      </c>
      <c r="AL87">
        <v>0</v>
      </c>
      <c r="AM87">
        <v>0.12</v>
      </c>
      <c r="AN87">
        <v>4.5454545454545459</v>
      </c>
      <c r="AO87">
        <v>0</v>
      </c>
      <c r="AP87" t="s">
        <v>101</v>
      </c>
      <c r="AQ87" t="s">
        <v>86</v>
      </c>
      <c r="AR87" t="s">
        <v>191</v>
      </c>
      <c r="AS87">
        <v>0</v>
      </c>
      <c r="AT87">
        <v>0</v>
      </c>
      <c r="AU87">
        <v>0</v>
      </c>
      <c r="AV87">
        <v>0</v>
      </c>
      <c r="AW87">
        <v>0</v>
      </c>
      <c r="AX87">
        <v>0</v>
      </c>
      <c r="AY87">
        <v>0</v>
      </c>
      <c r="AZ87" t="s">
        <v>74</v>
      </c>
      <c r="BA87">
        <v>6</v>
      </c>
      <c r="BB87">
        <v>0</v>
      </c>
      <c r="BC87" t="s">
        <v>76</v>
      </c>
      <c r="BD87">
        <v>0</v>
      </c>
      <c r="BE87" t="s">
        <v>76</v>
      </c>
      <c r="BF87">
        <v>0</v>
      </c>
      <c r="BG87" t="s">
        <v>5680</v>
      </c>
    </row>
    <row r="88" spans="1:59" x14ac:dyDescent="0.25">
      <c r="A88" t="s">
        <v>244</v>
      </c>
      <c r="B88" t="s">
        <v>156</v>
      </c>
      <c r="C88">
        <v>1</v>
      </c>
      <c r="D88">
        <v>87</v>
      </c>
      <c r="E88" t="s">
        <v>91</v>
      </c>
      <c r="F88" t="s">
        <v>66</v>
      </c>
      <c r="G88" t="s">
        <v>67</v>
      </c>
      <c r="H88" t="s">
        <v>68</v>
      </c>
      <c r="I88" t="s">
        <v>6</v>
      </c>
      <c r="J88" t="s">
        <v>104</v>
      </c>
      <c r="K88" t="s">
        <v>100</v>
      </c>
      <c r="L88">
        <v>50</v>
      </c>
      <c r="M88">
        <v>937685</v>
      </c>
      <c r="N88">
        <v>6</v>
      </c>
      <c r="O88">
        <v>1</v>
      </c>
      <c r="P88" t="s">
        <v>71</v>
      </c>
      <c r="Q88" t="s">
        <v>4472</v>
      </c>
      <c r="R88">
        <v>8</v>
      </c>
      <c r="S88" t="s">
        <v>5031</v>
      </c>
      <c r="T88">
        <v>0</v>
      </c>
      <c r="U88">
        <v>0</v>
      </c>
      <c r="V88">
        <v>0</v>
      </c>
      <c r="W88">
        <v>0</v>
      </c>
      <c r="X88">
        <v>0</v>
      </c>
      <c r="Y88">
        <v>0</v>
      </c>
      <c r="Z88">
        <v>0</v>
      </c>
      <c r="AA88">
        <v>0</v>
      </c>
      <c r="AB88">
        <v>50</v>
      </c>
      <c r="AC88">
        <v>0</v>
      </c>
      <c r="AD88">
        <v>0</v>
      </c>
      <c r="AE88">
        <v>0</v>
      </c>
      <c r="AF88">
        <v>0</v>
      </c>
      <c r="AG88">
        <v>0</v>
      </c>
      <c r="AH88">
        <v>50</v>
      </c>
      <c r="AI88">
        <v>50</v>
      </c>
      <c r="AJ88">
        <v>50</v>
      </c>
      <c r="AK88">
        <v>50</v>
      </c>
      <c r="AL88">
        <v>0</v>
      </c>
      <c r="AM88">
        <v>0.12</v>
      </c>
      <c r="AN88">
        <v>4.5454545454545459</v>
      </c>
      <c r="AO88">
        <v>0</v>
      </c>
      <c r="AP88" t="s">
        <v>101</v>
      </c>
      <c r="AQ88" t="s">
        <v>86</v>
      </c>
      <c r="AR88" t="s">
        <v>191</v>
      </c>
      <c r="AS88">
        <v>0</v>
      </c>
      <c r="AT88">
        <v>0</v>
      </c>
      <c r="AU88">
        <v>0</v>
      </c>
      <c r="AV88">
        <v>0</v>
      </c>
      <c r="AW88">
        <v>0</v>
      </c>
      <c r="AX88">
        <v>0</v>
      </c>
      <c r="AY88">
        <v>0</v>
      </c>
      <c r="AZ88" t="s">
        <v>74</v>
      </c>
      <c r="BA88">
        <v>6</v>
      </c>
      <c r="BB88">
        <v>0</v>
      </c>
      <c r="BC88" t="s">
        <v>76</v>
      </c>
      <c r="BD88">
        <v>0</v>
      </c>
      <c r="BE88" t="s">
        <v>76</v>
      </c>
      <c r="BF88">
        <v>0</v>
      </c>
      <c r="BG88" t="s">
        <v>5680</v>
      </c>
    </row>
    <row r="89" spans="1:59" x14ac:dyDescent="0.25">
      <c r="A89" t="s">
        <v>245</v>
      </c>
      <c r="B89" t="s">
        <v>156</v>
      </c>
      <c r="C89">
        <v>1</v>
      </c>
      <c r="D89">
        <v>88</v>
      </c>
      <c r="E89" t="s">
        <v>91</v>
      </c>
      <c r="F89" t="s">
        <v>66</v>
      </c>
      <c r="G89" t="s">
        <v>67</v>
      </c>
      <c r="H89" t="s">
        <v>68</v>
      </c>
      <c r="I89" t="s">
        <v>6</v>
      </c>
      <c r="J89" t="s">
        <v>104</v>
      </c>
      <c r="K89" t="s">
        <v>100</v>
      </c>
      <c r="L89">
        <v>50</v>
      </c>
      <c r="M89">
        <v>937687</v>
      </c>
      <c r="N89">
        <v>6</v>
      </c>
      <c r="O89">
        <v>1</v>
      </c>
      <c r="P89" t="s">
        <v>71</v>
      </c>
      <c r="Q89" t="s">
        <v>4472</v>
      </c>
      <c r="R89">
        <v>8</v>
      </c>
      <c r="S89" t="s">
        <v>5031</v>
      </c>
      <c r="T89">
        <v>0</v>
      </c>
      <c r="U89">
        <v>0</v>
      </c>
      <c r="V89">
        <v>0</v>
      </c>
      <c r="W89">
        <v>0</v>
      </c>
      <c r="X89">
        <v>0</v>
      </c>
      <c r="Y89">
        <v>0</v>
      </c>
      <c r="Z89">
        <v>0</v>
      </c>
      <c r="AA89">
        <v>0</v>
      </c>
      <c r="AB89">
        <v>50</v>
      </c>
      <c r="AC89">
        <v>0</v>
      </c>
      <c r="AD89">
        <v>0</v>
      </c>
      <c r="AE89">
        <v>0</v>
      </c>
      <c r="AF89">
        <v>0</v>
      </c>
      <c r="AG89">
        <v>0</v>
      </c>
      <c r="AH89">
        <v>50</v>
      </c>
      <c r="AI89">
        <v>50</v>
      </c>
      <c r="AJ89">
        <v>50</v>
      </c>
      <c r="AK89">
        <v>50</v>
      </c>
      <c r="AL89">
        <v>0</v>
      </c>
      <c r="AM89">
        <v>0.12</v>
      </c>
      <c r="AN89">
        <v>4.5454545454545459</v>
      </c>
      <c r="AO89">
        <v>0</v>
      </c>
      <c r="AP89" t="s">
        <v>101</v>
      </c>
      <c r="AQ89" t="s">
        <v>86</v>
      </c>
      <c r="AR89" t="s">
        <v>191</v>
      </c>
      <c r="AS89">
        <v>0</v>
      </c>
      <c r="AT89">
        <v>0</v>
      </c>
      <c r="AU89">
        <v>0</v>
      </c>
      <c r="AV89">
        <v>0</v>
      </c>
      <c r="AW89">
        <v>0</v>
      </c>
      <c r="AX89">
        <v>0</v>
      </c>
      <c r="AY89">
        <v>0</v>
      </c>
      <c r="AZ89" t="s">
        <v>74</v>
      </c>
      <c r="BA89">
        <v>6</v>
      </c>
      <c r="BB89">
        <v>0</v>
      </c>
      <c r="BC89" t="s">
        <v>81</v>
      </c>
      <c r="BD89">
        <v>0</v>
      </c>
      <c r="BE89" t="s">
        <v>76</v>
      </c>
      <c r="BF89">
        <v>0</v>
      </c>
      <c r="BG89" t="s">
        <v>5680</v>
      </c>
    </row>
    <row r="90" spans="1:59" x14ac:dyDescent="0.25">
      <c r="A90" t="s">
        <v>246</v>
      </c>
      <c r="B90" t="s">
        <v>156</v>
      </c>
      <c r="C90">
        <v>1</v>
      </c>
      <c r="D90">
        <v>89</v>
      </c>
      <c r="E90">
        <v>1</v>
      </c>
      <c r="F90" t="s">
        <v>66</v>
      </c>
      <c r="G90" t="s">
        <v>67</v>
      </c>
      <c r="H90" t="s">
        <v>68</v>
      </c>
      <c r="I90" t="s">
        <v>7</v>
      </c>
      <c r="J90" t="s">
        <v>7</v>
      </c>
      <c r="K90" t="s">
        <v>70</v>
      </c>
      <c r="L90">
        <v>50</v>
      </c>
      <c r="M90">
        <v>937689</v>
      </c>
      <c r="N90">
        <v>6</v>
      </c>
      <c r="O90">
        <v>1</v>
      </c>
      <c r="P90" t="s">
        <v>71</v>
      </c>
      <c r="Q90" t="s">
        <v>4473</v>
      </c>
      <c r="R90">
        <v>9</v>
      </c>
      <c r="T90">
        <v>8</v>
      </c>
      <c r="U90">
        <v>13</v>
      </c>
      <c r="V90">
        <v>2</v>
      </c>
      <c r="W90">
        <v>0</v>
      </c>
      <c r="X90">
        <v>2</v>
      </c>
      <c r="Y90">
        <v>2</v>
      </c>
      <c r="Z90">
        <v>12</v>
      </c>
      <c r="AA90">
        <v>17</v>
      </c>
      <c r="AB90">
        <v>50</v>
      </c>
      <c r="AC90">
        <v>16</v>
      </c>
      <c r="AD90">
        <v>3</v>
      </c>
      <c r="AE90">
        <v>3</v>
      </c>
      <c r="AF90">
        <v>22</v>
      </c>
      <c r="AG90">
        <v>0</v>
      </c>
      <c r="AH90">
        <v>34</v>
      </c>
      <c r="AI90">
        <v>28</v>
      </c>
      <c r="AJ90">
        <v>31</v>
      </c>
      <c r="AK90">
        <v>34</v>
      </c>
      <c r="AL90">
        <v>0</v>
      </c>
      <c r="AM90">
        <v>0.12</v>
      </c>
      <c r="AN90">
        <v>2.8181818181818183</v>
      </c>
      <c r="AO90">
        <v>0</v>
      </c>
      <c r="AP90" t="s">
        <v>82</v>
      </c>
      <c r="AQ90" t="s">
        <v>73</v>
      </c>
      <c r="AR90" t="s">
        <v>157</v>
      </c>
      <c r="AS90">
        <v>1026</v>
      </c>
      <c r="AT90">
        <v>1136</v>
      </c>
      <c r="AU90">
        <v>0</v>
      </c>
      <c r="AV90">
        <v>0</v>
      </c>
      <c r="AW90">
        <v>2.1619999999999999</v>
      </c>
      <c r="AX90">
        <v>0.135125</v>
      </c>
      <c r="AY90">
        <v>2.97275</v>
      </c>
      <c r="AZ90" t="s">
        <v>74</v>
      </c>
      <c r="BA90">
        <v>3.02725</v>
      </c>
      <c r="BB90">
        <v>22.403330249768732</v>
      </c>
      <c r="BC90" t="s">
        <v>75</v>
      </c>
      <c r="BD90">
        <v>0</v>
      </c>
      <c r="BE90" t="s">
        <v>76</v>
      </c>
      <c r="BF90">
        <v>2.1819999999999999</v>
      </c>
      <c r="BG90" t="s">
        <v>5682</v>
      </c>
    </row>
    <row r="91" spans="1:59" x14ac:dyDescent="0.25">
      <c r="A91" t="s">
        <v>247</v>
      </c>
      <c r="B91" t="s">
        <v>156</v>
      </c>
      <c r="C91">
        <v>1</v>
      </c>
      <c r="D91">
        <v>90</v>
      </c>
      <c r="E91">
        <v>1</v>
      </c>
      <c r="F91" t="s">
        <v>66</v>
      </c>
      <c r="G91" t="s">
        <v>67</v>
      </c>
      <c r="H91" t="s">
        <v>68</v>
      </c>
      <c r="I91" t="s">
        <v>7</v>
      </c>
      <c r="J91" t="s">
        <v>7</v>
      </c>
      <c r="K91" t="s">
        <v>70</v>
      </c>
      <c r="L91">
        <v>50</v>
      </c>
      <c r="M91">
        <v>937691</v>
      </c>
      <c r="N91">
        <v>6</v>
      </c>
      <c r="O91">
        <v>1</v>
      </c>
      <c r="P91" t="s">
        <v>71</v>
      </c>
      <c r="Q91" t="s">
        <v>4473</v>
      </c>
      <c r="R91">
        <v>9</v>
      </c>
      <c r="T91">
        <v>9</v>
      </c>
      <c r="U91">
        <v>14</v>
      </c>
      <c r="V91">
        <v>2</v>
      </c>
      <c r="W91">
        <v>0</v>
      </c>
      <c r="X91">
        <v>2</v>
      </c>
      <c r="Y91">
        <v>1</v>
      </c>
      <c r="Z91">
        <v>12</v>
      </c>
      <c r="AA91">
        <v>17</v>
      </c>
      <c r="AB91">
        <v>50</v>
      </c>
      <c r="AC91">
        <v>21</v>
      </c>
      <c r="AD91">
        <v>3</v>
      </c>
      <c r="AE91">
        <v>1</v>
      </c>
      <c r="AF91">
        <v>25</v>
      </c>
      <c r="AG91">
        <v>0</v>
      </c>
      <c r="AH91">
        <v>29</v>
      </c>
      <c r="AI91">
        <v>25</v>
      </c>
      <c r="AJ91">
        <v>28</v>
      </c>
      <c r="AK91">
        <v>29</v>
      </c>
      <c r="AL91">
        <v>0</v>
      </c>
      <c r="AM91">
        <v>0.12</v>
      </c>
      <c r="AN91">
        <v>2.5454545454545454</v>
      </c>
      <c r="AO91">
        <v>0</v>
      </c>
      <c r="AP91" t="s">
        <v>82</v>
      </c>
      <c r="AQ91" t="s">
        <v>73</v>
      </c>
      <c r="AR91" t="s">
        <v>157</v>
      </c>
      <c r="AS91">
        <v>1620</v>
      </c>
      <c r="AT91">
        <v>1653</v>
      </c>
      <c r="AU91">
        <v>0</v>
      </c>
      <c r="AV91">
        <v>0</v>
      </c>
      <c r="AW91">
        <v>3.2730000000000001</v>
      </c>
      <c r="AX91">
        <v>0.15585714285714286</v>
      </c>
      <c r="AY91">
        <v>3.8964285714285714</v>
      </c>
      <c r="AZ91" t="s">
        <v>74</v>
      </c>
      <c r="BA91">
        <v>2.1035714285714286</v>
      </c>
      <c r="BB91">
        <v>13.4967919340055</v>
      </c>
      <c r="BC91" t="s">
        <v>76</v>
      </c>
      <c r="BD91">
        <v>0</v>
      </c>
      <c r="BE91" t="s">
        <v>76</v>
      </c>
      <c r="BF91">
        <v>3.2069999999999999</v>
      </c>
      <c r="BG91" t="s">
        <v>5682</v>
      </c>
    </row>
    <row r="92" spans="1:59" x14ac:dyDescent="0.25">
      <c r="A92" t="s">
        <v>248</v>
      </c>
      <c r="B92" t="s">
        <v>156</v>
      </c>
      <c r="C92">
        <v>1</v>
      </c>
      <c r="D92">
        <v>91</v>
      </c>
      <c r="E92">
        <v>1</v>
      </c>
      <c r="F92" t="s">
        <v>66</v>
      </c>
      <c r="G92" t="s">
        <v>67</v>
      </c>
      <c r="H92" t="s">
        <v>68</v>
      </c>
      <c r="I92" t="s">
        <v>7</v>
      </c>
      <c r="J92" t="s">
        <v>7</v>
      </c>
      <c r="K92" t="s">
        <v>70</v>
      </c>
      <c r="L92">
        <v>50</v>
      </c>
      <c r="M92">
        <v>937693</v>
      </c>
      <c r="N92">
        <v>6</v>
      </c>
      <c r="O92">
        <v>1</v>
      </c>
      <c r="P92" t="s">
        <v>71</v>
      </c>
      <c r="Q92" t="s">
        <v>4473</v>
      </c>
      <c r="R92">
        <v>9</v>
      </c>
      <c r="T92">
        <v>9</v>
      </c>
      <c r="U92">
        <v>14</v>
      </c>
      <c r="V92">
        <v>3</v>
      </c>
      <c r="W92">
        <v>0</v>
      </c>
      <c r="X92">
        <v>3</v>
      </c>
      <c r="Y92">
        <v>1</v>
      </c>
      <c r="Z92">
        <v>13</v>
      </c>
      <c r="AA92">
        <v>18</v>
      </c>
      <c r="AB92">
        <v>50</v>
      </c>
      <c r="AC92">
        <v>19</v>
      </c>
      <c r="AD92">
        <v>6</v>
      </c>
      <c r="AE92">
        <v>1</v>
      </c>
      <c r="AF92">
        <v>26</v>
      </c>
      <c r="AG92">
        <v>0</v>
      </c>
      <c r="AH92">
        <v>31</v>
      </c>
      <c r="AI92">
        <v>24</v>
      </c>
      <c r="AJ92">
        <v>30</v>
      </c>
      <c r="AK92">
        <v>31</v>
      </c>
      <c r="AL92">
        <v>0</v>
      </c>
      <c r="AM92">
        <v>0.12</v>
      </c>
      <c r="AN92">
        <v>2.7272727272727275</v>
      </c>
      <c r="AO92">
        <v>0</v>
      </c>
      <c r="AP92" t="s">
        <v>82</v>
      </c>
      <c r="AQ92" t="s">
        <v>73</v>
      </c>
      <c r="AR92" t="s">
        <v>157</v>
      </c>
      <c r="AS92">
        <v>1107</v>
      </c>
      <c r="AT92">
        <v>1105</v>
      </c>
      <c r="AU92">
        <v>0</v>
      </c>
      <c r="AV92">
        <v>0</v>
      </c>
      <c r="AW92">
        <v>2.2120000000000002</v>
      </c>
      <c r="AX92">
        <v>0.11642105263157895</v>
      </c>
      <c r="AY92">
        <v>3.0269473684210526</v>
      </c>
      <c r="AZ92" t="s">
        <v>74</v>
      </c>
      <c r="BA92">
        <v>2.9730526315789474</v>
      </c>
      <c r="BB92">
        <v>25.537070524412297</v>
      </c>
      <c r="BC92" t="s">
        <v>76</v>
      </c>
      <c r="BD92">
        <v>0</v>
      </c>
      <c r="BE92" t="s">
        <v>76</v>
      </c>
      <c r="BF92">
        <v>2.6749999999999998</v>
      </c>
      <c r="BG92" t="s">
        <v>5682</v>
      </c>
    </row>
    <row r="93" spans="1:59" x14ac:dyDescent="0.25">
      <c r="A93" t="s">
        <v>249</v>
      </c>
      <c r="B93" t="s">
        <v>156</v>
      </c>
      <c r="C93">
        <v>1</v>
      </c>
      <c r="D93">
        <v>92</v>
      </c>
      <c r="E93">
        <v>1</v>
      </c>
      <c r="F93" t="s">
        <v>66</v>
      </c>
      <c r="G93" t="s">
        <v>67</v>
      </c>
      <c r="H93" t="s">
        <v>68</v>
      </c>
      <c r="I93" t="s">
        <v>7</v>
      </c>
      <c r="J93" t="s">
        <v>7</v>
      </c>
      <c r="K93" t="s">
        <v>70</v>
      </c>
      <c r="L93">
        <v>50</v>
      </c>
      <c r="M93">
        <v>937695</v>
      </c>
      <c r="N93">
        <v>6</v>
      </c>
      <c r="O93">
        <v>1</v>
      </c>
      <c r="P93" t="s">
        <v>71</v>
      </c>
      <c r="Q93" t="s">
        <v>4473</v>
      </c>
      <c r="R93">
        <v>9</v>
      </c>
      <c r="T93">
        <v>7</v>
      </c>
      <c r="U93">
        <v>12</v>
      </c>
      <c r="V93">
        <v>4</v>
      </c>
      <c r="W93">
        <v>0</v>
      </c>
      <c r="X93">
        <v>4</v>
      </c>
      <c r="Y93">
        <v>1</v>
      </c>
      <c r="Z93">
        <v>12</v>
      </c>
      <c r="AA93">
        <v>17</v>
      </c>
      <c r="AB93">
        <v>50</v>
      </c>
      <c r="AC93">
        <v>14</v>
      </c>
      <c r="AD93">
        <v>8</v>
      </c>
      <c r="AE93">
        <v>2</v>
      </c>
      <c r="AF93">
        <v>24</v>
      </c>
      <c r="AG93">
        <v>0</v>
      </c>
      <c r="AH93">
        <v>36</v>
      </c>
      <c r="AI93">
        <v>26</v>
      </c>
      <c r="AJ93">
        <v>34</v>
      </c>
      <c r="AK93">
        <v>36</v>
      </c>
      <c r="AL93">
        <v>0</v>
      </c>
      <c r="AM93">
        <v>0.12</v>
      </c>
      <c r="AN93">
        <v>3.0909090909090908</v>
      </c>
      <c r="AO93">
        <v>0</v>
      </c>
      <c r="AP93" t="s">
        <v>82</v>
      </c>
      <c r="AQ93" t="s">
        <v>73</v>
      </c>
      <c r="AR93" t="s">
        <v>157</v>
      </c>
      <c r="AS93">
        <v>1076</v>
      </c>
      <c r="AT93">
        <v>1052</v>
      </c>
      <c r="AU93">
        <v>0</v>
      </c>
      <c r="AV93">
        <v>0</v>
      </c>
      <c r="AW93">
        <v>2.1280000000000001</v>
      </c>
      <c r="AX93">
        <v>0.152</v>
      </c>
      <c r="AY93">
        <v>3.6479999999999997</v>
      </c>
      <c r="AZ93" t="s">
        <v>74</v>
      </c>
      <c r="BA93">
        <v>2.3520000000000003</v>
      </c>
      <c r="BB93">
        <v>15.473684210526319</v>
      </c>
      <c r="BC93" t="s">
        <v>76</v>
      </c>
      <c r="BD93">
        <v>0</v>
      </c>
      <c r="BE93" t="s">
        <v>76</v>
      </c>
      <c r="BF93">
        <v>2.1339999999999999</v>
      </c>
      <c r="BG93" t="s">
        <v>5682</v>
      </c>
    </row>
    <row r="94" spans="1:59" x14ac:dyDescent="0.25">
      <c r="A94" t="s">
        <v>250</v>
      </c>
      <c r="B94" t="s">
        <v>156</v>
      </c>
      <c r="C94">
        <v>1</v>
      </c>
      <c r="D94">
        <v>93</v>
      </c>
      <c r="E94">
        <v>1</v>
      </c>
      <c r="F94" t="s">
        <v>66</v>
      </c>
      <c r="G94" t="s">
        <v>67</v>
      </c>
      <c r="H94" t="s">
        <v>68</v>
      </c>
      <c r="I94" t="s">
        <v>7</v>
      </c>
      <c r="J94" t="s">
        <v>7</v>
      </c>
      <c r="K94" t="s">
        <v>70</v>
      </c>
      <c r="L94">
        <v>50</v>
      </c>
      <c r="M94">
        <v>937697</v>
      </c>
      <c r="N94">
        <v>6</v>
      </c>
      <c r="O94">
        <v>1</v>
      </c>
      <c r="P94" t="s">
        <v>71</v>
      </c>
      <c r="Q94" t="s">
        <v>4473</v>
      </c>
      <c r="R94">
        <v>9</v>
      </c>
      <c r="T94">
        <v>12</v>
      </c>
      <c r="U94">
        <v>17</v>
      </c>
      <c r="V94">
        <v>1</v>
      </c>
      <c r="W94">
        <v>0</v>
      </c>
      <c r="X94">
        <v>1</v>
      </c>
      <c r="Y94">
        <v>1</v>
      </c>
      <c r="Z94">
        <v>14</v>
      </c>
      <c r="AA94">
        <v>19</v>
      </c>
      <c r="AB94">
        <v>50</v>
      </c>
      <c r="AC94">
        <v>20</v>
      </c>
      <c r="AD94">
        <v>2</v>
      </c>
      <c r="AE94">
        <v>4</v>
      </c>
      <c r="AF94">
        <v>26</v>
      </c>
      <c r="AG94">
        <v>0</v>
      </c>
      <c r="AH94">
        <v>30</v>
      </c>
      <c r="AI94">
        <v>24</v>
      </c>
      <c r="AJ94">
        <v>26</v>
      </c>
      <c r="AK94">
        <v>30</v>
      </c>
      <c r="AL94">
        <v>0</v>
      </c>
      <c r="AM94">
        <v>0.12</v>
      </c>
      <c r="AN94">
        <v>2.3636363636363638</v>
      </c>
      <c r="AO94">
        <v>0</v>
      </c>
      <c r="AP94" t="s">
        <v>82</v>
      </c>
      <c r="AQ94" t="s">
        <v>73</v>
      </c>
      <c r="AR94" t="s">
        <v>157</v>
      </c>
      <c r="AS94">
        <v>1554</v>
      </c>
      <c r="AT94">
        <v>1557</v>
      </c>
      <c r="AU94">
        <v>0</v>
      </c>
      <c r="AV94">
        <v>0</v>
      </c>
      <c r="AW94">
        <v>3.1110000000000002</v>
      </c>
      <c r="AX94">
        <v>0.15555000000000002</v>
      </c>
      <c r="AY94">
        <v>4.0443000000000007</v>
      </c>
      <c r="AZ94" t="s">
        <v>74</v>
      </c>
      <c r="BA94">
        <v>1.9556999999999993</v>
      </c>
      <c r="BB94">
        <v>12.572806171648981</v>
      </c>
      <c r="BC94" t="s">
        <v>76</v>
      </c>
      <c r="BD94">
        <v>0</v>
      </c>
      <c r="BE94" t="s">
        <v>76</v>
      </c>
      <c r="BF94">
        <v>3.1059999999999999</v>
      </c>
      <c r="BG94" t="s">
        <v>5682</v>
      </c>
    </row>
    <row r="95" spans="1:59" x14ac:dyDescent="0.25">
      <c r="A95" t="s">
        <v>251</v>
      </c>
      <c r="B95" t="s">
        <v>156</v>
      </c>
      <c r="C95">
        <v>1</v>
      </c>
      <c r="D95">
        <v>94</v>
      </c>
      <c r="E95">
        <v>1</v>
      </c>
      <c r="F95" t="s">
        <v>66</v>
      </c>
      <c r="G95" t="s">
        <v>67</v>
      </c>
      <c r="H95" t="s">
        <v>77</v>
      </c>
      <c r="I95" t="s">
        <v>5</v>
      </c>
      <c r="J95" t="s">
        <v>78</v>
      </c>
      <c r="K95" t="s">
        <v>70</v>
      </c>
      <c r="L95">
        <v>50</v>
      </c>
      <c r="M95">
        <v>937699</v>
      </c>
      <c r="N95">
        <v>5</v>
      </c>
      <c r="O95">
        <v>1</v>
      </c>
      <c r="P95" t="s">
        <v>71</v>
      </c>
      <c r="Q95" t="s">
        <v>4473</v>
      </c>
      <c r="R95">
        <v>9</v>
      </c>
      <c r="T95">
        <v>0</v>
      </c>
      <c r="U95">
        <v>4</v>
      </c>
      <c r="V95">
        <v>0</v>
      </c>
      <c r="W95">
        <v>0</v>
      </c>
      <c r="X95">
        <v>0</v>
      </c>
      <c r="Y95">
        <v>0</v>
      </c>
      <c r="Z95">
        <v>0</v>
      </c>
      <c r="AA95">
        <v>4</v>
      </c>
      <c r="AB95">
        <v>50</v>
      </c>
      <c r="AC95">
        <v>4</v>
      </c>
      <c r="AD95">
        <v>0</v>
      </c>
      <c r="AE95">
        <v>0</v>
      </c>
      <c r="AF95">
        <v>4</v>
      </c>
      <c r="AG95">
        <v>0</v>
      </c>
      <c r="AH95">
        <v>46</v>
      </c>
      <c r="AI95">
        <v>46</v>
      </c>
      <c r="AJ95">
        <v>46</v>
      </c>
      <c r="AK95">
        <v>46</v>
      </c>
      <c r="AL95">
        <v>0</v>
      </c>
      <c r="AM95">
        <v>0.1</v>
      </c>
      <c r="AN95">
        <v>4.1818181818181817</v>
      </c>
      <c r="AO95">
        <v>0</v>
      </c>
      <c r="AP95" t="s">
        <v>79</v>
      </c>
      <c r="AQ95" t="s">
        <v>73</v>
      </c>
      <c r="AR95" t="s">
        <v>157</v>
      </c>
      <c r="AS95">
        <v>0</v>
      </c>
      <c r="AT95">
        <v>0</v>
      </c>
      <c r="AU95">
        <v>0</v>
      </c>
      <c r="AV95">
        <v>0</v>
      </c>
      <c r="AW95">
        <v>0</v>
      </c>
      <c r="AX95">
        <v>0</v>
      </c>
      <c r="AY95">
        <v>0</v>
      </c>
      <c r="AZ95" t="s">
        <v>80</v>
      </c>
      <c r="BA95">
        <v>5</v>
      </c>
      <c r="BB95">
        <v>0</v>
      </c>
      <c r="BC95" t="s">
        <v>76</v>
      </c>
      <c r="BD95">
        <v>0</v>
      </c>
      <c r="BE95" t="s">
        <v>76</v>
      </c>
      <c r="BF95">
        <v>4.5413040000000002</v>
      </c>
      <c r="BG95" t="s">
        <v>5682</v>
      </c>
    </row>
    <row r="96" spans="1:59" x14ac:dyDescent="0.25">
      <c r="A96" t="s">
        <v>252</v>
      </c>
      <c r="B96" t="s">
        <v>156</v>
      </c>
      <c r="C96">
        <v>1</v>
      </c>
      <c r="D96">
        <v>95</v>
      </c>
      <c r="E96">
        <v>1</v>
      </c>
      <c r="F96" t="s">
        <v>66</v>
      </c>
      <c r="G96" t="s">
        <v>67</v>
      </c>
      <c r="H96" t="s">
        <v>68</v>
      </c>
      <c r="I96" t="s">
        <v>7</v>
      </c>
      <c r="J96" t="s">
        <v>7</v>
      </c>
      <c r="K96" t="s">
        <v>70</v>
      </c>
      <c r="L96">
        <v>50</v>
      </c>
      <c r="M96">
        <v>937701</v>
      </c>
      <c r="N96">
        <v>6</v>
      </c>
      <c r="O96">
        <v>1</v>
      </c>
      <c r="P96" t="s">
        <v>71</v>
      </c>
      <c r="Q96" t="s">
        <v>4473</v>
      </c>
      <c r="R96">
        <v>9</v>
      </c>
      <c r="T96">
        <v>6</v>
      </c>
      <c r="U96">
        <v>11</v>
      </c>
      <c r="V96">
        <v>10</v>
      </c>
      <c r="W96">
        <v>0</v>
      </c>
      <c r="X96">
        <v>10</v>
      </c>
      <c r="Y96">
        <v>0</v>
      </c>
      <c r="Z96">
        <v>16</v>
      </c>
      <c r="AA96">
        <v>21</v>
      </c>
      <c r="AB96">
        <v>50</v>
      </c>
      <c r="AC96">
        <v>14</v>
      </c>
      <c r="AD96">
        <v>15</v>
      </c>
      <c r="AE96">
        <v>0</v>
      </c>
      <c r="AF96">
        <v>29</v>
      </c>
      <c r="AG96">
        <v>0</v>
      </c>
      <c r="AH96">
        <v>36</v>
      </c>
      <c r="AI96">
        <v>21</v>
      </c>
      <c r="AJ96">
        <v>36</v>
      </c>
      <c r="AK96">
        <v>36</v>
      </c>
      <c r="AL96">
        <v>0</v>
      </c>
      <c r="AM96">
        <v>0.12</v>
      </c>
      <c r="AN96">
        <v>3.2727272727272729</v>
      </c>
      <c r="AO96">
        <v>0</v>
      </c>
      <c r="AP96" t="s">
        <v>82</v>
      </c>
      <c r="AQ96" t="s">
        <v>73</v>
      </c>
      <c r="AR96" t="s">
        <v>157</v>
      </c>
      <c r="AS96">
        <v>1853</v>
      </c>
      <c r="AT96">
        <v>1822</v>
      </c>
      <c r="AU96">
        <v>0</v>
      </c>
      <c r="AV96">
        <v>0</v>
      </c>
      <c r="AW96">
        <v>3.6749999999999998</v>
      </c>
      <c r="AX96">
        <v>0.26250000000000001</v>
      </c>
      <c r="AY96">
        <v>7.6125000000000007</v>
      </c>
      <c r="AZ96" t="s">
        <v>74</v>
      </c>
      <c r="BA96">
        <v>-1.6125000000000007</v>
      </c>
      <c r="BB96">
        <v>-6.142857142857145</v>
      </c>
      <c r="BC96" t="s">
        <v>76</v>
      </c>
      <c r="BD96">
        <v>0</v>
      </c>
      <c r="BE96" t="s">
        <v>76</v>
      </c>
      <c r="BF96">
        <v>3.7149999999999999</v>
      </c>
      <c r="BG96" t="s">
        <v>5682</v>
      </c>
    </row>
    <row r="97" spans="1:59" x14ac:dyDescent="0.25">
      <c r="A97" t="s">
        <v>253</v>
      </c>
      <c r="B97" t="s">
        <v>156</v>
      </c>
      <c r="C97">
        <v>1</v>
      </c>
      <c r="D97">
        <v>96</v>
      </c>
      <c r="E97">
        <v>1</v>
      </c>
      <c r="F97" t="s">
        <v>66</v>
      </c>
      <c r="G97" t="s">
        <v>67</v>
      </c>
      <c r="H97" t="s">
        <v>68</v>
      </c>
      <c r="I97" t="s">
        <v>7</v>
      </c>
      <c r="J97" t="s">
        <v>7</v>
      </c>
      <c r="K97" t="s">
        <v>70</v>
      </c>
      <c r="L97">
        <v>50</v>
      </c>
      <c r="M97">
        <v>937703</v>
      </c>
      <c r="N97">
        <v>6</v>
      </c>
      <c r="O97">
        <v>1</v>
      </c>
      <c r="P97" t="s">
        <v>71</v>
      </c>
      <c r="Q97" t="s">
        <v>4473</v>
      </c>
      <c r="R97">
        <v>9</v>
      </c>
      <c r="T97">
        <v>6</v>
      </c>
      <c r="U97">
        <v>11</v>
      </c>
      <c r="V97">
        <v>2</v>
      </c>
      <c r="W97">
        <v>0</v>
      </c>
      <c r="X97">
        <v>2</v>
      </c>
      <c r="Y97">
        <v>2</v>
      </c>
      <c r="Z97">
        <v>10</v>
      </c>
      <c r="AA97">
        <v>15</v>
      </c>
      <c r="AB97">
        <v>50</v>
      </c>
      <c r="AC97">
        <v>13</v>
      </c>
      <c r="AD97">
        <v>4</v>
      </c>
      <c r="AE97">
        <v>3</v>
      </c>
      <c r="AF97">
        <v>20</v>
      </c>
      <c r="AG97">
        <v>0</v>
      </c>
      <c r="AH97">
        <v>37</v>
      </c>
      <c r="AI97">
        <v>30</v>
      </c>
      <c r="AJ97">
        <v>34</v>
      </c>
      <c r="AK97">
        <v>37</v>
      </c>
      <c r="AL97">
        <v>0</v>
      </c>
      <c r="AM97">
        <v>0.12</v>
      </c>
      <c r="AN97">
        <v>3.0909090909090908</v>
      </c>
      <c r="AO97">
        <v>0</v>
      </c>
      <c r="AP97" t="s">
        <v>82</v>
      </c>
      <c r="AQ97" t="s">
        <v>73</v>
      </c>
      <c r="AR97" t="s">
        <v>157</v>
      </c>
      <c r="AS97">
        <v>896</v>
      </c>
      <c r="AT97">
        <v>810</v>
      </c>
      <c r="AU97">
        <v>0</v>
      </c>
      <c r="AV97">
        <v>0</v>
      </c>
      <c r="AW97">
        <v>1.706</v>
      </c>
      <c r="AX97">
        <v>0.13123076923076923</v>
      </c>
      <c r="AY97">
        <v>2.6246153846153848</v>
      </c>
      <c r="AZ97" t="s">
        <v>74</v>
      </c>
      <c r="BA97">
        <v>3.3753846153846152</v>
      </c>
      <c r="BB97">
        <v>25.720984759671744</v>
      </c>
      <c r="BC97" t="s">
        <v>76</v>
      </c>
      <c r="BD97">
        <v>0</v>
      </c>
      <c r="BE97" t="s">
        <v>76</v>
      </c>
      <c r="BF97">
        <v>1.6739999999999999</v>
      </c>
      <c r="BG97" t="s">
        <v>5682</v>
      </c>
    </row>
    <row r="98" spans="1:59" x14ac:dyDescent="0.25">
      <c r="A98" t="s">
        <v>254</v>
      </c>
      <c r="B98" t="s">
        <v>156</v>
      </c>
      <c r="C98">
        <v>1</v>
      </c>
      <c r="D98">
        <v>97</v>
      </c>
      <c r="E98">
        <v>1</v>
      </c>
      <c r="F98" t="s">
        <v>66</v>
      </c>
      <c r="G98" t="s">
        <v>67</v>
      </c>
      <c r="H98" t="s">
        <v>68</v>
      </c>
      <c r="I98" t="s">
        <v>7</v>
      </c>
      <c r="J98" t="s">
        <v>7</v>
      </c>
      <c r="K98" t="s">
        <v>70</v>
      </c>
      <c r="L98">
        <v>50</v>
      </c>
      <c r="M98">
        <v>937705</v>
      </c>
      <c r="N98">
        <v>6</v>
      </c>
      <c r="O98">
        <v>1</v>
      </c>
      <c r="P98" t="s">
        <v>71</v>
      </c>
      <c r="Q98" t="s">
        <v>4473</v>
      </c>
      <c r="R98">
        <v>9</v>
      </c>
      <c r="T98">
        <v>11</v>
      </c>
      <c r="U98">
        <v>16</v>
      </c>
      <c r="V98">
        <v>2</v>
      </c>
      <c r="W98">
        <v>0</v>
      </c>
      <c r="X98">
        <v>2</v>
      </c>
      <c r="Y98">
        <v>3</v>
      </c>
      <c r="Z98">
        <v>16</v>
      </c>
      <c r="AA98">
        <v>21</v>
      </c>
      <c r="AB98">
        <v>50</v>
      </c>
      <c r="AC98">
        <v>21</v>
      </c>
      <c r="AD98">
        <v>3</v>
      </c>
      <c r="AE98">
        <v>7</v>
      </c>
      <c r="AF98">
        <v>31</v>
      </c>
      <c r="AG98">
        <v>0</v>
      </c>
      <c r="AH98">
        <v>29</v>
      </c>
      <c r="AI98">
        <v>19</v>
      </c>
      <c r="AJ98">
        <v>22</v>
      </c>
      <c r="AK98">
        <v>29</v>
      </c>
      <c r="AL98">
        <v>0</v>
      </c>
      <c r="AM98">
        <v>0.12</v>
      </c>
      <c r="AN98">
        <v>2</v>
      </c>
      <c r="AO98">
        <v>0</v>
      </c>
      <c r="AP98" t="s">
        <v>82</v>
      </c>
      <c r="AQ98" t="s">
        <v>73</v>
      </c>
      <c r="AR98" t="s">
        <v>157</v>
      </c>
      <c r="AS98">
        <v>1644</v>
      </c>
      <c r="AT98">
        <v>1598</v>
      </c>
      <c r="AU98">
        <v>0</v>
      </c>
      <c r="AV98">
        <v>0</v>
      </c>
      <c r="AW98">
        <v>3.242</v>
      </c>
      <c r="AX98">
        <v>0.15438095238095237</v>
      </c>
      <c r="AY98">
        <v>4.7858095238095233</v>
      </c>
      <c r="AZ98" t="s">
        <v>74</v>
      </c>
      <c r="BA98">
        <v>1.2141904761904767</v>
      </c>
      <c r="BB98">
        <v>7.86489821098088</v>
      </c>
      <c r="BC98" t="s">
        <v>76</v>
      </c>
      <c r="BD98">
        <v>0</v>
      </c>
      <c r="BE98" t="s">
        <v>76</v>
      </c>
      <c r="BF98">
        <v>3.222</v>
      </c>
      <c r="BG98" t="s">
        <v>5682</v>
      </c>
    </row>
    <row r="99" spans="1:59" x14ac:dyDescent="0.25">
      <c r="A99" t="s">
        <v>255</v>
      </c>
      <c r="B99" t="s">
        <v>156</v>
      </c>
      <c r="C99">
        <v>1</v>
      </c>
      <c r="D99">
        <v>98</v>
      </c>
      <c r="E99">
        <v>1</v>
      </c>
      <c r="F99" t="s">
        <v>66</v>
      </c>
      <c r="G99" t="s">
        <v>67</v>
      </c>
      <c r="H99" t="s">
        <v>68</v>
      </c>
      <c r="I99" t="s">
        <v>7</v>
      </c>
      <c r="J99" t="s">
        <v>7</v>
      </c>
      <c r="K99" t="s">
        <v>70</v>
      </c>
      <c r="L99">
        <v>50</v>
      </c>
      <c r="M99">
        <v>937707</v>
      </c>
      <c r="N99">
        <v>6</v>
      </c>
      <c r="O99">
        <v>1</v>
      </c>
      <c r="P99" t="s">
        <v>71</v>
      </c>
      <c r="Q99" t="s">
        <v>4473</v>
      </c>
      <c r="R99">
        <v>9</v>
      </c>
      <c r="T99">
        <v>8</v>
      </c>
      <c r="U99">
        <v>13</v>
      </c>
      <c r="V99">
        <v>1</v>
      </c>
      <c r="W99">
        <v>0</v>
      </c>
      <c r="X99">
        <v>1</v>
      </c>
      <c r="Y99">
        <v>2</v>
      </c>
      <c r="Z99">
        <v>11</v>
      </c>
      <c r="AA99">
        <v>16</v>
      </c>
      <c r="AB99">
        <v>50</v>
      </c>
      <c r="AC99">
        <v>20</v>
      </c>
      <c r="AD99">
        <v>2</v>
      </c>
      <c r="AE99">
        <v>3</v>
      </c>
      <c r="AF99">
        <v>25</v>
      </c>
      <c r="AG99">
        <v>0</v>
      </c>
      <c r="AH99">
        <v>30</v>
      </c>
      <c r="AI99">
        <v>25</v>
      </c>
      <c r="AJ99">
        <v>27</v>
      </c>
      <c r="AK99">
        <v>30</v>
      </c>
      <c r="AL99">
        <v>0</v>
      </c>
      <c r="AM99">
        <v>0.12</v>
      </c>
      <c r="AN99">
        <v>2.4545454545454546</v>
      </c>
      <c r="AO99">
        <v>0</v>
      </c>
      <c r="AP99" t="s">
        <v>82</v>
      </c>
      <c r="AQ99" t="s">
        <v>73</v>
      </c>
      <c r="AR99" t="s">
        <v>157</v>
      </c>
      <c r="AS99">
        <v>1249</v>
      </c>
      <c r="AT99">
        <v>1243</v>
      </c>
      <c r="AU99">
        <v>0</v>
      </c>
      <c r="AV99">
        <v>0</v>
      </c>
      <c r="AW99">
        <v>2.492</v>
      </c>
      <c r="AX99">
        <v>0.1246</v>
      </c>
      <c r="AY99">
        <v>3.1150000000000002</v>
      </c>
      <c r="AZ99" t="s">
        <v>74</v>
      </c>
      <c r="BA99">
        <v>2.8849999999999998</v>
      </c>
      <c r="BB99">
        <v>23.154093097913321</v>
      </c>
      <c r="BC99" t="s">
        <v>76</v>
      </c>
      <c r="BD99">
        <v>0</v>
      </c>
      <c r="BE99" t="s">
        <v>76</v>
      </c>
      <c r="BF99">
        <v>2.524</v>
      </c>
      <c r="BG99" t="s">
        <v>5682</v>
      </c>
    </row>
    <row r="100" spans="1:59" x14ac:dyDescent="0.25">
      <c r="A100" t="s">
        <v>256</v>
      </c>
      <c r="B100" t="s">
        <v>156</v>
      </c>
      <c r="C100">
        <v>1</v>
      </c>
      <c r="D100">
        <v>99</v>
      </c>
      <c r="E100">
        <v>1</v>
      </c>
      <c r="F100" t="s">
        <v>66</v>
      </c>
      <c r="G100" t="s">
        <v>67</v>
      </c>
      <c r="H100" t="s">
        <v>68</v>
      </c>
      <c r="I100" t="s">
        <v>7</v>
      </c>
      <c r="J100" t="s">
        <v>7</v>
      </c>
      <c r="K100" t="s">
        <v>70</v>
      </c>
      <c r="L100">
        <v>50</v>
      </c>
      <c r="M100">
        <v>937709</v>
      </c>
      <c r="N100">
        <v>6</v>
      </c>
      <c r="O100">
        <v>1</v>
      </c>
      <c r="P100" t="s">
        <v>71</v>
      </c>
      <c r="Q100" t="s">
        <v>4473</v>
      </c>
      <c r="R100">
        <v>9</v>
      </c>
      <c r="T100">
        <v>6</v>
      </c>
      <c r="U100">
        <v>11</v>
      </c>
      <c r="V100">
        <v>3</v>
      </c>
      <c r="W100">
        <v>0</v>
      </c>
      <c r="X100">
        <v>3</v>
      </c>
      <c r="Y100">
        <v>0</v>
      </c>
      <c r="Z100">
        <v>9</v>
      </c>
      <c r="AA100">
        <v>14</v>
      </c>
      <c r="AB100">
        <v>50</v>
      </c>
      <c r="AC100">
        <v>16</v>
      </c>
      <c r="AD100">
        <v>7</v>
      </c>
      <c r="AE100">
        <v>0</v>
      </c>
      <c r="AF100">
        <v>23</v>
      </c>
      <c r="AG100">
        <v>0</v>
      </c>
      <c r="AH100">
        <v>34</v>
      </c>
      <c r="AI100">
        <v>27</v>
      </c>
      <c r="AJ100">
        <v>34</v>
      </c>
      <c r="AK100">
        <v>34</v>
      </c>
      <c r="AL100">
        <v>0</v>
      </c>
      <c r="AM100">
        <v>0.12</v>
      </c>
      <c r="AN100">
        <v>3.0909090909090908</v>
      </c>
      <c r="AO100">
        <v>0</v>
      </c>
      <c r="AP100" t="s">
        <v>82</v>
      </c>
      <c r="AQ100" t="s">
        <v>73</v>
      </c>
      <c r="AR100" t="s">
        <v>157</v>
      </c>
      <c r="AS100">
        <v>1112</v>
      </c>
      <c r="AT100">
        <v>958</v>
      </c>
      <c r="AU100">
        <v>0</v>
      </c>
      <c r="AV100">
        <v>0</v>
      </c>
      <c r="AW100">
        <v>2.0699999999999998</v>
      </c>
      <c r="AX100">
        <v>0.12937499999999999</v>
      </c>
      <c r="AY100">
        <v>2.975625</v>
      </c>
      <c r="AZ100" t="s">
        <v>74</v>
      </c>
      <c r="BA100">
        <v>3.024375</v>
      </c>
      <c r="BB100">
        <v>23.376811594202902</v>
      </c>
      <c r="BC100" t="s">
        <v>81</v>
      </c>
      <c r="BD100">
        <v>0</v>
      </c>
      <c r="BE100" t="s">
        <v>76</v>
      </c>
      <c r="BF100">
        <v>2.11</v>
      </c>
      <c r="BG100" t="s">
        <v>5682</v>
      </c>
    </row>
    <row r="101" spans="1:59" x14ac:dyDescent="0.25">
      <c r="A101" t="s">
        <v>257</v>
      </c>
      <c r="B101" t="s">
        <v>156</v>
      </c>
      <c r="C101">
        <v>1</v>
      </c>
      <c r="D101">
        <v>100</v>
      </c>
      <c r="E101">
        <v>1</v>
      </c>
      <c r="F101" t="s">
        <v>66</v>
      </c>
      <c r="G101" t="s">
        <v>67</v>
      </c>
      <c r="H101" t="s">
        <v>68</v>
      </c>
      <c r="I101" t="s">
        <v>7</v>
      </c>
      <c r="J101" t="s">
        <v>7</v>
      </c>
      <c r="K101" t="s">
        <v>70</v>
      </c>
      <c r="L101">
        <v>50</v>
      </c>
      <c r="M101">
        <v>937711</v>
      </c>
      <c r="N101">
        <v>6</v>
      </c>
      <c r="O101">
        <v>1</v>
      </c>
      <c r="P101" t="s">
        <v>71</v>
      </c>
      <c r="Q101" t="s">
        <v>4976</v>
      </c>
      <c r="R101">
        <v>10</v>
      </c>
      <c r="T101">
        <v>9</v>
      </c>
      <c r="U101">
        <v>14</v>
      </c>
      <c r="V101">
        <v>0</v>
      </c>
      <c r="W101">
        <v>0</v>
      </c>
      <c r="X101">
        <v>0</v>
      </c>
      <c r="Y101">
        <v>0</v>
      </c>
      <c r="Z101">
        <v>9</v>
      </c>
      <c r="AA101">
        <v>14</v>
      </c>
      <c r="AB101">
        <v>50</v>
      </c>
      <c r="AC101">
        <v>17</v>
      </c>
      <c r="AD101">
        <v>0</v>
      </c>
      <c r="AE101">
        <v>0</v>
      </c>
      <c r="AF101">
        <v>17</v>
      </c>
      <c r="AG101">
        <v>0</v>
      </c>
      <c r="AH101">
        <v>33</v>
      </c>
      <c r="AI101">
        <v>33</v>
      </c>
      <c r="AJ101">
        <v>33</v>
      </c>
      <c r="AK101">
        <v>33</v>
      </c>
      <c r="AL101">
        <v>0</v>
      </c>
      <c r="AM101">
        <v>0.12</v>
      </c>
      <c r="AN101">
        <v>3</v>
      </c>
      <c r="AO101">
        <v>0</v>
      </c>
      <c r="AP101" t="s">
        <v>82</v>
      </c>
      <c r="AQ101" t="s">
        <v>73</v>
      </c>
      <c r="AR101" t="s">
        <v>157</v>
      </c>
      <c r="AS101">
        <v>1146</v>
      </c>
      <c r="AT101">
        <v>1104</v>
      </c>
      <c r="AU101">
        <v>0</v>
      </c>
      <c r="AV101">
        <v>0</v>
      </c>
      <c r="AW101">
        <v>2.25</v>
      </c>
      <c r="AX101">
        <v>0.13235294117647059</v>
      </c>
      <c r="AY101">
        <v>2.25</v>
      </c>
      <c r="AZ101" t="s">
        <v>74</v>
      </c>
      <c r="BA101">
        <v>3.75</v>
      </c>
      <c r="BB101">
        <v>28.333333333333332</v>
      </c>
      <c r="BC101" t="s">
        <v>75</v>
      </c>
      <c r="BD101">
        <v>0</v>
      </c>
      <c r="BE101" t="s">
        <v>76</v>
      </c>
      <c r="BF101">
        <v>2.25</v>
      </c>
      <c r="BG101" t="s">
        <v>5683</v>
      </c>
    </row>
    <row r="102" spans="1:59" x14ac:dyDescent="0.25">
      <c r="A102" t="s">
        <v>258</v>
      </c>
      <c r="B102" t="s">
        <v>156</v>
      </c>
      <c r="C102">
        <v>1</v>
      </c>
      <c r="D102">
        <v>101</v>
      </c>
      <c r="E102">
        <v>1</v>
      </c>
      <c r="F102" t="s">
        <v>66</v>
      </c>
      <c r="G102" t="s">
        <v>67</v>
      </c>
      <c r="H102" t="s">
        <v>68</v>
      </c>
      <c r="I102" t="s">
        <v>7</v>
      </c>
      <c r="J102" t="s">
        <v>7</v>
      </c>
      <c r="K102" t="s">
        <v>70</v>
      </c>
      <c r="L102">
        <v>50</v>
      </c>
      <c r="M102">
        <v>937713</v>
      </c>
      <c r="N102">
        <v>6</v>
      </c>
      <c r="O102">
        <v>1</v>
      </c>
      <c r="P102" t="s">
        <v>71</v>
      </c>
      <c r="Q102" t="s">
        <v>4976</v>
      </c>
      <c r="R102">
        <v>10</v>
      </c>
      <c r="T102">
        <v>7</v>
      </c>
      <c r="U102">
        <v>12</v>
      </c>
      <c r="V102">
        <v>3</v>
      </c>
      <c r="W102">
        <v>0</v>
      </c>
      <c r="X102">
        <v>3</v>
      </c>
      <c r="Y102">
        <v>0</v>
      </c>
      <c r="Z102">
        <v>10</v>
      </c>
      <c r="AA102">
        <v>15</v>
      </c>
      <c r="AB102">
        <v>50</v>
      </c>
      <c r="AC102">
        <v>19</v>
      </c>
      <c r="AD102">
        <v>5</v>
      </c>
      <c r="AE102">
        <v>0</v>
      </c>
      <c r="AF102">
        <v>24</v>
      </c>
      <c r="AG102">
        <v>0</v>
      </c>
      <c r="AH102">
        <v>31</v>
      </c>
      <c r="AI102">
        <v>26</v>
      </c>
      <c r="AJ102">
        <v>31</v>
      </c>
      <c r="AK102">
        <v>31</v>
      </c>
      <c r="AL102">
        <v>0</v>
      </c>
      <c r="AM102">
        <v>0.12</v>
      </c>
      <c r="AN102">
        <v>2.8181818181818183</v>
      </c>
      <c r="AO102">
        <v>0</v>
      </c>
      <c r="AP102" t="s">
        <v>82</v>
      </c>
      <c r="AQ102" t="s">
        <v>73</v>
      </c>
      <c r="AR102" t="s">
        <v>157</v>
      </c>
      <c r="AS102">
        <v>1108</v>
      </c>
      <c r="AT102">
        <v>1041</v>
      </c>
      <c r="AU102">
        <v>0</v>
      </c>
      <c r="AV102">
        <v>0</v>
      </c>
      <c r="AW102">
        <v>2.149</v>
      </c>
      <c r="AX102">
        <v>0.11310526315789474</v>
      </c>
      <c r="AY102">
        <v>2.7145263157894739</v>
      </c>
      <c r="AZ102" t="s">
        <v>74</v>
      </c>
      <c r="BA102">
        <v>3.2854736842105261</v>
      </c>
      <c r="BB102">
        <v>29.047929269427637</v>
      </c>
      <c r="BC102" t="s">
        <v>76</v>
      </c>
      <c r="BD102">
        <v>0</v>
      </c>
      <c r="BE102" t="s">
        <v>76</v>
      </c>
      <c r="BF102">
        <v>2.169</v>
      </c>
      <c r="BG102" t="s">
        <v>5683</v>
      </c>
    </row>
    <row r="103" spans="1:59" x14ac:dyDescent="0.25">
      <c r="A103" t="s">
        <v>259</v>
      </c>
      <c r="B103" t="s">
        <v>156</v>
      </c>
      <c r="C103">
        <v>1</v>
      </c>
      <c r="D103">
        <v>102</v>
      </c>
      <c r="E103">
        <v>1</v>
      </c>
      <c r="F103" t="s">
        <v>66</v>
      </c>
      <c r="G103" t="s">
        <v>67</v>
      </c>
      <c r="H103" t="s">
        <v>68</v>
      </c>
      <c r="I103" t="s">
        <v>7</v>
      </c>
      <c r="J103" t="s">
        <v>7</v>
      </c>
      <c r="K103" t="s">
        <v>70</v>
      </c>
      <c r="L103">
        <v>50</v>
      </c>
      <c r="M103">
        <v>937715</v>
      </c>
      <c r="N103">
        <v>6</v>
      </c>
      <c r="O103">
        <v>1</v>
      </c>
      <c r="P103" t="s">
        <v>71</v>
      </c>
      <c r="Q103" t="s">
        <v>4976</v>
      </c>
      <c r="R103">
        <v>10</v>
      </c>
      <c r="T103">
        <v>9</v>
      </c>
      <c r="U103">
        <v>14</v>
      </c>
      <c r="V103">
        <v>1</v>
      </c>
      <c r="W103">
        <v>0</v>
      </c>
      <c r="X103">
        <v>1</v>
      </c>
      <c r="Y103">
        <v>1</v>
      </c>
      <c r="Z103">
        <v>11</v>
      </c>
      <c r="AA103">
        <v>16</v>
      </c>
      <c r="AB103">
        <v>50</v>
      </c>
      <c r="AC103">
        <v>20</v>
      </c>
      <c r="AD103">
        <v>1</v>
      </c>
      <c r="AE103">
        <v>2</v>
      </c>
      <c r="AF103">
        <v>23</v>
      </c>
      <c r="AG103">
        <v>0</v>
      </c>
      <c r="AH103">
        <v>30</v>
      </c>
      <c r="AI103">
        <v>27</v>
      </c>
      <c r="AJ103">
        <v>28</v>
      </c>
      <c r="AK103">
        <v>30</v>
      </c>
      <c r="AL103">
        <v>0</v>
      </c>
      <c r="AM103">
        <v>0.12</v>
      </c>
      <c r="AN103">
        <v>2.5454545454545454</v>
      </c>
      <c r="AO103">
        <v>0</v>
      </c>
      <c r="AP103" t="s">
        <v>82</v>
      </c>
      <c r="AQ103" t="s">
        <v>73</v>
      </c>
      <c r="AR103" t="s">
        <v>157</v>
      </c>
      <c r="AS103">
        <v>1655</v>
      </c>
      <c r="AT103">
        <v>1560</v>
      </c>
      <c r="AU103">
        <v>0</v>
      </c>
      <c r="AV103">
        <v>0</v>
      </c>
      <c r="AW103">
        <v>3.2149999999999999</v>
      </c>
      <c r="AX103">
        <v>0.16075</v>
      </c>
      <c r="AY103">
        <v>3.6972499999999999</v>
      </c>
      <c r="AZ103" t="s">
        <v>74</v>
      </c>
      <c r="BA103">
        <v>2.3027500000000001</v>
      </c>
      <c r="BB103">
        <v>14.325038880248833</v>
      </c>
      <c r="BC103" t="s">
        <v>76</v>
      </c>
      <c r="BD103">
        <v>0</v>
      </c>
      <c r="BE103" t="s">
        <v>76</v>
      </c>
      <c r="BF103">
        <v>3.262</v>
      </c>
      <c r="BG103" t="s">
        <v>5683</v>
      </c>
    </row>
    <row r="104" spans="1:59" x14ac:dyDescent="0.25">
      <c r="A104" t="s">
        <v>260</v>
      </c>
      <c r="B104" t="s">
        <v>156</v>
      </c>
      <c r="C104">
        <v>1</v>
      </c>
      <c r="D104">
        <v>103</v>
      </c>
      <c r="E104">
        <v>1</v>
      </c>
      <c r="F104" t="s">
        <v>66</v>
      </c>
      <c r="G104" t="s">
        <v>67</v>
      </c>
      <c r="H104" t="s">
        <v>68</v>
      </c>
      <c r="I104" t="s">
        <v>7</v>
      </c>
      <c r="J104" t="s">
        <v>7</v>
      </c>
      <c r="K104" t="s">
        <v>70</v>
      </c>
      <c r="L104">
        <v>50</v>
      </c>
      <c r="M104">
        <v>937717</v>
      </c>
      <c r="N104">
        <v>6</v>
      </c>
      <c r="O104">
        <v>1</v>
      </c>
      <c r="P104" t="s">
        <v>71</v>
      </c>
      <c r="Q104" t="s">
        <v>4976</v>
      </c>
      <c r="R104">
        <v>10</v>
      </c>
      <c r="T104">
        <v>5</v>
      </c>
      <c r="U104">
        <v>10</v>
      </c>
      <c r="V104">
        <v>4</v>
      </c>
      <c r="W104">
        <v>0</v>
      </c>
      <c r="X104">
        <v>4</v>
      </c>
      <c r="Y104">
        <v>0</v>
      </c>
      <c r="Z104">
        <v>9</v>
      </c>
      <c r="AA104">
        <v>14</v>
      </c>
      <c r="AB104">
        <v>50</v>
      </c>
      <c r="AC104">
        <v>13</v>
      </c>
      <c r="AD104">
        <v>9</v>
      </c>
      <c r="AE104">
        <v>0</v>
      </c>
      <c r="AF104">
        <v>22</v>
      </c>
      <c r="AG104">
        <v>0</v>
      </c>
      <c r="AH104">
        <v>37</v>
      </c>
      <c r="AI104">
        <v>28</v>
      </c>
      <c r="AJ104">
        <v>37</v>
      </c>
      <c r="AK104">
        <v>37</v>
      </c>
      <c r="AL104">
        <v>0</v>
      </c>
      <c r="AM104">
        <v>0.12</v>
      </c>
      <c r="AN104">
        <v>3.3636363636363638</v>
      </c>
      <c r="AO104">
        <v>0</v>
      </c>
      <c r="AP104" t="s">
        <v>82</v>
      </c>
      <c r="AQ104" t="s">
        <v>73</v>
      </c>
      <c r="AR104" t="s">
        <v>157</v>
      </c>
      <c r="AS104">
        <v>1228</v>
      </c>
      <c r="AT104">
        <v>1139</v>
      </c>
      <c r="AU104">
        <v>0</v>
      </c>
      <c r="AV104">
        <v>0</v>
      </c>
      <c r="AW104">
        <v>2.367</v>
      </c>
      <c r="AX104">
        <v>0.18207692307692308</v>
      </c>
      <c r="AY104">
        <v>4.0056923076923079</v>
      </c>
      <c r="AZ104" t="s">
        <v>74</v>
      </c>
      <c r="BA104">
        <v>1.9943076923076921</v>
      </c>
      <c r="BB104">
        <v>10.953105196451203</v>
      </c>
      <c r="BC104" t="s">
        <v>76</v>
      </c>
      <c r="BD104">
        <v>0</v>
      </c>
      <c r="BE104" t="s">
        <v>76</v>
      </c>
      <c r="BF104">
        <v>2.516</v>
      </c>
      <c r="BG104" t="s">
        <v>5683</v>
      </c>
    </row>
    <row r="105" spans="1:59" x14ac:dyDescent="0.25">
      <c r="A105" t="s">
        <v>261</v>
      </c>
      <c r="B105" t="s">
        <v>156</v>
      </c>
      <c r="C105">
        <v>1</v>
      </c>
      <c r="D105">
        <v>104</v>
      </c>
      <c r="E105">
        <v>1</v>
      </c>
      <c r="F105" t="s">
        <v>66</v>
      </c>
      <c r="G105" t="s">
        <v>67</v>
      </c>
      <c r="H105" t="s">
        <v>68</v>
      </c>
      <c r="I105" t="s">
        <v>7</v>
      </c>
      <c r="J105" t="s">
        <v>7</v>
      </c>
      <c r="K105" t="s">
        <v>70</v>
      </c>
      <c r="L105">
        <v>50</v>
      </c>
      <c r="M105">
        <v>937719</v>
      </c>
      <c r="N105">
        <v>6</v>
      </c>
      <c r="O105">
        <v>1</v>
      </c>
      <c r="P105" t="s">
        <v>71</v>
      </c>
      <c r="Q105" t="s">
        <v>4976</v>
      </c>
      <c r="R105">
        <v>10</v>
      </c>
      <c r="T105">
        <v>8</v>
      </c>
      <c r="U105">
        <v>13</v>
      </c>
      <c r="V105">
        <v>4</v>
      </c>
      <c r="W105">
        <v>0</v>
      </c>
      <c r="X105">
        <v>4</v>
      </c>
      <c r="Y105">
        <v>0</v>
      </c>
      <c r="Z105">
        <v>12</v>
      </c>
      <c r="AA105">
        <v>17</v>
      </c>
      <c r="AB105">
        <v>50</v>
      </c>
      <c r="AC105">
        <v>16</v>
      </c>
      <c r="AD105">
        <v>8</v>
      </c>
      <c r="AE105">
        <v>0</v>
      </c>
      <c r="AF105">
        <v>24</v>
      </c>
      <c r="AG105">
        <v>0</v>
      </c>
      <c r="AH105">
        <v>34</v>
      </c>
      <c r="AI105">
        <v>26</v>
      </c>
      <c r="AJ105">
        <v>34</v>
      </c>
      <c r="AK105">
        <v>34</v>
      </c>
      <c r="AL105">
        <v>0</v>
      </c>
      <c r="AM105">
        <v>0.12</v>
      </c>
      <c r="AN105">
        <v>3.0909090909090908</v>
      </c>
      <c r="AO105">
        <v>0</v>
      </c>
      <c r="AP105" t="s">
        <v>82</v>
      </c>
      <c r="AQ105" t="s">
        <v>73</v>
      </c>
      <c r="AR105" t="s">
        <v>157</v>
      </c>
      <c r="AS105">
        <v>1380</v>
      </c>
      <c r="AT105">
        <v>1334</v>
      </c>
      <c r="AU105">
        <v>0</v>
      </c>
      <c r="AV105">
        <v>0</v>
      </c>
      <c r="AW105">
        <v>2.714</v>
      </c>
      <c r="AX105">
        <v>0.169625</v>
      </c>
      <c r="AY105">
        <v>4.0709999999999997</v>
      </c>
      <c r="AZ105" t="s">
        <v>74</v>
      </c>
      <c r="BA105">
        <v>1.9290000000000003</v>
      </c>
      <c r="BB105">
        <v>11.37214443625645</v>
      </c>
      <c r="BC105" t="s">
        <v>76</v>
      </c>
      <c r="BD105">
        <v>0</v>
      </c>
      <c r="BE105" t="s">
        <v>76</v>
      </c>
      <c r="BF105">
        <v>2.706</v>
      </c>
      <c r="BG105" t="s">
        <v>5683</v>
      </c>
    </row>
    <row r="106" spans="1:59" x14ac:dyDescent="0.25">
      <c r="A106" t="s">
        <v>262</v>
      </c>
      <c r="B106" t="s">
        <v>156</v>
      </c>
      <c r="C106">
        <v>1</v>
      </c>
      <c r="D106">
        <v>105</v>
      </c>
      <c r="E106">
        <v>1</v>
      </c>
      <c r="F106" t="s">
        <v>66</v>
      </c>
      <c r="G106" t="s">
        <v>67</v>
      </c>
      <c r="H106" t="s">
        <v>77</v>
      </c>
      <c r="I106" t="s">
        <v>5</v>
      </c>
      <c r="J106" t="s">
        <v>78</v>
      </c>
      <c r="K106" t="s">
        <v>70</v>
      </c>
      <c r="L106">
        <v>50</v>
      </c>
      <c r="M106">
        <v>937721</v>
      </c>
      <c r="N106">
        <v>5</v>
      </c>
      <c r="O106">
        <v>1</v>
      </c>
      <c r="P106" t="s">
        <v>71</v>
      </c>
      <c r="Q106" t="s">
        <v>4976</v>
      </c>
      <c r="R106">
        <v>10</v>
      </c>
      <c r="T106">
        <v>0</v>
      </c>
      <c r="U106">
        <v>4</v>
      </c>
      <c r="V106">
        <v>0</v>
      </c>
      <c r="W106">
        <v>0</v>
      </c>
      <c r="X106">
        <v>0</v>
      </c>
      <c r="Y106">
        <v>0</v>
      </c>
      <c r="Z106">
        <v>0</v>
      </c>
      <c r="AA106">
        <v>4</v>
      </c>
      <c r="AB106">
        <v>50</v>
      </c>
      <c r="AC106">
        <v>4</v>
      </c>
      <c r="AD106">
        <v>0</v>
      </c>
      <c r="AE106">
        <v>0</v>
      </c>
      <c r="AF106">
        <v>4</v>
      </c>
      <c r="AG106">
        <v>0</v>
      </c>
      <c r="AH106">
        <v>46</v>
      </c>
      <c r="AI106">
        <v>46</v>
      </c>
      <c r="AJ106">
        <v>46</v>
      </c>
      <c r="AK106">
        <v>46</v>
      </c>
      <c r="AL106">
        <v>0</v>
      </c>
      <c r="AM106">
        <v>0.1</v>
      </c>
      <c r="AN106">
        <v>4.1818181818181817</v>
      </c>
      <c r="AO106">
        <v>0</v>
      </c>
      <c r="AP106" t="s">
        <v>79</v>
      </c>
      <c r="AQ106" t="s">
        <v>73</v>
      </c>
      <c r="AR106" t="s">
        <v>157</v>
      </c>
      <c r="AS106">
        <v>0</v>
      </c>
      <c r="AT106">
        <v>0</v>
      </c>
      <c r="AU106">
        <v>0</v>
      </c>
      <c r="AV106">
        <v>0</v>
      </c>
      <c r="AW106">
        <v>0</v>
      </c>
      <c r="AX106">
        <v>0</v>
      </c>
      <c r="AY106">
        <v>0</v>
      </c>
      <c r="AZ106" t="s">
        <v>80</v>
      </c>
      <c r="BA106">
        <v>5</v>
      </c>
      <c r="BB106">
        <v>0</v>
      </c>
      <c r="BC106" t="s">
        <v>76</v>
      </c>
      <c r="BD106">
        <v>0</v>
      </c>
      <c r="BE106" t="s">
        <v>76</v>
      </c>
      <c r="BF106">
        <v>4.1902853333333336</v>
      </c>
      <c r="BG106" t="s">
        <v>5683</v>
      </c>
    </row>
    <row r="107" spans="1:59" x14ac:dyDescent="0.25">
      <c r="A107" t="s">
        <v>263</v>
      </c>
      <c r="B107" t="s">
        <v>156</v>
      </c>
      <c r="C107">
        <v>1</v>
      </c>
      <c r="D107">
        <v>106</v>
      </c>
      <c r="E107">
        <v>1</v>
      </c>
      <c r="F107" t="s">
        <v>66</v>
      </c>
      <c r="G107" t="s">
        <v>67</v>
      </c>
      <c r="H107" t="s">
        <v>68</v>
      </c>
      <c r="I107" t="s">
        <v>7</v>
      </c>
      <c r="J107" t="s">
        <v>7</v>
      </c>
      <c r="K107" t="s">
        <v>70</v>
      </c>
      <c r="L107">
        <v>50</v>
      </c>
      <c r="M107">
        <v>937723</v>
      </c>
      <c r="N107">
        <v>6</v>
      </c>
      <c r="O107">
        <v>1</v>
      </c>
      <c r="P107" t="s">
        <v>71</v>
      </c>
      <c r="Q107" t="s">
        <v>4976</v>
      </c>
      <c r="R107">
        <v>10</v>
      </c>
      <c r="T107">
        <v>4</v>
      </c>
      <c r="U107">
        <v>9</v>
      </c>
      <c r="V107">
        <v>3</v>
      </c>
      <c r="W107">
        <v>0</v>
      </c>
      <c r="X107">
        <v>3</v>
      </c>
      <c r="Y107">
        <v>1</v>
      </c>
      <c r="Z107">
        <v>8</v>
      </c>
      <c r="AA107">
        <v>13</v>
      </c>
      <c r="AB107">
        <v>50</v>
      </c>
      <c r="AC107">
        <v>10</v>
      </c>
      <c r="AD107">
        <v>5</v>
      </c>
      <c r="AE107">
        <v>1</v>
      </c>
      <c r="AF107">
        <v>16</v>
      </c>
      <c r="AG107">
        <v>0</v>
      </c>
      <c r="AH107">
        <v>40</v>
      </c>
      <c r="AI107">
        <v>34</v>
      </c>
      <c r="AJ107">
        <v>39</v>
      </c>
      <c r="AK107">
        <v>40</v>
      </c>
      <c r="AL107">
        <v>0</v>
      </c>
      <c r="AM107">
        <v>0.12</v>
      </c>
      <c r="AN107">
        <v>3.5454545454545454</v>
      </c>
      <c r="AO107">
        <v>0</v>
      </c>
      <c r="AP107" t="s">
        <v>82</v>
      </c>
      <c r="AQ107" t="s">
        <v>73</v>
      </c>
      <c r="AR107" t="s">
        <v>157</v>
      </c>
      <c r="AS107">
        <v>742</v>
      </c>
      <c r="AT107">
        <v>696</v>
      </c>
      <c r="AU107">
        <v>0</v>
      </c>
      <c r="AV107">
        <v>0</v>
      </c>
      <c r="AW107">
        <v>1.4379999999999999</v>
      </c>
      <c r="AX107">
        <v>0.14379999999999998</v>
      </c>
      <c r="AY107">
        <v>2.3007999999999997</v>
      </c>
      <c r="AZ107" t="s">
        <v>74</v>
      </c>
      <c r="BA107">
        <v>3.6992000000000003</v>
      </c>
      <c r="BB107">
        <v>25.724617524339365</v>
      </c>
      <c r="BC107" t="s">
        <v>76</v>
      </c>
      <c r="BD107">
        <v>0</v>
      </c>
      <c r="BE107" t="s">
        <v>76</v>
      </c>
      <c r="BF107">
        <v>1.4430000000000001</v>
      </c>
      <c r="BG107" t="s">
        <v>5683</v>
      </c>
    </row>
    <row r="108" spans="1:59" x14ac:dyDescent="0.25">
      <c r="A108" t="s">
        <v>264</v>
      </c>
      <c r="B108" t="s">
        <v>156</v>
      </c>
      <c r="C108">
        <v>1</v>
      </c>
      <c r="D108">
        <v>107</v>
      </c>
      <c r="E108">
        <v>1</v>
      </c>
      <c r="F108" t="s">
        <v>66</v>
      </c>
      <c r="G108" t="s">
        <v>67</v>
      </c>
      <c r="H108" t="s">
        <v>68</v>
      </c>
      <c r="I108" t="s">
        <v>7</v>
      </c>
      <c r="J108" t="s">
        <v>7</v>
      </c>
      <c r="K108" t="s">
        <v>70</v>
      </c>
      <c r="L108">
        <v>50</v>
      </c>
      <c r="M108">
        <v>937725</v>
      </c>
      <c r="N108">
        <v>6</v>
      </c>
      <c r="O108">
        <v>1</v>
      </c>
      <c r="P108" t="s">
        <v>71</v>
      </c>
      <c r="Q108" t="s">
        <v>4976</v>
      </c>
      <c r="R108">
        <v>10</v>
      </c>
      <c r="T108">
        <v>5</v>
      </c>
      <c r="U108">
        <v>10</v>
      </c>
      <c r="V108">
        <v>5</v>
      </c>
      <c r="W108">
        <v>0</v>
      </c>
      <c r="X108">
        <v>5</v>
      </c>
      <c r="Y108">
        <v>0</v>
      </c>
      <c r="Z108">
        <v>10</v>
      </c>
      <c r="AA108">
        <v>15</v>
      </c>
      <c r="AB108">
        <v>50</v>
      </c>
      <c r="AC108">
        <v>14</v>
      </c>
      <c r="AD108">
        <v>8</v>
      </c>
      <c r="AE108">
        <v>0</v>
      </c>
      <c r="AF108">
        <v>22</v>
      </c>
      <c r="AG108">
        <v>0</v>
      </c>
      <c r="AH108">
        <v>36</v>
      </c>
      <c r="AI108">
        <v>28</v>
      </c>
      <c r="AJ108">
        <v>36</v>
      </c>
      <c r="AK108">
        <v>36</v>
      </c>
      <c r="AL108">
        <v>0</v>
      </c>
      <c r="AM108">
        <v>0.12</v>
      </c>
      <c r="AN108">
        <v>3.2727272727272729</v>
      </c>
      <c r="AO108">
        <v>0</v>
      </c>
      <c r="AP108" t="s">
        <v>82</v>
      </c>
      <c r="AQ108" t="s">
        <v>73</v>
      </c>
      <c r="AR108" t="s">
        <v>157</v>
      </c>
      <c r="AS108">
        <v>795</v>
      </c>
      <c r="AT108">
        <v>760</v>
      </c>
      <c r="AU108">
        <v>0</v>
      </c>
      <c r="AV108">
        <v>0</v>
      </c>
      <c r="AW108">
        <v>1.5549999999999999</v>
      </c>
      <c r="AX108">
        <v>0.11107142857142857</v>
      </c>
      <c r="AY108">
        <v>2.4435714285714285</v>
      </c>
      <c r="AZ108" t="s">
        <v>74</v>
      </c>
      <c r="BA108">
        <v>3.5564285714285715</v>
      </c>
      <c r="BB108">
        <v>32.019292604501608</v>
      </c>
      <c r="BC108" t="s">
        <v>76</v>
      </c>
      <c r="BD108">
        <v>0</v>
      </c>
      <c r="BE108" t="s">
        <v>76</v>
      </c>
      <c r="BF108">
        <v>1.5760000000000001</v>
      </c>
      <c r="BG108" t="s">
        <v>5683</v>
      </c>
    </row>
    <row r="109" spans="1:59" x14ac:dyDescent="0.25">
      <c r="A109" t="s">
        <v>265</v>
      </c>
      <c r="B109" t="s">
        <v>156</v>
      </c>
      <c r="C109">
        <v>1</v>
      </c>
      <c r="D109">
        <v>108</v>
      </c>
      <c r="E109">
        <v>1</v>
      </c>
      <c r="F109" t="s">
        <v>66</v>
      </c>
      <c r="G109" t="s">
        <v>67</v>
      </c>
      <c r="H109" t="s">
        <v>68</v>
      </c>
      <c r="I109" t="s">
        <v>7</v>
      </c>
      <c r="J109" t="s">
        <v>7</v>
      </c>
      <c r="K109" t="s">
        <v>70</v>
      </c>
      <c r="L109">
        <v>50</v>
      </c>
      <c r="M109">
        <v>937727</v>
      </c>
      <c r="N109">
        <v>6</v>
      </c>
      <c r="O109">
        <v>1</v>
      </c>
      <c r="P109" t="s">
        <v>71</v>
      </c>
      <c r="Q109" t="s">
        <v>4976</v>
      </c>
      <c r="R109">
        <v>10</v>
      </c>
      <c r="T109">
        <v>9</v>
      </c>
      <c r="U109">
        <v>14</v>
      </c>
      <c r="V109">
        <v>3</v>
      </c>
      <c r="W109">
        <v>0</v>
      </c>
      <c r="X109">
        <v>3</v>
      </c>
      <c r="Y109">
        <v>0</v>
      </c>
      <c r="Z109">
        <v>12</v>
      </c>
      <c r="AA109">
        <v>17</v>
      </c>
      <c r="AB109">
        <v>50</v>
      </c>
      <c r="AC109">
        <v>15</v>
      </c>
      <c r="AD109">
        <v>5</v>
      </c>
      <c r="AE109">
        <v>0</v>
      </c>
      <c r="AF109">
        <v>20</v>
      </c>
      <c r="AG109">
        <v>0</v>
      </c>
      <c r="AH109">
        <v>35</v>
      </c>
      <c r="AI109">
        <v>30</v>
      </c>
      <c r="AJ109">
        <v>35</v>
      </c>
      <c r="AK109">
        <v>35</v>
      </c>
      <c r="AL109">
        <v>0</v>
      </c>
      <c r="AM109">
        <v>0.12</v>
      </c>
      <c r="AN109">
        <v>3.1818181818181821</v>
      </c>
      <c r="AO109">
        <v>0</v>
      </c>
      <c r="AP109" t="s">
        <v>82</v>
      </c>
      <c r="AQ109" t="s">
        <v>73</v>
      </c>
      <c r="AR109" t="s">
        <v>157</v>
      </c>
      <c r="AS109">
        <v>1031</v>
      </c>
      <c r="AT109">
        <v>953</v>
      </c>
      <c r="AU109">
        <v>0</v>
      </c>
      <c r="AV109">
        <v>0</v>
      </c>
      <c r="AW109">
        <v>1.984</v>
      </c>
      <c r="AX109">
        <v>0.13226666666666667</v>
      </c>
      <c r="AY109">
        <v>2.6453333333333333</v>
      </c>
      <c r="AZ109" t="s">
        <v>74</v>
      </c>
      <c r="BA109">
        <v>3.3546666666666667</v>
      </c>
      <c r="BB109">
        <v>25.362903225806452</v>
      </c>
      <c r="BC109" t="s">
        <v>76</v>
      </c>
      <c r="BD109">
        <v>0</v>
      </c>
      <c r="BE109" t="s">
        <v>76</v>
      </c>
      <c r="BF109">
        <v>1.8839999999999999</v>
      </c>
      <c r="BG109" t="s">
        <v>5683</v>
      </c>
    </row>
    <row r="110" spans="1:59" x14ac:dyDescent="0.25">
      <c r="A110" t="s">
        <v>266</v>
      </c>
      <c r="B110" t="s">
        <v>156</v>
      </c>
      <c r="C110">
        <v>1</v>
      </c>
      <c r="D110">
        <v>109</v>
      </c>
      <c r="E110">
        <v>1</v>
      </c>
      <c r="F110" t="s">
        <v>66</v>
      </c>
      <c r="G110" t="s">
        <v>67</v>
      </c>
      <c r="H110" t="s">
        <v>68</v>
      </c>
      <c r="I110" t="s">
        <v>7</v>
      </c>
      <c r="J110" t="s">
        <v>7</v>
      </c>
      <c r="K110" t="s">
        <v>70</v>
      </c>
      <c r="L110">
        <v>50</v>
      </c>
      <c r="M110">
        <v>937729</v>
      </c>
      <c r="N110">
        <v>6</v>
      </c>
      <c r="O110">
        <v>1</v>
      </c>
      <c r="P110" t="s">
        <v>71</v>
      </c>
      <c r="Q110" t="s">
        <v>4976</v>
      </c>
      <c r="R110">
        <v>10</v>
      </c>
      <c r="T110">
        <v>9</v>
      </c>
      <c r="U110">
        <v>14</v>
      </c>
      <c r="V110">
        <v>5</v>
      </c>
      <c r="W110">
        <v>0</v>
      </c>
      <c r="X110">
        <v>5</v>
      </c>
      <c r="Y110">
        <v>1</v>
      </c>
      <c r="Z110">
        <v>15</v>
      </c>
      <c r="AA110">
        <v>20</v>
      </c>
      <c r="AB110">
        <v>50</v>
      </c>
      <c r="AC110">
        <v>21</v>
      </c>
      <c r="AD110">
        <v>6</v>
      </c>
      <c r="AE110">
        <v>2</v>
      </c>
      <c r="AF110">
        <v>29</v>
      </c>
      <c r="AG110">
        <v>0</v>
      </c>
      <c r="AH110">
        <v>29</v>
      </c>
      <c r="AI110">
        <v>21</v>
      </c>
      <c r="AJ110">
        <v>27</v>
      </c>
      <c r="AK110">
        <v>29</v>
      </c>
      <c r="AL110">
        <v>0</v>
      </c>
      <c r="AM110">
        <v>0.12</v>
      </c>
      <c r="AN110">
        <v>2.4545454545454546</v>
      </c>
      <c r="AO110">
        <v>0</v>
      </c>
      <c r="AP110" t="s">
        <v>82</v>
      </c>
      <c r="AQ110" t="s">
        <v>73</v>
      </c>
      <c r="AR110" t="s">
        <v>157</v>
      </c>
      <c r="AS110">
        <v>1498</v>
      </c>
      <c r="AT110">
        <v>1535</v>
      </c>
      <c r="AU110">
        <v>0</v>
      </c>
      <c r="AV110">
        <v>0</v>
      </c>
      <c r="AW110">
        <v>3.0329999999999999</v>
      </c>
      <c r="AX110">
        <v>0.14442857142857143</v>
      </c>
      <c r="AY110">
        <v>4.1884285714285712</v>
      </c>
      <c r="AZ110" t="s">
        <v>74</v>
      </c>
      <c r="BA110">
        <v>1.8115714285714288</v>
      </c>
      <c r="BB110">
        <v>12.543026706231455</v>
      </c>
      <c r="BC110" t="s">
        <v>76</v>
      </c>
      <c r="BD110">
        <v>0</v>
      </c>
      <c r="BE110" t="s">
        <v>76</v>
      </c>
      <c r="BF110">
        <v>3.17</v>
      </c>
      <c r="BG110" t="s">
        <v>5683</v>
      </c>
    </row>
    <row r="111" spans="1:59" x14ac:dyDescent="0.25">
      <c r="A111" t="s">
        <v>267</v>
      </c>
      <c r="B111" t="s">
        <v>156</v>
      </c>
      <c r="C111">
        <v>1</v>
      </c>
      <c r="D111">
        <v>110</v>
      </c>
      <c r="E111">
        <v>1</v>
      </c>
      <c r="F111" t="s">
        <v>66</v>
      </c>
      <c r="G111" t="s">
        <v>67</v>
      </c>
      <c r="H111" t="s">
        <v>68</v>
      </c>
      <c r="I111" t="s">
        <v>7</v>
      </c>
      <c r="J111" t="s">
        <v>7</v>
      </c>
      <c r="K111" t="s">
        <v>70</v>
      </c>
      <c r="L111">
        <v>50</v>
      </c>
      <c r="M111">
        <v>937731</v>
      </c>
      <c r="N111">
        <v>6</v>
      </c>
      <c r="O111">
        <v>1</v>
      </c>
      <c r="P111" t="s">
        <v>71</v>
      </c>
      <c r="Q111" t="s">
        <v>4976</v>
      </c>
      <c r="R111">
        <v>10</v>
      </c>
      <c r="T111">
        <v>3</v>
      </c>
      <c r="U111">
        <v>8</v>
      </c>
      <c r="V111">
        <v>3</v>
      </c>
      <c r="W111">
        <v>0</v>
      </c>
      <c r="X111">
        <v>3</v>
      </c>
      <c r="Y111">
        <v>0</v>
      </c>
      <c r="Z111">
        <v>6</v>
      </c>
      <c r="AA111">
        <v>11</v>
      </c>
      <c r="AB111">
        <v>50</v>
      </c>
      <c r="AC111">
        <v>13</v>
      </c>
      <c r="AD111">
        <v>6</v>
      </c>
      <c r="AE111">
        <v>0</v>
      </c>
      <c r="AF111">
        <v>19</v>
      </c>
      <c r="AG111">
        <v>0</v>
      </c>
      <c r="AH111">
        <v>37</v>
      </c>
      <c r="AI111">
        <v>31</v>
      </c>
      <c r="AJ111">
        <v>37</v>
      </c>
      <c r="AK111">
        <v>37</v>
      </c>
      <c r="AL111">
        <v>0</v>
      </c>
      <c r="AM111">
        <v>0.12</v>
      </c>
      <c r="AN111">
        <v>3.3636363636363638</v>
      </c>
      <c r="AO111">
        <v>0</v>
      </c>
      <c r="AP111" t="s">
        <v>82</v>
      </c>
      <c r="AQ111" t="s">
        <v>73</v>
      </c>
      <c r="AR111" t="s">
        <v>157</v>
      </c>
      <c r="AS111">
        <v>616</v>
      </c>
      <c r="AT111">
        <v>683</v>
      </c>
      <c r="AU111">
        <v>0</v>
      </c>
      <c r="AV111">
        <v>0</v>
      </c>
      <c r="AW111">
        <v>1.2989999999999999</v>
      </c>
      <c r="AX111">
        <v>9.992307692307692E-2</v>
      </c>
      <c r="AY111">
        <v>1.8985384615384615</v>
      </c>
      <c r="AZ111" t="s">
        <v>74</v>
      </c>
      <c r="BA111">
        <v>4.1014615384615389</v>
      </c>
      <c r="BB111">
        <v>41.046189376443422</v>
      </c>
      <c r="BC111" t="s">
        <v>81</v>
      </c>
      <c r="BD111">
        <v>0</v>
      </c>
      <c r="BE111" t="s">
        <v>76</v>
      </c>
      <c r="BF111">
        <v>1.6240000000000001</v>
      </c>
      <c r="BG111" t="s">
        <v>5683</v>
      </c>
    </row>
    <row r="112" spans="1:59" x14ac:dyDescent="0.25">
      <c r="A112" t="s">
        <v>268</v>
      </c>
      <c r="B112" t="s">
        <v>156</v>
      </c>
      <c r="C112">
        <v>1</v>
      </c>
      <c r="D112">
        <v>111</v>
      </c>
      <c r="E112">
        <v>1</v>
      </c>
      <c r="F112" t="s">
        <v>66</v>
      </c>
      <c r="G112" t="s">
        <v>67</v>
      </c>
      <c r="H112" t="s">
        <v>68</v>
      </c>
      <c r="I112" t="s">
        <v>8</v>
      </c>
      <c r="J112" t="s">
        <v>269</v>
      </c>
      <c r="K112" t="s">
        <v>70</v>
      </c>
      <c r="L112">
        <v>50</v>
      </c>
      <c r="M112">
        <v>937733</v>
      </c>
      <c r="N112">
        <v>6</v>
      </c>
      <c r="O112">
        <v>1</v>
      </c>
      <c r="P112" t="s">
        <v>71</v>
      </c>
      <c r="Q112" t="s">
        <v>4474</v>
      </c>
      <c r="R112">
        <v>11</v>
      </c>
      <c r="T112">
        <v>0</v>
      </c>
      <c r="U112">
        <v>4</v>
      </c>
      <c r="V112">
        <v>0</v>
      </c>
      <c r="W112">
        <v>0</v>
      </c>
      <c r="X112">
        <v>0</v>
      </c>
      <c r="Y112">
        <v>1</v>
      </c>
      <c r="Z112">
        <v>0</v>
      </c>
      <c r="AA112">
        <v>5</v>
      </c>
      <c r="AB112">
        <v>50</v>
      </c>
      <c r="AC112">
        <v>11</v>
      </c>
      <c r="AD112">
        <v>0</v>
      </c>
      <c r="AE112">
        <v>1</v>
      </c>
      <c r="AF112">
        <v>12</v>
      </c>
      <c r="AG112">
        <v>0</v>
      </c>
      <c r="AH112">
        <v>39</v>
      </c>
      <c r="AI112">
        <v>38</v>
      </c>
      <c r="AJ112">
        <v>38</v>
      </c>
      <c r="AK112">
        <v>39</v>
      </c>
      <c r="AL112">
        <v>0</v>
      </c>
      <c r="AM112">
        <v>0.12</v>
      </c>
      <c r="AN112">
        <v>3.4545454545454546</v>
      </c>
      <c r="AO112">
        <v>0</v>
      </c>
      <c r="AP112" t="s">
        <v>85</v>
      </c>
      <c r="AQ112" t="s">
        <v>73</v>
      </c>
      <c r="AR112" t="s">
        <v>157</v>
      </c>
      <c r="AS112">
        <v>0</v>
      </c>
      <c r="AT112">
        <v>0</v>
      </c>
      <c r="AU112">
        <v>0</v>
      </c>
      <c r="AV112">
        <v>0</v>
      </c>
      <c r="AW112">
        <v>0</v>
      </c>
      <c r="AX112">
        <v>0</v>
      </c>
      <c r="AY112">
        <v>0</v>
      </c>
      <c r="AZ112" t="s">
        <v>80</v>
      </c>
      <c r="BA112">
        <v>6</v>
      </c>
      <c r="BB112">
        <v>0</v>
      </c>
      <c r="BC112" t="s">
        <v>75</v>
      </c>
      <c r="BD112">
        <v>0</v>
      </c>
      <c r="BE112" t="s">
        <v>76</v>
      </c>
      <c r="BF112">
        <v>4.4096719999999996</v>
      </c>
      <c r="BG112" t="s">
        <v>5684</v>
      </c>
    </row>
    <row r="113" spans="1:59" x14ac:dyDescent="0.25">
      <c r="A113" t="s">
        <v>270</v>
      </c>
      <c r="B113" t="s">
        <v>156</v>
      </c>
      <c r="C113">
        <v>1</v>
      </c>
      <c r="D113">
        <v>112</v>
      </c>
      <c r="E113">
        <v>1</v>
      </c>
      <c r="F113" t="s">
        <v>66</v>
      </c>
      <c r="G113" t="s">
        <v>67</v>
      </c>
      <c r="H113" t="s">
        <v>68</v>
      </c>
      <c r="I113" t="s">
        <v>8</v>
      </c>
      <c r="J113" t="s">
        <v>269</v>
      </c>
      <c r="K113" t="s">
        <v>70</v>
      </c>
      <c r="L113">
        <v>50</v>
      </c>
      <c r="M113">
        <v>937735</v>
      </c>
      <c r="N113">
        <v>6</v>
      </c>
      <c r="O113">
        <v>1</v>
      </c>
      <c r="P113" t="s">
        <v>71</v>
      </c>
      <c r="Q113" t="s">
        <v>4474</v>
      </c>
      <c r="R113">
        <v>11</v>
      </c>
      <c r="T113">
        <v>0</v>
      </c>
      <c r="U113">
        <v>1</v>
      </c>
      <c r="V113">
        <v>0</v>
      </c>
      <c r="W113">
        <v>0</v>
      </c>
      <c r="X113">
        <v>0</v>
      </c>
      <c r="Y113">
        <v>1</v>
      </c>
      <c r="Z113">
        <v>0</v>
      </c>
      <c r="AA113">
        <v>2</v>
      </c>
      <c r="AB113">
        <v>50</v>
      </c>
      <c r="AC113">
        <v>1</v>
      </c>
      <c r="AD113">
        <v>0</v>
      </c>
      <c r="AE113">
        <v>1</v>
      </c>
      <c r="AF113">
        <v>2</v>
      </c>
      <c r="AG113">
        <v>0</v>
      </c>
      <c r="AH113">
        <v>49</v>
      </c>
      <c r="AI113">
        <v>48</v>
      </c>
      <c r="AJ113">
        <v>48</v>
      </c>
      <c r="AK113">
        <v>49</v>
      </c>
      <c r="AL113">
        <v>0</v>
      </c>
      <c r="AM113">
        <v>0.12</v>
      </c>
      <c r="AN113">
        <v>4.3636363636363633</v>
      </c>
      <c r="AO113">
        <v>0</v>
      </c>
      <c r="AP113" t="s">
        <v>85</v>
      </c>
      <c r="AQ113" t="s">
        <v>73</v>
      </c>
      <c r="AR113" t="s">
        <v>157</v>
      </c>
      <c r="AS113">
        <v>0</v>
      </c>
      <c r="AT113">
        <v>0</v>
      </c>
      <c r="AU113">
        <v>0</v>
      </c>
      <c r="AV113">
        <v>0</v>
      </c>
      <c r="AW113">
        <v>0</v>
      </c>
      <c r="AX113">
        <v>0</v>
      </c>
      <c r="AY113">
        <v>0</v>
      </c>
      <c r="AZ113" t="s">
        <v>80</v>
      </c>
      <c r="BA113">
        <v>6</v>
      </c>
      <c r="BB113">
        <v>0</v>
      </c>
      <c r="BC113" t="s">
        <v>76</v>
      </c>
      <c r="BD113">
        <v>0</v>
      </c>
      <c r="BE113" t="s">
        <v>76</v>
      </c>
      <c r="BF113">
        <v>1.3163199999999999</v>
      </c>
      <c r="BG113" t="s">
        <v>5684</v>
      </c>
    </row>
    <row r="114" spans="1:59" x14ac:dyDescent="0.25">
      <c r="A114" t="s">
        <v>271</v>
      </c>
      <c r="B114" t="s">
        <v>156</v>
      </c>
      <c r="C114">
        <v>1</v>
      </c>
      <c r="D114">
        <v>113</v>
      </c>
      <c r="E114">
        <v>1</v>
      </c>
      <c r="F114" t="s">
        <v>66</v>
      </c>
      <c r="G114" t="s">
        <v>67</v>
      </c>
      <c r="H114" t="s">
        <v>77</v>
      </c>
      <c r="I114" t="s">
        <v>5</v>
      </c>
      <c r="J114" t="s">
        <v>2</v>
      </c>
      <c r="K114" t="s">
        <v>70</v>
      </c>
      <c r="L114">
        <v>50</v>
      </c>
      <c r="M114">
        <v>937737</v>
      </c>
      <c r="N114">
        <v>9.1</v>
      </c>
      <c r="O114">
        <v>1</v>
      </c>
      <c r="P114" t="s">
        <v>71</v>
      </c>
      <c r="Q114" t="s">
        <v>4474</v>
      </c>
      <c r="R114">
        <v>11</v>
      </c>
      <c r="S114" t="s">
        <v>8987</v>
      </c>
      <c r="T114">
        <v>0</v>
      </c>
      <c r="U114">
        <v>2</v>
      </c>
      <c r="V114">
        <v>0</v>
      </c>
      <c r="W114">
        <v>0</v>
      </c>
      <c r="X114">
        <v>0</v>
      </c>
      <c r="Y114">
        <v>0</v>
      </c>
      <c r="Z114">
        <v>0</v>
      </c>
      <c r="AA114">
        <v>2</v>
      </c>
      <c r="AB114">
        <v>50</v>
      </c>
      <c r="AC114">
        <v>2</v>
      </c>
      <c r="AD114">
        <v>0</v>
      </c>
      <c r="AE114">
        <v>0</v>
      </c>
      <c r="AF114">
        <v>2</v>
      </c>
      <c r="AG114">
        <v>0</v>
      </c>
      <c r="AH114">
        <v>48</v>
      </c>
      <c r="AI114">
        <v>48</v>
      </c>
      <c r="AJ114">
        <v>48</v>
      </c>
      <c r="AK114">
        <v>48</v>
      </c>
      <c r="AL114">
        <v>0</v>
      </c>
      <c r="AM114">
        <v>0.182</v>
      </c>
      <c r="AN114">
        <v>4.3636363636363633</v>
      </c>
      <c r="AO114">
        <v>0</v>
      </c>
      <c r="AP114" t="s">
        <v>79</v>
      </c>
      <c r="AQ114" t="s">
        <v>73</v>
      </c>
      <c r="AR114" t="s">
        <v>157</v>
      </c>
      <c r="AS114">
        <v>0</v>
      </c>
      <c r="AT114">
        <v>0</v>
      </c>
      <c r="AU114">
        <v>0</v>
      </c>
      <c r="AV114">
        <v>0</v>
      </c>
      <c r="AW114">
        <v>0</v>
      </c>
      <c r="AX114">
        <v>0</v>
      </c>
      <c r="AY114">
        <v>0</v>
      </c>
      <c r="AZ114" t="s">
        <v>80</v>
      </c>
      <c r="BA114">
        <v>9.1</v>
      </c>
      <c r="BB114">
        <v>0</v>
      </c>
      <c r="BC114" t="s">
        <v>76</v>
      </c>
      <c r="BD114">
        <v>0</v>
      </c>
      <c r="BE114" t="s">
        <v>76</v>
      </c>
      <c r="BF114">
        <v>1.3163199999999999</v>
      </c>
      <c r="BG114" t="s">
        <v>5684</v>
      </c>
    </row>
    <row r="115" spans="1:59" x14ac:dyDescent="0.25">
      <c r="A115" t="s">
        <v>272</v>
      </c>
      <c r="B115" t="s">
        <v>156</v>
      </c>
      <c r="C115">
        <v>1</v>
      </c>
      <c r="D115">
        <v>114</v>
      </c>
      <c r="E115">
        <v>1</v>
      </c>
      <c r="F115" t="s">
        <v>66</v>
      </c>
      <c r="G115" t="s">
        <v>67</v>
      </c>
      <c r="H115" t="s">
        <v>77</v>
      </c>
      <c r="I115" t="s">
        <v>9</v>
      </c>
      <c r="J115" t="s">
        <v>89</v>
      </c>
      <c r="K115" t="s">
        <v>70</v>
      </c>
      <c r="L115">
        <v>50</v>
      </c>
      <c r="M115">
        <v>937739</v>
      </c>
      <c r="N115">
        <v>4.5999999999999996</v>
      </c>
      <c r="O115">
        <v>1</v>
      </c>
      <c r="P115" t="s">
        <v>71</v>
      </c>
      <c r="Q115" t="s">
        <v>4474</v>
      </c>
      <c r="R115">
        <v>11</v>
      </c>
      <c r="T115">
        <v>19</v>
      </c>
      <c r="U115">
        <v>21</v>
      </c>
      <c r="V115">
        <v>3</v>
      </c>
      <c r="W115">
        <v>0</v>
      </c>
      <c r="X115">
        <v>3</v>
      </c>
      <c r="Y115">
        <v>0</v>
      </c>
      <c r="Z115">
        <v>22</v>
      </c>
      <c r="AA115">
        <v>24</v>
      </c>
      <c r="AB115">
        <v>50</v>
      </c>
      <c r="AC115">
        <v>35</v>
      </c>
      <c r="AD115">
        <v>4</v>
      </c>
      <c r="AE115">
        <v>0</v>
      </c>
      <c r="AF115">
        <v>39</v>
      </c>
      <c r="AG115">
        <v>0</v>
      </c>
      <c r="AH115">
        <v>15</v>
      </c>
      <c r="AI115">
        <v>11</v>
      </c>
      <c r="AJ115">
        <v>15</v>
      </c>
      <c r="AK115">
        <v>15</v>
      </c>
      <c r="AL115">
        <v>0</v>
      </c>
      <c r="AM115">
        <v>9.1999999999999998E-2</v>
      </c>
      <c r="AN115">
        <v>1.3636363636363638</v>
      </c>
      <c r="AO115">
        <v>0</v>
      </c>
      <c r="AP115" t="s">
        <v>90</v>
      </c>
      <c r="AQ115" t="s">
        <v>73</v>
      </c>
      <c r="AR115" t="s">
        <v>157</v>
      </c>
      <c r="AS115">
        <v>0</v>
      </c>
      <c r="AT115">
        <v>0</v>
      </c>
      <c r="AU115">
        <v>0</v>
      </c>
      <c r="AV115">
        <v>0</v>
      </c>
      <c r="AW115">
        <v>0</v>
      </c>
      <c r="AX115">
        <v>0</v>
      </c>
      <c r="AY115">
        <v>0</v>
      </c>
      <c r="AZ115" t="s">
        <v>74</v>
      </c>
      <c r="BA115">
        <v>4.5999999999999996</v>
      </c>
      <c r="BB115">
        <v>0</v>
      </c>
      <c r="BC115" t="s">
        <v>76</v>
      </c>
      <c r="BD115">
        <v>0</v>
      </c>
      <c r="BE115" t="s">
        <v>76</v>
      </c>
      <c r="BF115">
        <v>4.7826293333333325</v>
      </c>
      <c r="BG115" t="s">
        <v>5684</v>
      </c>
    </row>
    <row r="116" spans="1:59" x14ac:dyDescent="0.25">
      <c r="A116" t="s">
        <v>273</v>
      </c>
      <c r="B116" t="s">
        <v>156</v>
      </c>
      <c r="C116">
        <v>1</v>
      </c>
      <c r="D116">
        <v>115</v>
      </c>
      <c r="E116">
        <v>1</v>
      </c>
      <c r="F116" t="s">
        <v>66</v>
      </c>
      <c r="G116" t="s">
        <v>67</v>
      </c>
      <c r="H116" t="s">
        <v>77</v>
      </c>
      <c r="I116" t="s">
        <v>9</v>
      </c>
      <c r="J116" t="s">
        <v>89</v>
      </c>
      <c r="K116" t="s">
        <v>70</v>
      </c>
      <c r="L116">
        <v>50</v>
      </c>
      <c r="M116">
        <v>937741</v>
      </c>
      <c r="N116">
        <v>6.5</v>
      </c>
      <c r="O116">
        <v>1</v>
      </c>
      <c r="P116" t="s">
        <v>71</v>
      </c>
      <c r="Q116" t="s">
        <v>4474</v>
      </c>
      <c r="R116">
        <v>11</v>
      </c>
      <c r="T116">
        <v>13</v>
      </c>
      <c r="U116">
        <v>16</v>
      </c>
      <c r="V116">
        <v>6</v>
      </c>
      <c r="W116">
        <v>0</v>
      </c>
      <c r="X116">
        <v>6</v>
      </c>
      <c r="Y116">
        <v>0</v>
      </c>
      <c r="Z116">
        <v>19</v>
      </c>
      <c r="AA116">
        <v>22</v>
      </c>
      <c r="AB116">
        <v>50</v>
      </c>
      <c r="AC116">
        <v>26</v>
      </c>
      <c r="AD116">
        <v>6</v>
      </c>
      <c r="AE116">
        <v>0</v>
      </c>
      <c r="AF116">
        <v>32</v>
      </c>
      <c r="AG116">
        <v>0</v>
      </c>
      <c r="AH116">
        <v>24</v>
      </c>
      <c r="AI116">
        <v>18</v>
      </c>
      <c r="AJ116">
        <v>24</v>
      </c>
      <c r="AK116">
        <v>24</v>
      </c>
      <c r="AL116">
        <v>0</v>
      </c>
      <c r="AM116">
        <v>0.13</v>
      </c>
      <c r="AN116">
        <v>2.1818181818181817</v>
      </c>
      <c r="AO116">
        <v>0</v>
      </c>
      <c r="AP116" t="s">
        <v>90</v>
      </c>
      <c r="AQ116" t="s">
        <v>73</v>
      </c>
      <c r="AR116" t="s">
        <v>157</v>
      </c>
      <c r="AS116">
        <v>0</v>
      </c>
      <c r="AT116">
        <v>0</v>
      </c>
      <c r="AU116">
        <v>0</v>
      </c>
      <c r="AV116">
        <v>0</v>
      </c>
      <c r="AW116">
        <v>0</v>
      </c>
      <c r="AX116">
        <v>0</v>
      </c>
      <c r="AY116">
        <v>0</v>
      </c>
      <c r="AZ116" t="s">
        <v>74</v>
      </c>
      <c r="BA116">
        <v>6.5</v>
      </c>
      <c r="BB116">
        <v>0</v>
      </c>
      <c r="BC116" t="s">
        <v>76</v>
      </c>
      <c r="BD116">
        <v>0</v>
      </c>
      <c r="BE116" t="s">
        <v>76</v>
      </c>
      <c r="BF116">
        <v>5.9892559999999992</v>
      </c>
      <c r="BG116" t="s">
        <v>5684</v>
      </c>
    </row>
    <row r="117" spans="1:59" x14ac:dyDescent="0.25">
      <c r="A117" t="s">
        <v>274</v>
      </c>
      <c r="B117" t="s">
        <v>156</v>
      </c>
      <c r="C117">
        <v>1</v>
      </c>
      <c r="D117">
        <v>116</v>
      </c>
      <c r="E117">
        <v>1</v>
      </c>
      <c r="F117" t="s">
        <v>66</v>
      </c>
      <c r="G117" t="s">
        <v>67</v>
      </c>
      <c r="H117" t="s">
        <v>77</v>
      </c>
      <c r="I117" t="s">
        <v>9</v>
      </c>
      <c r="J117" t="s">
        <v>89</v>
      </c>
      <c r="K117" t="s">
        <v>70</v>
      </c>
      <c r="L117">
        <v>50</v>
      </c>
      <c r="M117">
        <v>937743</v>
      </c>
      <c r="N117">
        <v>7</v>
      </c>
      <c r="O117">
        <v>1</v>
      </c>
      <c r="P117" t="s">
        <v>71</v>
      </c>
      <c r="Q117" t="s">
        <v>4474</v>
      </c>
      <c r="R117">
        <v>11</v>
      </c>
      <c r="T117">
        <v>23</v>
      </c>
      <c r="U117">
        <v>26</v>
      </c>
      <c r="V117">
        <v>2</v>
      </c>
      <c r="W117">
        <v>0</v>
      </c>
      <c r="X117">
        <v>2</v>
      </c>
      <c r="Y117">
        <v>0</v>
      </c>
      <c r="Z117">
        <v>25</v>
      </c>
      <c r="AA117">
        <v>28</v>
      </c>
      <c r="AB117">
        <v>50</v>
      </c>
      <c r="AC117">
        <v>40</v>
      </c>
      <c r="AD117">
        <v>2</v>
      </c>
      <c r="AE117">
        <v>0</v>
      </c>
      <c r="AF117">
        <v>42</v>
      </c>
      <c r="AG117">
        <v>0</v>
      </c>
      <c r="AH117">
        <v>10</v>
      </c>
      <c r="AI117">
        <v>8</v>
      </c>
      <c r="AJ117">
        <v>10</v>
      </c>
      <c r="AK117">
        <v>10</v>
      </c>
      <c r="AL117">
        <v>0</v>
      </c>
      <c r="AM117">
        <v>0.14000000000000001</v>
      </c>
      <c r="AN117">
        <v>0.90909090909090917</v>
      </c>
      <c r="AO117">
        <v>0</v>
      </c>
      <c r="AP117" t="s">
        <v>90</v>
      </c>
      <c r="AQ117" t="s">
        <v>73</v>
      </c>
      <c r="AR117" t="s">
        <v>157</v>
      </c>
      <c r="AS117">
        <v>0</v>
      </c>
      <c r="AT117">
        <v>0</v>
      </c>
      <c r="AU117">
        <v>0</v>
      </c>
      <c r="AV117">
        <v>0</v>
      </c>
      <c r="AW117">
        <v>0</v>
      </c>
      <c r="AX117">
        <v>0</v>
      </c>
      <c r="AY117">
        <v>0</v>
      </c>
      <c r="AZ117" t="s">
        <v>74</v>
      </c>
      <c r="BA117">
        <v>7</v>
      </c>
      <c r="BB117">
        <v>0</v>
      </c>
      <c r="BC117" t="s">
        <v>76</v>
      </c>
      <c r="BD117">
        <v>0</v>
      </c>
      <c r="BE117" t="s">
        <v>76</v>
      </c>
      <c r="BF117">
        <v>6.9326186666666665</v>
      </c>
      <c r="BG117" t="s">
        <v>5684</v>
      </c>
    </row>
    <row r="118" spans="1:59" x14ac:dyDescent="0.25">
      <c r="A118" t="s">
        <v>275</v>
      </c>
      <c r="B118" t="s">
        <v>156</v>
      </c>
      <c r="C118">
        <v>1</v>
      </c>
      <c r="D118">
        <v>117</v>
      </c>
      <c r="E118">
        <v>1</v>
      </c>
      <c r="F118" t="s">
        <v>66</v>
      </c>
      <c r="G118" t="s">
        <v>67</v>
      </c>
      <c r="H118" t="s">
        <v>77</v>
      </c>
      <c r="I118" t="s">
        <v>9</v>
      </c>
      <c r="J118" t="s">
        <v>89</v>
      </c>
      <c r="K118" t="s">
        <v>70</v>
      </c>
      <c r="L118">
        <v>50</v>
      </c>
      <c r="M118">
        <v>937745</v>
      </c>
      <c r="N118">
        <v>4.5999999999999996</v>
      </c>
      <c r="O118">
        <v>1</v>
      </c>
      <c r="P118" t="s">
        <v>71</v>
      </c>
      <c r="Q118" t="s">
        <v>4474</v>
      </c>
      <c r="R118">
        <v>11</v>
      </c>
      <c r="T118">
        <v>16</v>
      </c>
      <c r="U118">
        <v>21</v>
      </c>
      <c r="V118">
        <v>1</v>
      </c>
      <c r="W118">
        <v>0</v>
      </c>
      <c r="X118">
        <v>1</v>
      </c>
      <c r="Y118">
        <v>0</v>
      </c>
      <c r="Z118">
        <v>17</v>
      </c>
      <c r="AA118">
        <v>22</v>
      </c>
      <c r="AB118">
        <v>50</v>
      </c>
      <c r="AC118">
        <v>35</v>
      </c>
      <c r="AD118">
        <v>1</v>
      </c>
      <c r="AE118">
        <v>0</v>
      </c>
      <c r="AF118">
        <v>36</v>
      </c>
      <c r="AG118">
        <v>0</v>
      </c>
      <c r="AH118">
        <v>15</v>
      </c>
      <c r="AI118">
        <v>14</v>
      </c>
      <c r="AJ118">
        <v>15</v>
      </c>
      <c r="AK118">
        <v>15</v>
      </c>
      <c r="AL118">
        <v>0</v>
      </c>
      <c r="AM118">
        <v>9.1999999999999998E-2</v>
      </c>
      <c r="AN118">
        <v>1.3636363636363638</v>
      </c>
      <c r="AO118">
        <v>0</v>
      </c>
      <c r="AP118" t="s">
        <v>90</v>
      </c>
      <c r="AQ118" t="s">
        <v>73</v>
      </c>
      <c r="AR118" t="s">
        <v>157</v>
      </c>
      <c r="AS118">
        <v>0</v>
      </c>
      <c r="AT118">
        <v>0</v>
      </c>
      <c r="AU118">
        <v>0</v>
      </c>
      <c r="AV118">
        <v>0</v>
      </c>
      <c r="AW118">
        <v>0</v>
      </c>
      <c r="AX118">
        <v>0</v>
      </c>
      <c r="AY118">
        <v>0</v>
      </c>
      <c r="AZ118" t="s">
        <v>74</v>
      </c>
      <c r="BA118">
        <v>4.5999999999999996</v>
      </c>
      <c r="BB118">
        <v>0</v>
      </c>
      <c r="BC118" t="s">
        <v>76</v>
      </c>
      <c r="BD118">
        <v>0</v>
      </c>
      <c r="BE118" t="s">
        <v>76</v>
      </c>
      <c r="BF118">
        <v>4.2561013333333317</v>
      </c>
      <c r="BG118" t="s">
        <v>5684</v>
      </c>
    </row>
    <row r="119" spans="1:59" x14ac:dyDescent="0.25">
      <c r="A119" t="s">
        <v>276</v>
      </c>
      <c r="B119" t="s">
        <v>156</v>
      </c>
      <c r="C119">
        <v>1</v>
      </c>
      <c r="D119">
        <v>118</v>
      </c>
      <c r="E119">
        <v>1</v>
      </c>
      <c r="F119" t="s">
        <v>66</v>
      </c>
      <c r="G119" t="s">
        <v>67</v>
      </c>
      <c r="H119" t="s">
        <v>77</v>
      </c>
      <c r="I119" t="s">
        <v>9</v>
      </c>
      <c r="J119" t="s">
        <v>89</v>
      </c>
      <c r="K119" t="s">
        <v>70</v>
      </c>
      <c r="L119">
        <v>50</v>
      </c>
      <c r="M119">
        <v>937747</v>
      </c>
      <c r="N119">
        <v>4.5999999999999996</v>
      </c>
      <c r="O119">
        <v>1</v>
      </c>
      <c r="P119" t="s">
        <v>71</v>
      </c>
      <c r="Q119" t="s">
        <v>4474</v>
      </c>
      <c r="R119">
        <v>11</v>
      </c>
      <c r="T119">
        <v>14</v>
      </c>
      <c r="U119">
        <v>16</v>
      </c>
      <c r="V119">
        <v>0</v>
      </c>
      <c r="W119">
        <v>0</v>
      </c>
      <c r="X119">
        <v>0</v>
      </c>
      <c r="Y119">
        <v>0</v>
      </c>
      <c r="Z119">
        <v>14</v>
      </c>
      <c r="AA119">
        <v>16</v>
      </c>
      <c r="AB119">
        <v>50</v>
      </c>
      <c r="AC119">
        <v>29</v>
      </c>
      <c r="AD119">
        <v>0</v>
      </c>
      <c r="AE119">
        <v>0</v>
      </c>
      <c r="AF119">
        <v>29</v>
      </c>
      <c r="AG119">
        <v>0</v>
      </c>
      <c r="AH119">
        <v>21</v>
      </c>
      <c r="AI119">
        <v>21</v>
      </c>
      <c r="AJ119">
        <v>21</v>
      </c>
      <c r="AK119">
        <v>21</v>
      </c>
      <c r="AL119">
        <v>0</v>
      </c>
      <c r="AM119">
        <v>9.1999999999999998E-2</v>
      </c>
      <c r="AN119">
        <v>1.9090909090909092</v>
      </c>
      <c r="AO119">
        <v>0</v>
      </c>
      <c r="AP119" t="s">
        <v>90</v>
      </c>
      <c r="AQ119" t="s">
        <v>73</v>
      </c>
      <c r="AR119" t="s">
        <v>157</v>
      </c>
      <c r="AS119">
        <v>0</v>
      </c>
      <c r="AT119">
        <v>0</v>
      </c>
      <c r="AU119">
        <v>0</v>
      </c>
      <c r="AV119">
        <v>0</v>
      </c>
      <c r="AW119">
        <v>0</v>
      </c>
      <c r="AX119">
        <v>0</v>
      </c>
      <c r="AY119">
        <v>0</v>
      </c>
      <c r="AZ119" t="s">
        <v>74</v>
      </c>
      <c r="BA119">
        <v>4.5999999999999996</v>
      </c>
      <c r="BB119">
        <v>0</v>
      </c>
      <c r="BC119" t="s">
        <v>76</v>
      </c>
      <c r="BD119">
        <v>0</v>
      </c>
      <c r="BE119" t="s">
        <v>76</v>
      </c>
      <c r="BF119">
        <v>3.2249839999999996</v>
      </c>
      <c r="BG119" t="s">
        <v>5684</v>
      </c>
    </row>
    <row r="120" spans="1:59" x14ac:dyDescent="0.25">
      <c r="A120" t="s">
        <v>277</v>
      </c>
      <c r="B120" t="s">
        <v>156</v>
      </c>
      <c r="C120">
        <v>1</v>
      </c>
      <c r="D120">
        <v>119</v>
      </c>
      <c r="E120">
        <v>1</v>
      </c>
      <c r="F120" t="s">
        <v>66</v>
      </c>
      <c r="G120" t="s">
        <v>67</v>
      </c>
      <c r="H120" t="s">
        <v>77</v>
      </c>
      <c r="I120" t="s">
        <v>9</v>
      </c>
      <c r="J120" t="s">
        <v>0</v>
      </c>
      <c r="K120" t="s">
        <v>70</v>
      </c>
      <c r="L120">
        <v>50</v>
      </c>
      <c r="M120">
        <v>937749</v>
      </c>
      <c r="N120">
        <v>4.5999999999999996</v>
      </c>
      <c r="O120">
        <v>1</v>
      </c>
      <c r="P120" t="s">
        <v>71</v>
      </c>
      <c r="Q120" t="s">
        <v>4474</v>
      </c>
      <c r="R120">
        <v>11</v>
      </c>
      <c r="T120">
        <v>2</v>
      </c>
      <c r="U120">
        <v>4</v>
      </c>
      <c r="V120">
        <v>0</v>
      </c>
      <c r="W120">
        <v>0</v>
      </c>
      <c r="X120">
        <v>0</v>
      </c>
      <c r="Y120">
        <v>0</v>
      </c>
      <c r="Z120">
        <v>2</v>
      </c>
      <c r="AA120">
        <v>4</v>
      </c>
      <c r="AB120">
        <v>50</v>
      </c>
      <c r="AC120">
        <v>6</v>
      </c>
      <c r="AD120">
        <v>0</v>
      </c>
      <c r="AE120">
        <v>0</v>
      </c>
      <c r="AF120">
        <v>6</v>
      </c>
      <c r="AG120">
        <v>0</v>
      </c>
      <c r="AH120">
        <v>44</v>
      </c>
      <c r="AI120">
        <v>44</v>
      </c>
      <c r="AJ120">
        <v>44</v>
      </c>
      <c r="AK120">
        <v>44</v>
      </c>
      <c r="AL120">
        <v>0</v>
      </c>
      <c r="AM120">
        <v>9.1999999999999998E-2</v>
      </c>
      <c r="AN120">
        <v>4</v>
      </c>
      <c r="AO120">
        <v>0</v>
      </c>
      <c r="AP120" t="s">
        <v>90</v>
      </c>
      <c r="AQ120" t="s">
        <v>73</v>
      </c>
      <c r="AR120" t="s">
        <v>157</v>
      </c>
      <c r="AS120">
        <v>0</v>
      </c>
      <c r="AT120">
        <v>0</v>
      </c>
      <c r="AU120">
        <v>0</v>
      </c>
      <c r="AV120">
        <v>0</v>
      </c>
      <c r="AW120">
        <v>0</v>
      </c>
      <c r="AX120">
        <v>0</v>
      </c>
      <c r="AY120">
        <v>0</v>
      </c>
      <c r="AZ120" t="s">
        <v>74</v>
      </c>
      <c r="BA120">
        <v>4.5999999999999996</v>
      </c>
      <c r="BB120">
        <v>0</v>
      </c>
      <c r="BC120" t="s">
        <v>76</v>
      </c>
      <c r="BD120">
        <v>0</v>
      </c>
      <c r="BE120" t="s">
        <v>76</v>
      </c>
      <c r="BF120">
        <v>1.3163199999999999</v>
      </c>
      <c r="BG120" t="s">
        <v>5684</v>
      </c>
    </row>
    <row r="121" spans="1:59" x14ac:dyDescent="0.25">
      <c r="A121" t="s">
        <v>278</v>
      </c>
      <c r="B121" t="s">
        <v>156</v>
      </c>
      <c r="C121">
        <v>1</v>
      </c>
      <c r="D121">
        <v>120</v>
      </c>
      <c r="E121">
        <v>1</v>
      </c>
      <c r="F121" t="s">
        <v>66</v>
      </c>
      <c r="G121" t="s">
        <v>67</v>
      </c>
      <c r="H121" t="s">
        <v>68</v>
      </c>
      <c r="I121" t="s">
        <v>8</v>
      </c>
      <c r="J121" t="s">
        <v>269</v>
      </c>
      <c r="K121" t="s">
        <v>70</v>
      </c>
      <c r="L121">
        <v>50</v>
      </c>
      <c r="M121">
        <v>937751</v>
      </c>
      <c r="N121">
        <v>6</v>
      </c>
      <c r="O121">
        <v>1</v>
      </c>
      <c r="P121" t="s">
        <v>71</v>
      </c>
      <c r="Q121" t="s">
        <v>4474</v>
      </c>
      <c r="R121">
        <v>11</v>
      </c>
      <c r="S121" t="s">
        <v>279</v>
      </c>
      <c r="T121">
        <v>8</v>
      </c>
      <c r="U121">
        <v>12</v>
      </c>
      <c r="V121">
        <v>3</v>
      </c>
      <c r="W121">
        <v>0</v>
      </c>
      <c r="X121">
        <v>3</v>
      </c>
      <c r="Y121">
        <v>1</v>
      </c>
      <c r="Z121">
        <v>10</v>
      </c>
      <c r="AA121">
        <v>16</v>
      </c>
      <c r="AB121">
        <v>50</v>
      </c>
      <c r="AC121">
        <v>16</v>
      </c>
      <c r="AD121">
        <v>3</v>
      </c>
      <c r="AE121">
        <v>2</v>
      </c>
      <c r="AF121">
        <v>21</v>
      </c>
      <c r="AG121">
        <v>0</v>
      </c>
      <c r="AH121">
        <v>34</v>
      </c>
      <c r="AI121">
        <v>29</v>
      </c>
      <c r="AJ121">
        <v>32</v>
      </c>
      <c r="AK121">
        <v>34</v>
      </c>
      <c r="AL121">
        <v>0</v>
      </c>
      <c r="AM121">
        <v>0.12</v>
      </c>
      <c r="AN121">
        <v>2.9090909090909092</v>
      </c>
      <c r="AO121">
        <v>0</v>
      </c>
      <c r="AP121" t="s">
        <v>85</v>
      </c>
      <c r="AQ121" t="s">
        <v>73</v>
      </c>
      <c r="AR121" t="s">
        <v>157</v>
      </c>
      <c r="AS121">
        <v>0</v>
      </c>
      <c r="AT121">
        <v>0</v>
      </c>
      <c r="AU121">
        <v>0</v>
      </c>
      <c r="AV121">
        <v>0</v>
      </c>
      <c r="AW121">
        <v>0</v>
      </c>
      <c r="AX121">
        <v>0</v>
      </c>
      <c r="AY121">
        <v>0</v>
      </c>
      <c r="AZ121" t="s">
        <v>80</v>
      </c>
      <c r="BA121">
        <v>6</v>
      </c>
      <c r="BB121">
        <v>0</v>
      </c>
      <c r="BC121" t="s">
        <v>76</v>
      </c>
      <c r="BD121">
        <v>0</v>
      </c>
      <c r="BE121" t="s">
        <v>76</v>
      </c>
      <c r="BF121">
        <v>4.6290586666666655</v>
      </c>
      <c r="BG121" t="s">
        <v>5684</v>
      </c>
    </row>
    <row r="122" spans="1:59" x14ac:dyDescent="0.25">
      <c r="A122" t="s">
        <v>280</v>
      </c>
      <c r="B122" t="s">
        <v>156</v>
      </c>
      <c r="C122">
        <v>1</v>
      </c>
      <c r="D122">
        <v>121</v>
      </c>
      <c r="E122">
        <v>1</v>
      </c>
      <c r="F122" t="s">
        <v>66</v>
      </c>
      <c r="G122" t="s">
        <v>67</v>
      </c>
      <c r="H122" t="s">
        <v>68</v>
      </c>
      <c r="I122" t="s">
        <v>8</v>
      </c>
      <c r="J122" t="s">
        <v>269</v>
      </c>
      <c r="K122" t="s">
        <v>70</v>
      </c>
      <c r="L122">
        <v>50</v>
      </c>
      <c r="M122">
        <v>937753</v>
      </c>
      <c r="N122">
        <v>6</v>
      </c>
      <c r="O122">
        <v>1</v>
      </c>
      <c r="P122" t="s">
        <v>71</v>
      </c>
      <c r="Q122" t="s">
        <v>4474</v>
      </c>
      <c r="R122">
        <v>11</v>
      </c>
      <c r="T122">
        <v>9</v>
      </c>
      <c r="U122">
        <v>13</v>
      </c>
      <c r="V122">
        <v>0</v>
      </c>
      <c r="W122">
        <v>0</v>
      </c>
      <c r="X122">
        <v>0</v>
      </c>
      <c r="Y122">
        <v>0</v>
      </c>
      <c r="Z122">
        <v>9</v>
      </c>
      <c r="AA122">
        <v>13</v>
      </c>
      <c r="AB122">
        <v>50</v>
      </c>
      <c r="AC122">
        <v>23</v>
      </c>
      <c r="AD122">
        <v>0</v>
      </c>
      <c r="AE122">
        <v>0</v>
      </c>
      <c r="AF122">
        <v>23</v>
      </c>
      <c r="AG122">
        <v>0</v>
      </c>
      <c r="AH122">
        <v>27</v>
      </c>
      <c r="AI122">
        <v>27</v>
      </c>
      <c r="AJ122">
        <v>27</v>
      </c>
      <c r="AK122">
        <v>27</v>
      </c>
      <c r="AL122">
        <v>0</v>
      </c>
      <c r="AM122">
        <v>0.12</v>
      </c>
      <c r="AN122">
        <v>2.4545454545454546</v>
      </c>
      <c r="AO122">
        <v>0</v>
      </c>
      <c r="AP122" t="s">
        <v>85</v>
      </c>
      <c r="AQ122" t="s">
        <v>73</v>
      </c>
      <c r="AR122" t="s">
        <v>157</v>
      </c>
      <c r="AS122">
        <v>0</v>
      </c>
      <c r="AT122">
        <v>0</v>
      </c>
      <c r="AU122">
        <v>0</v>
      </c>
      <c r="AV122">
        <v>0</v>
      </c>
      <c r="AW122">
        <v>0</v>
      </c>
      <c r="AX122">
        <v>0</v>
      </c>
      <c r="AY122">
        <v>0</v>
      </c>
      <c r="AZ122" t="s">
        <v>80</v>
      </c>
      <c r="BA122">
        <v>6</v>
      </c>
      <c r="BB122">
        <v>0</v>
      </c>
      <c r="BC122" t="s">
        <v>81</v>
      </c>
      <c r="BD122">
        <v>0</v>
      </c>
      <c r="BE122" t="s">
        <v>76</v>
      </c>
      <c r="BF122">
        <v>4.3438559999999997</v>
      </c>
      <c r="BG122" t="s">
        <v>5684</v>
      </c>
    </row>
    <row r="123" spans="1:59" x14ac:dyDescent="0.25">
      <c r="A123" t="s">
        <v>281</v>
      </c>
      <c r="B123" t="s">
        <v>156</v>
      </c>
      <c r="C123">
        <v>1</v>
      </c>
      <c r="D123">
        <v>122</v>
      </c>
      <c r="E123">
        <v>1</v>
      </c>
      <c r="F123" t="s">
        <v>66</v>
      </c>
      <c r="G123" t="s">
        <v>67</v>
      </c>
      <c r="H123" t="s">
        <v>77</v>
      </c>
      <c r="I123" t="s">
        <v>9</v>
      </c>
      <c r="J123" t="s">
        <v>89</v>
      </c>
      <c r="K123" t="s">
        <v>70</v>
      </c>
      <c r="L123">
        <v>50</v>
      </c>
      <c r="M123">
        <v>937755</v>
      </c>
      <c r="N123">
        <v>4.5999999999999996</v>
      </c>
      <c r="O123">
        <v>1</v>
      </c>
      <c r="P123" t="s">
        <v>71</v>
      </c>
      <c r="Q123" t="s">
        <v>4475</v>
      </c>
      <c r="R123">
        <v>12</v>
      </c>
      <c r="S123" t="s">
        <v>2684</v>
      </c>
      <c r="T123">
        <v>3</v>
      </c>
      <c r="U123">
        <v>3</v>
      </c>
      <c r="V123">
        <v>0</v>
      </c>
      <c r="W123">
        <v>0</v>
      </c>
      <c r="X123">
        <v>0</v>
      </c>
      <c r="Y123">
        <v>0</v>
      </c>
      <c r="Z123">
        <v>3</v>
      </c>
      <c r="AA123">
        <v>3</v>
      </c>
      <c r="AB123">
        <v>50</v>
      </c>
      <c r="AC123">
        <v>4</v>
      </c>
      <c r="AD123">
        <v>0</v>
      </c>
      <c r="AE123">
        <v>0</v>
      </c>
      <c r="AF123">
        <v>4</v>
      </c>
      <c r="AG123">
        <v>0</v>
      </c>
      <c r="AH123">
        <v>46</v>
      </c>
      <c r="AI123">
        <v>46</v>
      </c>
      <c r="AJ123">
        <v>46</v>
      </c>
      <c r="AK123">
        <v>46</v>
      </c>
      <c r="AL123">
        <v>0</v>
      </c>
      <c r="AM123">
        <v>9.1999999999999998E-2</v>
      </c>
      <c r="AN123">
        <v>4.1818181818181817</v>
      </c>
      <c r="AO123">
        <v>0</v>
      </c>
      <c r="AP123" t="s">
        <v>90</v>
      </c>
      <c r="AQ123" t="s">
        <v>73</v>
      </c>
      <c r="AR123" t="s">
        <v>157</v>
      </c>
      <c r="AS123">
        <v>0</v>
      </c>
      <c r="AT123">
        <v>0</v>
      </c>
      <c r="AU123">
        <v>0</v>
      </c>
      <c r="AV123">
        <v>0</v>
      </c>
      <c r="AW123">
        <v>0</v>
      </c>
      <c r="AX123">
        <v>0</v>
      </c>
      <c r="AY123">
        <v>0</v>
      </c>
      <c r="AZ123" t="s">
        <v>74</v>
      </c>
      <c r="BA123">
        <v>4.5999999999999996</v>
      </c>
      <c r="BB123">
        <v>0</v>
      </c>
      <c r="BC123" t="s">
        <v>75</v>
      </c>
      <c r="BD123">
        <v>0</v>
      </c>
      <c r="BE123" t="s">
        <v>76</v>
      </c>
      <c r="BF123">
        <v>1.5137679999999998</v>
      </c>
      <c r="BG123" t="s">
        <v>5685</v>
      </c>
    </row>
    <row r="124" spans="1:59" x14ac:dyDescent="0.25">
      <c r="A124" t="s">
        <v>284</v>
      </c>
      <c r="B124" t="s">
        <v>156</v>
      </c>
      <c r="C124">
        <v>1</v>
      </c>
      <c r="D124">
        <v>123</v>
      </c>
      <c r="E124">
        <v>1</v>
      </c>
      <c r="F124" t="s">
        <v>66</v>
      </c>
      <c r="G124" t="s">
        <v>67</v>
      </c>
      <c r="H124" t="s">
        <v>77</v>
      </c>
      <c r="I124" t="s">
        <v>9</v>
      </c>
      <c r="J124" t="s">
        <v>89</v>
      </c>
      <c r="K124" t="s">
        <v>70</v>
      </c>
      <c r="L124">
        <v>50</v>
      </c>
      <c r="M124">
        <v>937757</v>
      </c>
      <c r="N124">
        <v>4.5999999999999996</v>
      </c>
      <c r="O124">
        <v>1</v>
      </c>
      <c r="P124" t="s">
        <v>71</v>
      </c>
      <c r="Q124" t="s">
        <v>4475</v>
      </c>
      <c r="R124">
        <v>12</v>
      </c>
      <c r="S124" t="s">
        <v>2684</v>
      </c>
      <c r="T124">
        <v>8</v>
      </c>
      <c r="U124">
        <v>9</v>
      </c>
      <c r="V124">
        <v>1</v>
      </c>
      <c r="W124">
        <v>0</v>
      </c>
      <c r="X124">
        <v>1</v>
      </c>
      <c r="Y124">
        <v>0</v>
      </c>
      <c r="Z124">
        <v>8</v>
      </c>
      <c r="AA124">
        <v>10</v>
      </c>
      <c r="AB124">
        <v>50</v>
      </c>
      <c r="AC124">
        <v>13</v>
      </c>
      <c r="AD124">
        <v>1</v>
      </c>
      <c r="AE124">
        <v>0</v>
      </c>
      <c r="AF124">
        <v>14</v>
      </c>
      <c r="AG124">
        <v>0</v>
      </c>
      <c r="AH124">
        <v>37</v>
      </c>
      <c r="AI124">
        <v>36</v>
      </c>
      <c r="AJ124">
        <v>37</v>
      </c>
      <c r="AK124">
        <v>37</v>
      </c>
      <c r="AL124">
        <v>0</v>
      </c>
      <c r="AM124">
        <v>9.1999999999999998E-2</v>
      </c>
      <c r="AN124">
        <v>3.3636363636363638</v>
      </c>
      <c r="AO124">
        <v>0</v>
      </c>
      <c r="AP124" t="s">
        <v>90</v>
      </c>
      <c r="AQ124" t="s">
        <v>73</v>
      </c>
      <c r="AR124" t="s">
        <v>157</v>
      </c>
      <c r="AS124">
        <v>0</v>
      </c>
      <c r="AT124">
        <v>0</v>
      </c>
      <c r="AU124">
        <v>0</v>
      </c>
      <c r="AV124">
        <v>0</v>
      </c>
      <c r="AW124">
        <v>0</v>
      </c>
      <c r="AX124">
        <v>0</v>
      </c>
      <c r="AY124">
        <v>0</v>
      </c>
      <c r="AZ124" t="s">
        <v>74</v>
      </c>
      <c r="BA124">
        <v>4.5999999999999996</v>
      </c>
      <c r="BB124">
        <v>0</v>
      </c>
      <c r="BC124" t="s">
        <v>76</v>
      </c>
      <c r="BD124">
        <v>0</v>
      </c>
      <c r="BE124" t="s">
        <v>76</v>
      </c>
      <c r="BF124">
        <v>2.1938666666666662</v>
      </c>
      <c r="BG124" t="s">
        <v>5685</v>
      </c>
    </row>
    <row r="125" spans="1:59" x14ac:dyDescent="0.25">
      <c r="A125" t="s">
        <v>285</v>
      </c>
      <c r="B125" t="s">
        <v>156</v>
      </c>
      <c r="C125">
        <v>1</v>
      </c>
      <c r="D125">
        <v>124</v>
      </c>
      <c r="E125">
        <v>1</v>
      </c>
      <c r="F125" t="s">
        <v>66</v>
      </c>
      <c r="G125" t="s">
        <v>67</v>
      </c>
      <c r="H125" t="s">
        <v>77</v>
      </c>
      <c r="I125" t="s">
        <v>9</v>
      </c>
      <c r="J125" t="s">
        <v>89</v>
      </c>
      <c r="K125" t="s">
        <v>70</v>
      </c>
      <c r="L125">
        <v>50</v>
      </c>
      <c r="M125">
        <v>937759</v>
      </c>
      <c r="N125">
        <v>4.5999999999999996</v>
      </c>
      <c r="O125">
        <v>1</v>
      </c>
      <c r="P125" t="s">
        <v>71</v>
      </c>
      <c r="Q125" t="s">
        <v>4475</v>
      </c>
      <c r="R125">
        <v>12</v>
      </c>
      <c r="S125" t="s">
        <v>2684</v>
      </c>
      <c r="T125">
        <v>1</v>
      </c>
      <c r="U125">
        <v>1</v>
      </c>
      <c r="V125">
        <v>0</v>
      </c>
      <c r="W125">
        <v>0</v>
      </c>
      <c r="X125">
        <v>0</v>
      </c>
      <c r="Y125">
        <v>0</v>
      </c>
      <c r="Z125">
        <v>1</v>
      </c>
      <c r="AA125">
        <v>1</v>
      </c>
      <c r="AB125">
        <v>50</v>
      </c>
      <c r="AC125">
        <v>1</v>
      </c>
      <c r="AD125">
        <v>0</v>
      </c>
      <c r="AE125">
        <v>0</v>
      </c>
      <c r="AF125">
        <v>1</v>
      </c>
      <c r="AG125">
        <v>0</v>
      </c>
      <c r="AH125">
        <v>49</v>
      </c>
      <c r="AI125">
        <v>49</v>
      </c>
      <c r="AJ125">
        <v>49</v>
      </c>
      <c r="AK125">
        <v>49</v>
      </c>
      <c r="AL125">
        <v>0</v>
      </c>
      <c r="AM125">
        <v>9.1999999999999998E-2</v>
      </c>
      <c r="AN125">
        <v>4.454545454545455</v>
      </c>
      <c r="AO125">
        <v>0</v>
      </c>
      <c r="AP125" t="s">
        <v>90</v>
      </c>
      <c r="AQ125" t="s">
        <v>73</v>
      </c>
      <c r="AR125" t="s">
        <v>157</v>
      </c>
      <c r="AS125">
        <v>0</v>
      </c>
      <c r="AT125">
        <v>0</v>
      </c>
      <c r="AU125">
        <v>0</v>
      </c>
      <c r="AV125">
        <v>0</v>
      </c>
      <c r="AW125">
        <v>0</v>
      </c>
      <c r="AX125">
        <v>0</v>
      </c>
      <c r="AY125">
        <v>0</v>
      </c>
      <c r="AZ125" t="s">
        <v>74</v>
      </c>
      <c r="BA125">
        <v>4.5999999999999996</v>
      </c>
      <c r="BB125">
        <v>0</v>
      </c>
      <c r="BC125" t="s">
        <v>76</v>
      </c>
      <c r="BD125">
        <v>0</v>
      </c>
      <c r="BE125" t="s">
        <v>76</v>
      </c>
      <c r="BF125">
        <v>1.3163199999999999</v>
      </c>
      <c r="BG125" t="s">
        <v>5685</v>
      </c>
    </row>
    <row r="126" spans="1:59" x14ac:dyDescent="0.25">
      <c r="A126" t="s">
        <v>286</v>
      </c>
      <c r="B126" t="s">
        <v>156</v>
      </c>
      <c r="C126">
        <v>1</v>
      </c>
      <c r="D126">
        <v>125</v>
      </c>
      <c r="E126">
        <v>1</v>
      </c>
      <c r="F126" t="s">
        <v>66</v>
      </c>
      <c r="G126" t="s">
        <v>67</v>
      </c>
      <c r="H126" t="s">
        <v>77</v>
      </c>
      <c r="I126" t="s">
        <v>9</v>
      </c>
      <c r="J126" t="s">
        <v>89</v>
      </c>
      <c r="K126" t="s">
        <v>70</v>
      </c>
      <c r="L126">
        <v>50</v>
      </c>
      <c r="M126">
        <v>937761</v>
      </c>
      <c r="N126">
        <v>4.5999999999999996</v>
      </c>
      <c r="O126">
        <v>1</v>
      </c>
      <c r="P126" t="s">
        <v>71</v>
      </c>
      <c r="Q126" t="s">
        <v>4475</v>
      </c>
      <c r="R126">
        <v>12</v>
      </c>
      <c r="S126" t="s">
        <v>2684</v>
      </c>
      <c r="T126">
        <v>1</v>
      </c>
      <c r="U126">
        <v>2</v>
      </c>
      <c r="V126">
        <v>1</v>
      </c>
      <c r="W126">
        <v>0</v>
      </c>
      <c r="X126">
        <v>1</v>
      </c>
      <c r="Y126">
        <v>0</v>
      </c>
      <c r="Z126">
        <v>1</v>
      </c>
      <c r="AA126">
        <v>3</v>
      </c>
      <c r="AB126">
        <v>50</v>
      </c>
      <c r="AC126">
        <v>3</v>
      </c>
      <c r="AD126">
        <v>1</v>
      </c>
      <c r="AE126">
        <v>0</v>
      </c>
      <c r="AF126">
        <v>4</v>
      </c>
      <c r="AG126">
        <v>0</v>
      </c>
      <c r="AH126">
        <v>47</v>
      </c>
      <c r="AI126">
        <v>46</v>
      </c>
      <c r="AJ126">
        <v>47</v>
      </c>
      <c r="AK126">
        <v>47</v>
      </c>
      <c r="AL126">
        <v>0</v>
      </c>
      <c r="AM126">
        <v>9.1999999999999998E-2</v>
      </c>
      <c r="AN126">
        <v>4.2727272727272725</v>
      </c>
      <c r="AO126">
        <v>0</v>
      </c>
      <c r="AP126" t="s">
        <v>90</v>
      </c>
      <c r="AQ126" t="s">
        <v>73</v>
      </c>
      <c r="AR126" t="s">
        <v>157</v>
      </c>
      <c r="AS126">
        <v>0</v>
      </c>
      <c r="AT126">
        <v>0</v>
      </c>
      <c r="AU126">
        <v>0</v>
      </c>
      <c r="AV126">
        <v>0</v>
      </c>
      <c r="AW126">
        <v>0</v>
      </c>
      <c r="AX126">
        <v>0</v>
      </c>
      <c r="AY126">
        <v>0</v>
      </c>
      <c r="AZ126" t="s">
        <v>74</v>
      </c>
      <c r="BA126">
        <v>4.5999999999999996</v>
      </c>
      <c r="BB126">
        <v>0</v>
      </c>
      <c r="BC126" t="s">
        <v>76</v>
      </c>
      <c r="BD126">
        <v>0</v>
      </c>
      <c r="BE126" t="s">
        <v>76</v>
      </c>
      <c r="BF126">
        <v>1.7112159999999998</v>
      </c>
      <c r="BG126" t="s">
        <v>5685</v>
      </c>
    </row>
    <row r="127" spans="1:59" x14ac:dyDescent="0.25">
      <c r="A127" t="s">
        <v>287</v>
      </c>
      <c r="B127" t="s">
        <v>156</v>
      </c>
      <c r="C127">
        <v>1</v>
      </c>
      <c r="D127">
        <v>126</v>
      </c>
      <c r="E127">
        <v>1</v>
      </c>
      <c r="F127" t="s">
        <v>66</v>
      </c>
      <c r="G127" t="s">
        <v>67</v>
      </c>
      <c r="H127" t="s">
        <v>68</v>
      </c>
      <c r="I127" t="s">
        <v>10</v>
      </c>
      <c r="J127" t="s">
        <v>10</v>
      </c>
      <c r="K127" t="s">
        <v>100</v>
      </c>
      <c r="L127">
        <v>50</v>
      </c>
      <c r="M127">
        <v>937763</v>
      </c>
      <c r="N127">
        <v>0</v>
      </c>
      <c r="O127">
        <v>1</v>
      </c>
      <c r="P127" t="s">
        <v>71</v>
      </c>
      <c r="Q127" t="s">
        <v>4475</v>
      </c>
      <c r="R127">
        <v>12</v>
      </c>
      <c r="S127" t="s">
        <v>2685</v>
      </c>
      <c r="T127">
        <v>0</v>
      </c>
      <c r="U127">
        <v>0</v>
      </c>
      <c r="V127">
        <v>0</v>
      </c>
      <c r="W127">
        <v>0</v>
      </c>
      <c r="X127">
        <v>0</v>
      </c>
      <c r="Y127">
        <v>0</v>
      </c>
      <c r="Z127">
        <v>0</v>
      </c>
      <c r="AA127">
        <v>0</v>
      </c>
      <c r="AB127">
        <v>50</v>
      </c>
      <c r="AC127">
        <v>0</v>
      </c>
      <c r="AD127">
        <v>0</v>
      </c>
      <c r="AE127">
        <v>0</v>
      </c>
      <c r="AF127">
        <v>0</v>
      </c>
      <c r="AG127">
        <v>0</v>
      </c>
      <c r="AH127">
        <v>50</v>
      </c>
      <c r="AI127">
        <v>50</v>
      </c>
      <c r="AJ127">
        <v>50</v>
      </c>
      <c r="AK127">
        <v>50</v>
      </c>
      <c r="AL127">
        <v>0</v>
      </c>
      <c r="AM127">
        <v>0</v>
      </c>
      <c r="AN127">
        <v>4.5454545454545459</v>
      </c>
      <c r="AO127">
        <v>0</v>
      </c>
      <c r="AP127" t="s">
        <v>113</v>
      </c>
      <c r="AQ127" t="s">
        <v>86</v>
      </c>
      <c r="AR127" t="s">
        <v>157</v>
      </c>
      <c r="AS127">
        <v>0</v>
      </c>
      <c r="AT127">
        <v>0</v>
      </c>
      <c r="AU127">
        <v>0</v>
      </c>
      <c r="AV127">
        <v>0</v>
      </c>
      <c r="AW127">
        <v>0</v>
      </c>
      <c r="AX127">
        <v>0</v>
      </c>
      <c r="AY127">
        <v>0</v>
      </c>
      <c r="AZ127" t="s">
        <v>74</v>
      </c>
      <c r="BA127">
        <v>0</v>
      </c>
      <c r="BB127">
        <v>0</v>
      </c>
      <c r="BC127" t="s">
        <v>76</v>
      </c>
      <c r="BD127">
        <v>1</v>
      </c>
      <c r="BE127" t="s">
        <v>76</v>
      </c>
      <c r="BF127">
        <v>0</v>
      </c>
      <c r="BG127" t="s">
        <v>5685</v>
      </c>
    </row>
    <row r="128" spans="1:59" x14ac:dyDescent="0.25">
      <c r="A128" t="s">
        <v>288</v>
      </c>
      <c r="B128" t="s">
        <v>156</v>
      </c>
      <c r="C128">
        <v>1</v>
      </c>
      <c r="D128">
        <v>127</v>
      </c>
      <c r="E128">
        <v>1</v>
      </c>
      <c r="F128" t="s">
        <v>66</v>
      </c>
      <c r="G128" t="s">
        <v>67</v>
      </c>
      <c r="H128" t="s">
        <v>77</v>
      </c>
      <c r="I128" t="s">
        <v>9</v>
      </c>
      <c r="J128" t="s">
        <v>89</v>
      </c>
      <c r="K128" t="s">
        <v>283</v>
      </c>
      <c r="L128">
        <v>50</v>
      </c>
      <c r="M128">
        <v>937765</v>
      </c>
      <c r="N128">
        <v>0</v>
      </c>
      <c r="O128">
        <v>1</v>
      </c>
      <c r="P128" t="s">
        <v>71</v>
      </c>
      <c r="Q128" t="s">
        <v>4475</v>
      </c>
      <c r="R128">
        <v>12</v>
      </c>
      <c r="S128" t="s">
        <v>2686</v>
      </c>
      <c r="T128">
        <v>0</v>
      </c>
      <c r="U128">
        <v>3</v>
      </c>
      <c r="V128">
        <v>0</v>
      </c>
      <c r="W128">
        <v>0</v>
      </c>
      <c r="X128">
        <v>0</v>
      </c>
      <c r="Y128">
        <v>0</v>
      </c>
      <c r="Z128">
        <v>0</v>
      </c>
      <c r="AA128">
        <v>3</v>
      </c>
      <c r="AB128">
        <v>50</v>
      </c>
      <c r="AC128">
        <v>3</v>
      </c>
      <c r="AD128">
        <v>0</v>
      </c>
      <c r="AE128">
        <v>0</v>
      </c>
      <c r="AF128">
        <v>3</v>
      </c>
      <c r="AG128">
        <v>0</v>
      </c>
      <c r="AH128">
        <v>0</v>
      </c>
      <c r="AI128">
        <v>47</v>
      </c>
      <c r="AJ128">
        <v>47</v>
      </c>
      <c r="AK128">
        <v>47</v>
      </c>
      <c r="AL128">
        <v>47</v>
      </c>
      <c r="AM128">
        <v>0</v>
      </c>
      <c r="AN128">
        <v>4.2727272727272725</v>
      </c>
      <c r="AO128">
        <v>0</v>
      </c>
      <c r="AP128" t="s">
        <v>2687</v>
      </c>
      <c r="AQ128" t="s">
        <v>73</v>
      </c>
      <c r="AR128" t="s">
        <v>157</v>
      </c>
      <c r="AS128">
        <v>0</v>
      </c>
      <c r="AT128">
        <v>0</v>
      </c>
      <c r="AU128">
        <v>0</v>
      </c>
      <c r="AV128">
        <v>0</v>
      </c>
      <c r="AW128">
        <v>0</v>
      </c>
      <c r="AX128">
        <v>0</v>
      </c>
      <c r="AY128">
        <v>0</v>
      </c>
      <c r="AZ128" t="s">
        <v>74</v>
      </c>
      <c r="BA128">
        <v>0</v>
      </c>
      <c r="BB128">
        <v>0</v>
      </c>
      <c r="BC128" t="s">
        <v>76</v>
      </c>
      <c r="BD128">
        <v>0</v>
      </c>
      <c r="BE128" t="s">
        <v>76</v>
      </c>
      <c r="BF128">
        <v>1.3163199999999999</v>
      </c>
      <c r="BG128" t="s">
        <v>5685</v>
      </c>
    </row>
    <row r="129" spans="1:59" x14ac:dyDescent="0.25">
      <c r="A129" t="s">
        <v>289</v>
      </c>
      <c r="B129" t="s">
        <v>156</v>
      </c>
      <c r="C129">
        <v>1</v>
      </c>
      <c r="D129">
        <v>128</v>
      </c>
      <c r="E129">
        <v>1</v>
      </c>
      <c r="F129" t="s">
        <v>66</v>
      </c>
      <c r="G129" t="s">
        <v>67</v>
      </c>
      <c r="H129" t="s">
        <v>68</v>
      </c>
      <c r="I129" t="s">
        <v>10</v>
      </c>
      <c r="J129" t="s">
        <v>10</v>
      </c>
      <c r="K129" t="s">
        <v>100</v>
      </c>
      <c r="L129">
        <v>50</v>
      </c>
      <c r="M129">
        <v>937767</v>
      </c>
      <c r="N129">
        <v>0</v>
      </c>
      <c r="O129">
        <v>1</v>
      </c>
      <c r="P129" t="s">
        <v>71</v>
      </c>
      <c r="Q129" t="s">
        <v>4475</v>
      </c>
      <c r="R129">
        <v>12</v>
      </c>
      <c r="S129" t="s">
        <v>2685</v>
      </c>
      <c r="T129">
        <v>0</v>
      </c>
      <c r="U129">
        <v>0</v>
      </c>
      <c r="V129">
        <v>0</v>
      </c>
      <c r="W129">
        <v>0</v>
      </c>
      <c r="X129">
        <v>0</v>
      </c>
      <c r="Y129">
        <v>0</v>
      </c>
      <c r="Z129">
        <v>0</v>
      </c>
      <c r="AA129">
        <v>0</v>
      </c>
      <c r="AB129">
        <v>50</v>
      </c>
      <c r="AC129">
        <v>0</v>
      </c>
      <c r="AD129">
        <v>0</v>
      </c>
      <c r="AE129">
        <v>0</v>
      </c>
      <c r="AF129">
        <v>0</v>
      </c>
      <c r="AG129">
        <v>0</v>
      </c>
      <c r="AH129">
        <v>50</v>
      </c>
      <c r="AI129">
        <v>50</v>
      </c>
      <c r="AJ129">
        <v>50</v>
      </c>
      <c r="AK129">
        <v>50</v>
      </c>
      <c r="AL129">
        <v>0</v>
      </c>
      <c r="AM129">
        <v>0</v>
      </c>
      <c r="AN129">
        <v>4.5454545454545459</v>
      </c>
      <c r="AO129">
        <v>0</v>
      </c>
      <c r="AP129" t="s">
        <v>113</v>
      </c>
      <c r="AQ129" t="s">
        <v>86</v>
      </c>
      <c r="AR129" t="s">
        <v>157</v>
      </c>
      <c r="AS129">
        <v>0</v>
      </c>
      <c r="AT129">
        <v>0</v>
      </c>
      <c r="AU129">
        <v>0</v>
      </c>
      <c r="AV129">
        <v>0</v>
      </c>
      <c r="AW129">
        <v>0</v>
      </c>
      <c r="AX129">
        <v>0</v>
      </c>
      <c r="AY129">
        <v>0</v>
      </c>
      <c r="AZ129" t="s">
        <v>74</v>
      </c>
      <c r="BA129">
        <v>0</v>
      </c>
      <c r="BB129">
        <v>0</v>
      </c>
      <c r="BC129" t="s">
        <v>76</v>
      </c>
      <c r="BD129">
        <v>1</v>
      </c>
      <c r="BE129" t="s">
        <v>76</v>
      </c>
      <c r="BF129">
        <v>0</v>
      </c>
      <c r="BG129" t="s">
        <v>5685</v>
      </c>
    </row>
    <row r="130" spans="1:59" x14ac:dyDescent="0.25">
      <c r="A130" t="s">
        <v>290</v>
      </c>
      <c r="B130" t="s">
        <v>156</v>
      </c>
      <c r="C130">
        <v>1</v>
      </c>
      <c r="D130">
        <v>129</v>
      </c>
      <c r="E130">
        <v>1</v>
      </c>
      <c r="F130" t="s">
        <v>66</v>
      </c>
      <c r="G130" t="s">
        <v>67</v>
      </c>
      <c r="H130" t="s">
        <v>77</v>
      </c>
      <c r="I130" t="s">
        <v>9</v>
      </c>
      <c r="J130" t="s">
        <v>89</v>
      </c>
      <c r="K130" t="s">
        <v>283</v>
      </c>
      <c r="L130">
        <v>50</v>
      </c>
      <c r="M130">
        <v>937769</v>
      </c>
      <c r="N130">
        <v>0</v>
      </c>
      <c r="O130">
        <v>1</v>
      </c>
      <c r="P130" t="s">
        <v>71</v>
      </c>
      <c r="Q130" t="s">
        <v>4475</v>
      </c>
      <c r="R130">
        <v>12</v>
      </c>
      <c r="S130" t="s">
        <v>2686</v>
      </c>
      <c r="T130">
        <v>0</v>
      </c>
      <c r="U130">
        <v>1</v>
      </c>
      <c r="V130">
        <v>1</v>
      </c>
      <c r="W130">
        <v>0</v>
      </c>
      <c r="X130">
        <v>1</v>
      </c>
      <c r="Y130">
        <v>1</v>
      </c>
      <c r="Z130">
        <v>0</v>
      </c>
      <c r="AA130">
        <v>3</v>
      </c>
      <c r="AB130">
        <v>50</v>
      </c>
      <c r="AC130">
        <v>1</v>
      </c>
      <c r="AD130">
        <v>1</v>
      </c>
      <c r="AE130">
        <v>2</v>
      </c>
      <c r="AF130">
        <v>4</v>
      </c>
      <c r="AG130">
        <v>0</v>
      </c>
      <c r="AH130">
        <v>0</v>
      </c>
      <c r="AI130">
        <v>46</v>
      </c>
      <c r="AJ130">
        <v>47</v>
      </c>
      <c r="AK130">
        <v>49</v>
      </c>
      <c r="AL130">
        <v>49</v>
      </c>
      <c r="AM130">
        <v>0</v>
      </c>
      <c r="AN130">
        <v>4.2727272727272725</v>
      </c>
      <c r="AO130">
        <v>0</v>
      </c>
      <c r="AP130" t="s">
        <v>2687</v>
      </c>
      <c r="AQ130" t="s">
        <v>73</v>
      </c>
      <c r="AR130" t="s">
        <v>157</v>
      </c>
      <c r="AS130">
        <v>0</v>
      </c>
      <c r="AT130">
        <v>0</v>
      </c>
      <c r="AU130">
        <v>0</v>
      </c>
      <c r="AV130">
        <v>0</v>
      </c>
      <c r="AW130">
        <v>0</v>
      </c>
      <c r="AX130">
        <v>0</v>
      </c>
      <c r="AY130">
        <v>0</v>
      </c>
      <c r="AZ130" t="s">
        <v>74</v>
      </c>
      <c r="BA130">
        <v>0</v>
      </c>
      <c r="BB130">
        <v>0</v>
      </c>
      <c r="BC130" t="s">
        <v>76</v>
      </c>
      <c r="BD130">
        <v>0</v>
      </c>
      <c r="BE130" t="s">
        <v>76</v>
      </c>
      <c r="BF130">
        <v>1.3163199999999999</v>
      </c>
      <c r="BG130" t="s">
        <v>5685</v>
      </c>
    </row>
    <row r="131" spans="1:59" x14ac:dyDescent="0.25">
      <c r="A131" t="s">
        <v>291</v>
      </c>
      <c r="B131" t="s">
        <v>156</v>
      </c>
      <c r="C131">
        <v>1</v>
      </c>
      <c r="D131">
        <v>130</v>
      </c>
      <c r="E131">
        <v>1</v>
      </c>
      <c r="F131" t="s">
        <v>66</v>
      </c>
      <c r="G131" t="s">
        <v>67</v>
      </c>
      <c r="H131" t="s">
        <v>77</v>
      </c>
      <c r="I131" t="s">
        <v>9</v>
      </c>
      <c r="J131" t="s">
        <v>89</v>
      </c>
      <c r="K131" t="s">
        <v>283</v>
      </c>
      <c r="L131">
        <v>50</v>
      </c>
      <c r="M131">
        <v>937771</v>
      </c>
      <c r="N131">
        <v>0</v>
      </c>
      <c r="O131">
        <v>1</v>
      </c>
      <c r="P131" t="s">
        <v>71</v>
      </c>
      <c r="Q131" t="s">
        <v>4475</v>
      </c>
      <c r="R131">
        <v>12</v>
      </c>
      <c r="S131" t="s">
        <v>2686</v>
      </c>
      <c r="T131">
        <v>0</v>
      </c>
      <c r="U131">
        <v>2</v>
      </c>
      <c r="V131">
        <v>0</v>
      </c>
      <c r="W131">
        <v>0</v>
      </c>
      <c r="X131">
        <v>0</v>
      </c>
      <c r="Y131">
        <v>1</v>
      </c>
      <c r="Z131">
        <v>0</v>
      </c>
      <c r="AA131">
        <v>3</v>
      </c>
      <c r="AB131">
        <v>50</v>
      </c>
      <c r="AC131">
        <v>2</v>
      </c>
      <c r="AD131">
        <v>0</v>
      </c>
      <c r="AE131">
        <v>2</v>
      </c>
      <c r="AF131">
        <v>4</v>
      </c>
      <c r="AG131">
        <v>0</v>
      </c>
      <c r="AH131">
        <v>0</v>
      </c>
      <c r="AI131">
        <v>46</v>
      </c>
      <c r="AJ131">
        <v>46</v>
      </c>
      <c r="AK131">
        <v>48</v>
      </c>
      <c r="AL131">
        <v>48</v>
      </c>
      <c r="AM131">
        <v>0</v>
      </c>
      <c r="AN131">
        <v>4.1818181818181817</v>
      </c>
      <c r="AO131">
        <v>0</v>
      </c>
      <c r="AP131" t="s">
        <v>2687</v>
      </c>
      <c r="AQ131" t="s">
        <v>73</v>
      </c>
      <c r="AR131" t="s">
        <v>157</v>
      </c>
      <c r="AS131">
        <v>0</v>
      </c>
      <c r="AT131">
        <v>0</v>
      </c>
      <c r="AU131">
        <v>0</v>
      </c>
      <c r="AV131">
        <v>0</v>
      </c>
      <c r="AW131">
        <v>0</v>
      </c>
      <c r="AX131">
        <v>0</v>
      </c>
      <c r="AY131">
        <v>0</v>
      </c>
      <c r="AZ131" t="s">
        <v>74</v>
      </c>
      <c r="BA131">
        <v>0</v>
      </c>
      <c r="BB131">
        <v>0</v>
      </c>
      <c r="BC131" t="s">
        <v>76</v>
      </c>
      <c r="BD131">
        <v>0</v>
      </c>
      <c r="BE131" t="s">
        <v>76</v>
      </c>
      <c r="BF131">
        <v>1.3163199999999999</v>
      </c>
      <c r="BG131" t="s">
        <v>5685</v>
      </c>
    </row>
    <row r="132" spans="1:59" x14ac:dyDescent="0.25">
      <c r="A132" t="s">
        <v>292</v>
      </c>
      <c r="B132" t="s">
        <v>156</v>
      </c>
      <c r="C132">
        <v>1</v>
      </c>
      <c r="D132">
        <v>131</v>
      </c>
      <c r="E132">
        <v>1</v>
      </c>
      <c r="F132" t="s">
        <v>66</v>
      </c>
      <c r="G132" t="s">
        <v>67</v>
      </c>
      <c r="H132" t="s">
        <v>77</v>
      </c>
      <c r="I132" t="s">
        <v>9</v>
      </c>
      <c r="J132" t="s">
        <v>89</v>
      </c>
      <c r="K132" t="s">
        <v>283</v>
      </c>
      <c r="L132">
        <v>50</v>
      </c>
      <c r="M132">
        <v>937773</v>
      </c>
      <c r="N132">
        <v>0</v>
      </c>
      <c r="O132">
        <v>1</v>
      </c>
      <c r="P132" t="s">
        <v>71</v>
      </c>
      <c r="Q132" t="s">
        <v>4475</v>
      </c>
      <c r="R132">
        <v>12</v>
      </c>
      <c r="S132" t="s">
        <v>2686</v>
      </c>
      <c r="T132">
        <v>0</v>
      </c>
      <c r="U132">
        <v>1</v>
      </c>
      <c r="V132">
        <v>1</v>
      </c>
      <c r="W132">
        <v>0</v>
      </c>
      <c r="X132">
        <v>1</v>
      </c>
      <c r="Y132">
        <v>1</v>
      </c>
      <c r="Z132">
        <v>0</v>
      </c>
      <c r="AA132">
        <v>3</v>
      </c>
      <c r="AB132">
        <v>50</v>
      </c>
      <c r="AC132">
        <v>1</v>
      </c>
      <c r="AD132">
        <v>1</v>
      </c>
      <c r="AE132">
        <v>2</v>
      </c>
      <c r="AF132">
        <v>4</v>
      </c>
      <c r="AG132">
        <v>0</v>
      </c>
      <c r="AH132">
        <v>0</v>
      </c>
      <c r="AI132">
        <v>46</v>
      </c>
      <c r="AJ132">
        <v>47</v>
      </c>
      <c r="AK132">
        <v>49</v>
      </c>
      <c r="AL132">
        <v>49</v>
      </c>
      <c r="AM132">
        <v>0</v>
      </c>
      <c r="AN132">
        <v>4.2727272727272725</v>
      </c>
      <c r="AO132">
        <v>0</v>
      </c>
      <c r="AP132" t="s">
        <v>2687</v>
      </c>
      <c r="AQ132" t="s">
        <v>73</v>
      </c>
      <c r="AR132" t="s">
        <v>157</v>
      </c>
      <c r="AS132">
        <v>0</v>
      </c>
      <c r="AT132">
        <v>0</v>
      </c>
      <c r="AU132">
        <v>0</v>
      </c>
      <c r="AV132">
        <v>0</v>
      </c>
      <c r="AW132">
        <v>0</v>
      </c>
      <c r="AX132">
        <v>0</v>
      </c>
      <c r="AY132">
        <v>0</v>
      </c>
      <c r="AZ132" t="s">
        <v>74</v>
      </c>
      <c r="BA132">
        <v>0</v>
      </c>
      <c r="BB132">
        <v>0</v>
      </c>
      <c r="BC132" t="s">
        <v>76</v>
      </c>
      <c r="BD132">
        <v>0</v>
      </c>
      <c r="BE132" t="s">
        <v>76</v>
      </c>
      <c r="BF132">
        <v>1.3163199999999999</v>
      </c>
      <c r="BG132" t="s">
        <v>5685</v>
      </c>
    </row>
    <row r="133" spans="1:59" x14ac:dyDescent="0.25">
      <c r="A133" t="s">
        <v>293</v>
      </c>
      <c r="B133" t="s">
        <v>156</v>
      </c>
      <c r="C133">
        <v>1</v>
      </c>
      <c r="D133">
        <v>132</v>
      </c>
      <c r="E133">
        <v>1</v>
      </c>
      <c r="F133" t="s">
        <v>66</v>
      </c>
      <c r="G133" t="s">
        <v>67</v>
      </c>
      <c r="H133" t="s">
        <v>77</v>
      </c>
      <c r="I133" t="s">
        <v>9</v>
      </c>
      <c r="J133" t="s">
        <v>89</v>
      </c>
      <c r="K133" t="s">
        <v>283</v>
      </c>
      <c r="L133">
        <v>50</v>
      </c>
      <c r="M133">
        <v>937775</v>
      </c>
      <c r="N133">
        <v>0</v>
      </c>
      <c r="O133">
        <v>1</v>
      </c>
      <c r="P133" t="s">
        <v>71</v>
      </c>
      <c r="Q133" t="s">
        <v>4475</v>
      </c>
      <c r="R133">
        <v>12</v>
      </c>
      <c r="S133" t="s">
        <v>2686</v>
      </c>
      <c r="T133">
        <v>0</v>
      </c>
      <c r="U133">
        <v>2</v>
      </c>
      <c r="V133">
        <v>0</v>
      </c>
      <c r="W133">
        <v>0</v>
      </c>
      <c r="X133">
        <v>0</v>
      </c>
      <c r="Y133">
        <v>1</v>
      </c>
      <c r="Z133">
        <v>0</v>
      </c>
      <c r="AA133">
        <v>3</v>
      </c>
      <c r="AB133">
        <v>50</v>
      </c>
      <c r="AC133">
        <v>2</v>
      </c>
      <c r="AD133">
        <v>0</v>
      </c>
      <c r="AE133">
        <v>2</v>
      </c>
      <c r="AF133">
        <v>4</v>
      </c>
      <c r="AG133">
        <v>0</v>
      </c>
      <c r="AH133">
        <v>0</v>
      </c>
      <c r="AI133">
        <v>46</v>
      </c>
      <c r="AJ133">
        <v>46</v>
      </c>
      <c r="AK133">
        <v>48</v>
      </c>
      <c r="AL133">
        <v>48</v>
      </c>
      <c r="AM133">
        <v>0</v>
      </c>
      <c r="AN133">
        <v>4.1818181818181817</v>
      </c>
      <c r="AO133">
        <v>0</v>
      </c>
      <c r="AP133" t="s">
        <v>2687</v>
      </c>
      <c r="AQ133" t="s">
        <v>73</v>
      </c>
      <c r="AR133" t="s">
        <v>157</v>
      </c>
      <c r="AS133">
        <v>0</v>
      </c>
      <c r="AT133">
        <v>0</v>
      </c>
      <c r="AU133">
        <v>0</v>
      </c>
      <c r="AV133">
        <v>0</v>
      </c>
      <c r="AW133">
        <v>0</v>
      </c>
      <c r="AX133">
        <v>0</v>
      </c>
      <c r="AY133">
        <v>0</v>
      </c>
      <c r="AZ133" t="s">
        <v>74</v>
      </c>
      <c r="BA133">
        <v>0</v>
      </c>
      <c r="BB133">
        <v>0</v>
      </c>
      <c r="BC133" t="s">
        <v>81</v>
      </c>
      <c r="BD133">
        <v>0</v>
      </c>
      <c r="BE133" t="s">
        <v>76</v>
      </c>
      <c r="BF133">
        <v>1.3163199999999999</v>
      </c>
      <c r="BG133" t="s">
        <v>5685</v>
      </c>
    </row>
    <row r="134" spans="1:59" x14ac:dyDescent="0.25">
      <c r="A134" t="s">
        <v>294</v>
      </c>
      <c r="B134" t="s">
        <v>156</v>
      </c>
      <c r="C134">
        <v>1</v>
      </c>
      <c r="D134">
        <v>133</v>
      </c>
      <c r="E134">
        <v>1</v>
      </c>
      <c r="F134" t="s">
        <v>66</v>
      </c>
      <c r="G134" t="s">
        <v>67</v>
      </c>
      <c r="H134" t="s">
        <v>77</v>
      </c>
      <c r="I134" t="s">
        <v>5</v>
      </c>
      <c r="J134" t="s">
        <v>93</v>
      </c>
      <c r="K134" t="s">
        <v>70</v>
      </c>
      <c r="L134">
        <v>50</v>
      </c>
      <c r="M134">
        <v>937777</v>
      </c>
      <c r="N134">
        <v>0</v>
      </c>
      <c r="O134">
        <v>1</v>
      </c>
      <c r="P134" t="s">
        <v>71</v>
      </c>
      <c r="Q134" t="s">
        <v>4476</v>
      </c>
      <c r="R134">
        <v>13</v>
      </c>
      <c r="T134">
        <v>0</v>
      </c>
      <c r="U134">
        <v>4</v>
      </c>
      <c r="V134">
        <v>0</v>
      </c>
      <c r="W134">
        <v>0</v>
      </c>
      <c r="X134">
        <v>0</v>
      </c>
      <c r="Y134">
        <v>0</v>
      </c>
      <c r="Z134">
        <v>0</v>
      </c>
      <c r="AA134">
        <v>4</v>
      </c>
      <c r="AB134">
        <v>50</v>
      </c>
      <c r="AC134">
        <v>4</v>
      </c>
      <c r="AD134">
        <v>0</v>
      </c>
      <c r="AE134">
        <v>0</v>
      </c>
      <c r="AF134">
        <v>4</v>
      </c>
      <c r="AG134">
        <v>0</v>
      </c>
      <c r="AH134">
        <v>46</v>
      </c>
      <c r="AI134">
        <v>46</v>
      </c>
      <c r="AJ134">
        <v>46</v>
      </c>
      <c r="AK134">
        <v>46</v>
      </c>
      <c r="AL134">
        <v>0</v>
      </c>
      <c r="AM134">
        <v>0</v>
      </c>
      <c r="AN134">
        <v>4.1818181818181817</v>
      </c>
      <c r="AO134">
        <v>0</v>
      </c>
      <c r="AP134" t="s">
        <v>79</v>
      </c>
      <c r="AQ134" t="s">
        <v>73</v>
      </c>
      <c r="AR134" t="s">
        <v>157</v>
      </c>
      <c r="AS134">
        <v>0</v>
      </c>
      <c r="AT134">
        <v>0</v>
      </c>
      <c r="AU134">
        <v>0</v>
      </c>
      <c r="AV134">
        <v>0</v>
      </c>
      <c r="AW134">
        <v>0</v>
      </c>
      <c r="AX134">
        <v>0</v>
      </c>
      <c r="AY134">
        <v>0</v>
      </c>
      <c r="AZ134" t="s">
        <v>80</v>
      </c>
      <c r="BA134">
        <v>0</v>
      </c>
      <c r="BB134">
        <v>0</v>
      </c>
      <c r="BC134" t="s">
        <v>75</v>
      </c>
      <c r="BD134">
        <v>0</v>
      </c>
      <c r="BE134" t="s">
        <v>76</v>
      </c>
      <c r="BF134">
        <v>2.5448853333333337</v>
      </c>
      <c r="BG134" t="s">
        <v>5686</v>
      </c>
    </row>
    <row r="135" spans="1:59" x14ac:dyDescent="0.25">
      <c r="A135" t="s">
        <v>295</v>
      </c>
      <c r="B135" t="s">
        <v>156</v>
      </c>
      <c r="C135">
        <v>1</v>
      </c>
      <c r="D135">
        <v>134</v>
      </c>
      <c r="E135">
        <v>1</v>
      </c>
      <c r="F135" t="s">
        <v>66</v>
      </c>
      <c r="G135" t="s">
        <v>67</v>
      </c>
      <c r="H135" t="s">
        <v>77</v>
      </c>
      <c r="I135" t="s">
        <v>5</v>
      </c>
      <c r="J135" t="s">
        <v>2</v>
      </c>
      <c r="K135" t="s">
        <v>70</v>
      </c>
      <c r="L135">
        <v>50</v>
      </c>
      <c r="M135">
        <v>937779</v>
      </c>
      <c r="N135">
        <v>11.5</v>
      </c>
      <c r="O135">
        <v>1</v>
      </c>
      <c r="P135" t="s">
        <v>71</v>
      </c>
      <c r="Q135" t="s">
        <v>4476</v>
      </c>
      <c r="R135">
        <v>13</v>
      </c>
      <c r="T135">
        <v>0</v>
      </c>
      <c r="U135">
        <v>2</v>
      </c>
      <c r="V135">
        <v>1</v>
      </c>
      <c r="W135">
        <v>0</v>
      </c>
      <c r="X135">
        <v>1</v>
      </c>
      <c r="Y135">
        <v>0</v>
      </c>
      <c r="Z135">
        <v>0</v>
      </c>
      <c r="AA135">
        <v>3</v>
      </c>
      <c r="AB135">
        <v>50</v>
      </c>
      <c r="AC135">
        <v>26</v>
      </c>
      <c r="AD135">
        <v>1</v>
      </c>
      <c r="AE135">
        <v>0</v>
      </c>
      <c r="AF135">
        <v>27</v>
      </c>
      <c r="AG135">
        <v>0</v>
      </c>
      <c r="AH135">
        <v>24</v>
      </c>
      <c r="AI135">
        <v>23</v>
      </c>
      <c r="AJ135">
        <v>24</v>
      </c>
      <c r="AK135">
        <v>24</v>
      </c>
      <c r="AL135">
        <v>0</v>
      </c>
      <c r="AM135">
        <v>0.23</v>
      </c>
      <c r="AN135">
        <v>2.1818181818181817</v>
      </c>
      <c r="AO135">
        <v>0</v>
      </c>
      <c r="AP135" t="s">
        <v>79</v>
      </c>
      <c r="AQ135" t="s">
        <v>73</v>
      </c>
      <c r="AR135" t="s">
        <v>157</v>
      </c>
      <c r="AS135">
        <v>0</v>
      </c>
      <c r="AT135">
        <v>0</v>
      </c>
      <c r="AU135">
        <v>0</v>
      </c>
      <c r="AV135">
        <v>0</v>
      </c>
      <c r="AW135">
        <v>0</v>
      </c>
      <c r="AX135">
        <v>0</v>
      </c>
      <c r="AY135">
        <v>0</v>
      </c>
      <c r="AZ135" t="s">
        <v>83</v>
      </c>
      <c r="BA135">
        <v>11.5</v>
      </c>
      <c r="BB135">
        <v>0</v>
      </c>
      <c r="BC135" t="s">
        <v>76</v>
      </c>
      <c r="BD135">
        <v>0</v>
      </c>
      <c r="BE135" t="s">
        <v>76</v>
      </c>
      <c r="BF135">
        <v>11.430045333333334</v>
      </c>
      <c r="BG135" t="s">
        <v>5686</v>
      </c>
    </row>
    <row r="136" spans="1:59" x14ac:dyDescent="0.25">
      <c r="A136" t="s">
        <v>296</v>
      </c>
      <c r="B136" t="s">
        <v>156</v>
      </c>
      <c r="C136">
        <v>1</v>
      </c>
      <c r="D136">
        <v>136</v>
      </c>
      <c r="E136">
        <v>1</v>
      </c>
      <c r="F136" t="s">
        <v>66</v>
      </c>
      <c r="G136" t="s">
        <v>67</v>
      </c>
      <c r="H136" t="s">
        <v>77</v>
      </c>
      <c r="I136" t="s">
        <v>5</v>
      </c>
      <c r="J136" t="s">
        <v>2</v>
      </c>
      <c r="K136" t="s">
        <v>70</v>
      </c>
      <c r="L136">
        <v>50</v>
      </c>
      <c r="M136">
        <v>937813</v>
      </c>
      <c r="N136">
        <v>9.1</v>
      </c>
      <c r="O136">
        <v>1</v>
      </c>
      <c r="P136" t="s">
        <v>71</v>
      </c>
      <c r="Q136" t="s">
        <v>4476</v>
      </c>
      <c r="R136">
        <v>13</v>
      </c>
      <c r="T136">
        <v>0</v>
      </c>
      <c r="U136">
        <v>1</v>
      </c>
      <c r="V136">
        <v>0</v>
      </c>
      <c r="W136">
        <v>0</v>
      </c>
      <c r="X136">
        <v>0</v>
      </c>
      <c r="Y136">
        <v>0</v>
      </c>
      <c r="Z136">
        <v>0</v>
      </c>
      <c r="AA136">
        <v>1</v>
      </c>
      <c r="AB136">
        <v>50</v>
      </c>
      <c r="AC136">
        <v>25</v>
      </c>
      <c r="AD136">
        <v>0</v>
      </c>
      <c r="AE136">
        <v>0</v>
      </c>
      <c r="AF136">
        <v>25</v>
      </c>
      <c r="AG136">
        <v>0</v>
      </c>
      <c r="AH136">
        <v>25</v>
      </c>
      <c r="AI136">
        <v>25</v>
      </c>
      <c r="AJ136">
        <v>25</v>
      </c>
      <c r="AK136">
        <v>25</v>
      </c>
      <c r="AL136">
        <v>0</v>
      </c>
      <c r="AM136">
        <v>0.182</v>
      </c>
      <c r="AN136">
        <v>2.2727272727272729</v>
      </c>
      <c r="AO136">
        <v>0</v>
      </c>
      <c r="AP136" t="s">
        <v>79</v>
      </c>
      <c r="AQ136" t="s">
        <v>73</v>
      </c>
      <c r="AR136" t="s">
        <v>157</v>
      </c>
      <c r="AS136">
        <v>0</v>
      </c>
      <c r="AT136">
        <v>0</v>
      </c>
      <c r="AU136">
        <v>0</v>
      </c>
      <c r="AV136">
        <v>0</v>
      </c>
      <c r="AW136">
        <v>0</v>
      </c>
      <c r="AX136">
        <v>0</v>
      </c>
      <c r="AY136">
        <v>0</v>
      </c>
      <c r="AZ136" t="s">
        <v>83</v>
      </c>
      <c r="BA136">
        <v>9.1</v>
      </c>
      <c r="BB136">
        <v>0</v>
      </c>
      <c r="BC136" t="s">
        <v>76</v>
      </c>
      <c r="BD136">
        <v>0</v>
      </c>
      <c r="BE136" t="s">
        <v>76</v>
      </c>
      <c r="BF136">
        <v>0</v>
      </c>
      <c r="BG136" t="s">
        <v>5686</v>
      </c>
    </row>
    <row r="137" spans="1:59" x14ac:dyDescent="0.25">
      <c r="A137" t="s">
        <v>297</v>
      </c>
      <c r="B137" t="s">
        <v>156</v>
      </c>
      <c r="C137">
        <v>1</v>
      </c>
      <c r="D137">
        <v>137</v>
      </c>
      <c r="E137">
        <v>1</v>
      </c>
      <c r="F137" t="s">
        <v>66</v>
      </c>
      <c r="G137" t="s">
        <v>67</v>
      </c>
      <c r="H137" t="s">
        <v>77</v>
      </c>
      <c r="I137" t="s">
        <v>5</v>
      </c>
      <c r="J137" t="s">
        <v>2</v>
      </c>
      <c r="K137" t="s">
        <v>70</v>
      </c>
      <c r="L137">
        <v>50</v>
      </c>
      <c r="M137">
        <v>937815</v>
      </c>
      <c r="N137">
        <v>9.1</v>
      </c>
      <c r="O137">
        <v>1</v>
      </c>
      <c r="P137" t="s">
        <v>71</v>
      </c>
      <c r="Q137" t="s">
        <v>4476</v>
      </c>
      <c r="R137">
        <v>13</v>
      </c>
      <c r="T137">
        <v>0</v>
      </c>
      <c r="U137">
        <v>1</v>
      </c>
      <c r="V137">
        <v>0</v>
      </c>
      <c r="W137">
        <v>0</v>
      </c>
      <c r="X137">
        <v>0</v>
      </c>
      <c r="Y137">
        <v>0</v>
      </c>
      <c r="Z137">
        <v>0</v>
      </c>
      <c r="AA137">
        <v>1</v>
      </c>
      <c r="AB137">
        <v>50</v>
      </c>
      <c r="AC137">
        <v>25</v>
      </c>
      <c r="AD137">
        <v>0</v>
      </c>
      <c r="AE137">
        <v>0</v>
      </c>
      <c r="AF137">
        <v>25</v>
      </c>
      <c r="AG137">
        <v>0</v>
      </c>
      <c r="AH137">
        <v>25</v>
      </c>
      <c r="AI137">
        <v>25</v>
      </c>
      <c r="AJ137">
        <v>25</v>
      </c>
      <c r="AK137">
        <v>25</v>
      </c>
      <c r="AL137">
        <v>0</v>
      </c>
      <c r="AM137">
        <v>0.182</v>
      </c>
      <c r="AN137">
        <v>2.2727272727272729</v>
      </c>
      <c r="AO137">
        <v>0</v>
      </c>
      <c r="AP137" t="s">
        <v>79</v>
      </c>
      <c r="AQ137" t="s">
        <v>73</v>
      </c>
      <c r="AR137" t="s">
        <v>157</v>
      </c>
      <c r="AS137">
        <v>0</v>
      </c>
      <c r="AT137">
        <v>0</v>
      </c>
      <c r="AU137">
        <v>0</v>
      </c>
      <c r="AV137">
        <v>0</v>
      </c>
      <c r="AW137">
        <v>0</v>
      </c>
      <c r="AX137">
        <v>0</v>
      </c>
      <c r="AY137">
        <v>0</v>
      </c>
      <c r="AZ137" t="s">
        <v>83</v>
      </c>
      <c r="BA137">
        <v>9.1</v>
      </c>
      <c r="BB137">
        <v>0</v>
      </c>
      <c r="BC137" t="s">
        <v>76</v>
      </c>
      <c r="BD137">
        <v>0</v>
      </c>
      <c r="BE137" t="s">
        <v>76</v>
      </c>
      <c r="BF137">
        <v>0</v>
      </c>
      <c r="BG137" t="s">
        <v>5686</v>
      </c>
    </row>
    <row r="138" spans="1:59" x14ac:dyDescent="0.25">
      <c r="A138" t="s">
        <v>298</v>
      </c>
      <c r="B138" t="s">
        <v>156</v>
      </c>
      <c r="C138">
        <v>1</v>
      </c>
      <c r="D138">
        <v>138</v>
      </c>
      <c r="E138">
        <v>1</v>
      </c>
      <c r="F138" t="s">
        <v>66</v>
      </c>
      <c r="G138" t="s">
        <v>67</v>
      </c>
      <c r="H138" t="s">
        <v>77</v>
      </c>
      <c r="I138" t="s">
        <v>5</v>
      </c>
      <c r="J138" t="s">
        <v>2</v>
      </c>
      <c r="K138" t="s">
        <v>70</v>
      </c>
      <c r="L138">
        <v>50</v>
      </c>
      <c r="M138">
        <v>937817</v>
      </c>
      <c r="N138">
        <v>9.1</v>
      </c>
      <c r="O138">
        <v>1</v>
      </c>
      <c r="P138" t="s">
        <v>71</v>
      </c>
      <c r="Q138" t="s">
        <v>4476</v>
      </c>
      <c r="R138">
        <v>13</v>
      </c>
      <c r="T138">
        <v>0</v>
      </c>
      <c r="U138">
        <v>2</v>
      </c>
      <c r="V138">
        <v>0</v>
      </c>
      <c r="W138">
        <v>0</v>
      </c>
      <c r="X138">
        <v>0</v>
      </c>
      <c r="Y138">
        <v>0</v>
      </c>
      <c r="Z138">
        <v>0</v>
      </c>
      <c r="AA138">
        <v>2</v>
      </c>
      <c r="AB138">
        <v>50</v>
      </c>
      <c r="AC138">
        <v>26</v>
      </c>
      <c r="AD138">
        <v>0</v>
      </c>
      <c r="AE138">
        <v>0</v>
      </c>
      <c r="AF138">
        <v>26</v>
      </c>
      <c r="AG138">
        <v>0</v>
      </c>
      <c r="AH138">
        <v>24</v>
      </c>
      <c r="AI138">
        <v>24</v>
      </c>
      <c r="AJ138">
        <v>24</v>
      </c>
      <c r="AK138">
        <v>24</v>
      </c>
      <c r="AL138">
        <v>0</v>
      </c>
      <c r="AM138">
        <v>0.182</v>
      </c>
      <c r="AN138">
        <v>2.1818181818181817</v>
      </c>
      <c r="AO138">
        <v>0</v>
      </c>
      <c r="AP138" t="s">
        <v>79</v>
      </c>
      <c r="AQ138" t="s">
        <v>73</v>
      </c>
      <c r="AR138" t="s">
        <v>157</v>
      </c>
      <c r="AS138">
        <v>0</v>
      </c>
      <c r="AT138">
        <v>0</v>
      </c>
      <c r="AU138">
        <v>0</v>
      </c>
      <c r="AV138">
        <v>0</v>
      </c>
      <c r="AW138">
        <v>0</v>
      </c>
      <c r="AX138">
        <v>0</v>
      </c>
      <c r="AY138">
        <v>0</v>
      </c>
      <c r="AZ138" t="s">
        <v>83</v>
      </c>
      <c r="BA138">
        <v>9.1</v>
      </c>
      <c r="BB138">
        <v>0</v>
      </c>
      <c r="BC138" t="s">
        <v>76</v>
      </c>
      <c r="BD138">
        <v>0</v>
      </c>
      <c r="BE138" t="s">
        <v>76</v>
      </c>
      <c r="BF138">
        <v>0</v>
      </c>
      <c r="BG138" t="s">
        <v>5686</v>
      </c>
    </row>
    <row r="139" spans="1:59" x14ac:dyDescent="0.25">
      <c r="A139" t="s">
        <v>299</v>
      </c>
      <c r="B139" t="s">
        <v>156</v>
      </c>
      <c r="C139">
        <v>1</v>
      </c>
      <c r="D139">
        <v>139</v>
      </c>
      <c r="E139">
        <v>1</v>
      </c>
      <c r="F139" t="s">
        <v>66</v>
      </c>
      <c r="G139" t="s">
        <v>67</v>
      </c>
      <c r="H139" t="s">
        <v>77</v>
      </c>
      <c r="I139" t="s">
        <v>5</v>
      </c>
      <c r="J139" t="s">
        <v>2</v>
      </c>
      <c r="K139" t="s">
        <v>70</v>
      </c>
      <c r="L139">
        <v>50</v>
      </c>
      <c r="M139">
        <v>937819</v>
      </c>
      <c r="N139">
        <v>9.1</v>
      </c>
      <c r="O139">
        <v>1</v>
      </c>
      <c r="P139" t="s">
        <v>71</v>
      </c>
      <c r="Q139" t="s">
        <v>4476</v>
      </c>
      <c r="R139">
        <v>13</v>
      </c>
      <c r="T139">
        <v>0</v>
      </c>
      <c r="U139">
        <v>1</v>
      </c>
      <c r="V139">
        <v>0</v>
      </c>
      <c r="W139">
        <v>0</v>
      </c>
      <c r="X139">
        <v>0</v>
      </c>
      <c r="Y139">
        <v>0</v>
      </c>
      <c r="Z139">
        <v>0</v>
      </c>
      <c r="AA139">
        <v>1</v>
      </c>
      <c r="AB139">
        <v>50</v>
      </c>
      <c r="AC139">
        <v>25</v>
      </c>
      <c r="AD139">
        <v>0</v>
      </c>
      <c r="AE139">
        <v>0</v>
      </c>
      <c r="AF139">
        <v>25</v>
      </c>
      <c r="AG139">
        <v>0</v>
      </c>
      <c r="AH139">
        <v>25</v>
      </c>
      <c r="AI139">
        <v>25</v>
      </c>
      <c r="AJ139">
        <v>25</v>
      </c>
      <c r="AK139">
        <v>25</v>
      </c>
      <c r="AL139">
        <v>0</v>
      </c>
      <c r="AM139">
        <v>0.182</v>
      </c>
      <c r="AN139">
        <v>2.2727272727272729</v>
      </c>
      <c r="AO139">
        <v>0</v>
      </c>
      <c r="AP139" t="s">
        <v>79</v>
      </c>
      <c r="AQ139" t="s">
        <v>73</v>
      </c>
      <c r="AR139" t="s">
        <v>157</v>
      </c>
      <c r="AS139">
        <v>0</v>
      </c>
      <c r="AT139">
        <v>0</v>
      </c>
      <c r="AU139">
        <v>0</v>
      </c>
      <c r="AV139">
        <v>0</v>
      </c>
      <c r="AW139">
        <v>0</v>
      </c>
      <c r="AX139">
        <v>0</v>
      </c>
      <c r="AY139">
        <v>0</v>
      </c>
      <c r="AZ139" t="s">
        <v>83</v>
      </c>
      <c r="BA139">
        <v>9.1</v>
      </c>
      <c r="BB139">
        <v>0</v>
      </c>
      <c r="BC139" t="s">
        <v>76</v>
      </c>
      <c r="BD139">
        <v>0</v>
      </c>
      <c r="BE139" t="s">
        <v>76</v>
      </c>
      <c r="BF139">
        <v>0</v>
      </c>
      <c r="BG139" t="s">
        <v>5686</v>
      </c>
    </row>
    <row r="140" spans="1:59" x14ac:dyDescent="0.25">
      <c r="A140" t="s">
        <v>300</v>
      </c>
      <c r="B140" t="s">
        <v>156</v>
      </c>
      <c r="C140">
        <v>1</v>
      </c>
      <c r="D140">
        <v>140</v>
      </c>
      <c r="E140">
        <v>1</v>
      </c>
      <c r="F140" t="s">
        <v>66</v>
      </c>
      <c r="G140" t="s">
        <v>67</v>
      </c>
      <c r="H140" t="s">
        <v>77</v>
      </c>
      <c r="I140" t="s">
        <v>5</v>
      </c>
      <c r="J140" t="s">
        <v>2</v>
      </c>
      <c r="K140" t="s">
        <v>70</v>
      </c>
      <c r="L140">
        <v>50</v>
      </c>
      <c r="M140">
        <v>937821</v>
      </c>
      <c r="N140">
        <v>16.5</v>
      </c>
      <c r="O140">
        <v>1</v>
      </c>
      <c r="P140" t="s">
        <v>71</v>
      </c>
      <c r="Q140" t="s">
        <v>4476</v>
      </c>
      <c r="R140">
        <v>13</v>
      </c>
      <c r="T140">
        <v>0</v>
      </c>
      <c r="U140">
        <v>3</v>
      </c>
      <c r="V140">
        <v>0</v>
      </c>
      <c r="W140">
        <v>0</v>
      </c>
      <c r="X140">
        <v>0</v>
      </c>
      <c r="Y140">
        <v>0</v>
      </c>
      <c r="Z140">
        <v>0</v>
      </c>
      <c r="AA140">
        <v>3</v>
      </c>
      <c r="AB140">
        <v>50</v>
      </c>
      <c r="AC140">
        <v>39</v>
      </c>
      <c r="AD140">
        <v>0</v>
      </c>
      <c r="AE140">
        <v>0</v>
      </c>
      <c r="AF140">
        <v>39</v>
      </c>
      <c r="AG140">
        <v>0</v>
      </c>
      <c r="AH140">
        <v>11</v>
      </c>
      <c r="AI140">
        <v>11</v>
      </c>
      <c r="AJ140">
        <v>11</v>
      </c>
      <c r="AK140">
        <v>11</v>
      </c>
      <c r="AL140">
        <v>0</v>
      </c>
      <c r="AM140">
        <v>0.33</v>
      </c>
      <c r="AN140">
        <v>1</v>
      </c>
      <c r="AO140">
        <v>0</v>
      </c>
      <c r="AP140" t="s">
        <v>79</v>
      </c>
      <c r="AQ140" t="s">
        <v>73</v>
      </c>
      <c r="AR140" t="s">
        <v>157</v>
      </c>
      <c r="AS140">
        <v>0</v>
      </c>
      <c r="AT140">
        <v>0</v>
      </c>
      <c r="AU140">
        <v>0</v>
      </c>
      <c r="AV140">
        <v>0</v>
      </c>
      <c r="AW140">
        <v>0</v>
      </c>
      <c r="AX140">
        <v>0</v>
      </c>
      <c r="AY140">
        <v>0</v>
      </c>
      <c r="AZ140" t="s">
        <v>83</v>
      </c>
      <c r="BA140">
        <v>16.5</v>
      </c>
      <c r="BB140">
        <v>0</v>
      </c>
      <c r="BC140" t="s">
        <v>76</v>
      </c>
      <c r="BD140">
        <v>0</v>
      </c>
      <c r="BE140" t="s">
        <v>76</v>
      </c>
      <c r="BF140">
        <v>16.300429333333334</v>
      </c>
      <c r="BG140" t="s">
        <v>5686</v>
      </c>
    </row>
    <row r="141" spans="1:59" x14ac:dyDescent="0.25">
      <c r="A141" t="s">
        <v>301</v>
      </c>
      <c r="B141" t="s">
        <v>156</v>
      </c>
      <c r="C141">
        <v>1</v>
      </c>
      <c r="D141">
        <v>141</v>
      </c>
      <c r="E141">
        <v>1</v>
      </c>
      <c r="F141" t="s">
        <v>66</v>
      </c>
      <c r="G141" t="s">
        <v>67</v>
      </c>
      <c r="H141" t="s">
        <v>77</v>
      </c>
      <c r="I141" t="s">
        <v>5</v>
      </c>
      <c r="J141" t="s">
        <v>269</v>
      </c>
      <c r="K141" t="s">
        <v>302</v>
      </c>
      <c r="L141">
        <v>50</v>
      </c>
      <c r="M141">
        <v>937823</v>
      </c>
      <c r="N141">
        <v>9.1</v>
      </c>
      <c r="O141">
        <v>1</v>
      </c>
      <c r="P141" t="s">
        <v>71</v>
      </c>
      <c r="Q141" t="s">
        <v>4476</v>
      </c>
      <c r="R141">
        <v>13</v>
      </c>
      <c r="T141">
        <v>0</v>
      </c>
      <c r="U141">
        <v>0</v>
      </c>
      <c r="V141">
        <v>0</v>
      </c>
      <c r="W141">
        <v>0</v>
      </c>
      <c r="X141">
        <v>0</v>
      </c>
      <c r="Y141">
        <v>0</v>
      </c>
      <c r="Z141">
        <v>0</v>
      </c>
      <c r="AA141">
        <v>0</v>
      </c>
      <c r="AB141">
        <v>50</v>
      </c>
      <c r="AC141">
        <v>0</v>
      </c>
      <c r="AD141">
        <v>0</v>
      </c>
      <c r="AE141">
        <v>0</v>
      </c>
      <c r="AF141">
        <v>0</v>
      </c>
      <c r="AG141">
        <v>0</v>
      </c>
      <c r="AH141">
        <v>0</v>
      </c>
      <c r="AI141">
        <v>50</v>
      </c>
      <c r="AJ141">
        <v>50</v>
      </c>
      <c r="AK141">
        <v>50</v>
      </c>
      <c r="AL141">
        <v>50</v>
      </c>
      <c r="AM141">
        <v>0.182</v>
      </c>
      <c r="AN141">
        <v>4.5454545454545459</v>
      </c>
      <c r="AO141">
        <v>0</v>
      </c>
      <c r="AP141" t="s">
        <v>303</v>
      </c>
      <c r="AQ141" t="s">
        <v>86</v>
      </c>
      <c r="AR141" t="s">
        <v>157</v>
      </c>
      <c r="AS141">
        <v>0</v>
      </c>
      <c r="AT141">
        <v>0</v>
      </c>
      <c r="AU141">
        <v>0</v>
      </c>
      <c r="AV141">
        <v>0</v>
      </c>
      <c r="AW141">
        <v>0</v>
      </c>
      <c r="AX141">
        <v>0</v>
      </c>
      <c r="AY141">
        <v>0</v>
      </c>
      <c r="AZ141" t="s">
        <v>74</v>
      </c>
      <c r="BA141">
        <v>9.1</v>
      </c>
      <c r="BB141">
        <v>0</v>
      </c>
      <c r="BC141" t="s">
        <v>76</v>
      </c>
      <c r="BD141">
        <v>1</v>
      </c>
      <c r="BE141" t="s">
        <v>76</v>
      </c>
      <c r="BF141">
        <v>0</v>
      </c>
      <c r="BG141" t="s">
        <v>5686</v>
      </c>
    </row>
    <row r="142" spans="1:59" x14ac:dyDescent="0.25">
      <c r="A142" t="s">
        <v>304</v>
      </c>
      <c r="B142" t="s">
        <v>156</v>
      </c>
      <c r="C142">
        <v>1</v>
      </c>
      <c r="D142">
        <v>142</v>
      </c>
      <c r="E142">
        <v>1</v>
      </c>
      <c r="F142" t="s">
        <v>66</v>
      </c>
      <c r="G142" t="s">
        <v>67</v>
      </c>
      <c r="H142" t="s">
        <v>77</v>
      </c>
      <c r="I142" t="s">
        <v>5</v>
      </c>
      <c r="J142" t="s">
        <v>2</v>
      </c>
      <c r="K142" t="s">
        <v>70</v>
      </c>
      <c r="L142">
        <v>50</v>
      </c>
      <c r="M142">
        <v>937825</v>
      </c>
      <c r="N142">
        <v>16</v>
      </c>
      <c r="O142">
        <v>1</v>
      </c>
      <c r="P142" t="s">
        <v>71</v>
      </c>
      <c r="Q142" t="s">
        <v>4476</v>
      </c>
      <c r="R142">
        <v>13</v>
      </c>
      <c r="T142">
        <v>0</v>
      </c>
      <c r="U142">
        <v>3</v>
      </c>
      <c r="V142">
        <v>0</v>
      </c>
      <c r="W142">
        <v>0</v>
      </c>
      <c r="X142">
        <v>0</v>
      </c>
      <c r="Y142">
        <v>0</v>
      </c>
      <c r="Z142">
        <v>0</v>
      </c>
      <c r="AA142">
        <v>3</v>
      </c>
      <c r="AB142">
        <v>50</v>
      </c>
      <c r="AC142">
        <v>39</v>
      </c>
      <c r="AD142">
        <v>0</v>
      </c>
      <c r="AE142">
        <v>0</v>
      </c>
      <c r="AF142">
        <v>39</v>
      </c>
      <c r="AG142">
        <v>0</v>
      </c>
      <c r="AH142">
        <v>11</v>
      </c>
      <c r="AI142">
        <v>11</v>
      </c>
      <c r="AJ142">
        <v>11</v>
      </c>
      <c r="AK142">
        <v>11</v>
      </c>
      <c r="AL142">
        <v>0</v>
      </c>
      <c r="AM142">
        <v>0.32</v>
      </c>
      <c r="AN142">
        <v>1</v>
      </c>
      <c r="AO142">
        <v>0</v>
      </c>
      <c r="AP142" t="s">
        <v>79</v>
      </c>
      <c r="AQ142" t="s">
        <v>73</v>
      </c>
      <c r="AR142" t="s">
        <v>157</v>
      </c>
      <c r="AS142">
        <v>0</v>
      </c>
      <c r="AT142">
        <v>0</v>
      </c>
      <c r="AU142">
        <v>0</v>
      </c>
      <c r="AV142">
        <v>0</v>
      </c>
      <c r="AW142">
        <v>0</v>
      </c>
      <c r="AX142">
        <v>0</v>
      </c>
      <c r="AY142">
        <v>0</v>
      </c>
      <c r="AZ142" t="s">
        <v>83</v>
      </c>
      <c r="BA142">
        <v>16</v>
      </c>
      <c r="BB142">
        <v>0</v>
      </c>
      <c r="BC142" t="s">
        <v>76</v>
      </c>
      <c r="BD142">
        <v>0</v>
      </c>
      <c r="BE142" t="s">
        <v>76</v>
      </c>
      <c r="BF142">
        <v>15.269311999999998</v>
      </c>
      <c r="BG142" t="s">
        <v>5686</v>
      </c>
    </row>
    <row r="143" spans="1:59" x14ac:dyDescent="0.25">
      <c r="A143" t="s">
        <v>305</v>
      </c>
      <c r="B143" t="s">
        <v>156</v>
      </c>
      <c r="C143">
        <v>1</v>
      </c>
      <c r="D143">
        <v>143</v>
      </c>
      <c r="E143">
        <v>1</v>
      </c>
      <c r="F143" t="s">
        <v>66</v>
      </c>
      <c r="G143" t="s">
        <v>67</v>
      </c>
      <c r="H143" t="s">
        <v>77</v>
      </c>
      <c r="I143" t="s">
        <v>5</v>
      </c>
      <c r="J143" t="s">
        <v>269</v>
      </c>
      <c r="K143" t="s">
        <v>70</v>
      </c>
      <c r="L143">
        <v>50</v>
      </c>
      <c r="M143">
        <v>937827</v>
      </c>
      <c r="N143">
        <v>9.1</v>
      </c>
      <c r="O143">
        <v>1</v>
      </c>
      <c r="P143" t="s">
        <v>71</v>
      </c>
      <c r="Q143" t="s">
        <v>4476</v>
      </c>
      <c r="R143">
        <v>13</v>
      </c>
      <c r="T143">
        <v>0</v>
      </c>
      <c r="U143">
        <v>13</v>
      </c>
      <c r="V143">
        <v>0</v>
      </c>
      <c r="W143">
        <v>0</v>
      </c>
      <c r="X143">
        <v>0</v>
      </c>
      <c r="Y143">
        <v>2</v>
      </c>
      <c r="Z143">
        <v>0</v>
      </c>
      <c r="AA143">
        <v>15</v>
      </c>
      <c r="AB143">
        <v>50</v>
      </c>
      <c r="AC143">
        <v>19</v>
      </c>
      <c r="AD143">
        <v>0</v>
      </c>
      <c r="AE143">
        <v>2</v>
      </c>
      <c r="AF143">
        <v>21</v>
      </c>
      <c r="AG143">
        <v>0</v>
      </c>
      <c r="AH143">
        <v>31</v>
      </c>
      <c r="AI143">
        <v>29</v>
      </c>
      <c r="AJ143">
        <v>29</v>
      </c>
      <c r="AK143">
        <v>31</v>
      </c>
      <c r="AL143">
        <v>0</v>
      </c>
      <c r="AM143">
        <v>0.182</v>
      </c>
      <c r="AN143">
        <v>2.6363636363636362</v>
      </c>
      <c r="AO143">
        <v>0</v>
      </c>
      <c r="AP143" t="s">
        <v>79</v>
      </c>
      <c r="AQ143" t="s">
        <v>73</v>
      </c>
      <c r="AR143" t="s">
        <v>157</v>
      </c>
      <c r="AS143">
        <v>0</v>
      </c>
      <c r="AT143">
        <v>0</v>
      </c>
      <c r="AU143">
        <v>0</v>
      </c>
      <c r="AV143">
        <v>0</v>
      </c>
      <c r="AW143">
        <v>0</v>
      </c>
      <c r="AX143">
        <v>0</v>
      </c>
      <c r="AY143">
        <v>0</v>
      </c>
      <c r="AZ143" t="s">
        <v>80</v>
      </c>
      <c r="BA143">
        <v>9.1</v>
      </c>
      <c r="BB143">
        <v>0</v>
      </c>
      <c r="BC143" t="s">
        <v>81</v>
      </c>
      <c r="BD143">
        <v>0</v>
      </c>
      <c r="BE143" t="s">
        <v>76</v>
      </c>
      <c r="BF143">
        <v>4.7168133333333335</v>
      </c>
      <c r="BG143" t="s">
        <v>5686</v>
      </c>
    </row>
    <row r="144" spans="1:59" x14ac:dyDescent="0.25">
      <c r="A144" t="s">
        <v>306</v>
      </c>
      <c r="B144" t="s">
        <v>156</v>
      </c>
      <c r="C144">
        <v>1</v>
      </c>
      <c r="D144">
        <v>144</v>
      </c>
      <c r="E144">
        <v>1</v>
      </c>
      <c r="F144" t="s">
        <v>66</v>
      </c>
      <c r="G144" t="s">
        <v>67</v>
      </c>
      <c r="H144" t="s">
        <v>68</v>
      </c>
      <c r="I144" t="s">
        <v>7</v>
      </c>
      <c r="J144" t="s">
        <v>7</v>
      </c>
      <c r="K144" t="s">
        <v>70</v>
      </c>
      <c r="L144">
        <v>50</v>
      </c>
      <c r="M144">
        <v>937829</v>
      </c>
      <c r="N144">
        <v>6</v>
      </c>
      <c r="O144">
        <v>1</v>
      </c>
      <c r="P144" t="s">
        <v>71</v>
      </c>
      <c r="Q144" t="s">
        <v>4477</v>
      </c>
      <c r="R144">
        <v>14</v>
      </c>
      <c r="T144">
        <v>4</v>
      </c>
      <c r="U144">
        <v>9</v>
      </c>
      <c r="V144">
        <v>11</v>
      </c>
      <c r="W144">
        <v>0</v>
      </c>
      <c r="X144">
        <v>11</v>
      </c>
      <c r="Y144">
        <v>0</v>
      </c>
      <c r="Z144">
        <v>15</v>
      </c>
      <c r="AA144">
        <v>20</v>
      </c>
      <c r="AB144">
        <v>50</v>
      </c>
      <c r="AC144">
        <v>10</v>
      </c>
      <c r="AD144">
        <v>22</v>
      </c>
      <c r="AE144">
        <v>0</v>
      </c>
      <c r="AF144">
        <v>32</v>
      </c>
      <c r="AG144">
        <v>0</v>
      </c>
      <c r="AH144">
        <v>40</v>
      </c>
      <c r="AI144">
        <v>18</v>
      </c>
      <c r="AJ144">
        <v>40</v>
      </c>
      <c r="AK144">
        <v>40</v>
      </c>
      <c r="AL144">
        <v>0</v>
      </c>
      <c r="AM144">
        <v>0.12</v>
      </c>
      <c r="AN144">
        <v>3.6363636363636367</v>
      </c>
      <c r="AO144">
        <v>0</v>
      </c>
      <c r="AP144" t="s">
        <v>82</v>
      </c>
      <c r="AQ144" t="s">
        <v>73</v>
      </c>
      <c r="AR144" t="s">
        <v>157</v>
      </c>
      <c r="AS144">
        <v>686</v>
      </c>
      <c r="AT144">
        <v>678</v>
      </c>
      <c r="AU144">
        <v>0</v>
      </c>
      <c r="AV144">
        <v>0</v>
      </c>
      <c r="AW144">
        <v>1.3640000000000001</v>
      </c>
      <c r="AX144">
        <v>0.13640000000000002</v>
      </c>
      <c r="AY144">
        <v>4.3648000000000007</v>
      </c>
      <c r="AZ144" t="s">
        <v>74</v>
      </c>
      <c r="BA144">
        <v>1.6351999999999993</v>
      </c>
      <c r="BB144">
        <v>11.988269794721401</v>
      </c>
      <c r="BC144" t="s">
        <v>75</v>
      </c>
      <c r="BD144">
        <v>0</v>
      </c>
      <c r="BE144" t="s">
        <v>76</v>
      </c>
      <c r="BF144">
        <v>1.8029999999999999</v>
      </c>
      <c r="BG144" t="s">
        <v>5687</v>
      </c>
    </row>
    <row r="145" spans="1:59" x14ac:dyDescent="0.25">
      <c r="A145" t="s">
        <v>307</v>
      </c>
      <c r="B145" t="s">
        <v>156</v>
      </c>
      <c r="C145">
        <v>1</v>
      </c>
      <c r="D145">
        <v>145</v>
      </c>
      <c r="E145">
        <v>1</v>
      </c>
      <c r="F145" t="s">
        <v>66</v>
      </c>
      <c r="G145" t="s">
        <v>67</v>
      </c>
      <c r="H145" t="s">
        <v>68</v>
      </c>
      <c r="I145" t="s">
        <v>7</v>
      </c>
      <c r="J145" t="s">
        <v>7</v>
      </c>
      <c r="K145" t="s">
        <v>70</v>
      </c>
      <c r="L145">
        <v>50</v>
      </c>
      <c r="M145">
        <v>937831</v>
      </c>
      <c r="N145">
        <v>6</v>
      </c>
      <c r="O145">
        <v>1</v>
      </c>
      <c r="P145" t="s">
        <v>71</v>
      </c>
      <c r="Q145" t="s">
        <v>4477</v>
      </c>
      <c r="R145">
        <v>14</v>
      </c>
      <c r="T145">
        <v>4</v>
      </c>
      <c r="U145">
        <v>9</v>
      </c>
      <c r="V145">
        <v>16</v>
      </c>
      <c r="W145">
        <v>0</v>
      </c>
      <c r="X145">
        <v>16</v>
      </c>
      <c r="Y145">
        <v>0</v>
      </c>
      <c r="Z145">
        <v>20</v>
      </c>
      <c r="AA145">
        <v>25</v>
      </c>
      <c r="AB145">
        <v>50</v>
      </c>
      <c r="AC145">
        <v>13</v>
      </c>
      <c r="AD145">
        <v>32</v>
      </c>
      <c r="AE145">
        <v>0</v>
      </c>
      <c r="AF145">
        <v>45</v>
      </c>
      <c r="AG145">
        <v>0</v>
      </c>
      <c r="AH145">
        <v>37</v>
      </c>
      <c r="AI145">
        <v>5</v>
      </c>
      <c r="AJ145">
        <v>37</v>
      </c>
      <c r="AK145">
        <v>37</v>
      </c>
      <c r="AL145">
        <v>0</v>
      </c>
      <c r="AM145">
        <v>0.12</v>
      </c>
      <c r="AN145">
        <v>3.3636363636363638</v>
      </c>
      <c r="AO145">
        <v>0</v>
      </c>
      <c r="AP145" t="s">
        <v>82</v>
      </c>
      <c r="AQ145" t="s">
        <v>73</v>
      </c>
      <c r="AR145" t="s">
        <v>157</v>
      </c>
      <c r="AS145">
        <v>809</v>
      </c>
      <c r="AT145">
        <v>754</v>
      </c>
      <c r="AU145">
        <v>0</v>
      </c>
      <c r="AV145">
        <v>0</v>
      </c>
      <c r="AW145">
        <v>1.5629999999999999</v>
      </c>
      <c r="AX145">
        <v>0.12023076923076922</v>
      </c>
      <c r="AY145">
        <v>5.4103846153846149</v>
      </c>
      <c r="AZ145" t="s">
        <v>74</v>
      </c>
      <c r="BA145">
        <v>0.5896153846153851</v>
      </c>
      <c r="BB145">
        <v>4.9040307101727487</v>
      </c>
      <c r="BC145" t="s">
        <v>76</v>
      </c>
      <c r="BD145">
        <v>0</v>
      </c>
      <c r="BE145" t="s">
        <v>76</v>
      </c>
      <c r="BF145">
        <v>1.579</v>
      </c>
      <c r="BG145" t="s">
        <v>5687</v>
      </c>
    </row>
    <row r="146" spans="1:59" x14ac:dyDescent="0.25">
      <c r="A146" t="s">
        <v>308</v>
      </c>
      <c r="B146" t="s">
        <v>156</v>
      </c>
      <c r="C146">
        <v>1</v>
      </c>
      <c r="D146">
        <v>146</v>
      </c>
      <c r="E146">
        <v>1</v>
      </c>
      <c r="F146" t="s">
        <v>66</v>
      </c>
      <c r="G146" t="s">
        <v>67</v>
      </c>
      <c r="H146" t="s">
        <v>68</v>
      </c>
      <c r="I146" t="s">
        <v>7</v>
      </c>
      <c r="J146" t="s">
        <v>7</v>
      </c>
      <c r="K146" t="s">
        <v>70</v>
      </c>
      <c r="L146">
        <v>50</v>
      </c>
      <c r="M146">
        <v>937833</v>
      </c>
      <c r="N146">
        <v>6</v>
      </c>
      <c r="O146">
        <v>1</v>
      </c>
      <c r="P146" t="s">
        <v>71</v>
      </c>
      <c r="Q146" t="s">
        <v>4477</v>
      </c>
      <c r="R146">
        <v>14</v>
      </c>
      <c r="T146">
        <v>13</v>
      </c>
      <c r="U146">
        <v>18</v>
      </c>
      <c r="V146">
        <v>14</v>
      </c>
      <c r="W146">
        <v>0</v>
      </c>
      <c r="X146">
        <v>14</v>
      </c>
      <c r="Y146">
        <v>1</v>
      </c>
      <c r="Z146">
        <v>28</v>
      </c>
      <c r="AA146">
        <v>33</v>
      </c>
      <c r="AB146">
        <v>50</v>
      </c>
      <c r="AC146">
        <v>19</v>
      </c>
      <c r="AD146">
        <v>14</v>
      </c>
      <c r="AE146">
        <v>1</v>
      </c>
      <c r="AF146">
        <v>34</v>
      </c>
      <c r="AG146">
        <v>0</v>
      </c>
      <c r="AH146">
        <v>31</v>
      </c>
      <c r="AI146">
        <v>16</v>
      </c>
      <c r="AJ146">
        <v>30</v>
      </c>
      <c r="AK146">
        <v>31</v>
      </c>
      <c r="AL146">
        <v>0</v>
      </c>
      <c r="AM146">
        <v>0.12</v>
      </c>
      <c r="AN146">
        <v>2.7272727272727275</v>
      </c>
      <c r="AO146">
        <v>0</v>
      </c>
      <c r="AP146" t="s">
        <v>82</v>
      </c>
      <c r="AQ146" t="s">
        <v>73</v>
      </c>
      <c r="AR146" t="s">
        <v>157</v>
      </c>
      <c r="AS146">
        <v>1744</v>
      </c>
      <c r="AT146">
        <v>1672</v>
      </c>
      <c r="AU146">
        <v>0</v>
      </c>
      <c r="AV146">
        <v>0</v>
      </c>
      <c r="AW146">
        <v>3.4159999999999999</v>
      </c>
      <c r="AX146">
        <v>0.17978947368421053</v>
      </c>
      <c r="AY146">
        <v>6.1128421052631579</v>
      </c>
      <c r="AZ146" t="s">
        <v>74</v>
      </c>
      <c r="BA146">
        <v>-0.11284210526315785</v>
      </c>
      <c r="BB146">
        <v>-0.62763466042154548</v>
      </c>
      <c r="BC146" t="s">
        <v>76</v>
      </c>
      <c r="BD146">
        <v>0</v>
      </c>
      <c r="BE146" t="s">
        <v>76</v>
      </c>
      <c r="BF146">
        <v>3.3130000000000002</v>
      </c>
      <c r="BG146" t="s">
        <v>5687</v>
      </c>
    </row>
    <row r="147" spans="1:59" x14ac:dyDescent="0.25">
      <c r="A147" t="s">
        <v>309</v>
      </c>
      <c r="B147" t="s">
        <v>156</v>
      </c>
      <c r="C147">
        <v>1</v>
      </c>
      <c r="D147">
        <v>147</v>
      </c>
      <c r="E147">
        <v>1</v>
      </c>
      <c r="F147" t="s">
        <v>66</v>
      </c>
      <c r="G147" t="s">
        <v>67</v>
      </c>
      <c r="H147" t="s">
        <v>68</v>
      </c>
      <c r="I147" t="s">
        <v>7</v>
      </c>
      <c r="J147" t="s">
        <v>7</v>
      </c>
      <c r="K147" t="s">
        <v>70</v>
      </c>
      <c r="L147">
        <v>50</v>
      </c>
      <c r="M147">
        <v>937835</v>
      </c>
      <c r="N147">
        <v>8</v>
      </c>
      <c r="O147">
        <v>1</v>
      </c>
      <c r="P147" t="s">
        <v>71</v>
      </c>
      <c r="Q147" t="s">
        <v>4477</v>
      </c>
      <c r="R147">
        <v>14</v>
      </c>
      <c r="T147">
        <v>34</v>
      </c>
      <c r="U147">
        <v>39</v>
      </c>
      <c r="V147">
        <v>1</v>
      </c>
      <c r="W147">
        <v>0</v>
      </c>
      <c r="X147">
        <v>1</v>
      </c>
      <c r="Y147">
        <v>2</v>
      </c>
      <c r="Z147">
        <v>37</v>
      </c>
      <c r="AA147">
        <v>42</v>
      </c>
      <c r="AB147">
        <v>50</v>
      </c>
      <c r="AC147">
        <v>39</v>
      </c>
      <c r="AD147">
        <v>1</v>
      </c>
      <c r="AE147">
        <v>2</v>
      </c>
      <c r="AF147">
        <v>42</v>
      </c>
      <c r="AG147">
        <v>0</v>
      </c>
      <c r="AH147">
        <v>11</v>
      </c>
      <c r="AI147">
        <v>8</v>
      </c>
      <c r="AJ147">
        <v>9</v>
      </c>
      <c r="AK147">
        <v>11</v>
      </c>
      <c r="AL147">
        <v>0</v>
      </c>
      <c r="AM147">
        <v>0.16</v>
      </c>
      <c r="AN147">
        <v>0.81818181818181823</v>
      </c>
      <c r="AO147">
        <v>0</v>
      </c>
      <c r="AP147" t="s">
        <v>82</v>
      </c>
      <c r="AQ147" t="s">
        <v>73</v>
      </c>
      <c r="AR147" t="s">
        <v>157</v>
      </c>
      <c r="AS147">
        <v>3542</v>
      </c>
      <c r="AT147">
        <v>3600</v>
      </c>
      <c r="AU147">
        <v>0</v>
      </c>
      <c r="AV147">
        <v>0</v>
      </c>
      <c r="AW147">
        <v>7.1420000000000003</v>
      </c>
      <c r="AX147">
        <v>0.18312820512820513</v>
      </c>
      <c r="AY147">
        <v>7.6913846153846155</v>
      </c>
      <c r="AZ147" t="s">
        <v>74</v>
      </c>
      <c r="BA147">
        <v>0.30861538461538451</v>
      </c>
      <c r="BB147">
        <v>1.6852422290674876</v>
      </c>
      <c r="BC147" t="s">
        <v>76</v>
      </c>
      <c r="BD147">
        <v>0</v>
      </c>
      <c r="BE147" t="s">
        <v>76</v>
      </c>
      <c r="BF147">
        <v>7.0949999999999998</v>
      </c>
      <c r="BG147" t="s">
        <v>5687</v>
      </c>
    </row>
    <row r="148" spans="1:59" x14ac:dyDescent="0.25">
      <c r="A148" t="s">
        <v>310</v>
      </c>
      <c r="B148" t="s">
        <v>156</v>
      </c>
      <c r="C148">
        <v>1</v>
      </c>
      <c r="D148">
        <v>148</v>
      </c>
      <c r="E148">
        <v>1</v>
      </c>
      <c r="F148" t="s">
        <v>66</v>
      </c>
      <c r="G148" t="s">
        <v>67</v>
      </c>
      <c r="H148" t="s">
        <v>68</v>
      </c>
      <c r="I148" t="s">
        <v>7</v>
      </c>
      <c r="J148" t="s">
        <v>7</v>
      </c>
      <c r="K148" t="s">
        <v>70</v>
      </c>
      <c r="L148">
        <v>50</v>
      </c>
      <c r="M148">
        <v>937837</v>
      </c>
      <c r="N148">
        <v>6</v>
      </c>
      <c r="O148">
        <v>1</v>
      </c>
      <c r="P148" t="s">
        <v>71</v>
      </c>
      <c r="Q148" t="s">
        <v>4477</v>
      </c>
      <c r="R148">
        <v>14</v>
      </c>
      <c r="T148">
        <v>15</v>
      </c>
      <c r="U148">
        <v>20</v>
      </c>
      <c r="V148">
        <v>7</v>
      </c>
      <c r="W148">
        <v>0</v>
      </c>
      <c r="X148">
        <v>7</v>
      </c>
      <c r="Y148">
        <v>0</v>
      </c>
      <c r="Z148">
        <v>22</v>
      </c>
      <c r="AA148">
        <v>27</v>
      </c>
      <c r="AB148">
        <v>50</v>
      </c>
      <c r="AC148">
        <v>27</v>
      </c>
      <c r="AD148">
        <v>7</v>
      </c>
      <c r="AE148">
        <v>0</v>
      </c>
      <c r="AF148">
        <v>34</v>
      </c>
      <c r="AG148">
        <v>0</v>
      </c>
      <c r="AH148">
        <v>23</v>
      </c>
      <c r="AI148">
        <v>16</v>
      </c>
      <c r="AJ148">
        <v>23</v>
      </c>
      <c r="AK148">
        <v>23</v>
      </c>
      <c r="AL148">
        <v>0</v>
      </c>
      <c r="AM148">
        <v>0.12</v>
      </c>
      <c r="AN148">
        <v>2.0909090909090908</v>
      </c>
      <c r="AO148">
        <v>0</v>
      </c>
      <c r="AP148" t="s">
        <v>82</v>
      </c>
      <c r="AQ148" t="s">
        <v>73</v>
      </c>
      <c r="AR148" t="s">
        <v>157</v>
      </c>
      <c r="AS148">
        <v>1635</v>
      </c>
      <c r="AT148">
        <v>1648</v>
      </c>
      <c r="AU148">
        <v>0</v>
      </c>
      <c r="AV148">
        <v>0</v>
      </c>
      <c r="AW148">
        <v>3.2829999999999999</v>
      </c>
      <c r="AX148">
        <v>0.12159259259259259</v>
      </c>
      <c r="AY148">
        <v>4.1341481481481477</v>
      </c>
      <c r="AZ148" t="s">
        <v>74</v>
      </c>
      <c r="BA148">
        <v>1.8658518518518523</v>
      </c>
      <c r="BB148">
        <v>15.345111178799883</v>
      </c>
      <c r="BC148" t="s">
        <v>76</v>
      </c>
      <c r="BD148">
        <v>0</v>
      </c>
      <c r="BE148" t="s">
        <v>76</v>
      </c>
      <c r="BF148">
        <v>3.26</v>
      </c>
      <c r="BG148" t="s">
        <v>5687</v>
      </c>
    </row>
    <row r="149" spans="1:59" x14ac:dyDescent="0.25">
      <c r="A149" t="s">
        <v>311</v>
      </c>
      <c r="B149" t="s">
        <v>156</v>
      </c>
      <c r="C149">
        <v>1</v>
      </c>
      <c r="D149">
        <v>149</v>
      </c>
      <c r="E149">
        <v>1</v>
      </c>
      <c r="F149" t="s">
        <v>66</v>
      </c>
      <c r="G149" t="s">
        <v>67</v>
      </c>
      <c r="H149" t="s">
        <v>77</v>
      </c>
      <c r="I149" t="s">
        <v>5</v>
      </c>
      <c r="J149" t="s">
        <v>78</v>
      </c>
      <c r="K149" t="s">
        <v>70</v>
      </c>
      <c r="L149">
        <v>50</v>
      </c>
      <c r="M149">
        <v>937839</v>
      </c>
      <c r="N149">
        <v>5</v>
      </c>
      <c r="O149">
        <v>1</v>
      </c>
      <c r="P149" t="s">
        <v>71</v>
      </c>
      <c r="Q149" t="s">
        <v>4477</v>
      </c>
      <c r="R149">
        <v>14</v>
      </c>
      <c r="T149">
        <v>0</v>
      </c>
      <c r="U149">
        <v>4</v>
      </c>
      <c r="V149">
        <v>0</v>
      </c>
      <c r="W149">
        <v>0</v>
      </c>
      <c r="X149">
        <v>0</v>
      </c>
      <c r="Y149">
        <v>0</v>
      </c>
      <c r="Z149">
        <v>0</v>
      </c>
      <c r="AA149">
        <v>4</v>
      </c>
      <c r="AB149">
        <v>50</v>
      </c>
      <c r="AC149">
        <v>4</v>
      </c>
      <c r="AD149">
        <v>0</v>
      </c>
      <c r="AE149">
        <v>0</v>
      </c>
      <c r="AF149">
        <v>4</v>
      </c>
      <c r="AG149">
        <v>0</v>
      </c>
      <c r="AH149">
        <v>46</v>
      </c>
      <c r="AI149">
        <v>46</v>
      </c>
      <c r="AJ149">
        <v>46</v>
      </c>
      <c r="AK149">
        <v>46</v>
      </c>
      <c r="AL149">
        <v>0</v>
      </c>
      <c r="AM149">
        <v>0.1</v>
      </c>
      <c r="AN149">
        <v>4.1818181818181817</v>
      </c>
      <c r="AO149">
        <v>0</v>
      </c>
      <c r="AP149" t="s">
        <v>79</v>
      </c>
      <c r="AQ149" t="s">
        <v>73</v>
      </c>
      <c r="AR149" t="s">
        <v>157</v>
      </c>
      <c r="AS149">
        <v>0</v>
      </c>
      <c r="AT149">
        <v>0</v>
      </c>
      <c r="AU149">
        <v>0</v>
      </c>
      <c r="AV149">
        <v>0</v>
      </c>
      <c r="AW149">
        <v>0</v>
      </c>
      <c r="AX149">
        <v>0</v>
      </c>
      <c r="AY149">
        <v>0</v>
      </c>
      <c r="AZ149" t="s">
        <v>80</v>
      </c>
      <c r="BA149">
        <v>5</v>
      </c>
      <c r="BB149">
        <v>0</v>
      </c>
      <c r="BC149" t="s">
        <v>76</v>
      </c>
      <c r="BD149">
        <v>0</v>
      </c>
      <c r="BE149" t="s">
        <v>76</v>
      </c>
      <c r="BF149">
        <v>4.4754879999999995</v>
      </c>
      <c r="BG149" t="s">
        <v>5687</v>
      </c>
    </row>
    <row r="150" spans="1:59" x14ac:dyDescent="0.25">
      <c r="A150" t="s">
        <v>312</v>
      </c>
      <c r="B150" t="s">
        <v>156</v>
      </c>
      <c r="C150">
        <v>1</v>
      </c>
      <c r="D150">
        <v>150</v>
      </c>
      <c r="E150">
        <v>1</v>
      </c>
      <c r="F150" t="s">
        <v>66</v>
      </c>
      <c r="G150" t="s">
        <v>67</v>
      </c>
      <c r="H150" t="s">
        <v>68</v>
      </c>
      <c r="I150" t="s">
        <v>7</v>
      </c>
      <c r="J150" t="s">
        <v>7</v>
      </c>
      <c r="K150" t="s">
        <v>70</v>
      </c>
      <c r="L150">
        <v>50</v>
      </c>
      <c r="M150">
        <v>937841</v>
      </c>
      <c r="N150">
        <v>6</v>
      </c>
      <c r="O150">
        <v>1</v>
      </c>
      <c r="P150" t="s">
        <v>71</v>
      </c>
      <c r="Q150" t="s">
        <v>4477</v>
      </c>
      <c r="R150">
        <v>14</v>
      </c>
      <c r="T150">
        <v>9</v>
      </c>
      <c r="U150">
        <v>14</v>
      </c>
      <c r="V150">
        <v>3</v>
      </c>
      <c r="W150">
        <v>0</v>
      </c>
      <c r="X150">
        <v>3</v>
      </c>
      <c r="Y150">
        <v>2</v>
      </c>
      <c r="Z150">
        <v>14</v>
      </c>
      <c r="AA150">
        <v>19</v>
      </c>
      <c r="AB150">
        <v>50</v>
      </c>
      <c r="AC150">
        <v>17</v>
      </c>
      <c r="AD150">
        <v>3</v>
      </c>
      <c r="AE150">
        <v>6</v>
      </c>
      <c r="AF150">
        <v>26</v>
      </c>
      <c r="AG150">
        <v>0</v>
      </c>
      <c r="AH150">
        <v>33</v>
      </c>
      <c r="AI150">
        <v>24</v>
      </c>
      <c r="AJ150">
        <v>27</v>
      </c>
      <c r="AK150">
        <v>33</v>
      </c>
      <c r="AL150">
        <v>0</v>
      </c>
      <c r="AM150">
        <v>0.12</v>
      </c>
      <c r="AN150">
        <v>2.4545454545454546</v>
      </c>
      <c r="AO150">
        <v>0</v>
      </c>
      <c r="AP150" t="s">
        <v>82</v>
      </c>
      <c r="AQ150" t="s">
        <v>73</v>
      </c>
      <c r="AR150" t="s">
        <v>157</v>
      </c>
      <c r="AS150">
        <v>1780</v>
      </c>
      <c r="AT150">
        <v>1808</v>
      </c>
      <c r="AU150">
        <v>0</v>
      </c>
      <c r="AV150">
        <v>0</v>
      </c>
      <c r="AW150">
        <v>3.5880000000000001</v>
      </c>
      <c r="AX150">
        <v>0.21105882352941177</v>
      </c>
      <c r="AY150">
        <v>5.4875294117647062</v>
      </c>
      <c r="AZ150" t="s">
        <v>74</v>
      </c>
      <c r="BA150">
        <v>0.51247058823529379</v>
      </c>
      <c r="BB150">
        <v>2.4280936454849482</v>
      </c>
      <c r="BC150" t="s">
        <v>76</v>
      </c>
      <c r="BD150">
        <v>0</v>
      </c>
      <c r="BE150" t="s">
        <v>76</v>
      </c>
      <c r="BF150">
        <v>3.641</v>
      </c>
      <c r="BG150" t="s">
        <v>5687</v>
      </c>
    </row>
    <row r="151" spans="1:59" x14ac:dyDescent="0.25">
      <c r="A151" t="s">
        <v>313</v>
      </c>
      <c r="B151" t="s">
        <v>156</v>
      </c>
      <c r="C151">
        <v>1</v>
      </c>
      <c r="D151">
        <v>151</v>
      </c>
      <c r="E151">
        <v>1</v>
      </c>
      <c r="F151" t="s">
        <v>66</v>
      </c>
      <c r="G151" t="s">
        <v>67</v>
      </c>
      <c r="H151" t="s">
        <v>68</v>
      </c>
      <c r="I151" t="s">
        <v>7</v>
      </c>
      <c r="J151" t="s">
        <v>7</v>
      </c>
      <c r="K151" t="s">
        <v>70</v>
      </c>
      <c r="L151">
        <v>50</v>
      </c>
      <c r="M151">
        <v>937843</v>
      </c>
      <c r="N151">
        <v>6</v>
      </c>
      <c r="O151">
        <v>1</v>
      </c>
      <c r="P151" t="s">
        <v>71</v>
      </c>
      <c r="Q151" t="s">
        <v>4477</v>
      </c>
      <c r="R151">
        <v>14</v>
      </c>
      <c r="T151">
        <v>23</v>
      </c>
      <c r="U151">
        <v>28</v>
      </c>
      <c r="V151">
        <v>5</v>
      </c>
      <c r="W151">
        <v>0</v>
      </c>
      <c r="X151">
        <v>5</v>
      </c>
      <c r="Y151">
        <v>0</v>
      </c>
      <c r="Z151">
        <v>28</v>
      </c>
      <c r="AA151">
        <v>33</v>
      </c>
      <c r="AB151">
        <v>50</v>
      </c>
      <c r="AC151">
        <v>35</v>
      </c>
      <c r="AD151">
        <v>6</v>
      </c>
      <c r="AE151">
        <v>0</v>
      </c>
      <c r="AF151">
        <v>41</v>
      </c>
      <c r="AG151">
        <v>0</v>
      </c>
      <c r="AH151">
        <v>15</v>
      </c>
      <c r="AI151">
        <v>9</v>
      </c>
      <c r="AJ151">
        <v>15</v>
      </c>
      <c r="AK151">
        <v>15</v>
      </c>
      <c r="AL151">
        <v>0</v>
      </c>
      <c r="AM151">
        <v>0.12</v>
      </c>
      <c r="AN151">
        <v>1.3636363636363638</v>
      </c>
      <c r="AO151">
        <v>0</v>
      </c>
      <c r="AP151" t="s">
        <v>82</v>
      </c>
      <c r="AQ151" t="s">
        <v>73</v>
      </c>
      <c r="AR151" t="s">
        <v>157</v>
      </c>
      <c r="AS151">
        <v>2795</v>
      </c>
      <c r="AT151">
        <v>2810</v>
      </c>
      <c r="AU151">
        <v>0</v>
      </c>
      <c r="AV151">
        <v>0</v>
      </c>
      <c r="AW151">
        <v>5.6050000000000004</v>
      </c>
      <c r="AX151">
        <v>0.16014285714285714</v>
      </c>
      <c r="AY151">
        <v>6.5658571428571424</v>
      </c>
      <c r="AZ151" t="s">
        <v>74</v>
      </c>
      <c r="BA151">
        <v>-0.56585714285714239</v>
      </c>
      <c r="BB151">
        <v>-3.5334522747546804</v>
      </c>
      <c r="BC151" t="s">
        <v>76</v>
      </c>
      <c r="BD151">
        <v>0</v>
      </c>
      <c r="BE151" t="s">
        <v>76</v>
      </c>
      <c r="BF151">
        <v>5.2850000000000001</v>
      </c>
      <c r="BG151" t="s">
        <v>5687</v>
      </c>
    </row>
    <row r="152" spans="1:59" x14ac:dyDescent="0.25">
      <c r="A152" t="s">
        <v>314</v>
      </c>
      <c r="B152" t="s">
        <v>156</v>
      </c>
      <c r="C152">
        <v>1</v>
      </c>
      <c r="D152">
        <v>152</v>
      </c>
      <c r="E152">
        <v>1</v>
      </c>
      <c r="F152" t="s">
        <v>66</v>
      </c>
      <c r="G152" t="s">
        <v>67</v>
      </c>
      <c r="H152" t="s">
        <v>68</v>
      </c>
      <c r="I152" t="s">
        <v>7</v>
      </c>
      <c r="J152" t="s">
        <v>7</v>
      </c>
      <c r="K152" t="s">
        <v>70</v>
      </c>
      <c r="L152">
        <v>50</v>
      </c>
      <c r="M152">
        <v>937845</v>
      </c>
      <c r="N152">
        <v>6</v>
      </c>
      <c r="O152">
        <v>1</v>
      </c>
      <c r="P152" t="s">
        <v>71</v>
      </c>
      <c r="Q152" t="s">
        <v>4477</v>
      </c>
      <c r="R152">
        <v>14</v>
      </c>
      <c r="T152">
        <v>21</v>
      </c>
      <c r="U152">
        <v>26</v>
      </c>
      <c r="V152">
        <v>6</v>
      </c>
      <c r="W152">
        <v>0</v>
      </c>
      <c r="X152">
        <v>6</v>
      </c>
      <c r="Y152">
        <v>0</v>
      </c>
      <c r="Z152">
        <v>27</v>
      </c>
      <c r="AA152">
        <v>32</v>
      </c>
      <c r="AB152">
        <v>50</v>
      </c>
      <c r="AC152">
        <v>34</v>
      </c>
      <c r="AD152">
        <v>11</v>
      </c>
      <c r="AE152">
        <v>0</v>
      </c>
      <c r="AF152">
        <v>45</v>
      </c>
      <c r="AG152">
        <v>0</v>
      </c>
      <c r="AH152">
        <v>16</v>
      </c>
      <c r="AI152">
        <v>5</v>
      </c>
      <c r="AJ152">
        <v>16</v>
      </c>
      <c r="AK152">
        <v>16</v>
      </c>
      <c r="AL152">
        <v>0</v>
      </c>
      <c r="AM152">
        <v>0.12</v>
      </c>
      <c r="AN152">
        <v>1.4545454545454546</v>
      </c>
      <c r="AO152">
        <v>0</v>
      </c>
      <c r="AP152" t="s">
        <v>82</v>
      </c>
      <c r="AQ152" t="s">
        <v>73</v>
      </c>
      <c r="AR152" t="s">
        <v>157</v>
      </c>
      <c r="AS152">
        <v>2712</v>
      </c>
      <c r="AT152">
        <v>2657</v>
      </c>
      <c r="AU152">
        <v>0</v>
      </c>
      <c r="AV152">
        <v>0</v>
      </c>
      <c r="AW152">
        <v>5.3689999999999998</v>
      </c>
      <c r="AX152">
        <v>0.15791176470588233</v>
      </c>
      <c r="AY152">
        <v>7.1060294117647054</v>
      </c>
      <c r="AZ152" t="s">
        <v>74</v>
      </c>
      <c r="BA152">
        <v>-1.1060294117647054</v>
      </c>
      <c r="BB152">
        <v>-7.0040975973179336</v>
      </c>
      <c r="BC152" t="s">
        <v>76</v>
      </c>
      <c r="BD152">
        <v>0</v>
      </c>
      <c r="BE152" t="s">
        <v>76</v>
      </c>
      <c r="BF152">
        <v>4.8330000000000002</v>
      </c>
      <c r="BG152" t="s">
        <v>5687</v>
      </c>
    </row>
    <row r="153" spans="1:59" x14ac:dyDescent="0.25">
      <c r="A153" t="s">
        <v>315</v>
      </c>
      <c r="B153" t="s">
        <v>156</v>
      </c>
      <c r="C153">
        <v>1</v>
      </c>
      <c r="D153">
        <v>153</v>
      </c>
      <c r="E153">
        <v>1</v>
      </c>
      <c r="F153" t="s">
        <v>66</v>
      </c>
      <c r="G153" t="s">
        <v>67</v>
      </c>
      <c r="H153" t="s">
        <v>68</v>
      </c>
      <c r="I153" t="s">
        <v>7</v>
      </c>
      <c r="J153" t="s">
        <v>7</v>
      </c>
      <c r="K153" t="s">
        <v>70</v>
      </c>
      <c r="L153">
        <v>50</v>
      </c>
      <c r="M153">
        <v>937847</v>
      </c>
      <c r="N153">
        <v>6</v>
      </c>
      <c r="O153">
        <v>1</v>
      </c>
      <c r="P153" t="s">
        <v>71</v>
      </c>
      <c r="Q153" t="s">
        <v>4477</v>
      </c>
      <c r="R153">
        <v>14</v>
      </c>
      <c r="T153">
        <v>25</v>
      </c>
      <c r="U153">
        <v>30</v>
      </c>
      <c r="V153">
        <v>1</v>
      </c>
      <c r="W153">
        <v>0</v>
      </c>
      <c r="X153">
        <v>1</v>
      </c>
      <c r="Y153">
        <v>1</v>
      </c>
      <c r="Z153">
        <v>27</v>
      </c>
      <c r="AA153">
        <v>32</v>
      </c>
      <c r="AB153">
        <v>50</v>
      </c>
      <c r="AC153">
        <v>33</v>
      </c>
      <c r="AD153">
        <v>1</v>
      </c>
      <c r="AE153">
        <v>2</v>
      </c>
      <c r="AF153">
        <v>36</v>
      </c>
      <c r="AG153">
        <v>0</v>
      </c>
      <c r="AH153">
        <v>17</v>
      </c>
      <c r="AI153">
        <v>14</v>
      </c>
      <c r="AJ153">
        <v>15</v>
      </c>
      <c r="AK153">
        <v>17</v>
      </c>
      <c r="AL153">
        <v>0</v>
      </c>
      <c r="AM153">
        <v>0.12</v>
      </c>
      <c r="AN153">
        <v>1.3636363636363638</v>
      </c>
      <c r="AO153">
        <v>0</v>
      </c>
      <c r="AP153" t="s">
        <v>82</v>
      </c>
      <c r="AQ153" t="s">
        <v>73</v>
      </c>
      <c r="AR153" t="s">
        <v>157</v>
      </c>
      <c r="AS153">
        <v>3206</v>
      </c>
      <c r="AT153">
        <v>3170</v>
      </c>
      <c r="AU153">
        <v>0</v>
      </c>
      <c r="AV153">
        <v>0</v>
      </c>
      <c r="AW153">
        <v>6.3760000000000003</v>
      </c>
      <c r="AX153">
        <v>0.19321212121212122</v>
      </c>
      <c r="AY153">
        <v>6.9556363636363638</v>
      </c>
      <c r="AZ153" t="s">
        <v>74</v>
      </c>
      <c r="BA153">
        <v>-0.95563636363636384</v>
      </c>
      <c r="BB153">
        <v>-4.9460476787954839</v>
      </c>
      <c r="BC153" t="s">
        <v>76</v>
      </c>
      <c r="BD153">
        <v>0</v>
      </c>
      <c r="BE153" t="s">
        <v>76</v>
      </c>
      <c r="BF153">
        <v>6.0540000000000003</v>
      </c>
      <c r="BG153" t="s">
        <v>5687</v>
      </c>
    </row>
    <row r="154" spans="1:59" x14ac:dyDescent="0.25">
      <c r="A154" t="s">
        <v>316</v>
      </c>
      <c r="B154" t="s">
        <v>156</v>
      </c>
      <c r="C154">
        <v>1</v>
      </c>
      <c r="D154">
        <v>154</v>
      </c>
      <c r="E154">
        <v>1</v>
      </c>
      <c r="F154" t="s">
        <v>66</v>
      </c>
      <c r="G154" t="s">
        <v>67</v>
      </c>
      <c r="H154" t="s">
        <v>68</v>
      </c>
      <c r="I154" t="s">
        <v>7</v>
      </c>
      <c r="J154" t="s">
        <v>7</v>
      </c>
      <c r="K154" t="s">
        <v>70</v>
      </c>
      <c r="L154">
        <v>50</v>
      </c>
      <c r="M154">
        <v>937849</v>
      </c>
      <c r="N154">
        <v>6</v>
      </c>
      <c r="O154">
        <v>1</v>
      </c>
      <c r="P154" t="s">
        <v>71</v>
      </c>
      <c r="Q154" t="s">
        <v>4477</v>
      </c>
      <c r="R154">
        <v>14</v>
      </c>
      <c r="T154">
        <v>15</v>
      </c>
      <c r="U154">
        <v>20</v>
      </c>
      <c r="V154">
        <v>2</v>
      </c>
      <c r="W154">
        <v>0</v>
      </c>
      <c r="X154">
        <v>2</v>
      </c>
      <c r="Y154">
        <v>0</v>
      </c>
      <c r="Z154">
        <v>17</v>
      </c>
      <c r="AA154">
        <v>22</v>
      </c>
      <c r="AB154">
        <v>50</v>
      </c>
      <c r="AC154">
        <v>29</v>
      </c>
      <c r="AD154">
        <v>4</v>
      </c>
      <c r="AE154">
        <v>0</v>
      </c>
      <c r="AF154">
        <v>33</v>
      </c>
      <c r="AG154">
        <v>0</v>
      </c>
      <c r="AH154">
        <v>21</v>
      </c>
      <c r="AI154">
        <v>17</v>
      </c>
      <c r="AJ154">
        <v>21</v>
      </c>
      <c r="AK154">
        <v>21</v>
      </c>
      <c r="AL154">
        <v>0</v>
      </c>
      <c r="AM154">
        <v>0.12</v>
      </c>
      <c r="AN154">
        <v>1.9090909090909092</v>
      </c>
      <c r="AO154">
        <v>0</v>
      </c>
      <c r="AP154" t="s">
        <v>82</v>
      </c>
      <c r="AQ154" t="s">
        <v>73</v>
      </c>
      <c r="AR154" t="s">
        <v>157</v>
      </c>
      <c r="AS154">
        <v>2198</v>
      </c>
      <c r="AT154">
        <v>2149</v>
      </c>
      <c r="AU154">
        <v>0</v>
      </c>
      <c r="AV154">
        <v>0</v>
      </c>
      <c r="AW154">
        <v>4.3470000000000004</v>
      </c>
      <c r="AX154">
        <v>0.14989655172413793</v>
      </c>
      <c r="AY154">
        <v>4.9465862068965514</v>
      </c>
      <c r="AZ154" t="s">
        <v>74</v>
      </c>
      <c r="BA154">
        <v>1.0534137931034486</v>
      </c>
      <c r="BB154">
        <v>7.0276052449965514</v>
      </c>
      <c r="BC154" t="s">
        <v>81</v>
      </c>
      <c r="BD154">
        <v>0</v>
      </c>
      <c r="BE154" t="s">
        <v>76</v>
      </c>
      <c r="BF154">
        <v>4.2889999999999997</v>
      </c>
      <c r="BG154" t="s">
        <v>5687</v>
      </c>
    </row>
    <row r="155" spans="1:59" x14ac:dyDescent="0.25">
      <c r="A155" t="s">
        <v>317</v>
      </c>
      <c r="B155" t="s">
        <v>156</v>
      </c>
      <c r="C155">
        <v>1</v>
      </c>
      <c r="D155">
        <v>155</v>
      </c>
      <c r="E155">
        <v>1</v>
      </c>
      <c r="F155" t="s">
        <v>66</v>
      </c>
      <c r="G155" t="s">
        <v>67</v>
      </c>
      <c r="H155" t="s">
        <v>68</v>
      </c>
      <c r="I155" t="s">
        <v>8</v>
      </c>
      <c r="J155" t="s">
        <v>84</v>
      </c>
      <c r="K155" t="s">
        <v>70</v>
      </c>
      <c r="L155">
        <v>50</v>
      </c>
      <c r="M155">
        <v>937781</v>
      </c>
      <c r="N155">
        <v>6</v>
      </c>
      <c r="O155">
        <v>1</v>
      </c>
      <c r="P155" t="s">
        <v>71</v>
      </c>
      <c r="Q155" t="s">
        <v>4478</v>
      </c>
      <c r="R155">
        <v>15</v>
      </c>
      <c r="S155" t="s">
        <v>95</v>
      </c>
      <c r="T155">
        <v>0</v>
      </c>
      <c r="U155">
        <v>20</v>
      </c>
      <c r="V155">
        <v>0</v>
      </c>
      <c r="W155">
        <v>0</v>
      </c>
      <c r="X155">
        <v>0</v>
      </c>
      <c r="Y155">
        <v>0</v>
      </c>
      <c r="Z155">
        <v>0</v>
      </c>
      <c r="AA155">
        <v>20</v>
      </c>
      <c r="AB155">
        <v>50</v>
      </c>
      <c r="AC155">
        <v>46</v>
      </c>
      <c r="AD155">
        <v>0</v>
      </c>
      <c r="AE155">
        <v>0</v>
      </c>
      <c r="AF155">
        <v>46</v>
      </c>
      <c r="AG155">
        <v>0</v>
      </c>
      <c r="AH155">
        <v>4</v>
      </c>
      <c r="AI155">
        <v>4</v>
      </c>
      <c r="AJ155">
        <v>4</v>
      </c>
      <c r="AK155">
        <v>4</v>
      </c>
      <c r="AL155">
        <v>0</v>
      </c>
      <c r="AM155">
        <v>0.12</v>
      </c>
      <c r="AN155">
        <v>0.36363636363636365</v>
      </c>
      <c r="AO155">
        <v>0</v>
      </c>
      <c r="AP155" t="s">
        <v>85</v>
      </c>
      <c r="AQ155" t="s">
        <v>73</v>
      </c>
      <c r="AR155" t="s">
        <v>157</v>
      </c>
      <c r="AS155">
        <v>0</v>
      </c>
      <c r="AT155">
        <v>0</v>
      </c>
      <c r="AU155">
        <v>0</v>
      </c>
      <c r="AV155">
        <v>0</v>
      </c>
      <c r="AW155">
        <v>0</v>
      </c>
      <c r="AX155">
        <v>0</v>
      </c>
      <c r="AY155">
        <v>0</v>
      </c>
      <c r="AZ155" t="s">
        <v>80</v>
      </c>
      <c r="BA155">
        <v>6</v>
      </c>
      <c r="BB155">
        <v>0</v>
      </c>
      <c r="BC155" t="s">
        <v>75</v>
      </c>
      <c r="BD155">
        <v>0</v>
      </c>
      <c r="BE155" t="s">
        <v>76</v>
      </c>
      <c r="BF155">
        <v>5.5504826666666656</v>
      </c>
      <c r="BG155" t="s">
        <v>5688</v>
      </c>
    </row>
    <row r="156" spans="1:59" x14ac:dyDescent="0.25">
      <c r="A156" t="s">
        <v>318</v>
      </c>
      <c r="B156" t="s">
        <v>156</v>
      </c>
      <c r="C156">
        <v>1</v>
      </c>
      <c r="D156">
        <v>156</v>
      </c>
      <c r="E156">
        <v>1</v>
      </c>
      <c r="F156" t="s">
        <v>66</v>
      </c>
      <c r="G156" t="s">
        <v>67</v>
      </c>
      <c r="H156" t="s">
        <v>68</v>
      </c>
      <c r="I156" t="s">
        <v>8</v>
      </c>
      <c r="J156" t="s">
        <v>84</v>
      </c>
      <c r="K156" t="s">
        <v>70</v>
      </c>
      <c r="L156">
        <v>50</v>
      </c>
      <c r="M156">
        <v>937783</v>
      </c>
      <c r="N156">
        <v>6</v>
      </c>
      <c r="O156">
        <v>1</v>
      </c>
      <c r="P156" t="s">
        <v>71</v>
      </c>
      <c r="Q156" t="s">
        <v>4478</v>
      </c>
      <c r="R156">
        <v>15</v>
      </c>
      <c r="S156" t="s">
        <v>95</v>
      </c>
      <c r="T156">
        <v>0</v>
      </c>
      <c r="U156">
        <v>4</v>
      </c>
      <c r="V156">
        <v>0</v>
      </c>
      <c r="W156">
        <v>0</v>
      </c>
      <c r="X156">
        <v>0</v>
      </c>
      <c r="Y156">
        <v>0</v>
      </c>
      <c r="Z156">
        <v>0</v>
      </c>
      <c r="AA156">
        <v>4</v>
      </c>
      <c r="AB156">
        <v>50</v>
      </c>
      <c r="AC156">
        <v>6</v>
      </c>
      <c r="AD156">
        <v>0</v>
      </c>
      <c r="AE156">
        <v>0</v>
      </c>
      <c r="AF156">
        <v>6</v>
      </c>
      <c r="AG156">
        <v>0</v>
      </c>
      <c r="AH156">
        <v>44</v>
      </c>
      <c r="AI156">
        <v>44</v>
      </c>
      <c r="AJ156">
        <v>44</v>
      </c>
      <c r="AK156">
        <v>44</v>
      </c>
      <c r="AL156">
        <v>0</v>
      </c>
      <c r="AM156">
        <v>0.12</v>
      </c>
      <c r="AN156">
        <v>4</v>
      </c>
      <c r="AO156">
        <v>0</v>
      </c>
      <c r="AP156" t="s">
        <v>85</v>
      </c>
      <c r="AQ156" t="s">
        <v>73</v>
      </c>
      <c r="AR156" t="s">
        <v>157</v>
      </c>
      <c r="AS156">
        <v>0</v>
      </c>
      <c r="AT156">
        <v>0</v>
      </c>
      <c r="AU156">
        <v>0</v>
      </c>
      <c r="AV156">
        <v>0</v>
      </c>
      <c r="AW156">
        <v>0</v>
      </c>
      <c r="AX156">
        <v>0</v>
      </c>
      <c r="AY156">
        <v>0</v>
      </c>
      <c r="AZ156" t="s">
        <v>80</v>
      </c>
      <c r="BA156">
        <v>6</v>
      </c>
      <c r="BB156">
        <v>0</v>
      </c>
      <c r="BC156" t="s">
        <v>76</v>
      </c>
      <c r="BD156">
        <v>0</v>
      </c>
      <c r="BE156" t="s">
        <v>76</v>
      </c>
      <c r="BF156">
        <v>1.4479519999999997</v>
      </c>
      <c r="BG156" t="s">
        <v>5688</v>
      </c>
    </row>
    <row r="157" spans="1:59" x14ac:dyDescent="0.25">
      <c r="A157" t="s">
        <v>319</v>
      </c>
      <c r="B157" t="s">
        <v>156</v>
      </c>
      <c r="C157">
        <v>1</v>
      </c>
      <c r="D157">
        <v>157</v>
      </c>
      <c r="E157">
        <v>1</v>
      </c>
      <c r="F157" t="s">
        <v>66</v>
      </c>
      <c r="G157" t="s">
        <v>67</v>
      </c>
      <c r="H157" t="s">
        <v>68</v>
      </c>
      <c r="I157" t="s">
        <v>8</v>
      </c>
      <c r="J157" t="s">
        <v>84</v>
      </c>
      <c r="K157" t="s">
        <v>70</v>
      </c>
      <c r="L157">
        <v>50</v>
      </c>
      <c r="M157">
        <v>937785</v>
      </c>
      <c r="N157">
        <v>6</v>
      </c>
      <c r="O157">
        <v>1</v>
      </c>
      <c r="P157" t="s">
        <v>71</v>
      </c>
      <c r="Q157" t="s">
        <v>4478</v>
      </c>
      <c r="R157">
        <v>15</v>
      </c>
      <c r="S157" t="s">
        <v>95</v>
      </c>
      <c r="T157">
        <v>0</v>
      </c>
      <c r="U157">
        <v>2</v>
      </c>
      <c r="V157">
        <v>0</v>
      </c>
      <c r="W157">
        <v>0</v>
      </c>
      <c r="X157">
        <v>0</v>
      </c>
      <c r="Y157">
        <v>0</v>
      </c>
      <c r="Z157">
        <v>0</v>
      </c>
      <c r="AA157">
        <v>2</v>
      </c>
      <c r="AB157">
        <v>50</v>
      </c>
      <c r="AC157">
        <v>2</v>
      </c>
      <c r="AD157">
        <v>0</v>
      </c>
      <c r="AE157">
        <v>0</v>
      </c>
      <c r="AF157">
        <v>2</v>
      </c>
      <c r="AG157">
        <v>0</v>
      </c>
      <c r="AH157">
        <v>48</v>
      </c>
      <c r="AI157">
        <v>48</v>
      </c>
      <c r="AJ157">
        <v>48</v>
      </c>
      <c r="AK157">
        <v>48</v>
      </c>
      <c r="AL157">
        <v>0</v>
      </c>
      <c r="AM157">
        <v>0.12</v>
      </c>
      <c r="AN157">
        <v>4.3636363636363633</v>
      </c>
      <c r="AO157">
        <v>0</v>
      </c>
      <c r="AP157" t="s">
        <v>85</v>
      </c>
      <c r="AQ157" t="s">
        <v>73</v>
      </c>
      <c r="AR157" t="s">
        <v>157</v>
      </c>
      <c r="AS157">
        <v>0</v>
      </c>
      <c r="AT157">
        <v>0</v>
      </c>
      <c r="AU157">
        <v>0</v>
      </c>
      <c r="AV157">
        <v>0</v>
      </c>
      <c r="AW157">
        <v>0</v>
      </c>
      <c r="AX157">
        <v>0</v>
      </c>
      <c r="AY157">
        <v>0</v>
      </c>
      <c r="AZ157" t="s">
        <v>80</v>
      </c>
      <c r="BA157">
        <v>6</v>
      </c>
      <c r="BB157">
        <v>0</v>
      </c>
      <c r="BC157" t="s">
        <v>76</v>
      </c>
      <c r="BD157">
        <v>0</v>
      </c>
      <c r="BE157" t="s">
        <v>76</v>
      </c>
      <c r="BF157">
        <v>1.3163199999999999</v>
      </c>
      <c r="BG157" t="s">
        <v>5688</v>
      </c>
    </row>
    <row r="158" spans="1:59" x14ac:dyDescent="0.25">
      <c r="A158" t="s">
        <v>320</v>
      </c>
      <c r="B158" t="s">
        <v>156</v>
      </c>
      <c r="C158">
        <v>1</v>
      </c>
      <c r="D158">
        <v>158</v>
      </c>
      <c r="E158">
        <v>1</v>
      </c>
      <c r="F158" t="s">
        <v>66</v>
      </c>
      <c r="G158" t="s">
        <v>67</v>
      </c>
      <c r="H158" t="s">
        <v>68</v>
      </c>
      <c r="I158" t="s">
        <v>8</v>
      </c>
      <c r="J158" t="s">
        <v>84</v>
      </c>
      <c r="K158" t="s">
        <v>70</v>
      </c>
      <c r="L158">
        <v>50</v>
      </c>
      <c r="M158">
        <v>937787</v>
      </c>
      <c r="N158">
        <v>6</v>
      </c>
      <c r="O158">
        <v>1</v>
      </c>
      <c r="P158" t="s">
        <v>71</v>
      </c>
      <c r="Q158" t="s">
        <v>4478</v>
      </c>
      <c r="R158">
        <v>15</v>
      </c>
      <c r="S158" t="s">
        <v>95</v>
      </c>
      <c r="T158">
        <v>0</v>
      </c>
      <c r="U158">
        <v>20</v>
      </c>
      <c r="V158">
        <v>0</v>
      </c>
      <c r="W158">
        <v>0</v>
      </c>
      <c r="X158">
        <v>0</v>
      </c>
      <c r="Y158">
        <v>0</v>
      </c>
      <c r="Z158">
        <v>0</v>
      </c>
      <c r="AA158">
        <v>20</v>
      </c>
      <c r="AB158">
        <v>50</v>
      </c>
      <c r="AC158">
        <v>48</v>
      </c>
      <c r="AD158">
        <v>0</v>
      </c>
      <c r="AE158">
        <v>0</v>
      </c>
      <c r="AF158">
        <v>48</v>
      </c>
      <c r="AG158">
        <v>0</v>
      </c>
      <c r="AH158">
        <v>2</v>
      </c>
      <c r="AI158">
        <v>2</v>
      </c>
      <c r="AJ158">
        <v>2</v>
      </c>
      <c r="AK158">
        <v>2</v>
      </c>
      <c r="AL158">
        <v>0</v>
      </c>
      <c r="AM158">
        <v>0.12</v>
      </c>
      <c r="AN158">
        <v>0.18181818181818182</v>
      </c>
      <c r="AO158">
        <v>0</v>
      </c>
      <c r="AP158" t="s">
        <v>85</v>
      </c>
      <c r="AQ158" t="s">
        <v>73</v>
      </c>
      <c r="AR158" t="s">
        <v>157</v>
      </c>
      <c r="AS158">
        <v>0</v>
      </c>
      <c r="AT158">
        <v>0</v>
      </c>
      <c r="AU158">
        <v>0</v>
      </c>
      <c r="AV158">
        <v>0</v>
      </c>
      <c r="AW158">
        <v>0</v>
      </c>
      <c r="AX158">
        <v>0</v>
      </c>
      <c r="AY158">
        <v>0</v>
      </c>
      <c r="AZ158" t="s">
        <v>80</v>
      </c>
      <c r="BA158">
        <v>6</v>
      </c>
      <c r="BB158">
        <v>0</v>
      </c>
      <c r="BC158" t="s">
        <v>76</v>
      </c>
      <c r="BD158">
        <v>0</v>
      </c>
      <c r="BE158" t="s">
        <v>76</v>
      </c>
      <c r="BF158">
        <v>6.0989493333333327</v>
      </c>
      <c r="BG158" t="s">
        <v>5688</v>
      </c>
    </row>
    <row r="159" spans="1:59" x14ac:dyDescent="0.25">
      <c r="A159" t="s">
        <v>321</v>
      </c>
      <c r="B159" t="s">
        <v>156</v>
      </c>
      <c r="C159">
        <v>1</v>
      </c>
      <c r="D159">
        <v>159</v>
      </c>
      <c r="E159">
        <v>1</v>
      </c>
      <c r="F159" t="s">
        <v>66</v>
      </c>
      <c r="G159" t="s">
        <v>67</v>
      </c>
      <c r="H159" t="s">
        <v>68</v>
      </c>
      <c r="I159" t="s">
        <v>8</v>
      </c>
      <c r="J159" t="s">
        <v>269</v>
      </c>
      <c r="K159" t="s">
        <v>70</v>
      </c>
      <c r="L159">
        <v>50</v>
      </c>
      <c r="M159">
        <v>937789</v>
      </c>
      <c r="N159">
        <v>6</v>
      </c>
      <c r="O159">
        <v>1</v>
      </c>
      <c r="P159" t="s">
        <v>71</v>
      </c>
      <c r="Q159" t="s">
        <v>4478</v>
      </c>
      <c r="R159">
        <v>15</v>
      </c>
      <c r="T159">
        <v>12</v>
      </c>
      <c r="U159">
        <v>12</v>
      </c>
      <c r="V159">
        <v>0</v>
      </c>
      <c r="W159">
        <v>0</v>
      </c>
      <c r="X159">
        <v>0</v>
      </c>
      <c r="Y159">
        <v>0</v>
      </c>
      <c r="Z159">
        <v>12</v>
      </c>
      <c r="AA159">
        <v>12</v>
      </c>
      <c r="AB159">
        <v>50</v>
      </c>
      <c r="AC159">
        <v>17</v>
      </c>
      <c r="AD159">
        <v>0</v>
      </c>
      <c r="AE159">
        <v>0</v>
      </c>
      <c r="AF159">
        <v>17</v>
      </c>
      <c r="AG159">
        <v>0</v>
      </c>
      <c r="AH159">
        <v>33</v>
      </c>
      <c r="AI159">
        <v>33</v>
      </c>
      <c r="AJ159">
        <v>33</v>
      </c>
      <c r="AK159">
        <v>33</v>
      </c>
      <c r="AL159">
        <v>0</v>
      </c>
      <c r="AM159">
        <v>0.12</v>
      </c>
      <c r="AN159">
        <v>3</v>
      </c>
      <c r="AO159">
        <v>0</v>
      </c>
      <c r="AP159" t="s">
        <v>85</v>
      </c>
      <c r="AQ159" t="s">
        <v>73</v>
      </c>
      <c r="AR159" t="s">
        <v>157</v>
      </c>
      <c r="AS159">
        <v>0</v>
      </c>
      <c r="AT159">
        <v>0</v>
      </c>
      <c r="AU159">
        <v>0</v>
      </c>
      <c r="AV159">
        <v>0</v>
      </c>
      <c r="AW159">
        <v>0</v>
      </c>
      <c r="AX159">
        <v>0</v>
      </c>
      <c r="AY159">
        <v>0</v>
      </c>
      <c r="AZ159" t="s">
        <v>80</v>
      </c>
      <c r="BA159">
        <v>6</v>
      </c>
      <c r="BB159">
        <v>0</v>
      </c>
      <c r="BC159" t="s">
        <v>76</v>
      </c>
      <c r="BD159">
        <v>0</v>
      </c>
      <c r="BE159" t="s">
        <v>76</v>
      </c>
      <c r="BF159">
        <v>4.8045680000000006</v>
      </c>
      <c r="BG159" t="s">
        <v>5688</v>
      </c>
    </row>
    <row r="160" spans="1:59" x14ac:dyDescent="0.25">
      <c r="A160" t="s">
        <v>322</v>
      </c>
      <c r="B160" t="s">
        <v>156</v>
      </c>
      <c r="C160">
        <v>1</v>
      </c>
      <c r="D160">
        <v>160</v>
      </c>
      <c r="E160">
        <v>1</v>
      </c>
      <c r="F160" t="s">
        <v>66</v>
      </c>
      <c r="G160" t="s">
        <v>67</v>
      </c>
      <c r="H160" t="s">
        <v>68</v>
      </c>
      <c r="I160" t="s">
        <v>8</v>
      </c>
      <c r="J160" t="s">
        <v>269</v>
      </c>
      <c r="K160" t="s">
        <v>70</v>
      </c>
      <c r="L160">
        <v>50</v>
      </c>
      <c r="M160">
        <v>937791</v>
      </c>
      <c r="N160">
        <v>6</v>
      </c>
      <c r="O160">
        <v>1</v>
      </c>
      <c r="P160" t="s">
        <v>71</v>
      </c>
      <c r="Q160" t="s">
        <v>4478</v>
      </c>
      <c r="R160">
        <v>15</v>
      </c>
      <c r="T160">
        <v>0</v>
      </c>
      <c r="U160">
        <v>2</v>
      </c>
      <c r="V160">
        <v>0</v>
      </c>
      <c r="W160">
        <v>0</v>
      </c>
      <c r="X160">
        <v>0</v>
      </c>
      <c r="Y160">
        <v>0</v>
      </c>
      <c r="Z160">
        <v>0</v>
      </c>
      <c r="AA160">
        <v>2</v>
      </c>
      <c r="AB160">
        <v>50</v>
      </c>
      <c r="AC160">
        <v>2</v>
      </c>
      <c r="AD160">
        <v>0</v>
      </c>
      <c r="AE160">
        <v>0</v>
      </c>
      <c r="AF160">
        <v>2</v>
      </c>
      <c r="AG160">
        <v>0</v>
      </c>
      <c r="AH160">
        <v>48</v>
      </c>
      <c r="AI160">
        <v>48</v>
      </c>
      <c r="AJ160">
        <v>48</v>
      </c>
      <c r="AK160">
        <v>48</v>
      </c>
      <c r="AL160">
        <v>0</v>
      </c>
      <c r="AM160">
        <v>0.12</v>
      </c>
      <c r="AN160">
        <v>4.3636363636363633</v>
      </c>
      <c r="AO160">
        <v>0</v>
      </c>
      <c r="AP160" t="s">
        <v>85</v>
      </c>
      <c r="AQ160" t="s">
        <v>73</v>
      </c>
      <c r="AR160" t="s">
        <v>157</v>
      </c>
      <c r="AS160">
        <v>0</v>
      </c>
      <c r="AT160">
        <v>0</v>
      </c>
      <c r="AU160">
        <v>0</v>
      </c>
      <c r="AV160">
        <v>0</v>
      </c>
      <c r="AW160">
        <v>0</v>
      </c>
      <c r="AX160">
        <v>0</v>
      </c>
      <c r="AY160">
        <v>0</v>
      </c>
      <c r="AZ160" t="s">
        <v>80</v>
      </c>
      <c r="BA160">
        <v>6</v>
      </c>
      <c r="BB160">
        <v>0</v>
      </c>
      <c r="BC160" t="s">
        <v>76</v>
      </c>
      <c r="BD160">
        <v>0</v>
      </c>
      <c r="BE160" t="s">
        <v>76</v>
      </c>
      <c r="BF160">
        <v>1.3163199999999999</v>
      </c>
      <c r="BG160" t="s">
        <v>5688</v>
      </c>
    </row>
    <row r="161" spans="1:59" x14ac:dyDescent="0.25">
      <c r="A161" t="s">
        <v>323</v>
      </c>
      <c r="B161" t="s">
        <v>156</v>
      </c>
      <c r="C161">
        <v>1</v>
      </c>
      <c r="D161">
        <v>161</v>
      </c>
      <c r="E161">
        <v>1</v>
      </c>
      <c r="F161" t="s">
        <v>66</v>
      </c>
      <c r="G161" t="s">
        <v>67</v>
      </c>
      <c r="H161" t="s">
        <v>68</v>
      </c>
      <c r="I161" t="s">
        <v>8</v>
      </c>
      <c r="J161" t="s">
        <v>269</v>
      </c>
      <c r="K161" t="s">
        <v>100</v>
      </c>
      <c r="L161">
        <v>50</v>
      </c>
      <c r="M161">
        <v>937793</v>
      </c>
      <c r="N161">
        <v>6</v>
      </c>
      <c r="O161">
        <v>1</v>
      </c>
      <c r="P161" t="s">
        <v>71</v>
      </c>
      <c r="Q161" t="s">
        <v>4478</v>
      </c>
      <c r="R161">
        <v>15</v>
      </c>
      <c r="T161">
        <v>0</v>
      </c>
      <c r="U161">
        <v>0</v>
      </c>
      <c r="V161">
        <v>0</v>
      </c>
      <c r="W161">
        <v>0</v>
      </c>
      <c r="X161">
        <v>0</v>
      </c>
      <c r="Y161">
        <v>0</v>
      </c>
      <c r="Z161">
        <v>0</v>
      </c>
      <c r="AA161">
        <v>0</v>
      </c>
      <c r="AB161">
        <v>50</v>
      </c>
      <c r="AC161">
        <v>0</v>
      </c>
      <c r="AD161">
        <v>0</v>
      </c>
      <c r="AE161">
        <v>0</v>
      </c>
      <c r="AF161">
        <v>0</v>
      </c>
      <c r="AG161">
        <v>0</v>
      </c>
      <c r="AH161">
        <v>50</v>
      </c>
      <c r="AI161">
        <v>50</v>
      </c>
      <c r="AJ161">
        <v>50</v>
      </c>
      <c r="AK161">
        <v>50</v>
      </c>
      <c r="AL161">
        <v>0</v>
      </c>
      <c r="AM161">
        <v>0.12</v>
      </c>
      <c r="AN161">
        <v>4.5454545454545459</v>
      </c>
      <c r="AO161">
        <v>0</v>
      </c>
      <c r="AP161" t="s">
        <v>116</v>
      </c>
      <c r="AQ161" t="s">
        <v>86</v>
      </c>
      <c r="AR161" t="s">
        <v>157</v>
      </c>
      <c r="AS161">
        <v>0</v>
      </c>
      <c r="AT161">
        <v>0</v>
      </c>
      <c r="AU161">
        <v>0</v>
      </c>
      <c r="AV161">
        <v>0</v>
      </c>
      <c r="AW161">
        <v>0</v>
      </c>
      <c r="AX161">
        <v>0</v>
      </c>
      <c r="AY161">
        <v>0</v>
      </c>
      <c r="AZ161" t="s">
        <v>74</v>
      </c>
      <c r="BA161">
        <v>6</v>
      </c>
      <c r="BB161">
        <v>0</v>
      </c>
      <c r="BC161" t="s">
        <v>76</v>
      </c>
      <c r="BD161">
        <v>1</v>
      </c>
      <c r="BE161" t="s">
        <v>76</v>
      </c>
      <c r="BF161">
        <v>0</v>
      </c>
      <c r="BG161" t="s">
        <v>5688</v>
      </c>
    </row>
    <row r="162" spans="1:59" x14ac:dyDescent="0.25">
      <c r="A162" t="s">
        <v>324</v>
      </c>
      <c r="B162" t="s">
        <v>156</v>
      </c>
      <c r="C162">
        <v>1</v>
      </c>
      <c r="D162">
        <v>162</v>
      </c>
      <c r="E162">
        <v>1</v>
      </c>
      <c r="F162" t="s">
        <v>66</v>
      </c>
      <c r="G162" t="s">
        <v>67</v>
      </c>
      <c r="H162" t="s">
        <v>68</v>
      </c>
      <c r="I162" t="s">
        <v>8</v>
      </c>
      <c r="J162" t="s">
        <v>84</v>
      </c>
      <c r="K162" t="s">
        <v>100</v>
      </c>
      <c r="L162">
        <v>50</v>
      </c>
      <c r="M162">
        <v>937795</v>
      </c>
      <c r="N162">
        <v>6</v>
      </c>
      <c r="O162">
        <v>1</v>
      </c>
      <c r="P162" t="s">
        <v>71</v>
      </c>
      <c r="Q162" t="s">
        <v>4478</v>
      </c>
      <c r="R162">
        <v>15</v>
      </c>
      <c r="T162">
        <v>0</v>
      </c>
      <c r="U162">
        <v>0</v>
      </c>
      <c r="V162">
        <v>0</v>
      </c>
      <c r="W162">
        <v>0</v>
      </c>
      <c r="X162">
        <v>0</v>
      </c>
      <c r="Y162">
        <v>0</v>
      </c>
      <c r="Z162">
        <v>0</v>
      </c>
      <c r="AA162">
        <v>0</v>
      </c>
      <c r="AB162">
        <v>50</v>
      </c>
      <c r="AC162">
        <v>0</v>
      </c>
      <c r="AD162">
        <v>0</v>
      </c>
      <c r="AE162">
        <v>0</v>
      </c>
      <c r="AF162">
        <v>0</v>
      </c>
      <c r="AG162">
        <v>0</v>
      </c>
      <c r="AH162">
        <v>50</v>
      </c>
      <c r="AI162">
        <v>50</v>
      </c>
      <c r="AJ162">
        <v>50</v>
      </c>
      <c r="AK162">
        <v>50</v>
      </c>
      <c r="AL162">
        <v>0</v>
      </c>
      <c r="AM162">
        <v>0.12</v>
      </c>
      <c r="AN162">
        <v>4.5454545454545459</v>
      </c>
      <c r="AO162">
        <v>0</v>
      </c>
      <c r="AP162" t="s">
        <v>116</v>
      </c>
      <c r="AQ162" t="s">
        <v>86</v>
      </c>
      <c r="AR162" t="s">
        <v>157</v>
      </c>
      <c r="AS162">
        <v>0</v>
      </c>
      <c r="AT162">
        <v>0</v>
      </c>
      <c r="AU162">
        <v>0</v>
      </c>
      <c r="AV162">
        <v>0</v>
      </c>
      <c r="AW162">
        <v>0</v>
      </c>
      <c r="AX162">
        <v>0</v>
      </c>
      <c r="AY162">
        <v>0</v>
      </c>
      <c r="AZ162" t="s">
        <v>74</v>
      </c>
      <c r="BA162">
        <v>6</v>
      </c>
      <c r="BB162">
        <v>0</v>
      </c>
      <c r="BC162" t="s">
        <v>76</v>
      </c>
      <c r="BD162">
        <v>2</v>
      </c>
      <c r="BE162" t="s">
        <v>76</v>
      </c>
      <c r="BF162">
        <v>0</v>
      </c>
      <c r="BG162" t="s">
        <v>5688</v>
      </c>
    </row>
    <row r="163" spans="1:59" x14ac:dyDescent="0.25">
      <c r="A163" t="s">
        <v>325</v>
      </c>
      <c r="B163" t="s">
        <v>156</v>
      </c>
      <c r="C163">
        <v>1</v>
      </c>
      <c r="D163">
        <v>163</v>
      </c>
      <c r="E163">
        <v>1</v>
      </c>
      <c r="F163" t="s">
        <v>66</v>
      </c>
      <c r="G163" t="s">
        <v>67</v>
      </c>
      <c r="H163" t="s">
        <v>68</v>
      </c>
      <c r="I163" t="s">
        <v>8</v>
      </c>
      <c r="J163" t="s">
        <v>84</v>
      </c>
      <c r="K163" t="s">
        <v>70</v>
      </c>
      <c r="L163">
        <v>50</v>
      </c>
      <c r="M163">
        <v>937797</v>
      </c>
      <c r="N163">
        <v>6</v>
      </c>
      <c r="O163">
        <v>1</v>
      </c>
      <c r="P163" t="s">
        <v>71</v>
      </c>
      <c r="Q163" t="s">
        <v>4478</v>
      </c>
      <c r="R163">
        <v>15</v>
      </c>
      <c r="T163">
        <v>0</v>
      </c>
      <c r="U163">
        <v>2</v>
      </c>
      <c r="V163">
        <v>0</v>
      </c>
      <c r="W163">
        <v>0</v>
      </c>
      <c r="X163">
        <v>0</v>
      </c>
      <c r="Y163">
        <v>0</v>
      </c>
      <c r="Z163">
        <v>0</v>
      </c>
      <c r="AA163">
        <v>2</v>
      </c>
      <c r="AB163">
        <v>50</v>
      </c>
      <c r="AC163">
        <v>2</v>
      </c>
      <c r="AD163">
        <v>0</v>
      </c>
      <c r="AE163">
        <v>0</v>
      </c>
      <c r="AF163">
        <v>2</v>
      </c>
      <c r="AG163">
        <v>0</v>
      </c>
      <c r="AH163">
        <v>48</v>
      </c>
      <c r="AI163">
        <v>48</v>
      </c>
      <c r="AJ163">
        <v>48</v>
      </c>
      <c r="AK163">
        <v>48</v>
      </c>
      <c r="AL163">
        <v>0</v>
      </c>
      <c r="AM163">
        <v>0.12</v>
      </c>
      <c r="AN163">
        <v>4.3636363636363633</v>
      </c>
      <c r="AO163">
        <v>0</v>
      </c>
      <c r="AP163" t="s">
        <v>85</v>
      </c>
      <c r="AQ163" t="s">
        <v>73</v>
      </c>
      <c r="AR163" t="s">
        <v>157</v>
      </c>
      <c r="AS163">
        <v>0</v>
      </c>
      <c r="AT163">
        <v>0</v>
      </c>
      <c r="AU163">
        <v>0</v>
      </c>
      <c r="AV163">
        <v>0</v>
      </c>
      <c r="AW163">
        <v>0</v>
      </c>
      <c r="AX163">
        <v>0</v>
      </c>
      <c r="AY163">
        <v>0</v>
      </c>
      <c r="AZ163" t="s">
        <v>80</v>
      </c>
      <c r="BA163">
        <v>6</v>
      </c>
      <c r="BB163">
        <v>0</v>
      </c>
      <c r="BC163" t="s">
        <v>76</v>
      </c>
      <c r="BD163">
        <v>0</v>
      </c>
      <c r="BE163" t="s">
        <v>76</v>
      </c>
      <c r="BF163">
        <v>1.3163199999999999</v>
      </c>
      <c r="BG163" t="s">
        <v>5688</v>
      </c>
    </row>
    <row r="164" spans="1:59" x14ac:dyDescent="0.25">
      <c r="A164" t="s">
        <v>326</v>
      </c>
      <c r="B164" t="s">
        <v>156</v>
      </c>
      <c r="C164">
        <v>1</v>
      </c>
      <c r="D164">
        <v>164</v>
      </c>
      <c r="E164">
        <v>1</v>
      </c>
      <c r="F164" t="s">
        <v>66</v>
      </c>
      <c r="G164" t="s">
        <v>67</v>
      </c>
      <c r="H164" t="s">
        <v>68</v>
      </c>
      <c r="I164" t="s">
        <v>8</v>
      </c>
      <c r="J164" t="s">
        <v>84</v>
      </c>
      <c r="K164" t="s">
        <v>70</v>
      </c>
      <c r="L164">
        <v>50</v>
      </c>
      <c r="M164">
        <v>937799</v>
      </c>
      <c r="N164">
        <v>6</v>
      </c>
      <c r="O164">
        <v>1</v>
      </c>
      <c r="P164" t="s">
        <v>71</v>
      </c>
      <c r="Q164" t="s">
        <v>4478</v>
      </c>
      <c r="R164">
        <v>15</v>
      </c>
      <c r="T164">
        <v>0</v>
      </c>
      <c r="U164">
        <v>8</v>
      </c>
      <c r="V164">
        <v>0</v>
      </c>
      <c r="W164">
        <v>0</v>
      </c>
      <c r="X164">
        <v>0</v>
      </c>
      <c r="Y164">
        <v>0</v>
      </c>
      <c r="Z164">
        <v>0</v>
      </c>
      <c r="AA164">
        <v>8</v>
      </c>
      <c r="AB164">
        <v>50</v>
      </c>
      <c r="AC164">
        <v>18</v>
      </c>
      <c r="AD164">
        <v>0</v>
      </c>
      <c r="AE164">
        <v>0</v>
      </c>
      <c r="AF164">
        <v>18</v>
      </c>
      <c r="AG164">
        <v>0</v>
      </c>
      <c r="AH164">
        <v>32</v>
      </c>
      <c r="AI164">
        <v>32</v>
      </c>
      <c r="AJ164">
        <v>32</v>
      </c>
      <c r="AK164">
        <v>32</v>
      </c>
      <c r="AL164">
        <v>0</v>
      </c>
      <c r="AM164">
        <v>0.12</v>
      </c>
      <c r="AN164">
        <v>2.9090909090909092</v>
      </c>
      <c r="AO164">
        <v>0</v>
      </c>
      <c r="AP164" t="s">
        <v>85</v>
      </c>
      <c r="AQ164" t="s">
        <v>73</v>
      </c>
      <c r="AR164" t="s">
        <v>157</v>
      </c>
      <c r="AS164">
        <v>0</v>
      </c>
      <c r="AT164">
        <v>0</v>
      </c>
      <c r="AU164">
        <v>0</v>
      </c>
      <c r="AV164">
        <v>0</v>
      </c>
      <c r="AW164">
        <v>0</v>
      </c>
      <c r="AX164">
        <v>0</v>
      </c>
      <c r="AY164">
        <v>0</v>
      </c>
      <c r="AZ164" t="s">
        <v>80</v>
      </c>
      <c r="BA164">
        <v>6</v>
      </c>
      <c r="BB164">
        <v>0</v>
      </c>
      <c r="BC164" t="s">
        <v>76</v>
      </c>
      <c r="BD164">
        <v>0</v>
      </c>
      <c r="BE164" t="s">
        <v>76</v>
      </c>
      <c r="BF164">
        <v>6.5815999999999999</v>
      </c>
      <c r="BG164" t="s">
        <v>5688</v>
      </c>
    </row>
    <row r="165" spans="1:59" x14ac:dyDescent="0.25">
      <c r="A165" t="s">
        <v>327</v>
      </c>
      <c r="B165" t="s">
        <v>156</v>
      </c>
      <c r="C165">
        <v>1</v>
      </c>
      <c r="D165">
        <v>165</v>
      </c>
      <c r="E165">
        <v>1</v>
      </c>
      <c r="F165" t="s">
        <v>66</v>
      </c>
      <c r="G165" t="s">
        <v>67</v>
      </c>
      <c r="H165" t="s">
        <v>68</v>
      </c>
      <c r="I165" t="s">
        <v>8</v>
      </c>
      <c r="J165" t="s">
        <v>84</v>
      </c>
      <c r="K165" t="s">
        <v>70</v>
      </c>
      <c r="L165">
        <v>50</v>
      </c>
      <c r="M165">
        <v>937801</v>
      </c>
      <c r="N165">
        <v>6</v>
      </c>
      <c r="O165">
        <v>1</v>
      </c>
      <c r="P165" t="s">
        <v>71</v>
      </c>
      <c r="Q165" t="s">
        <v>4478</v>
      </c>
      <c r="R165">
        <v>15</v>
      </c>
      <c r="T165">
        <v>0</v>
      </c>
      <c r="U165">
        <v>2</v>
      </c>
      <c r="V165">
        <v>0</v>
      </c>
      <c r="W165">
        <v>0</v>
      </c>
      <c r="X165">
        <v>0</v>
      </c>
      <c r="Y165">
        <v>0</v>
      </c>
      <c r="Z165">
        <v>0</v>
      </c>
      <c r="AA165">
        <v>2</v>
      </c>
      <c r="AB165">
        <v>50</v>
      </c>
      <c r="AC165">
        <v>2</v>
      </c>
      <c r="AD165">
        <v>0</v>
      </c>
      <c r="AE165">
        <v>0</v>
      </c>
      <c r="AF165">
        <v>2</v>
      </c>
      <c r="AG165">
        <v>0</v>
      </c>
      <c r="AH165">
        <v>48</v>
      </c>
      <c r="AI165">
        <v>48</v>
      </c>
      <c r="AJ165">
        <v>48</v>
      </c>
      <c r="AK165">
        <v>48</v>
      </c>
      <c r="AL165">
        <v>0</v>
      </c>
      <c r="AM165">
        <v>0.12</v>
      </c>
      <c r="AN165">
        <v>4.3636363636363633</v>
      </c>
      <c r="AO165">
        <v>0</v>
      </c>
      <c r="AP165" t="s">
        <v>85</v>
      </c>
      <c r="AQ165" t="s">
        <v>73</v>
      </c>
      <c r="AR165" t="s">
        <v>157</v>
      </c>
      <c r="AS165">
        <v>0</v>
      </c>
      <c r="AT165">
        <v>0</v>
      </c>
      <c r="AU165">
        <v>0</v>
      </c>
      <c r="AV165">
        <v>0</v>
      </c>
      <c r="AW165">
        <v>0</v>
      </c>
      <c r="AX165">
        <v>0</v>
      </c>
      <c r="AY165">
        <v>0</v>
      </c>
      <c r="AZ165" t="s">
        <v>80</v>
      </c>
      <c r="BA165">
        <v>6</v>
      </c>
      <c r="BB165">
        <v>0</v>
      </c>
      <c r="BC165" t="s">
        <v>81</v>
      </c>
      <c r="BD165">
        <v>0</v>
      </c>
      <c r="BE165" t="s">
        <v>76</v>
      </c>
      <c r="BF165">
        <v>1.3163199999999999</v>
      </c>
      <c r="BG165" t="s">
        <v>5688</v>
      </c>
    </row>
    <row r="166" spans="1:59" x14ac:dyDescent="0.25">
      <c r="A166" t="s">
        <v>328</v>
      </c>
      <c r="B166" t="s">
        <v>156</v>
      </c>
      <c r="C166">
        <v>1</v>
      </c>
      <c r="D166">
        <v>166</v>
      </c>
      <c r="E166">
        <v>1</v>
      </c>
      <c r="F166" t="s">
        <v>66</v>
      </c>
      <c r="G166" t="s">
        <v>67</v>
      </c>
      <c r="H166" t="s">
        <v>68</v>
      </c>
      <c r="I166" t="s">
        <v>8</v>
      </c>
      <c r="J166" t="s">
        <v>87</v>
      </c>
      <c r="K166" t="s">
        <v>70</v>
      </c>
      <c r="L166">
        <v>50</v>
      </c>
      <c r="M166">
        <v>937803</v>
      </c>
      <c r="N166">
        <v>6</v>
      </c>
      <c r="O166">
        <v>1</v>
      </c>
      <c r="P166" t="s">
        <v>71</v>
      </c>
      <c r="Q166" t="s">
        <v>4479</v>
      </c>
      <c r="R166">
        <v>16</v>
      </c>
      <c r="T166">
        <v>13</v>
      </c>
      <c r="U166">
        <v>13</v>
      </c>
      <c r="V166">
        <v>0</v>
      </c>
      <c r="W166">
        <v>0</v>
      </c>
      <c r="X166">
        <v>0</v>
      </c>
      <c r="Y166">
        <v>0</v>
      </c>
      <c r="Z166">
        <v>13</v>
      </c>
      <c r="AA166">
        <v>13</v>
      </c>
      <c r="AB166">
        <v>50</v>
      </c>
      <c r="AC166">
        <v>34</v>
      </c>
      <c r="AD166">
        <v>0</v>
      </c>
      <c r="AE166">
        <v>0</v>
      </c>
      <c r="AF166">
        <v>34</v>
      </c>
      <c r="AG166">
        <v>0</v>
      </c>
      <c r="AH166">
        <v>16</v>
      </c>
      <c r="AI166">
        <v>16</v>
      </c>
      <c r="AJ166">
        <v>16</v>
      </c>
      <c r="AK166">
        <v>16</v>
      </c>
      <c r="AL166">
        <v>0</v>
      </c>
      <c r="AM166">
        <v>0.12</v>
      </c>
      <c r="AN166">
        <v>1.4545454545454546</v>
      </c>
      <c r="AO166">
        <v>0</v>
      </c>
      <c r="AP166" t="s">
        <v>85</v>
      </c>
      <c r="AQ166" t="s">
        <v>73</v>
      </c>
      <c r="AR166" t="s">
        <v>157</v>
      </c>
      <c r="AS166">
        <v>0</v>
      </c>
      <c r="AT166">
        <v>0</v>
      </c>
      <c r="AU166">
        <v>0</v>
      </c>
      <c r="AV166">
        <v>0</v>
      </c>
      <c r="AW166">
        <v>0</v>
      </c>
      <c r="AX166">
        <v>0</v>
      </c>
      <c r="AY166">
        <v>0</v>
      </c>
      <c r="AZ166" t="s">
        <v>80</v>
      </c>
      <c r="BA166">
        <v>6</v>
      </c>
      <c r="BB166">
        <v>0</v>
      </c>
      <c r="BC166" t="s">
        <v>75</v>
      </c>
      <c r="BD166">
        <v>0</v>
      </c>
      <c r="BE166" t="s">
        <v>76</v>
      </c>
      <c r="BF166">
        <v>6.0331333333333328</v>
      </c>
      <c r="BG166" t="s">
        <v>5689</v>
      </c>
    </row>
    <row r="167" spans="1:59" x14ac:dyDescent="0.25">
      <c r="A167" t="s">
        <v>329</v>
      </c>
      <c r="B167" t="s">
        <v>156</v>
      </c>
      <c r="C167">
        <v>1</v>
      </c>
      <c r="D167">
        <v>167</v>
      </c>
      <c r="E167">
        <v>1</v>
      </c>
      <c r="F167" t="s">
        <v>66</v>
      </c>
      <c r="G167" t="s">
        <v>67</v>
      </c>
      <c r="H167" t="s">
        <v>68</v>
      </c>
      <c r="I167" t="s">
        <v>8</v>
      </c>
      <c r="J167" t="s">
        <v>87</v>
      </c>
      <c r="K167" t="s">
        <v>70</v>
      </c>
      <c r="L167">
        <v>50</v>
      </c>
      <c r="M167">
        <v>937805</v>
      </c>
      <c r="N167">
        <v>6</v>
      </c>
      <c r="O167">
        <v>1</v>
      </c>
      <c r="P167" t="s">
        <v>71</v>
      </c>
      <c r="Q167" t="s">
        <v>4479</v>
      </c>
      <c r="R167">
        <v>16</v>
      </c>
      <c r="T167">
        <v>9</v>
      </c>
      <c r="U167">
        <v>11</v>
      </c>
      <c r="V167">
        <v>0</v>
      </c>
      <c r="W167">
        <v>0</v>
      </c>
      <c r="X167">
        <v>0</v>
      </c>
      <c r="Y167">
        <v>0</v>
      </c>
      <c r="Z167">
        <v>9</v>
      </c>
      <c r="AA167">
        <v>11</v>
      </c>
      <c r="AB167">
        <v>50</v>
      </c>
      <c r="AC167">
        <v>32</v>
      </c>
      <c r="AD167">
        <v>0</v>
      </c>
      <c r="AE167">
        <v>0</v>
      </c>
      <c r="AF167">
        <v>32</v>
      </c>
      <c r="AG167">
        <v>0</v>
      </c>
      <c r="AH167">
        <v>18</v>
      </c>
      <c r="AI167">
        <v>18</v>
      </c>
      <c r="AJ167">
        <v>18</v>
      </c>
      <c r="AK167">
        <v>18</v>
      </c>
      <c r="AL167">
        <v>0</v>
      </c>
      <c r="AM167">
        <v>0.12</v>
      </c>
      <c r="AN167">
        <v>1.6363636363636365</v>
      </c>
      <c r="AO167">
        <v>0</v>
      </c>
      <c r="AP167" t="s">
        <v>85</v>
      </c>
      <c r="AQ167" t="s">
        <v>73</v>
      </c>
      <c r="AR167" t="s">
        <v>157</v>
      </c>
      <c r="AS167">
        <v>0</v>
      </c>
      <c r="AT167">
        <v>0</v>
      </c>
      <c r="AU167">
        <v>0</v>
      </c>
      <c r="AV167">
        <v>0</v>
      </c>
      <c r="AW167">
        <v>0</v>
      </c>
      <c r="AX167">
        <v>0</v>
      </c>
      <c r="AY167">
        <v>0</v>
      </c>
      <c r="AZ167" t="s">
        <v>80</v>
      </c>
      <c r="BA167">
        <v>6</v>
      </c>
      <c r="BB167">
        <v>0</v>
      </c>
      <c r="BC167" t="s">
        <v>76</v>
      </c>
      <c r="BD167">
        <v>0</v>
      </c>
      <c r="BE167" t="s">
        <v>76</v>
      </c>
      <c r="BF167">
        <v>5.0897706666666664</v>
      </c>
      <c r="BG167" t="s">
        <v>5689</v>
      </c>
    </row>
    <row r="168" spans="1:59" x14ac:dyDescent="0.25">
      <c r="A168" t="s">
        <v>330</v>
      </c>
      <c r="B168" t="s">
        <v>156</v>
      </c>
      <c r="C168">
        <v>1</v>
      </c>
      <c r="D168">
        <v>168</v>
      </c>
      <c r="E168">
        <v>1</v>
      </c>
      <c r="F168" t="s">
        <v>66</v>
      </c>
      <c r="G168" t="s">
        <v>67</v>
      </c>
      <c r="H168" t="s">
        <v>68</v>
      </c>
      <c r="I168" t="s">
        <v>8</v>
      </c>
      <c r="J168" t="s">
        <v>87</v>
      </c>
      <c r="K168" t="s">
        <v>70</v>
      </c>
      <c r="L168">
        <v>50</v>
      </c>
      <c r="M168">
        <v>937807</v>
      </c>
      <c r="N168">
        <v>6</v>
      </c>
      <c r="O168">
        <v>1</v>
      </c>
      <c r="P168" t="s">
        <v>71</v>
      </c>
      <c r="Q168" t="s">
        <v>4479</v>
      </c>
      <c r="R168">
        <v>16</v>
      </c>
      <c r="T168">
        <v>7</v>
      </c>
      <c r="U168">
        <v>10</v>
      </c>
      <c r="V168">
        <v>0</v>
      </c>
      <c r="W168">
        <v>0</v>
      </c>
      <c r="X168">
        <v>0</v>
      </c>
      <c r="Y168">
        <v>0</v>
      </c>
      <c r="Z168">
        <v>7</v>
      </c>
      <c r="AA168">
        <v>10</v>
      </c>
      <c r="AB168">
        <v>50</v>
      </c>
      <c r="AC168">
        <v>31</v>
      </c>
      <c r="AD168">
        <v>0</v>
      </c>
      <c r="AE168">
        <v>0</v>
      </c>
      <c r="AF168">
        <v>31</v>
      </c>
      <c r="AG168">
        <v>0</v>
      </c>
      <c r="AH168">
        <v>19</v>
      </c>
      <c r="AI168">
        <v>19</v>
      </c>
      <c r="AJ168">
        <v>19</v>
      </c>
      <c r="AK168">
        <v>19</v>
      </c>
      <c r="AL168">
        <v>0</v>
      </c>
      <c r="AM168">
        <v>0.12</v>
      </c>
      <c r="AN168">
        <v>1.7272727272727273</v>
      </c>
      <c r="AO168">
        <v>0</v>
      </c>
      <c r="AP168" t="s">
        <v>85</v>
      </c>
      <c r="AQ168" t="s">
        <v>73</v>
      </c>
      <c r="AR168" t="s">
        <v>157</v>
      </c>
      <c r="AS168">
        <v>0</v>
      </c>
      <c r="AT168">
        <v>0</v>
      </c>
      <c r="AU168">
        <v>0</v>
      </c>
      <c r="AV168">
        <v>0</v>
      </c>
      <c r="AW168">
        <v>0</v>
      </c>
      <c r="AX168">
        <v>0</v>
      </c>
      <c r="AY168">
        <v>0</v>
      </c>
      <c r="AZ168" t="s">
        <v>80</v>
      </c>
      <c r="BA168">
        <v>6</v>
      </c>
      <c r="BB168">
        <v>0</v>
      </c>
      <c r="BC168" t="s">
        <v>76</v>
      </c>
      <c r="BD168">
        <v>0</v>
      </c>
      <c r="BE168" t="s">
        <v>76</v>
      </c>
      <c r="BF168">
        <v>4.212224</v>
      </c>
      <c r="BG168" t="s">
        <v>5689</v>
      </c>
    </row>
    <row r="169" spans="1:59" x14ac:dyDescent="0.25">
      <c r="A169" t="s">
        <v>331</v>
      </c>
      <c r="B169" t="s">
        <v>156</v>
      </c>
      <c r="C169">
        <v>1</v>
      </c>
      <c r="D169">
        <v>169</v>
      </c>
      <c r="E169">
        <v>1</v>
      </c>
      <c r="F169" t="s">
        <v>66</v>
      </c>
      <c r="G169" t="s">
        <v>67</v>
      </c>
      <c r="H169" t="s">
        <v>68</v>
      </c>
      <c r="I169" t="s">
        <v>8</v>
      </c>
      <c r="J169" t="s">
        <v>87</v>
      </c>
      <c r="K169" t="s">
        <v>70</v>
      </c>
      <c r="L169">
        <v>50</v>
      </c>
      <c r="M169">
        <v>937809</v>
      </c>
      <c r="N169">
        <v>6</v>
      </c>
      <c r="O169">
        <v>1</v>
      </c>
      <c r="P169" t="s">
        <v>71</v>
      </c>
      <c r="Q169" t="s">
        <v>4479</v>
      </c>
      <c r="R169">
        <v>16</v>
      </c>
      <c r="T169">
        <v>8</v>
      </c>
      <c r="U169">
        <v>9</v>
      </c>
      <c r="V169">
        <v>0</v>
      </c>
      <c r="W169">
        <v>0</v>
      </c>
      <c r="X169">
        <v>0</v>
      </c>
      <c r="Y169">
        <v>0</v>
      </c>
      <c r="Z169">
        <v>8</v>
      </c>
      <c r="AA169">
        <v>9</v>
      </c>
      <c r="AB169">
        <v>50</v>
      </c>
      <c r="AC169">
        <v>29</v>
      </c>
      <c r="AD169">
        <v>0</v>
      </c>
      <c r="AE169">
        <v>0</v>
      </c>
      <c r="AF169">
        <v>29</v>
      </c>
      <c r="AG169">
        <v>0</v>
      </c>
      <c r="AH169">
        <v>21</v>
      </c>
      <c r="AI169">
        <v>21</v>
      </c>
      <c r="AJ169">
        <v>21</v>
      </c>
      <c r="AK169">
        <v>21</v>
      </c>
      <c r="AL169">
        <v>0</v>
      </c>
      <c r="AM169">
        <v>0.12</v>
      </c>
      <c r="AN169">
        <v>1.9090909090909092</v>
      </c>
      <c r="AO169">
        <v>0</v>
      </c>
      <c r="AP169" t="s">
        <v>85</v>
      </c>
      <c r="AQ169" t="s">
        <v>73</v>
      </c>
      <c r="AR169" t="s">
        <v>157</v>
      </c>
      <c r="AS169">
        <v>0</v>
      </c>
      <c r="AT169">
        <v>0</v>
      </c>
      <c r="AU169">
        <v>0</v>
      </c>
      <c r="AV169">
        <v>0</v>
      </c>
      <c r="AW169">
        <v>0</v>
      </c>
      <c r="AX169">
        <v>0</v>
      </c>
      <c r="AY169">
        <v>0</v>
      </c>
      <c r="AZ169" t="s">
        <v>80</v>
      </c>
      <c r="BA169">
        <v>6</v>
      </c>
      <c r="BB169">
        <v>0</v>
      </c>
      <c r="BC169" t="s">
        <v>76</v>
      </c>
      <c r="BD169">
        <v>0</v>
      </c>
      <c r="BE169" t="s">
        <v>76</v>
      </c>
      <c r="BF169">
        <v>3.9270213333333337</v>
      </c>
      <c r="BG169" t="s">
        <v>5689</v>
      </c>
    </row>
    <row r="170" spans="1:59" x14ac:dyDescent="0.25">
      <c r="A170" t="s">
        <v>332</v>
      </c>
      <c r="B170" t="s">
        <v>156</v>
      </c>
      <c r="C170">
        <v>1</v>
      </c>
      <c r="D170">
        <v>170</v>
      </c>
      <c r="E170">
        <v>1</v>
      </c>
      <c r="F170" t="s">
        <v>66</v>
      </c>
      <c r="G170" t="s">
        <v>67</v>
      </c>
      <c r="H170" t="s">
        <v>68</v>
      </c>
      <c r="I170" t="s">
        <v>8</v>
      </c>
      <c r="J170" t="s">
        <v>87</v>
      </c>
      <c r="K170" t="s">
        <v>70</v>
      </c>
      <c r="L170">
        <v>50</v>
      </c>
      <c r="M170">
        <v>937811</v>
      </c>
      <c r="N170">
        <v>6</v>
      </c>
      <c r="O170">
        <v>1</v>
      </c>
      <c r="P170" t="s">
        <v>71</v>
      </c>
      <c r="Q170" t="s">
        <v>4479</v>
      </c>
      <c r="R170">
        <v>16</v>
      </c>
      <c r="T170">
        <v>12</v>
      </c>
      <c r="U170">
        <v>13</v>
      </c>
      <c r="V170">
        <v>0</v>
      </c>
      <c r="W170">
        <v>0</v>
      </c>
      <c r="X170">
        <v>0</v>
      </c>
      <c r="Y170">
        <v>0</v>
      </c>
      <c r="Z170">
        <v>12</v>
      </c>
      <c r="AA170">
        <v>13</v>
      </c>
      <c r="AB170">
        <v>50</v>
      </c>
      <c r="AC170">
        <v>34</v>
      </c>
      <c r="AD170">
        <v>0</v>
      </c>
      <c r="AE170">
        <v>0</v>
      </c>
      <c r="AF170">
        <v>34</v>
      </c>
      <c r="AG170">
        <v>0</v>
      </c>
      <c r="AH170">
        <v>16</v>
      </c>
      <c r="AI170">
        <v>16</v>
      </c>
      <c r="AJ170">
        <v>16</v>
      </c>
      <c r="AK170">
        <v>16</v>
      </c>
      <c r="AL170">
        <v>0</v>
      </c>
      <c r="AM170">
        <v>0.12</v>
      </c>
      <c r="AN170">
        <v>1.4545454545454546</v>
      </c>
      <c r="AO170">
        <v>0</v>
      </c>
      <c r="AP170" t="s">
        <v>85</v>
      </c>
      <c r="AQ170" t="s">
        <v>73</v>
      </c>
      <c r="AR170" t="s">
        <v>157</v>
      </c>
      <c r="AS170">
        <v>0</v>
      </c>
      <c r="AT170">
        <v>0</v>
      </c>
      <c r="AU170">
        <v>0</v>
      </c>
      <c r="AV170">
        <v>0</v>
      </c>
      <c r="AW170">
        <v>0</v>
      </c>
      <c r="AX170">
        <v>0</v>
      </c>
      <c r="AY170">
        <v>0</v>
      </c>
      <c r="AZ170" t="s">
        <v>80</v>
      </c>
      <c r="BA170">
        <v>6</v>
      </c>
      <c r="BB170">
        <v>0</v>
      </c>
      <c r="BC170" t="s">
        <v>76</v>
      </c>
      <c r="BD170">
        <v>0</v>
      </c>
      <c r="BE170" t="s">
        <v>76</v>
      </c>
      <c r="BF170">
        <v>5.3969119999999995</v>
      </c>
      <c r="BG170" t="s">
        <v>5689</v>
      </c>
    </row>
    <row r="171" spans="1:59" x14ac:dyDescent="0.25">
      <c r="A171" t="s">
        <v>333</v>
      </c>
      <c r="B171" t="s">
        <v>156</v>
      </c>
      <c r="C171">
        <v>1</v>
      </c>
      <c r="D171">
        <v>171</v>
      </c>
      <c r="E171">
        <v>1</v>
      </c>
      <c r="F171" t="s">
        <v>66</v>
      </c>
      <c r="G171" t="s">
        <v>67</v>
      </c>
      <c r="H171" t="s">
        <v>68</v>
      </c>
      <c r="I171" t="s">
        <v>8</v>
      </c>
      <c r="J171" t="s">
        <v>87</v>
      </c>
      <c r="K171" t="s">
        <v>70</v>
      </c>
      <c r="L171">
        <v>50</v>
      </c>
      <c r="M171">
        <v>937913</v>
      </c>
      <c r="N171">
        <v>6</v>
      </c>
      <c r="O171">
        <v>1</v>
      </c>
      <c r="P171" t="s">
        <v>71</v>
      </c>
      <c r="Q171" t="s">
        <v>4479</v>
      </c>
      <c r="R171">
        <v>16</v>
      </c>
      <c r="T171">
        <v>12</v>
      </c>
      <c r="U171">
        <v>15</v>
      </c>
      <c r="V171">
        <v>0</v>
      </c>
      <c r="W171">
        <v>0</v>
      </c>
      <c r="X171">
        <v>0</v>
      </c>
      <c r="Y171">
        <v>0</v>
      </c>
      <c r="Z171">
        <v>12</v>
      </c>
      <c r="AA171">
        <v>15</v>
      </c>
      <c r="AB171">
        <v>50</v>
      </c>
      <c r="AC171">
        <v>35</v>
      </c>
      <c r="AD171">
        <v>0</v>
      </c>
      <c r="AE171">
        <v>0</v>
      </c>
      <c r="AF171">
        <v>35</v>
      </c>
      <c r="AG171">
        <v>0</v>
      </c>
      <c r="AH171">
        <v>15</v>
      </c>
      <c r="AI171">
        <v>15</v>
      </c>
      <c r="AJ171">
        <v>15</v>
      </c>
      <c r="AK171">
        <v>15</v>
      </c>
      <c r="AL171">
        <v>0</v>
      </c>
      <c r="AM171">
        <v>0.12</v>
      </c>
      <c r="AN171">
        <v>1.3636363636363638</v>
      </c>
      <c r="AO171">
        <v>0</v>
      </c>
      <c r="AP171" t="s">
        <v>85</v>
      </c>
      <c r="AQ171" t="s">
        <v>73</v>
      </c>
      <c r="AR171" t="s">
        <v>157</v>
      </c>
      <c r="AS171">
        <v>0</v>
      </c>
      <c r="AT171">
        <v>0</v>
      </c>
      <c r="AU171">
        <v>0</v>
      </c>
      <c r="AV171">
        <v>0</v>
      </c>
      <c r="AW171">
        <v>0</v>
      </c>
      <c r="AX171">
        <v>0</v>
      </c>
      <c r="AY171">
        <v>0</v>
      </c>
      <c r="AZ171" t="s">
        <v>80</v>
      </c>
      <c r="BA171">
        <v>6</v>
      </c>
      <c r="BB171">
        <v>0</v>
      </c>
      <c r="BC171" t="s">
        <v>76</v>
      </c>
      <c r="BD171">
        <v>0</v>
      </c>
      <c r="BE171" t="s">
        <v>76</v>
      </c>
      <c r="BF171">
        <v>5.5066053333333329</v>
      </c>
      <c r="BG171" t="s">
        <v>5689</v>
      </c>
    </row>
    <row r="172" spans="1:59" x14ac:dyDescent="0.25">
      <c r="A172" t="s">
        <v>334</v>
      </c>
      <c r="B172" t="s">
        <v>156</v>
      </c>
      <c r="C172">
        <v>1</v>
      </c>
      <c r="D172">
        <v>172</v>
      </c>
      <c r="E172">
        <v>1</v>
      </c>
      <c r="F172" t="s">
        <v>66</v>
      </c>
      <c r="G172" t="s">
        <v>67</v>
      </c>
      <c r="H172" t="s">
        <v>68</v>
      </c>
      <c r="I172" t="s">
        <v>8</v>
      </c>
      <c r="J172" t="s">
        <v>87</v>
      </c>
      <c r="K172" t="s">
        <v>70</v>
      </c>
      <c r="L172">
        <v>50</v>
      </c>
      <c r="M172">
        <v>937915</v>
      </c>
      <c r="N172">
        <v>6</v>
      </c>
      <c r="O172">
        <v>1</v>
      </c>
      <c r="P172" t="s">
        <v>71</v>
      </c>
      <c r="Q172" t="s">
        <v>4479</v>
      </c>
      <c r="R172">
        <v>16</v>
      </c>
      <c r="T172">
        <v>11</v>
      </c>
      <c r="U172">
        <v>12</v>
      </c>
      <c r="V172">
        <v>0</v>
      </c>
      <c r="W172">
        <v>0</v>
      </c>
      <c r="X172">
        <v>0</v>
      </c>
      <c r="Y172">
        <v>0</v>
      </c>
      <c r="Z172">
        <v>11</v>
      </c>
      <c r="AA172">
        <v>12</v>
      </c>
      <c r="AB172">
        <v>50</v>
      </c>
      <c r="AC172">
        <v>33</v>
      </c>
      <c r="AD172">
        <v>0</v>
      </c>
      <c r="AE172">
        <v>0</v>
      </c>
      <c r="AF172">
        <v>33</v>
      </c>
      <c r="AG172">
        <v>0</v>
      </c>
      <c r="AH172">
        <v>17</v>
      </c>
      <c r="AI172">
        <v>17</v>
      </c>
      <c r="AJ172">
        <v>17</v>
      </c>
      <c r="AK172">
        <v>17</v>
      </c>
      <c r="AL172">
        <v>0</v>
      </c>
      <c r="AM172">
        <v>0.12</v>
      </c>
      <c r="AN172">
        <v>1.5454545454545454</v>
      </c>
      <c r="AO172">
        <v>0</v>
      </c>
      <c r="AP172" t="s">
        <v>85</v>
      </c>
      <c r="AQ172" t="s">
        <v>73</v>
      </c>
      <c r="AR172" t="s">
        <v>157</v>
      </c>
      <c r="AS172">
        <v>0</v>
      </c>
      <c r="AT172">
        <v>0</v>
      </c>
      <c r="AU172">
        <v>0</v>
      </c>
      <c r="AV172">
        <v>0</v>
      </c>
      <c r="AW172">
        <v>0</v>
      </c>
      <c r="AX172">
        <v>0</v>
      </c>
      <c r="AY172">
        <v>0</v>
      </c>
      <c r="AZ172" t="s">
        <v>80</v>
      </c>
      <c r="BA172">
        <v>6</v>
      </c>
      <c r="BB172">
        <v>0</v>
      </c>
      <c r="BC172" t="s">
        <v>76</v>
      </c>
      <c r="BD172">
        <v>0</v>
      </c>
      <c r="BE172" t="s">
        <v>76</v>
      </c>
      <c r="BF172">
        <v>4.6509973333333328</v>
      </c>
      <c r="BG172" t="s">
        <v>5689</v>
      </c>
    </row>
    <row r="173" spans="1:59" x14ac:dyDescent="0.25">
      <c r="A173" t="s">
        <v>335</v>
      </c>
      <c r="B173" t="s">
        <v>156</v>
      </c>
      <c r="C173">
        <v>1</v>
      </c>
      <c r="D173">
        <v>173</v>
      </c>
      <c r="E173">
        <v>1</v>
      </c>
      <c r="F173" t="s">
        <v>66</v>
      </c>
      <c r="G173" t="s">
        <v>67</v>
      </c>
      <c r="H173" t="s">
        <v>68</v>
      </c>
      <c r="I173" t="s">
        <v>8</v>
      </c>
      <c r="J173" t="s">
        <v>87</v>
      </c>
      <c r="K173" t="s">
        <v>70</v>
      </c>
      <c r="L173">
        <v>50</v>
      </c>
      <c r="M173">
        <v>937917</v>
      </c>
      <c r="N173">
        <v>6</v>
      </c>
      <c r="O173">
        <v>1</v>
      </c>
      <c r="P173" t="s">
        <v>71</v>
      </c>
      <c r="Q173" t="s">
        <v>4479</v>
      </c>
      <c r="R173">
        <v>16</v>
      </c>
      <c r="T173">
        <v>8</v>
      </c>
      <c r="U173">
        <v>10</v>
      </c>
      <c r="V173">
        <v>0</v>
      </c>
      <c r="W173">
        <v>0</v>
      </c>
      <c r="X173">
        <v>0</v>
      </c>
      <c r="Y173">
        <v>0</v>
      </c>
      <c r="Z173">
        <v>8</v>
      </c>
      <c r="AA173">
        <v>10</v>
      </c>
      <c r="AB173">
        <v>50</v>
      </c>
      <c r="AC173">
        <v>30</v>
      </c>
      <c r="AD173">
        <v>0</v>
      </c>
      <c r="AE173">
        <v>0</v>
      </c>
      <c r="AF173">
        <v>30</v>
      </c>
      <c r="AG173">
        <v>0</v>
      </c>
      <c r="AH173">
        <v>20</v>
      </c>
      <c r="AI173">
        <v>20</v>
      </c>
      <c r="AJ173">
        <v>20</v>
      </c>
      <c r="AK173">
        <v>20</v>
      </c>
      <c r="AL173">
        <v>0</v>
      </c>
      <c r="AM173">
        <v>0.12</v>
      </c>
      <c r="AN173">
        <v>1.8181818181818183</v>
      </c>
      <c r="AO173">
        <v>0</v>
      </c>
      <c r="AP173" t="s">
        <v>85</v>
      </c>
      <c r="AQ173" t="s">
        <v>73</v>
      </c>
      <c r="AR173" t="s">
        <v>157</v>
      </c>
      <c r="AS173">
        <v>0</v>
      </c>
      <c r="AT173">
        <v>0</v>
      </c>
      <c r="AU173">
        <v>0</v>
      </c>
      <c r="AV173">
        <v>0</v>
      </c>
      <c r="AW173">
        <v>0</v>
      </c>
      <c r="AX173">
        <v>0</v>
      </c>
      <c r="AY173">
        <v>0</v>
      </c>
      <c r="AZ173" t="s">
        <v>80</v>
      </c>
      <c r="BA173">
        <v>6</v>
      </c>
      <c r="BB173">
        <v>0</v>
      </c>
      <c r="BC173" t="s">
        <v>76</v>
      </c>
      <c r="BD173">
        <v>0</v>
      </c>
      <c r="BE173" t="s">
        <v>76</v>
      </c>
      <c r="BF173">
        <v>4.0367146666666667</v>
      </c>
      <c r="BG173" t="s">
        <v>5689</v>
      </c>
    </row>
    <row r="174" spans="1:59" x14ac:dyDescent="0.25">
      <c r="A174" t="s">
        <v>336</v>
      </c>
      <c r="B174" t="s">
        <v>156</v>
      </c>
      <c r="C174">
        <v>1</v>
      </c>
      <c r="D174">
        <v>174</v>
      </c>
      <c r="E174">
        <v>1</v>
      </c>
      <c r="F174" t="s">
        <v>66</v>
      </c>
      <c r="G174" t="s">
        <v>67</v>
      </c>
      <c r="H174" t="s">
        <v>68</v>
      </c>
      <c r="I174" t="s">
        <v>8</v>
      </c>
      <c r="J174" t="s">
        <v>87</v>
      </c>
      <c r="K174" t="s">
        <v>70</v>
      </c>
      <c r="L174">
        <v>50</v>
      </c>
      <c r="M174">
        <v>937919</v>
      </c>
      <c r="N174">
        <v>6</v>
      </c>
      <c r="O174">
        <v>1</v>
      </c>
      <c r="P174" t="s">
        <v>71</v>
      </c>
      <c r="Q174" t="s">
        <v>4479</v>
      </c>
      <c r="R174">
        <v>16</v>
      </c>
      <c r="T174">
        <v>7</v>
      </c>
      <c r="U174">
        <v>10</v>
      </c>
      <c r="V174">
        <v>0</v>
      </c>
      <c r="W174">
        <v>0</v>
      </c>
      <c r="X174">
        <v>0</v>
      </c>
      <c r="Y174">
        <v>0</v>
      </c>
      <c r="Z174">
        <v>7</v>
      </c>
      <c r="AA174">
        <v>10</v>
      </c>
      <c r="AB174">
        <v>50</v>
      </c>
      <c r="AC174">
        <v>31</v>
      </c>
      <c r="AD174">
        <v>0</v>
      </c>
      <c r="AE174">
        <v>0</v>
      </c>
      <c r="AF174">
        <v>31</v>
      </c>
      <c r="AG174">
        <v>0</v>
      </c>
      <c r="AH174">
        <v>19</v>
      </c>
      <c r="AI174">
        <v>19</v>
      </c>
      <c r="AJ174">
        <v>19</v>
      </c>
      <c r="AK174">
        <v>19</v>
      </c>
      <c r="AL174">
        <v>0</v>
      </c>
      <c r="AM174">
        <v>0.12</v>
      </c>
      <c r="AN174">
        <v>1.7272727272727273</v>
      </c>
      <c r="AO174">
        <v>0</v>
      </c>
      <c r="AP174" t="s">
        <v>85</v>
      </c>
      <c r="AQ174" t="s">
        <v>73</v>
      </c>
      <c r="AR174" t="s">
        <v>157</v>
      </c>
      <c r="AS174">
        <v>0</v>
      </c>
      <c r="AT174">
        <v>0</v>
      </c>
      <c r="AU174">
        <v>0</v>
      </c>
      <c r="AV174">
        <v>0</v>
      </c>
      <c r="AW174">
        <v>0</v>
      </c>
      <c r="AX174">
        <v>0</v>
      </c>
      <c r="AY174">
        <v>0</v>
      </c>
      <c r="AZ174" t="s">
        <v>80</v>
      </c>
      <c r="BA174">
        <v>6</v>
      </c>
      <c r="BB174">
        <v>0</v>
      </c>
      <c r="BC174" t="s">
        <v>76</v>
      </c>
      <c r="BD174">
        <v>0</v>
      </c>
      <c r="BE174" t="s">
        <v>76</v>
      </c>
      <c r="BF174">
        <v>4.0147759999999995</v>
      </c>
      <c r="BG174" t="s">
        <v>5689</v>
      </c>
    </row>
    <row r="175" spans="1:59" x14ac:dyDescent="0.25">
      <c r="A175" t="s">
        <v>337</v>
      </c>
      <c r="B175" t="s">
        <v>156</v>
      </c>
      <c r="C175">
        <v>1</v>
      </c>
      <c r="D175">
        <v>175</v>
      </c>
      <c r="E175">
        <v>1</v>
      </c>
      <c r="F175" t="s">
        <v>66</v>
      </c>
      <c r="G175" t="s">
        <v>67</v>
      </c>
      <c r="H175" t="s">
        <v>68</v>
      </c>
      <c r="I175" t="s">
        <v>8</v>
      </c>
      <c r="J175" t="s">
        <v>87</v>
      </c>
      <c r="K175" t="s">
        <v>70</v>
      </c>
      <c r="L175">
        <v>50</v>
      </c>
      <c r="M175">
        <v>937921</v>
      </c>
      <c r="N175">
        <v>6</v>
      </c>
      <c r="O175">
        <v>1</v>
      </c>
      <c r="P175" t="s">
        <v>71</v>
      </c>
      <c r="Q175" t="s">
        <v>4479</v>
      </c>
      <c r="R175">
        <v>16</v>
      </c>
      <c r="T175">
        <v>9</v>
      </c>
      <c r="U175">
        <v>11</v>
      </c>
      <c r="V175">
        <v>0</v>
      </c>
      <c r="W175">
        <v>0</v>
      </c>
      <c r="X175">
        <v>0</v>
      </c>
      <c r="Y175">
        <v>0</v>
      </c>
      <c r="Z175">
        <v>9</v>
      </c>
      <c r="AA175">
        <v>11</v>
      </c>
      <c r="AB175">
        <v>50</v>
      </c>
      <c r="AC175">
        <v>32</v>
      </c>
      <c r="AD175">
        <v>0</v>
      </c>
      <c r="AE175">
        <v>0</v>
      </c>
      <c r="AF175">
        <v>32</v>
      </c>
      <c r="AG175">
        <v>0</v>
      </c>
      <c r="AH175">
        <v>18</v>
      </c>
      <c r="AI175">
        <v>18</v>
      </c>
      <c r="AJ175">
        <v>18</v>
      </c>
      <c r="AK175">
        <v>18</v>
      </c>
      <c r="AL175">
        <v>0</v>
      </c>
      <c r="AM175">
        <v>0.12</v>
      </c>
      <c r="AN175">
        <v>1.6363636363636365</v>
      </c>
      <c r="AO175">
        <v>0</v>
      </c>
      <c r="AP175" t="s">
        <v>85</v>
      </c>
      <c r="AQ175" t="s">
        <v>73</v>
      </c>
      <c r="AR175" t="s">
        <v>157</v>
      </c>
      <c r="AS175">
        <v>0</v>
      </c>
      <c r="AT175">
        <v>0</v>
      </c>
      <c r="AU175">
        <v>0</v>
      </c>
      <c r="AV175">
        <v>0</v>
      </c>
      <c r="AW175">
        <v>0</v>
      </c>
      <c r="AX175">
        <v>0</v>
      </c>
      <c r="AY175">
        <v>0</v>
      </c>
      <c r="AZ175" t="s">
        <v>80</v>
      </c>
      <c r="BA175">
        <v>6</v>
      </c>
      <c r="BB175">
        <v>0</v>
      </c>
      <c r="BC175" t="s">
        <v>76</v>
      </c>
      <c r="BD175">
        <v>0</v>
      </c>
      <c r="BE175" t="s">
        <v>76</v>
      </c>
      <c r="BF175">
        <v>4.6071200000000001</v>
      </c>
      <c r="BG175" t="s">
        <v>5689</v>
      </c>
    </row>
    <row r="176" spans="1:59" x14ac:dyDescent="0.25">
      <c r="A176" t="s">
        <v>338</v>
      </c>
      <c r="B176" t="s">
        <v>156</v>
      </c>
      <c r="C176">
        <v>1</v>
      </c>
      <c r="D176">
        <v>176</v>
      </c>
      <c r="E176">
        <v>1</v>
      </c>
      <c r="F176" t="s">
        <v>66</v>
      </c>
      <c r="G176" t="s">
        <v>67</v>
      </c>
      <c r="H176" t="s">
        <v>68</v>
      </c>
      <c r="I176" t="s">
        <v>8</v>
      </c>
      <c r="J176" t="s">
        <v>87</v>
      </c>
      <c r="K176" t="s">
        <v>70</v>
      </c>
      <c r="L176">
        <v>50</v>
      </c>
      <c r="M176">
        <v>937923</v>
      </c>
      <c r="N176">
        <v>6</v>
      </c>
      <c r="O176">
        <v>1</v>
      </c>
      <c r="P176" t="s">
        <v>71</v>
      </c>
      <c r="Q176" t="s">
        <v>4479</v>
      </c>
      <c r="R176">
        <v>16</v>
      </c>
      <c r="T176">
        <v>13</v>
      </c>
      <c r="U176">
        <v>13</v>
      </c>
      <c r="V176">
        <v>0</v>
      </c>
      <c r="W176">
        <v>0</v>
      </c>
      <c r="X176">
        <v>0</v>
      </c>
      <c r="Y176">
        <v>0</v>
      </c>
      <c r="Z176">
        <v>13</v>
      </c>
      <c r="AA176">
        <v>13</v>
      </c>
      <c r="AB176">
        <v>50</v>
      </c>
      <c r="AC176">
        <v>34</v>
      </c>
      <c r="AD176">
        <v>0</v>
      </c>
      <c r="AE176">
        <v>0</v>
      </c>
      <c r="AF176">
        <v>34</v>
      </c>
      <c r="AG176">
        <v>0</v>
      </c>
      <c r="AH176">
        <v>16</v>
      </c>
      <c r="AI176">
        <v>16</v>
      </c>
      <c r="AJ176">
        <v>16</v>
      </c>
      <c r="AK176">
        <v>16</v>
      </c>
      <c r="AL176">
        <v>0</v>
      </c>
      <c r="AM176">
        <v>0.12</v>
      </c>
      <c r="AN176">
        <v>1.4545454545454546</v>
      </c>
      <c r="AO176">
        <v>0</v>
      </c>
      <c r="AP176" t="s">
        <v>85</v>
      </c>
      <c r="AQ176" t="s">
        <v>73</v>
      </c>
      <c r="AR176" t="s">
        <v>157</v>
      </c>
      <c r="AS176">
        <v>0</v>
      </c>
      <c r="AT176">
        <v>0</v>
      </c>
      <c r="AU176">
        <v>0</v>
      </c>
      <c r="AV176">
        <v>0</v>
      </c>
      <c r="AW176">
        <v>0</v>
      </c>
      <c r="AX176">
        <v>0</v>
      </c>
      <c r="AY176">
        <v>0</v>
      </c>
      <c r="AZ176" t="s">
        <v>80</v>
      </c>
      <c r="BA176">
        <v>6</v>
      </c>
      <c r="BB176">
        <v>0</v>
      </c>
      <c r="BC176" t="s">
        <v>81</v>
      </c>
      <c r="BD176">
        <v>0</v>
      </c>
      <c r="BE176" t="s">
        <v>76</v>
      </c>
      <c r="BF176">
        <v>5.4846666666666657</v>
      </c>
      <c r="BG176" t="s">
        <v>5689</v>
      </c>
    </row>
    <row r="177" spans="1:59" x14ac:dyDescent="0.25">
      <c r="A177" t="s">
        <v>339</v>
      </c>
      <c r="B177" t="s">
        <v>156</v>
      </c>
      <c r="C177">
        <v>1</v>
      </c>
      <c r="D177">
        <v>177</v>
      </c>
      <c r="E177">
        <v>1</v>
      </c>
      <c r="F177" t="s">
        <v>66</v>
      </c>
      <c r="G177" t="s">
        <v>67</v>
      </c>
      <c r="H177" t="s">
        <v>77</v>
      </c>
      <c r="I177" t="s">
        <v>9</v>
      </c>
      <c r="J177" t="s">
        <v>269</v>
      </c>
      <c r="K177" t="s">
        <v>70</v>
      </c>
      <c r="L177">
        <v>50</v>
      </c>
      <c r="M177">
        <v>937925</v>
      </c>
      <c r="N177">
        <v>4.5999999999999996</v>
      </c>
      <c r="O177">
        <v>1</v>
      </c>
      <c r="P177" t="s">
        <v>71</v>
      </c>
      <c r="Q177" t="s">
        <v>4480</v>
      </c>
      <c r="R177">
        <v>17</v>
      </c>
      <c r="T177">
        <v>16</v>
      </c>
      <c r="U177">
        <v>18</v>
      </c>
      <c r="V177">
        <v>2</v>
      </c>
      <c r="W177">
        <v>0</v>
      </c>
      <c r="X177">
        <v>2</v>
      </c>
      <c r="Y177">
        <v>0</v>
      </c>
      <c r="Z177">
        <v>18</v>
      </c>
      <c r="AA177">
        <v>20</v>
      </c>
      <c r="AB177">
        <v>50</v>
      </c>
      <c r="AC177">
        <v>27</v>
      </c>
      <c r="AD177">
        <v>3</v>
      </c>
      <c r="AE177">
        <v>0</v>
      </c>
      <c r="AF177">
        <v>30</v>
      </c>
      <c r="AG177">
        <v>0</v>
      </c>
      <c r="AH177">
        <v>23</v>
      </c>
      <c r="AI177">
        <v>20</v>
      </c>
      <c r="AJ177">
        <v>23</v>
      </c>
      <c r="AK177">
        <v>23</v>
      </c>
      <c r="AL177">
        <v>0</v>
      </c>
      <c r="AM177">
        <v>9.1999999999999998E-2</v>
      </c>
      <c r="AN177">
        <v>2.0909090909090908</v>
      </c>
      <c r="AO177">
        <v>0</v>
      </c>
      <c r="AP177" t="s">
        <v>90</v>
      </c>
      <c r="AQ177" t="s">
        <v>73</v>
      </c>
      <c r="AR177" t="s">
        <v>157</v>
      </c>
      <c r="AS177">
        <v>0</v>
      </c>
      <c r="AT177">
        <v>0</v>
      </c>
      <c r="AU177">
        <v>0</v>
      </c>
      <c r="AV177">
        <v>0</v>
      </c>
      <c r="AW177">
        <v>0</v>
      </c>
      <c r="AX177">
        <v>0</v>
      </c>
      <c r="AY177">
        <v>0</v>
      </c>
      <c r="AZ177" t="s">
        <v>74</v>
      </c>
      <c r="BA177">
        <v>4.5999999999999996</v>
      </c>
      <c r="BB177">
        <v>0</v>
      </c>
      <c r="BC177" t="s">
        <v>75</v>
      </c>
      <c r="BD177">
        <v>0</v>
      </c>
      <c r="BE177" t="s">
        <v>76</v>
      </c>
      <c r="BF177">
        <v>4.6071200000000001</v>
      </c>
      <c r="BG177" t="s">
        <v>5690</v>
      </c>
    </row>
    <row r="178" spans="1:59" x14ac:dyDescent="0.25">
      <c r="A178" t="s">
        <v>340</v>
      </c>
      <c r="B178" t="s">
        <v>156</v>
      </c>
      <c r="C178">
        <v>1</v>
      </c>
      <c r="D178">
        <v>178</v>
      </c>
      <c r="E178">
        <v>1</v>
      </c>
      <c r="F178" t="s">
        <v>66</v>
      </c>
      <c r="G178" t="s">
        <v>67</v>
      </c>
      <c r="H178" t="s">
        <v>77</v>
      </c>
      <c r="I178" t="s">
        <v>5</v>
      </c>
      <c r="J178" t="s">
        <v>2</v>
      </c>
      <c r="K178" t="s">
        <v>70</v>
      </c>
      <c r="L178">
        <v>50</v>
      </c>
      <c r="M178">
        <v>937927</v>
      </c>
      <c r="N178">
        <v>9.1</v>
      </c>
      <c r="O178">
        <v>1</v>
      </c>
      <c r="P178" t="s">
        <v>71</v>
      </c>
      <c r="Q178" t="s">
        <v>4480</v>
      </c>
      <c r="R178">
        <v>17</v>
      </c>
      <c r="T178">
        <v>0</v>
      </c>
      <c r="U178">
        <v>1</v>
      </c>
      <c r="V178">
        <v>0</v>
      </c>
      <c r="W178">
        <v>0</v>
      </c>
      <c r="X178">
        <v>0</v>
      </c>
      <c r="Y178">
        <v>0</v>
      </c>
      <c r="Z178">
        <v>0</v>
      </c>
      <c r="AA178">
        <v>1</v>
      </c>
      <c r="AB178">
        <v>50</v>
      </c>
      <c r="AC178">
        <v>1</v>
      </c>
      <c r="AD178">
        <v>0</v>
      </c>
      <c r="AE178">
        <v>0</v>
      </c>
      <c r="AF178">
        <v>1</v>
      </c>
      <c r="AG178">
        <v>0</v>
      </c>
      <c r="AH178">
        <v>49</v>
      </c>
      <c r="AI178">
        <v>49</v>
      </c>
      <c r="AJ178">
        <v>49</v>
      </c>
      <c r="AK178">
        <v>49</v>
      </c>
      <c r="AL178">
        <v>0</v>
      </c>
      <c r="AM178">
        <v>0.182</v>
      </c>
      <c r="AN178">
        <v>4.454545454545455</v>
      </c>
      <c r="AO178">
        <v>0</v>
      </c>
      <c r="AP178" t="s">
        <v>79</v>
      </c>
      <c r="AQ178" t="s">
        <v>73</v>
      </c>
      <c r="AR178" t="s">
        <v>157</v>
      </c>
      <c r="AS178">
        <v>0</v>
      </c>
      <c r="AT178">
        <v>0</v>
      </c>
      <c r="AU178">
        <v>0</v>
      </c>
      <c r="AV178">
        <v>0</v>
      </c>
      <c r="AW178">
        <v>0</v>
      </c>
      <c r="AX178">
        <v>0</v>
      </c>
      <c r="AY178">
        <v>0</v>
      </c>
      <c r="AZ178" t="s">
        <v>80</v>
      </c>
      <c r="BA178">
        <v>9.1</v>
      </c>
      <c r="BB178">
        <v>0</v>
      </c>
      <c r="BC178" t="s">
        <v>76</v>
      </c>
      <c r="BD178">
        <v>0</v>
      </c>
      <c r="BE178" t="s">
        <v>76</v>
      </c>
      <c r="BF178">
        <v>2.5010079999999997</v>
      </c>
      <c r="BG178" t="s">
        <v>5690</v>
      </c>
    </row>
    <row r="179" spans="1:59" x14ac:dyDescent="0.25">
      <c r="A179" t="s">
        <v>341</v>
      </c>
      <c r="B179" t="s">
        <v>156</v>
      </c>
      <c r="C179">
        <v>1</v>
      </c>
      <c r="D179">
        <v>179</v>
      </c>
      <c r="E179">
        <v>1</v>
      </c>
      <c r="F179" t="s">
        <v>66</v>
      </c>
      <c r="G179" t="s">
        <v>67</v>
      </c>
      <c r="H179" t="s">
        <v>77</v>
      </c>
      <c r="I179" t="s">
        <v>5</v>
      </c>
      <c r="J179" t="s">
        <v>2</v>
      </c>
      <c r="K179" t="s">
        <v>70</v>
      </c>
      <c r="L179">
        <v>50</v>
      </c>
      <c r="M179">
        <v>937929</v>
      </c>
      <c r="N179">
        <v>9.1</v>
      </c>
      <c r="O179">
        <v>1</v>
      </c>
      <c r="P179" t="s">
        <v>71</v>
      </c>
      <c r="Q179" t="s">
        <v>4480</v>
      </c>
      <c r="R179">
        <v>17</v>
      </c>
      <c r="T179">
        <v>0</v>
      </c>
      <c r="U179">
        <v>2</v>
      </c>
      <c r="V179">
        <v>0</v>
      </c>
      <c r="W179">
        <v>0</v>
      </c>
      <c r="X179">
        <v>0</v>
      </c>
      <c r="Y179">
        <v>0</v>
      </c>
      <c r="Z179">
        <v>0</v>
      </c>
      <c r="AA179">
        <v>2</v>
      </c>
      <c r="AB179">
        <v>50</v>
      </c>
      <c r="AC179">
        <v>2</v>
      </c>
      <c r="AD179">
        <v>0</v>
      </c>
      <c r="AE179">
        <v>0</v>
      </c>
      <c r="AF179">
        <v>2</v>
      </c>
      <c r="AG179">
        <v>0</v>
      </c>
      <c r="AH179">
        <v>48</v>
      </c>
      <c r="AI179">
        <v>48</v>
      </c>
      <c r="AJ179">
        <v>48</v>
      </c>
      <c r="AK179">
        <v>48</v>
      </c>
      <c r="AL179">
        <v>0</v>
      </c>
      <c r="AM179">
        <v>0.182</v>
      </c>
      <c r="AN179">
        <v>4.3636363636363633</v>
      </c>
      <c r="AO179">
        <v>0</v>
      </c>
      <c r="AP179" t="s">
        <v>79</v>
      </c>
      <c r="AQ179" t="s">
        <v>73</v>
      </c>
      <c r="AR179" t="s">
        <v>157</v>
      </c>
      <c r="AS179">
        <v>0</v>
      </c>
      <c r="AT179">
        <v>0</v>
      </c>
      <c r="AU179">
        <v>0</v>
      </c>
      <c r="AV179">
        <v>0</v>
      </c>
      <c r="AW179">
        <v>0</v>
      </c>
      <c r="AX179">
        <v>0</v>
      </c>
      <c r="AY179">
        <v>0</v>
      </c>
      <c r="AZ179" t="s">
        <v>80</v>
      </c>
      <c r="BA179">
        <v>9.1</v>
      </c>
      <c r="BB179">
        <v>0</v>
      </c>
      <c r="BC179" t="s">
        <v>76</v>
      </c>
      <c r="BD179">
        <v>0</v>
      </c>
      <c r="BE179" t="s">
        <v>76</v>
      </c>
      <c r="BF179">
        <v>2.6765173333333334</v>
      </c>
      <c r="BG179" t="s">
        <v>5690</v>
      </c>
    </row>
    <row r="180" spans="1:59" x14ac:dyDescent="0.25">
      <c r="A180" t="s">
        <v>342</v>
      </c>
      <c r="B180" t="s">
        <v>156</v>
      </c>
      <c r="C180">
        <v>1</v>
      </c>
      <c r="D180">
        <v>180</v>
      </c>
      <c r="E180">
        <v>1</v>
      </c>
      <c r="F180" t="s">
        <v>66</v>
      </c>
      <c r="G180" t="s">
        <v>67</v>
      </c>
      <c r="H180" t="s">
        <v>68</v>
      </c>
      <c r="I180" t="s">
        <v>8</v>
      </c>
      <c r="J180" t="s">
        <v>282</v>
      </c>
      <c r="K180" t="s">
        <v>70</v>
      </c>
      <c r="L180">
        <v>50</v>
      </c>
      <c r="M180">
        <v>937931</v>
      </c>
      <c r="N180">
        <v>6</v>
      </c>
      <c r="O180">
        <v>1</v>
      </c>
      <c r="P180" t="s">
        <v>71</v>
      </c>
      <c r="Q180" t="s">
        <v>4480</v>
      </c>
      <c r="R180">
        <v>17</v>
      </c>
      <c r="T180">
        <v>0</v>
      </c>
      <c r="U180">
        <v>2</v>
      </c>
      <c r="V180">
        <v>0</v>
      </c>
      <c r="W180">
        <v>0</v>
      </c>
      <c r="X180">
        <v>0</v>
      </c>
      <c r="Y180">
        <v>0</v>
      </c>
      <c r="Z180">
        <v>0</v>
      </c>
      <c r="AA180">
        <v>2</v>
      </c>
      <c r="AB180">
        <v>50</v>
      </c>
      <c r="AC180">
        <v>2</v>
      </c>
      <c r="AD180">
        <v>0</v>
      </c>
      <c r="AE180">
        <v>0</v>
      </c>
      <c r="AF180">
        <v>2</v>
      </c>
      <c r="AG180">
        <v>0</v>
      </c>
      <c r="AH180">
        <v>48</v>
      </c>
      <c r="AI180">
        <v>48</v>
      </c>
      <c r="AJ180">
        <v>48</v>
      </c>
      <c r="AK180">
        <v>48</v>
      </c>
      <c r="AL180">
        <v>0</v>
      </c>
      <c r="AM180">
        <v>0.12</v>
      </c>
      <c r="AN180">
        <v>4.3636363636363633</v>
      </c>
      <c r="AO180">
        <v>0</v>
      </c>
      <c r="AP180" t="s">
        <v>85</v>
      </c>
      <c r="AQ180" t="s">
        <v>73</v>
      </c>
      <c r="AR180" t="s">
        <v>157</v>
      </c>
      <c r="AS180">
        <v>0</v>
      </c>
      <c r="AT180">
        <v>0</v>
      </c>
      <c r="AU180">
        <v>0</v>
      </c>
      <c r="AV180">
        <v>0</v>
      </c>
      <c r="AW180">
        <v>0</v>
      </c>
      <c r="AX180">
        <v>0</v>
      </c>
      <c r="AY180">
        <v>0</v>
      </c>
      <c r="AZ180" t="s">
        <v>80</v>
      </c>
      <c r="BA180">
        <v>6</v>
      </c>
      <c r="BB180">
        <v>0</v>
      </c>
      <c r="BC180" t="s">
        <v>76</v>
      </c>
      <c r="BD180">
        <v>0</v>
      </c>
      <c r="BE180" t="s">
        <v>76</v>
      </c>
      <c r="BF180">
        <v>1.3163199999999999</v>
      </c>
      <c r="BG180" t="s">
        <v>5690</v>
      </c>
    </row>
    <row r="181" spans="1:59" x14ac:dyDescent="0.25">
      <c r="A181" t="s">
        <v>343</v>
      </c>
      <c r="B181" t="s">
        <v>156</v>
      </c>
      <c r="C181">
        <v>1</v>
      </c>
      <c r="D181">
        <v>181</v>
      </c>
      <c r="E181">
        <v>1</v>
      </c>
      <c r="F181" t="s">
        <v>66</v>
      </c>
      <c r="G181" t="s">
        <v>67</v>
      </c>
      <c r="H181" t="s">
        <v>68</v>
      </c>
      <c r="I181" t="s">
        <v>8</v>
      </c>
      <c r="J181" t="s">
        <v>282</v>
      </c>
      <c r="K181" t="s">
        <v>70</v>
      </c>
      <c r="L181">
        <v>50</v>
      </c>
      <c r="M181">
        <v>937933</v>
      </c>
      <c r="N181">
        <v>6</v>
      </c>
      <c r="O181">
        <v>1</v>
      </c>
      <c r="P181" t="s">
        <v>71</v>
      </c>
      <c r="Q181" t="s">
        <v>4480</v>
      </c>
      <c r="R181">
        <v>17</v>
      </c>
      <c r="T181">
        <v>1</v>
      </c>
      <c r="U181">
        <v>1</v>
      </c>
      <c r="V181">
        <v>0</v>
      </c>
      <c r="W181">
        <v>0</v>
      </c>
      <c r="X181">
        <v>0</v>
      </c>
      <c r="Y181">
        <v>0</v>
      </c>
      <c r="Z181">
        <v>1</v>
      </c>
      <c r="AA181">
        <v>1</v>
      </c>
      <c r="AB181">
        <v>50</v>
      </c>
      <c r="AC181">
        <v>4</v>
      </c>
      <c r="AD181">
        <v>0</v>
      </c>
      <c r="AE181">
        <v>0</v>
      </c>
      <c r="AF181">
        <v>4</v>
      </c>
      <c r="AG181">
        <v>0</v>
      </c>
      <c r="AH181">
        <v>46</v>
      </c>
      <c r="AI181">
        <v>46</v>
      </c>
      <c r="AJ181">
        <v>46</v>
      </c>
      <c r="AK181">
        <v>46</v>
      </c>
      <c r="AL181">
        <v>0</v>
      </c>
      <c r="AM181">
        <v>0.12</v>
      </c>
      <c r="AN181">
        <v>4.1818181818181817</v>
      </c>
      <c r="AO181">
        <v>0</v>
      </c>
      <c r="AP181" t="s">
        <v>85</v>
      </c>
      <c r="AQ181" t="s">
        <v>73</v>
      </c>
      <c r="AR181" t="s">
        <v>157</v>
      </c>
      <c r="AS181">
        <v>0</v>
      </c>
      <c r="AT181">
        <v>0</v>
      </c>
      <c r="AU181">
        <v>0</v>
      </c>
      <c r="AV181">
        <v>0</v>
      </c>
      <c r="AW181">
        <v>0</v>
      </c>
      <c r="AX181">
        <v>0</v>
      </c>
      <c r="AY181">
        <v>0</v>
      </c>
      <c r="AZ181" t="s">
        <v>80</v>
      </c>
      <c r="BA181">
        <v>6</v>
      </c>
      <c r="BB181">
        <v>0</v>
      </c>
      <c r="BC181" t="s">
        <v>76</v>
      </c>
      <c r="BD181">
        <v>0</v>
      </c>
      <c r="BE181" t="s">
        <v>76</v>
      </c>
      <c r="BF181">
        <v>0</v>
      </c>
      <c r="BG181" t="s">
        <v>5690</v>
      </c>
    </row>
    <row r="182" spans="1:59" x14ac:dyDescent="0.25">
      <c r="A182" t="s">
        <v>344</v>
      </c>
      <c r="B182" t="s">
        <v>156</v>
      </c>
      <c r="C182">
        <v>1</v>
      </c>
      <c r="D182">
        <v>182</v>
      </c>
      <c r="E182">
        <v>1</v>
      </c>
      <c r="F182" t="s">
        <v>66</v>
      </c>
      <c r="G182" t="s">
        <v>67</v>
      </c>
      <c r="H182" t="s">
        <v>77</v>
      </c>
      <c r="I182" t="s">
        <v>9</v>
      </c>
      <c r="J182" t="s">
        <v>89</v>
      </c>
      <c r="K182" t="s">
        <v>70</v>
      </c>
      <c r="L182">
        <v>50</v>
      </c>
      <c r="M182">
        <v>937935</v>
      </c>
      <c r="N182">
        <v>4.5999999999999996</v>
      </c>
      <c r="O182">
        <v>1</v>
      </c>
      <c r="P182" t="s">
        <v>71</v>
      </c>
      <c r="Q182" t="s">
        <v>4480</v>
      </c>
      <c r="R182">
        <v>17</v>
      </c>
      <c r="T182">
        <v>6</v>
      </c>
      <c r="U182">
        <v>8</v>
      </c>
      <c r="V182">
        <v>0</v>
      </c>
      <c r="W182">
        <v>0</v>
      </c>
      <c r="X182">
        <v>0</v>
      </c>
      <c r="Y182">
        <v>0</v>
      </c>
      <c r="Z182">
        <v>6</v>
      </c>
      <c r="AA182">
        <v>8</v>
      </c>
      <c r="AB182">
        <v>50</v>
      </c>
      <c r="AC182">
        <v>12</v>
      </c>
      <c r="AD182">
        <v>0</v>
      </c>
      <c r="AE182">
        <v>0</v>
      </c>
      <c r="AF182">
        <v>12</v>
      </c>
      <c r="AG182">
        <v>0</v>
      </c>
      <c r="AH182">
        <v>38</v>
      </c>
      <c r="AI182">
        <v>38</v>
      </c>
      <c r="AJ182">
        <v>38</v>
      </c>
      <c r="AK182">
        <v>38</v>
      </c>
      <c r="AL182">
        <v>0</v>
      </c>
      <c r="AM182">
        <v>9.1999999999999998E-2</v>
      </c>
      <c r="AN182">
        <v>3.4545454545454546</v>
      </c>
      <c r="AO182">
        <v>0</v>
      </c>
      <c r="AP182" t="s">
        <v>90</v>
      </c>
      <c r="AQ182" t="s">
        <v>73</v>
      </c>
      <c r="AR182" t="s">
        <v>157</v>
      </c>
      <c r="AS182">
        <v>0</v>
      </c>
      <c r="AT182">
        <v>0</v>
      </c>
      <c r="AU182">
        <v>0</v>
      </c>
      <c r="AV182">
        <v>0</v>
      </c>
      <c r="AW182">
        <v>0</v>
      </c>
      <c r="AX182">
        <v>0</v>
      </c>
      <c r="AY182">
        <v>0</v>
      </c>
      <c r="AZ182" t="s">
        <v>74</v>
      </c>
      <c r="BA182">
        <v>4.5999999999999996</v>
      </c>
      <c r="BB182">
        <v>0</v>
      </c>
      <c r="BC182" t="s">
        <v>76</v>
      </c>
      <c r="BD182">
        <v>0</v>
      </c>
      <c r="BE182" t="s">
        <v>76</v>
      </c>
      <c r="BF182">
        <v>2.8959039999999994</v>
      </c>
      <c r="BG182" t="s">
        <v>5690</v>
      </c>
    </row>
    <row r="183" spans="1:59" x14ac:dyDescent="0.25">
      <c r="A183" t="s">
        <v>345</v>
      </c>
      <c r="B183" t="s">
        <v>156</v>
      </c>
      <c r="C183">
        <v>1</v>
      </c>
      <c r="D183">
        <v>183</v>
      </c>
      <c r="E183">
        <v>1</v>
      </c>
      <c r="F183" t="s">
        <v>66</v>
      </c>
      <c r="G183" t="s">
        <v>67</v>
      </c>
      <c r="H183" t="s">
        <v>68</v>
      </c>
      <c r="I183" t="s">
        <v>10</v>
      </c>
      <c r="J183" t="s">
        <v>10</v>
      </c>
      <c r="K183" t="s">
        <v>100</v>
      </c>
      <c r="L183">
        <v>50</v>
      </c>
      <c r="M183">
        <v>937937</v>
      </c>
      <c r="N183">
        <v>0</v>
      </c>
      <c r="O183">
        <v>1</v>
      </c>
      <c r="P183" t="s">
        <v>71</v>
      </c>
      <c r="Q183" t="s">
        <v>4480</v>
      </c>
      <c r="R183">
        <v>17</v>
      </c>
      <c r="S183" t="s">
        <v>2688</v>
      </c>
      <c r="T183">
        <v>0</v>
      </c>
      <c r="U183">
        <v>0</v>
      </c>
      <c r="V183">
        <v>0</v>
      </c>
      <c r="W183">
        <v>0</v>
      </c>
      <c r="X183">
        <v>0</v>
      </c>
      <c r="Y183">
        <v>0</v>
      </c>
      <c r="Z183">
        <v>0</v>
      </c>
      <c r="AA183">
        <v>0</v>
      </c>
      <c r="AB183">
        <v>50</v>
      </c>
      <c r="AC183">
        <v>0</v>
      </c>
      <c r="AD183">
        <v>0</v>
      </c>
      <c r="AE183">
        <v>0</v>
      </c>
      <c r="AF183">
        <v>0</v>
      </c>
      <c r="AG183">
        <v>0</v>
      </c>
      <c r="AH183">
        <v>50</v>
      </c>
      <c r="AI183">
        <v>50</v>
      </c>
      <c r="AJ183">
        <v>50</v>
      </c>
      <c r="AK183">
        <v>50</v>
      </c>
      <c r="AL183">
        <v>0</v>
      </c>
      <c r="AM183">
        <v>0</v>
      </c>
      <c r="AN183">
        <v>4.5454545454545459</v>
      </c>
      <c r="AO183">
        <v>0</v>
      </c>
      <c r="AP183" t="s">
        <v>113</v>
      </c>
      <c r="AQ183" t="s">
        <v>86</v>
      </c>
      <c r="AR183" t="s">
        <v>157</v>
      </c>
      <c r="AS183">
        <v>0</v>
      </c>
      <c r="AT183">
        <v>0</v>
      </c>
      <c r="AU183">
        <v>0</v>
      </c>
      <c r="AV183">
        <v>0</v>
      </c>
      <c r="AW183">
        <v>0</v>
      </c>
      <c r="AX183">
        <v>0</v>
      </c>
      <c r="AY183">
        <v>0</v>
      </c>
      <c r="AZ183" t="s">
        <v>74</v>
      </c>
      <c r="BA183">
        <v>0</v>
      </c>
      <c r="BB183">
        <v>0</v>
      </c>
      <c r="BC183" t="s">
        <v>76</v>
      </c>
      <c r="BD183">
        <v>1</v>
      </c>
      <c r="BE183" t="s">
        <v>76</v>
      </c>
      <c r="BF183">
        <v>0</v>
      </c>
      <c r="BG183" t="s">
        <v>5690</v>
      </c>
    </row>
    <row r="184" spans="1:59" x14ac:dyDescent="0.25">
      <c r="A184" t="s">
        <v>346</v>
      </c>
      <c r="B184" t="s">
        <v>156</v>
      </c>
      <c r="C184">
        <v>1</v>
      </c>
      <c r="D184">
        <v>184</v>
      </c>
      <c r="E184">
        <v>1</v>
      </c>
      <c r="F184" t="s">
        <v>66</v>
      </c>
      <c r="G184" t="s">
        <v>67</v>
      </c>
      <c r="H184" t="s">
        <v>68</v>
      </c>
      <c r="I184" t="s">
        <v>10</v>
      </c>
      <c r="J184" t="s">
        <v>10</v>
      </c>
      <c r="K184" t="s">
        <v>100</v>
      </c>
      <c r="L184">
        <v>50</v>
      </c>
      <c r="M184">
        <v>937939</v>
      </c>
      <c r="N184">
        <v>0</v>
      </c>
      <c r="O184">
        <v>1</v>
      </c>
      <c r="P184" t="s">
        <v>71</v>
      </c>
      <c r="Q184" t="s">
        <v>4480</v>
      </c>
      <c r="R184">
        <v>17</v>
      </c>
      <c r="S184" t="s">
        <v>2688</v>
      </c>
      <c r="T184">
        <v>0</v>
      </c>
      <c r="U184">
        <v>0</v>
      </c>
      <c r="V184">
        <v>0</v>
      </c>
      <c r="W184">
        <v>0</v>
      </c>
      <c r="X184">
        <v>0</v>
      </c>
      <c r="Y184">
        <v>0</v>
      </c>
      <c r="Z184">
        <v>0</v>
      </c>
      <c r="AA184">
        <v>0</v>
      </c>
      <c r="AB184">
        <v>50</v>
      </c>
      <c r="AC184">
        <v>0</v>
      </c>
      <c r="AD184">
        <v>0</v>
      </c>
      <c r="AE184">
        <v>0</v>
      </c>
      <c r="AF184">
        <v>0</v>
      </c>
      <c r="AG184">
        <v>0</v>
      </c>
      <c r="AH184">
        <v>50</v>
      </c>
      <c r="AI184">
        <v>50</v>
      </c>
      <c r="AJ184">
        <v>50</v>
      </c>
      <c r="AK184">
        <v>50</v>
      </c>
      <c r="AL184">
        <v>0</v>
      </c>
      <c r="AM184">
        <v>0</v>
      </c>
      <c r="AN184">
        <v>4.5454545454545459</v>
      </c>
      <c r="AO184">
        <v>0</v>
      </c>
      <c r="AP184" t="s">
        <v>113</v>
      </c>
      <c r="AQ184" t="s">
        <v>86</v>
      </c>
      <c r="AR184" t="s">
        <v>157</v>
      </c>
      <c r="AS184">
        <v>0</v>
      </c>
      <c r="AT184">
        <v>0</v>
      </c>
      <c r="AU184">
        <v>0</v>
      </c>
      <c r="AV184">
        <v>0</v>
      </c>
      <c r="AW184">
        <v>0</v>
      </c>
      <c r="AX184">
        <v>0</v>
      </c>
      <c r="AY184">
        <v>0</v>
      </c>
      <c r="AZ184" t="s">
        <v>74</v>
      </c>
      <c r="BA184">
        <v>0</v>
      </c>
      <c r="BB184">
        <v>0</v>
      </c>
      <c r="BC184" t="s">
        <v>76</v>
      </c>
      <c r="BD184">
        <v>2</v>
      </c>
      <c r="BE184" t="s">
        <v>76</v>
      </c>
      <c r="BF184">
        <v>0</v>
      </c>
      <c r="BG184" t="s">
        <v>5690</v>
      </c>
    </row>
    <row r="185" spans="1:59" x14ac:dyDescent="0.25">
      <c r="A185" t="s">
        <v>347</v>
      </c>
      <c r="B185" t="s">
        <v>156</v>
      </c>
      <c r="C185">
        <v>1</v>
      </c>
      <c r="D185">
        <v>185</v>
      </c>
      <c r="E185">
        <v>1</v>
      </c>
      <c r="F185" t="s">
        <v>66</v>
      </c>
      <c r="G185" t="s">
        <v>67</v>
      </c>
      <c r="H185" t="s">
        <v>68</v>
      </c>
      <c r="I185" t="s">
        <v>5</v>
      </c>
      <c r="J185" t="s">
        <v>97</v>
      </c>
      <c r="K185" t="s">
        <v>70</v>
      </c>
      <c r="L185">
        <v>50</v>
      </c>
      <c r="M185">
        <v>937941</v>
      </c>
      <c r="N185">
        <v>6</v>
      </c>
      <c r="O185">
        <v>1</v>
      </c>
      <c r="P185" t="s">
        <v>71</v>
      </c>
      <c r="Q185" t="s">
        <v>4480</v>
      </c>
      <c r="R185">
        <v>17</v>
      </c>
      <c r="T185">
        <v>0</v>
      </c>
      <c r="U185">
        <v>0</v>
      </c>
      <c r="V185">
        <v>1</v>
      </c>
      <c r="W185">
        <v>0</v>
      </c>
      <c r="X185">
        <v>1</v>
      </c>
      <c r="Y185">
        <v>0</v>
      </c>
      <c r="Z185">
        <v>0</v>
      </c>
      <c r="AA185">
        <v>1</v>
      </c>
      <c r="AB185">
        <v>50</v>
      </c>
      <c r="AC185">
        <v>0</v>
      </c>
      <c r="AD185">
        <v>1</v>
      </c>
      <c r="AE185">
        <v>0</v>
      </c>
      <c r="AF185">
        <v>1</v>
      </c>
      <c r="AG185">
        <v>0</v>
      </c>
      <c r="AH185">
        <v>50</v>
      </c>
      <c r="AI185">
        <v>49</v>
      </c>
      <c r="AJ185">
        <v>50</v>
      </c>
      <c r="AK185">
        <v>50</v>
      </c>
      <c r="AL185">
        <v>0</v>
      </c>
      <c r="AM185">
        <v>0.12</v>
      </c>
      <c r="AN185">
        <v>4.5454545454545459</v>
      </c>
      <c r="AO185">
        <v>0</v>
      </c>
      <c r="AP185" t="s">
        <v>79</v>
      </c>
      <c r="AQ185" t="s">
        <v>73</v>
      </c>
      <c r="AR185" t="s">
        <v>157</v>
      </c>
      <c r="AS185">
        <v>0</v>
      </c>
      <c r="AT185">
        <v>0</v>
      </c>
      <c r="AU185">
        <v>0</v>
      </c>
      <c r="AV185">
        <v>0</v>
      </c>
      <c r="AW185">
        <v>0</v>
      </c>
      <c r="AX185">
        <v>0</v>
      </c>
      <c r="AY185">
        <v>0</v>
      </c>
      <c r="AZ185" t="s">
        <v>80</v>
      </c>
      <c r="BA185">
        <v>6</v>
      </c>
      <c r="BB185">
        <v>0</v>
      </c>
      <c r="BC185" t="s">
        <v>76</v>
      </c>
      <c r="BD185">
        <v>3</v>
      </c>
      <c r="BE185" t="s">
        <v>76</v>
      </c>
      <c r="BF185">
        <v>1.3163199999999999</v>
      </c>
      <c r="BG185" t="s">
        <v>5690</v>
      </c>
    </row>
    <row r="186" spans="1:59" x14ac:dyDescent="0.25">
      <c r="A186" t="s">
        <v>348</v>
      </c>
      <c r="B186" t="s">
        <v>156</v>
      </c>
      <c r="C186">
        <v>1</v>
      </c>
      <c r="D186">
        <v>186</v>
      </c>
      <c r="E186">
        <v>1</v>
      </c>
      <c r="F186" t="s">
        <v>66</v>
      </c>
      <c r="G186" t="s">
        <v>67</v>
      </c>
      <c r="H186" t="s">
        <v>68</v>
      </c>
      <c r="I186" t="s">
        <v>5</v>
      </c>
      <c r="J186" t="s">
        <v>98</v>
      </c>
      <c r="K186" t="s">
        <v>70</v>
      </c>
      <c r="L186">
        <v>50</v>
      </c>
      <c r="M186">
        <v>937943</v>
      </c>
      <c r="N186">
        <v>6</v>
      </c>
      <c r="O186">
        <v>1</v>
      </c>
      <c r="P186" t="s">
        <v>71</v>
      </c>
      <c r="Q186" t="s">
        <v>4480</v>
      </c>
      <c r="R186">
        <v>17</v>
      </c>
      <c r="T186">
        <v>0</v>
      </c>
      <c r="U186">
        <v>0</v>
      </c>
      <c r="V186">
        <v>0</v>
      </c>
      <c r="W186">
        <v>0</v>
      </c>
      <c r="X186">
        <v>0</v>
      </c>
      <c r="Y186">
        <v>0</v>
      </c>
      <c r="Z186">
        <v>0</v>
      </c>
      <c r="AA186">
        <v>0</v>
      </c>
      <c r="AB186">
        <v>50</v>
      </c>
      <c r="AC186">
        <v>0</v>
      </c>
      <c r="AD186">
        <v>0</v>
      </c>
      <c r="AE186">
        <v>0</v>
      </c>
      <c r="AF186">
        <v>0</v>
      </c>
      <c r="AG186">
        <v>0</v>
      </c>
      <c r="AH186">
        <v>50</v>
      </c>
      <c r="AI186">
        <v>50</v>
      </c>
      <c r="AJ186">
        <v>50</v>
      </c>
      <c r="AK186">
        <v>50</v>
      </c>
      <c r="AL186">
        <v>0</v>
      </c>
      <c r="AM186">
        <v>0.12</v>
      </c>
      <c r="AN186">
        <v>4.5454545454545459</v>
      </c>
      <c r="AO186">
        <v>0</v>
      </c>
      <c r="AP186" t="s">
        <v>79</v>
      </c>
      <c r="AQ186" t="s">
        <v>86</v>
      </c>
      <c r="AR186" t="s">
        <v>157</v>
      </c>
      <c r="AS186">
        <v>0</v>
      </c>
      <c r="AT186">
        <v>0</v>
      </c>
      <c r="AU186">
        <v>0</v>
      </c>
      <c r="AV186">
        <v>0</v>
      </c>
      <c r="AW186">
        <v>0</v>
      </c>
      <c r="AX186">
        <v>0</v>
      </c>
      <c r="AY186">
        <v>0</v>
      </c>
      <c r="AZ186" t="s">
        <v>80</v>
      </c>
      <c r="BA186">
        <v>6</v>
      </c>
      <c r="BB186">
        <v>0</v>
      </c>
      <c r="BC186" t="s">
        <v>76</v>
      </c>
      <c r="BD186">
        <v>4</v>
      </c>
      <c r="BE186" t="s">
        <v>76</v>
      </c>
      <c r="BF186">
        <v>0</v>
      </c>
      <c r="BG186" t="s">
        <v>5690</v>
      </c>
    </row>
    <row r="187" spans="1:59" x14ac:dyDescent="0.25">
      <c r="A187" t="s">
        <v>349</v>
      </c>
      <c r="B187" t="s">
        <v>156</v>
      </c>
      <c r="C187">
        <v>1</v>
      </c>
      <c r="D187">
        <v>187</v>
      </c>
      <c r="E187">
        <v>1</v>
      </c>
      <c r="F187" t="s">
        <v>66</v>
      </c>
      <c r="G187" t="s">
        <v>67</v>
      </c>
      <c r="H187" t="s">
        <v>68</v>
      </c>
      <c r="I187" t="s">
        <v>5</v>
      </c>
      <c r="J187" t="s">
        <v>98</v>
      </c>
      <c r="K187" t="s">
        <v>70</v>
      </c>
      <c r="L187">
        <v>50</v>
      </c>
      <c r="M187">
        <v>937945</v>
      </c>
      <c r="N187">
        <v>6</v>
      </c>
      <c r="O187">
        <v>1</v>
      </c>
      <c r="P187" t="s">
        <v>71</v>
      </c>
      <c r="Q187" t="s">
        <v>4480</v>
      </c>
      <c r="R187">
        <v>17</v>
      </c>
      <c r="T187">
        <v>0</v>
      </c>
      <c r="U187">
        <v>0</v>
      </c>
      <c r="V187">
        <v>0</v>
      </c>
      <c r="W187">
        <v>0</v>
      </c>
      <c r="X187">
        <v>0</v>
      </c>
      <c r="Y187">
        <v>1</v>
      </c>
      <c r="Z187">
        <v>0</v>
      </c>
      <c r="AA187">
        <v>1</v>
      </c>
      <c r="AB187">
        <v>50</v>
      </c>
      <c r="AC187">
        <v>0</v>
      </c>
      <c r="AD187">
        <v>0</v>
      </c>
      <c r="AE187">
        <v>1</v>
      </c>
      <c r="AF187">
        <v>1</v>
      </c>
      <c r="AG187">
        <v>0</v>
      </c>
      <c r="AH187">
        <v>50</v>
      </c>
      <c r="AI187">
        <v>49</v>
      </c>
      <c r="AJ187">
        <v>49</v>
      </c>
      <c r="AK187">
        <v>50</v>
      </c>
      <c r="AL187">
        <v>0</v>
      </c>
      <c r="AM187">
        <v>0.12</v>
      </c>
      <c r="AN187">
        <v>4.454545454545455</v>
      </c>
      <c r="AO187">
        <v>0</v>
      </c>
      <c r="AP187" t="s">
        <v>79</v>
      </c>
      <c r="AQ187" t="s">
        <v>73</v>
      </c>
      <c r="AR187" t="s">
        <v>157</v>
      </c>
      <c r="AS187">
        <v>0</v>
      </c>
      <c r="AT187">
        <v>0</v>
      </c>
      <c r="AU187">
        <v>0</v>
      </c>
      <c r="AV187">
        <v>0</v>
      </c>
      <c r="AW187">
        <v>0</v>
      </c>
      <c r="AX187">
        <v>0</v>
      </c>
      <c r="AY187">
        <v>0</v>
      </c>
      <c r="AZ187" t="s">
        <v>80</v>
      </c>
      <c r="BA187">
        <v>6</v>
      </c>
      <c r="BB187">
        <v>0</v>
      </c>
      <c r="BC187" t="s">
        <v>81</v>
      </c>
      <c r="BD187">
        <v>5</v>
      </c>
      <c r="BE187" t="s">
        <v>76</v>
      </c>
      <c r="BF187">
        <v>0</v>
      </c>
      <c r="BG187" t="s">
        <v>5690</v>
      </c>
    </row>
    <row r="188" spans="1:59" x14ac:dyDescent="0.25">
      <c r="A188" t="s">
        <v>350</v>
      </c>
      <c r="B188" t="s">
        <v>156</v>
      </c>
      <c r="C188">
        <v>1</v>
      </c>
      <c r="D188">
        <v>188</v>
      </c>
      <c r="E188">
        <v>1</v>
      </c>
      <c r="F188" t="s">
        <v>66</v>
      </c>
      <c r="G188" t="s">
        <v>67</v>
      </c>
      <c r="H188" t="s">
        <v>68</v>
      </c>
      <c r="I188" t="s">
        <v>7</v>
      </c>
      <c r="J188" t="s">
        <v>7</v>
      </c>
      <c r="K188" t="s">
        <v>70</v>
      </c>
      <c r="L188">
        <v>50</v>
      </c>
      <c r="M188">
        <v>937947</v>
      </c>
      <c r="N188">
        <v>9</v>
      </c>
      <c r="O188">
        <v>1</v>
      </c>
      <c r="P188" t="s">
        <v>71</v>
      </c>
      <c r="Q188" t="s">
        <v>4481</v>
      </c>
      <c r="R188">
        <v>18</v>
      </c>
      <c r="T188">
        <v>40</v>
      </c>
      <c r="U188">
        <v>45</v>
      </c>
      <c r="V188">
        <v>0</v>
      </c>
      <c r="W188">
        <v>0</v>
      </c>
      <c r="X188">
        <v>0</v>
      </c>
      <c r="Y188">
        <v>0</v>
      </c>
      <c r="Z188">
        <v>40</v>
      </c>
      <c r="AA188">
        <v>45</v>
      </c>
      <c r="AB188">
        <v>50</v>
      </c>
      <c r="AC188">
        <v>45</v>
      </c>
      <c r="AD188">
        <v>0</v>
      </c>
      <c r="AE188">
        <v>0</v>
      </c>
      <c r="AF188">
        <v>45</v>
      </c>
      <c r="AG188">
        <v>0</v>
      </c>
      <c r="AH188">
        <v>5</v>
      </c>
      <c r="AI188">
        <v>5</v>
      </c>
      <c r="AJ188">
        <v>5</v>
      </c>
      <c r="AK188">
        <v>5</v>
      </c>
      <c r="AL188">
        <v>0</v>
      </c>
      <c r="AM188">
        <v>0.18</v>
      </c>
      <c r="AN188">
        <v>0.45454545454545459</v>
      </c>
      <c r="AO188">
        <v>0</v>
      </c>
      <c r="AP188" t="s">
        <v>82</v>
      </c>
      <c r="AQ188" t="s">
        <v>73</v>
      </c>
      <c r="AR188" t="s">
        <v>157</v>
      </c>
      <c r="AS188">
        <v>3999</v>
      </c>
      <c r="AT188">
        <v>4036</v>
      </c>
      <c r="AU188">
        <v>0</v>
      </c>
      <c r="AV188">
        <v>0</v>
      </c>
      <c r="AW188">
        <v>8.0350000000000001</v>
      </c>
      <c r="AX188">
        <v>0.17855555555555555</v>
      </c>
      <c r="AY188">
        <v>8.0350000000000001</v>
      </c>
      <c r="AZ188" t="s">
        <v>74</v>
      </c>
      <c r="BA188">
        <v>0.96499999999999986</v>
      </c>
      <c r="BB188">
        <v>5.4044803982576219</v>
      </c>
      <c r="BC188" t="s">
        <v>75</v>
      </c>
      <c r="BD188">
        <v>0</v>
      </c>
      <c r="BE188" t="s">
        <v>76</v>
      </c>
      <c r="BF188">
        <v>7.8460000000000001</v>
      </c>
      <c r="BG188" t="s">
        <v>5691</v>
      </c>
    </row>
    <row r="189" spans="1:59" x14ac:dyDescent="0.25">
      <c r="A189" t="s">
        <v>351</v>
      </c>
      <c r="B189" t="s">
        <v>156</v>
      </c>
      <c r="C189">
        <v>1</v>
      </c>
      <c r="D189">
        <v>189</v>
      </c>
      <c r="E189">
        <v>1</v>
      </c>
      <c r="F189" t="s">
        <v>66</v>
      </c>
      <c r="G189" t="s">
        <v>67</v>
      </c>
      <c r="H189" t="s">
        <v>68</v>
      </c>
      <c r="I189" t="s">
        <v>7</v>
      </c>
      <c r="J189" t="s">
        <v>7</v>
      </c>
      <c r="K189" t="s">
        <v>70</v>
      </c>
      <c r="L189">
        <v>50</v>
      </c>
      <c r="M189">
        <v>937949</v>
      </c>
      <c r="N189">
        <v>6</v>
      </c>
      <c r="O189">
        <v>1</v>
      </c>
      <c r="P189" t="s">
        <v>71</v>
      </c>
      <c r="Q189" t="s">
        <v>4481</v>
      </c>
      <c r="R189">
        <v>18</v>
      </c>
      <c r="T189">
        <v>9</v>
      </c>
      <c r="U189">
        <v>14</v>
      </c>
      <c r="V189">
        <v>4</v>
      </c>
      <c r="W189">
        <v>0</v>
      </c>
      <c r="X189">
        <v>4</v>
      </c>
      <c r="Y189">
        <v>0</v>
      </c>
      <c r="Z189">
        <v>13</v>
      </c>
      <c r="AA189">
        <v>18</v>
      </c>
      <c r="AB189">
        <v>50</v>
      </c>
      <c r="AC189">
        <v>24</v>
      </c>
      <c r="AD189">
        <v>8</v>
      </c>
      <c r="AE189">
        <v>0</v>
      </c>
      <c r="AF189">
        <v>32</v>
      </c>
      <c r="AG189">
        <v>0</v>
      </c>
      <c r="AH189">
        <v>26</v>
      </c>
      <c r="AI189">
        <v>18</v>
      </c>
      <c r="AJ189">
        <v>26</v>
      </c>
      <c r="AK189">
        <v>26</v>
      </c>
      <c r="AL189">
        <v>0</v>
      </c>
      <c r="AM189">
        <v>0.12</v>
      </c>
      <c r="AN189">
        <v>2.3636363636363638</v>
      </c>
      <c r="AO189">
        <v>0</v>
      </c>
      <c r="AP189" t="s">
        <v>82</v>
      </c>
      <c r="AQ189" t="s">
        <v>73</v>
      </c>
      <c r="AR189" t="s">
        <v>157</v>
      </c>
      <c r="AS189">
        <v>1493</v>
      </c>
      <c r="AT189">
        <v>1560</v>
      </c>
      <c r="AU189">
        <v>0</v>
      </c>
      <c r="AV189">
        <v>0</v>
      </c>
      <c r="AW189">
        <v>3.0529999999999999</v>
      </c>
      <c r="AX189">
        <v>0.12720833333333334</v>
      </c>
      <c r="AY189">
        <v>4.0706666666666669</v>
      </c>
      <c r="AZ189" t="s">
        <v>74</v>
      </c>
      <c r="BA189">
        <v>1.9293333333333331</v>
      </c>
      <c r="BB189">
        <v>15.166721257779232</v>
      </c>
      <c r="BC189" t="s">
        <v>76</v>
      </c>
      <c r="BD189">
        <v>0</v>
      </c>
      <c r="BE189" t="s">
        <v>76</v>
      </c>
      <c r="BF189">
        <v>3.0459999999999998</v>
      </c>
      <c r="BG189" t="s">
        <v>5691</v>
      </c>
    </row>
    <row r="190" spans="1:59" x14ac:dyDescent="0.25">
      <c r="A190" t="s">
        <v>352</v>
      </c>
      <c r="B190" t="s">
        <v>156</v>
      </c>
      <c r="C190">
        <v>1</v>
      </c>
      <c r="D190">
        <v>190</v>
      </c>
      <c r="E190">
        <v>1</v>
      </c>
      <c r="F190" t="s">
        <v>66</v>
      </c>
      <c r="G190" t="s">
        <v>67</v>
      </c>
      <c r="H190" t="s">
        <v>68</v>
      </c>
      <c r="I190" t="s">
        <v>7</v>
      </c>
      <c r="J190" t="s">
        <v>7</v>
      </c>
      <c r="K190" t="s">
        <v>70</v>
      </c>
      <c r="L190">
        <v>50</v>
      </c>
      <c r="M190">
        <v>937951</v>
      </c>
      <c r="N190">
        <v>6</v>
      </c>
      <c r="O190">
        <v>1</v>
      </c>
      <c r="P190" t="s">
        <v>71</v>
      </c>
      <c r="Q190" t="s">
        <v>4481</v>
      </c>
      <c r="R190">
        <v>18</v>
      </c>
      <c r="T190">
        <v>9</v>
      </c>
      <c r="U190">
        <v>14</v>
      </c>
      <c r="V190">
        <v>4</v>
      </c>
      <c r="W190">
        <v>0</v>
      </c>
      <c r="X190">
        <v>4</v>
      </c>
      <c r="Y190">
        <v>0</v>
      </c>
      <c r="Z190">
        <v>13</v>
      </c>
      <c r="AA190">
        <v>18</v>
      </c>
      <c r="AB190">
        <v>50</v>
      </c>
      <c r="AC190">
        <v>20</v>
      </c>
      <c r="AD190">
        <v>8</v>
      </c>
      <c r="AE190">
        <v>0</v>
      </c>
      <c r="AF190">
        <v>28</v>
      </c>
      <c r="AG190">
        <v>0</v>
      </c>
      <c r="AH190">
        <v>30</v>
      </c>
      <c r="AI190">
        <v>22</v>
      </c>
      <c r="AJ190">
        <v>30</v>
      </c>
      <c r="AK190">
        <v>30</v>
      </c>
      <c r="AL190">
        <v>0</v>
      </c>
      <c r="AM190">
        <v>0.12</v>
      </c>
      <c r="AN190">
        <v>2.7272727272727275</v>
      </c>
      <c r="AO190">
        <v>0</v>
      </c>
      <c r="AP190" t="s">
        <v>82</v>
      </c>
      <c r="AQ190" t="s">
        <v>73</v>
      </c>
      <c r="AR190" t="s">
        <v>157</v>
      </c>
      <c r="AS190">
        <v>1657</v>
      </c>
      <c r="AT190">
        <v>1560</v>
      </c>
      <c r="AU190">
        <v>0</v>
      </c>
      <c r="AV190">
        <v>0</v>
      </c>
      <c r="AW190">
        <v>3.2170000000000001</v>
      </c>
      <c r="AX190">
        <v>0.16084999999999999</v>
      </c>
      <c r="AY190">
        <v>4.5038</v>
      </c>
      <c r="AZ190" t="s">
        <v>74</v>
      </c>
      <c r="BA190">
        <v>1.4962</v>
      </c>
      <c r="BB190">
        <v>9.3018340068386696</v>
      </c>
      <c r="BC190" t="s">
        <v>76</v>
      </c>
      <c r="BD190">
        <v>0</v>
      </c>
      <c r="BE190" t="s">
        <v>76</v>
      </c>
      <c r="BF190">
        <v>3.5249999999999999</v>
      </c>
      <c r="BG190" t="s">
        <v>5691</v>
      </c>
    </row>
    <row r="191" spans="1:59" x14ac:dyDescent="0.25">
      <c r="A191" t="s">
        <v>353</v>
      </c>
      <c r="B191" t="s">
        <v>156</v>
      </c>
      <c r="C191">
        <v>1</v>
      </c>
      <c r="D191">
        <v>191</v>
      </c>
      <c r="E191">
        <v>1</v>
      </c>
      <c r="F191" t="s">
        <v>66</v>
      </c>
      <c r="G191" t="s">
        <v>67</v>
      </c>
      <c r="H191" t="s">
        <v>68</v>
      </c>
      <c r="I191" t="s">
        <v>7</v>
      </c>
      <c r="J191" t="s">
        <v>7</v>
      </c>
      <c r="K191" t="s">
        <v>70</v>
      </c>
      <c r="L191">
        <v>50</v>
      </c>
      <c r="M191">
        <v>937953</v>
      </c>
      <c r="N191">
        <v>6</v>
      </c>
      <c r="O191">
        <v>1</v>
      </c>
      <c r="P191" t="s">
        <v>71</v>
      </c>
      <c r="Q191" t="s">
        <v>4481</v>
      </c>
      <c r="R191">
        <v>18</v>
      </c>
      <c r="T191">
        <v>8</v>
      </c>
      <c r="U191">
        <v>13</v>
      </c>
      <c r="V191">
        <v>2</v>
      </c>
      <c r="W191">
        <v>0</v>
      </c>
      <c r="X191">
        <v>2</v>
      </c>
      <c r="Y191">
        <v>0</v>
      </c>
      <c r="Z191">
        <v>10</v>
      </c>
      <c r="AA191">
        <v>15</v>
      </c>
      <c r="AB191">
        <v>50</v>
      </c>
      <c r="AC191">
        <v>18</v>
      </c>
      <c r="AD191">
        <v>4</v>
      </c>
      <c r="AE191">
        <v>0</v>
      </c>
      <c r="AF191">
        <v>22</v>
      </c>
      <c r="AG191">
        <v>0</v>
      </c>
      <c r="AH191">
        <v>32</v>
      </c>
      <c r="AI191">
        <v>28</v>
      </c>
      <c r="AJ191">
        <v>32</v>
      </c>
      <c r="AK191">
        <v>32</v>
      </c>
      <c r="AL191">
        <v>0</v>
      </c>
      <c r="AM191">
        <v>0.12</v>
      </c>
      <c r="AN191">
        <v>2.9090909090909092</v>
      </c>
      <c r="AO191">
        <v>0</v>
      </c>
      <c r="AP191" t="s">
        <v>82</v>
      </c>
      <c r="AQ191" t="s">
        <v>73</v>
      </c>
      <c r="AR191" t="s">
        <v>157</v>
      </c>
      <c r="AS191">
        <v>1590</v>
      </c>
      <c r="AT191">
        <v>1195</v>
      </c>
      <c r="AU191">
        <v>0</v>
      </c>
      <c r="AV191">
        <v>0</v>
      </c>
      <c r="AW191">
        <v>2.7850000000000001</v>
      </c>
      <c r="AX191">
        <v>0.15472222222222223</v>
      </c>
      <c r="AY191">
        <v>3.403888888888889</v>
      </c>
      <c r="AZ191" t="s">
        <v>74</v>
      </c>
      <c r="BA191">
        <v>2.596111111111111</v>
      </c>
      <c r="BB191">
        <v>16.779174147217233</v>
      </c>
      <c r="BC191" t="s">
        <v>76</v>
      </c>
      <c r="BD191">
        <v>0</v>
      </c>
      <c r="BE191" t="s">
        <v>76</v>
      </c>
      <c r="BF191">
        <v>2.786</v>
      </c>
      <c r="BG191" t="s">
        <v>5691</v>
      </c>
    </row>
    <row r="192" spans="1:59" x14ac:dyDescent="0.25">
      <c r="A192" t="s">
        <v>354</v>
      </c>
      <c r="B192" t="s">
        <v>156</v>
      </c>
      <c r="C192">
        <v>1</v>
      </c>
      <c r="D192">
        <v>192</v>
      </c>
      <c r="E192">
        <v>1</v>
      </c>
      <c r="F192" t="s">
        <v>66</v>
      </c>
      <c r="G192" t="s">
        <v>67</v>
      </c>
      <c r="H192" t="s">
        <v>68</v>
      </c>
      <c r="I192" t="s">
        <v>7</v>
      </c>
      <c r="J192" t="s">
        <v>7</v>
      </c>
      <c r="K192" t="s">
        <v>70</v>
      </c>
      <c r="L192">
        <v>50</v>
      </c>
      <c r="M192">
        <v>937955</v>
      </c>
      <c r="N192">
        <v>6</v>
      </c>
      <c r="O192">
        <v>1</v>
      </c>
      <c r="P192" t="s">
        <v>71</v>
      </c>
      <c r="Q192" t="s">
        <v>4481</v>
      </c>
      <c r="R192">
        <v>18</v>
      </c>
      <c r="T192">
        <v>8</v>
      </c>
      <c r="U192">
        <v>13</v>
      </c>
      <c r="V192">
        <v>0</v>
      </c>
      <c r="W192">
        <v>0</v>
      </c>
      <c r="X192">
        <v>0</v>
      </c>
      <c r="Y192">
        <v>0</v>
      </c>
      <c r="Z192">
        <v>8</v>
      </c>
      <c r="AA192">
        <v>13</v>
      </c>
      <c r="AB192">
        <v>50</v>
      </c>
      <c r="AC192">
        <v>17</v>
      </c>
      <c r="AD192">
        <v>0</v>
      </c>
      <c r="AE192">
        <v>0</v>
      </c>
      <c r="AF192">
        <v>17</v>
      </c>
      <c r="AG192">
        <v>0</v>
      </c>
      <c r="AH192">
        <v>33</v>
      </c>
      <c r="AI192">
        <v>33</v>
      </c>
      <c r="AJ192">
        <v>33</v>
      </c>
      <c r="AK192">
        <v>33</v>
      </c>
      <c r="AL192">
        <v>0</v>
      </c>
      <c r="AM192">
        <v>0.12</v>
      </c>
      <c r="AN192">
        <v>3</v>
      </c>
      <c r="AO192">
        <v>0</v>
      </c>
      <c r="AP192" t="s">
        <v>82</v>
      </c>
      <c r="AQ192" t="s">
        <v>73</v>
      </c>
      <c r="AR192" t="s">
        <v>157</v>
      </c>
      <c r="AS192">
        <v>984</v>
      </c>
      <c r="AT192">
        <v>883</v>
      </c>
      <c r="AU192">
        <v>0</v>
      </c>
      <c r="AV192">
        <v>0</v>
      </c>
      <c r="AW192">
        <v>1.867</v>
      </c>
      <c r="AX192">
        <v>0.10982352941176471</v>
      </c>
      <c r="AY192">
        <v>1.867</v>
      </c>
      <c r="AZ192" t="s">
        <v>74</v>
      </c>
      <c r="BA192">
        <v>4.133</v>
      </c>
      <c r="BB192">
        <v>37.633101231922872</v>
      </c>
      <c r="BC192" t="s">
        <v>76</v>
      </c>
      <c r="BD192">
        <v>0</v>
      </c>
      <c r="BE192" t="s">
        <v>76</v>
      </c>
      <c r="BF192">
        <v>1.9390000000000001</v>
      </c>
      <c r="BG192" t="s">
        <v>5691</v>
      </c>
    </row>
    <row r="193" spans="1:59" x14ac:dyDescent="0.25">
      <c r="A193" t="s">
        <v>355</v>
      </c>
      <c r="B193" t="s">
        <v>156</v>
      </c>
      <c r="C193">
        <v>1</v>
      </c>
      <c r="D193">
        <v>193</v>
      </c>
      <c r="E193">
        <v>1</v>
      </c>
      <c r="F193" t="s">
        <v>66</v>
      </c>
      <c r="G193" t="s">
        <v>67</v>
      </c>
      <c r="H193" t="s">
        <v>77</v>
      </c>
      <c r="I193" t="s">
        <v>5</v>
      </c>
      <c r="J193" t="s">
        <v>78</v>
      </c>
      <c r="K193" t="s">
        <v>70</v>
      </c>
      <c r="L193">
        <v>50</v>
      </c>
      <c r="M193">
        <v>937957</v>
      </c>
      <c r="N193">
        <v>5</v>
      </c>
      <c r="O193">
        <v>1</v>
      </c>
      <c r="P193" t="s">
        <v>71</v>
      </c>
      <c r="Q193" t="s">
        <v>4481</v>
      </c>
      <c r="R193">
        <v>18</v>
      </c>
      <c r="T193">
        <v>0</v>
      </c>
      <c r="U193">
        <v>4</v>
      </c>
      <c r="V193">
        <v>0</v>
      </c>
      <c r="W193">
        <v>0</v>
      </c>
      <c r="X193">
        <v>0</v>
      </c>
      <c r="Y193">
        <v>0</v>
      </c>
      <c r="Z193">
        <v>0</v>
      </c>
      <c r="AA193">
        <v>4</v>
      </c>
      <c r="AB193">
        <v>50</v>
      </c>
      <c r="AC193">
        <v>4</v>
      </c>
      <c r="AD193">
        <v>0</v>
      </c>
      <c r="AE193">
        <v>0</v>
      </c>
      <c r="AF193">
        <v>4</v>
      </c>
      <c r="AG193">
        <v>0</v>
      </c>
      <c r="AH193">
        <v>46</v>
      </c>
      <c r="AI193">
        <v>46</v>
      </c>
      <c r="AJ193">
        <v>46</v>
      </c>
      <c r="AK193">
        <v>46</v>
      </c>
      <c r="AL193">
        <v>0</v>
      </c>
      <c r="AM193">
        <v>0.1</v>
      </c>
      <c r="AN193">
        <v>4.1818181818181817</v>
      </c>
      <c r="AO193">
        <v>0</v>
      </c>
      <c r="AP193" t="s">
        <v>79</v>
      </c>
      <c r="AQ193" t="s">
        <v>73</v>
      </c>
      <c r="AR193" t="s">
        <v>157</v>
      </c>
      <c r="AS193">
        <v>0</v>
      </c>
      <c r="AT193">
        <v>0</v>
      </c>
      <c r="AU193">
        <v>0</v>
      </c>
      <c r="AV193">
        <v>0</v>
      </c>
      <c r="AW193">
        <v>0</v>
      </c>
      <c r="AX193">
        <v>0</v>
      </c>
      <c r="AY193">
        <v>0</v>
      </c>
      <c r="AZ193" t="s">
        <v>80</v>
      </c>
      <c r="BA193">
        <v>5</v>
      </c>
      <c r="BB193">
        <v>0</v>
      </c>
      <c r="BC193" t="s">
        <v>76</v>
      </c>
      <c r="BD193">
        <v>0</v>
      </c>
      <c r="BE193" t="s">
        <v>76</v>
      </c>
      <c r="BF193">
        <v>4.3219173333333325</v>
      </c>
      <c r="BG193" t="s">
        <v>5691</v>
      </c>
    </row>
    <row r="194" spans="1:59" x14ac:dyDescent="0.25">
      <c r="A194" t="s">
        <v>356</v>
      </c>
      <c r="B194" t="s">
        <v>156</v>
      </c>
      <c r="C194">
        <v>1</v>
      </c>
      <c r="D194">
        <v>194</v>
      </c>
      <c r="E194">
        <v>1</v>
      </c>
      <c r="F194" t="s">
        <v>66</v>
      </c>
      <c r="G194" t="s">
        <v>67</v>
      </c>
      <c r="H194" t="s">
        <v>68</v>
      </c>
      <c r="I194" t="s">
        <v>7</v>
      </c>
      <c r="J194" t="s">
        <v>7</v>
      </c>
      <c r="K194" t="s">
        <v>70</v>
      </c>
      <c r="L194">
        <v>50</v>
      </c>
      <c r="M194">
        <v>937959</v>
      </c>
      <c r="N194">
        <v>6</v>
      </c>
      <c r="O194">
        <v>1</v>
      </c>
      <c r="P194" t="s">
        <v>71</v>
      </c>
      <c r="Q194" t="s">
        <v>4481</v>
      </c>
      <c r="R194">
        <v>18</v>
      </c>
      <c r="T194">
        <v>2</v>
      </c>
      <c r="U194">
        <v>7</v>
      </c>
      <c r="V194">
        <v>2</v>
      </c>
      <c r="W194">
        <v>0</v>
      </c>
      <c r="X194">
        <v>2</v>
      </c>
      <c r="Y194">
        <v>4</v>
      </c>
      <c r="Z194">
        <v>8</v>
      </c>
      <c r="AA194">
        <v>13</v>
      </c>
      <c r="AB194">
        <v>50</v>
      </c>
      <c r="AC194">
        <v>7</v>
      </c>
      <c r="AD194">
        <v>3</v>
      </c>
      <c r="AE194">
        <v>7</v>
      </c>
      <c r="AF194">
        <v>17</v>
      </c>
      <c r="AG194">
        <v>0</v>
      </c>
      <c r="AH194">
        <v>43</v>
      </c>
      <c r="AI194">
        <v>33</v>
      </c>
      <c r="AJ194">
        <v>36</v>
      </c>
      <c r="AK194">
        <v>43</v>
      </c>
      <c r="AL194">
        <v>0</v>
      </c>
      <c r="AM194">
        <v>0.12</v>
      </c>
      <c r="AN194">
        <v>3.2727272727272729</v>
      </c>
      <c r="AO194">
        <v>0</v>
      </c>
      <c r="AP194" t="s">
        <v>82</v>
      </c>
      <c r="AQ194" t="s">
        <v>73</v>
      </c>
      <c r="AR194" t="s">
        <v>157</v>
      </c>
      <c r="AS194">
        <v>374</v>
      </c>
      <c r="AT194">
        <v>360</v>
      </c>
      <c r="AU194">
        <v>0</v>
      </c>
      <c r="AV194">
        <v>0</v>
      </c>
      <c r="AW194">
        <v>0.73399999999999999</v>
      </c>
      <c r="AX194">
        <v>0.10485714285714286</v>
      </c>
      <c r="AY194">
        <v>1.7825714285714285</v>
      </c>
      <c r="AZ194" t="s">
        <v>74</v>
      </c>
      <c r="BA194">
        <v>4.217428571428572</v>
      </c>
      <c r="BB194">
        <v>40.220708446866489</v>
      </c>
      <c r="BC194" t="s">
        <v>76</v>
      </c>
      <c r="BD194">
        <v>0</v>
      </c>
      <c r="BE194" t="s">
        <v>76</v>
      </c>
      <c r="BF194">
        <v>0.74199999999999999</v>
      </c>
      <c r="BG194" t="s">
        <v>5691</v>
      </c>
    </row>
    <row r="195" spans="1:59" x14ac:dyDescent="0.25">
      <c r="A195" t="s">
        <v>357</v>
      </c>
      <c r="B195" t="s">
        <v>156</v>
      </c>
      <c r="C195">
        <v>1</v>
      </c>
      <c r="D195">
        <v>195</v>
      </c>
      <c r="E195">
        <v>1</v>
      </c>
      <c r="F195" t="s">
        <v>66</v>
      </c>
      <c r="G195" t="s">
        <v>67</v>
      </c>
      <c r="H195" t="s">
        <v>68</v>
      </c>
      <c r="I195" t="s">
        <v>7</v>
      </c>
      <c r="J195" t="s">
        <v>7</v>
      </c>
      <c r="K195" t="s">
        <v>70</v>
      </c>
      <c r="L195">
        <v>50</v>
      </c>
      <c r="M195">
        <v>937961</v>
      </c>
      <c r="N195">
        <v>6</v>
      </c>
      <c r="O195">
        <v>1</v>
      </c>
      <c r="P195" t="s">
        <v>71</v>
      </c>
      <c r="Q195" t="s">
        <v>4481</v>
      </c>
      <c r="R195">
        <v>18</v>
      </c>
      <c r="T195">
        <v>9</v>
      </c>
      <c r="U195">
        <v>14</v>
      </c>
      <c r="V195">
        <v>2</v>
      </c>
      <c r="W195">
        <v>0</v>
      </c>
      <c r="X195">
        <v>2</v>
      </c>
      <c r="Y195">
        <v>1</v>
      </c>
      <c r="Z195">
        <v>12</v>
      </c>
      <c r="AA195">
        <v>17</v>
      </c>
      <c r="AB195">
        <v>50</v>
      </c>
      <c r="AC195">
        <v>15</v>
      </c>
      <c r="AD195">
        <v>4</v>
      </c>
      <c r="AE195">
        <v>4</v>
      </c>
      <c r="AF195">
        <v>23</v>
      </c>
      <c r="AG195">
        <v>0</v>
      </c>
      <c r="AH195">
        <v>35</v>
      </c>
      <c r="AI195">
        <v>27</v>
      </c>
      <c r="AJ195">
        <v>31</v>
      </c>
      <c r="AK195">
        <v>35</v>
      </c>
      <c r="AL195">
        <v>0</v>
      </c>
      <c r="AM195">
        <v>0.12</v>
      </c>
      <c r="AN195">
        <v>2.8181818181818183</v>
      </c>
      <c r="AO195">
        <v>0</v>
      </c>
      <c r="AP195" t="s">
        <v>82</v>
      </c>
      <c r="AQ195" t="s">
        <v>73</v>
      </c>
      <c r="AR195" t="s">
        <v>157</v>
      </c>
      <c r="AS195">
        <v>1185</v>
      </c>
      <c r="AT195">
        <v>1175</v>
      </c>
      <c r="AU195">
        <v>0</v>
      </c>
      <c r="AV195">
        <v>0</v>
      </c>
      <c r="AW195">
        <v>2.36</v>
      </c>
      <c r="AX195">
        <v>0.15733333333333333</v>
      </c>
      <c r="AY195">
        <v>3.6186666666666665</v>
      </c>
      <c r="AZ195" t="s">
        <v>74</v>
      </c>
      <c r="BA195">
        <v>2.3813333333333335</v>
      </c>
      <c r="BB195">
        <v>15.135593220338984</v>
      </c>
      <c r="BC195" t="s">
        <v>76</v>
      </c>
      <c r="BD195">
        <v>0</v>
      </c>
      <c r="BE195" t="s">
        <v>76</v>
      </c>
      <c r="BF195">
        <v>2.79</v>
      </c>
      <c r="BG195" t="s">
        <v>5691</v>
      </c>
    </row>
    <row r="196" spans="1:59" x14ac:dyDescent="0.25">
      <c r="A196" t="s">
        <v>358</v>
      </c>
      <c r="B196" t="s">
        <v>156</v>
      </c>
      <c r="C196">
        <v>1</v>
      </c>
      <c r="D196">
        <v>196</v>
      </c>
      <c r="E196">
        <v>1</v>
      </c>
      <c r="F196" t="s">
        <v>66</v>
      </c>
      <c r="G196" t="s">
        <v>67</v>
      </c>
      <c r="H196" t="s">
        <v>68</v>
      </c>
      <c r="I196" t="s">
        <v>7</v>
      </c>
      <c r="J196" t="s">
        <v>7</v>
      </c>
      <c r="K196" t="s">
        <v>70</v>
      </c>
      <c r="L196">
        <v>50</v>
      </c>
      <c r="M196">
        <v>937963</v>
      </c>
      <c r="N196">
        <v>6</v>
      </c>
      <c r="O196">
        <v>1</v>
      </c>
      <c r="P196" t="s">
        <v>71</v>
      </c>
      <c r="Q196" t="s">
        <v>4481</v>
      </c>
      <c r="R196">
        <v>18</v>
      </c>
      <c r="T196">
        <v>10</v>
      </c>
      <c r="U196">
        <v>15</v>
      </c>
      <c r="V196">
        <v>2</v>
      </c>
      <c r="W196">
        <v>0</v>
      </c>
      <c r="X196">
        <v>2</v>
      </c>
      <c r="Y196">
        <v>1</v>
      </c>
      <c r="Z196">
        <v>13</v>
      </c>
      <c r="AA196">
        <v>18</v>
      </c>
      <c r="AB196">
        <v>50</v>
      </c>
      <c r="AC196">
        <v>19</v>
      </c>
      <c r="AD196">
        <v>2</v>
      </c>
      <c r="AE196">
        <v>1</v>
      </c>
      <c r="AF196">
        <v>22</v>
      </c>
      <c r="AG196">
        <v>0</v>
      </c>
      <c r="AH196">
        <v>31</v>
      </c>
      <c r="AI196">
        <v>28</v>
      </c>
      <c r="AJ196">
        <v>30</v>
      </c>
      <c r="AK196">
        <v>31</v>
      </c>
      <c r="AL196">
        <v>0</v>
      </c>
      <c r="AM196">
        <v>0.12</v>
      </c>
      <c r="AN196">
        <v>2.7272727272727275</v>
      </c>
      <c r="AO196">
        <v>0</v>
      </c>
      <c r="AP196" t="s">
        <v>82</v>
      </c>
      <c r="AQ196" t="s">
        <v>73</v>
      </c>
      <c r="AR196" t="s">
        <v>157</v>
      </c>
      <c r="AS196">
        <v>1230</v>
      </c>
      <c r="AT196">
        <v>1444</v>
      </c>
      <c r="AU196">
        <v>0</v>
      </c>
      <c r="AV196">
        <v>0</v>
      </c>
      <c r="AW196">
        <v>2.6739999999999999</v>
      </c>
      <c r="AX196">
        <v>0.14073684210526316</v>
      </c>
      <c r="AY196">
        <v>3.0962105263157893</v>
      </c>
      <c r="AZ196" t="s">
        <v>74</v>
      </c>
      <c r="BA196">
        <v>2.9037894736842107</v>
      </c>
      <c r="BB196">
        <v>20.632759910246822</v>
      </c>
      <c r="BC196" t="s">
        <v>76</v>
      </c>
      <c r="BD196">
        <v>0</v>
      </c>
      <c r="BE196" t="s">
        <v>76</v>
      </c>
      <c r="BF196">
        <v>3.1949999999999998</v>
      </c>
      <c r="BG196" t="s">
        <v>5691</v>
      </c>
    </row>
    <row r="197" spans="1:59" x14ac:dyDescent="0.25">
      <c r="A197" t="s">
        <v>359</v>
      </c>
      <c r="B197" t="s">
        <v>156</v>
      </c>
      <c r="C197">
        <v>1</v>
      </c>
      <c r="D197">
        <v>197</v>
      </c>
      <c r="E197">
        <v>1</v>
      </c>
      <c r="F197" t="s">
        <v>66</v>
      </c>
      <c r="G197" t="s">
        <v>67</v>
      </c>
      <c r="H197" t="s">
        <v>68</v>
      </c>
      <c r="I197" t="s">
        <v>7</v>
      </c>
      <c r="J197" t="s">
        <v>7</v>
      </c>
      <c r="K197" t="s">
        <v>70</v>
      </c>
      <c r="L197">
        <v>50</v>
      </c>
      <c r="M197">
        <v>937965</v>
      </c>
      <c r="N197">
        <v>6</v>
      </c>
      <c r="O197">
        <v>1</v>
      </c>
      <c r="P197" t="s">
        <v>71</v>
      </c>
      <c r="Q197" t="s">
        <v>4481</v>
      </c>
      <c r="R197">
        <v>18</v>
      </c>
      <c r="T197">
        <v>6</v>
      </c>
      <c r="U197">
        <v>11</v>
      </c>
      <c r="V197">
        <v>3</v>
      </c>
      <c r="W197">
        <v>0</v>
      </c>
      <c r="X197">
        <v>3</v>
      </c>
      <c r="Y197">
        <v>0</v>
      </c>
      <c r="Z197">
        <v>9</v>
      </c>
      <c r="AA197">
        <v>14</v>
      </c>
      <c r="AB197">
        <v>50</v>
      </c>
      <c r="AC197">
        <v>12</v>
      </c>
      <c r="AD197">
        <v>3</v>
      </c>
      <c r="AE197">
        <v>0</v>
      </c>
      <c r="AF197">
        <v>15</v>
      </c>
      <c r="AG197">
        <v>0</v>
      </c>
      <c r="AH197">
        <v>38</v>
      </c>
      <c r="AI197">
        <v>35</v>
      </c>
      <c r="AJ197">
        <v>38</v>
      </c>
      <c r="AK197">
        <v>38</v>
      </c>
      <c r="AL197">
        <v>0</v>
      </c>
      <c r="AM197">
        <v>0.12</v>
      </c>
      <c r="AN197">
        <v>3.4545454545454546</v>
      </c>
      <c r="AO197">
        <v>0</v>
      </c>
      <c r="AP197" t="s">
        <v>82</v>
      </c>
      <c r="AQ197" t="s">
        <v>73</v>
      </c>
      <c r="AR197" t="s">
        <v>157</v>
      </c>
      <c r="AS197">
        <v>1232</v>
      </c>
      <c r="AT197">
        <v>1216</v>
      </c>
      <c r="AU197">
        <v>0</v>
      </c>
      <c r="AV197">
        <v>0</v>
      </c>
      <c r="AW197">
        <v>2.448</v>
      </c>
      <c r="AX197">
        <v>0.20399999999999999</v>
      </c>
      <c r="AY197">
        <v>3.0599999999999996</v>
      </c>
      <c r="AZ197" t="s">
        <v>74</v>
      </c>
      <c r="BA197">
        <v>2.9400000000000004</v>
      </c>
      <c r="BB197">
        <v>14.411764705882355</v>
      </c>
      <c r="BC197" t="s">
        <v>76</v>
      </c>
      <c r="BD197">
        <v>0</v>
      </c>
      <c r="BE197" t="s">
        <v>76</v>
      </c>
      <c r="BF197">
        <v>2.4449999999999998</v>
      </c>
      <c r="BG197" t="s">
        <v>5691</v>
      </c>
    </row>
    <row r="198" spans="1:59" x14ac:dyDescent="0.25">
      <c r="A198" t="s">
        <v>360</v>
      </c>
      <c r="B198" t="s">
        <v>156</v>
      </c>
      <c r="C198">
        <v>1</v>
      </c>
      <c r="D198">
        <v>198</v>
      </c>
      <c r="E198">
        <v>1</v>
      </c>
      <c r="F198" t="s">
        <v>66</v>
      </c>
      <c r="G198" t="s">
        <v>67</v>
      </c>
      <c r="H198" t="s">
        <v>68</v>
      </c>
      <c r="I198" t="s">
        <v>7</v>
      </c>
      <c r="J198" t="s">
        <v>7</v>
      </c>
      <c r="K198" t="s">
        <v>70</v>
      </c>
      <c r="L198">
        <v>50</v>
      </c>
      <c r="M198">
        <v>937967</v>
      </c>
      <c r="N198">
        <v>6</v>
      </c>
      <c r="O198">
        <v>1</v>
      </c>
      <c r="P198" t="s">
        <v>71</v>
      </c>
      <c r="Q198" t="s">
        <v>4481</v>
      </c>
      <c r="R198">
        <v>18</v>
      </c>
      <c r="T198">
        <v>7</v>
      </c>
      <c r="U198">
        <v>12</v>
      </c>
      <c r="V198">
        <v>0</v>
      </c>
      <c r="W198">
        <v>0</v>
      </c>
      <c r="X198">
        <v>0</v>
      </c>
      <c r="Y198">
        <v>1</v>
      </c>
      <c r="Z198">
        <v>8</v>
      </c>
      <c r="AA198">
        <v>13</v>
      </c>
      <c r="AB198">
        <v>50</v>
      </c>
      <c r="AC198">
        <v>14</v>
      </c>
      <c r="AD198">
        <v>0</v>
      </c>
      <c r="AE198">
        <v>1</v>
      </c>
      <c r="AF198">
        <v>15</v>
      </c>
      <c r="AG198">
        <v>0</v>
      </c>
      <c r="AH198">
        <v>36</v>
      </c>
      <c r="AI198">
        <v>35</v>
      </c>
      <c r="AJ198">
        <v>35</v>
      </c>
      <c r="AK198">
        <v>36</v>
      </c>
      <c r="AL198">
        <v>0</v>
      </c>
      <c r="AM198">
        <v>0.12</v>
      </c>
      <c r="AN198">
        <v>3.1818181818181821</v>
      </c>
      <c r="AO198">
        <v>0</v>
      </c>
      <c r="AP198" t="s">
        <v>82</v>
      </c>
      <c r="AQ198" t="s">
        <v>73</v>
      </c>
      <c r="AR198" t="s">
        <v>157</v>
      </c>
      <c r="AS198">
        <v>1223</v>
      </c>
      <c r="AT198">
        <v>1171</v>
      </c>
      <c r="AU198">
        <v>0</v>
      </c>
      <c r="AV198">
        <v>0</v>
      </c>
      <c r="AW198">
        <v>2.3940000000000001</v>
      </c>
      <c r="AX198">
        <v>0.17100000000000001</v>
      </c>
      <c r="AY198">
        <v>2.5650000000000004</v>
      </c>
      <c r="AZ198" t="s">
        <v>74</v>
      </c>
      <c r="BA198">
        <v>3.4349999999999996</v>
      </c>
      <c r="BB198">
        <v>20.087719298245609</v>
      </c>
      <c r="BC198" t="s">
        <v>81</v>
      </c>
      <c r="BD198">
        <v>0</v>
      </c>
      <c r="BE198" t="s">
        <v>76</v>
      </c>
      <c r="BF198">
        <v>2.4119999999999999</v>
      </c>
      <c r="BG198" t="s">
        <v>5691</v>
      </c>
    </row>
    <row r="199" spans="1:59" x14ac:dyDescent="0.25">
      <c r="A199" t="s">
        <v>361</v>
      </c>
      <c r="B199" t="s">
        <v>156</v>
      </c>
      <c r="C199">
        <v>1</v>
      </c>
      <c r="D199">
        <v>199</v>
      </c>
      <c r="E199">
        <v>1</v>
      </c>
      <c r="F199" t="s">
        <v>66</v>
      </c>
      <c r="G199" t="s">
        <v>67</v>
      </c>
      <c r="H199" t="s">
        <v>68</v>
      </c>
      <c r="I199" t="s">
        <v>5</v>
      </c>
      <c r="J199" t="s">
        <v>99</v>
      </c>
      <c r="K199" t="s">
        <v>70</v>
      </c>
      <c r="L199">
        <v>50</v>
      </c>
      <c r="M199">
        <v>937969</v>
      </c>
      <c r="N199">
        <v>6</v>
      </c>
      <c r="O199">
        <v>1</v>
      </c>
      <c r="P199" t="s">
        <v>71</v>
      </c>
      <c r="Q199" t="s">
        <v>4482</v>
      </c>
      <c r="R199">
        <v>19</v>
      </c>
      <c r="T199">
        <v>0</v>
      </c>
      <c r="U199">
        <v>27</v>
      </c>
      <c r="V199">
        <v>0</v>
      </c>
      <c r="W199">
        <v>0</v>
      </c>
      <c r="X199">
        <v>0</v>
      </c>
      <c r="Y199">
        <v>0</v>
      </c>
      <c r="Z199">
        <v>0</v>
      </c>
      <c r="AA199">
        <v>27</v>
      </c>
      <c r="AB199">
        <v>50</v>
      </c>
      <c r="AC199">
        <v>29</v>
      </c>
      <c r="AD199">
        <v>0</v>
      </c>
      <c r="AE199">
        <v>0</v>
      </c>
      <c r="AF199">
        <v>29</v>
      </c>
      <c r="AG199">
        <v>0</v>
      </c>
      <c r="AH199">
        <v>21</v>
      </c>
      <c r="AI199">
        <v>21</v>
      </c>
      <c r="AJ199">
        <v>21</v>
      </c>
      <c r="AK199">
        <v>21</v>
      </c>
      <c r="AL199">
        <v>0</v>
      </c>
      <c r="AM199">
        <v>0.12</v>
      </c>
      <c r="AN199">
        <v>1.9090909090909092</v>
      </c>
      <c r="AO199">
        <v>0</v>
      </c>
      <c r="AP199" t="s">
        <v>79</v>
      </c>
      <c r="AQ199" t="s">
        <v>73</v>
      </c>
      <c r="AR199" t="s">
        <v>157</v>
      </c>
      <c r="AS199">
        <v>2132</v>
      </c>
      <c r="AT199">
        <v>2267</v>
      </c>
      <c r="AU199">
        <v>0</v>
      </c>
      <c r="AV199">
        <v>0</v>
      </c>
      <c r="AW199">
        <v>4.399</v>
      </c>
      <c r="AX199">
        <v>0.15168965517241378</v>
      </c>
      <c r="AY199">
        <v>4.399</v>
      </c>
      <c r="AZ199" t="s">
        <v>74</v>
      </c>
      <c r="BA199">
        <v>1.601</v>
      </c>
      <c r="BB199">
        <v>10.554444191861787</v>
      </c>
      <c r="BC199" t="s">
        <v>75</v>
      </c>
      <c r="BD199">
        <v>0</v>
      </c>
      <c r="BE199" t="s">
        <v>76</v>
      </c>
      <c r="BF199">
        <v>4.3949999999999996</v>
      </c>
      <c r="BG199" t="s">
        <v>5692</v>
      </c>
    </row>
    <row r="200" spans="1:59" x14ac:dyDescent="0.25">
      <c r="A200" t="s">
        <v>362</v>
      </c>
      <c r="B200" t="s">
        <v>156</v>
      </c>
      <c r="C200">
        <v>1</v>
      </c>
      <c r="D200">
        <v>200</v>
      </c>
      <c r="E200">
        <v>1</v>
      </c>
      <c r="F200" t="s">
        <v>66</v>
      </c>
      <c r="G200" t="s">
        <v>67</v>
      </c>
      <c r="H200" t="s">
        <v>68</v>
      </c>
      <c r="I200" t="s">
        <v>7</v>
      </c>
      <c r="J200" t="s">
        <v>110</v>
      </c>
      <c r="K200" t="s">
        <v>70</v>
      </c>
      <c r="L200">
        <v>50</v>
      </c>
      <c r="M200">
        <v>937971</v>
      </c>
      <c r="N200">
        <v>6</v>
      </c>
      <c r="O200">
        <v>1</v>
      </c>
      <c r="P200" t="s">
        <v>71</v>
      </c>
      <c r="Q200" t="s">
        <v>4482</v>
      </c>
      <c r="R200">
        <v>19</v>
      </c>
      <c r="T200">
        <v>2</v>
      </c>
      <c r="U200">
        <v>8</v>
      </c>
      <c r="V200">
        <v>1</v>
      </c>
      <c r="W200">
        <v>0</v>
      </c>
      <c r="X200">
        <v>1</v>
      </c>
      <c r="Y200">
        <v>1</v>
      </c>
      <c r="Z200">
        <v>4</v>
      </c>
      <c r="AA200">
        <v>10</v>
      </c>
      <c r="AB200">
        <v>50</v>
      </c>
      <c r="AC200">
        <v>13</v>
      </c>
      <c r="AD200">
        <v>2</v>
      </c>
      <c r="AE200">
        <v>1</v>
      </c>
      <c r="AF200">
        <v>16</v>
      </c>
      <c r="AG200">
        <v>0</v>
      </c>
      <c r="AH200">
        <v>37</v>
      </c>
      <c r="AI200">
        <v>34</v>
      </c>
      <c r="AJ200">
        <v>36</v>
      </c>
      <c r="AK200">
        <v>37</v>
      </c>
      <c r="AL200">
        <v>0</v>
      </c>
      <c r="AM200">
        <v>0.12</v>
      </c>
      <c r="AN200">
        <v>3.2727272727272729</v>
      </c>
      <c r="AO200">
        <v>0</v>
      </c>
      <c r="AP200" t="s">
        <v>82</v>
      </c>
      <c r="AQ200" t="s">
        <v>73</v>
      </c>
      <c r="AR200" t="s">
        <v>157</v>
      </c>
      <c r="AS200">
        <v>831</v>
      </c>
      <c r="AT200">
        <v>780</v>
      </c>
      <c r="AU200">
        <v>0</v>
      </c>
      <c r="AV200">
        <v>0</v>
      </c>
      <c r="AW200">
        <v>1.611</v>
      </c>
      <c r="AX200">
        <v>0.12392307692307693</v>
      </c>
      <c r="AY200">
        <v>1.9827692307692308</v>
      </c>
      <c r="AZ200" t="s">
        <v>74</v>
      </c>
      <c r="BA200">
        <v>4.0172307692307694</v>
      </c>
      <c r="BB200">
        <v>32.417132216014899</v>
      </c>
      <c r="BC200" t="s">
        <v>76</v>
      </c>
      <c r="BD200">
        <v>0</v>
      </c>
      <c r="BE200" t="s">
        <v>76</v>
      </c>
      <c r="BF200">
        <v>1.6120000000000001</v>
      </c>
      <c r="BG200" t="s">
        <v>5692</v>
      </c>
    </row>
    <row r="201" spans="1:59" x14ac:dyDescent="0.25">
      <c r="A201" t="s">
        <v>363</v>
      </c>
      <c r="B201" t="s">
        <v>156</v>
      </c>
      <c r="C201">
        <v>1</v>
      </c>
      <c r="D201">
        <v>201</v>
      </c>
      <c r="E201">
        <v>1</v>
      </c>
      <c r="F201" t="s">
        <v>66</v>
      </c>
      <c r="G201" t="s">
        <v>67</v>
      </c>
      <c r="H201" t="s">
        <v>68</v>
      </c>
      <c r="I201" t="s">
        <v>7</v>
      </c>
      <c r="J201" t="s">
        <v>110</v>
      </c>
      <c r="K201" t="s">
        <v>70</v>
      </c>
      <c r="L201">
        <v>50</v>
      </c>
      <c r="M201">
        <v>937973</v>
      </c>
      <c r="N201">
        <v>6</v>
      </c>
      <c r="O201">
        <v>1</v>
      </c>
      <c r="P201" t="s">
        <v>71</v>
      </c>
      <c r="Q201" t="s">
        <v>4482</v>
      </c>
      <c r="R201">
        <v>19</v>
      </c>
      <c r="T201">
        <v>11</v>
      </c>
      <c r="U201">
        <v>16</v>
      </c>
      <c r="V201">
        <v>0</v>
      </c>
      <c r="W201">
        <v>0</v>
      </c>
      <c r="X201">
        <v>0</v>
      </c>
      <c r="Y201">
        <v>0</v>
      </c>
      <c r="Z201">
        <v>11</v>
      </c>
      <c r="AA201">
        <v>16</v>
      </c>
      <c r="AB201">
        <v>50</v>
      </c>
      <c r="AC201">
        <v>28</v>
      </c>
      <c r="AD201">
        <v>0</v>
      </c>
      <c r="AE201">
        <v>0</v>
      </c>
      <c r="AF201">
        <v>28</v>
      </c>
      <c r="AG201">
        <v>0</v>
      </c>
      <c r="AH201">
        <v>22</v>
      </c>
      <c r="AI201">
        <v>22</v>
      </c>
      <c r="AJ201">
        <v>22</v>
      </c>
      <c r="AK201">
        <v>22</v>
      </c>
      <c r="AL201">
        <v>0</v>
      </c>
      <c r="AM201">
        <v>0.12</v>
      </c>
      <c r="AN201">
        <v>2</v>
      </c>
      <c r="AO201">
        <v>0</v>
      </c>
      <c r="AP201" t="s">
        <v>82</v>
      </c>
      <c r="AQ201" t="s">
        <v>73</v>
      </c>
      <c r="AR201" t="s">
        <v>157</v>
      </c>
      <c r="AS201">
        <v>1989</v>
      </c>
      <c r="AT201">
        <v>1652</v>
      </c>
      <c r="AU201">
        <v>0</v>
      </c>
      <c r="AV201">
        <v>0</v>
      </c>
      <c r="AW201">
        <v>3.641</v>
      </c>
      <c r="AX201">
        <v>0.13003571428571428</v>
      </c>
      <c r="AY201">
        <v>3.641</v>
      </c>
      <c r="AZ201" t="s">
        <v>74</v>
      </c>
      <c r="BA201">
        <v>2.359</v>
      </c>
      <c r="BB201">
        <v>18.141170008239495</v>
      </c>
      <c r="BC201" t="s">
        <v>76</v>
      </c>
      <c r="BD201">
        <v>0</v>
      </c>
      <c r="BE201" t="s">
        <v>76</v>
      </c>
      <c r="BF201">
        <v>3.661</v>
      </c>
      <c r="BG201" t="s">
        <v>5692</v>
      </c>
    </row>
    <row r="202" spans="1:59" x14ac:dyDescent="0.25">
      <c r="A202" t="s">
        <v>364</v>
      </c>
      <c r="B202" t="s">
        <v>156</v>
      </c>
      <c r="C202">
        <v>1</v>
      </c>
      <c r="D202">
        <v>202</v>
      </c>
      <c r="E202">
        <v>1</v>
      </c>
      <c r="F202" t="s">
        <v>66</v>
      </c>
      <c r="G202" t="s">
        <v>67</v>
      </c>
      <c r="H202" t="s">
        <v>68</v>
      </c>
      <c r="I202" t="s">
        <v>7</v>
      </c>
      <c r="J202" t="s">
        <v>110</v>
      </c>
      <c r="K202" t="s">
        <v>70</v>
      </c>
      <c r="L202">
        <v>50</v>
      </c>
      <c r="M202">
        <v>937975</v>
      </c>
      <c r="N202">
        <v>6</v>
      </c>
      <c r="O202">
        <v>1</v>
      </c>
      <c r="P202" t="s">
        <v>71</v>
      </c>
      <c r="Q202" t="s">
        <v>4482</v>
      </c>
      <c r="R202">
        <v>19</v>
      </c>
      <c r="T202">
        <v>8</v>
      </c>
      <c r="U202">
        <v>13</v>
      </c>
      <c r="V202">
        <v>0</v>
      </c>
      <c r="W202">
        <v>0</v>
      </c>
      <c r="X202">
        <v>0</v>
      </c>
      <c r="Y202">
        <v>0</v>
      </c>
      <c r="Z202">
        <v>8</v>
      </c>
      <c r="AA202">
        <v>13</v>
      </c>
      <c r="AB202">
        <v>50</v>
      </c>
      <c r="AC202">
        <v>25</v>
      </c>
      <c r="AD202">
        <v>0</v>
      </c>
      <c r="AE202">
        <v>0</v>
      </c>
      <c r="AF202">
        <v>25</v>
      </c>
      <c r="AG202">
        <v>0</v>
      </c>
      <c r="AH202">
        <v>25</v>
      </c>
      <c r="AI202">
        <v>25</v>
      </c>
      <c r="AJ202">
        <v>25</v>
      </c>
      <c r="AK202">
        <v>25</v>
      </c>
      <c r="AL202">
        <v>0</v>
      </c>
      <c r="AM202">
        <v>0.12</v>
      </c>
      <c r="AN202">
        <v>2.2727272727272729</v>
      </c>
      <c r="AO202">
        <v>0</v>
      </c>
      <c r="AP202" t="s">
        <v>82</v>
      </c>
      <c r="AQ202" t="s">
        <v>73</v>
      </c>
      <c r="AR202" t="s">
        <v>157</v>
      </c>
      <c r="AS202">
        <v>1519</v>
      </c>
      <c r="AT202">
        <v>1558</v>
      </c>
      <c r="AU202">
        <v>0</v>
      </c>
      <c r="AV202">
        <v>0</v>
      </c>
      <c r="AW202">
        <v>3.077</v>
      </c>
      <c r="AX202">
        <v>0.12307999999999999</v>
      </c>
      <c r="AY202">
        <v>3.077</v>
      </c>
      <c r="AZ202" t="s">
        <v>74</v>
      </c>
      <c r="BA202">
        <v>2.923</v>
      </c>
      <c r="BB202">
        <v>23.748781280467991</v>
      </c>
      <c r="BC202" t="s">
        <v>76</v>
      </c>
      <c r="BD202">
        <v>0</v>
      </c>
      <c r="BE202" t="s">
        <v>76</v>
      </c>
      <c r="BF202">
        <v>3.5510000000000002</v>
      </c>
      <c r="BG202" t="s">
        <v>5692</v>
      </c>
    </row>
    <row r="203" spans="1:59" x14ac:dyDescent="0.25">
      <c r="A203" t="s">
        <v>365</v>
      </c>
      <c r="B203" t="s">
        <v>156</v>
      </c>
      <c r="C203">
        <v>1</v>
      </c>
      <c r="D203">
        <v>203</v>
      </c>
      <c r="E203">
        <v>1</v>
      </c>
      <c r="F203" t="s">
        <v>66</v>
      </c>
      <c r="G203" t="s">
        <v>67</v>
      </c>
      <c r="H203" t="s">
        <v>68</v>
      </c>
      <c r="I203" t="s">
        <v>7</v>
      </c>
      <c r="J203" t="s">
        <v>110</v>
      </c>
      <c r="K203" t="s">
        <v>70</v>
      </c>
      <c r="L203">
        <v>50</v>
      </c>
      <c r="M203">
        <v>937977</v>
      </c>
      <c r="N203">
        <v>6</v>
      </c>
      <c r="O203">
        <v>1</v>
      </c>
      <c r="P203" t="s">
        <v>71</v>
      </c>
      <c r="Q203" t="s">
        <v>4482</v>
      </c>
      <c r="R203">
        <v>19</v>
      </c>
      <c r="T203">
        <v>9</v>
      </c>
      <c r="U203">
        <v>14</v>
      </c>
      <c r="V203">
        <v>0</v>
      </c>
      <c r="W203">
        <v>0</v>
      </c>
      <c r="X203">
        <v>0</v>
      </c>
      <c r="Y203">
        <v>0</v>
      </c>
      <c r="Z203">
        <v>9</v>
      </c>
      <c r="AA203">
        <v>14</v>
      </c>
      <c r="AB203">
        <v>50</v>
      </c>
      <c r="AC203">
        <v>26</v>
      </c>
      <c r="AD203">
        <v>0</v>
      </c>
      <c r="AE203">
        <v>0</v>
      </c>
      <c r="AF203">
        <v>26</v>
      </c>
      <c r="AG203">
        <v>0</v>
      </c>
      <c r="AH203">
        <v>24</v>
      </c>
      <c r="AI203">
        <v>24</v>
      </c>
      <c r="AJ203">
        <v>24</v>
      </c>
      <c r="AK203">
        <v>24</v>
      </c>
      <c r="AL203">
        <v>0</v>
      </c>
      <c r="AM203">
        <v>0.12</v>
      </c>
      <c r="AN203">
        <v>2.1818181818181817</v>
      </c>
      <c r="AO203">
        <v>0</v>
      </c>
      <c r="AP203" t="s">
        <v>82</v>
      </c>
      <c r="AQ203" t="s">
        <v>73</v>
      </c>
      <c r="AR203" t="s">
        <v>157</v>
      </c>
      <c r="AS203">
        <v>1582</v>
      </c>
      <c r="AT203">
        <v>1533</v>
      </c>
      <c r="AU203">
        <v>0</v>
      </c>
      <c r="AV203">
        <v>0</v>
      </c>
      <c r="AW203">
        <v>3.1150000000000002</v>
      </c>
      <c r="AX203">
        <v>0.11980769230769231</v>
      </c>
      <c r="AY203">
        <v>3.1150000000000002</v>
      </c>
      <c r="AZ203" t="s">
        <v>74</v>
      </c>
      <c r="BA203">
        <v>2.8849999999999998</v>
      </c>
      <c r="BB203">
        <v>24.080256821829852</v>
      </c>
      <c r="BC203" t="s">
        <v>76</v>
      </c>
      <c r="BD203">
        <v>0</v>
      </c>
      <c r="BE203" t="s">
        <v>76</v>
      </c>
      <c r="BF203">
        <v>3.1080000000000001</v>
      </c>
      <c r="BG203" t="s">
        <v>5692</v>
      </c>
    </row>
    <row r="204" spans="1:59" x14ac:dyDescent="0.25">
      <c r="A204" t="s">
        <v>366</v>
      </c>
      <c r="B204" t="s">
        <v>156</v>
      </c>
      <c r="C204">
        <v>1</v>
      </c>
      <c r="D204">
        <v>204</v>
      </c>
      <c r="E204">
        <v>1</v>
      </c>
      <c r="F204" t="s">
        <v>66</v>
      </c>
      <c r="G204" t="s">
        <v>67</v>
      </c>
      <c r="H204" t="s">
        <v>77</v>
      </c>
      <c r="I204" t="s">
        <v>5</v>
      </c>
      <c r="J204" t="s">
        <v>78</v>
      </c>
      <c r="K204" t="s">
        <v>70</v>
      </c>
      <c r="L204">
        <v>50</v>
      </c>
      <c r="M204">
        <v>937979</v>
      </c>
      <c r="N204">
        <v>5</v>
      </c>
      <c r="O204">
        <v>1</v>
      </c>
      <c r="P204" t="s">
        <v>71</v>
      </c>
      <c r="Q204" t="s">
        <v>4482</v>
      </c>
      <c r="R204">
        <v>19</v>
      </c>
      <c r="T204">
        <v>0</v>
      </c>
      <c r="U204">
        <v>4</v>
      </c>
      <c r="V204">
        <v>0</v>
      </c>
      <c r="W204">
        <v>0</v>
      </c>
      <c r="X204">
        <v>0</v>
      </c>
      <c r="Y204">
        <v>0</v>
      </c>
      <c r="Z204">
        <v>0</v>
      </c>
      <c r="AA204">
        <v>4</v>
      </c>
      <c r="AB204">
        <v>50</v>
      </c>
      <c r="AC204">
        <v>4</v>
      </c>
      <c r="AD204">
        <v>0</v>
      </c>
      <c r="AE204">
        <v>0</v>
      </c>
      <c r="AF204">
        <v>4</v>
      </c>
      <c r="AG204">
        <v>0</v>
      </c>
      <c r="AH204">
        <v>46</v>
      </c>
      <c r="AI204">
        <v>46</v>
      </c>
      <c r="AJ204">
        <v>46</v>
      </c>
      <c r="AK204">
        <v>46</v>
      </c>
      <c r="AL204">
        <v>0</v>
      </c>
      <c r="AM204">
        <v>0.1</v>
      </c>
      <c r="AN204">
        <v>4.1818181818181817</v>
      </c>
      <c r="AO204">
        <v>0</v>
      </c>
      <c r="AP204" t="s">
        <v>79</v>
      </c>
      <c r="AQ204" t="s">
        <v>73</v>
      </c>
      <c r="AR204" t="s">
        <v>157</v>
      </c>
      <c r="AS204">
        <v>0</v>
      </c>
      <c r="AT204">
        <v>0</v>
      </c>
      <c r="AU204">
        <v>0</v>
      </c>
      <c r="AV204">
        <v>0</v>
      </c>
      <c r="AW204">
        <v>0</v>
      </c>
      <c r="AX204">
        <v>0</v>
      </c>
      <c r="AY204">
        <v>0</v>
      </c>
      <c r="AZ204" t="s">
        <v>80</v>
      </c>
      <c r="BA204">
        <v>5</v>
      </c>
      <c r="BB204">
        <v>0</v>
      </c>
      <c r="BC204" t="s">
        <v>76</v>
      </c>
      <c r="BD204">
        <v>0</v>
      </c>
      <c r="BE204" t="s">
        <v>76</v>
      </c>
      <c r="BF204">
        <v>4.3877333333333324</v>
      </c>
      <c r="BG204" t="s">
        <v>5692</v>
      </c>
    </row>
    <row r="205" spans="1:59" x14ac:dyDescent="0.25">
      <c r="A205" t="s">
        <v>367</v>
      </c>
      <c r="B205" t="s">
        <v>156</v>
      </c>
      <c r="C205">
        <v>1</v>
      </c>
      <c r="D205">
        <v>205</v>
      </c>
      <c r="E205">
        <v>1</v>
      </c>
      <c r="F205" t="s">
        <v>66</v>
      </c>
      <c r="G205" t="s">
        <v>67</v>
      </c>
      <c r="H205" t="s">
        <v>68</v>
      </c>
      <c r="I205" t="s">
        <v>7</v>
      </c>
      <c r="J205" t="s">
        <v>7</v>
      </c>
      <c r="K205" t="s">
        <v>70</v>
      </c>
      <c r="L205">
        <v>50</v>
      </c>
      <c r="M205">
        <v>937981</v>
      </c>
      <c r="N205">
        <v>6</v>
      </c>
      <c r="O205">
        <v>1</v>
      </c>
      <c r="P205" t="s">
        <v>71</v>
      </c>
      <c r="Q205" t="s">
        <v>4482</v>
      </c>
      <c r="R205">
        <v>19</v>
      </c>
      <c r="T205">
        <v>4</v>
      </c>
      <c r="U205">
        <v>9</v>
      </c>
      <c r="V205">
        <v>1</v>
      </c>
      <c r="W205">
        <v>0</v>
      </c>
      <c r="X205">
        <v>1</v>
      </c>
      <c r="Y205">
        <v>1</v>
      </c>
      <c r="Z205">
        <v>6</v>
      </c>
      <c r="AA205">
        <v>11</v>
      </c>
      <c r="AB205">
        <v>50</v>
      </c>
      <c r="AC205">
        <v>9</v>
      </c>
      <c r="AD205">
        <v>1</v>
      </c>
      <c r="AE205">
        <v>1</v>
      </c>
      <c r="AF205">
        <v>11</v>
      </c>
      <c r="AG205">
        <v>0</v>
      </c>
      <c r="AH205">
        <v>41</v>
      </c>
      <c r="AI205">
        <v>39</v>
      </c>
      <c r="AJ205">
        <v>40</v>
      </c>
      <c r="AK205">
        <v>41</v>
      </c>
      <c r="AL205">
        <v>0</v>
      </c>
      <c r="AM205">
        <v>0.12</v>
      </c>
      <c r="AN205">
        <v>3.6363636363636367</v>
      </c>
      <c r="AO205">
        <v>0</v>
      </c>
      <c r="AP205" t="s">
        <v>82</v>
      </c>
      <c r="AQ205" t="s">
        <v>73</v>
      </c>
      <c r="AR205" t="s">
        <v>157</v>
      </c>
      <c r="AS205">
        <v>818</v>
      </c>
      <c r="AT205">
        <v>827</v>
      </c>
      <c r="AU205">
        <v>0</v>
      </c>
      <c r="AV205">
        <v>0</v>
      </c>
      <c r="AW205">
        <v>1.645</v>
      </c>
      <c r="AX205">
        <v>0.18277777777777779</v>
      </c>
      <c r="AY205">
        <v>2.0105555555555559</v>
      </c>
      <c r="AZ205" t="s">
        <v>74</v>
      </c>
      <c r="BA205">
        <v>3.9894444444444441</v>
      </c>
      <c r="BB205">
        <v>21.82674772036474</v>
      </c>
      <c r="BC205" t="s">
        <v>76</v>
      </c>
      <c r="BD205">
        <v>0</v>
      </c>
      <c r="BE205" t="s">
        <v>76</v>
      </c>
      <c r="BF205">
        <v>1.633</v>
      </c>
      <c r="BG205" t="s">
        <v>5692</v>
      </c>
    </row>
    <row r="206" spans="1:59" x14ac:dyDescent="0.25">
      <c r="A206" t="s">
        <v>368</v>
      </c>
      <c r="B206" t="s">
        <v>156</v>
      </c>
      <c r="C206">
        <v>1</v>
      </c>
      <c r="D206">
        <v>206</v>
      </c>
      <c r="E206">
        <v>1</v>
      </c>
      <c r="F206" t="s">
        <v>66</v>
      </c>
      <c r="G206" t="s">
        <v>67</v>
      </c>
      <c r="H206" t="s">
        <v>68</v>
      </c>
      <c r="I206" t="s">
        <v>7</v>
      </c>
      <c r="J206" t="s">
        <v>7</v>
      </c>
      <c r="K206" t="s">
        <v>70</v>
      </c>
      <c r="L206">
        <v>50</v>
      </c>
      <c r="M206">
        <v>937983</v>
      </c>
      <c r="N206">
        <v>6</v>
      </c>
      <c r="O206">
        <v>1</v>
      </c>
      <c r="P206" t="s">
        <v>71</v>
      </c>
      <c r="Q206" t="s">
        <v>4482</v>
      </c>
      <c r="R206">
        <v>19</v>
      </c>
      <c r="T206">
        <v>10</v>
      </c>
      <c r="U206">
        <v>15</v>
      </c>
      <c r="V206">
        <v>7</v>
      </c>
      <c r="W206">
        <v>0</v>
      </c>
      <c r="X206">
        <v>7</v>
      </c>
      <c r="Y206">
        <v>0</v>
      </c>
      <c r="Z206">
        <v>17</v>
      </c>
      <c r="AA206">
        <v>22</v>
      </c>
      <c r="AB206">
        <v>50</v>
      </c>
      <c r="AC206">
        <v>16</v>
      </c>
      <c r="AD206">
        <v>8</v>
      </c>
      <c r="AE206">
        <v>0</v>
      </c>
      <c r="AF206">
        <v>24</v>
      </c>
      <c r="AG206">
        <v>0</v>
      </c>
      <c r="AH206">
        <v>34</v>
      </c>
      <c r="AI206">
        <v>26</v>
      </c>
      <c r="AJ206">
        <v>34</v>
      </c>
      <c r="AK206">
        <v>34</v>
      </c>
      <c r="AL206">
        <v>0</v>
      </c>
      <c r="AM206">
        <v>0.12</v>
      </c>
      <c r="AN206">
        <v>3.0909090909090908</v>
      </c>
      <c r="AO206">
        <v>0</v>
      </c>
      <c r="AP206" t="s">
        <v>82</v>
      </c>
      <c r="AQ206" t="s">
        <v>73</v>
      </c>
      <c r="AR206" t="s">
        <v>157</v>
      </c>
      <c r="AS206">
        <v>2277</v>
      </c>
      <c r="AT206">
        <v>2250</v>
      </c>
      <c r="AU206">
        <v>0</v>
      </c>
      <c r="AV206">
        <v>0</v>
      </c>
      <c r="AW206">
        <v>4.5270000000000001</v>
      </c>
      <c r="AX206">
        <v>0.28293750000000001</v>
      </c>
      <c r="AY206">
        <v>6.7904999999999998</v>
      </c>
      <c r="AZ206" t="s">
        <v>74</v>
      </c>
      <c r="BA206">
        <v>-0.79049999999999976</v>
      </c>
      <c r="BB206">
        <v>-2.7939032471835645</v>
      </c>
      <c r="BC206" t="s">
        <v>76</v>
      </c>
      <c r="BD206">
        <v>0</v>
      </c>
      <c r="BE206" t="s">
        <v>76</v>
      </c>
      <c r="BF206">
        <v>4.5039999999999996</v>
      </c>
      <c r="BG206" t="s">
        <v>5692</v>
      </c>
    </row>
    <row r="207" spans="1:59" x14ac:dyDescent="0.25">
      <c r="A207" t="s">
        <v>369</v>
      </c>
      <c r="B207" t="s">
        <v>156</v>
      </c>
      <c r="C207">
        <v>1</v>
      </c>
      <c r="D207">
        <v>207</v>
      </c>
      <c r="E207">
        <v>1</v>
      </c>
      <c r="F207" t="s">
        <v>66</v>
      </c>
      <c r="G207" t="s">
        <v>67</v>
      </c>
      <c r="H207" t="s">
        <v>68</v>
      </c>
      <c r="I207" t="s">
        <v>7</v>
      </c>
      <c r="J207" t="s">
        <v>7</v>
      </c>
      <c r="K207" t="s">
        <v>70</v>
      </c>
      <c r="L207">
        <v>50</v>
      </c>
      <c r="M207">
        <v>937985</v>
      </c>
      <c r="N207">
        <v>6</v>
      </c>
      <c r="O207">
        <v>1</v>
      </c>
      <c r="P207" t="s">
        <v>71</v>
      </c>
      <c r="Q207" t="s">
        <v>4482</v>
      </c>
      <c r="R207">
        <v>19</v>
      </c>
      <c r="T207">
        <v>3</v>
      </c>
      <c r="U207">
        <v>8</v>
      </c>
      <c r="V207">
        <v>1</v>
      </c>
      <c r="W207">
        <v>0</v>
      </c>
      <c r="X207">
        <v>1</v>
      </c>
      <c r="Y207">
        <v>1</v>
      </c>
      <c r="Z207">
        <v>5</v>
      </c>
      <c r="AA207">
        <v>10</v>
      </c>
      <c r="AB207">
        <v>50</v>
      </c>
      <c r="AC207">
        <v>10</v>
      </c>
      <c r="AD207">
        <v>2</v>
      </c>
      <c r="AE207">
        <v>1</v>
      </c>
      <c r="AF207">
        <v>13</v>
      </c>
      <c r="AG207">
        <v>0</v>
      </c>
      <c r="AH207">
        <v>40</v>
      </c>
      <c r="AI207">
        <v>37</v>
      </c>
      <c r="AJ207">
        <v>39</v>
      </c>
      <c r="AK207">
        <v>40</v>
      </c>
      <c r="AL207">
        <v>0</v>
      </c>
      <c r="AM207">
        <v>0.12</v>
      </c>
      <c r="AN207">
        <v>3.5454545454545454</v>
      </c>
      <c r="AO207">
        <v>0</v>
      </c>
      <c r="AP207" t="s">
        <v>82</v>
      </c>
      <c r="AQ207" t="s">
        <v>73</v>
      </c>
      <c r="AR207" t="s">
        <v>157</v>
      </c>
      <c r="AS207">
        <v>715</v>
      </c>
      <c r="AT207">
        <v>680</v>
      </c>
      <c r="AU207">
        <v>0</v>
      </c>
      <c r="AV207">
        <v>0</v>
      </c>
      <c r="AW207">
        <v>1.395</v>
      </c>
      <c r="AX207">
        <v>0.13950000000000001</v>
      </c>
      <c r="AY207">
        <v>1.8135000000000001</v>
      </c>
      <c r="AZ207" t="s">
        <v>74</v>
      </c>
      <c r="BA207">
        <v>4.1864999999999997</v>
      </c>
      <c r="BB207">
        <v>30.010752688172037</v>
      </c>
      <c r="BC207" t="s">
        <v>76</v>
      </c>
      <c r="BD207">
        <v>0</v>
      </c>
      <c r="BE207" t="s">
        <v>76</v>
      </c>
      <c r="BF207">
        <v>1.371</v>
      </c>
      <c r="BG207" t="s">
        <v>5692</v>
      </c>
    </row>
    <row r="208" spans="1:59" x14ac:dyDescent="0.25">
      <c r="A208" t="s">
        <v>370</v>
      </c>
      <c r="B208" t="s">
        <v>156</v>
      </c>
      <c r="C208">
        <v>1</v>
      </c>
      <c r="D208">
        <v>208</v>
      </c>
      <c r="E208">
        <v>1</v>
      </c>
      <c r="F208" t="s">
        <v>66</v>
      </c>
      <c r="G208" t="s">
        <v>67</v>
      </c>
      <c r="H208" t="s">
        <v>68</v>
      </c>
      <c r="I208" t="s">
        <v>7</v>
      </c>
      <c r="J208" t="s">
        <v>7</v>
      </c>
      <c r="K208" t="s">
        <v>70</v>
      </c>
      <c r="L208">
        <v>50</v>
      </c>
      <c r="M208">
        <v>937987</v>
      </c>
      <c r="N208">
        <v>6</v>
      </c>
      <c r="O208">
        <v>1</v>
      </c>
      <c r="P208" t="s">
        <v>71</v>
      </c>
      <c r="Q208" t="s">
        <v>4482</v>
      </c>
      <c r="R208">
        <v>19</v>
      </c>
      <c r="T208">
        <v>3</v>
      </c>
      <c r="U208">
        <v>8</v>
      </c>
      <c r="V208">
        <v>3</v>
      </c>
      <c r="W208">
        <v>0</v>
      </c>
      <c r="X208">
        <v>3</v>
      </c>
      <c r="Y208">
        <v>2</v>
      </c>
      <c r="Z208">
        <v>8</v>
      </c>
      <c r="AA208">
        <v>13</v>
      </c>
      <c r="AB208">
        <v>50</v>
      </c>
      <c r="AC208">
        <v>10</v>
      </c>
      <c r="AD208">
        <v>4</v>
      </c>
      <c r="AE208">
        <v>3</v>
      </c>
      <c r="AF208">
        <v>17</v>
      </c>
      <c r="AG208">
        <v>0</v>
      </c>
      <c r="AH208">
        <v>40</v>
      </c>
      <c r="AI208">
        <v>33</v>
      </c>
      <c r="AJ208">
        <v>37</v>
      </c>
      <c r="AK208">
        <v>40</v>
      </c>
      <c r="AL208">
        <v>0</v>
      </c>
      <c r="AM208">
        <v>0.12</v>
      </c>
      <c r="AN208">
        <v>3.3636363636363638</v>
      </c>
      <c r="AO208">
        <v>0</v>
      </c>
      <c r="AP208" t="s">
        <v>82</v>
      </c>
      <c r="AQ208" t="s">
        <v>73</v>
      </c>
      <c r="AR208" t="s">
        <v>157</v>
      </c>
      <c r="AS208">
        <v>762</v>
      </c>
      <c r="AT208">
        <v>724</v>
      </c>
      <c r="AU208">
        <v>0</v>
      </c>
      <c r="AV208">
        <v>0</v>
      </c>
      <c r="AW208">
        <v>1.486</v>
      </c>
      <c r="AX208">
        <v>0.14860000000000001</v>
      </c>
      <c r="AY208">
        <v>2.5262000000000002</v>
      </c>
      <c r="AZ208" t="s">
        <v>74</v>
      </c>
      <c r="BA208">
        <v>3.4737999999999998</v>
      </c>
      <c r="BB208">
        <v>23.376850605652756</v>
      </c>
      <c r="BC208" t="s">
        <v>76</v>
      </c>
      <c r="BD208">
        <v>0</v>
      </c>
      <c r="BE208" t="s">
        <v>76</v>
      </c>
      <c r="BF208">
        <v>1.482</v>
      </c>
      <c r="BG208" t="s">
        <v>5692</v>
      </c>
    </row>
    <row r="209" spans="1:59" x14ac:dyDescent="0.25">
      <c r="A209" t="s">
        <v>371</v>
      </c>
      <c r="B209" t="s">
        <v>156</v>
      </c>
      <c r="C209">
        <v>1</v>
      </c>
      <c r="D209">
        <v>209</v>
      </c>
      <c r="E209">
        <v>1</v>
      </c>
      <c r="F209" t="s">
        <v>66</v>
      </c>
      <c r="G209" t="s">
        <v>67</v>
      </c>
      <c r="H209" t="s">
        <v>68</v>
      </c>
      <c r="I209" t="s">
        <v>7</v>
      </c>
      <c r="J209" t="s">
        <v>7</v>
      </c>
      <c r="K209" t="s">
        <v>70</v>
      </c>
      <c r="L209">
        <v>50</v>
      </c>
      <c r="M209">
        <v>937989</v>
      </c>
      <c r="N209">
        <v>6</v>
      </c>
      <c r="O209">
        <v>1</v>
      </c>
      <c r="P209" t="s">
        <v>71</v>
      </c>
      <c r="Q209" t="s">
        <v>4482</v>
      </c>
      <c r="R209">
        <v>19</v>
      </c>
      <c r="T209">
        <v>4</v>
      </c>
      <c r="U209">
        <v>9</v>
      </c>
      <c r="V209">
        <v>2</v>
      </c>
      <c r="W209">
        <v>0</v>
      </c>
      <c r="X209">
        <v>2</v>
      </c>
      <c r="Y209">
        <v>2</v>
      </c>
      <c r="Z209">
        <v>8</v>
      </c>
      <c r="AA209">
        <v>13</v>
      </c>
      <c r="AB209">
        <v>50</v>
      </c>
      <c r="AC209">
        <v>10</v>
      </c>
      <c r="AD209">
        <v>4</v>
      </c>
      <c r="AE209">
        <v>9</v>
      </c>
      <c r="AF209">
        <v>23</v>
      </c>
      <c r="AG209">
        <v>0</v>
      </c>
      <c r="AH209">
        <v>40</v>
      </c>
      <c r="AI209">
        <v>27</v>
      </c>
      <c r="AJ209">
        <v>31</v>
      </c>
      <c r="AK209">
        <v>40</v>
      </c>
      <c r="AL209">
        <v>0</v>
      </c>
      <c r="AM209">
        <v>0.12</v>
      </c>
      <c r="AN209">
        <v>2.8181818181818183</v>
      </c>
      <c r="AO209">
        <v>0</v>
      </c>
      <c r="AP209" t="s">
        <v>82</v>
      </c>
      <c r="AQ209" t="s">
        <v>73</v>
      </c>
      <c r="AR209" t="s">
        <v>157</v>
      </c>
      <c r="AS209">
        <v>699</v>
      </c>
      <c r="AT209">
        <v>700</v>
      </c>
      <c r="AU209">
        <v>0</v>
      </c>
      <c r="AV209">
        <v>0</v>
      </c>
      <c r="AW209">
        <v>1.399</v>
      </c>
      <c r="AX209">
        <v>0.1399</v>
      </c>
      <c r="AY209">
        <v>3.2176999999999998</v>
      </c>
      <c r="AZ209" t="s">
        <v>74</v>
      </c>
      <c r="BA209">
        <v>2.7823000000000002</v>
      </c>
      <c r="BB209">
        <v>19.887776983559686</v>
      </c>
      <c r="BC209" t="s">
        <v>81</v>
      </c>
      <c r="BD209">
        <v>0</v>
      </c>
      <c r="BE209" t="s">
        <v>76</v>
      </c>
      <c r="BF209">
        <v>1.3859999999999999</v>
      </c>
      <c r="BG209" t="s">
        <v>5692</v>
      </c>
    </row>
    <row r="210" spans="1:59" x14ac:dyDescent="0.25">
      <c r="A210" t="s">
        <v>372</v>
      </c>
      <c r="B210" t="s">
        <v>156</v>
      </c>
      <c r="C210">
        <v>1</v>
      </c>
      <c r="D210">
        <v>210</v>
      </c>
      <c r="E210">
        <v>1</v>
      </c>
      <c r="F210" t="s">
        <v>66</v>
      </c>
      <c r="G210" t="s">
        <v>67</v>
      </c>
      <c r="H210" t="s">
        <v>68</v>
      </c>
      <c r="I210" t="s">
        <v>7</v>
      </c>
      <c r="J210" t="s">
        <v>7</v>
      </c>
      <c r="K210" t="s">
        <v>70</v>
      </c>
      <c r="L210">
        <v>50</v>
      </c>
      <c r="M210">
        <v>937991</v>
      </c>
      <c r="N210">
        <v>6</v>
      </c>
      <c r="O210">
        <v>1</v>
      </c>
      <c r="P210" t="s">
        <v>71</v>
      </c>
      <c r="Q210" t="s">
        <v>4483</v>
      </c>
      <c r="R210">
        <v>20</v>
      </c>
      <c r="T210">
        <v>6</v>
      </c>
      <c r="U210">
        <v>11</v>
      </c>
      <c r="V210">
        <v>3</v>
      </c>
      <c r="W210">
        <v>0</v>
      </c>
      <c r="X210">
        <v>3</v>
      </c>
      <c r="Y210">
        <v>1</v>
      </c>
      <c r="Z210">
        <v>10</v>
      </c>
      <c r="AA210">
        <v>15</v>
      </c>
      <c r="AB210">
        <v>50</v>
      </c>
      <c r="AC210">
        <v>12</v>
      </c>
      <c r="AD210">
        <v>6</v>
      </c>
      <c r="AE210">
        <v>2</v>
      </c>
      <c r="AF210">
        <v>20</v>
      </c>
      <c r="AG210">
        <v>0</v>
      </c>
      <c r="AH210">
        <v>38</v>
      </c>
      <c r="AI210">
        <v>30</v>
      </c>
      <c r="AJ210">
        <v>36</v>
      </c>
      <c r="AK210">
        <v>38</v>
      </c>
      <c r="AL210">
        <v>0</v>
      </c>
      <c r="AM210">
        <v>0.12</v>
      </c>
      <c r="AN210">
        <v>3.2727272727272729</v>
      </c>
      <c r="AO210">
        <v>0</v>
      </c>
      <c r="AP210" t="s">
        <v>82</v>
      </c>
      <c r="AQ210" t="s">
        <v>73</v>
      </c>
      <c r="AR210" t="s">
        <v>157</v>
      </c>
      <c r="AS210">
        <v>1132</v>
      </c>
      <c r="AT210">
        <v>1141</v>
      </c>
      <c r="AU210">
        <v>0</v>
      </c>
      <c r="AV210">
        <v>0</v>
      </c>
      <c r="AW210">
        <v>2.2730000000000001</v>
      </c>
      <c r="AX210">
        <v>0.18941666666666668</v>
      </c>
      <c r="AY210">
        <v>3.7883333333333336</v>
      </c>
      <c r="AZ210" t="s">
        <v>74</v>
      </c>
      <c r="BA210">
        <v>2.2116666666666664</v>
      </c>
      <c r="BB210">
        <v>11.676198856137262</v>
      </c>
      <c r="BC210" t="s">
        <v>75</v>
      </c>
      <c r="BD210">
        <v>0</v>
      </c>
      <c r="BE210" t="s">
        <v>76</v>
      </c>
      <c r="BF210">
        <v>2.2829999999999999</v>
      </c>
      <c r="BG210" t="s">
        <v>5693</v>
      </c>
    </row>
    <row r="211" spans="1:59" x14ac:dyDescent="0.25">
      <c r="A211" t="s">
        <v>373</v>
      </c>
      <c r="B211" t="s">
        <v>156</v>
      </c>
      <c r="C211">
        <v>1</v>
      </c>
      <c r="D211">
        <v>211</v>
      </c>
      <c r="E211">
        <v>1</v>
      </c>
      <c r="F211" t="s">
        <v>66</v>
      </c>
      <c r="G211" t="s">
        <v>67</v>
      </c>
      <c r="H211" t="s">
        <v>68</v>
      </c>
      <c r="I211" t="s">
        <v>7</v>
      </c>
      <c r="J211" t="s">
        <v>7</v>
      </c>
      <c r="K211" t="s">
        <v>70</v>
      </c>
      <c r="L211">
        <v>50</v>
      </c>
      <c r="M211">
        <v>937993</v>
      </c>
      <c r="N211">
        <v>6</v>
      </c>
      <c r="O211">
        <v>1</v>
      </c>
      <c r="P211" t="s">
        <v>71</v>
      </c>
      <c r="Q211" t="s">
        <v>4483</v>
      </c>
      <c r="R211">
        <v>20</v>
      </c>
      <c r="T211">
        <v>7</v>
      </c>
      <c r="U211">
        <v>12</v>
      </c>
      <c r="V211">
        <v>1</v>
      </c>
      <c r="W211">
        <v>0</v>
      </c>
      <c r="X211">
        <v>1</v>
      </c>
      <c r="Y211">
        <v>1</v>
      </c>
      <c r="Z211">
        <v>9</v>
      </c>
      <c r="AA211">
        <v>14</v>
      </c>
      <c r="AB211">
        <v>50</v>
      </c>
      <c r="AC211">
        <v>12</v>
      </c>
      <c r="AD211">
        <v>1</v>
      </c>
      <c r="AE211">
        <v>2</v>
      </c>
      <c r="AF211">
        <v>15</v>
      </c>
      <c r="AG211">
        <v>0</v>
      </c>
      <c r="AH211">
        <v>38</v>
      </c>
      <c r="AI211">
        <v>35</v>
      </c>
      <c r="AJ211">
        <v>36</v>
      </c>
      <c r="AK211">
        <v>38</v>
      </c>
      <c r="AL211">
        <v>0</v>
      </c>
      <c r="AM211">
        <v>0.12</v>
      </c>
      <c r="AN211">
        <v>3.2727272727272729</v>
      </c>
      <c r="AO211">
        <v>0</v>
      </c>
      <c r="AP211" t="s">
        <v>82</v>
      </c>
      <c r="AQ211" t="s">
        <v>73</v>
      </c>
      <c r="AR211" t="s">
        <v>157</v>
      </c>
      <c r="AS211">
        <v>839</v>
      </c>
      <c r="AT211">
        <v>797</v>
      </c>
      <c r="AU211">
        <v>0</v>
      </c>
      <c r="AV211">
        <v>0</v>
      </c>
      <c r="AW211">
        <v>1.6359999999999999</v>
      </c>
      <c r="AX211">
        <v>0.13633333333333333</v>
      </c>
      <c r="AY211">
        <v>2.0449999999999999</v>
      </c>
      <c r="AZ211" t="s">
        <v>74</v>
      </c>
      <c r="BA211">
        <v>3.9550000000000001</v>
      </c>
      <c r="BB211">
        <v>29.009779951100246</v>
      </c>
      <c r="BC211" t="s">
        <v>76</v>
      </c>
      <c r="BD211">
        <v>0</v>
      </c>
      <c r="BE211" t="s">
        <v>76</v>
      </c>
      <c r="BF211">
        <v>1.6040000000000001</v>
      </c>
      <c r="BG211" t="s">
        <v>5693</v>
      </c>
    </row>
    <row r="212" spans="1:59" x14ac:dyDescent="0.25">
      <c r="A212" t="s">
        <v>374</v>
      </c>
      <c r="B212" t="s">
        <v>156</v>
      </c>
      <c r="C212">
        <v>1</v>
      </c>
      <c r="D212">
        <v>212</v>
      </c>
      <c r="E212">
        <v>1</v>
      </c>
      <c r="F212" t="s">
        <v>66</v>
      </c>
      <c r="G212" t="s">
        <v>67</v>
      </c>
      <c r="H212" t="s">
        <v>68</v>
      </c>
      <c r="I212" t="s">
        <v>7</v>
      </c>
      <c r="J212" t="s">
        <v>7</v>
      </c>
      <c r="K212" t="s">
        <v>70</v>
      </c>
      <c r="L212">
        <v>50</v>
      </c>
      <c r="M212">
        <v>937995</v>
      </c>
      <c r="N212">
        <v>6</v>
      </c>
      <c r="O212">
        <v>1</v>
      </c>
      <c r="P212" t="s">
        <v>71</v>
      </c>
      <c r="Q212" t="s">
        <v>4483</v>
      </c>
      <c r="R212">
        <v>20</v>
      </c>
      <c r="T212">
        <v>3</v>
      </c>
      <c r="U212">
        <v>8</v>
      </c>
      <c r="V212">
        <v>2</v>
      </c>
      <c r="W212">
        <v>0</v>
      </c>
      <c r="X212">
        <v>2</v>
      </c>
      <c r="Y212">
        <v>4</v>
      </c>
      <c r="Z212">
        <v>9</v>
      </c>
      <c r="AA212">
        <v>14</v>
      </c>
      <c r="AB212">
        <v>50</v>
      </c>
      <c r="AC212">
        <v>8</v>
      </c>
      <c r="AD212">
        <v>4</v>
      </c>
      <c r="AE212">
        <v>6</v>
      </c>
      <c r="AF212">
        <v>18</v>
      </c>
      <c r="AG212">
        <v>0</v>
      </c>
      <c r="AH212">
        <v>42</v>
      </c>
      <c r="AI212">
        <v>32</v>
      </c>
      <c r="AJ212">
        <v>36</v>
      </c>
      <c r="AK212">
        <v>42</v>
      </c>
      <c r="AL212">
        <v>0</v>
      </c>
      <c r="AM212">
        <v>0.12</v>
      </c>
      <c r="AN212">
        <v>3.2727272727272729</v>
      </c>
      <c r="AO212">
        <v>0</v>
      </c>
      <c r="AP212" t="s">
        <v>82</v>
      </c>
      <c r="AQ212" t="s">
        <v>73</v>
      </c>
      <c r="AR212" t="s">
        <v>157</v>
      </c>
      <c r="AS212">
        <v>526</v>
      </c>
      <c r="AT212">
        <v>518</v>
      </c>
      <c r="AU212">
        <v>0</v>
      </c>
      <c r="AV212">
        <v>0</v>
      </c>
      <c r="AW212">
        <v>1.044</v>
      </c>
      <c r="AX212">
        <v>0.1305</v>
      </c>
      <c r="AY212">
        <v>2.3490000000000002</v>
      </c>
      <c r="AZ212" t="s">
        <v>74</v>
      </c>
      <c r="BA212">
        <v>3.6509999999999998</v>
      </c>
      <c r="BB212">
        <v>27.977011494252871</v>
      </c>
      <c r="BC212" t="s">
        <v>76</v>
      </c>
      <c r="BD212">
        <v>0</v>
      </c>
      <c r="BE212" t="s">
        <v>76</v>
      </c>
      <c r="BF212">
        <v>1.087</v>
      </c>
      <c r="BG212" t="s">
        <v>5693</v>
      </c>
    </row>
    <row r="213" spans="1:59" x14ac:dyDescent="0.25">
      <c r="A213" t="s">
        <v>375</v>
      </c>
      <c r="B213" t="s">
        <v>156</v>
      </c>
      <c r="C213">
        <v>1</v>
      </c>
      <c r="D213">
        <v>213</v>
      </c>
      <c r="E213">
        <v>1</v>
      </c>
      <c r="F213" t="s">
        <v>66</v>
      </c>
      <c r="G213" t="s">
        <v>67</v>
      </c>
      <c r="H213" t="s">
        <v>68</v>
      </c>
      <c r="I213" t="s">
        <v>7</v>
      </c>
      <c r="J213" t="s">
        <v>7</v>
      </c>
      <c r="K213" t="s">
        <v>70</v>
      </c>
      <c r="L213">
        <v>50</v>
      </c>
      <c r="M213">
        <v>937997</v>
      </c>
      <c r="N213">
        <v>6</v>
      </c>
      <c r="O213">
        <v>1</v>
      </c>
      <c r="P213" t="s">
        <v>71</v>
      </c>
      <c r="Q213" t="s">
        <v>4483</v>
      </c>
      <c r="R213">
        <v>20</v>
      </c>
      <c r="T213">
        <v>10</v>
      </c>
      <c r="U213">
        <v>15</v>
      </c>
      <c r="V213">
        <v>0</v>
      </c>
      <c r="W213">
        <v>0</v>
      </c>
      <c r="X213">
        <v>0</v>
      </c>
      <c r="Y213">
        <v>0</v>
      </c>
      <c r="Z213">
        <v>10</v>
      </c>
      <c r="AA213">
        <v>15</v>
      </c>
      <c r="AB213">
        <v>50</v>
      </c>
      <c r="AC213">
        <v>19</v>
      </c>
      <c r="AD213">
        <v>0</v>
      </c>
      <c r="AE213">
        <v>0</v>
      </c>
      <c r="AF213">
        <v>19</v>
      </c>
      <c r="AG213">
        <v>0</v>
      </c>
      <c r="AH213">
        <v>31</v>
      </c>
      <c r="AI213">
        <v>31</v>
      </c>
      <c r="AJ213">
        <v>31</v>
      </c>
      <c r="AK213">
        <v>31</v>
      </c>
      <c r="AL213">
        <v>0</v>
      </c>
      <c r="AM213">
        <v>0.12</v>
      </c>
      <c r="AN213">
        <v>2.8181818181818183</v>
      </c>
      <c r="AO213">
        <v>0</v>
      </c>
      <c r="AP213" t="s">
        <v>82</v>
      </c>
      <c r="AQ213" t="s">
        <v>73</v>
      </c>
      <c r="AR213" t="s">
        <v>157</v>
      </c>
      <c r="AS213">
        <v>980</v>
      </c>
      <c r="AT213">
        <v>944</v>
      </c>
      <c r="AU213">
        <v>0</v>
      </c>
      <c r="AV213">
        <v>0</v>
      </c>
      <c r="AW213">
        <v>1.9239999999999999</v>
      </c>
      <c r="AX213">
        <v>0.10126315789473683</v>
      </c>
      <c r="AY213">
        <v>1.9239999999999999</v>
      </c>
      <c r="AZ213" t="s">
        <v>74</v>
      </c>
      <c r="BA213">
        <v>4.0760000000000005</v>
      </c>
      <c r="BB213">
        <v>40.251559251559257</v>
      </c>
      <c r="BC213" t="s">
        <v>76</v>
      </c>
      <c r="BD213">
        <v>0</v>
      </c>
      <c r="BE213" t="s">
        <v>76</v>
      </c>
      <c r="BF213">
        <v>1.93</v>
      </c>
      <c r="BG213" t="s">
        <v>5693</v>
      </c>
    </row>
    <row r="214" spans="1:59" x14ac:dyDescent="0.25">
      <c r="A214" t="s">
        <v>376</v>
      </c>
      <c r="B214" t="s">
        <v>156</v>
      </c>
      <c r="C214">
        <v>1</v>
      </c>
      <c r="D214">
        <v>214</v>
      </c>
      <c r="E214">
        <v>1</v>
      </c>
      <c r="F214" t="s">
        <v>66</v>
      </c>
      <c r="G214" t="s">
        <v>67</v>
      </c>
      <c r="H214" t="s">
        <v>68</v>
      </c>
      <c r="I214" t="s">
        <v>7</v>
      </c>
      <c r="J214" t="s">
        <v>7</v>
      </c>
      <c r="K214" t="s">
        <v>70</v>
      </c>
      <c r="L214">
        <v>50</v>
      </c>
      <c r="M214">
        <v>937999</v>
      </c>
      <c r="N214">
        <v>6</v>
      </c>
      <c r="O214">
        <v>1</v>
      </c>
      <c r="P214" t="s">
        <v>71</v>
      </c>
      <c r="Q214" t="s">
        <v>4483</v>
      </c>
      <c r="R214">
        <v>20</v>
      </c>
      <c r="T214">
        <v>12</v>
      </c>
      <c r="U214">
        <v>17</v>
      </c>
      <c r="V214">
        <v>2</v>
      </c>
      <c r="W214">
        <v>0</v>
      </c>
      <c r="X214">
        <v>2</v>
      </c>
      <c r="Y214">
        <v>0</v>
      </c>
      <c r="Z214">
        <v>14</v>
      </c>
      <c r="AA214">
        <v>19</v>
      </c>
      <c r="AB214">
        <v>50</v>
      </c>
      <c r="AC214">
        <v>19</v>
      </c>
      <c r="AD214">
        <v>3</v>
      </c>
      <c r="AE214">
        <v>0</v>
      </c>
      <c r="AF214">
        <v>22</v>
      </c>
      <c r="AG214">
        <v>0</v>
      </c>
      <c r="AH214">
        <v>31</v>
      </c>
      <c r="AI214">
        <v>28</v>
      </c>
      <c r="AJ214">
        <v>31</v>
      </c>
      <c r="AK214">
        <v>31</v>
      </c>
      <c r="AL214">
        <v>0</v>
      </c>
      <c r="AM214">
        <v>0.12</v>
      </c>
      <c r="AN214">
        <v>2.8181818181818183</v>
      </c>
      <c r="AO214">
        <v>0</v>
      </c>
      <c r="AP214" t="s">
        <v>82</v>
      </c>
      <c r="AQ214" t="s">
        <v>73</v>
      </c>
      <c r="AR214" t="s">
        <v>157</v>
      </c>
      <c r="AS214">
        <v>1587</v>
      </c>
      <c r="AT214">
        <v>1526</v>
      </c>
      <c r="AU214">
        <v>0</v>
      </c>
      <c r="AV214">
        <v>0</v>
      </c>
      <c r="AW214">
        <v>3.113</v>
      </c>
      <c r="AX214">
        <v>0.1638421052631579</v>
      </c>
      <c r="AY214">
        <v>3.6045263157894736</v>
      </c>
      <c r="AZ214" t="s">
        <v>74</v>
      </c>
      <c r="BA214">
        <v>2.3954736842105264</v>
      </c>
      <c r="BB214">
        <v>14.620623193061355</v>
      </c>
      <c r="BC214" t="s">
        <v>76</v>
      </c>
      <c r="BD214">
        <v>0</v>
      </c>
      <c r="BE214" t="s">
        <v>76</v>
      </c>
      <c r="BF214">
        <v>3.0910000000000002</v>
      </c>
      <c r="BG214" t="s">
        <v>5693</v>
      </c>
    </row>
    <row r="215" spans="1:59" x14ac:dyDescent="0.25">
      <c r="A215" t="s">
        <v>377</v>
      </c>
      <c r="B215" t="s">
        <v>156</v>
      </c>
      <c r="C215">
        <v>1</v>
      </c>
      <c r="D215">
        <v>215</v>
      </c>
      <c r="E215">
        <v>1</v>
      </c>
      <c r="F215" t="s">
        <v>66</v>
      </c>
      <c r="G215" t="s">
        <v>67</v>
      </c>
      <c r="H215" t="s">
        <v>77</v>
      </c>
      <c r="I215" t="s">
        <v>5</v>
      </c>
      <c r="J215" t="s">
        <v>78</v>
      </c>
      <c r="K215" t="s">
        <v>70</v>
      </c>
      <c r="L215">
        <v>50</v>
      </c>
      <c r="M215">
        <v>938001</v>
      </c>
      <c r="N215">
        <v>5</v>
      </c>
      <c r="O215">
        <v>1</v>
      </c>
      <c r="P215" t="s">
        <v>71</v>
      </c>
      <c r="Q215" t="s">
        <v>4483</v>
      </c>
      <c r="R215">
        <v>20</v>
      </c>
      <c r="T215">
        <v>0</v>
      </c>
      <c r="U215">
        <v>4</v>
      </c>
      <c r="V215">
        <v>0</v>
      </c>
      <c r="W215">
        <v>0</v>
      </c>
      <c r="X215">
        <v>0</v>
      </c>
      <c r="Y215">
        <v>0</v>
      </c>
      <c r="Z215">
        <v>0</v>
      </c>
      <c r="AA215">
        <v>4</v>
      </c>
      <c r="AB215">
        <v>50</v>
      </c>
      <c r="AC215">
        <v>4</v>
      </c>
      <c r="AD215">
        <v>0</v>
      </c>
      <c r="AE215">
        <v>0</v>
      </c>
      <c r="AF215">
        <v>4</v>
      </c>
      <c r="AG215">
        <v>0</v>
      </c>
      <c r="AH215">
        <v>46</v>
      </c>
      <c r="AI215">
        <v>46</v>
      </c>
      <c r="AJ215">
        <v>46</v>
      </c>
      <c r="AK215">
        <v>46</v>
      </c>
      <c r="AL215">
        <v>0</v>
      </c>
      <c r="AM215">
        <v>0.1</v>
      </c>
      <c r="AN215">
        <v>4.1818181818181817</v>
      </c>
      <c r="AO215">
        <v>0</v>
      </c>
      <c r="AP215" t="s">
        <v>79</v>
      </c>
      <c r="AQ215" t="s">
        <v>73</v>
      </c>
      <c r="AR215" t="s">
        <v>157</v>
      </c>
      <c r="AS215">
        <v>0</v>
      </c>
      <c r="AT215">
        <v>0</v>
      </c>
      <c r="AU215">
        <v>0</v>
      </c>
      <c r="AV215">
        <v>0</v>
      </c>
      <c r="AW215">
        <v>0</v>
      </c>
      <c r="AX215">
        <v>0</v>
      </c>
      <c r="AY215">
        <v>0</v>
      </c>
      <c r="AZ215" t="s">
        <v>80</v>
      </c>
      <c r="BA215">
        <v>5</v>
      </c>
      <c r="BB215">
        <v>0</v>
      </c>
      <c r="BC215" t="s">
        <v>76</v>
      </c>
      <c r="BD215">
        <v>0</v>
      </c>
      <c r="BE215" t="s">
        <v>76</v>
      </c>
      <c r="BF215">
        <v>4.212224</v>
      </c>
      <c r="BG215" t="s">
        <v>5693</v>
      </c>
    </row>
    <row r="216" spans="1:59" x14ac:dyDescent="0.25">
      <c r="A216" t="s">
        <v>378</v>
      </c>
      <c r="B216" t="s">
        <v>156</v>
      </c>
      <c r="C216">
        <v>1</v>
      </c>
      <c r="D216">
        <v>216</v>
      </c>
      <c r="E216">
        <v>1</v>
      </c>
      <c r="F216" t="s">
        <v>66</v>
      </c>
      <c r="G216" t="s">
        <v>67</v>
      </c>
      <c r="H216" t="s">
        <v>68</v>
      </c>
      <c r="I216" t="s">
        <v>7</v>
      </c>
      <c r="J216" t="s">
        <v>7</v>
      </c>
      <c r="K216" t="s">
        <v>70</v>
      </c>
      <c r="L216">
        <v>50</v>
      </c>
      <c r="M216">
        <v>938003</v>
      </c>
      <c r="N216">
        <v>6</v>
      </c>
      <c r="O216">
        <v>1</v>
      </c>
      <c r="P216" t="s">
        <v>71</v>
      </c>
      <c r="Q216" t="s">
        <v>4483</v>
      </c>
      <c r="R216">
        <v>20</v>
      </c>
      <c r="T216">
        <v>4</v>
      </c>
      <c r="U216">
        <v>9</v>
      </c>
      <c r="V216">
        <v>1</v>
      </c>
      <c r="W216">
        <v>0</v>
      </c>
      <c r="X216">
        <v>1</v>
      </c>
      <c r="Y216">
        <v>0</v>
      </c>
      <c r="Z216">
        <v>5</v>
      </c>
      <c r="AA216">
        <v>10</v>
      </c>
      <c r="AB216">
        <v>50</v>
      </c>
      <c r="AC216">
        <v>12</v>
      </c>
      <c r="AD216">
        <v>2</v>
      </c>
      <c r="AE216">
        <v>0</v>
      </c>
      <c r="AF216">
        <v>14</v>
      </c>
      <c r="AG216">
        <v>0</v>
      </c>
      <c r="AH216">
        <v>38</v>
      </c>
      <c r="AI216">
        <v>36</v>
      </c>
      <c r="AJ216">
        <v>38</v>
      </c>
      <c r="AK216">
        <v>38</v>
      </c>
      <c r="AL216">
        <v>0</v>
      </c>
      <c r="AM216">
        <v>0.12</v>
      </c>
      <c r="AN216">
        <v>3.4545454545454546</v>
      </c>
      <c r="AO216">
        <v>0</v>
      </c>
      <c r="AP216" t="s">
        <v>82</v>
      </c>
      <c r="AQ216" t="s">
        <v>73</v>
      </c>
      <c r="AR216" t="s">
        <v>157</v>
      </c>
      <c r="AS216">
        <v>926</v>
      </c>
      <c r="AT216">
        <v>894</v>
      </c>
      <c r="AU216">
        <v>0</v>
      </c>
      <c r="AV216">
        <v>0</v>
      </c>
      <c r="AW216">
        <v>1.82</v>
      </c>
      <c r="AX216">
        <v>0.15166666666666667</v>
      </c>
      <c r="AY216">
        <v>2.1233333333333335</v>
      </c>
      <c r="AZ216" t="s">
        <v>74</v>
      </c>
      <c r="BA216">
        <v>3.8766666666666665</v>
      </c>
      <c r="BB216">
        <v>25.560439560439558</v>
      </c>
      <c r="BC216" t="s">
        <v>76</v>
      </c>
      <c r="BD216">
        <v>0</v>
      </c>
      <c r="BE216" t="s">
        <v>76</v>
      </c>
      <c r="BF216">
        <v>1.871</v>
      </c>
      <c r="BG216" t="s">
        <v>5693</v>
      </c>
    </row>
    <row r="217" spans="1:59" x14ac:dyDescent="0.25">
      <c r="A217" t="s">
        <v>379</v>
      </c>
      <c r="B217" t="s">
        <v>156</v>
      </c>
      <c r="C217">
        <v>1</v>
      </c>
      <c r="D217">
        <v>217</v>
      </c>
      <c r="E217">
        <v>1</v>
      </c>
      <c r="F217" t="s">
        <v>66</v>
      </c>
      <c r="G217" t="s">
        <v>67</v>
      </c>
      <c r="H217" t="s">
        <v>68</v>
      </c>
      <c r="I217" t="s">
        <v>7</v>
      </c>
      <c r="J217" t="s">
        <v>7</v>
      </c>
      <c r="K217" t="s">
        <v>70</v>
      </c>
      <c r="L217">
        <v>50</v>
      </c>
      <c r="M217">
        <v>938005</v>
      </c>
      <c r="N217">
        <v>6</v>
      </c>
      <c r="O217">
        <v>1</v>
      </c>
      <c r="P217" t="s">
        <v>71</v>
      </c>
      <c r="Q217" t="s">
        <v>4483</v>
      </c>
      <c r="R217">
        <v>20</v>
      </c>
      <c r="T217">
        <v>7</v>
      </c>
      <c r="U217">
        <v>12</v>
      </c>
      <c r="V217">
        <v>0</v>
      </c>
      <c r="W217">
        <v>0</v>
      </c>
      <c r="X217">
        <v>0</v>
      </c>
      <c r="Y217">
        <v>0</v>
      </c>
      <c r="Z217">
        <v>7</v>
      </c>
      <c r="AA217">
        <v>12</v>
      </c>
      <c r="AB217">
        <v>50</v>
      </c>
      <c r="AC217">
        <v>12</v>
      </c>
      <c r="AD217">
        <v>0</v>
      </c>
      <c r="AE217">
        <v>0</v>
      </c>
      <c r="AF217">
        <v>12</v>
      </c>
      <c r="AG217">
        <v>0</v>
      </c>
      <c r="AH217">
        <v>38</v>
      </c>
      <c r="AI217">
        <v>38</v>
      </c>
      <c r="AJ217">
        <v>38</v>
      </c>
      <c r="AK217">
        <v>38</v>
      </c>
      <c r="AL217">
        <v>0</v>
      </c>
      <c r="AM217">
        <v>0.12</v>
      </c>
      <c r="AN217">
        <v>3.4545454545454546</v>
      </c>
      <c r="AO217">
        <v>0</v>
      </c>
      <c r="AP217" t="s">
        <v>82</v>
      </c>
      <c r="AQ217" t="s">
        <v>73</v>
      </c>
      <c r="AR217" t="s">
        <v>157</v>
      </c>
      <c r="AS217">
        <v>1110</v>
      </c>
      <c r="AT217">
        <v>1113</v>
      </c>
      <c r="AU217">
        <v>0</v>
      </c>
      <c r="AV217">
        <v>0</v>
      </c>
      <c r="AW217">
        <v>2.2229999999999999</v>
      </c>
      <c r="AX217">
        <v>0.18525</v>
      </c>
      <c r="AY217">
        <v>2.2229999999999999</v>
      </c>
      <c r="AZ217" t="s">
        <v>74</v>
      </c>
      <c r="BA217">
        <v>3.7770000000000001</v>
      </c>
      <c r="BB217">
        <v>20.388663967611336</v>
      </c>
      <c r="BC217" t="s">
        <v>76</v>
      </c>
      <c r="BD217">
        <v>0</v>
      </c>
      <c r="BE217" t="s">
        <v>76</v>
      </c>
      <c r="BF217">
        <v>2.4390000000000001</v>
      </c>
      <c r="BG217" t="s">
        <v>5693</v>
      </c>
    </row>
    <row r="218" spans="1:59" x14ac:dyDescent="0.25">
      <c r="A218" t="s">
        <v>380</v>
      </c>
      <c r="B218" t="s">
        <v>156</v>
      </c>
      <c r="C218">
        <v>1</v>
      </c>
      <c r="D218">
        <v>218</v>
      </c>
      <c r="E218">
        <v>1</v>
      </c>
      <c r="F218" t="s">
        <v>66</v>
      </c>
      <c r="G218" t="s">
        <v>67</v>
      </c>
      <c r="H218" t="s">
        <v>68</v>
      </c>
      <c r="I218" t="s">
        <v>7</v>
      </c>
      <c r="J218" t="s">
        <v>7</v>
      </c>
      <c r="K218" t="s">
        <v>70</v>
      </c>
      <c r="L218">
        <v>50</v>
      </c>
      <c r="M218">
        <v>938007</v>
      </c>
      <c r="N218">
        <v>6</v>
      </c>
      <c r="O218">
        <v>1</v>
      </c>
      <c r="P218" t="s">
        <v>71</v>
      </c>
      <c r="Q218" t="s">
        <v>4483</v>
      </c>
      <c r="R218">
        <v>20</v>
      </c>
      <c r="T218">
        <v>10</v>
      </c>
      <c r="U218">
        <v>15</v>
      </c>
      <c r="V218">
        <v>1</v>
      </c>
      <c r="W218">
        <v>0</v>
      </c>
      <c r="X218">
        <v>1</v>
      </c>
      <c r="Y218">
        <v>0</v>
      </c>
      <c r="Z218">
        <v>11</v>
      </c>
      <c r="AA218">
        <v>16</v>
      </c>
      <c r="AB218">
        <v>50</v>
      </c>
      <c r="AC218">
        <v>16</v>
      </c>
      <c r="AD218">
        <v>1</v>
      </c>
      <c r="AE218">
        <v>0</v>
      </c>
      <c r="AF218">
        <v>17</v>
      </c>
      <c r="AG218">
        <v>0</v>
      </c>
      <c r="AH218">
        <v>34</v>
      </c>
      <c r="AI218">
        <v>33</v>
      </c>
      <c r="AJ218">
        <v>34</v>
      </c>
      <c r="AK218">
        <v>34</v>
      </c>
      <c r="AL218">
        <v>0</v>
      </c>
      <c r="AM218">
        <v>0.12</v>
      </c>
      <c r="AN218">
        <v>3.0909090909090908</v>
      </c>
      <c r="AO218">
        <v>0</v>
      </c>
      <c r="AP218" t="s">
        <v>82</v>
      </c>
      <c r="AQ218" t="s">
        <v>73</v>
      </c>
      <c r="AR218" t="s">
        <v>157</v>
      </c>
      <c r="AS218">
        <v>1346</v>
      </c>
      <c r="AT218">
        <v>1561</v>
      </c>
      <c r="AU218">
        <v>0</v>
      </c>
      <c r="AV218">
        <v>0</v>
      </c>
      <c r="AW218">
        <v>2.907</v>
      </c>
      <c r="AX218">
        <v>0.1816875</v>
      </c>
      <c r="AY218">
        <v>3.0886874999999998</v>
      </c>
      <c r="AZ218" t="s">
        <v>74</v>
      </c>
      <c r="BA218">
        <v>2.9113125000000002</v>
      </c>
      <c r="BB218">
        <v>16.023735810113521</v>
      </c>
      <c r="BC218" t="s">
        <v>76</v>
      </c>
      <c r="BD218">
        <v>0</v>
      </c>
      <c r="BE218" t="s">
        <v>76</v>
      </c>
      <c r="BF218">
        <v>2.7480000000000002</v>
      </c>
      <c r="BG218" t="s">
        <v>5693</v>
      </c>
    </row>
    <row r="219" spans="1:59" x14ac:dyDescent="0.25">
      <c r="A219" t="s">
        <v>381</v>
      </c>
      <c r="B219" t="s">
        <v>156</v>
      </c>
      <c r="C219">
        <v>1</v>
      </c>
      <c r="D219">
        <v>219</v>
      </c>
      <c r="E219">
        <v>1</v>
      </c>
      <c r="F219" t="s">
        <v>66</v>
      </c>
      <c r="G219" t="s">
        <v>67</v>
      </c>
      <c r="H219" t="s">
        <v>68</v>
      </c>
      <c r="I219" t="s">
        <v>7</v>
      </c>
      <c r="J219" t="s">
        <v>7</v>
      </c>
      <c r="K219" t="s">
        <v>70</v>
      </c>
      <c r="L219">
        <v>50</v>
      </c>
      <c r="M219">
        <v>938009</v>
      </c>
      <c r="N219">
        <v>6</v>
      </c>
      <c r="O219">
        <v>1</v>
      </c>
      <c r="P219" t="s">
        <v>71</v>
      </c>
      <c r="Q219" t="s">
        <v>4483</v>
      </c>
      <c r="R219">
        <v>20</v>
      </c>
      <c r="T219">
        <v>10</v>
      </c>
      <c r="U219">
        <v>15</v>
      </c>
      <c r="V219">
        <v>3</v>
      </c>
      <c r="W219">
        <v>0</v>
      </c>
      <c r="X219">
        <v>3</v>
      </c>
      <c r="Y219">
        <v>0</v>
      </c>
      <c r="Z219">
        <v>13</v>
      </c>
      <c r="AA219">
        <v>18</v>
      </c>
      <c r="AB219">
        <v>50</v>
      </c>
      <c r="AC219">
        <v>19</v>
      </c>
      <c r="AD219">
        <v>4</v>
      </c>
      <c r="AE219">
        <v>0</v>
      </c>
      <c r="AF219">
        <v>23</v>
      </c>
      <c r="AG219">
        <v>0</v>
      </c>
      <c r="AH219">
        <v>31</v>
      </c>
      <c r="AI219">
        <v>27</v>
      </c>
      <c r="AJ219">
        <v>31</v>
      </c>
      <c r="AK219">
        <v>31</v>
      </c>
      <c r="AL219">
        <v>0</v>
      </c>
      <c r="AM219">
        <v>0.12</v>
      </c>
      <c r="AN219">
        <v>2.8181818181818183</v>
      </c>
      <c r="AO219">
        <v>0</v>
      </c>
      <c r="AP219" t="s">
        <v>82</v>
      </c>
      <c r="AQ219" t="s">
        <v>73</v>
      </c>
      <c r="AR219" t="s">
        <v>157</v>
      </c>
      <c r="AS219">
        <v>1547</v>
      </c>
      <c r="AT219">
        <v>1521</v>
      </c>
      <c r="AU219">
        <v>0</v>
      </c>
      <c r="AV219">
        <v>0</v>
      </c>
      <c r="AW219">
        <v>3.0680000000000001</v>
      </c>
      <c r="AX219">
        <v>0.16147368421052632</v>
      </c>
      <c r="AY219">
        <v>3.7138947368421054</v>
      </c>
      <c r="AZ219" t="s">
        <v>74</v>
      </c>
      <c r="BA219">
        <v>2.2861052631578946</v>
      </c>
      <c r="BB219">
        <v>14.157757496740546</v>
      </c>
      <c r="BC219" t="s">
        <v>76</v>
      </c>
      <c r="BD219">
        <v>0</v>
      </c>
      <c r="BE219" t="s">
        <v>76</v>
      </c>
      <c r="BF219">
        <v>3.0990000000000002</v>
      </c>
      <c r="BG219" t="s">
        <v>5693</v>
      </c>
    </row>
    <row r="220" spans="1:59" x14ac:dyDescent="0.25">
      <c r="A220" t="s">
        <v>382</v>
      </c>
      <c r="B220" t="s">
        <v>156</v>
      </c>
      <c r="C220">
        <v>1</v>
      </c>
      <c r="D220">
        <v>220</v>
      </c>
      <c r="E220">
        <v>1</v>
      </c>
      <c r="F220" t="s">
        <v>66</v>
      </c>
      <c r="G220" t="s">
        <v>67</v>
      </c>
      <c r="H220" t="s">
        <v>68</v>
      </c>
      <c r="I220" t="s">
        <v>7</v>
      </c>
      <c r="J220" t="s">
        <v>7</v>
      </c>
      <c r="K220" t="s">
        <v>70</v>
      </c>
      <c r="L220">
        <v>50</v>
      </c>
      <c r="M220">
        <v>938011</v>
      </c>
      <c r="N220">
        <v>6</v>
      </c>
      <c r="O220">
        <v>1</v>
      </c>
      <c r="P220" t="s">
        <v>71</v>
      </c>
      <c r="Q220" t="s">
        <v>4483</v>
      </c>
      <c r="R220">
        <v>20</v>
      </c>
      <c r="T220">
        <v>5</v>
      </c>
      <c r="U220">
        <v>10</v>
      </c>
      <c r="V220">
        <v>0</v>
      </c>
      <c r="W220">
        <v>0</v>
      </c>
      <c r="X220">
        <v>0</v>
      </c>
      <c r="Y220">
        <v>1</v>
      </c>
      <c r="Z220">
        <v>6</v>
      </c>
      <c r="AA220">
        <v>11</v>
      </c>
      <c r="AB220">
        <v>50</v>
      </c>
      <c r="AC220">
        <v>10</v>
      </c>
      <c r="AD220">
        <v>0</v>
      </c>
      <c r="AE220">
        <v>2</v>
      </c>
      <c r="AF220">
        <v>12</v>
      </c>
      <c r="AG220">
        <v>0</v>
      </c>
      <c r="AH220">
        <v>40</v>
      </c>
      <c r="AI220">
        <v>38</v>
      </c>
      <c r="AJ220">
        <v>38</v>
      </c>
      <c r="AK220">
        <v>40</v>
      </c>
      <c r="AL220">
        <v>0</v>
      </c>
      <c r="AM220">
        <v>0.12</v>
      </c>
      <c r="AN220">
        <v>3.4545454545454546</v>
      </c>
      <c r="AO220">
        <v>0</v>
      </c>
      <c r="AP220" t="s">
        <v>82</v>
      </c>
      <c r="AQ220" t="s">
        <v>73</v>
      </c>
      <c r="AR220" t="s">
        <v>157</v>
      </c>
      <c r="AS220">
        <v>760</v>
      </c>
      <c r="AT220">
        <v>775</v>
      </c>
      <c r="AU220">
        <v>0</v>
      </c>
      <c r="AV220">
        <v>0</v>
      </c>
      <c r="AW220">
        <v>1.5349999999999999</v>
      </c>
      <c r="AX220">
        <v>0.1535</v>
      </c>
      <c r="AY220">
        <v>1.8420000000000001</v>
      </c>
      <c r="AZ220" t="s">
        <v>74</v>
      </c>
      <c r="BA220">
        <v>4.1579999999999995</v>
      </c>
      <c r="BB220">
        <v>27.087947882736152</v>
      </c>
      <c r="BC220" t="s">
        <v>81</v>
      </c>
      <c r="BD220">
        <v>0</v>
      </c>
      <c r="BE220" t="s">
        <v>76</v>
      </c>
      <c r="BF220">
        <v>1.5149999999999999</v>
      </c>
      <c r="BG220" t="s">
        <v>5693</v>
      </c>
    </row>
    <row r="221" spans="1:59" x14ac:dyDescent="0.25">
      <c r="A221" t="s">
        <v>383</v>
      </c>
      <c r="B221" t="s">
        <v>156</v>
      </c>
      <c r="C221">
        <v>1</v>
      </c>
      <c r="D221">
        <v>221</v>
      </c>
      <c r="E221">
        <v>1</v>
      </c>
      <c r="F221" t="s">
        <v>66</v>
      </c>
      <c r="G221" t="s">
        <v>67</v>
      </c>
      <c r="H221" t="s">
        <v>68</v>
      </c>
      <c r="I221" t="s">
        <v>7</v>
      </c>
      <c r="J221" t="s">
        <v>7</v>
      </c>
      <c r="K221" t="s">
        <v>70</v>
      </c>
      <c r="L221">
        <v>50</v>
      </c>
      <c r="M221">
        <v>938013</v>
      </c>
      <c r="N221">
        <v>6</v>
      </c>
      <c r="O221">
        <v>1</v>
      </c>
      <c r="P221" t="s">
        <v>71</v>
      </c>
      <c r="Q221" t="s">
        <v>4484</v>
      </c>
      <c r="R221">
        <v>21</v>
      </c>
      <c r="T221">
        <v>18</v>
      </c>
      <c r="U221">
        <v>23</v>
      </c>
      <c r="V221">
        <v>8</v>
      </c>
      <c r="W221">
        <v>0</v>
      </c>
      <c r="X221">
        <v>8</v>
      </c>
      <c r="Y221">
        <v>2</v>
      </c>
      <c r="Z221">
        <v>28</v>
      </c>
      <c r="AA221">
        <v>33</v>
      </c>
      <c r="AB221">
        <v>50</v>
      </c>
      <c r="AC221">
        <v>23</v>
      </c>
      <c r="AD221">
        <v>12</v>
      </c>
      <c r="AE221">
        <v>3</v>
      </c>
      <c r="AF221">
        <v>38</v>
      </c>
      <c r="AG221">
        <v>0</v>
      </c>
      <c r="AH221">
        <v>27</v>
      </c>
      <c r="AI221">
        <v>12</v>
      </c>
      <c r="AJ221">
        <v>24</v>
      </c>
      <c r="AK221">
        <v>27</v>
      </c>
      <c r="AL221">
        <v>0</v>
      </c>
      <c r="AM221">
        <v>0.12</v>
      </c>
      <c r="AN221">
        <v>2.1818181818181817</v>
      </c>
      <c r="AO221">
        <v>0</v>
      </c>
      <c r="AP221" t="s">
        <v>82</v>
      </c>
      <c r="AQ221" t="s">
        <v>73</v>
      </c>
      <c r="AR221" t="s">
        <v>157</v>
      </c>
      <c r="AS221">
        <v>2992</v>
      </c>
      <c r="AT221">
        <v>2955</v>
      </c>
      <c r="AU221">
        <v>0</v>
      </c>
      <c r="AV221">
        <v>0</v>
      </c>
      <c r="AW221">
        <v>5.9470000000000001</v>
      </c>
      <c r="AX221">
        <v>0.25856521739130434</v>
      </c>
      <c r="AY221">
        <v>9.8254782608695646</v>
      </c>
      <c r="AZ221" t="s">
        <v>74</v>
      </c>
      <c r="BA221">
        <v>-3.8254782608695646</v>
      </c>
      <c r="BB221">
        <v>-14.795022700521269</v>
      </c>
      <c r="BC221" t="s">
        <v>75</v>
      </c>
      <c r="BD221">
        <v>0</v>
      </c>
      <c r="BE221" t="s">
        <v>76</v>
      </c>
      <c r="BF221">
        <v>5.76</v>
      </c>
      <c r="BG221" t="s">
        <v>5694</v>
      </c>
    </row>
    <row r="222" spans="1:59" x14ac:dyDescent="0.25">
      <c r="A222" t="s">
        <v>384</v>
      </c>
      <c r="B222" t="s">
        <v>156</v>
      </c>
      <c r="C222">
        <v>1</v>
      </c>
      <c r="D222">
        <v>222</v>
      </c>
      <c r="E222">
        <v>1</v>
      </c>
      <c r="F222" t="s">
        <v>66</v>
      </c>
      <c r="G222" t="s">
        <v>67</v>
      </c>
      <c r="H222" t="s">
        <v>68</v>
      </c>
      <c r="I222" t="s">
        <v>7</v>
      </c>
      <c r="J222" t="s">
        <v>7</v>
      </c>
      <c r="K222" t="s">
        <v>70</v>
      </c>
      <c r="L222">
        <v>50</v>
      </c>
      <c r="M222">
        <v>938015</v>
      </c>
      <c r="N222">
        <v>8</v>
      </c>
      <c r="O222">
        <v>1</v>
      </c>
      <c r="P222" t="s">
        <v>71</v>
      </c>
      <c r="Q222" t="s">
        <v>4484</v>
      </c>
      <c r="R222">
        <v>21</v>
      </c>
      <c r="T222">
        <v>19</v>
      </c>
      <c r="U222">
        <v>24</v>
      </c>
      <c r="V222">
        <v>3</v>
      </c>
      <c r="W222">
        <v>0</v>
      </c>
      <c r="X222">
        <v>3</v>
      </c>
      <c r="Y222">
        <v>1</v>
      </c>
      <c r="Z222">
        <v>23</v>
      </c>
      <c r="AA222">
        <v>28</v>
      </c>
      <c r="AB222">
        <v>50</v>
      </c>
      <c r="AC222">
        <v>24</v>
      </c>
      <c r="AD222">
        <v>5</v>
      </c>
      <c r="AE222">
        <v>1</v>
      </c>
      <c r="AF222">
        <v>30</v>
      </c>
      <c r="AG222">
        <v>0</v>
      </c>
      <c r="AH222">
        <v>26</v>
      </c>
      <c r="AI222">
        <v>20</v>
      </c>
      <c r="AJ222">
        <v>25</v>
      </c>
      <c r="AK222">
        <v>26</v>
      </c>
      <c r="AL222">
        <v>0</v>
      </c>
      <c r="AM222">
        <v>0.16</v>
      </c>
      <c r="AN222">
        <v>2.2727272727272729</v>
      </c>
      <c r="AO222">
        <v>0</v>
      </c>
      <c r="AP222" t="s">
        <v>82</v>
      </c>
      <c r="AQ222" t="s">
        <v>73</v>
      </c>
      <c r="AR222" t="s">
        <v>157</v>
      </c>
      <c r="AS222">
        <v>3522</v>
      </c>
      <c r="AT222">
        <v>3491</v>
      </c>
      <c r="AU222">
        <v>0</v>
      </c>
      <c r="AV222">
        <v>0</v>
      </c>
      <c r="AW222">
        <v>7.0129999999999999</v>
      </c>
      <c r="AX222">
        <v>0.29220833333333335</v>
      </c>
      <c r="AY222">
        <v>8.7662500000000012</v>
      </c>
      <c r="AZ222" t="s">
        <v>74</v>
      </c>
      <c r="BA222">
        <v>-0.76625000000000121</v>
      </c>
      <c r="BB222">
        <v>-2.6222729217168155</v>
      </c>
      <c r="BC222" t="s">
        <v>76</v>
      </c>
      <c r="BD222">
        <v>0</v>
      </c>
      <c r="BE222" t="s">
        <v>76</v>
      </c>
      <c r="BF222">
        <v>7.21</v>
      </c>
      <c r="BG222" t="s">
        <v>5694</v>
      </c>
    </row>
    <row r="223" spans="1:59" x14ac:dyDescent="0.25">
      <c r="A223" t="s">
        <v>385</v>
      </c>
      <c r="B223" t="s">
        <v>156</v>
      </c>
      <c r="C223">
        <v>1</v>
      </c>
      <c r="D223">
        <v>223</v>
      </c>
      <c r="E223">
        <v>1</v>
      </c>
      <c r="F223" t="s">
        <v>66</v>
      </c>
      <c r="G223" t="s">
        <v>67</v>
      </c>
      <c r="H223" t="s">
        <v>68</v>
      </c>
      <c r="I223" t="s">
        <v>7</v>
      </c>
      <c r="J223" t="s">
        <v>7</v>
      </c>
      <c r="K223" t="s">
        <v>70</v>
      </c>
      <c r="L223">
        <v>50</v>
      </c>
      <c r="M223">
        <v>938017</v>
      </c>
      <c r="N223">
        <v>8</v>
      </c>
      <c r="O223">
        <v>1</v>
      </c>
      <c r="P223" t="s">
        <v>71</v>
      </c>
      <c r="Q223" t="s">
        <v>4484</v>
      </c>
      <c r="R223">
        <v>21</v>
      </c>
      <c r="T223">
        <v>23</v>
      </c>
      <c r="U223">
        <v>28</v>
      </c>
      <c r="V223">
        <v>7</v>
      </c>
      <c r="W223">
        <v>0</v>
      </c>
      <c r="X223">
        <v>7</v>
      </c>
      <c r="Y223">
        <v>1</v>
      </c>
      <c r="Z223">
        <v>31</v>
      </c>
      <c r="AA223">
        <v>36</v>
      </c>
      <c r="AB223">
        <v>50</v>
      </c>
      <c r="AC223">
        <v>30</v>
      </c>
      <c r="AD223">
        <v>8</v>
      </c>
      <c r="AE223">
        <v>1</v>
      </c>
      <c r="AF223">
        <v>39</v>
      </c>
      <c r="AG223">
        <v>0</v>
      </c>
      <c r="AH223">
        <v>20</v>
      </c>
      <c r="AI223">
        <v>11</v>
      </c>
      <c r="AJ223">
        <v>19</v>
      </c>
      <c r="AK223">
        <v>20</v>
      </c>
      <c r="AL223">
        <v>0</v>
      </c>
      <c r="AM223">
        <v>0.16</v>
      </c>
      <c r="AN223">
        <v>1.7272727272727273</v>
      </c>
      <c r="AO223">
        <v>0</v>
      </c>
      <c r="AP223" t="s">
        <v>82</v>
      </c>
      <c r="AQ223" t="s">
        <v>73</v>
      </c>
      <c r="AR223" t="s">
        <v>157</v>
      </c>
      <c r="AS223">
        <v>3548</v>
      </c>
      <c r="AT223">
        <v>3353</v>
      </c>
      <c r="AU223">
        <v>0</v>
      </c>
      <c r="AV223">
        <v>0</v>
      </c>
      <c r="AW223">
        <v>6.9009999999999998</v>
      </c>
      <c r="AX223">
        <v>0.23003333333333334</v>
      </c>
      <c r="AY223">
        <v>8.9712999999999994</v>
      </c>
      <c r="AZ223" t="s">
        <v>74</v>
      </c>
      <c r="BA223">
        <v>-0.97129999999999939</v>
      </c>
      <c r="BB223">
        <v>-4.2224315316620755</v>
      </c>
      <c r="BC223" t="s">
        <v>76</v>
      </c>
      <c r="BD223">
        <v>0</v>
      </c>
      <c r="BE223" t="s">
        <v>76</v>
      </c>
      <c r="BF223">
        <v>6.6539999999999999</v>
      </c>
      <c r="BG223" t="s">
        <v>5694</v>
      </c>
    </row>
    <row r="224" spans="1:59" x14ac:dyDescent="0.25">
      <c r="A224" t="s">
        <v>386</v>
      </c>
      <c r="B224" t="s">
        <v>156</v>
      </c>
      <c r="C224">
        <v>1</v>
      </c>
      <c r="D224">
        <v>224</v>
      </c>
      <c r="E224">
        <v>1</v>
      </c>
      <c r="F224" t="s">
        <v>66</v>
      </c>
      <c r="G224" t="s">
        <v>67</v>
      </c>
      <c r="H224" t="s">
        <v>68</v>
      </c>
      <c r="I224" t="s">
        <v>7</v>
      </c>
      <c r="J224" t="s">
        <v>7</v>
      </c>
      <c r="K224" t="s">
        <v>70</v>
      </c>
      <c r="L224">
        <v>50</v>
      </c>
      <c r="M224">
        <v>938019</v>
      </c>
      <c r="N224">
        <v>6</v>
      </c>
      <c r="O224">
        <v>1</v>
      </c>
      <c r="P224" t="s">
        <v>71</v>
      </c>
      <c r="Q224" t="s">
        <v>4484</v>
      </c>
      <c r="R224">
        <v>21</v>
      </c>
      <c r="T224">
        <v>14</v>
      </c>
      <c r="U224">
        <v>19</v>
      </c>
      <c r="V224">
        <v>2</v>
      </c>
      <c r="W224">
        <v>0</v>
      </c>
      <c r="X224">
        <v>2</v>
      </c>
      <c r="Y224">
        <v>5</v>
      </c>
      <c r="Z224">
        <v>21</v>
      </c>
      <c r="AA224">
        <v>26</v>
      </c>
      <c r="AB224">
        <v>50</v>
      </c>
      <c r="AC224">
        <v>21</v>
      </c>
      <c r="AD224">
        <v>3</v>
      </c>
      <c r="AE224">
        <v>5</v>
      </c>
      <c r="AF224">
        <v>29</v>
      </c>
      <c r="AG224">
        <v>0</v>
      </c>
      <c r="AH224">
        <v>29</v>
      </c>
      <c r="AI224">
        <v>21</v>
      </c>
      <c r="AJ224">
        <v>24</v>
      </c>
      <c r="AK224">
        <v>29</v>
      </c>
      <c r="AL224">
        <v>0</v>
      </c>
      <c r="AM224">
        <v>0.12</v>
      </c>
      <c r="AN224">
        <v>2.1818181818181817</v>
      </c>
      <c r="AO224">
        <v>0</v>
      </c>
      <c r="AP224" t="s">
        <v>82</v>
      </c>
      <c r="AQ224" t="s">
        <v>73</v>
      </c>
      <c r="AR224" t="s">
        <v>157</v>
      </c>
      <c r="AS224">
        <v>1982</v>
      </c>
      <c r="AT224">
        <v>2000</v>
      </c>
      <c r="AU224">
        <v>0</v>
      </c>
      <c r="AV224">
        <v>0</v>
      </c>
      <c r="AW224">
        <v>3.9820000000000002</v>
      </c>
      <c r="AX224">
        <v>0.18961904761904763</v>
      </c>
      <c r="AY224">
        <v>5.4989523809523817</v>
      </c>
      <c r="AZ224" t="s">
        <v>74</v>
      </c>
      <c r="BA224">
        <v>0.5010476190476183</v>
      </c>
      <c r="BB224">
        <v>2.6423907584128536</v>
      </c>
      <c r="BC224" t="s">
        <v>76</v>
      </c>
      <c r="BD224">
        <v>0</v>
      </c>
      <c r="BE224" t="s">
        <v>76</v>
      </c>
      <c r="BF224">
        <v>3.9449999999999998</v>
      </c>
      <c r="BG224" t="s">
        <v>5694</v>
      </c>
    </row>
    <row r="225" spans="1:59" x14ac:dyDescent="0.25">
      <c r="A225" t="s">
        <v>387</v>
      </c>
      <c r="B225" t="s">
        <v>156</v>
      </c>
      <c r="C225">
        <v>1</v>
      </c>
      <c r="D225">
        <v>225</v>
      </c>
      <c r="E225">
        <v>1</v>
      </c>
      <c r="F225" t="s">
        <v>66</v>
      </c>
      <c r="G225" t="s">
        <v>67</v>
      </c>
      <c r="H225" t="s">
        <v>68</v>
      </c>
      <c r="I225" t="s">
        <v>7</v>
      </c>
      <c r="J225" t="s">
        <v>7</v>
      </c>
      <c r="K225" t="s">
        <v>70</v>
      </c>
      <c r="L225">
        <v>50</v>
      </c>
      <c r="M225">
        <v>938021</v>
      </c>
      <c r="N225">
        <v>6</v>
      </c>
      <c r="O225">
        <v>1</v>
      </c>
      <c r="P225" t="s">
        <v>71</v>
      </c>
      <c r="Q225" t="s">
        <v>4484</v>
      </c>
      <c r="R225">
        <v>21</v>
      </c>
      <c r="T225">
        <v>13</v>
      </c>
      <c r="U225">
        <v>18</v>
      </c>
      <c r="V225">
        <v>6</v>
      </c>
      <c r="W225">
        <v>0</v>
      </c>
      <c r="X225">
        <v>6</v>
      </c>
      <c r="Y225">
        <v>1</v>
      </c>
      <c r="Z225">
        <v>20</v>
      </c>
      <c r="AA225">
        <v>25</v>
      </c>
      <c r="AB225">
        <v>50</v>
      </c>
      <c r="AC225">
        <v>18</v>
      </c>
      <c r="AD225">
        <v>7</v>
      </c>
      <c r="AE225">
        <v>1</v>
      </c>
      <c r="AF225">
        <v>26</v>
      </c>
      <c r="AG225">
        <v>0</v>
      </c>
      <c r="AH225">
        <v>32</v>
      </c>
      <c r="AI225">
        <v>24</v>
      </c>
      <c r="AJ225">
        <v>31</v>
      </c>
      <c r="AK225">
        <v>32</v>
      </c>
      <c r="AL225">
        <v>0</v>
      </c>
      <c r="AM225">
        <v>0.12</v>
      </c>
      <c r="AN225">
        <v>2.8181818181818183</v>
      </c>
      <c r="AO225">
        <v>0</v>
      </c>
      <c r="AP225" t="s">
        <v>82</v>
      </c>
      <c r="AQ225" t="s">
        <v>73</v>
      </c>
      <c r="AR225" t="s">
        <v>157</v>
      </c>
      <c r="AS225">
        <v>2202</v>
      </c>
      <c r="AT225">
        <v>2085</v>
      </c>
      <c r="AU225">
        <v>0</v>
      </c>
      <c r="AV225">
        <v>0</v>
      </c>
      <c r="AW225">
        <v>4.2869999999999999</v>
      </c>
      <c r="AX225">
        <v>0.23816666666666667</v>
      </c>
      <c r="AY225">
        <v>6.192333333333333</v>
      </c>
      <c r="AZ225" t="s">
        <v>74</v>
      </c>
      <c r="BA225">
        <v>-0.19233333333333302</v>
      </c>
      <c r="BB225">
        <v>-0.8075577326801946</v>
      </c>
      <c r="BC225" t="s">
        <v>76</v>
      </c>
      <c r="BD225">
        <v>0</v>
      </c>
      <c r="BE225" t="s">
        <v>76</v>
      </c>
      <c r="BF225">
        <v>4.09</v>
      </c>
      <c r="BG225" t="s">
        <v>5694</v>
      </c>
    </row>
    <row r="226" spans="1:59" x14ac:dyDescent="0.25">
      <c r="A226" t="s">
        <v>388</v>
      </c>
      <c r="B226" t="s">
        <v>156</v>
      </c>
      <c r="C226">
        <v>1</v>
      </c>
      <c r="D226">
        <v>226</v>
      </c>
      <c r="E226">
        <v>1</v>
      </c>
      <c r="F226" t="s">
        <v>66</v>
      </c>
      <c r="G226" t="s">
        <v>67</v>
      </c>
      <c r="H226" t="s">
        <v>77</v>
      </c>
      <c r="I226" t="s">
        <v>5</v>
      </c>
      <c r="J226" t="s">
        <v>78</v>
      </c>
      <c r="K226" t="s">
        <v>70</v>
      </c>
      <c r="L226">
        <v>50</v>
      </c>
      <c r="M226">
        <v>938023</v>
      </c>
      <c r="N226">
        <v>5</v>
      </c>
      <c r="O226">
        <v>1</v>
      </c>
      <c r="P226" t="s">
        <v>71</v>
      </c>
      <c r="Q226" t="s">
        <v>4484</v>
      </c>
      <c r="R226">
        <v>21</v>
      </c>
      <c r="T226">
        <v>0</v>
      </c>
      <c r="U226">
        <v>4</v>
      </c>
      <c r="V226">
        <v>0</v>
      </c>
      <c r="W226">
        <v>0</v>
      </c>
      <c r="X226">
        <v>0</v>
      </c>
      <c r="Y226">
        <v>0</v>
      </c>
      <c r="Z226">
        <v>0</v>
      </c>
      <c r="AA226">
        <v>4</v>
      </c>
      <c r="AB226">
        <v>50</v>
      </c>
      <c r="AC226">
        <v>4</v>
      </c>
      <c r="AD226">
        <v>0</v>
      </c>
      <c r="AE226">
        <v>0</v>
      </c>
      <c r="AF226">
        <v>4</v>
      </c>
      <c r="AG226">
        <v>0</v>
      </c>
      <c r="AH226">
        <v>46</v>
      </c>
      <c r="AI226">
        <v>46</v>
      </c>
      <c r="AJ226">
        <v>46</v>
      </c>
      <c r="AK226">
        <v>46</v>
      </c>
      <c r="AL226">
        <v>0</v>
      </c>
      <c r="AM226">
        <v>0.1</v>
      </c>
      <c r="AN226">
        <v>4.1818181818181817</v>
      </c>
      <c r="AO226">
        <v>0</v>
      </c>
      <c r="AP226" t="s">
        <v>79</v>
      </c>
      <c r="AQ226" t="s">
        <v>73</v>
      </c>
      <c r="AR226" t="s">
        <v>157</v>
      </c>
      <c r="AS226">
        <v>0</v>
      </c>
      <c r="AT226">
        <v>0</v>
      </c>
      <c r="AU226">
        <v>0</v>
      </c>
      <c r="AV226">
        <v>0</v>
      </c>
      <c r="AW226">
        <v>0</v>
      </c>
      <c r="AX226">
        <v>0</v>
      </c>
      <c r="AY226">
        <v>0</v>
      </c>
      <c r="AZ226" t="s">
        <v>80</v>
      </c>
      <c r="BA226">
        <v>5</v>
      </c>
      <c r="BB226">
        <v>0</v>
      </c>
      <c r="BC226" t="s">
        <v>76</v>
      </c>
      <c r="BD226">
        <v>0</v>
      </c>
      <c r="BE226" t="s">
        <v>76</v>
      </c>
      <c r="BF226">
        <v>4.980077333333333</v>
      </c>
      <c r="BG226" t="s">
        <v>5694</v>
      </c>
    </row>
    <row r="227" spans="1:59" x14ac:dyDescent="0.25">
      <c r="A227" t="s">
        <v>389</v>
      </c>
      <c r="B227" t="s">
        <v>156</v>
      </c>
      <c r="C227">
        <v>1</v>
      </c>
      <c r="D227">
        <v>227</v>
      </c>
      <c r="E227">
        <v>1</v>
      </c>
      <c r="F227" t="s">
        <v>66</v>
      </c>
      <c r="G227" t="s">
        <v>67</v>
      </c>
      <c r="H227" t="s">
        <v>68</v>
      </c>
      <c r="I227" t="s">
        <v>7</v>
      </c>
      <c r="J227" t="s">
        <v>7</v>
      </c>
      <c r="K227" t="s">
        <v>70</v>
      </c>
      <c r="L227">
        <v>50</v>
      </c>
      <c r="M227">
        <v>938025</v>
      </c>
      <c r="N227">
        <v>8</v>
      </c>
      <c r="O227">
        <v>1</v>
      </c>
      <c r="P227" t="s">
        <v>71</v>
      </c>
      <c r="Q227" t="s">
        <v>4484</v>
      </c>
      <c r="R227">
        <v>21</v>
      </c>
      <c r="T227">
        <v>25</v>
      </c>
      <c r="U227">
        <v>30</v>
      </c>
      <c r="V227">
        <v>0</v>
      </c>
      <c r="W227">
        <v>0</v>
      </c>
      <c r="X227">
        <v>0</v>
      </c>
      <c r="Y227">
        <v>1</v>
      </c>
      <c r="Z227">
        <v>26</v>
      </c>
      <c r="AA227">
        <v>31</v>
      </c>
      <c r="AB227">
        <v>50</v>
      </c>
      <c r="AC227">
        <v>32</v>
      </c>
      <c r="AD227">
        <v>0</v>
      </c>
      <c r="AE227">
        <v>1</v>
      </c>
      <c r="AF227">
        <v>33</v>
      </c>
      <c r="AG227">
        <v>0</v>
      </c>
      <c r="AH227">
        <v>18</v>
      </c>
      <c r="AI227">
        <v>17</v>
      </c>
      <c r="AJ227">
        <v>17</v>
      </c>
      <c r="AK227">
        <v>18</v>
      </c>
      <c r="AL227">
        <v>0</v>
      </c>
      <c r="AM227">
        <v>0.16</v>
      </c>
      <c r="AN227">
        <v>1.5454545454545454</v>
      </c>
      <c r="AO227">
        <v>0</v>
      </c>
      <c r="AP227" t="s">
        <v>82</v>
      </c>
      <c r="AQ227" t="s">
        <v>73</v>
      </c>
      <c r="AR227" t="s">
        <v>157</v>
      </c>
      <c r="AS227">
        <v>3614</v>
      </c>
      <c r="AT227">
        <v>3615</v>
      </c>
      <c r="AU227">
        <v>0</v>
      </c>
      <c r="AV227">
        <v>0</v>
      </c>
      <c r="AW227">
        <v>7.2290000000000001</v>
      </c>
      <c r="AX227">
        <v>0.22590625</v>
      </c>
      <c r="AY227">
        <v>7.4549062500000005</v>
      </c>
      <c r="AZ227" t="s">
        <v>74</v>
      </c>
      <c r="BA227">
        <v>0.54509374999999949</v>
      </c>
      <c r="BB227">
        <v>2.4129201825978672</v>
      </c>
      <c r="BC227" t="s">
        <v>76</v>
      </c>
      <c r="BD227">
        <v>0</v>
      </c>
      <c r="BE227" t="s">
        <v>76</v>
      </c>
      <c r="BF227">
        <v>7.4429999999999996</v>
      </c>
      <c r="BG227" t="s">
        <v>5694</v>
      </c>
    </row>
    <row r="228" spans="1:59" x14ac:dyDescent="0.25">
      <c r="A228" t="s">
        <v>390</v>
      </c>
      <c r="B228" t="s">
        <v>156</v>
      </c>
      <c r="C228">
        <v>1</v>
      </c>
      <c r="D228">
        <v>228</v>
      </c>
      <c r="E228">
        <v>1</v>
      </c>
      <c r="F228" t="s">
        <v>66</v>
      </c>
      <c r="G228" t="s">
        <v>67</v>
      </c>
      <c r="H228" t="s">
        <v>68</v>
      </c>
      <c r="I228" t="s">
        <v>7</v>
      </c>
      <c r="J228" t="s">
        <v>7</v>
      </c>
      <c r="K228" t="s">
        <v>70</v>
      </c>
      <c r="L228">
        <v>50</v>
      </c>
      <c r="M228">
        <v>938027</v>
      </c>
      <c r="N228">
        <v>8</v>
      </c>
      <c r="O228">
        <v>1</v>
      </c>
      <c r="P228" t="s">
        <v>71</v>
      </c>
      <c r="Q228" t="s">
        <v>4484</v>
      </c>
      <c r="R228">
        <v>21</v>
      </c>
      <c r="T228">
        <v>18</v>
      </c>
      <c r="U228">
        <v>23</v>
      </c>
      <c r="V228">
        <v>12</v>
      </c>
      <c r="W228">
        <v>0</v>
      </c>
      <c r="X228">
        <v>12</v>
      </c>
      <c r="Y228">
        <v>0</v>
      </c>
      <c r="Z228">
        <v>30</v>
      </c>
      <c r="AA228">
        <v>35</v>
      </c>
      <c r="AB228">
        <v>50</v>
      </c>
      <c r="AC228">
        <v>23</v>
      </c>
      <c r="AD228">
        <v>20</v>
      </c>
      <c r="AE228">
        <v>0</v>
      </c>
      <c r="AF228">
        <v>43</v>
      </c>
      <c r="AG228">
        <v>0</v>
      </c>
      <c r="AH228">
        <v>27</v>
      </c>
      <c r="AI228">
        <v>7</v>
      </c>
      <c r="AJ228">
        <v>27</v>
      </c>
      <c r="AK228">
        <v>27</v>
      </c>
      <c r="AL228">
        <v>0</v>
      </c>
      <c r="AM228">
        <v>0.16</v>
      </c>
      <c r="AN228">
        <v>2.4545454545454546</v>
      </c>
      <c r="AO228">
        <v>0</v>
      </c>
      <c r="AP228" t="s">
        <v>82</v>
      </c>
      <c r="AQ228" t="s">
        <v>73</v>
      </c>
      <c r="AR228" t="s">
        <v>157</v>
      </c>
      <c r="AS228">
        <v>3879</v>
      </c>
      <c r="AT228">
        <v>3781</v>
      </c>
      <c r="AU228">
        <v>0</v>
      </c>
      <c r="AV228">
        <v>0</v>
      </c>
      <c r="AW228">
        <v>7.66</v>
      </c>
      <c r="AX228">
        <v>0.33304347826086955</v>
      </c>
      <c r="AY228">
        <v>14.320869565217391</v>
      </c>
      <c r="AZ228" t="s">
        <v>74</v>
      </c>
      <c r="BA228">
        <v>-6.3208695652173912</v>
      </c>
      <c r="BB228">
        <v>-18.979112271540469</v>
      </c>
      <c r="BC228" t="s">
        <v>76</v>
      </c>
      <c r="BD228">
        <v>0</v>
      </c>
      <c r="BE228" t="s">
        <v>76</v>
      </c>
      <c r="BF228">
        <v>7.5049999999999999</v>
      </c>
      <c r="BG228" t="s">
        <v>5694</v>
      </c>
    </row>
    <row r="229" spans="1:59" x14ac:dyDescent="0.25">
      <c r="A229" t="s">
        <v>391</v>
      </c>
      <c r="B229" t="s">
        <v>156</v>
      </c>
      <c r="C229">
        <v>1</v>
      </c>
      <c r="D229">
        <v>229</v>
      </c>
      <c r="E229">
        <v>1</v>
      </c>
      <c r="F229" t="s">
        <v>66</v>
      </c>
      <c r="G229" t="s">
        <v>67</v>
      </c>
      <c r="H229" t="s">
        <v>68</v>
      </c>
      <c r="I229" t="s">
        <v>7</v>
      </c>
      <c r="J229" t="s">
        <v>7</v>
      </c>
      <c r="K229" t="s">
        <v>70</v>
      </c>
      <c r="L229">
        <v>50</v>
      </c>
      <c r="M229">
        <v>938029</v>
      </c>
      <c r="N229">
        <v>12</v>
      </c>
      <c r="O229">
        <v>1</v>
      </c>
      <c r="P229" t="s">
        <v>71</v>
      </c>
      <c r="Q229" t="s">
        <v>4484</v>
      </c>
      <c r="R229">
        <v>21</v>
      </c>
      <c r="T229">
        <v>32</v>
      </c>
      <c r="U229">
        <v>37</v>
      </c>
      <c r="V229">
        <v>2</v>
      </c>
      <c r="W229">
        <v>0</v>
      </c>
      <c r="X229">
        <v>2</v>
      </c>
      <c r="Y229">
        <v>3</v>
      </c>
      <c r="Z229">
        <v>37</v>
      </c>
      <c r="AA229">
        <v>42</v>
      </c>
      <c r="AB229">
        <v>50</v>
      </c>
      <c r="AC229">
        <v>37</v>
      </c>
      <c r="AD229">
        <v>2</v>
      </c>
      <c r="AE229">
        <v>3</v>
      </c>
      <c r="AF229">
        <v>42</v>
      </c>
      <c r="AG229">
        <v>0</v>
      </c>
      <c r="AH229">
        <v>13</v>
      </c>
      <c r="AI229">
        <v>8</v>
      </c>
      <c r="AJ229">
        <v>10</v>
      </c>
      <c r="AK229">
        <v>13</v>
      </c>
      <c r="AL229">
        <v>0</v>
      </c>
      <c r="AM229">
        <v>0.24</v>
      </c>
      <c r="AN229">
        <v>0.90909090909090917</v>
      </c>
      <c r="AO229">
        <v>0</v>
      </c>
      <c r="AP229" t="s">
        <v>82</v>
      </c>
      <c r="AQ229" t="s">
        <v>73</v>
      </c>
      <c r="AR229" t="s">
        <v>157</v>
      </c>
      <c r="AS229">
        <v>5238</v>
      </c>
      <c r="AT229">
        <v>6023</v>
      </c>
      <c r="AU229">
        <v>0</v>
      </c>
      <c r="AV229">
        <v>0</v>
      </c>
      <c r="AW229">
        <v>11.260999999999999</v>
      </c>
      <c r="AX229">
        <v>0.30435135135135133</v>
      </c>
      <c r="AY229">
        <v>12.782756756756756</v>
      </c>
      <c r="AZ229" t="s">
        <v>74</v>
      </c>
      <c r="BA229">
        <v>-0.78275675675675593</v>
      </c>
      <c r="BB229">
        <v>-2.5718852677382089</v>
      </c>
      <c r="BC229" t="s">
        <v>76</v>
      </c>
      <c r="BD229">
        <v>0</v>
      </c>
      <c r="BE229" t="s">
        <v>76</v>
      </c>
      <c r="BF229">
        <v>11.199</v>
      </c>
      <c r="BG229" t="s">
        <v>5694</v>
      </c>
    </row>
    <row r="230" spans="1:59" x14ac:dyDescent="0.25">
      <c r="A230" t="s">
        <v>392</v>
      </c>
      <c r="B230" t="s">
        <v>156</v>
      </c>
      <c r="C230">
        <v>1</v>
      </c>
      <c r="D230">
        <v>230</v>
      </c>
      <c r="E230">
        <v>1</v>
      </c>
      <c r="F230" t="s">
        <v>66</v>
      </c>
      <c r="G230" t="s">
        <v>67</v>
      </c>
      <c r="H230" t="s">
        <v>68</v>
      </c>
      <c r="I230" t="s">
        <v>7</v>
      </c>
      <c r="J230" t="s">
        <v>7</v>
      </c>
      <c r="K230" t="s">
        <v>70</v>
      </c>
      <c r="L230">
        <v>50</v>
      </c>
      <c r="M230">
        <v>938031</v>
      </c>
      <c r="N230">
        <v>6</v>
      </c>
      <c r="O230">
        <v>1</v>
      </c>
      <c r="P230" t="s">
        <v>71</v>
      </c>
      <c r="Q230" t="s">
        <v>4484</v>
      </c>
      <c r="R230">
        <v>21</v>
      </c>
      <c r="T230">
        <v>9</v>
      </c>
      <c r="U230">
        <v>14</v>
      </c>
      <c r="V230">
        <v>11</v>
      </c>
      <c r="W230">
        <v>0</v>
      </c>
      <c r="X230">
        <v>11</v>
      </c>
      <c r="Y230">
        <v>0</v>
      </c>
      <c r="Z230">
        <v>20</v>
      </c>
      <c r="AA230">
        <v>25</v>
      </c>
      <c r="AB230">
        <v>50</v>
      </c>
      <c r="AC230">
        <v>14</v>
      </c>
      <c r="AD230">
        <v>11</v>
      </c>
      <c r="AE230">
        <v>0</v>
      </c>
      <c r="AF230">
        <v>25</v>
      </c>
      <c r="AG230">
        <v>0</v>
      </c>
      <c r="AH230">
        <v>36</v>
      </c>
      <c r="AI230">
        <v>25</v>
      </c>
      <c r="AJ230">
        <v>36</v>
      </c>
      <c r="AK230">
        <v>36</v>
      </c>
      <c r="AL230">
        <v>0</v>
      </c>
      <c r="AM230">
        <v>0.12</v>
      </c>
      <c r="AN230">
        <v>3.2727272727272729</v>
      </c>
      <c r="AO230">
        <v>0</v>
      </c>
      <c r="AP230" t="s">
        <v>82</v>
      </c>
      <c r="AQ230" t="s">
        <v>73</v>
      </c>
      <c r="AR230" t="s">
        <v>157</v>
      </c>
      <c r="AS230">
        <v>1550</v>
      </c>
      <c r="AT230">
        <v>1519</v>
      </c>
      <c r="AU230">
        <v>0</v>
      </c>
      <c r="AV230">
        <v>0</v>
      </c>
      <c r="AW230">
        <v>3.069</v>
      </c>
      <c r="AX230">
        <v>0.21921428571428572</v>
      </c>
      <c r="AY230">
        <v>5.4803571428571427</v>
      </c>
      <c r="AZ230" t="s">
        <v>74</v>
      </c>
      <c r="BA230">
        <v>0.5196428571428573</v>
      </c>
      <c r="BB230">
        <v>2.3704789833822097</v>
      </c>
      <c r="BC230" t="s">
        <v>76</v>
      </c>
      <c r="BD230">
        <v>0</v>
      </c>
      <c r="BE230" t="s">
        <v>76</v>
      </c>
      <c r="BF230">
        <v>3.1309999999999998</v>
      </c>
      <c r="BG230" t="s">
        <v>5694</v>
      </c>
    </row>
    <row r="231" spans="1:59" x14ac:dyDescent="0.25">
      <c r="A231" t="s">
        <v>393</v>
      </c>
      <c r="B231" t="s">
        <v>156</v>
      </c>
      <c r="C231">
        <v>1</v>
      </c>
      <c r="D231">
        <v>231</v>
      </c>
      <c r="E231">
        <v>1</v>
      </c>
      <c r="F231" t="s">
        <v>66</v>
      </c>
      <c r="G231" t="s">
        <v>67</v>
      </c>
      <c r="H231" t="s">
        <v>68</v>
      </c>
      <c r="I231" t="s">
        <v>7</v>
      </c>
      <c r="J231" t="s">
        <v>7</v>
      </c>
      <c r="K231" t="s">
        <v>70</v>
      </c>
      <c r="L231">
        <v>50</v>
      </c>
      <c r="M231">
        <v>938033</v>
      </c>
      <c r="N231">
        <v>6</v>
      </c>
      <c r="O231">
        <v>1</v>
      </c>
      <c r="P231" t="s">
        <v>71</v>
      </c>
      <c r="Q231" t="s">
        <v>4484</v>
      </c>
      <c r="R231">
        <v>21</v>
      </c>
      <c r="T231">
        <v>25</v>
      </c>
      <c r="U231">
        <v>30</v>
      </c>
      <c r="V231">
        <v>12</v>
      </c>
      <c r="W231">
        <v>0</v>
      </c>
      <c r="X231">
        <v>12</v>
      </c>
      <c r="Y231">
        <v>2</v>
      </c>
      <c r="Z231">
        <v>39</v>
      </c>
      <c r="AA231">
        <v>44</v>
      </c>
      <c r="AB231">
        <v>50</v>
      </c>
      <c r="AC231">
        <v>30</v>
      </c>
      <c r="AD231">
        <v>12</v>
      </c>
      <c r="AE231">
        <v>2</v>
      </c>
      <c r="AF231">
        <v>44</v>
      </c>
      <c r="AG231">
        <v>0</v>
      </c>
      <c r="AH231">
        <v>20</v>
      </c>
      <c r="AI231">
        <v>6</v>
      </c>
      <c r="AJ231">
        <v>18</v>
      </c>
      <c r="AK231">
        <v>20</v>
      </c>
      <c r="AL231">
        <v>0</v>
      </c>
      <c r="AM231">
        <v>0.12</v>
      </c>
      <c r="AN231">
        <v>1.6363636363636365</v>
      </c>
      <c r="AO231">
        <v>0</v>
      </c>
      <c r="AP231" t="s">
        <v>82</v>
      </c>
      <c r="AQ231" t="s">
        <v>73</v>
      </c>
      <c r="AR231" t="s">
        <v>157</v>
      </c>
      <c r="AS231">
        <v>2894</v>
      </c>
      <c r="AT231">
        <v>2819</v>
      </c>
      <c r="AU231">
        <v>0</v>
      </c>
      <c r="AV231">
        <v>0</v>
      </c>
      <c r="AW231">
        <v>5.7130000000000001</v>
      </c>
      <c r="AX231">
        <v>0.19043333333333334</v>
      </c>
      <c r="AY231">
        <v>8.3790666666666667</v>
      </c>
      <c r="AZ231" t="s">
        <v>74</v>
      </c>
      <c r="BA231">
        <v>-2.3790666666666667</v>
      </c>
      <c r="BB231">
        <v>-12.492910904953614</v>
      </c>
      <c r="BC231" t="s">
        <v>81</v>
      </c>
      <c r="BD231">
        <v>0</v>
      </c>
      <c r="BE231" t="s">
        <v>76</v>
      </c>
      <c r="BF231">
        <v>5.8419999999999996</v>
      </c>
      <c r="BG231" t="s">
        <v>5694</v>
      </c>
    </row>
    <row r="232" spans="1:59" x14ac:dyDescent="0.25">
      <c r="A232" t="s">
        <v>394</v>
      </c>
      <c r="B232" t="s">
        <v>156</v>
      </c>
      <c r="C232">
        <v>1</v>
      </c>
      <c r="D232">
        <v>232</v>
      </c>
      <c r="E232" t="s">
        <v>91</v>
      </c>
      <c r="F232" t="s">
        <v>66</v>
      </c>
      <c r="G232" t="s">
        <v>67</v>
      </c>
      <c r="H232" t="s">
        <v>68</v>
      </c>
      <c r="I232" t="s">
        <v>6</v>
      </c>
      <c r="J232" t="s">
        <v>3</v>
      </c>
      <c r="K232" t="s">
        <v>70</v>
      </c>
      <c r="L232">
        <v>0</v>
      </c>
      <c r="M232">
        <v>3405770</v>
      </c>
      <c r="N232">
        <v>20</v>
      </c>
      <c r="O232">
        <v>1</v>
      </c>
      <c r="P232" t="s">
        <v>71</v>
      </c>
      <c r="Q232" t="s">
        <v>4485</v>
      </c>
      <c r="R232">
        <v>22</v>
      </c>
      <c r="S232" t="s">
        <v>2000</v>
      </c>
      <c r="T232">
        <v>22</v>
      </c>
      <c r="U232">
        <v>25</v>
      </c>
      <c r="V232">
        <v>0</v>
      </c>
      <c r="W232">
        <v>0</v>
      </c>
      <c r="X232">
        <v>0</v>
      </c>
      <c r="Y232">
        <v>0</v>
      </c>
      <c r="Z232">
        <v>22</v>
      </c>
      <c r="AA232">
        <v>25</v>
      </c>
      <c r="AB232">
        <v>50</v>
      </c>
      <c r="AC232">
        <v>49</v>
      </c>
      <c r="AD232">
        <v>0</v>
      </c>
      <c r="AE232">
        <v>0</v>
      </c>
      <c r="AF232">
        <v>49</v>
      </c>
      <c r="AG232">
        <v>0</v>
      </c>
      <c r="AH232">
        <v>1</v>
      </c>
      <c r="AI232">
        <v>1</v>
      </c>
      <c r="AJ232">
        <v>1</v>
      </c>
      <c r="AK232">
        <v>1</v>
      </c>
      <c r="AL232">
        <v>0</v>
      </c>
      <c r="AM232">
        <v>0.4</v>
      </c>
      <c r="AN232">
        <v>9.0909090909090912E-2</v>
      </c>
      <c r="AO232">
        <v>0</v>
      </c>
      <c r="AP232" t="s">
        <v>103</v>
      </c>
      <c r="AQ232" t="s">
        <v>73</v>
      </c>
      <c r="AR232" t="s">
        <v>191</v>
      </c>
      <c r="AS232">
        <v>0</v>
      </c>
      <c r="AT232">
        <v>0</v>
      </c>
      <c r="AU232">
        <v>0</v>
      </c>
      <c r="AV232">
        <v>0</v>
      </c>
      <c r="AW232">
        <v>0</v>
      </c>
      <c r="AX232">
        <v>0</v>
      </c>
      <c r="AY232">
        <v>0</v>
      </c>
      <c r="AZ232" t="s">
        <v>80</v>
      </c>
      <c r="BA232">
        <v>20</v>
      </c>
      <c r="BB232">
        <v>0</v>
      </c>
      <c r="BC232" t="s">
        <v>75</v>
      </c>
      <c r="BD232">
        <v>0</v>
      </c>
      <c r="BE232" t="s">
        <v>76</v>
      </c>
      <c r="BF232">
        <v>11.890757333333331</v>
      </c>
      <c r="BG232" t="s">
        <v>5695</v>
      </c>
    </row>
    <row r="233" spans="1:59" x14ac:dyDescent="0.25">
      <c r="A233" t="s">
        <v>395</v>
      </c>
      <c r="B233" t="s">
        <v>156</v>
      </c>
      <c r="C233">
        <v>1</v>
      </c>
      <c r="D233">
        <v>233</v>
      </c>
      <c r="E233" t="s">
        <v>91</v>
      </c>
      <c r="F233" t="s">
        <v>66</v>
      </c>
      <c r="G233" t="s">
        <v>67</v>
      </c>
      <c r="H233" t="s">
        <v>68</v>
      </c>
      <c r="I233" t="s">
        <v>6</v>
      </c>
      <c r="J233" t="s">
        <v>3</v>
      </c>
      <c r="K233" t="s">
        <v>70</v>
      </c>
      <c r="L233">
        <v>0</v>
      </c>
      <c r="M233">
        <v>3405772</v>
      </c>
      <c r="N233">
        <v>20</v>
      </c>
      <c r="O233">
        <v>1</v>
      </c>
      <c r="P233" t="s">
        <v>71</v>
      </c>
      <c r="Q233" t="s">
        <v>4485</v>
      </c>
      <c r="R233">
        <v>22</v>
      </c>
      <c r="S233" t="s">
        <v>2000</v>
      </c>
      <c r="T233">
        <v>22</v>
      </c>
      <c r="U233">
        <v>25</v>
      </c>
      <c r="V233">
        <v>0</v>
      </c>
      <c r="W233">
        <v>0</v>
      </c>
      <c r="X233">
        <v>0</v>
      </c>
      <c r="Y233">
        <v>0</v>
      </c>
      <c r="Z233">
        <v>22</v>
      </c>
      <c r="AA233">
        <v>25</v>
      </c>
      <c r="AB233">
        <v>50</v>
      </c>
      <c r="AC233">
        <v>49</v>
      </c>
      <c r="AD233">
        <v>0</v>
      </c>
      <c r="AE233">
        <v>0</v>
      </c>
      <c r="AF233">
        <v>49</v>
      </c>
      <c r="AG233">
        <v>0</v>
      </c>
      <c r="AH233">
        <v>1</v>
      </c>
      <c r="AI233">
        <v>1</v>
      </c>
      <c r="AJ233">
        <v>1</v>
      </c>
      <c r="AK233">
        <v>1</v>
      </c>
      <c r="AL233">
        <v>0</v>
      </c>
      <c r="AM233">
        <v>0.4</v>
      </c>
      <c r="AN233">
        <v>9.0909090909090912E-2</v>
      </c>
      <c r="AO233">
        <v>0</v>
      </c>
      <c r="AP233" t="s">
        <v>103</v>
      </c>
      <c r="AQ233" t="s">
        <v>73</v>
      </c>
      <c r="AR233" t="s">
        <v>191</v>
      </c>
      <c r="AS233">
        <v>0</v>
      </c>
      <c r="AT233">
        <v>0</v>
      </c>
      <c r="AU233">
        <v>0</v>
      </c>
      <c r="AV233">
        <v>0</v>
      </c>
      <c r="AW233">
        <v>0</v>
      </c>
      <c r="AX233">
        <v>0</v>
      </c>
      <c r="AY233">
        <v>0</v>
      </c>
      <c r="AZ233" t="s">
        <v>80</v>
      </c>
      <c r="BA233">
        <v>20</v>
      </c>
      <c r="BB233">
        <v>0</v>
      </c>
      <c r="BC233" t="s">
        <v>76</v>
      </c>
      <c r="BD233">
        <v>0</v>
      </c>
      <c r="BE233" t="s">
        <v>76</v>
      </c>
      <c r="BF233">
        <v>12.768304000000001</v>
      </c>
      <c r="BG233" t="s">
        <v>5695</v>
      </c>
    </row>
    <row r="234" spans="1:59" x14ac:dyDescent="0.25">
      <c r="A234" t="s">
        <v>396</v>
      </c>
      <c r="B234" t="s">
        <v>156</v>
      </c>
      <c r="C234">
        <v>1</v>
      </c>
      <c r="D234">
        <v>234</v>
      </c>
      <c r="E234" t="s">
        <v>91</v>
      </c>
      <c r="F234" t="s">
        <v>66</v>
      </c>
      <c r="G234" t="s">
        <v>67</v>
      </c>
      <c r="H234" t="s">
        <v>68</v>
      </c>
      <c r="I234" t="s">
        <v>6</v>
      </c>
      <c r="J234" t="s">
        <v>3</v>
      </c>
      <c r="K234" t="s">
        <v>70</v>
      </c>
      <c r="L234">
        <v>0</v>
      </c>
      <c r="M234">
        <v>3405774</v>
      </c>
      <c r="N234">
        <v>20</v>
      </c>
      <c r="O234">
        <v>1</v>
      </c>
      <c r="P234" t="s">
        <v>71</v>
      </c>
      <c r="Q234" t="s">
        <v>4485</v>
      </c>
      <c r="R234">
        <v>22</v>
      </c>
      <c r="S234" t="s">
        <v>2000</v>
      </c>
      <c r="T234">
        <v>22</v>
      </c>
      <c r="U234">
        <v>25</v>
      </c>
      <c r="V234">
        <v>0</v>
      </c>
      <c r="W234">
        <v>0</v>
      </c>
      <c r="X234">
        <v>0</v>
      </c>
      <c r="Y234">
        <v>0</v>
      </c>
      <c r="Z234">
        <v>22</v>
      </c>
      <c r="AA234">
        <v>25</v>
      </c>
      <c r="AB234">
        <v>50</v>
      </c>
      <c r="AC234">
        <v>49</v>
      </c>
      <c r="AD234">
        <v>0</v>
      </c>
      <c r="AE234">
        <v>0</v>
      </c>
      <c r="AF234">
        <v>49</v>
      </c>
      <c r="AG234">
        <v>0</v>
      </c>
      <c r="AH234">
        <v>1</v>
      </c>
      <c r="AI234">
        <v>1</v>
      </c>
      <c r="AJ234">
        <v>1</v>
      </c>
      <c r="AK234">
        <v>1</v>
      </c>
      <c r="AL234">
        <v>0</v>
      </c>
      <c r="AM234">
        <v>0.4</v>
      </c>
      <c r="AN234">
        <v>9.0909090909090912E-2</v>
      </c>
      <c r="AO234">
        <v>0</v>
      </c>
      <c r="AP234" t="s">
        <v>103</v>
      </c>
      <c r="AQ234" t="s">
        <v>73</v>
      </c>
      <c r="AR234" t="s">
        <v>191</v>
      </c>
      <c r="AS234">
        <v>0</v>
      </c>
      <c r="AT234">
        <v>0</v>
      </c>
      <c r="AU234">
        <v>0</v>
      </c>
      <c r="AV234">
        <v>0</v>
      </c>
      <c r="AW234">
        <v>0</v>
      </c>
      <c r="AX234">
        <v>0</v>
      </c>
      <c r="AY234">
        <v>0</v>
      </c>
      <c r="AZ234" t="s">
        <v>80</v>
      </c>
      <c r="BA234">
        <v>20</v>
      </c>
      <c r="BB234">
        <v>0</v>
      </c>
      <c r="BC234" t="s">
        <v>76</v>
      </c>
      <c r="BD234">
        <v>0</v>
      </c>
      <c r="BE234" t="s">
        <v>76</v>
      </c>
      <c r="BF234">
        <v>11.737186666666664</v>
      </c>
      <c r="BG234" t="s">
        <v>5695</v>
      </c>
    </row>
    <row r="235" spans="1:59" x14ac:dyDescent="0.25">
      <c r="A235" t="s">
        <v>397</v>
      </c>
      <c r="B235" t="s">
        <v>156</v>
      </c>
      <c r="C235">
        <v>1</v>
      </c>
      <c r="D235">
        <v>235</v>
      </c>
      <c r="E235" t="s">
        <v>91</v>
      </c>
      <c r="F235" t="s">
        <v>66</v>
      </c>
      <c r="G235" t="s">
        <v>67</v>
      </c>
      <c r="H235" t="s">
        <v>68</v>
      </c>
      <c r="I235" t="s">
        <v>6</v>
      </c>
      <c r="J235" t="s">
        <v>3</v>
      </c>
      <c r="K235" t="s">
        <v>70</v>
      </c>
      <c r="L235">
        <v>50</v>
      </c>
      <c r="M235">
        <v>3458186</v>
      </c>
      <c r="N235">
        <v>20</v>
      </c>
      <c r="O235">
        <v>1</v>
      </c>
      <c r="P235" t="s">
        <v>71</v>
      </c>
      <c r="Q235" t="s">
        <v>4485</v>
      </c>
      <c r="R235">
        <v>22</v>
      </c>
      <c r="S235" t="s">
        <v>2001</v>
      </c>
      <c r="T235">
        <v>22</v>
      </c>
      <c r="U235">
        <v>25</v>
      </c>
      <c r="V235">
        <v>0</v>
      </c>
      <c r="W235">
        <v>0</v>
      </c>
      <c r="X235">
        <v>0</v>
      </c>
      <c r="Y235">
        <v>0</v>
      </c>
      <c r="Z235">
        <v>22</v>
      </c>
      <c r="AA235">
        <v>25</v>
      </c>
      <c r="AB235">
        <v>50</v>
      </c>
      <c r="AC235">
        <v>49</v>
      </c>
      <c r="AD235">
        <v>0</v>
      </c>
      <c r="AE235">
        <v>0</v>
      </c>
      <c r="AF235">
        <v>49</v>
      </c>
      <c r="AG235">
        <v>0</v>
      </c>
      <c r="AH235">
        <v>1</v>
      </c>
      <c r="AI235">
        <v>1</v>
      </c>
      <c r="AJ235">
        <v>1</v>
      </c>
      <c r="AK235">
        <v>1</v>
      </c>
      <c r="AL235">
        <v>0</v>
      </c>
      <c r="AM235">
        <v>0.4</v>
      </c>
      <c r="AN235">
        <v>9.0909090909090912E-2</v>
      </c>
      <c r="AO235">
        <v>0</v>
      </c>
      <c r="AP235" t="s">
        <v>103</v>
      </c>
      <c r="AQ235" t="s">
        <v>73</v>
      </c>
      <c r="AR235" t="s">
        <v>191</v>
      </c>
      <c r="AS235">
        <v>0</v>
      </c>
      <c r="AT235">
        <v>0</v>
      </c>
      <c r="AU235">
        <v>0</v>
      </c>
      <c r="AV235">
        <v>0</v>
      </c>
      <c r="AW235">
        <v>0</v>
      </c>
      <c r="AX235">
        <v>0</v>
      </c>
      <c r="AY235">
        <v>0</v>
      </c>
      <c r="AZ235" t="s">
        <v>83</v>
      </c>
      <c r="BA235">
        <v>20</v>
      </c>
      <c r="BB235">
        <v>0</v>
      </c>
      <c r="BC235" t="s">
        <v>76</v>
      </c>
      <c r="BD235">
        <v>0</v>
      </c>
      <c r="BE235" t="s">
        <v>76</v>
      </c>
      <c r="BF235">
        <v>5.7259919999999997</v>
      </c>
      <c r="BG235" t="s">
        <v>5695</v>
      </c>
    </row>
    <row r="236" spans="1:59" x14ac:dyDescent="0.25">
      <c r="A236" t="s">
        <v>398</v>
      </c>
      <c r="B236" t="s">
        <v>156</v>
      </c>
      <c r="C236">
        <v>1</v>
      </c>
      <c r="D236">
        <v>236</v>
      </c>
      <c r="E236">
        <v>1</v>
      </c>
      <c r="F236" t="s">
        <v>66</v>
      </c>
      <c r="G236" t="s">
        <v>67</v>
      </c>
      <c r="H236" t="s">
        <v>68</v>
      </c>
      <c r="I236" t="s">
        <v>10</v>
      </c>
      <c r="J236" t="s">
        <v>10</v>
      </c>
      <c r="K236" t="s">
        <v>100</v>
      </c>
      <c r="L236">
        <v>50</v>
      </c>
      <c r="M236">
        <v>938043</v>
      </c>
      <c r="N236">
        <v>0</v>
      </c>
      <c r="O236">
        <v>1</v>
      </c>
      <c r="P236" t="s">
        <v>71</v>
      </c>
      <c r="Q236" t="s">
        <v>4485</v>
      </c>
      <c r="R236">
        <v>22</v>
      </c>
      <c r="T236">
        <v>0</v>
      </c>
      <c r="U236">
        <v>0</v>
      </c>
      <c r="V236">
        <v>0</v>
      </c>
      <c r="W236">
        <v>0</v>
      </c>
      <c r="X236">
        <v>0</v>
      </c>
      <c r="Y236">
        <v>0</v>
      </c>
      <c r="Z236">
        <v>0</v>
      </c>
      <c r="AA236">
        <v>0</v>
      </c>
      <c r="AB236">
        <v>50</v>
      </c>
      <c r="AC236">
        <v>0</v>
      </c>
      <c r="AD236">
        <v>0</v>
      </c>
      <c r="AE236">
        <v>0</v>
      </c>
      <c r="AF236">
        <v>0</v>
      </c>
      <c r="AG236">
        <v>0</v>
      </c>
      <c r="AH236">
        <v>50</v>
      </c>
      <c r="AI236">
        <v>50</v>
      </c>
      <c r="AJ236">
        <v>50</v>
      </c>
      <c r="AK236">
        <v>50</v>
      </c>
      <c r="AL236">
        <v>0</v>
      </c>
      <c r="AM236">
        <v>0</v>
      </c>
      <c r="AN236">
        <v>4.5454545454545459</v>
      </c>
      <c r="AO236">
        <v>0</v>
      </c>
      <c r="AP236" t="s">
        <v>113</v>
      </c>
      <c r="AQ236" t="s">
        <v>86</v>
      </c>
      <c r="AR236" t="s">
        <v>157</v>
      </c>
      <c r="AS236">
        <v>0</v>
      </c>
      <c r="AT236">
        <v>0</v>
      </c>
      <c r="AU236">
        <v>0</v>
      </c>
      <c r="AV236">
        <v>0</v>
      </c>
      <c r="AW236">
        <v>0</v>
      </c>
      <c r="AX236">
        <v>0</v>
      </c>
      <c r="AY236">
        <v>0</v>
      </c>
      <c r="AZ236" t="s">
        <v>74</v>
      </c>
      <c r="BA236">
        <v>0</v>
      </c>
      <c r="BB236">
        <v>0</v>
      </c>
      <c r="BC236" t="s">
        <v>76</v>
      </c>
      <c r="BD236">
        <v>1</v>
      </c>
      <c r="BE236" t="s">
        <v>76</v>
      </c>
      <c r="BF236">
        <v>0</v>
      </c>
      <c r="BG236" t="s">
        <v>5695</v>
      </c>
    </row>
    <row r="237" spans="1:59" x14ac:dyDescent="0.25">
      <c r="A237" t="s">
        <v>399</v>
      </c>
      <c r="B237" t="s">
        <v>156</v>
      </c>
      <c r="C237">
        <v>1</v>
      </c>
      <c r="D237">
        <v>237</v>
      </c>
      <c r="E237">
        <v>1</v>
      </c>
      <c r="F237" t="s">
        <v>66</v>
      </c>
      <c r="G237" t="s">
        <v>67</v>
      </c>
      <c r="H237" t="s">
        <v>68</v>
      </c>
      <c r="I237" t="s">
        <v>10</v>
      </c>
      <c r="J237" t="s">
        <v>10</v>
      </c>
      <c r="K237" t="s">
        <v>100</v>
      </c>
      <c r="L237">
        <v>50</v>
      </c>
      <c r="M237">
        <v>938045</v>
      </c>
      <c r="N237">
        <v>0</v>
      </c>
      <c r="O237">
        <v>1</v>
      </c>
      <c r="P237" t="s">
        <v>71</v>
      </c>
      <c r="Q237" t="s">
        <v>4485</v>
      </c>
      <c r="R237">
        <v>22</v>
      </c>
      <c r="T237">
        <v>0</v>
      </c>
      <c r="U237">
        <v>0</v>
      </c>
      <c r="V237">
        <v>0</v>
      </c>
      <c r="W237">
        <v>0</v>
      </c>
      <c r="X237">
        <v>0</v>
      </c>
      <c r="Y237">
        <v>0</v>
      </c>
      <c r="Z237">
        <v>0</v>
      </c>
      <c r="AA237">
        <v>0</v>
      </c>
      <c r="AB237">
        <v>50</v>
      </c>
      <c r="AC237">
        <v>0</v>
      </c>
      <c r="AD237">
        <v>0</v>
      </c>
      <c r="AE237">
        <v>0</v>
      </c>
      <c r="AF237">
        <v>0</v>
      </c>
      <c r="AG237">
        <v>0</v>
      </c>
      <c r="AH237">
        <v>50</v>
      </c>
      <c r="AI237">
        <v>50</v>
      </c>
      <c r="AJ237">
        <v>50</v>
      </c>
      <c r="AK237">
        <v>50</v>
      </c>
      <c r="AL237">
        <v>0</v>
      </c>
      <c r="AM237">
        <v>0</v>
      </c>
      <c r="AN237">
        <v>4.5454545454545459</v>
      </c>
      <c r="AO237">
        <v>0</v>
      </c>
      <c r="AP237" t="s">
        <v>113</v>
      </c>
      <c r="AQ237" t="s">
        <v>86</v>
      </c>
      <c r="AR237" t="s">
        <v>157</v>
      </c>
      <c r="AS237">
        <v>0</v>
      </c>
      <c r="AT237">
        <v>0</v>
      </c>
      <c r="AU237">
        <v>0</v>
      </c>
      <c r="AV237">
        <v>0</v>
      </c>
      <c r="AW237">
        <v>0</v>
      </c>
      <c r="AX237">
        <v>0</v>
      </c>
      <c r="AY237">
        <v>0</v>
      </c>
      <c r="AZ237" t="s">
        <v>74</v>
      </c>
      <c r="BA237">
        <v>0</v>
      </c>
      <c r="BB237">
        <v>0</v>
      </c>
      <c r="BC237" t="s">
        <v>76</v>
      </c>
      <c r="BD237">
        <v>2</v>
      </c>
      <c r="BE237" t="s">
        <v>76</v>
      </c>
      <c r="BF237">
        <v>0</v>
      </c>
      <c r="BG237" t="s">
        <v>5695</v>
      </c>
    </row>
    <row r="238" spans="1:59" x14ac:dyDescent="0.25">
      <c r="A238" t="s">
        <v>400</v>
      </c>
      <c r="B238" t="s">
        <v>156</v>
      </c>
      <c r="C238">
        <v>1</v>
      </c>
      <c r="D238">
        <v>238</v>
      </c>
      <c r="E238">
        <v>1</v>
      </c>
      <c r="F238" t="s">
        <v>66</v>
      </c>
      <c r="G238" t="s">
        <v>67</v>
      </c>
      <c r="H238" t="s">
        <v>68</v>
      </c>
      <c r="I238" t="s">
        <v>10</v>
      </c>
      <c r="J238" t="s">
        <v>10</v>
      </c>
      <c r="K238" t="s">
        <v>100</v>
      </c>
      <c r="L238">
        <v>50</v>
      </c>
      <c r="M238">
        <v>938047</v>
      </c>
      <c r="N238">
        <v>0</v>
      </c>
      <c r="O238">
        <v>1</v>
      </c>
      <c r="P238" t="s">
        <v>71</v>
      </c>
      <c r="Q238" t="s">
        <v>4485</v>
      </c>
      <c r="R238">
        <v>22</v>
      </c>
      <c r="T238">
        <v>0</v>
      </c>
      <c r="U238">
        <v>0</v>
      </c>
      <c r="V238">
        <v>0</v>
      </c>
      <c r="W238">
        <v>0</v>
      </c>
      <c r="X238">
        <v>0</v>
      </c>
      <c r="Y238">
        <v>0</v>
      </c>
      <c r="Z238">
        <v>0</v>
      </c>
      <c r="AA238">
        <v>0</v>
      </c>
      <c r="AB238">
        <v>50</v>
      </c>
      <c r="AC238">
        <v>0</v>
      </c>
      <c r="AD238">
        <v>0</v>
      </c>
      <c r="AE238">
        <v>0</v>
      </c>
      <c r="AF238">
        <v>0</v>
      </c>
      <c r="AG238">
        <v>0</v>
      </c>
      <c r="AH238">
        <v>50</v>
      </c>
      <c r="AI238">
        <v>50</v>
      </c>
      <c r="AJ238">
        <v>50</v>
      </c>
      <c r="AK238">
        <v>50</v>
      </c>
      <c r="AL238">
        <v>0</v>
      </c>
      <c r="AM238">
        <v>0</v>
      </c>
      <c r="AN238">
        <v>4.5454545454545459</v>
      </c>
      <c r="AO238">
        <v>0</v>
      </c>
      <c r="AP238" t="s">
        <v>113</v>
      </c>
      <c r="AQ238" t="s">
        <v>86</v>
      </c>
      <c r="AR238" t="s">
        <v>157</v>
      </c>
      <c r="AS238">
        <v>0</v>
      </c>
      <c r="AT238">
        <v>0</v>
      </c>
      <c r="AU238">
        <v>0</v>
      </c>
      <c r="AV238">
        <v>0</v>
      </c>
      <c r="AW238">
        <v>0</v>
      </c>
      <c r="AX238">
        <v>0</v>
      </c>
      <c r="AY238">
        <v>0</v>
      </c>
      <c r="AZ238" t="s">
        <v>74</v>
      </c>
      <c r="BA238">
        <v>0</v>
      </c>
      <c r="BB238">
        <v>0</v>
      </c>
      <c r="BC238" t="s">
        <v>76</v>
      </c>
      <c r="BD238">
        <v>3</v>
      </c>
      <c r="BE238" t="s">
        <v>76</v>
      </c>
      <c r="BF238">
        <v>0</v>
      </c>
      <c r="BG238" t="s">
        <v>5695</v>
      </c>
    </row>
    <row r="239" spans="1:59" x14ac:dyDescent="0.25">
      <c r="A239" t="s">
        <v>401</v>
      </c>
      <c r="B239" t="s">
        <v>156</v>
      </c>
      <c r="C239">
        <v>1</v>
      </c>
      <c r="D239">
        <v>239</v>
      </c>
      <c r="E239">
        <v>1</v>
      </c>
      <c r="F239" t="s">
        <v>66</v>
      </c>
      <c r="G239" t="s">
        <v>67</v>
      </c>
      <c r="H239" t="s">
        <v>68</v>
      </c>
      <c r="I239" t="s">
        <v>10</v>
      </c>
      <c r="J239" t="s">
        <v>10</v>
      </c>
      <c r="K239" t="s">
        <v>100</v>
      </c>
      <c r="L239">
        <v>50</v>
      </c>
      <c r="M239">
        <v>938049</v>
      </c>
      <c r="N239">
        <v>0</v>
      </c>
      <c r="O239">
        <v>1</v>
      </c>
      <c r="P239" t="s">
        <v>71</v>
      </c>
      <c r="Q239" t="s">
        <v>4485</v>
      </c>
      <c r="R239">
        <v>22</v>
      </c>
      <c r="T239">
        <v>0</v>
      </c>
      <c r="U239">
        <v>0</v>
      </c>
      <c r="V239">
        <v>0</v>
      </c>
      <c r="W239">
        <v>0</v>
      </c>
      <c r="X239">
        <v>0</v>
      </c>
      <c r="Y239">
        <v>0</v>
      </c>
      <c r="Z239">
        <v>0</v>
      </c>
      <c r="AA239">
        <v>0</v>
      </c>
      <c r="AB239">
        <v>50</v>
      </c>
      <c r="AC239">
        <v>0</v>
      </c>
      <c r="AD239">
        <v>0</v>
      </c>
      <c r="AE239">
        <v>0</v>
      </c>
      <c r="AF239">
        <v>0</v>
      </c>
      <c r="AG239">
        <v>0</v>
      </c>
      <c r="AH239">
        <v>50</v>
      </c>
      <c r="AI239">
        <v>50</v>
      </c>
      <c r="AJ239">
        <v>50</v>
      </c>
      <c r="AK239">
        <v>50</v>
      </c>
      <c r="AL239">
        <v>0</v>
      </c>
      <c r="AM239">
        <v>0</v>
      </c>
      <c r="AN239">
        <v>4.5454545454545459</v>
      </c>
      <c r="AO239">
        <v>0</v>
      </c>
      <c r="AP239" t="s">
        <v>113</v>
      </c>
      <c r="AQ239" t="s">
        <v>86</v>
      </c>
      <c r="AR239" t="s">
        <v>157</v>
      </c>
      <c r="AS239">
        <v>0</v>
      </c>
      <c r="AT239">
        <v>0</v>
      </c>
      <c r="AU239">
        <v>0</v>
      </c>
      <c r="AV239">
        <v>0</v>
      </c>
      <c r="AW239">
        <v>0</v>
      </c>
      <c r="AX239">
        <v>0</v>
      </c>
      <c r="AY239">
        <v>0</v>
      </c>
      <c r="AZ239" t="s">
        <v>74</v>
      </c>
      <c r="BA239">
        <v>0</v>
      </c>
      <c r="BB239">
        <v>0</v>
      </c>
      <c r="BC239" t="s">
        <v>76</v>
      </c>
      <c r="BD239">
        <v>4</v>
      </c>
      <c r="BE239" t="s">
        <v>76</v>
      </c>
      <c r="BF239">
        <v>0</v>
      </c>
      <c r="BG239" t="s">
        <v>5695</v>
      </c>
    </row>
    <row r="240" spans="1:59" x14ac:dyDescent="0.25">
      <c r="A240" t="s">
        <v>402</v>
      </c>
      <c r="B240" t="s">
        <v>156</v>
      </c>
      <c r="C240">
        <v>1</v>
      </c>
      <c r="D240">
        <v>240</v>
      </c>
      <c r="E240">
        <v>1</v>
      </c>
      <c r="F240" t="s">
        <v>66</v>
      </c>
      <c r="G240" t="s">
        <v>67</v>
      </c>
      <c r="H240" t="s">
        <v>68</v>
      </c>
      <c r="I240" t="s">
        <v>10</v>
      </c>
      <c r="J240" t="s">
        <v>10</v>
      </c>
      <c r="K240" t="s">
        <v>100</v>
      </c>
      <c r="L240">
        <v>50</v>
      </c>
      <c r="M240">
        <v>938051</v>
      </c>
      <c r="N240">
        <v>0</v>
      </c>
      <c r="O240">
        <v>1</v>
      </c>
      <c r="P240" t="s">
        <v>71</v>
      </c>
      <c r="Q240" t="s">
        <v>4485</v>
      </c>
      <c r="R240">
        <v>22</v>
      </c>
      <c r="T240">
        <v>0</v>
      </c>
      <c r="U240">
        <v>0</v>
      </c>
      <c r="V240">
        <v>0</v>
      </c>
      <c r="W240">
        <v>0</v>
      </c>
      <c r="X240">
        <v>0</v>
      </c>
      <c r="Y240">
        <v>0</v>
      </c>
      <c r="Z240">
        <v>0</v>
      </c>
      <c r="AA240">
        <v>0</v>
      </c>
      <c r="AB240">
        <v>50</v>
      </c>
      <c r="AC240">
        <v>0</v>
      </c>
      <c r="AD240">
        <v>0</v>
      </c>
      <c r="AE240">
        <v>0</v>
      </c>
      <c r="AF240">
        <v>0</v>
      </c>
      <c r="AG240">
        <v>0</v>
      </c>
      <c r="AH240">
        <v>50</v>
      </c>
      <c r="AI240">
        <v>50</v>
      </c>
      <c r="AJ240">
        <v>50</v>
      </c>
      <c r="AK240">
        <v>50</v>
      </c>
      <c r="AL240">
        <v>0</v>
      </c>
      <c r="AM240">
        <v>0</v>
      </c>
      <c r="AN240">
        <v>4.5454545454545459</v>
      </c>
      <c r="AO240">
        <v>0</v>
      </c>
      <c r="AP240" t="s">
        <v>113</v>
      </c>
      <c r="AQ240" t="s">
        <v>86</v>
      </c>
      <c r="AR240" t="s">
        <v>157</v>
      </c>
      <c r="AS240">
        <v>0</v>
      </c>
      <c r="AT240">
        <v>0</v>
      </c>
      <c r="AU240">
        <v>0</v>
      </c>
      <c r="AV240">
        <v>0</v>
      </c>
      <c r="AW240">
        <v>0</v>
      </c>
      <c r="AX240">
        <v>0</v>
      </c>
      <c r="AY240">
        <v>0</v>
      </c>
      <c r="AZ240" t="s">
        <v>74</v>
      </c>
      <c r="BA240">
        <v>0</v>
      </c>
      <c r="BB240">
        <v>0</v>
      </c>
      <c r="BC240" t="s">
        <v>76</v>
      </c>
      <c r="BD240">
        <v>5</v>
      </c>
      <c r="BE240" t="s">
        <v>76</v>
      </c>
      <c r="BF240">
        <v>0</v>
      </c>
      <c r="BG240" t="s">
        <v>5695</v>
      </c>
    </row>
    <row r="241" spans="1:59" x14ac:dyDescent="0.25">
      <c r="A241" t="s">
        <v>403</v>
      </c>
      <c r="B241" t="s">
        <v>156</v>
      </c>
      <c r="C241">
        <v>1</v>
      </c>
      <c r="D241">
        <v>241</v>
      </c>
      <c r="E241">
        <v>1</v>
      </c>
      <c r="F241" t="s">
        <v>66</v>
      </c>
      <c r="G241" t="s">
        <v>67</v>
      </c>
      <c r="H241" t="s">
        <v>68</v>
      </c>
      <c r="I241" t="s">
        <v>10</v>
      </c>
      <c r="J241" t="s">
        <v>10</v>
      </c>
      <c r="K241" t="s">
        <v>100</v>
      </c>
      <c r="L241">
        <v>50</v>
      </c>
      <c r="M241">
        <v>938053</v>
      </c>
      <c r="N241">
        <v>0</v>
      </c>
      <c r="O241">
        <v>1</v>
      </c>
      <c r="P241" t="s">
        <v>71</v>
      </c>
      <c r="Q241" t="s">
        <v>4485</v>
      </c>
      <c r="R241">
        <v>22</v>
      </c>
      <c r="T241">
        <v>0</v>
      </c>
      <c r="U241">
        <v>0</v>
      </c>
      <c r="V241">
        <v>0</v>
      </c>
      <c r="W241">
        <v>0</v>
      </c>
      <c r="X241">
        <v>0</v>
      </c>
      <c r="Y241">
        <v>0</v>
      </c>
      <c r="Z241">
        <v>0</v>
      </c>
      <c r="AA241">
        <v>0</v>
      </c>
      <c r="AB241">
        <v>50</v>
      </c>
      <c r="AC241">
        <v>0</v>
      </c>
      <c r="AD241">
        <v>0</v>
      </c>
      <c r="AE241">
        <v>0</v>
      </c>
      <c r="AF241">
        <v>0</v>
      </c>
      <c r="AG241">
        <v>0</v>
      </c>
      <c r="AH241">
        <v>50</v>
      </c>
      <c r="AI241">
        <v>50</v>
      </c>
      <c r="AJ241">
        <v>50</v>
      </c>
      <c r="AK241">
        <v>50</v>
      </c>
      <c r="AL241">
        <v>0</v>
      </c>
      <c r="AM241">
        <v>0</v>
      </c>
      <c r="AN241">
        <v>4.5454545454545459</v>
      </c>
      <c r="AO241">
        <v>0</v>
      </c>
      <c r="AP241" t="s">
        <v>113</v>
      </c>
      <c r="AQ241" t="s">
        <v>86</v>
      </c>
      <c r="AR241" t="s">
        <v>157</v>
      </c>
      <c r="AS241">
        <v>0</v>
      </c>
      <c r="AT241">
        <v>0</v>
      </c>
      <c r="AU241">
        <v>0</v>
      </c>
      <c r="AV241">
        <v>0</v>
      </c>
      <c r="AW241">
        <v>0</v>
      </c>
      <c r="AX241">
        <v>0</v>
      </c>
      <c r="AY241">
        <v>0</v>
      </c>
      <c r="AZ241" t="s">
        <v>74</v>
      </c>
      <c r="BA241">
        <v>0</v>
      </c>
      <c r="BB241">
        <v>0</v>
      </c>
      <c r="BC241" t="s">
        <v>76</v>
      </c>
      <c r="BD241">
        <v>6</v>
      </c>
      <c r="BE241" t="s">
        <v>76</v>
      </c>
      <c r="BF241">
        <v>0</v>
      </c>
      <c r="BG241" t="s">
        <v>5695</v>
      </c>
    </row>
    <row r="242" spans="1:59" x14ac:dyDescent="0.25">
      <c r="A242" t="s">
        <v>404</v>
      </c>
      <c r="B242" t="s">
        <v>156</v>
      </c>
      <c r="C242">
        <v>1</v>
      </c>
      <c r="D242">
        <v>242</v>
      </c>
      <c r="E242">
        <v>1</v>
      </c>
      <c r="F242" t="s">
        <v>66</v>
      </c>
      <c r="G242" t="s">
        <v>67</v>
      </c>
      <c r="H242" t="s">
        <v>68</v>
      </c>
      <c r="I242" t="s">
        <v>10</v>
      </c>
      <c r="J242" t="s">
        <v>10</v>
      </c>
      <c r="K242" t="s">
        <v>100</v>
      </c>
      <c r="L242">
        <v>50</v>
      </c>
      <c r="M242">
        <v>938055</v>
      </c>
      <c r="N242">
        <v>0</v>
      </c>
      <c r="O242">
        <v>1</v>
      </c>
      <c r="P242" t="s">
        <v>71</v>
      </c>
      <c r="Q242" t="s">
        <v>4485</v>
      </c>
      <c r="R242">
        <v>22</v>
      </c>
      <c r="T242">
        <v>0</v>
      </c>
      <c r="U242">
        <v>0</v>
      </c>
      <c r="V242">
        <v>0</v>
      </c>
      <c r="W242">
        <v>0</v>
      </c>
      <c r="X242">
        <v>0</v>
      </c>
      <c r="Y242">
        <v>0</v>
      </c>
      <c r="Z242">
        <v>0</v>
      </c>
      <c r="AA242">
        <v>0</v>
      </c>
      <c r="AB242">
        <v>50</v>
      </c>
      <c r="AC242">
        <v>0</v>
      </c>
      <c r="AD242">
        <v>0</v>
      </c>
      <c r="AE242">
        <v>0</v>
      </c>
      <c r="AF242">
        <v>0</v>
      </c>
      <c r="AG242">
        <v>0</v>
      </c>
      <c r="AH242">
        <v>50</v>
      </c>
      <c r="AI242">
        <v>50</v>
      </c>
      <c r="AJ242">
        <v>50</v>
      </c>
      <c r="AK242">
        <v>50</v>
      </c>
      <c r="AL242">
        <v>0</v>
      </c>
      <c r="AM242">
        <v>0</v>
      </c>
      <c r="AN242">
        <v>4.5454545454545459</v>
      </c>
      <c r="AO242">
        <v>0</v>
      </c>
      <c r="AP242" t="s">
        <v>113</v>
      </c>
      <c r="AQ242" t="s">
        <v>86</v>
      </c>
      <c r="AR242" t="s">
        <v>157</v>
      </c>
      <c r="AS242">
        <v>0</v>
      </c>
      <c r="AT242">
        <v>0</v>
      </c>
      <c r="AU242">
        <v>0</v>
      </c>
      <c r="AV242">
        <v>0</v>
      </c>
      <c r="AW242">
        <v>0</v>
      </c>
      <c r="AX242">
        <v>0</v>
      </c>
      <c r="AY242">
        <v>0</v>
      </c>
      <c r="AZ242" t="s">
        <v>74</v>
      </c>
      <c r="BA242">
        <v>0</v>
      </c>
      <c r="BB242">
        <v>0</v>
      </c>
      <c r="BC242" t="s">
        <v>81</v>
      </c>
      <c r="BD242">
        <v>7</v>
      </c>
      <c r="BE242" t="s">
        <v>76</v>
      </c>
      <c r="BF242">
        <v>0</v>
      </c>
      <c r="BG242" t="s">
        <v>5695</v>
      </c>
    </row>
    <row r="243" spans="1:59" x14ac:dyDescent="0.25">
      <c r="A243" t="s">
        <v>405</v>
      </c>
      <c r="B243" t="s">
        <v>156</v>
      </c>
      <c r="C243">
        <v>1</v>
      </c>
      <c r="D243">
        <v>243</v>
      </c>
      <c r="E243">
        <v>1</v>
      </c>
      <c r="F243" t="s">
        <v>66</v>
      </c>
      <c r="G243" t="s">
        <v>67</v>
      </c>
      <c r="H243" t="s">
        <v>68</v>
      </c>
      <c r="I243" t="s">
        <v>7</v>
      </c>
      <c r="J243" t="s">
        <v>7</v>
      </c>
      <c r="K243" t="s">
        <v>70</v>
      </c>
      <c r="L243">
        <v>50</v>
      </c>
      <c r="M243">
        <v>938057</v>
      </c>
      <c r="N243">
        <v>6</v>
      </c>
      <c r="O243">
        <v>1</v>
      </c>
      <c r="P243" t="s">
        <v>71</v>
      </c>
      <c r="Q243" t="s">
        <v>4486</v>
      </c>
      <c r="R243">
        <v>23</v>
      </c>
      <c r="T243">
        <v>18</v>
      </c>
      <c r="U243">
        <v>23</v>
      </c>
      <c r="V243">
        <v>5</v>
      </c>
      <c r="W243">
        <v>0</v>
      </c>
      <c r="X243">
        <v>5</v>
      </c>
      <c r="Y243">
        <v>1</v>
      </c>
      <c r="Z243">
        <v>24</v>
      </c>
      <c r="AA243">
        <v>29</v>
      </c>
      <c r="AB243">
        <v>50</v>
      </c>
      <c r="AC243">
        <v>25</v>
      </c>
      <c r="AD243">
        <v>7</v>
      </c>
      <c r="AE243">
        <v>1</v>
      </c>
      <c r="AF243">
        <v>33</v>
      </c>
      <c r="AG243">
        <v>0</v>
      </c>
      <c r="AH243">
        <v>25</v>
      </c>
      <c r="AI243">
        <v>17</v>
      </c>
      <c r="AJ243">
        <v>24</v>
      </c>
      <c r="AK243">
        <v>25</v>
      </c>
      <c r="AL243">
        <v>0</v>
      </c>
      <c r="AM243">
        <v>0.12</v>
      </c>
      <c r="AN243">
        <v>2.1818181818181817</v>
      </c>
      <c r="AO243">
        <v>0</v>
      </c>
      <c r="AP243" t="s">
        <v>82</v>
      </c>
      <c r="AQ243" t="s">
        <v>73</v>
      </c>
      <c r="AR243" t="s">
        <v>157</v>
      </c>
      <c r="AS243">
        <v>2747</v>
      </c>
      <c r="AT243">
        <v>2545</v>
      </c>
      <c r="AU243">
        <v>0</v>
      </c>
      <c r="AV243">
        <v>0</v>
      </c>
      <c r="AW243">
        <v>5.2919999999999998</v>
      </c>
      <c r="AX243">
        <v>0.21167999999999998</v>
      </c>
      <c r="AY243">
        <v>6.9854399999999996</v>
      </c>
      <c r="AZ243" t="s">
        <v>74</v>
      </c>
      <c r="BA243">
        <v>-0.98543999999999965</v>
      </c>
      <c r="BB243">
        <v>-4.6553287981859395</v>
      </c>
      <c r="BC243" t="s">
        <v>75</v>
      </c>
      <c r="BD243">
        <v>0</v>
      </c>
      <c r="BE243" t="s">
        <v>76</v>
      </c>
      <c r="BF243">
        <v>5.3979999999999997</v>
      </c>
      <c r="BG243" t="s">
        <v>5696</v>
      </c>
    </row>
    <row r="244" spans="1:59" x14ac:dyDescent="0.25">
      <c r="A244" t="s">
        <v>406</v>
      </c>
      <c r="B244" t="s">
        <v>156</v>
      </c>
      <c r="C244">
        <v>1</v>
      </c>
      <c r="D244">
        <v>244</v>
      </c>
      <c r="E244">
        <v>1</v>
      </c>
      <c r="F244" t="s">
        <v>66</v>
      </c>
      <c r="G244" t="s">
        <v>67</v>
      </c>
      <c r="H244" t="s">
        <v>68</v>
      </c>
      <c r="I244" t="s">
        <v>7</v>
      </c>
      <c r="J244" t="s">
        <v>7</v>
      </c>
      <c r="K244" t="s">
        <v>70</v>
      </c>
      <c r="L244">
        <v>50</v>
      </c>
      <c r="M244">
        <v>938059</v>
      </c>
      <c r="N244">
        <v>6</v>
      </c>
      <c r="O244">
        <v>1</v>
      </c>
      <c r="P244" t="s">
        <v>71</v>
      </c>
      <c r="Q244" t="s">
        <v>4486</v>
      </c>
      <c r="R244">
        <v>23</v>
      </c>
      <c r="T244">
        <v>27</v>
      </c>
      <c r="U244">
        <v>32</v>
      </c>
      <c r="V244">
        <v>3</v>
      </c>
      <c r="W244">
        <v>0</v>
      </c>
      <c r="X244">
        <v>3</v>
      </c>
      <c r="Y244">
        <v>0</v>
      </c>
      <c r="Z244">
        <v>30</v>
      </c>
      <c r="AA244">
        <v>35</v>
      </c>
      <c r="AB244">
        <v>50</v>
      </c>
      <c r="AC244">
        <v>33</v>
      </c>
      <c r="AD244">
        <v>3</v>
      </c>
      <c r="AE244">
        <v>0</v>
      </c>
      <c r="AF244">
        <v>36</v>
      </c>
      <c r="AG244">
        <v>0</v>
      </c>
      <c r="AH244">
        <v>17</v>
      </c>
      <c r="AI244">
        <v>14</v>
      </c>
      <c r="AJ244">
        <v>17</v>
      </c>
      <c r="AK244">
        <v>17</v>
      </c>
      <c r="AL244">
        <v>0</v>
      </c>
      <c r="AM244">
        <v>0.12</v>
      </c>
      <c r="AN244">
        <v>1.5454545454545454</v>
      </c>
      <c r="AO244">
        <v>0</v>
      </c>
      <c r="AP244" t="s">
        <v>82</v>
      </c>
      <c r="AQ244" t="s">
        <v>73</v>
      </c>
      <c r="AR244" t="s">
        <v>157</v>
      </c>
      <c r="AS244">
        <v>3255</v>
      </c>
      <c r="AT244">
        <v>3537</v>
      </c>
      <c r="AU244">
        <v>0</v>
      </c>
      <c r="AV244">
        <v>0</v>
      </c>
      <c r="AW244">
        <v>6.7919999999999998</v>
      </c>
      <c r="AX244">
        <v>0.20581818181818182</v>
      </c>
      <c r="AY244">
        <v>7.4094545454545457</v>
      </c>
      <c r="AZ244" t="s">
        <v>74</v>
      </c>
      <c r="BA244">
        <v>-1.4094545454545457</v>
      </c>
      <c r="BB244">
        <v>-6.8480565371024751</v>
      </c>
      <c r="BC244" t="s">
        <v>76</v>
      </c>
      <c r="BD244">
        <v>0</v>
      </c>
      <c r="BE244" t="s">
        <v>76</v>
      </c>
      <c r="BF244">
        <v>6.8209999999999997</v>
      </c>
      <c r="BG244" t="s">
        <v>5696</v>
      </c>
    </row>
    <row r="245" spans="1:59" x14ac:dyDescent="0.25">
      <c r="A245" t="s">
        <v>407</v>
      </c>
      <c r="B245" t="s">
        <v>156</v>
      </c>
      <c r="C245">
        <v>1</v>
      </c>
      <c r="D245">
        <v>245</v>
      </c>
      <c r="E245">
        <v>1</v>
      </c>
      <c r="F245" t="s">
        <v>66</v>
      </c>
      <c r="G245" t="s">
        <v>67</v>
      </c>
      <c r="H245" t="s">
        <v>68</v>
      </c>
      <c r="I245" t="s">
        <v>7</v>
      </c>
      <c r="J245" t="s">
        <v>7</v>
      </c>
      <c r="K245" t="s">
        <v>70</v>
      </c>
      <c r="L245">
        <v>50</v>
      </c>
      <c r="M245">
        <v>938061</v>
      </c>
      <c r="N245">
        <v>6</v>
      </c>
      <c r="O245">
        <v>1</v>
      </c>
      <c r="P245" t="s">
        <v>71</v>
      </c>
      <c r="Q245" t="s">
        <v>4486</v>
      </c>
      <c r="R245">
        <v>23</v>
      </c>
      <c r="T245">
        <v>10</v>
      </c>
      <c r="U245">
        <v>15</v>
      </c>
      <c r="V245">
        <v>3</v>
      </c>
      <c r="W245">
        <v>0</v>
      </c>
      <c r="X245">
        <v>3</v>
      </c>
      <c r="Y245">
        <v>1</v>
      </c>
      <c r="Z245">
        <v>14</v>
      </c>
      <c r="AA245">
        <v>19</v>
      </c>
      <c r="AB245">
        <v>50</v>
      </c>
      <c r="AC245">
        <v>19</v>
      </c>
      <c r="AD245">
        <v>3</v>
      </c>
      <c r="AE245">
        <v>8</v>
      </c>
      <c r="AF245">
        <v>30</v>
      </c>
      <c r="AG245">
        <v>0</v>
      </c>
      <c r="AH245">
        <v>31</v>
      </c>
      <c r="AI245">
        <v>20</v>
      </c>
      <c r="AJ245">
        <v>23</v>
      </c>
      <c r="AK245">
        <v>31</v>
      </c>
      <c r="AL245">
        <v>0</v>
      </c>
      <c r="AM245">
        <v>0.12</v>
      </c>
      <c r="AN245">
        <v>2.0909090909090908</v>
      </c>
      <c r="AO245">
        <v>0</v>
      </c>
      <c r="AP245" t="s">
        <v>82</v>
      </c>
      <c r="AQ245" t="s">
        <v>73</v>
      </c>
      <c r="AR245" t="s">
        <v>157</v>
      </c>
      <c r="AS245">
        <v>1780</v>
      </c>
      <c r="AT245">
        <v>1705</v>
      </c>
      <c r="AU245">
        <v>0</v>
      </c>
      <c r="AV245">
        <v>0</v>
      </c>
      <c r="AW245">
        <v>3.4849999999999999</v>
      </c>
      <c r="AX245">
        <v>0.18342105263157893</v>
      </c>
      <c r="AY245">
        <v>5.5026315789473674</v>
      </c>
      <c r="AZ245" t="s">
        <v>74</v>
      </c>
      <c r="BA245">
        <v>0.49736842105263257</v>
      </c>
      <c r="BB245">
        <v>2.711621233859403</v>
      </c>
      <c r="BC245" t="s">
        <v>76</v>
      </c>
      <c r="BD245">
        <v>0</v>
      </c>
      <c r="BE245" t="s">
        <v>76</v>
      </c>
      <c r="BF245">
        <v>3.6349999999999998</v>
      </c>
      <c r="BG245" t="s">
        <v>5696</v>
      </c>
    </row>
    <row r="246" spans="1:59" x14ac:dyDescent="0.25">
      <c r="A246" t="s">
        <v>408</v>
      </c>
      <c r="B246" t="s">
        <v>156</v>
      </c>
      <c r="C246">
        <v>1</v>
      </c>
      <c r="D246">
        <v>246</v>
      </c>
      <c r="E246">
        <v>1</v>
      </c>
      <c r="F246" t="s">
        <v>66</v>
      </c>
      <c r="G246" t="s">
        <v>67</v>
      </c>
      <c r="H246" t="s">
        <v>68</v>
      </c>
      <c r="I246" t="s">
        <v>7</v>
      </c>
      <c r="J246" t="s">
        <v>7</v>
      </c>
      <c r="K246" t="s">
        <v>70</v>
      </c>
      <c r="L246">
        <v>50</v>
      </c>
      <c r="M246">
        <v>938063</v>
      </c>
      <c r="N246">
        <v>6</v>
      </c>
      <c r="O246">
        <v>1</v>
      </c>
      <c r="P246" t="s">
        <v>71</v>
      </c>
      <c r="Q246" t="s">
        <v>4486</v>
      </c>
      <c r="R246">
        <v>23</v>
      </c>
      <c r="T246">
        <v>14</v>
      </c>
      <c r="U246">
        <v>19</v>
      </c>
      <c r="V246">
        <v>6</v>
      </c>
      <c r="W246">
        <v>0</v>
      </c>
      <c r="X246">
        <v>6</v>
      </c>
      <c r="Y246">
        <v>0</v>
      </c>
      <c r="Z246">
        <v>20</v>
      </c>
      <c r="AA246">
        <v>25</v>
      </c>
      <c r="AB246">
        <v>50</v>
      </c>
      <c r="AC246">
        <v>20</v>
      </c>
      <c r="AD246">
        <v>8</v>
      </c>
      <c r="AE246">
        <v>0</v>
      </c>
      <c r="AF246">
        <v>28</v>
      </c>
      <c r="AG246">
        <v>0</v>
      </c>
      <c r="AH246">
        <v>30</v>
      </c>
      <c r="AI246">
        <v>22</v>
      </c>
      <c r="AJ246">
        <v>30</v>
      </c>
      <c r="AK246">
        <v>30</v>
      </c>
      <c r="AL246">
        <v>0</v>
      </c>
      <c r="AM246">
        <v>0.12</v>
      </c>
      <c r="AN246">
        <v>2.7272727272727275</v>
      </c>
      <c r="AO246">
        <v>0</v>
      </c>
      <c r="AP246" t="s">
        <v>82</v>
      </c>
      <c r="AQ246" t="s">
        <v>73</v>
      </c>
      <c r="AR246" t="s">
        <v>157</v>
      </c>
      <c r="AS246">
        <v>2255</v>
      </c>
      <c r="AT246">
        <v>2297</v>
      </c>
      <c r="AU246">
        <v>0</v>
      </c>
      <c r="AV246">
        <v>0</v>
      </c>
      <c r="AW246">
        <v>4.5519999999999996</v>
      </c>
      <c r="AX246">
        <v>0.22759999999999997</v>
      </c>
      <c r="AY246">
        <v>6.3727999999999989</v>
      </c>
      <c r="AZ246" t="s">
        <v>74</v>
      </c>
      <c r="BA246">
        <v>-0.37279999999999891</v>
      </c>
      <c r="BB246">
        <v>-1.6379613356766212</v>
      </c>
      <c r="BC246" t="s">
        <v>76</v>
      </c>
      <c r="BD246">
        <v>0</v>
      </c>
      <c r="BE246" t="s">
        <v>76</v>
      </c>
      <c r="BF246">
        <v>4.6740000000000004</v>
      </c>
      <c r="BG246" t="s">
        <v>5696</v>
      </c>
    </row>
    <row r="247" spans="1:59" x14ac:dyDescent="0.25">
      <c r="A247" t="s">
        <v>409</v>
      </c>
      <c r="B247" t="s">
        <v>156</v>
      </c>
      <c r="C247">
        <v>1</v>
      </c>
      <c r="D247">
        <v>247</v>
      </c>
      <c r="E247">
        <v>1</v>
      </c>
      <c r="F247" t="s">
        <v>66</v>
      </c>
      <c r="G247" t="s">
        <v>67</v>
      </c>
      <c r="H247" t="s">
        <v>68</v>
      </c>
      <c r="I247" t="s">
        <v>7</v>
      </c>
      <c r="J247" t="s">
        <v>7</v>
      </c>
      <c r="K247" t="s">
        <v>70</v>
      </c>
      <c r="L247">
        <v>50</v>
      </c>
      <c r="M247">
        <v>938065</v>
      </c>
      <c r="N247">
        <v>6</v>
      </c>
      <c r="O247">
        <v>1</v>
      </c>
      <c r="P247" t="s">
        <v>71</v>
      </c>
      <c r="Q247" t="s">
        <v>4486</v>
      </c>
      <c r="R247">
        <v>23</v>
      </c>
      <c r="T247">
        <v>14</v>
      </c>
      <c r="U247">
        <v>19</v>
      </c>
      <c r="V247">
        <v>3</v>
      </c>
      <c r="W247">
        <v>0</v>
      </c>
      <c r="X247">
        <v>3</v>
      </c>
      <c r="Y247">
        <v>2</v>
      </c>
      <c r="Z247">
        <v>19</v>
      </c>
      <c r="AA247">
        <v>24</v>
      </c>
      <c r="AB247">
        <v>50</v>
      </c>
      <c r="AC247">
        <v>19</v>
      </c>
      <c r="AD247">
        <v>4</v>
      </c>
      <c r="AE247">
        <v>9</v>
      </c>
      <c r="AF247">
        <v>32</v>
      </c>
      <c r="AG247">
        <v>0</v>
      </c>
      <c r="AH247">
        <v>31</v>
      </c>
      <c r="AI247">
        <v>18</v>
      </c>
      <c r="AJ247">
        <v>22</v>
      </c>
      <c r="AK247">
        <v>31</v>
      </c>
      <c r="AL247">
        <v>0</v>
      </c>
      <c r="AM247">
        <v>0.12</v>
      </c>
      <c r="AN247">
        <v>2</v>
      </c>
      <c r="AO247">
        <v>0</v>
      </c>
      <c r="AP247" t="s">
        <v>82</v>
      </c>
      <c r="AQ247" t="s">
        <v>73</v>
      </c>
      <c r="AR247" t="s">
        <v>157</v>
      </c>
      <c r="AS247">
        <v>2257</v>
      </c>
      <c r="AT247">
        <v>2103</v>
      </c>
      <c r="AU247">
        <v>0</v>
      </c>
      <c r="AV247">
        <v>0</v>
      </c>
      <c r="AW247">
        <v>4.3600000000000003</v>
      </c>
      <c r="AX247">
        <v>0.22947368421052633</v>
      </c>
      <c r="AY247">
        <v>7.3431578947368426</v>
      </c>
      <c r="AZ247" t="s">
        <v>74</v>
      </c>
      <c r="BA247">
        <v>-1.3431578947368426</v>
      </c>
      <c r="BB247">
        <v>-5.8532110091743137</v>
      </c>
      <c r="BC247" t="s">
        <v>76</v>
      </c>
      <c r="BD247">
        <v>0</v>
      </c>
      <c r="BE247" t="s">
        <v>76</v>
      </c>
      <c r="BF247">
        <v>4.335</v>
      </c>
      <c r="BG247" t="s">
        <v>5696</v>
      </c>
    </row>
    <row r="248" spans="1:59" x14ac:dyDescent="0.25">
      <c r="A248" t="s">
        <v>410</v>
      </c>
      <c r="B248" t="s">
        <v>156</v>
      </c>
      <c r="C248">
        <v>1</v>
      </c>
      <c r="D248">
        <v>248</v>
      </c>
      <c r="E248">
        <v>1</v>
      </c>
      <c r="F248" t="s">
        <v>66</v>
      </c>
      <c r="G248" t="s">
        <v>67</v>
      </c>
      <c r="H248" t="s">
        <v>77</v>
      </c>
      <c r="I248" t="s">
        <v>5</v>
      </c>
      <c r="J248" t="s">
        <v>78</v>
      </c>
      <c r="K248" t="s">
        <v>70</v>
      </c>
      <c r="L248">
        <v>50</v>
      </c>
      <c r="M248">
        <v>938067</v>
      </c>
      <c r="N248">
        <v>5</v>
      </c>
      <c r="O248">
        <v>1</v>
      </c>
      <c r="P248" t="s">
        <v>71</v>
      </c>
      <c r="Q248" t="s">
        <v>4486</v>
      </c>
      <c r="R248">
        <v>23</v>
      </c>
      <c r="T248">
        <v>0</v>
      </c>
      <c r="U248">
        <v>4</v>
      </c>
      <c r="V248">
        <v>0</v>
      </c>
      <c r="W248">
        <v>0</v>
      </c>
      <c r="X248">
        <v>0</v>
      </c>
      <c r="Y248">
        <v>0</v>
      </c>
      <c r="Z248">
        <v>0</v>
      </c>
      <c r="AA248">
        <v>4</v>
      </c>
      <c r="AB248">
        <v>50</v>
      </c>
      <c r="AC248">
        <v>4</v>
      </c>
      <c r="AD248">
        <v>0</v>
      </c>
      <c r="AE248">
        <v>0</v>
      </c>
      <c r="AF248">
        <v>4</v>
      </c>
      <c r="AG248">
        <v>0</v>
      </c>
      <c r="AH248">
        <v>46</v>
      </c>
      <c r="AI248">
        <v>46</v>
      </c>
      <c r="AJ248">
        <v>46</v>
      </c>
      <c r="AK248">
        <v>46</v>
      </c>
      <c r="AL248">
        <v>0</v>
      </c>
      <c r="AM248">
        <v>0.1</v>
      </c>
      <c r="AN248">
        <v>4.1818181818181817</v>
      </c>
      <c r="AO248">
        <v>0</v>
      </c>
      <c r="AP248" t="s">
        <v>79</v>
      </c>
      <c r="AQ248" t="s">
        <v>73</v>
      </c>
      <c r="AR248" t="s">
        <v>157</v>
      </c>
      <c r="AS248">
        <v>0</v>
      </c>
      <c r="AT248">
        <v>0</v>
      </c>
      <c r="AU248">
        <v>0</v>
      </c>
      <c r="AV248">
        <v>0</v>
      </c>
      <c r="AW248">
        <v>0</v>
      </c>
      <c r="AX248">
        <v>0</v>
      </c>
      <c r="AY248">
        <v>0</v>
      </c>
      <c r="AZ248" t="s">
        <v>80</v>
      </c>
      <c r="BA248">
        <v>5</v>
      </c>
      <c r="BB248">
        <v>0</v>
      </c>
      <c r="BC248" t="s">
        <v>76</v>
      </c>
      <c r="BD248">
        <v>0</v>
      </c>
      <c r="BE248" t="s">
        <v>76</v>
      </c>
      <c r="BF248">
        <v>4.7826293333333325</v>
      </c>
      <c r="BG248" t="s">
        <v>5696</v>
      </c>
    </row>
    <row r="249" spans="1:59" x14ac:dyDescent="0.25">
      <c r="A249" t="s">
        <v>411</v>
      </c>
      <c r="B249" t="s">
        <v>156</v>
      </c>
      <c r="C249">
        <v>1</v>
      </c>
      <c r="D249">
        <v>249</v>
      </c>
      <c r="E249">
        <v>1</v>
      </c>
      <c r="F249" t="s">
        <v>66</v>
      </c>
      <c r="G249" t="s">
        <v>67</v>
      </c>
      <c r="H249" t="s">
        <v>68</v>
      </c>
      <c r="I249" t="s">
        <v>7</v>
      </c>
      <c r="J249" t="s">
        <v>7</v>
      </c>
      <c r="K249" t="s">
        <v>70</v>
      </c>
      <c r="L249">
        <v>50</v>
      </c>
      <c r="M249">
        <v>938069</v>
      </c>
      <c r="N249">
        <v>6</v>
      </c>
      <c r="O249">
        <v>1</v>
      </c>
      <c r="P249" t="s">
        <v>71</v>
      </c>
      <c r="Q249" t="s">
        <v>4486</v>
      </c>
      <c r="R249">
        <v>23</v>
      </c>
      <c r="T249">
        <v>11</v>
      </c>
      <c r="U249">
        <v>16</v>
      </c>
      <c r="V249">
        <v>8</v>
      </c>
      <c r="W249">
        <v>0</v>
      </c>
      <c r="X249">
        <v>8</v>
      </c>
      <c r="Y249">
        <v>0</v>
      </c>
      <c r="Z249">
        <v>19</v>
      </c>
      <c r="AA249">
        <v>24</v>
      </c>
      <c r="AB249">
        <v>50</v>
      </c>
      <c r="AC249">
        <v>19</v>
      </c>
      <c r="AD249">
        <v>10</v>
      </c>
      <c r="AE249">
        <v>0</v>
      </c>
      <c r="AF249">
        <v>29</v>
      </c>
      <c r="AG249">
        <v>0</v>
      </c>
      <c r="AH249">
        <v>31</v>
      </c>
      <c r="AI249">
        <v>21</v>
      </c>
      <c r="AJ249">
        <v>31</v>
      </c>
      <c r="AK249">
        <v>31</v>
      </c>
      <c r="AL249">
        <v>0</v>
      </c>
      <c r="AM249">
        <v>0.12</v>
      </c>
      <c r="AN249">
        <v>2.8181818181818183</v>
      </c>
      <c r="AO249">
        <v>0</v>
      </c>
      <c r="AP249" t="s">
        <v>82</v>
      </c>
      <c r="AQ249" t="s">
        <v>73</v>
      </c>
      <c r="AR249" t="s">
        <v>157</v>
      </c>
      <c r="AS249">
        <v>2030</v>
      </c>
      <c r="AT249">
        <v>2008</v>
      </c>
      <c r="AU249">
        <v>0</v>
      </c>
      <c r="AV249">
        <v>0</v>
      </c>
      <c r="AW249">
        <v>4.0380000000000003</v>
      </c>
      <c r="AX249">
        <v>0.2125263157894737</v>
      </c>
      <c r="AY249">
        <v>6.163263157894737</v>
      </c>
      <c r="AZ249" t="s">
        <v>74</v>
      </c>
      <c r="BA249">
        <v>-0.163263157894737</v>
      </c>
      <c r="BB249">
        <v>-0.76820208023774217</v>
      </c>
      <c r="BC249" t="s">
        <v>76</v>
      </c>
      <c r="BD249">
        <v>0</v>
      </c>
      <c r="BE249" t="s">
        <v>76</v>
      </c>
      <c r="BF249">
        <v>4.1109999999999998</v>
      </c>
      <c r="BG249" t="s">
        <v>5696</v>
      </c>
    </row>
    <row r="250" spans="1:59" x14ac:dyDescent="0.25">
      <c r="A250" t="s">
        <v>412</v>
      </c>
      <c r="B250" t="s">
        <v>156</v>
      </c>
      <c r="C250">
        <v>1</v>
      </c>
      <c r="D250">
        <v>250</v>
      </c>
      <c r="E250">
        <v>1</v>
      </c>
      <c r="F250" t="s">
        <v>66</v>
      </c>
      <c r="G250" t="s">
        <v>67</v>
      </c>
      <c r="H250" t="s">
        <v>68</v>
      </c>
      <c r="I250" t="s">
        <v>7</v>
      </c>
      <c r="J250" t="s">
        <v>7</v>
      </c>
      <c r="K250" t="s">
        <v>70</v>
      </c>
      <c r="L250">
        <v>50</v>
      </c>
      <c r="M250">
        <v>938071</v>
      </c>
      <c r="N250">
        <v>6</v>
      </c>
      <c r="O250">
        <v>1</v>
      </c>
      <c r="P250" t="s">
        <v>71</v>
      </c>
      <c r="Q250" t="s">
        <v>4486</v>
      </c>
      <c r="R250">
        <v>23</v>
      </c>
      <c r="T250">
        <v>17</v>
      </c>
      <c r="U250">
        <v>22</v>
      </c>
      <c r="V250">
        <v>1</v>
      </c>
      <c r="W250">
        <v>0</v>
      </c>
      <c r="X250">
        <v>1</v>
      </c>
      <c r="Y250">
        <v>0</v>
      </c>
      <c r="Z250">
        <v>18</v>
      </c>
      <c r="AA250">
        <v>23</v>
      </c>
      <c r="AB250">
        <v>50</v>
      </c>
      <c r="AC250">
        <v>25</v>
      </c>
      <c r="AD250">
        <v>2</v>
      </c>
      <c r="AE250">
        <v>0</v>
      </c>
      <c r="AF250">
        <v>27</v>
      </c>
      <c r="AG250">
        <v>0</v>
      </c>
      <c r="AH250">
        <v>25</v>
      </c>
      <c r="AI250">
        <v>23</v>
      </c>
      <c r="AJ250">
        <v>25</v>
      </c>
      <c r="AK250">
        <v>25</v>
      </c>
      <c r="AL250">
        <v>0</v>
      </c>
      <c r="AM250">
        <v>0.12</v>
      </c>
      <c r="AN250">
        <v>2.2727272727272729</v>
      </c>
      <c r="AO250">
        <v>0</v>
      </c>
      <c r="AP250" t="s">
        <v>82</v>
      </c>
      <c r="AQ250" t="s">
        <v>73</v>
      </c>
      <c r="AR250" t="s">
        <v>157</v>
      </c>
      <c r="AS250">
        <v>2343</v>
      </c>
      <c r="AT250">
        <v>2350</v>
      </c>
      <c r="AU250">
        <v>0</v>
      </c>
      <c r="AV250">
        <v>0</v>
      </c>
      <c r="AW250">
        <v>4.6929999999999996</v>
      </c>
      <c r="AX250">
        <v>0.18772</v>
      </c>
      <c r="AY250">
        <v>5.0684399999999998</v>
      </c>
      <c r="AZ250" t="s">
        <v>74</v>
      </c>
      <c r="BA250">
        <v>0.93156000000000017</v>
      </c>
      <c r="BB250">
        <v>4.9624973364585561</v>
      </c>
      <c r="BC250" t="s">
        <v>76</v>
      </c>
      <c r="BD250">
        <v>0</v>
      </c>
      <c r="BE250" t="s">
        <v>76</v>
      </c>
      <c r="BF250">
        <v>4.6740000000000004</v>
      </c>
      <c r="BG250" t="s">
        <v>5696</v>
      </c>
    </row>
    <row r="251" spans="1:59" x14ac:dyDescent="0.25">
      <c r="A251" t="s">
        <v>413</v>
      </c>
      <c r="B251" t="s">
        <v>156</v>
      </c>
      <c r="C251">
        <v>1</v>
      </c>
      <c r="D251">
        <v>251</v>
      </c>
      <c r="E251">
        <v>1</v>
      </c>
      <c r="F251" t="s">
        <v>66</v>
      </c>
      <c r="G251" t="s">
        <v>67</v>
      </c>
      <c r="H251" t="s">
        <v>68</v>
      </c>
      <c r="I251" t="s">
        <v>7</v>
      </c>
      <c r="J251" t="s">
        <v>7</v>
      </c>
      <c r="K251" t="s">
        <v>70</v>
      </c>
      <c r="L251">
        <v>50</v>
      </c>
      <c r="M251">
        <v>938073</v>
      </c>
      <c r="N251">
        <v>6</v>
      </c>
      <c r="O251">
        <v>1</v>
      </c>
      <c r="P251" t="s">
        <v>71</v>
      </c>
      <c r="Q251" t="s">
        <v>4486</v>
      </c>
      <c r="R251">
        <v>23</v>
      </c>
      <c r="T251">
        <v>12</v>
      </c>
      <c r="U251">
        <v>17</v>
      </c>
      <c r="V251">
        <v>3</v>
      </c>
      <c r="W251">
        <v>0</v>
      </c>
      <c r="X251">
        <v>3</v>
      </c>
      <c r="Y251">
        <v>1</v>
      </c>
      <c r="Z251">
        <v>16</v>
      </c>
      <c r="AA251">
        <v>21</v>
      </c>
      <c r="AB251">
        <v>50</v>
      </c>
      <c r="AC251">
        <v>20</v>
      </c>
      <c r="AD251">
        <v>5</v>
      </c>
      <c r="AE251">
        <v>1</v>
      </c>
      <c r="AF251">
        <v>26</v>
      </c>
      <c r="AG251">
        <v>0</v>
      </c>
      <c r="AH251">
        <v>30</v>
      </c>
      <c r="AI251">
        <v>24</v>
      </c>
      <c r="AJ251">
        <v>29</v>
      </c>
      <c r="AK251">
        <v>30</v>
      </c>
      <c r="AL251">
        <v>0</v>
      </c>
      <c r="AM251">
        <v>0.12</v>
      </c>
      <c r="AN251">
        <v>2.6363636363636362</v>
      </c>
      <c r="AO251">
        <v>0</v>
      </c>
      <c r="AP251" t="s">
        <v>82</v>
      </c>
      <c r="AQ251" t="s">
        <v>73</v>
      </c>
      <c r="AR251" t="s">
        <v>157</v>
      </c>
      <c r="AS251">
        <v>2204</v>
      </c>
      <c r="AT251">
        <v>2129</v>
      </c>
      <c r="AU251">
        <v>0</v>
      </c>
      <c r="AV251">
        <v>0</v>
      </c>
      <c r="AW251">
        <v>4.3330000000000002</v>
      </c>
      <c r="AX251">
        <v>0.21665000000000001</v>
      </c>
      <c r="AY251">
        <v>5.6329000000000002</v>
      </c>
      <c r="AZ251" t="s">
        <v>74</v>
      </c>
      <c r="BA251">
        <v>0.36709999999999976</v>
      </c>
      <c r="BB251">
        <v>1.6944380336948985</v>
      </c>
      <c r="BC251" t="s">
        <v>76</v>
      </c>
      <c r="BD251">
        <v>0</v>
      </c>
      <c r="BE251" t="s">
        <v>76</v>
      </c>
      <c r="BF251">
        <v>4.42</v>
      </c>
      <c r="BG251" t="s">
        <v>5696</v>
      </c>
    </row>
    <row r="252" spans="1:59" x14ac:dyDescent="0.25">
      <c r="A252" t="s">
        <v>414</v>
      </c>
      <c r="B252" t="s">
        <v>156</v>
      </c>
      <c r="C252">
        <v>1</v>
      </c>
      <c r="D252">
        <v>252</v>
      </c>
      <c r="E252">
        <v>1</v>
      </c>
      <c r="F252" t="s">
        <v>66</v>
      </c>
      <c r="G252" t="s">
        <v>67</v>
      </c>
      <c r="H252" t="s">
        <v>68</v>
      </c>
      <c r="I252" t="s">
        <v>7</v>
      </c>
      <c r="J252" t="s">
        <v>7</v>
      </c>
      <c r="K252" t="s">
        <v>70</v>
      </c>
      <c r="L252">
        <v>50</v>
      </c>
      <c r="M252">
        <v>938075</v>
      </c>
      <c r="N252">
        <v>6</v>
      </c>
      <c r="O252">
        <v>1</v>
      </c>
      <c r="P252" t="s">
        <v>71</v>
      </c>
      <c r="Q252" t="s">
        <v>4486</v>
      </c>
      <c r="R252">
        <v>23</v>
      </c>
      <c r="T252">
        <v>9</v>
      </c>
      <c r="U252">
        <v>14</v>
      </c>
      <c r="V252">
        <v>5</v>
      </c>
      <c r="W252">
        <v>0</v>
      </c>
      <c r="X252">
        <v>5</v>
      </c>
      <c r="Y252">
        <v>1</v>
      </c>
      <c r="Z252">
        <v>15</v>
      </c>
      <c r="AA252">
        <v>20</v>
      </c>
      <c r="AB252">
        <v>50</v>
      </c>
      <c r="AC252">
        <v>14</v>
      </c>
      <c r="AD252">
        <v>7</v>
      </c>
      <c r="AE252">
        <v>1</v>
      </c>
      <c r="AF252">
        <v>22</v>
      </c>
      <c r="AG252">
        <v>0</v>
      </c>
      <c r="AH252">
        <v>36</v>
      </c>
      <c r="AI252">
        <v>28</v>
      </c>
      <c r="AJ252">
        <v>35</v>
      </c>
      <c r="AK252">
        <v>36</v>
      </c>
      <c r="AL252">
        <v>0</v>
      </c>
      <c r="AM252">
        <v>0.12</v>
      </c>
      <c r="AN252">
        <v>3.1818181818181821</v>
      </c>
      <c r="AO252">
        <v>0</v>
      </c>
      <c r="AP252" t="s">
        <v>82</v>
      </c>
      <c r="AQ252" t="s">
        <v>73</v>
      </c>
      <c r="AR252" t="s">
        <v>157</v>
      </c>
      <c r="AS252">
        <v>2006</v>
      </c>
      <c r="AT252">
        <v>1939</v>
      </c>
      <c r="AU252">
        <v>0</v>
      </c>
      <c r="AV252">
        <v>0</v>
      </c>
      <c r="AW252">
        <v>3.9449999999999998</v>
      </c>
      <c r="AX252">
        <v>0.28178571428571425</v>
      </c>
      <c r="AY252">
        <v>6.1992857142857138</v>
      </c>
      <c r="AZ252" t="s">
        <v>74</v>
      </c>
      <c r="BA252">
        <v>-0.19928571428571384</v>
      </c>
      <c r="BB252">
        <v>-0.70722433460075895</v>
      </c>
      <c r="BC252" t="s">
        <v>76</v>
      </c>
      <c r="BD252">
        <v>0</v>
      </c>
      <c r="BE252" t="s">
        <v>76</v>
      </c>
      <c r="BF252">
        <v>3.879</v>
      </c>
      <c r="BG252" t="s">
        <v>5696</v>
      </c>
    </row>
    <row r="253" spans="1:59" x14ac:dyDescent="0.25">
      <c r="A253" t="s">
        <v>415</v>
      </c>
      <c r="B253" t="s">
        <v>156</v>
      </c>
      <c r="C253">
        <v>1</v>
      </c>
      <c r="D253">
        <v>253</v>
      </c>
      <c r="E253">
        <v>1</v>
      </c>
      <c r="F253" t="s">
        <v>66</v>
      </c>
      <c r="G253" t="s">
        <v>67</v>
      </c>
      <c r="H253" t="s">
        <v>68</v>
      </c>
      <c r="I253" t="s">
        <v>7</v>
      </c>
      <c r="J253" t="s">
        <v>7</v>
      </c>
      <c r="K253" t="s">
        <v>70</v>
      </c>
      <c r="L253">
        <v>50</v>
      </c>
      <c r="M253">
        <v>938077</v>
      </c>
      <c r="N253">
        <v>6</v>
      </c>
      <c r="O253">
        <v>1</v>
      </c>
      <c r="P253" t="s">
        <v>71</v>
      </c>
      <c r="Q253" t="s">
        <v>4486</v>
      </c>
      <c r="R253">
        <v>23</v>
      </c>
      <c r="T253">
        <v>8</v>
      </c>
      <c r="U253">
        <v>13</v>
      </c>
      <c r="V253">
        <v>2</v>
      </c>
      <c r="W253">
        <v>0</v>
      </c>
      <c r="X253">
        <v>2</v>
      </c>
      <c r="Y253">
        <v>2</v>
      </c>
      <c r="Z253">
        <v>12</v>
      </c>
      <c r="AA253">
        <v>17</v>
      </c>
      <c r="AB253">
        <v>50</v>
      </c>
      <c r="AC253">
        <v>14</v>
      </c>
      <c r="AD253">
        <v>2</v>
      </c>
      <c r="AE253">
        <v>9</v>
      </c>
      <c r="AF253">
        <v>25</v>
      </c>
      <c r="AG253">
        <v>0</v>
      </c>
      <c r="AH253">
        <v>36</v>
      </c>
      <c r="AI253">
        <v>25</v>
      </c>
      <c r="AJ253">
        <v>27</v>
      </c>
      <c r="AK253">
        <v>36</v>
      </c>
      <c r="AL253">
        <v>0</v>
      </c>
      <c r="AM253">
        <v>0.12</v>
      </c>
      <c r="AN253">
        <v>2.4545454545454546</v>
      </c>
      <c r="AO253">
        <v>0</v>
      </c>
      <c r="AP253" t="s">
        <v>82</v>
      </c>
      <c r="AQ253" t="s">
        <v>73</v>
      </c>
      <c r="AR253" t="s">
        <v>157</v>
      </c>
      <c r="AS253">
        <v>1724</v>
      </c>
      <c r="AT253">
        <v>1611</v>
      </c>
      <c r="AU253">
        <v>0</v>
      </c>
      <c r="AV253">
        <v>0</v>
      </c>
      <c r="AW253">
        <v>3.335</v>
      </c>
      <c r="AX253">
        <v>0.23821428571428571</v>
      </c>
      <c r="AY253">
        <v>5.9553571428571423</v>
      </c>
      <c r="AZ253" t="s">
        <v>74</v>
      </c>
      <c r="BA253">
        <v>4.464285714285765E-2</v>
      </c>
      <c r="BB253">
        <v>0.18740629685157634</v>
      </c>
      <c r="BC253" t="s">
        <v>81</v>
      </c>
      <c r="BD253">
        <v>0</v>
      </c>
      <c r="BE253" t="s">
        <v>76</v>
      </c>
      <c r="BF253">
        <v>3.36</v>
      </c>
      <c r="BG253" t="s">
        <v>5696</v>
      </c>
    </row>
    <row r="254" spans="1:59" x14ac:dyDescent="0.25">
      <c r="A254" t="s">
        <v>416</v>
      </c>
      <c r="B254" t="s">
        <v>156</v>
      </c>
      <c r="C254">
        <v>1</v>
      </c>
      <c r="D254">
        <v>254</v>
      </c>
      <c r="E254">
        <v>1</v>
      </c>
      <c r="F254" t="s">
        <v>66</v>
      </c>
      <c r="G254" t="s">
        <v>67</v>
      </c>
      <c r="H254" t="s">
        <v>68</v>
      </c>
      <c r="I254" t="s">
        <v>7</v>
      </c>
      <c r="J254" t="s">
        <v>7</v>
      </c>
      <c r="K254" t="s">
        <v>70</v>
      </c>
      <c r="L254">
        <v>50</v>
      </c>
      <c r="M254">
        <v>938079</v>
      </c>
      <c r="N254">
        <v>6</v>
      </c>
      <c r="O254">
        <v>1</v>
      </c>
      <c r="P254" t="s">
        <v>71</v>
      </c>
      <c r="Q254" t="s">
        <v>4487</v>
      </c>
      <c r="R254">
        <v>24</v>
      </c>
      <c r="T254">
        <v>21</v>
      </c>
      <c r="U254">
        <v>26</v>
      </c>
      <c r="V254">
        <v>4</v>
      </c>
      <c r="W254">
        <v>0</v>
      </c>
      <c r="X254">
        <v>4</v>
      </c>
      <c r="Y254">
        <v>0</v>
      </c>
      <c r="Z254">
        <v>25</v>
      </c>
      <c r="AA254">
        <v>30</v>
      </c>
      <c r="AB254">
        <v>50</v>
      </c>
      <c r="AC254">
        <v>28</v>
      </c>
      <c r="AD254">
        <v>6</v>
      </c>
      <c r="AE254">
        <v>0</v>
      </c>
      <c r="AF254">
        <v>34</v>
      </c>
      <c r="AG254">
        <v>0</v>
      </c>
      <c r="AH254">
        <v>22</v>
      </c>
      <c r="AI254">
        <v>16</v>
      </c>
      <c r="AJ254">
        <v>22</v>
      </c>
      <c r="AK254">
        <v>22</v>
      </c>
      <c r="AL254">
        <v>0</v>
      </c>
      <c r="AM254">
        <v>0.12</v>
      </c>
      <c r="AN254">
        <v>2</v>
      </c>
      <c r="AO254">
        <v>0</v>
      </c>
      <c r="AP254" t="s">
        <v>82</v>
      </c>
      <c r="AQ254" t="s">
        <v>73</v>
      </c>
      <c r="AR254" t="s">
        <v>157</v>
      </c>
      <c r="AS254">
        <v>3292</v>
      </c>
      <c r="AT254">
        <v>3233</v>
      </c>
      <c r="AU254">
        <v>0</v>
      </c>
      <c r="AV254">
        <v>0</v>
      </c>
      <c r="AW254">
        <v>6.5250000000000004</v>
      </c>
      <c r="AX254">
        <v>0.23303571428571429</v>
      </c>
      <c r="AY254">
        <v>7.9232142857142858</v>
      </c>
      <c r="AZ254" t="s">
        <v>74</v>
      </c>
      <c r="BA254">
        <v>-1.9232142857142858</v>
      </c>
      <c r="BB254">
        <v>-8.2528735632183903</v>
      </c>
      <c r="BC254" t="s">
        <v>75</v>
      </c>
      <c r="BD254">
        <v>0</v>
      </c>
      <c r="BE254" t="s">
        <v>76</v>
      </c>
      <c r="BF254">
        <v>6.6760000000000002</v>
      </c>
      <c r="BG254" t="s">
        <v>5697</v>
      </c>
    </row>
    <row r="255" spans="1:59" x14ac:dyDescent="0.25">
      <c r="A255" t="s">
        <v>417</v>
      </c>
      <c r="B255" t="s">
        <v>156</v>
      </c>
      <c r="C255">
        <v>1</v>
      </c>
      <c r="D255">
        <v>255</v>
      </c>
      <c r="E255">
        <v>1</v>
      </c>
      <c r="F255" t="s">
        <v>66</v>
      </c>
      <c r="G255" t="s">
        <v>67</v>
      </c>
      <c r="H255" t="s">
        <v>68</v>
      </c>
      <c r="I255" t="s">
        <v>7</v>
      </c>
      <c r="J255" t="s">
        <v>7</v>
      </c>
      <c r="K255" t="s">
        <v>70</v>
      </c>
      <c r="L255">
        <v>50</v>
      </c>
      <c r="M255">
        <v>938081</v>
      </c>
      <c r="N255">
        <v>6</v>
      </c>
      <c r="O255">
        <v>1</v>
      </c>
      <c r="P255" t="s">
        <v>71</v>
      </c>
      <c r="Q255" t="s">
        <v>4487</v>
      </c>
      <c r="R255">
        <v>24</v>
      </c>
      <c r="T255">
        <v>8</v>
      </c>
      <c r="U255">
        <v>13</v>
      </c>
      <c r="V255">
        <v>4</v>
      </c>
      <c r="W255">
        <v>0</v>
      </c>
      <c r="X255">
        <v>4</v>
      </c>
      <c r="Y255">
        <v>1</v>
      </c>
      <c r="Z255">
        <v>13</v>
      </c>
      <c r="AA255">
        <v>18</v>
      </c>
      <c r="AB255">
        <v>50</v>
      </c>
      <c r="AC255">
        <v>13</v>
      </c>
      <c r="AD255">
        <v>6</v>
      </c>
      <c r="AE255">
        <v>1</v>
      </c>
      <c r="AF255">
        <v>20</v>
      </c>
      <c r="AG255">
        <v>0</v>
      </c>
      <c r="AH255">
        <v>37</v>
      </c>
      <c r="AI255">
        <v>30</v>
      </c>
      <c r="AJ255">
        <v>36</v>
      </c>
      <c r="AK255">
        <v>37</v>
      </c>
      <c r="AL255">
        <v>0</v>
      </c>
      <c r="AM255">
        <v>0.12</v>
      </c>
      <c r="AN255">
        <v>3.2727272727272729</v>
      </c>
      <c r="AO255">
        <v>0</v>
      </c>
      <c r="AP255" t="s">
        <v>82</v>
      </c>
      <c r="AQ255" t="s">
        <v>73</v>
      </c>
      <c r="AR255" t="s">
        <v>157</v>
      </c>
      <c r="AS255">
        <v>906</v>
      </c>
      <c r="AT255">
        <v>850</v>
      </c>
      <c r="AU255">
        <v>0</v>
      </c>
      <c r="AV255">
        <v>0</v>
      </c>
      <c r="AW255">
        <v>1.756</v>
      </c>
      <c r="AX255">
        <v>0.13507692307692307</v>
      </c>
      <c r="AY255">
        <v>2.7015384615384614</v>
      </c>
      <c r="AZ255" t="s">
        <v>74</v>
      </c>
      <c r="BA255">
        <v>3.2984615384615386</v>
      </c>
      <c r="BB255">
        <v>24.419134396355357</v>
      </c>
      <c r="BC255" t="s">
        <v>76</v>
      </c>
      <c r="BD255">
        <v>0</v>
      </c>
      <c r="BE255" t="s">
        <v>76</v>
      </c>
      <c r="BF255">
        <v>1.73</v>
      </c>
      <c r="BG255" t="s">
        <v>5697</v>
      </c>
    </row>
    <row r="256" spans="1:59" x14ac:dyDescent="0.25">
      <c r="A256" t="s">
        <v>418</v>
      </c>
      <c r="B256" t="s">
        <v>156</v>
      </c>
      <c r="C256">
        <v>1</v>
      </c>
      <c r="D256">
        <v>256</v>
      </c>
      <c r="E256">
        <v>1</v>
      </c>
      <c r="F256" t="s">
        <v>66</v>
      </c>
      <c r="G256" t="s">
        <v>67</v>
      </c>
      <c r="H256" t="s">
        <v>68</v>
      </c>
      <c r="I256" t="s">
        <v>7</v>
      </c>
      <c r="J256" t="s">
        <v>7</v>
      </c>
      <c r="K256" t="s">
        <v>70</v>
      </c>
      <c r="L256">
        <v>50</v>
      </c>
      <c r="M256">
        <v>938083</v>
      </c>
      <c r="N256">
        <v>6</v>
      </c>
      <c r="O256">
        <v>1</v>
      </c>
      <c r="P256" t="s">
        <v>71</v>
      </c>
      <c r="Q256" t="s">
        <v>4487</v>
      </c>
      <c r="R256">
        <v>24</v>
      </c>
      <c r="T256">
        <v>12</v>
      </c>
      <c r="U256">
        <v>17</v>
      </c>
      <c r="V256">
        <v>2</v>
      </c>
      <c r="W256">
        <v>0</v>
      </c>
      <c r="X256">
        <v>2</v>
      </c>
      <c r="Y256">
        <v>1</v>
      </c>
      <c r="Z256">
        <v>15</v>
      </c>
      <c r="AA256">
        <v>20</v>
      </c>
      <c r="AB256">
        <v>50</v>
      </c>
      <c r="AC256">
        <v>20</v>
      </c>
      <c r="AD256">
        <v>2</v>
      </c>
      <c r="AE256">
        <v>1</v>
      </c>
      <c r="AF256">
        <v>23</v>
      </c>
      <c r="AG256">
        <v>0</v>
      </c>
      <c r="AH256">
        <v>30</v>
      </c>
      <c r="AI256">
        <v>27</v>
      </c>
      <c r="AJ256">
        <v>29</v>
      </c>
      <c r="AK256">
        <v>30</v>
      </c>
      <c r="AL256">
        <v>0</v>
      </c>
      <c r="AM256">
        <v>0.12</v>
      </c>
      <c r="AN256">
        <v>2.6363636363636362</v>
      </c>
      <c r="AO256">
        <v>0</v>
      </c>
      <c r="AP256" t="s">
        <v>82</v>
      </c>
      <c r="AQ256" t="s">
        <v>73</v>
      </c>
      <c r="AR256" t="s">
        <v>157</v>
      </c>
      <c r="AS256">
        <v>1747</v>
      </c>
      <c r="AT256">
        <v>1712</v>
      </c>
      <c r="AU256">
        <v>0</v>
      </c>
      <c r="AV256">
        <v>0</v>
      </c>
      <c r="AW256">
        <v>3.4590000000000001</v>
      </c>
      <c r="AX256">
        <v>0.17294999999999999</v>
      </c>
      <c r="AY256">
        <v>3.9778499999999997</v>
      </c>
      <c r="AZ256" t="s">
        <v>74</v>
      </c>
      <c r="BA256">
        <v>2.0221500000000003</v>
      </c>
      <c r="BB256">
        <v>11.692107545533393</v>
      </c>
      <c r="BC256" t="s">
        <v>76</v>
      </c>
      <c r="BD256">
        <v>0</v>
      </c>
      <c r="BE256" t="s">
        <v>76</v>
      </c>
      <c r="BF256">
        <v>3.609</v>
      </c>
      <c r="BG256" t="s">
        <v>5697</v>
      </c>
    </row>
    <row r="257" spans="1:59" x14ac:dyDescent="0.25">
      <c r="A257" t="s">
        <v>419</v>
      </c>
      <c r="B257" t="s">
        <v>156</v>
      </c>
      <c r="C257">
        <v>1</v>
      </c>
      <c r="D257">
        <v>257</v>
      </c>
      <c r="E257">
        <v>1</v>
      </c>
      <c r="F257" t="s">
        <v>66</v>
      </c>
      <c r="G257" t="s">
        <v>67</v>
      </c>
      <c r="H257" t="s">
        <v>68</v>
      </c>
      <c r="I257" t="s">
        <v>7</v>
      </c>
      <c r="J257" t="s">
        <v>7</v>
      </c>
      <c r="K257" t="s">
        <v>70</v>
      </c>
      <c r="L257">
        <v>50</v>
      </c>
      <c r="M257">
        <v>938085</v>
      </c>
      <c r="N257">
        <v>6</v>
      </c>
      <c r="O257">
        <v>1</v>
      </c>
      <c r="P257" t="s">
        <v>71</v>
      </c>
      <c r="Q257" t="s">
        <v>4487</v>
      </c>
      <c r="R257">
        <v>24</v>
      </c>
      <c r="T257">
        <v>5</v>
      </c>
      <c r="U257">
        <v>10</v>
      </c>
      <c r="V257">
        <v>6</v>
      </c>
      <c r="W257">
        <v>0</v>
      </c>
      <c r="X257">
        <v>6</v>
      </c>
      <c r="Y257">
        <v>2</v>
      </c>
      <c r="Z257">
        <v>13</v>
      </c>
      <c r="AA257">
        <v>18</v>
      </c>
      <c r="AB257">
        <v>50</v>
      </c>
      <c r="AC257">
        <v>10</v>
      </c>
      <c r="AD257">
        <v>9</v>
      </c>
      <c r="AE257">
        <v>10</v>
      </c>
      <c r="AF257">
        <v>29</v>
      </c>
      <c r="AG257">
        <v>0</v>
      </c>
      <c r="AH257">
        <v>40</v>
      </c>
      <c r="AI257">
        <v>21</v>
      </c>
      <c r="AJ257">
        <v>30</v>
      </c>
      <c r="AK257">
        <v>40</v>
      </c>
      <c r="AL257">
        <v>0</v>
      </c>
      <c r="AM257">
        <v>0.12</v>
      </c>
      <c r="AN257">
        <v>2.7272727272727275</v>
      </c>
      <c r="AO257">
        <v>0</v>
      </c>
      <c r="AP257" t="s">
        <v>82</v>
      </c>
      <c r="AQ257" t="s">
        <v>73</v>
      </c>
      <c r="AR257" t="s">
        <v>157</v>
      </c>
      <c r="AS257">
        <v>1013</v>
      </c>
      <c r="AT257">
        <v>952</v>
      </c>
      <c r="AU257">
        <v>0</v>
      </c>
      <c r="AV257">
        <v>0</v>
      </c>
      <c r="AW257">
        <v>1.9650000000000001</v>
      </c>
      <c r="AX257">
        <v>0.19650000000000001</v>
      </c>
      <c r="AY257">
        <v>5.6985000000000001</v>
      </c>
      <c r="AZ257" t="s">
        <v>74</v>
      </c>
      <c r="BA257">
        <v>0.30149999999999988</v>
      </c>
      <c r="BB257">
        <v>1.5343511450381673</v>
      </c>
      <c r="BC257" t="s">
        <v>76</v>
      </c>
      <c r="BD257">
        <v>0</v>
      </c>
      <c r="BE257" t="s">
        <v>76</v>
      </c>
      <c r="BF257">
        <v>2.1840000000000002</v>
      </c>
      <c r="BG257" t="s">
        <v>5697</v>
      </c>
    </row>
    <row r="258" spans="1:59" x14ac:dyDescent="0.25">
      <c r="A258" t="s">
        <v>420</v>
      </c>
      <c r="B258" t="s">
        <v>156</v>
      </c>
      <c r="C258">
        <v>1</v>
      </c>
      <c r="D258">
        <v>258</v>
      </c>
      <c r="E258">
        <v>1</v>
      </c>
      <c r="F258" t="s">
        <v>66</v>
      </c>
      <c r="G258" t="s">
        <v>67</v>
      </c>
      <c r="H258" t="s">
        <v>68</v>
      </c>
      <c r="I258" t="s">
        <v>7</v>
      </c>
      <c r="J258" t="s">
        <v>7</v>
      </c>
      <c r="K258" t="s">
        <v>70</v>
      </c>
      <c r="L258">
        <v>50</v>
      </c>
      <c r="M258">
        <v>938087</v>
      </c>
      <c r="N258">
        <v>6</v>
      </c>
      <c r="O258">
        <v>1</v>
      </c>
      <c r="P258" t="s">
        <v>71</v>
      </c>
      <c r="Q258" t="s">
        <v>4487</v>
      </c>
      <c r="R258">
        <v>24</v>
      </c>
      <c r="T258">
        <v>7</v>
      </c>
      <c r="U258">
        <v>12</v>
      </c>
      <c r="V258">
        <v>1</v>
      </c>
      <c r="W258">
        <v>0</v>
      </c>
      <c r="X258">
        <v>1</v>
      </c>
      <c r="Y258">
        <v>0</v>
      </c>
      <c r="Z258">
        <v>8</v>
      </c>
      <c r="AA258">
        <v>13</v>
      </c>
      <c r="AB258">
        <v>50</v>
      </c>
      <c r="AC258">
        <v>14</v>
      </c>
      <c r="AD258">
        <v>2</v>
      </c>
      <c r="AE258">
        <v>0</v>
      </c>
      <c r="AF258">
        <v>16</v>
      </c>
      <c r="AG258">
        <v>0</v>
      </c>
      <c r="AH258">
        <v>36</v>
      </c>
      <c r="AI258">
        <v>34</v>
      </c>
      <c r="AJ258">
        <v>36</v>
      </c>
      <c r="AK258">
        <v>36</v>
      </c>
      <c r="AL258">
        <v>0</v>
      </c>
      <c r="AM258">
        <v>0.12</v>
      </c>
      <c r="AN258">
        <v>3.2727272727272729</v>
      </c>
      <c r="AO258">
        <v>0</v>
      </c>
      <c r="AP258" t="s">
        <v>82</v>
      </c>
      <c r="AQ258" t="s">
        <v>73</v>
      </c>
      <c r="AR258" t="s">
        <v>157</v>
      </c>
      <c r="AS258">
        <v>921</v>
      </c>
      <c r="AT258">
        <v>870</v>
      </c>
      <c r="AU258">
        <v>0</v>
      </c>
      <c r="AV258">
        <v>0</v>
      </c>
      <c r="AW258">
        <v>1.7909999999999999</v>
      </c>
      <c r="AX258">
        <v>0.12792857142857142</v>
      </c>
      <c r="AY258">
        <v>2.0468571428571427</v>
      </c>
      <c r="AZ258" t="s">
        <v>74</v>
      </c>
      <c r="BA258">
        <v>3.9531428571428573</v>
      </c>
      <c r="BB258">
        <v>30.901172529313236</v>
      </c>
      <c r="BC258" t="s">
        <v>76</v>
      </c>
      <c r="BD258">
        <v>0</v>
      </c>
      <c r="BE258" t="s">
        <v>76</v>
      </c>
      <c r="BF258">
        <v>1.804</v>
      </c>
      <c r="BG258" t="s">
        <v>5697</v>
      </c>
    </row>
    <row r="259" spans="1:59" x14ac:dyDescent="0.25">
      <c r="A259" t="s">
        <v>421</v>
      </c>
      <c r="B259" t="s">
        <v>156</v>
      </c>
      <c r="C259">
        <v>1</v>
      </c>
      <c r="D259">
        <v>259</v>
      </c>
      <c r="E259">
        <v>1</v>
      </c>
      <c r="F259" t="s">
        <v>66</v>
      </c>
      <c r="G259" t="s">
        <v>67</v>
      </c>
      <c r="H259" t="s">
        <v>77</v>
      </c>
      <c r="I259" t="s">
        <v>5</v>
      </c>
      <c r="J259" t="s">
        <v>78</v>
      </c>
      <c r="K259" t="s">
        <v>70</v>
      </c>
      <c r="L259">
        <v>50</v>
      </c>
      <c r="M259">
        <v>938089</v>
      </c>
      <c r="N259">
        <v>5</v>
      </c>
      <c r="O259">
        <v>1</v>
      </c>
      <c r="P259" t="s">
        <v>71</v>
      </c>
      <c r="Q259" t="s">
        <v>4487</v>
      </c>
      <c r="R259">
        <v>24</v>
      </c>
      <c r="T259">
        <v>0</v>
      </c>
      <c r="U259">
        <v>4</v>
      </c>
      <c r="V259">
        <v>0</v>
      </c>
      <c r="W259">
        <v>0</v>
      </c>
      <c r="X259">
        <v>0</v>
      </c>
      <c r="Y259">
        <v>0</v>
      </c>
      <c r="Z259">
        <v>0</v>
      </c>
      <c r="AA259">
        <v>4</v>
      </c>
      <c r="AB259">
        <v>50</v>
      </c>
      <c r="AC259">
        <v>4</v>
      </c>
      <c r="AD259">
        <v>0</v>
      </c>
      <c r="AE259">
        <v>0</v>
      </c>
      <c r="AF259">
        <v>4</v>
      </c>
      <c r="AG259">
        <v>0</v>
      </c>
      <c r="AH259">
        <v>46</v>
      </c>
      <c r="AI259">
        <v>46</v>
      </c>
      <c r="AJ259">
        <v>46</v>
      </c>
      <c r="AK259">
        <v>46</v>
      </c>
      <c r="AL259">
        <v>0</v>
      </c>
      <c r="AM259">
        <v>0.1</v>
      </c>
      <c r="AN259">
        <v>4.1818181818181817</v>
      </c>
      <c r="AO259">
        <v>0</v>
      </c>
      <c r="AP259" t="s">
        <v>79</v>
      </c>
      <c r="AQ259" t="s">
        <v>73</v>
      </c>
      <c r="AR259" t="s">
        <v>157</v>
      </c>
      <c r="AS259">
        <v>0</v>
      </c>
      <c r="AT259">
        <v>0</v>
      </c>
      <c r="AU259">
        <v>0</v>
      </c>
      <c r="AV259">
        <v>0</v>
      </c>
      <c r="AW259">
        <v>0</v>
      </c>
      <c r="AX259">
        <v>0</v>
      </c>
      <c r="AY259">
        <v>0</v>
      </c>
      <c r="AZ259" t="s">
        <v>80</v>
      </c>
      <c r="BA259">
        <v>5</v>
      </c>
      <c r="BB259">
        <v>0</v>
      </c>
      <c r="BC259" t="s">
        <v>76</v>
      </c>
      <c r="BD259">
        <v>0</v>
      </c>
      <c r="BE259" t="s">
        <v>76</v>
      </c>
      <c r="BF259">
        <v>4.3438559999999997</v>
      </c>
      <c r="BG259" t="s">
        <v>5697</v>
      </c>
    </row>
    <row r="260" spans="1:59" x14ac:dyDescent="0.25">
      <c r="A260" t="s">
        <v>422</v>
      </c>
      <c r="B260" t="s">
        <v>156</v>
      </c>
      <c r="C260">
        <v>1</v>
      </c>
      <c r="D260">
        <v>260</v>
      </c>
      <c r="E260">
        <v>1</v>
      </c>
      <c r="F260" t="s">
        <v>66</v>
      </c>
      <c r="G260" t="s">
        <v>67</v>
      </c>
      <c r="H260" t="s">
        <v>68</v>
      </c>
      <c r="I260" t="s">
        <v>7</v>
      </c>
      <c r="J260" t="s">
        <v>7</v>
      </c>
      <c r="K260" t="s">
        <v>70</v>
      </c>
      <c r="L260">
        <v>50</v>
      </c>
      <c r="M260">
        <v>938091</v>
      </c>
      <c r="N260">
        <v>6</v>
      </c>
      <c r="O260">
        <v>1</v>
      </c>
      <c r="P260" t="s">
        <v>71</v>
      </c>
      <c r="Q260" t="s">
        <v>4487</v>
      </c>
      <c r="R260">
        <v>24</v>
      </c>
      <c r="T260">
        <v>11</v>
      </c>
      <c r="U260">
        <v>16</v>
      </c>
      <c r="V260">
        <v>2</v>
      </c>
      <c r="W260">
        <v>0</v>
      </c>
      <c r="X260">
        <v>2</v>
      </c>
      <c r="Y260">
        <v>0</v>
      </c>
      <c r="Z260">
        <v>13</v>
      </c>
      <c r="AA260">
        <v>18</v>
      </c>
      <c r="AB260">
        <v>50</v>
      </c>
      <c r="AC260">
        <v>16</v>
      </c>
      <c r="AD260">
        <v>3</v>
      </c>
      <c r="AE260">
        <v>0</v>
      </c>
      <c r="AF260">
        <v>19</v>
      </c>
      <c r="AG260">
        <v>0</v>
      </c>
      <c r="AH260">
        <v>34</v>
      </c>
      <c r="AI260">
        <v>31</v>
      </c>
      <c r="AJ260">
        <v>34</v>
      </c>
      <c r="AK260">
        <v>34</v>
      </c>
      <c r="AL260">
        <v>0</v>
      </c>
      <c r="AM260">
        <v>0.12</v>
      </c>
      <c r="AN260">
        <v>3.0909090909090908</v>
      </c>
      <c r="AO260">
        <v>0</v>
      </c>
      <c r="AP260" t="s">
        <v>82</v>
      </c>
      <c r="AQ260" t="s">
        <v>73</v>
      </c>
      <c r="AR260" t="s">
        <v>157</v>
      </c>
      <c r="AS260">
        <v>1018</v>
      </c>
      <c r="AT260">
        <v>963</v>
      </c>
      <c r="AU260">
        <v>0</v>
      </c>
      <c r="AV260">
        <v>0</v>
      </c>
      <c r="AW260">
        <v>1.9810000000000001</v>
      </c>
      <c r="AX260">
        <v>0.12381250000000001</v>
      </c>
      <c r="AY260">
        <v>2.3524375000000002</v>
      </c>
      <c r="AZ260" t="s">
        <v>74</v>
      </c>
      <c r="BA260">
        <v>3.6475624999999998</v>
      </c>
      <c r="BB260">
        <v>29.46037354871277</v>
      </c>
      <c r="BC260" t="s">
        <v>76</v>
      </c>
      <c r="BD260">
        <v>0</v>
      </c>
      <c r="BE260" t="s">
        <v>76</v>
      </c>
      <c r="BF260">
        <v>2.044</v>
      </c>
      <c r="BG260" t="s">
        <v>5697</v>
      </c>
    </row>
    <row r="261" spans="1:59" x14ac:dyDescent="0.25">
      <c r="A261" t="s">
        <v>423</v>
      </c>
      <c r="B261" t="s">
        <v>156</v>
      </c>
      <c r="C261">
        <v>1</v>
      </c>
      <c r="D261">
        <v>261</v>
      </c>
      <c r="E261">
        <v>1</v>
      </c>
      <c r="F261" t="s">
        <v>66</v>
      </c>
      <c r="G261" t="s">
        <v>67</v>
      </c>
      <c r="H261" t="s">
        <v>68</v>
      </c>
      <c r="I261" t="s">
        <v>7</v>
      </c>
      <c r="J261" t="s">
        <v>7</v>
      </c>
      <c r="K261" t="s">
        <v>70</v>
      </c>
      <c r="L261">
        <v>50</v>
      </c>
      <c r="M261">
        <v>938093</v>
      </c>
      <c r="N261">
        <v>6</v>
      </c>
      <c r="O261">
        <v>1</v>
      </c>
      <c r="P261" t="s">
        <v>71</v>
      </c>
      <c r="Q261" t="s">
        <v>4487</v>
      </c>
      <c r="R261">
        <v>24</v>
      </c>
      <c r="T261">
        <v>10</v>
      </c>
      <c r="U261">
        <v>15</v>
      </c>
      <c r="V261">
        <v>4</v>
      </c>
      <c r="W261">
        <v>0</v>
      </c>
      <c r="X261">
        <v>4</v>
      </c>
      <c r="Y261">
        <v>2</v>
      </c>
      <c r="Z261">
        <v>16</v>
      </c>
      <c r="AA261">
        <v>21</v>
      </c>
      <c r="AB261">
        <v>50</v>
      </c>
      <c r="AC261">
        <v>18</v>
      </c>
      <c r="AD261">
        <v>6</v>
      </c>
      <c r="AE261">
        <v>3</v>
      </c>
      <c r="AF261">
        <v>27</v>
      </c>
      <c r="AG261">
        <v>0</v>
      </c>
      <c r="AH261">
        <v>32</v>
      </c>
      <c r="AI261">
        <v>23</v>
      </c>
      <c r="AJ261">
        <v>29</v>
      </c>
      <c r="AK261">
        <v>32</v>
      </c>
      <c r="AL261">
        <v>0</v>
      </c>
      <c r="AM261">
        <v>0.12</v>
      </c>
      <c r="AN261">
        <v>2.6363636363636362</v>
      </c>
      <c r="AO261">
        <v>0</v>
      </c>
      <c r="AP261" t="s">
        <v>82</v>
      </c>
      <c r="AQ261" t="s">
        <v>73</v>
      </c>
      <c r="AR261" t="s">
        <v>157</v>
      </c>
      <c r="AS261">
        <v>1285</v>
      </c>
      <c r="AT261">
        <v>1283</v>
      </c>
      <c r="AU261">
        <v>0</v>
      </c>
      <c r="AV261">
        <v>0</v>
      </c>
      <c r="AW261">
        <v>2.5680000000000001</v>
      </c>
      <c r="AX261">
        <v>0.14266666666666666</v>
      </c>
      <c r="AY261">
        <v>3.8519999999999999</v>
      </c>
      <c r="AZ261" t="s">
        <v>74</v>
      </c>
      <c r="BA261">
        <v>2.1480000000000001</v>
      </c>
      <c r="BB261">
        <v>15.056074766355142</v>
      </c>
      <c r="BC261" t="s">
        <v>76</v>
      </c>
      <c r="BD261">
        <v>0</v>
      </c>
      <c r="BE261" t="s">
        <v>76</v>
      </c>
      <c r="BF261">
        <v>2.7389999999999999</v>
      </c>
      <c r="BG261" t="s">
        <v>5697</v>
      </c>
    </row>
    <row r="262" spans="1:59" x14ac:dyDescent="0.25">
      <c r="A262" t="s">
        <v>424</v>
      </c>
      <c r="B262" t="s">
        <v>156</v>
      </c>
      <c r="C262">
        <v>1</v>
      </c>
      <c r="D262">
        <v>262</v>
      </c>
      <c r="E262">
        <v>1</v>
      </c>
      <c r="F262" t="s">
        <v>66</v>
      </c>
      <c r="G262" t="s">
        <v>67</v>
      </c>
      <c r="H262" t="s">
        <v>68</v>
      </c>
      <c r="I262" t="s">
        <v>7</v>
      </c>
      <c r="J262" t="s">
        <v>7</v>
      </c>
      <c r="K262" t="s">
        <v>70</v>
      </c>
      <c r="L262">
        <v>50</v>
      </c>
      <c r="M262">
        <v>938095</v>
      </c>
      <c r="N262">
        <v>6</v>
      </c>
      <c r="O262">
        <v>1</v>
      </c>
      <c r="P262" t="s">
        <v>71</v>
      </c>
      <c r="Q262" t="s">
        <v>4487</v>
      </c>
      <c r="R262">
        <v>24</v>
      </c>
      <c r="T262">
        <v>8</v>
      </c>
      <c r="U262">
        <v>13</v>
      </c>
      <c r="V262">
        <v>2</v>
      </c>
      <c r="W262">
        <v>0</v>
      </c>
      <c r="X262">
        <v>2</v>
      </c>
      <c r="Y262">
        <v>0</v>
      </c>
      <c r="Z262">
        <v>10</v>
      </c>
      <c r="AA262">
        <v>15</v>
      </c>
      <c r="AB262">
        <v>50</v>
      </c>
      <c r="AC262">
        <v>17</v>
      </c>
      <c r="AD262">
        <v>3</v>
      </c>
      <c r="AE262">
        <v>0</v>
      </c>
      <c r="AF262">
        <v>20</v>
      </c>
      <c r="AG262">
        <v>0</v>
      </c>
      <c r="AH262">
        <v>33</v>
      </c>
      <c r="AI262">
        <v>30</v>
      </c>
      <c r="AJ262">
        <v>33</v>
      </c>
      <c r="AK262">
        <v>33</v>
      </c>
      <c r="AL262">
        <v>0</v>
      </c>
      <c r="AM262">
        <v>0.12</v>
      </c>
      <c r="AN262">
        <v>3</v>
      </c>
      <c r="AO262">
        <v>0</v>
      </c>
      <c r="AP262" t="s">
        <v>82</v>
      </c>
      <c r="AQ262" t="s">
        <v>73</v>
      </c>
      <c r="AR262" t="s">
        <v>157</v>
      </c>
      <c r="AS262">
        <v>1410</v>
      </c>
      <c r="AT262">
        <v>1428</v>
      </c>
      <c r="AU262">
        <v>0</v>
      </c>
      <c r="AV262">
        <v>0</v>
      </c>
      <c r="AW262">
        <v>2.8380000000000001</v>
      </c>
      <c r="AX262">
        <v>0.16694117647058823</v>
      </c>
      <c r="AY262">
        <v>3.3388235294117647</v>
      </c>
      <c r="AZ262" t="s">
        <v>74</v>
      </c>
      <c r="BA262">
        <v>2.6611764705882353</v>
      </c>
      <c r="BB262">
        <v>15.940803382663848</v>
      </c>
      <c r="BC262" t="s">
        <v>76</v>
      </c>
      <c r="BD262">
        <v>0</v>
      </c>
      <c r="BE262" t="s">
        <v>76</v>
      </c>
      <c r="BF262">
        <v>2.468</v>
      </c>
      <c r="BG262" t="s">
        <v>5697</v>
      </c>
    </row>
    <row r="263" spans="1:59" x14ac:dyDescent="0.25">
      <c r="A263" t="s">
        <v>425</v>
      </c>
      <c r="B263" t="s">
        <v>156</v>
      </c>
      <c r="C263">
        <v>1</v>
      </c>
      <c r="D263">
        <v>263</v>
      </c>
      <c r="E263">
        <v>1</v>
      </c>
      <c r="F263" t="s">
        <v>66</v>
      </c>
      <c r="G263" t="s">
        <v>67</v>
      </c>
      <c r="H263" t="s">
        <v>68</v>
      </c>
      <c r="I263" t="s">
        <v>7</v>
      </c>
      <c r="J263" t="s">
        <v>7</v>
      </c>
      <c r="K263" t="s">
        <v>70</v>
      </c>
      <c r="L263">
        <v>50</v>
      </c>
      <c r="M263">
        <v>938097</v>
      </c>
      <c r="N263">
        <v>6</v>
      </c>
      <c r="O263">
        <v>1</v>
      </c>
      <c r="P263" t="s">
        <v>71</v>
      </c>
      <c r="Q263" t="s">
        <v>4487</v>
      </c>
      <c r="R263">
        <v>24</v>
      </c>
      <c r="T263">
        <v>9</v>
      </c>
      <c r="U263">
        <v>14</v>
      </c>
      <c r="V263">
        <v>6</v>
      </c>
      <c r="W263">
        <v>0</v>
      </c>
      <c r="X263">
        <v>6</v>
      </c>
      <c r="Y263">
        <v>0</v>
      </c>
      <c r="Z263">
        <v>15</v>
      </c>
      <c r="AA263">
        <v>20</v>
      </c>
      <c r="AB263">
        <v>50</v>
      </c>
      <c r="AC263">
        <v>16</v>
      </c>
      <c r="AD263">
        <v>7</v>
      </c>
      <c r="AE263">
        <v>0</v>
      </c>
      <c r="AF263">
        <v>23</v>
      </c>
      <c r="AG263">
        <v>0</v>
      </c>
      <c r="AH263">
        <v>34</v>
      </c>
      <c r="AI263">
        <v>27</v>
      </c>
      <c r="AJ263">
        <v>34</v>
      </c>
      <c r="AK263">
        <v>34</v>
      </c>
      <c r="AL263">
        <v>0</v>
      </c>
      <c r="AM263">
        <v>0.12</v>
      </c>
      <c r="AN263">
        <v>3.0909090909090908</v>
      </c>
      <c r="AO263">
        <v>0</v>
      </c>
      <c r="AP263" t="s">
        <v>82</v>
      </c>
      <c r="AQ263" t="s">
        <v>73</v>
      </c>
      <c r="AR263" t="s">
        <v>157</v>
      </c>
      <c r="AS263">
        <v>1157</v>
      </c>
      <c r="AT263">
        <v>1071</v>
      </c>
      <c r="AU263">
        <v>0</v>
      </c>
      <c r="AV263">
        <v>0</v>
      </c>
      <c r="AW263">
        <v>2.2280000000000002</v>
      </c>
      <c r="AX263">
        <v>0.13925000000000001</v>
      </c>
      <c r="AY263">
        <v>3.2027500000000004</v>
      </c>
      <c r="AZ263" t="s">
        <v>74</v>
      </c>
      <c r="BA263">
        <v>2.7972499999999996</v>
      </c>
      <c r="BB263">
        <v>20.087971274685813</v>
      </c>
      <c r="BC263" t="s">
        <v>76</v>
      </c>
      <c r="BD263">
        <v>0</v>
      </c>
      <c r="BE263" t="s">
        <v>76</v>
      </c>
      <c r="BF263">
        <v>2.3969999999999998</v>
      </c>
      <c r="BG263" t="s">
        <v>5697</v>
      </c>
    </row>
    <row r="264" spans="1:59" x14ac:dyDescent="0.25">
      <c r="A264" t="s">
        <v>426</v>
      </c>
      <c r="B264" t="s">
        <v>156</v>
      </c>
      <c r="C264">
        <v>1</v>
      </c>
      <c r="D264">
        <v>264</v>
      </c>
      <c r="E264">
        <v>1</v>
      </c>
      <c r="F264" t="s">
        <v>66</v>
      </c>
      <c r="G264" t="s">
        <v>67</v>
      </c>
      <c r="H264" t="s">
        <v>68</v>
      </c>
      <c r="I264" t="s">
        <v>7</v>
      </c>
      <c r="J264" t="s">
        <v>7</v>
      </c>
      <c r="K264" t="s">
        <v>70</v>
      </c>
      <c r="L264">
        <v>50</v>
      </c>
      <c r="M264">
        <v>938099</v>
      </c>
      <c r="N264">
        <v>6</v>
      </c>
      <c r="O264">
        <v>1</v>
      </c>
      <c r="P264" t="s">
        <v>71</v>
      </c>
      <c r="Q264" t="s">
        <v>4487</v>
      </c>
      <c r="R264">
        <v>24</v>
      </c>
      <c r="T264">
        <v>5</v>
      </c>
      <c r="U264">
        <v>10</v>
      </c>
      <c r="V264">
        <v>2</v>
      </c>
      <c r="W264">
        <v>0</v>
      </c>
      <c r="X264">
        <v>2</v>
      </c>
      <c r="Y264">
        <v>0</v>
      </c>
      <c r="Z264">
        <v>7</v>
      </c>
      <c r="AA264">
        <v>12</v>
      </c>
      <c r="AB264">
        <v>50</v>
      </c>
      <c r="AC264">
        <v>10</v>
      </c>
      <c r="AD264">
        <v>4</v>
      </c>
      <c r="AE264">
        <v>0</v>
      </c>
      <c r="AF264">
        <v>14</v>
      </c>
      <c r="AG264">
        <v>0</v>
      </c>
      <c r="AH264">
        <v>40</v>
      </c>
      <c r="AI264">
        <v>36</v>
      </c>
      <c r="AJ264">
        <v>40</v>
      </c>
      <c r="AK264">
        <v>40</v>
      </c>
      <c r="AL264">
        <v>0</v>
      </c>
      <c r="AM264">
        <v>0.12</v>
      </c>
      <c r="AN264">
        <v>3.6363636363636367</v>
      </c>
      <c r="AO264">
        <v>0</v>
      </c>
      <c r="AP264" t="s">
        <v>82</v>
      </c>
      <c r="AQ264" t="s">
        <v>73</v>
      </c>
      <c r="AR264" t="s">
        <v>157</v>
      </c>
      <c r="AS264">
        <v>695</v>
      </c>
      <c r="AT264">
        <v>640</v>
      </c>
      <c r="AU264">
        <v>0</v>
      </c>
      <c r="AV264">
        <v>0</v>
      </c>
      <c r="AW264">
        <v>1.335</v>
      </c>
      <c r="AX264">
        <v>0.13350000000000001</v>
      </c>
      <c r="AY264">
        <v>1.8690000000000002</v>
      </c>
      <c r="AZ264" t="s">
        <v>74</v>
      </c>
      <c r="BA264">
        <v>4.1310000000000002</v>
      </c>
      <c r="BB264">
        <v>30.943820224719101</v>
      </c>
      <c r="BC264" t="s">
        <v>81</v>
      </c>
      <c r="BD264">
        <v>0</v>
      </c>
      <c r="BE264" t="s">
        <v>76</v>
      </c>
      <c r="BF264">
        <v>1.306</v>
      </c>
      <c r="BG264" t="s">
        <v>5697</v>
      </c>
    </row>
    <row r="265" spans="1:59" x14ac:dyDescent="0.25">
      <c r="A265" t="s">
        <v>427</v>
      </c>
      <c r="B265" t="s">
        <v>156</v>
      </c>
      <c r="C265">
        <v>1</v>
      </c>
      <c r="D265">
        <v>265</v>
      </c>
      <c r="E265" t="s">
        <v>91</v>
      </c>
      <c r="F265" t="s">
        <v>66</v>
      </c>
      <c r="G265" t="s">
        <v>67</v>
      </c>
      <c r="H265" t="s">
        <v>68</v>
      </c>
      <c r="I265" t="s">
        <v>6</v>
      </c>
      <c r="J265" t="s">
        <v>3</v>
      </c>
      <c r="K265" t="s">
        <v>70</v>
      </c>
      <c r="L265">
        <v>50</v>
      </c>
      <c r="M265">
        <v>3458556</v>
      </c>
      <c r="N265">
        <v>20</v>
      </c>
      <c r="O265">
        <v>1</v>
      </c>
      <c r="P265" t="s">
        <v>71</v>
      </c>
      <c r="Q265" t="s">
        <v>4488</v>
      </c>
      <c r="R265">
        <v>25</v>
      </c>
      <c r="S265" t="s">
        <v>2001</v>
      </c>
      <c r="T265">
        <v>22</v>
      </c>
      <c r="U265">
        <v>25</v>
      </c>
      <c r="V265">
        <v>0</v>
      </c>
      <c r="W265">
        <v>0</v>
      </c>
      <c r="X265">
        <v>0</v>
      </c>
      <c r="Y265">
        <v>0</v>
      </c>
      <c r="Z265">
        <v>22</v>
      </c>
      <c r="AA265">
        <v>25</v>
      </c>
      <c r="AB265">
        <v>50</v>
      </c>
      <c r="AC265">
        <v>49</v>
      </c>
      <c r="AD265">
        <v>0</v>
      </c>
      <c r="AE265">
        <v>0</v>
      </c>
      <c r="AF265">
        <v>49</v>
      </c>
      <c r="AG265">
        <v>0</v>
      </c>
      <c r="AH265">
        <v>1</v>
      </c>
      <c r="AI265">
        <v>1</v>
      </c>
      <c r="AJ265">
        <v>1</v>
      </c>
      <c r="AK265">
        <v>1</v>
      </c>
      <c r="AL265">
        <v>0</v>
      </c>
      <c r="AM265">
        <v>0.4</v>
      </c>
      <c r="AN265">
        <v>9.0909090909090912E-2</v>
      </c>
      <c r="AO265">
        <v>0</v>
      </c>
      <c r="AP265" t="s">
        <v>103</v>
      </c>
      <c r="AQ265" t="s">
        <v>73</v>
      </c>
      <c r="AR265" t="s">
        <v>191</v>
      </c>
      <c r="AS265">
        <v>0</v>
      </c>
      <c r="AT265">
        <v>0</v>
      </c>
      <c r="AU265">
        <v>0</v>
      </c>
      <c r="AV265">
        <v>0</v>
      </c>
      <c r="AW265">
        <v>0</v>
      </c>
      <c r="AX265">
        <v>0</v>
      </c>
      <c r="AY265">
        <v>0</v>
      </c>
      <c r="AZ265" t="s">
        <v>83</v>
      </c>
      <c r="BA265">
        <v>20</v>
      </c>
      <c r="BB265">
        <v>0</v>
      </c>
      <c r="BC265" t="s">
        <v>75</v>
      </c>
      <c r="BD265">
        <v>0</v>
      </c>
      <c r="BE265" t="s">
        <v>76</v>
      </c>
      <c r="BF265">
        <v>5.5066053333333329</v>
      </c>
      <c r="BG265" t="s">
        <v>5698</v>
      </c>
    </row>
    <row r="266" spans="1:59" x14ac:dyDescent="0.25">
      <c r="A266" t="s">
        <v>428</v>
      </c>
      <c r="B266" t="s">
        <v>156</v>
      </c>
      <c r="C266">
        <v>1</v>
      </c>
      <c r="D266">
        <v>266</v>
      </c>
      <c r="E266" t="s">
        <v>91</v>
      </c>
      <c r="F266" t="s">
        <v>66</v>
      </c>
      <c r="G266" t="s">
        <v>67</v>
      </c>
      <c r="H266" t="s">
        <v>68</v>
      </c>
      <c r="I266" t="s">
        <v>6</v>
      </c>
      <c r="J266" t="s">
        <v>3</v>
      </c>
      <c r="K266" t="s">
        <v>70</v>
      </c>
      <c r="L266">
        <v>50</v>
      </c>
      <c r="M266">
        <v>3458558</v>
      </c>
      <c r="N266">
        <v>20</v>
      </c>
      <c r="O266">
        <v>1</v>
      </c>
      <c r="P266" t="s">
        <v>71</v>
      </c>
      <c r="Q266" t="s">
        <v>4488</v>
      </c>
      <c r="R266">
        <v>25</v>
      </c>
      <c r="S266" t="s">
        <v>2001</v>
      </c>
      <c r="T266">
        <v>22</v>
      </c>
      <c r="U266">
        <v>25</v>
      </c>
      <c r="V266">
        <v>0</v>
      </c>
      <c r="W266">
        <v>0</v>
      </c>
      <c r="X266">
        <v>0</v>
      </c>
      <c r="Y266">
        <v>0</v>
      </c>
      <c r="Z266">
        <v>22</v>
      </c>
      <c r="AA266">
        <v>25</v>
      </c>
      <c r="AB266">
        <v>50</v>
      </c>
      <c r="AC266">
        <v>49</v>
      </c>
      <c r="AD266">
        <v>0</v>
      </c>
      <c r="AE266">
        <v>0</v>
      </c>
      <c r="AF266">
        <v>49</v>
      </c>
      <c r="AG266">
        <v>0</v>
      </c>
      <c r="AH266">
        <v>1</v>
      </c>
      <c r="AI266">
        <v>1</v>
      </c>
      <c r="AJ266">
        <v>1</v>
      </c>
      <c r="AK266">
        <v>1</v>
      </c>
      <c r="AL266">
        <v>0</v>
      </c>
      <c r="AM266">
        <v>0.4</v>
      </c>
      <c r="AN266">
        <v>9.0909090909090912E-2</v>
      </c>
      <c r="AO266">
        <v>0</v>
      </c>
      <c r="AP266" t="s">
        <v>103</v>
      </c>
      <c r="AQ266" t="s">
        <v>73</v>
      </c>
      <c r="AR266" t="s">
        <v>191</v>
      </c>
      <c r="AS266">
        <v>0</v>
      </c>
      <c r="AT266">
        <v>0</v>
      </c>
      <c r="AU266">
        <v>0</v>
      </c>
      <c r="AV266">
        <v>0</v>
      </c>
      <c r="AW266">
        <v>0</v>
      </c>
      <c r="AX266">
        <v>0</v>
      </c>
      <c r="AY266">
        <v>0</v>
      </c>
      <c r="AZ266" t="s">
        <v>83</v>
      </c>
      <c r="BA266">
        <v>20</v>
      </c>
      <c r="BB266">
        <v>0</v>
      </c>
      <c r="BC266" t="s">
        <v>76</v>
      </c>
      <c r="BD266">
        <v>0</v>
      </c>
      <c r="BE266" t="s">
        <v>76</v>
      </c>
      <c r="BF266">
        <v>4.212224</v>
      </c>
      <c r="BG266" t="s">
        <v>5698</v>
      </c>
    </row>
    <row r="267" spans="1:59" x14ac:dyDescent="0.25">
      <c r="A267" t="s">
        <v>429</v>
      </c>
      <c r="B267" t="s">
        <v>156</v>
      </c>
      <c r="C267">
        <v>1</v>
      </c>
      <c r="D267">
        <v>267</v>
      </c>
      <c r="E267" t="s">
        <v>91</v>
      </c>
      <c r="F267" t="s">
        <v>66</v>
      </c>
      <c r="G267" t="s">
        <v>67</v>
      </c>
      <c r="H267" t="s">
        <v>68</v>
      </c>
      <c r="I267" t="s">
        <v>6</v>
      </c>
      <c r="J267" t="s">
        <v>3</v>
      </c>
      <c r="K267" t="s">
        <v>70</v>
      </c>
      <c r="L267">
        <v>50</v>
      </c>
      <c r="M267">
        <v>3530368</v>
      </c>
      <c r="N267">
        <v>20</v>
      </c>
      <c r="O267">
        <v>1</v>
      </c>
      <c r="P267" t="s">
        <v>71</v>
      </c>
      <c r="Q267" t="s">
        <v>4488</v>
      </c>
      <c r="R267">
        <v>25</v>
      </c>
      <c r="S267" t="s">
        <v>4489</v>
      </c>
      <c r="T267">
        <v>17</v>
      </c>
      <c r="U267">
        <v>20</v>
      </c>
      <c r="V267">
        <v>0</v>
      </c>
      <c r="W267">
        <v>0</v>
      </c>
      <c r="X267">
        <v>0</v>
      </c>
      <c r="Y267">
        <v>0</v>
      </c>
      <c r="Z267">
        <v>17</v>
      </c>
      <c r="AA267">
        <v>20</v>
      </c>
      <c r="AB267">
        <v>50</v>
      </c>
      <c r="AC267">
        <v>39</v>
      </c>
      <c r="AD267">
        <v>0</v>
      </c>
      <c r="AE267">
        <v>0</v>
      </c>
      <c r="AF267">
        <v>39</v>
      </c>
      <c r="AG267">
        <v>0</v>
      </c>
      <c r="AH267">
        <v>11</v>
      </c>
      <c r="AI267">
        <v>11</v>
      </c>
      <c r="AJ267">
        <v>11</v>
      </c>
      <c r="AK267">
        <v>11</v>
      </c>
      <c r="AL267">
        <v>0</v>
      </c>
      <c r="AM267">
        <v>0.4</v>
      </c>
      <c r="AN267">
        <v>1</v>
      </c>
      <c r="AO267">
        <v>0</v>
      </c>
      <c r="AP267" t="s">
        <v>103</v>
      </c>
      <c r="AQ267" t="s">
        <v>73</v>
      </c>
      <c r="AR267" t="s">
        <v>191</v>
      </c>
      <c r="AS267">
        <v>0</v>
      </c>
      <c r="AT267">
        <v>0</v>
      </c>
      <c r="AU267">
        <v>0</v>
      </c>
      <c r="AV267">
        <v>0</v>
      </c>
      <c r="AW267">
        <v>0</v>
      </c>
      <c r="AX267">
        <v>0</v>
      </c>
      <c r="AY267">
        <v>0</v>
      </c>
      <c r="AZ267" t="s">
        <v>80</v>
      </c>
      <c r="BA267">
        <v>20</v>
      </c>
      <c r="BB267">
        <v>0</v>
      </c>
      <c r="BC267" t="s">
        <v>76</v>
      </c>
      <c r="BD267">
        <v>0</v>
      </c>
      <c r="BE267" t="s">
        <v>76</v>
      </c>
      <c r="BF267">
        <v>9.3239333333333327</v>
      </c>
      <c r="BG267" t="s">
        <v>5698</v>
      </c>
    </row>
    <row r="268" spans="1:59" x14ac:dyDescent="0.25">
      <c r="A268" t="s">
        <v>430</v>
      </c>
      <c r="B268" t="s">
        <v>156</v>
      </c>
      <c r="C268">
        <v>1</v>
      </c>
      <c r="D268">
        <v>268</v>
      </c>
      <c r="E268" t="s">
        <v>91</v>
      </c>
      <c r="F268" t="s">
        <v>66</v>
      </c>
      <c r="G268" t="s">
        <v>67</v>
      </c>
      <c r="H268" t="s">
        <v>68</v>
      </c>
      <c r="I268" t="s">
        <v>6</v>
      </c>
      <c r="J268" t="s">
        <v>3</v>
      </c>
      <c r="K268" t="s">
        <v>70</v>
      </c>
      <c r="L268">
        <v>50</v>
      </c>
      <c r="M268">
        <v>3530370</v>
      </c>
      <c r="N268">
        <v>20</v>
      </c>
      <c r="O268">
        <v>1</v>
      </c>
      <c r="P268" t="s">
        <v>71</v>
      </c>
      <c r="Q268" t="s">
        <v>4488</v>
      </c>
      <c r="R268">
        <v>25</v>
      </c>
      <c r="S268" t="s">
        <v>8813</v>
      </c>
      <c r="T268">
        <v>18</v>
      </c>
      <c r="U268">
        <v>21</v>
      </c>
      <c r="V268">
        <v>1</v>
      </c>
      <c r="W268">
        <v>0</v>
      </c>
      <c r="X268">
        <v>1</v>
      </c>
      <c r="Y268">
        <v>0</v>
      </c>
      <c r="Z268">
        <v>18</v>
      </c>
      <c r="AA268">
        <v>22</v>
      </c>
      <c r="AB268">
        <v>50</v>
      </c>
      <c r="AC268">
        <v>41</v>
      </c>
      <c r="AD268">
        <v>1</v>
      </c>
      <c r="AE268">
        <v>0</v>
      </c>
      <c r="AF268">
        <v>42</v>
      </c>
      <c r="AG268">
        <v>0</v>
      </c>
      <c r="AH268">
        <v>9</v>
      </c>
      <c r="AI268">
        <v>8</v>
      </c>
      <c r="AJ268">
        <v>9</v>
      </c>
      <c r="AK268">
        <v>9</v>
      </c>
      <c r="AL268">
        <v>0</v>
      </c>
      <c r="AM268">
        <v>0.4</v>
      </c>
      <c r="AN268">
        <v>0.81818181818181823</v>
      </c>
      <c r="AO268">
        <v>0</v>
      </c>
      <c r="AP268" t="s">
        <v>103</v>
      </c>
      <c r="AQ268" t="s">
        <v>73</v>
      </c>
      <c r="AR268" t="s">
        <v>191</v>
      </c>
      <c r="AS268">
        <v>0</v>
      </c>
      <c r="AT268">
        <v>0</v>
      </c>
      <c r="AU268">
        <v>0</v>
      </c>
      <c r="AV268">
        <v>0</v>
      </c>
      <c r="AW268">
        <v>0</v>
      </c>
      <c r="AX268">
        <v>0</v>
      </c>
      <c r="AY268">
        <v>0</v>
      </c>
      <c r="AZ268" t="s">
        <v>80</v>
      </c>
      <c r="BA268">
        <v>20</v>
      </c>
      <c r="BB268">
        <v>0</v>
      </c>
      <c r="BC268" t="s">
        <v>76</v>
      </c>
      <c r="BD268">
        <v>0</v>
      </c>
      <c r="BE268" t="s">
        <v>76</v>
      </c>
      <c r="BF268">
        <v>8.9948533333333334</v>
      </c>
      <c r="BG268" t="s">
        <v>5698</v>
      </c>
    </row>
    <row r="269" spans="1:59" x14ac:dyDescent="0.25">
      <c r="A269" t="s">
        <v>431</v>
      </c>
      <c r="B269" t="s">
        <v>156</v>
      </c>
      <c r="C269">
        <v>1</v>
      </c>
      <c r="D269">
        <v>269</v>
      </c>
      <c r="E269" t="s">
        <v>91</v>
      </c>
      <c r="F269" t="s">
        <v>66</v>
      </c>
      <c r="G269" t="s">
        <v>67</v>
      </c>
      <c r="H269" t="s">
        <v>68</v>
      </c>
      <c r="I269" t="s">
        <v>10</v>
      </c>
      <c r="J269" t="s">
        <v>10</v>
      </c>
      <c r="K269" t="s">
        <v>92</v>
      </c>
      <c r="L269">
        <v>50</v>
      </c>
      <c r="M269">
        <v>937859</v>
      </c>
      <c r="N269">
        <v>0</v>
      </c>
      <c r="O269">
        <v>1</v>
      </c>
      <c r="P269" t="s">
        <v>71</v>
      </c>
      <c r="Q269" t="s">
        <v>4488</v>
      </c>
      <c r="R269">
        <v>25</v>
      </c>
      <c r="S269" t="s">
        <v>2681</v>
      </c>
      <c r="T269">
        <v>0</v>
      </c>
      <c r="U269">
        <v>0</v>
      </c>
      <c r="V269">
        <v>0</v>
      </c>
      <c r="W269">
        <v>0</v>
      </c>
      <c r="X269">
        <v>0</v>
      </c>
      <c r="Y269">
        <v>0</v>
      </c>
      <c r="Z269">
        <v>0</v>
      </c>
      <c r="AA269">
        <v>0</v>
      </c>
      <c r="AB269">
        <v>50</v>
      </c>
      <c r="AC269">
        <v>0</v>
      </c>
      <c r="AD269">
        <v>0</v>
      </c>
      <c r="AE269">
        <v>0</v>
      </c>
      <c r="AF269">
        <v>0</v>
      </c>
      <c r="AG269">
        <v>0</v>
      </c>
      <c r="AH269">
        <v>0</v>
      </c>
      <c r="AI269">
        <v>50</v>
      </c>
      <c r="AJ269">
        <v>50</v>
      </c>
      <c r="AK269">
        <v>50</v>
      </c>
      <c r="AL269">
        <v>50</v>
      </c>
      <c r="AM269">
        <v>0</v>
      </c>
      <c r="AN269">
        <v>4.5454545454545459</v>
      </c>
      <c r="AO269">
        <v>0</v>
      </c>
      <c r="AP269" t="s">
        <v>2682</v>
      </c>
      <c r="AQ269" t="s">
        <v>86</v>
      </c>
      <c r="AR269" t="s">
        <v>191</v>
      </c>
      <c r="AS269">
        <v>0</v>
      </c>
      <c r="AT269">
        <v>0</v>
      </c>
      <c r="AU269">
        <v>0</v>
      </c>
      <c r="AV269">
        <v>0</v>
      </c>
      <c r="AW269">
        <v>0</v>
      </c>
      <c r="AX269">
        <v>0</v>
      </c>
      <c r="AY269">
        <v>0</v>
      </c>
      <c r="AZ269" t="s">
        <v>83</v>
      </c>
      <c r="BA269">
        <v>0</v>
      </c>
      <c r="BB269">
        <v>0</v>
      </c>
      <c r="BC269" t="s">
        <v>76</v>
      </c>
      <c r="BD269">
        <v>1</v>
      </c>
      <c r="BE269" t="s">
        <v>76</v>
      </c>
      <c r="BF269">
        <v>0</v>
      </c>
      <c r="BG269" t="s">
        <v>5698</v>
      </c>
    </row>
    <row r="270" spans="1:59" x14ac:dyDescent="0.25">
      <c r="A270" t="s">
        <v>432</v>
      </c>
      <c r="B270" t="s">
        <v>156</v>
      </c>
      <c r="C270">
        <v>1</v>
      </c>
      <c r="D270">
        <v>270</v>
      </c>
      <c r="E270" t="s">
        <v>91</v>
      </c>
      <c r="F270" t="s">
        <v>66</v>
      </c>
      <c r="G270" t="s">
        <v>67</v>
      </c>
      <c r="H270" t="s">
        <v>68</v>
      </c>
      <c r="I270" t="s">
        <v>10</v>
      </c>
      <c r="J270" t="s">
        <v>10</v>
      </c>
      <c r="K270" t="s">
        <v>92</v>
      </c>
      <c r="L270">
        <v>50</v>
      </c>
      <c r="M270">
        <v>937861</v>
      </c>
      <c r="N270">
        <v>0</v>
      </c>
      <c r="O270">
        <v>1</v>
      </c>
      <c r="P270" t="s">
        <v>71</v>
      </c>
      <c r="Q270" t="s">
        <v>4488</v>
      </c>
      <c r="R270">
        <v>25</v>
      </c>
      <c r="S270" t="s">
        <v>2681</v>
      </c>
      <c r="T270">
        <v>0</v>
      </c>
      <c r="U270">
        <v>0</v>
      </c>
      <c r="V270">
        <v>0</v>
      </c>
      <c r="W270">
        <v>0</v>
      </c>
      <c r="X270">
        <v>0</v>
      </c>
      <c r="Y270">
        <v>0</v>
      </c>
      <c r="Z270">
        <v>0</v>
      </c>
      <c r="AA270">
        <v>0</v>
      </c>
      <c r="AB270">
        <v>50</v>
      </c>
      <c r="AC270">
        <v>0</v>
      </c>
      <c r="AD270">
        <v>0</v>
      </c>
      <c r="AE270">
        <v>0</v>
      </c>
      <c r="AF270">
        <v>0</v>
      </c>
      <c r="AG270">
        <v>0</v>
      </c>
      <c r="AH270">
        <v>0</v>
      </c>
      <c r="AI270">
        <v>50</v>
      </c>
      <c r="AJ270">
        <v>50</v>
      </c>
      <c r="AK270">
        <v>50</v>
      </c>
      <c r="AL270">
        <v>50</v>
      </c>
      <c r="AM270">
        <v>0</v>
      </c>
      <c r="AN270">
        <v>4.5454545454545459</v>
      </c>
      <c r="AO270">
        <v>0</v>
      </c>
      <c r="AP270" t="s">
        <v>2682</v>
      </c>
      <c r="AQ270" t="s">
        <v>86</v>
      </c>
      <c r="AR270" t="s">
        <v>191</v>
      </c>
      <c r="AS270">
        <v>0</v>
      </c>
      <c r="AT270">
        <v>0</v>
      </c>
      <c r="AU270">
        <v>0</v>
      </c>
      <c r="AV270">
        <v>0</v>
      </c>
      <c r="AW270">
        <v>0</v>
      </c>
      <c r="AX270">
        <v>0</v>
      </c>
      <c r="AY270">
        <v>0</v>
      </c>
      <c r="AZ270" t="s">
        <v>83</v>
      </c>
      <c r="BA270">
        <v>0</v>
      </c>
      <c r="BB270">
        <v>0</v>
      </c>
      <c r="BC270" t="s">
        <v>76</v>
      </c>
      <c r="BD270">
        <v>2</v>
      </c>
      <c r="BE270" t="s">
        <v>76</v>
      </c>
      <c r="BF270">
        <v>0</v>
      </c>
      <c r="BG270" t="s">
        <v>5698</v>
      </c>
    </row>
    <row r="271" spans="1:59" x14ac:dyDescent="0.25">
      <c r="A271" t="s">
        <v>433</v>
      </c>
      <c r="B271" t="s">
        <v>156</v>
      </c>
      <c r="C271">
        <v>1</v>
      </c>
      <c r="D271">
        <v>271</v>
      </c>
      <c r="E271" t="s">
        <v>91</v>
      </c>
      <c r="F271" t="s">
        <v>66</v>
      </c>
      <c r="G271" t="s">
        <v>67</v>
      </c>
      <c r="H271" t="s">
        <v>68</v>
      </c>
      <c r="I271" t="s">
        <v>10</v>
      </c>
      <c r="J271" t="s">
        <v>10</v>
      </c>
      <c r="K271" t="s">
        <v>92</v>
      </c>
      <c r="L271">
        <v>50</v>
      </c>
      <c r="M271">
        <v>937863</v>
      </c>
      <c r="N271">
        <v>0</v>
      </c>
      <c r="O271">
        <v>1</v>
      </c>
      <c r="P271" t="s">
        <v>71</v>
      </c>
      <c r="Q271" t="s">
        <v>4488</v>
      </c>
      <c r="R271">
        <v>25</v>
      </c>
      <c r="S271" t="s">
        <v>2681</v>
      </c>
      <c r="T271">
        <v>0</v>
      </c>
      <c r="U271">
        <v>0</v>
      </c>
      <c r="V271">
        <v>0</v>
      </c>
      <c r="W271">
        <v>0</v>
      </c>
      <c r="X271">
        <v>0</v>
      </c>
      <c r="Y271">
        <v>0</v>
      </c>
      <c r="Z271">
        <v>0</v>
      </c>
      <c r="AA271">
        <v>0</v>
      </c>
      <c r="AB271">
        <v>50</v>
      </c>
      <c r="AC271">
        <v>0</v>
      </c>
      <c r="AD271">
        <v>0</v>
      </c>
      <c r="AE271">
        <v>0</v>
      </c>
      <c r="AF271">
        <v>0</v>
      </c>
      <c r="AG271">
        <v>0</v>
      </c>
      <c r="AH271">
        <v>0</v>
      </c>
      <c r="AI271">
        <v>50</v>
      </c>
      <c r="AJ271">
        <v>50</v>
      </c>
      <c r="AK271">
        <v>50</v>
      </c>
      <c r="AL271">
        <v>50</v>
      </c>
      <c r="AM271">
        <v>0</v>
      </c>
      <c r="AN271">
        <v>4.5454545454545459</v>
      </c>
      <c r="AO271">
        <v>0</v>
      </c>
      <c r="AP271" t="s">
        <v>2682</v>
      </c>
      <c r="AQ271" t="s">
        <v>86</v>
      </c>
      <c r="AR271" t="s">
        <v>191</v>
      </c>
      <c r="AS271">
        <v>0</v>
      </c>
      <c r="AT271">
        <v>0</v>
      </c>
      <c r="AU271">
        <v>0</v>
      </c>
      <c r="AV271">
        <v>0</v>
      </c>
      <c r="AW271">
        <v>0</v>
      </c>
      <c r="AX271">
        <v>0</v>
      </c>
      <c r="AY271">
        <v>0</v>
      </c>
      <c r="AZ271" t="s">
        <v>83</v>
      </c>
      <c r="BA271">
        <v>0</v>
      </c>
      <c r="BB271">
        <v>0</v>
      </c>
      <c r="BC271" t="s">
        <v>76</v>
      </c>
      <c r="BD271">
        <v>3</v>
      </c>
      <c r="BE271" t="s">
        <v>76</v>
      </c>
      <c r="BF271">
        <v>0</v>
      </c>
      <c r="BG271" t="s">
        <v>5698</v>
      </c>
    </row>
    <row r="272" spans="1:59" x14ac:dyDescent="0.25">
      <c r="A272" t="s">
        <v>434</v>
      </c>
      <c r="B272" t="s">
        <v>156</v>
      </c>
      <c r="C272">
        <v>1</v>
      </c>
      <c r="D272">
        <v>272</v>
      </c>
      <c r="E272" t="s">
        <v>91</v>
      </c>
      <c r="F272" t="s">
        <v>66</v>
      </c>
      <c r="G272" t="s">
        <v>67</v>
      </c>
      <c r="H272" t="s">
        <v>68</v>
      </c>
      <c r="I272" t="s">
        <v>10</v>
      </c>
      <c r="J272" t="s">
        <v>10</v>
      </c>
      <c r="K272" t="s">
        <v>92</v>
      </c>
      <c r="L272">
        <v>50</v>
      </c>
      <c r="M272">
        <v>937865</v>
      </c>
      <c r="N272">
        <v>0</v>
      </c>
      <c r="O272">
        <v>1</v>
      </c>
      <c r="P272" t="s">
        <v>71</v>
      </c>
      <c r="Q272" t="s">
        <v>4488</v>
      </c>
      <c r="R272">
        <v>25</v>
      </c>
      <c r="S272" t="s">
        <v>2681</v>
      </c>
      <c r="T272">
        <v>0</v>
      </c>
      <c r="U272">
        <v>0</v>
      </c>
      <c r="V272">
        <v>0</v>
      </c>
      <c r="W272">
        <v>0</v>
      </c>
      <c r="X272">
        <v>0</v>
      </c>
      <c r="Y272">
        <v>0</v>
      </c>
      <c r="Z272">
        <v>0</v>
      </c>
      <c r="AA272">
        <v>0</v>
      </c>
      <c r="AB272">
        <v>50</v>
      </c>
      <c r="AC272">
        <v>0</v>
      </c>
      <c r="AD272">
        <v>0</v>
      </c>
      <c r="AE272">
        <v>0</v>
      </c>
      <c r="AF272">
        <v>0</v>
      </c>
      <c r="AG272">
        <v>0</v>
      </c>
      <c r="AH272">
        <v>0</v>
      </c>
      <c r="AI272">
        <v>50</v>
      </c>
      <c r="AJ272">
        <v>50</v>
      </c>
      <c r="AK272">
        <v>50</v>
      </c>
      <c r="AL272">
        <v>50</v>
      </c>
      <c r="AM272">
        <v>0</v>
      </c>
      <c r="AN272">
        <v>4.5454545454545459</v>
      </c>
      <c r="AO272">
        <v>0</v>
      </c>
      <c r="AP272" t="s">
        <v>2682</v>
      </c>
      <c r="AQ272" t="s">
        <v>86</v>
      </c>
      <c r="AR272" t="s">
        <v>191</v>
      </c>
      <c r="AS272">
        <v>0</v>
      </c>
      <c r="AT272">
        <v>0</v>
      </c>
      <c r="AU272">
        <v>0</v>
      </c>
      <c r="AV272">
        <v>0</v>
      </c>
      <c r="AW272">
        <v>0</v>
      </c>
      <c r="AX272">
        <v>0</v>
      </c>
      <c r="AY272">
        <v>0</v>
      </c>
      <c r="AZ272" t="s">
        <v>83</v>
      </c>
      <c r="BA272">
        <v>0</v>
      </c>
      <c r="BB272">
        <v>0</v>
      </c>
      <c r="BC272" t="s">
        <v>76</v>
      </c>
      <c r="BD272">
        <v>4</v>
      </c>
      <c r="BE272" t="s">
        <v>76</v>
      </c>
      <c r="BF272">
        <v>0</v>
      </c>
      <c r="BG272" t="s">
        <v>5698</v>
      </c>
    </row>
    <row r="273" spans="1:59" x14ac:dyDescent="0.25">
      <c r="A273" t="s">
        <v>435</v>
      </c>
      <c r="B273" t="s">
        <v>156</v>
      </c>
      <c r="C273">
        <v>1</v>
      </c>
      <c r="D273">
        <v>273</v>
      </c>
      <c r="E273" t="s">
        <v>91</v>
      </c>
      <c r="F273" t="s">
        <v>66</v>
      </c>
      <c r="G273" t="s">
        <v>67</v>
      </c>
      <c r="H273" t="s">
        <v>68</v>
      </c>
      <c r="I273" t="s">
        <v>10</v>
      </c>
      <c r="J273" t="s">
        <v>10</v>
      </c>
      <c r="K273" t="s">
        <v>92</v>
      </c>
      <c r="L273">
        <v>50</v>
      </c>
      <c r="M273">
        <v>937867</v>
      </c>
      <c r="N273">
        <v>0</v>
      </c>
      <c r="O273">
        <v>1</v>
      </c>
      <c r="P273" t="s">
        <v>71</v>
      </c>
      <c r="Q273" t="s">
        <v>4488</v>
      </c>
      <c r="R273">
        <v>25</v>
      </c>
      <c r="S273" t="s">
        <v>2681</v>
      </c>
      <c r="T273">
        <v>0</v>
      </c>
      <c r="U273">
        <v>0</v>
      </c>
      <c r="V273">
        <v>0</v>
      </c>
      <c r="W273">
        <v>0</v>
      </c>
      <c r="X273">
        <v>0</v>
      </c>
      <c r="Y273">
        <v>0</v>
      </c>
      <c r="Z273">
        <v>0</v>
      </c>
      <c r="AA273">
        <v>0</v>
      </c>
      <c r="AB273">
        <v>50</v>
      </c>
      <c r="AC273">
        <v>0</v>
      </c>
      <c r="AD273">
        <v>0</v>
      </c>
      <c r="AE273">
        <v>0</v>
      </c>
      <c r="AF273">
        <v>0</v>
      </c>
      <c r="AG273">
        <v>0</v>
      </c>
      <c r="AH273">
        <v>0</v>
      </c>
      <c r="AI273">
        <v>50</v>
      </c>
      <c r="AJ273">
        <v>50</v>
      </c>
      <c r="AK273">
        <v>50</v>
      </c>
      <c r="AL273">
        <v>50</v>
      </c>
      <c r="AM273">
        <v>0</v>
      </c>
      <c r="AN273">
        <v>4.5454545454545459</v>
      </c>
      <c r="AO273">
        <v>0</v>
      </c>
      <c r="AP273" t="s">
        <v>2682</v>
      </c>
      <c r="AQ273" t="s">
        <v>86</v>
      </c>
      <c r="AR273" t="s">
        <v>191</v>
      </c>
      <c r="AS273">
        <v>0</v>
      </c>
      <c r="AT273">
        <v>0</v>
      </c>
      <c r="AU273">
        <v>0</v>
      </c>
      <c r="AV273">
        <v>0</v>
      </c>
      <c r="AW273">
        <v>0</v>
      </c>
      <c r="AX273">
        <v>0</v>
      </c>
      <c r="AY273">
        <v>0</v>
      </c>
      <c r="AZ273" t="s">
        <v>83</v>
      </c>
      <c r="BA273">
        <v>0</v>
      </c>
      <c r="BB273">
        <v>0</v>
      </c>
      <c r="BC273" t="s">
        <v>76</v>
      </c>
      <c r="BD273">
        <v>5</v>
      </c>
      <c r="BE273" t="s">
        <v>76</v>
      </c>
      <c r="BF273">
        <v>0</v>
      </c>
      <c r="BG273" t="s">
        <v>5698</v>
      </c>
    </row>
    <row r="274" spans="1:59" x14ac:dyDescent="0.25">
      <c r="A274" t="s">
        <v>436</v>
      </c>
      <c r="B274" t="s">
        <v>156</v>
      </c>
      <c r="C274">
        <v>1</v>
      </c>
      <c r="D274">
        <v>274</v>
      </c>
      <c r="E274" t="s">
        <v>91</v>
      </c>
      <c r="F274" t="s">
        <v>66</v>
      </c>
      <c r="G274" t="s">
        <v>67</v>
      </c>
      <c r="H274" t="s">
        <v>68</v>
      </c>
      <c r="I274" t="s">
        <v>6</v>
      </c>
      <c r="J274" t="s">
        <v>1518</v>
      </c>
      <c r="K274" t="s">
        <v>100</v>
      </c>
      <c r="L274">
        <v>50</v>
      </c>
      <c r="M274">
        <v>937869</v>
      </c>
      <c r="N274">
        <v>20</v>
      </c>
      <c r="O274">
        <v>1</v>
      </c>
      <c r="P274" t="s">
        <v>71</v>
      </c>
      <c r="Q274" t="s">
        <v>4488</v>
      </c>
      <c r="R274">
        <v>25</v>
      </c>
      <c r="S274" t="s">
        <v>5699</v>
      </c>
      <c r="T274">
        <v>0</v>
      </c>
      <c r="U274">
        <v>0</v>
      </c>
      <c r="V274">
        <v>0</v>
      </c>
      <c r="W274">
        <v>0</v>
      </c>
      <c r="X274">
        <v>0</v>
      </c>
      <c r="Y274">
        <v>0</v>
      </c>
      <c r="Z274">
        <v>0</v>
      </c>
      <c r="AA274">
        <v>0</v>
      </c>
      <c r="AB274">
        <v>50</v>
      </c>
      <c r="AC274">
        <v>0</v>
      </c>
      <c r="AD274">
        <v>0</v>
      </c>
      <c r="AE274">
        <v>0</v>
      </c>
      <c r="AF274">
        <v>0</v>
      </c>
      <c r="AG274">
        <v>0</v>
      </c>
      <c r="AH274">
        <v>50</v>
      </c>
      <c r="AI274">
        <v>50</v>
      </c>
      <c r="AJ274">
        <v>50</v>
      </c>
      <c r="AK274">
        <v>50</v>
      </c>
      <c r="AL274">
        <v>0</v>
      </c>
      <c r="AM274">
        <v>0.4</v>
      </c>
      <c r="AN274">
        <v>4.5454545454545459</v>
      </c>
      <c r="AO274">
        <v>0</v>
      </c>
      <c r="AP274" t="s">
        <v>101</v>
      </c>
      <c r="AQ274" t="s">
        <v>86</v>
      </c>
      <c r="AR274" t="s">
        <v>191</v>
      </c>
      <c r="AS274">
        <v>0</v>
      </c>
      <c r="AT274">
        <v>0</v>
      </c>
      <c r="AU274">
        <v>0</v>
      </c>
      <c r="AV274">
        <v>0</v>
      </c>
      <c r="AW274">
        <v>0</v>
      </c>
      <c r="AX274">
        <v>0</v>
      </c>
      <c r="AY274">
        <v>0</v>
      </c>
      <c r="AZ274" t="s">
        <v>74</v>
      </c>
      <c r="BA274">
        <v>20</v>
      </c>
      <c r="BB274">
        <v>0</v>
      </c>
      <c r="BC274" t="s">
        <v>76</v>
      </c>
      <c r="BD274">
        <v>0</v>
      </c>
      <c r="BE274" t="s">
        <v>76</v>
      </c>
      <c r="BF274">
        <v>0</v>
      </c>
      <c r="BG274" t="s">
        <v>5698</v>
      </c>
    </row>
    <row r="275" spans="1:59" x14ac:dyDescent="0.25">
      <c r="A275" t="s">
        <v>437</v>
      </c>
      <c r="B275" t="s">
        <v>156</v>
      </c>
      <c r="C275">
        <v>1</v>
      </c>
      <c r="D275">
        <v>275</v>
      </c>
      <c r="E275" t="s">
        <v>91</v>
      </c>
      <c r="F275" t="s">
        <v>66</v>
      </c>
      <c r="G275" t="s">
        <v>67</v>
      </c>
      <c r="H275" t="s">
        <v>68</v>
      </c>
      <c r="I275" t="s">
        <v>6</v>
      </c>
      <c r="J275" t="s">
        <v>1518</v>
      </c>
      <c r="K275" t="s">
        <v>100</v>
      </c>
      <c r="L275">
        <v>50</v>
      </c>
      <c r="M275">
        <v>937871</v>
      </c>
      <c r="N275">
        <v>20</v>
      </c>
      <c r="O275">
        <v>1</v>
      </c>
      <c r="P275" t="s">
        <v>71</v>
      </c>
      <c r="Q275" t="s">
        <v>4488</v>
      </c>
      <c r="R275">
        <v>25</v>
      </c>
      <c r="S275" t="s">
        <v>5699</v>
      </c>
      <c r="T275">
        <v>0</v>
      </c>
      <c r="U275">
        <v>0</v>
      </c>
      <c r="V275">
        <v>0</v>
      </c>
      <c r="W275">
        <v>0</v>
      </c>
      <c r="X275">
        <v>0</v>
      </c>
      <c r="Y275">
        <v>0</v>
      </c>
      <c r="Z275">
        <v>0</v>
      </c>
      <c r="AA275">
        <v>0</v>
      </c>
      <c r="AB275">
        <v>50</v>
      </c>
      <c r="AC275">
        <v>0</v>
      </c>
      <c r="AD275">
        <v>0</v>
      </c>
      <c r="AE275">
        <v>0</v>
      </c>
      <c r="AF275">
        <v>0</v>
      </c>
      <c r="AG275">
        <v>0</v>
      </c>
      <c r="AH275">
        <v>50</v>
      </c>
      <c r="AI275">
        <v>50</v>
      </c>
      <c r="AJ275">
        <v>50</v>
      </c>
      <c r="AK275">
        <v>50</v>
      </c>
      <c r="AL275">
        <v>0</v>
      </c>
      <c r="AM275">
        <v>0.4</v>
      </c>
      <c r="AN275">
        <v>4.5454545454545459</v>
      </c>
      <c r="AO275">
        <v>0</v>
      </c>
      <c r="AP275" t="s">
        <v>101</v>
      </c>
      <c r="AQ275" t="s">
        <v>86</v>
      </c>
      <c r="AR275" t="s">
        <v>191</v>
      </c>
      <c r="AS275">
        <v>0</v>
      </c>
      <c r="AT275">
        <v>0</v>
      </c>
      <c r="AU275">
        <v>0</v>
      </c>
      <c r="AV275">
        <v>0</v>
      </c>
      <c r="AW275">
        <v>0</v>
      </c>
      <c r="AX275">
        <v>0</v>
      </c>
      <c r="AY275">
        <v>0</v>
      </c>
      <c r="AZ275" t="s">
        <v>74</v>
      </c>
      <c r="BA275">
        <v>20</v>
      </c>
      <c r="BB275">
        <v>0</v>
      </c>
      <c r="BC275" t="s">
        <v>81</v>
      </c>
      <c r="BD275">
        <v>0</v>
      </c>
      <c r="BE275" t="s">
        <v>76</v>
      </c>
      <c r="BF275">
        <v>0</v>
      </c>
      <c r="BG275" t="s">
        <v>5698</v>
      </c>
    </row>
    <row r="276" spans="1:59" x14ac:dyDescent="0.25">
      <c r="A276" t="s">
        <v>438</v>
      </c>
      <c r="B276" t="s">
        <v>156</v>
      </c>
      <c r="C276">
        <v>1</v>
      </c>
      <c r="D276">
        <v>276</v>
      </c>
      <c r="E276" t="s">
        <v>91</v>
      </c>
      <c r="F276" t="s">
        <v>66</v>
      </c>
      <c r="G276" t="s">
        <v>67</v>
      </c>
      <c r="H276" t="s">
        <v>68</v>
      </c>
      <c r="I276" t="s">
        <v>6</v>
      </c>
      <c r="J276" t="s">
        <v>1518</v>
      </c>
      <c r="K276" t="s">
        <v>70</v>
      </c>
      <c r="L276">
        <v>0</v>
      </c>
      <c r="M276">
        <v>3540504</v>
      </c>
      <c r="N276">
        <v>20</v>
      </c>
      <c r="O276">
        <v>1</v>
      </c>
      <c r="P276" t="s">
        <v>71</v>
      </c>
      <c r="Q276" t="s">
        <v>4490</v>
      </c>
      <c r="R276">
        <v>26</v>
      </c>
      <c r="S276" t="s">
        <v>4973</v>
      </c>
      <c r="T276">
        <v>1</v>
      </c>
      <c r="U276">
        <v>4</v>
      </c>
      <c r="V276">
        <v>1</v>
      </c>
      <c r="W276">
        <v>0</v>
      </c>
      <c r="X276">
        <v>1</v>
      </c>
      <c r="Y276">
        <v>0</v>
      </c>
      <c r="Z276">
        <v>2</v>
      </c>
      <c r="AA276">
        <v>5</v>
      </c>
      <c r="AB276">
        <v>50</v>
      </c>
      <c r="AC276">
        <v>13</v>
      </c>
      <c r="AD276">
        <v>8</v>
      </c>
      <c r="AE276">
        <v>0</v>
      </c>
      <c r="AF276">
        <v>21</v>
      </c>
      <c r="AG276">
        <v>0</v>
      </c>
      <c r="AH276">
        <v>37</v>
      </c>
      <c r="AI276">
        <v>29</v>
      </c>
      <c r="AJ276">
        <v>37</v>
      </c>
      <c r="AK276">
        <v>37</v>
      </c>
      <c r="AL276">
        <v>0</v>
      </c>
      <c r="AM276">
        <v>0.4</v>
      </c>
      <c r="AN276">
        <v>3.3636363636363638</v>
      </c>
      <c r="AO276">
        <v>0</v>
      </c>
      <c r="AP276" t="s">
        <v>103</v>
      </c>
      <c r="AQ276" t="s">
        <v>73</v>
      </c>
      <c r="AR276" t="s">
        <v>191</v>
      </c>
      <c r="AS276">
        <v>0</v>
      </c>
      <c r="AT276">
        <v>0</v>
      </c>
      <c r="AU276">
        <v>0</v>
      </c>
      <c r="AV276">
        <v>0</v>
      </c>
      <c r="AW276">
        <v>0</v>
      </c>
      <c r="AX276">
        <v>0</v>
      </c>
      <c r="AY276">
        <v>0</v>
      </c>
      <c r="AZ276" t="s">
        <v>80</v>
      </c>
      <c r="BA276">
        <v>20</v>
      </c>
      <c r="BB276">
        <v>0</v>
      </c>
      <c r="BC276" t="s">
        <v>75</v>
      </c>
      <c r="BD276">
        <v>0</v>
      </c>
      <c r="BE276" t="s">
        <v>76</v>
      </c>
      <c r="BF276">
        <v>5.6601759999999999</v>
      </c>
      <c r="BG276" t="s">
        <v>5700</v>
      </c>
    </row>
    <row r="277" spans="1:59" x14ac:dyDescent="0.25">
      <c r="A277" t="s">
        <v>439</v>
      </c>
      <c r="B277" t="s">
        <v>156</v>
      </c>
      <c r="C277">
        <v>1</v>
      </c>
      <c r="D277">
        <v>277</v>
      </c>
      <c r="E277" t="s">
        <v>91</v>
      </c>
      <c r="F277" t="s">
        <v>66</v>
      </c>
      <c r="G277" t="s">
        <v>67</v>
      </c>
      <c r="H277" t="s">
        <v>68</v>
      </c>
      <c r="I277" t="s">
        <v>6</v>
      </c>
      <c r="J277" t="s">
        <v>1518</v>
      </c>
      <c r="K277" t="s">
        <v>70</v>
      </c>
      <c r="L277">
        <v>0</v>
      </c>
      <c r="M277">
        <v>3540506</v>
      </c>
      <c r="N277">
        <v>20</v>
      </c>
      <c r="O277">
        <v>1</v>
      </c>
      <c r="P277" t="s">
        <v>71</v>
      </c>
      <c r="Q277" t="s">
        <v>4490</v>
      </c>
      <c r="R277">
        <v>26</v>
      </c>
      <c r="S277" t="s">
        <v>4974</v>
      </c>
      <c r="T277">
        <v>1</v>
      </c>
      <c r="U277">
        <v>4</v>
      </c>
      <c r="V277">
        <v>1</v>
      </c>
      <c r="W277">
        <v>0</v>
      </c>
      <c r="X277">
        <v>1</v>
      </c>
      <c r="Y277">
        <v>0</v>
      </c>
      <c r="Z277">
        <v>2</v>
      </c>
      <c r="AA277">
        <v>5</v>
      </c>
      <c r="AB277">
        <v>50</v>
      </c>
      <c r="AC277">
        <v>13</v>
      </c>
      <c r="AD277">
        <v>8</v>
      </c>
      <c r="AE277">
        <v>0</v>
      </c>
      <c r="AF277">
        <v>21</v>
      </c>
      <c r="AG277">
        <v>0</v>
      </c>
      <c r="AH277">
        <v>37</v>
      </c>
      <c r="AI277">
        <v>29</v>
      </c>
      <c r="AJ277">
        <v>37</v>
      </c>
      <c r="AK277">
        <v>37</v>
      </c>
      <c r="AL277">
        <v>0</v>
      </c>
      <c r="AM277">
        <v>0.4</v>
      </c>
      <c r="AN277">
        <v>3.3636363636363638</v>
      </c>
      <c r="AO277">
        <v>0</v>
      </c>
      <c r="AP277" t="s">
        <v>103</v>
      </c>
      <c r="AQ277" t="s">
        <v>73</v>
      </c>
      <c r="AR277" t="s">
        <v>191</v>
      </c>
      <c r="AS277">
        <v>0</v>
      </c>
      <c r="AT277">
        <v>0</v>
      </c>
      <c r="AU277">
        <v>0</v>
      </c>
      <c r="AV277">
        <v>0</v>
      </c>
      <c r="AW277">
        <v>0</v>
      </c>
      <c r="AX277">
        <v>0</v>
      </c>
      <c r="AY277">
        <v>0</v>
      </c>
      <c r="AZ277" t="s">
        <v>80</v>
      </c>
      <c r="BA277">
        <v>20</v>
      </c>
      <c r="BB277">
        <v>0</v>
      </c>
      <c r="BC277" t="s">
        <v>76</v>
      </c>
      <c r="BD277">
        <v>0</v>
      </c>
      <c r="BE277" t="s">
        <v>76</v>
      </c>
      <c r="BF277">
        <v>5.6821146666666662</v>
      </c>
      <c r="BG277" t="s">
        <v>5700</v>
      </c>
    </row>
    <row r="278" spans="1:59" x14ac:dyDescent="0.25">
      <c r="A278" t="s">
        <v>440</v>
      </c>
      <c r="B278" t="s">
        <v>156</v>
      </c>
      <c r="C278">
        <v>1</v>
      </c>
      <c r="D278">
        <v>278</v>
      </c>
      <c r="E278" t="s">
        <v>91</v>
      </c>
      <c r="F278" t="s">
        <v>66</v>
      </c>
      <c r="G278" t="s">
        <v>67</v>
      </c>
      <c r="H278" t="s">
        <v>68</v>
      </c>
      <c r="I278" t="s">
        <v>6</v>
      </c>
      <c r="J278" t="s">
        <v>1518</v>
      </c>
      <c r="K278" t="s">
        <v>70</v>
      </c>
      <c r="L278">
        <v>0</v>
      </c>
      <c r="M278">
        <v>3540508</v>
      </c>
      <c r="N278">
        <v>20</v>
      </c>
      <c r="O278">
        <v>1</v>
      </c>
      <c r="P278" t="s">
        <v>71</v>
      </c>
      <c r="Q278" t="s">
        <v>4490</v>
      </c>
      <c r="R278">
        <v>26</v>
      </c>
      <c r="S278" t="s">
        <v>2689</v>
      </c>
      <c r="T278">
        <v>2</v>
      </c>
      <c r="U278">
        <v>5</v>
      </c>
      <c r="V278">
        <v>0</v>
      </c>
      <c r="W278">
        <v>0</v>
      </c>
      <c r="X278">
        <v>0</v>
      </c>
      <c r="Y278">
        <v>0</v>
      </c>
      <c r="Z278">
        <v>2</v>
      </c>
      <c r="AA278">
        <v>5</v>
      </c>
      <c r="AB278">
        <v>50</v>
      </c>
      <c r="AC278">
        <v>21</v>
      </c>
      <c r="AD278">
        <v>0</v>
      </c>
      <c r="AE278">
        <v>0</v>
      </c>
      <c r="AF278">
        <v>21</v>
      </c>
      <c r="AG278">
        <v>0</v>
      </c>
      <c r="AH278">
        <v>29</v>
      </c>
      <c r="AI278">
        <v>29</v>
      </c>
      <c r="AJ278">
        <v>29</v>
      </c>
      <c r="AK278">
        <v>29</v>
      </c>
      <c r="AL278">
        <v>0</v>
      </c>
      <c r="AM278">
        <v>0.4</v>
      </c>
      <c r="AN278">
        <v>2.6363636363636362</v>
      </c>
      <c r="AO278">
        <v>0</v>
      </c>
      <c r="AP278" t="s">
        <v>103</v>
      </c>
      <c r="AQ278" t="s">
        <v>73</v>
      </c>
      <c r="AR278" t="s">
        <v>191</v>
      </c>
      <c r="AS278">
        <v>0</v>
      </c>
      <c r="AT278">
        <v>0</v>
      </c>
      <c r="AU278">
        <v>0</v>
      </c>
      <c r="AV278">
        <v>0</v>
      </c>
      <c r="AW278">
        <v>0</v>
      </c>
      <c r="AX278">
        <v>0</v>
      </c>
      <c r="AY278">
        <v>0</v>
      </c>
      <c r="AZ278" t="s">
        <v>80</v>
      </c>
      <c r="BA278">
        <v>20</v>
      </c>
      <c r="BB278">
        <v>0</v>
      </c>
      <c r="BC278" t="s">
        <v>76</v>
      </c>
      <c r="BD278">
        <v>0</v>
      </c>
      <c r="BE278" t="s">
        <v>76</v>
      </c>
      <c r="BF278">
        <v>5.7698693333333333</v>
      </c>
      <c r="BG278" t="s">
        <v>5700</v>
      </c>
    </row>
    <row r="279" spans="1:59" x14ac:dyDescent="0.25">
      <c r="A279" t="s">
        <v>441</v>
      </c>
      <c r="B279" t="s">
        <v>156</v>
      </c>
      <c r="C279">
        <v>1</v>
      </c>
      <c r="D279">
        <v>279</v>
      </c>
      <c r="E279" t="s">
        <v>91</v>
      </c>
      <c r="F279" t="s">
        <v>66</v>
      </c>
      <c r="G279" t="s">
        <v>67</v>
      </c>
      <c r="H279" t="s">
        <v>68</v>
      </c>
      <c r="I279" t="s">
        <v>6</v>
      </c>
      <c r="J279" t="s">
        <v>1518</v>
      </c>
      <c r="K279" t="s">
        <v>70</v>
      </c>
      <c r="L279">
        <v>0</v>
      </c>
      <c r="M279">
        <v>3540510</v>
      </c>
      <c r="N279">
        <v>20</v>
      </c>
      <c r="O279">
        <v>1</v>
      </c>
      <c r="P279" t="s">
        <v>71</v>
      </c>
      <c r="Q279" t="s">
        <v>4490</v>
      </c>
      <c r="R279">
        <v>26</v>
      </c>
      <c r="S279" t="s">
        <v>4975</v>
      </c>
      <c r="T279">
        <v>2</v>
      </c>
      <c r="U279">
        <v>5</v>
      </c>
      <c r="V279">
        <v>0</v>
      </c>
      <c r="W279">
        <v>0</v>
      </c>
      <c r="X279">
        <v>0</v>
      </c>
      <c r="Y279">
        <v>0</v>
      </c>
      <c r="Z279">
        <v>2</v>
      </c>
      <c r="AA279">
        <v>5</v>
      </c>
      <c r="AB279">
        <v>50</v>
      </c>
      <c r="AC279">
        <v>21</v>
      </c>
      <c r="AD279">
        <v>0</v>
      </c>
      <c r="AE279">
        <v>0</v>
      </c>
      <c r="AF279">
        <v>21</v>
      </c>
      <c r="AG279">
        <v>0</v>
      </c>
      <c r="AH279">
        <v>29</v>
      </c>
      <c r="AI279">
        <v>29</v>
      </c>
      <c r="AJ279">
        <v>29</v>
      </c>
      <c r="AK279">
        <v>29</v>
      </c>
      <c r="AL279">
        <v>0</v>
      </c>
      <c r="AM279">
        <v>0.4</v>
      </c>
      <c r="AN279">
        <v>2.6363636363636362</v>
      </c>
      <c r="AO279">
        <v>0</v>
      </c>
      <c r="AP279" t="s">
        <v>103</v>
      </c>
      <c r="AQ279" t="s">
        <v>73</v>
      </c>
      <c r="AR279" t="s">
        <v>191</v>
      </c>
      <c r="AS279">
        <v>0</v>
      </c>
      <c r="AT279">
        <v>0</v>
      </c>
      <c r="AU279">
        <v>0</v>
      </c>
      <c r="AV279">
        <v>0</v>
      </c>
      <c r="AW279">
        <v>0</v>
      </c>
      <c r="AX279">
        <v>0</v>
      </c>
      <c r="AY279">
        <v>0</v>
      </c>
      <c r="AZ279" t="s">
        <v>80</v>
      </c>
      <c r="BA279">
        <v>20</v>
      </c>
      <c r="BB279">
        <v>0</v>
      </c>
      <c r="BC279" t="s">
        <v>76</v>
      </c>
      <c r="BD279">
        <v>0</v>
      </c>
      <c r="BE279" t="s">
        <v>76</v>
      </c>
      <c r="BF279">
        <v>5.7040533333333334</v>
      </c>
      <c r="BG279" t="s">
        <v>5700</v>
      </c>
    </row>
    <row r="280" spans="1:59" x14ac:dyDescent="0.25">
      <c r="A280" t="s">
        <v>442</v>
      </c>
      <c r="B280" t="s">
        <v>156</v>
      </c>
      <c r="C280">
        <v>1</v>
      </c>
      <c r="D280">
        <v>280</v>
      </c>
      <c r="E280">
        <v>1</v>
      </c>
      <c r="F280" t="s">
        <v>66</v>
      </c>
      <c r="G280" t="s">
        <v>67</v>
      </c>
      <c r="H280" t="s">
        <v>68</v>
      </c>
      <c r="I280" t="s">
        <v>10</v>
      </c>
      <c r="J280" t="s">
        <v>10</v>
      </c>
      <c r="K280" t="s">
        <v>100</v>
      </c>
      <c r="L280">
        <v>50</v>
      </c>
      <c r="M280">
        <v>937881</v>
      </c>
      <c r="N280">
        <v>0</v>
      </c>
      <c r="O280">
        <v>1</v>
      </c>
      <c r="P280" t="s">
        <v>71</v>
      </c>
      <c r="Q280" t="s">
        <v>4490</v>
      </c>
      <c r="R280">
        <v>26</v>
      </c>
      <c r="T280">
        <v>0</v>
      </c>
      <c r="U280">
        <v>0</v>
      </c>
      <c r="V280">
        <v>10</v>
      </c>
      <c r="W280">
        <v>0</v>
      </c>
      <c r="X280">
        <v>10</v>
      </c>
      <c r="Y280">
        <v>6</v>
      </c>
      <c r="Z280">
        <v>16</v>
      </c>
      <c r="AA280">
        <v>16</v>
      </c>
      <c r="AB280">
        <v>50</v>
      </c>
      <c r="AC280">
        <v>0</v>
      </c>
      <c r="AD280">
        <v>16</v>
      </c>
      <c r="AE280">
        <v>10</v>
      </c>
      <c r="AF280">
        <v>26</v>
      </c>
      <c r="AG280">
        <v>0</v>
      </c>
      <c r="AH280">
        <v>50</v>
      </c>
      <c r="AI280">
        <v>24</v>
      </c>
      <c r="AJ280">
        <v>40</v>
      </c>
      <c r="AK280">
        <v>50</v>
      </c>
      <c r="AL280">
        <v>0</v>
      </c>
      <c r="AM280">
        <v>0</v>
      </c>
      <c r="AN280">
        <v>3.6363636363636367</v>
      </c>
      <c r="AO280">
        <v>0</v>
      </c>
      <c r="AP280" t="s">
        <v>113</v>
      </c>
      <c r="AQ280" t="s">
        <v>73</v>
      </c>
      <c r="AR280" t="s">
        <v>157</v>
      </c>
      <c r="AS280">
        <v>0</v>
      </c>
      <c r="AT280">
        <v>0</v>
      </c>
      <c r="AU280">
        <v>0</v>
      </c>
      <c r="AV280">
        <v>0</v>
      </c>
      <c r="AW280">
        <v>0</v>
      </c>
      <c r="AX280">
        <v>0</v>
      </c>
      <c r="AY280">
        <v>0</v>
      </c>
      <c r="AZ280" t="s">
        <v>74</v>
      </c>
      <c r="BA280">
        <v>0</v>
      </c>
      <c r="BB280">
        <v>0</v>
      </c>
      <c r="BC280" t="s">
        <v>76</v>
      </c>
      <c r="BD280">
        <v>1</v>
      </c>
      <c r="BE280" t="s">
        <v>76</v>
      </c>
      <c r="BF280">
        <v>0</v>
      </c>
      <c r="BG280" t="s">
        <v>5700</v>
      </c>
    </row>
    <row r="281" spans="1:59" x14ac:dyDescent="0.25">
      <c r="A281" t="s">
        <v>443</v>
      </c>
      <c r="B281" t="s">
        <v>156</v>
      </c>
      <c r="C281">
        <v>1</v>
      </c>
      <c r="D281">
        <v>281</v>
      </c>
      <c r="E281">
        <v>1</v>
      </c>
      <c r="F281" t="s">
        <v>66</v>
      </c>
      <c r="G281" t="s">
        <v>67</v>
      </c>
      <c r="H281" t="s">
        <v>68</v>
      </c>
      <c r="I281" t="s">
        <v>10</v>
      </c>
      <c r="J281" t="s">
        <v>10</v>
      </c>
      <c r="K281" t="s">
        <v>100</v>
      </c>
      <c r="L281">
        <v>50</v>
      </c>
      <c r="M281">
        <v>937883</v>
      </c>
      <c r="N281">
        <v>0</v>
      </c>
      <c r="O281">
        <v>1</v>
      </c>
      <c r="P281" t="s">
        <v>71</v>
      </c>
      <c r="Q281" t="s">
        <v>4490</v>
      </c>
      <c r="R281">
        <v>26</v>
      </c>
      <c r="T281">
        <v>0</v>
      </c>
      <c r="U281">
        <v>0</v>
      </c>
      <c r="V281">
        <v>2</v>
      </c>
      <c r="W281">
        <v>0</v>
      </c>
      <c r="X281">
        <v>2</v>
      </c>
      <c r="Y281">
        <v>9</v>
      </c>
      <c r="Z281">
        <v>11</v>
      </c>
      <c r="AA281">
        <v>11</v>
      </c>
      <c r="AB281">
        <v>50</v>
      </c>
      <c r="AC281">
        <v>0</v>
      </c>
      <c r="AD281">
        <v>3</v>
      </c>
      <c r="AE281">
        <v>14</v>
      </c>
      <c r="AF281">
        <v>17</v>
      </c>
      <c r="AG281">
        <v>0</v>
      </c>
      <c r="AH281">
        <v>50</v>
      </c>
      <c r="AI281">
        <v>33</v>
      </c>
      <c r="AJ281">
        <v>36</v>
      </c>
      <c r="AK281">
        <v>50</v>
      </c>
      <c r="AL281">
        <v>0</v>
      </c>
      <c r="AM281">
        <v>0</v>
      </c>
      <c r="AN281">
        <v>3.2727272727272729</v>
      </c>
      <c r="AO281">
        <v>0</v>
      </c>
      <c r="AP281" t="s">
        <v>113</v>
      </c>
      <c r="AQ281" t="s">
        <v>73</v>
      </c>
      <c r="AR281" t="s">
        <v>157</v>
      </c>
      <c r="AS281">
        <v>0</v>
      </c>
      <c r="AT281">
        <v>0</v>
      </c>
      <c r="AU281">
        <v>0</v>
      </c>
      <c r="AV281">
        <v>0</v>
      </c>
      <c r="AW281">
        <v>0</v>
      </c>
      <c r="AX281">
        <v>0</v>
      </c>
      <c r="AY281">
        <v>0</v>
      </c>
      <c r="AZ281" t="s">
        <v>74</v>
      </c>
      <c r="BA281">
        <v>0</v>
      </c>
      <c r="BB281">
        <v>0</v>
      </c>
      <c r="BC281" t="s">
        <v>76</v>
      </c>
      <c r="BD281">
        <v>2</v>
      </c>
      <c r="BE281" t="s">
        <v>76</v>
      </c>
      <c r="BF281">
        <v>0</v>
      </c>
      <c r="BG281" t="s">
        <v>5700</v>
      </c>
    </row>
    <row r="282" spans="1:59" x14ac:dyDescent="0.25">
      <c r="A282" t="s">
        <v>444</v>
      </c>
      <c r="B282" t="s">
        <v>156</v>
      </c>
      <c r="C282">
        <v>1</v>
      </c>
      <c r="D282">
        <v>282</v>
      </c>
      <c r="E282">
        <v>1</v>
      </c>
      <c r="F282" t="s">
        <v>66</v>
      </c>
      <c r="G282" t="s">
        <v>67</v>
      </c>
      <c r="H282" t="s">
        <v>68</v>
      </c>
      <c r="I282" t="s">
        <v>10</v>
      </c>
      <c r="J282" t="s">
        <v>10</v>
      </c>
      <c r="K282" t="s">
        <v>100</v>
      </c>
      <c r="L282">
        <v>50</v>
      </c>
      <c r="M282">
        <v>937885</v>
      </c>
      <c r="N282">
        <v>0</v>
      </c>
      <c r="O282">
        <v>1</v>
      </c>
      <c r="P282" t="s">
        <v>71</v>
      </c>
      <c r="Q282" t="s">
        <v>4490</v>
      </c>
      <c r="R282">
        <v>26</v>
      </c>
      <c r="T282">
        <v>0</v>
      </c>
      <c r="U282">
        <v>0</v>
      </c>
      <c r="V282">
        <v>4</v>
      </c>
      <c r="W282">
        <v>0</v>
      </c>
      <c r="X282">
        <v>4</v>
      </c>
      <c r="Y282">
        <v>3</v>
      </c>
      <c r="Z282">
        <v>7</v>
      </c>
      <c r="AA282">
        <v>7</v>
      </c>
      <c r="AB282">
        <v>50</v>
      </c>
      <c r="AC282">
        <v>0</v>
      </c>
      <c r="AD282">
        <v>5</v>
      </c>
      <c r="AE282">
        <v>4</v>
      </c>
      <c r="AF282">
        <v>9</v>
      </c>
      <c r="AG282">
        <v>0</v>
      </c>
      <c r="AH282">
        <v>50</v>
      </c>
      <c r="AI282">
        <v>41</v>
      </c>
      <c r="AJ282">
        <v>46</v>
      </c>
      <c r="AK282">
        <v>50</v>
      </c>
      <c r="AL282">
        <v>0</v>
      </c>
      <c r="AM282">
        <v>0</v>
      </c>
      <c r="AN282">
        <v>4.1818181818181817</v>
      </c>
      <c r="AO282">
        <v>0</v>
      </c>
      <c r="AP282" t="s">
        <v>113</v>
      </c>
      <c r="AQ282" t="s">
        <v>73</v>
      </c>
      <c r="AR282" t="s">
        <v>157</v>
      </c>
      <c r="AS282">
        <v>0</v>
      </c>
      <c r="AT282">
        <v>0</v>
      </c>
      <c r="AU282">
        <v>0</v>
      </c>
      <c r="AV282">
        <v>0</v>
      </c>
      <c r="AW282">
        <v>0</v>
      </c>
      <c r="AX282">
        <v>0</v>
      </c>
      <c r="AY282">
        <v>0</v>
      </c>
      <c r="AZ282" t="s">
        <v>74</v>
      </c>
      <c r="BA282">
        <v>0</v>
      </c>
      <c r="BB282">
        <v>0</v>
      </c>
      <c r="BC282" t="s">
        <v>76</v>
      </c>
      <c r="BD282">
        <v>3</v>
      </c>
      <c r="BE282" t="s">
        <v>76</v>
      </c>
      <c r="BF282">
        <v>0</v>
      </c>
      <c r="BG282" t="s">
        <v>5700</v>
      </c>
    </row>
    <row r="283" spans="1:59" x14ac:dyDescent="0.25">
      <c r="A283" t="s">
        <v>445</v>
      </c>
      <c r="B283" t="s">
        <v>156</v>
      </c>
      <c r="C283">
        <v>1</v>
      </c>
      <c r="D283">
        <v>283</v>
      </c>
      <c r="E283">
        <v>1</v>
      </c>
      <c r="F283" t="s">
        <v>66</v>
      </c>
      <c r="G283" t="s">
        <v>67</v>
      </c>
      <c r="H283" t="s">
        <v>68</v>
      </c>
      <c r="I283" t="s">
        <v>10</v>
      </c>
      <c r="J283" t="s">
        <v>10</v>
      </c>
      <c r="K283" t="s">
        <v>100</v>
      </c>
      <c r="L283">
        <v>50</v>
      </c>
      <c r="M283">
        <v>937887</v>
      </c>
      <c r="N283">
        <v>0</v>
      </c>
      <c r="O283">
        <v>1</v>
      </c>
      <c r="P283" t="s">
        <v>71</v>
      </c>
      <c r="Q283" t="s">
        <v>4490</v>
      </c>
      <c r="R283">
        <v>26</v>
      </c>
      <c r="T283">
        <v>0</v>
      </c>
      <c r="U283">
        <v>0</v>
      </c>
      <c r="V283">
        <v>2</v>
      </c>
      <c r="W283">
        <v>0</v>
      </c>
      <c r="X283">
        <v>2</v>
      </c>
      <c r="Y283">
        <v>8</v>
      </c>
      <c r="Z283">
        <v>10</v>
      </c>
      <c r="AA283">
        <v>10</v>
      </c>
      <c r="AB283">
        <v>50</v>
      </c>
      <c r="AC283">
        <v>0</v>
      </c>
      <c r="AD283">
        <v>2</v>
      </c>
      <c r="AE283">
        <v>12</v>
      </c>
      <c r="AF283">
        <v>14</v>
      </c>
      <c r="AG283">
        <v>0</v>
      </c>
      <c r="AH283">
        <v>50</v>
      </c>
      <c r="AI283">
        <v>36</v>
      </c>
      <c r="AJ283">
        <v>38</v>
      </c>
      <c r="AK283">
        <v>50</v>
      </c>
      <c r="AL283">
        <v>0</v>
      </c>
      <c r="AM283">
        <v>0</v>
      </c>
      <c r="AN283">
        <v>3.4545454545454546</v>
      </c>
      <c r="AO283">
        <v>0</v>
      </c>
      <c r="AP283" t="s">
        <v>113</v>
      </c>
      <c r="AQ283" t="s">
        <v>73</v>
      </c>
      <c r="AR283" t="s">
        <v>157</v>
      </c>
      <c r="AS283">
        <v>0</v>
      </c>
      <c r="AT283">
        <v>0</v>
      </c>
      <c r="AU283">
        <v>0</v>
      </c>
      <c r="AV283">
        <v>0</v>
      </c>
      <c r="AW283">
        <v>0</v>
      </c>
      <c r="AX283">
        <v>0</v>
      </c>
      <c r="AY283">
        <v>0</v>
      </c>
      <c r="AZ283" t="s">
        <v>74</v>
      </c>
      <c r="BA283">
        <v>0</v>
      </c>
      <c r="BB283">
        <v>0</v>
      </c>
      <c r="BC283" t="s">
        <v>76</v>
      </c>
      <c r="BD283">
        <v>4</v>
      </c>
      <c r="BE283" t="s">
        <v>76</v>
      </c>
      <c r="BF283">
        <v>0</v>
      </c>
      <c r="BG283" t="s">
        <v>5700</v>
      </c>
    </row>
    <row r="284" spans="1:59" x14ac:dyDescent="0.25">
      <c r="A284" t="s">
        <v>446</v>
      </c>
      <c r="B284" t="s">
        <v>156</v>
      </c>
      <c r="C284">
        <v>1</v>
      </c>
      <c r="D284">
        <v>284</v>
      </c>
      <c r="E284">
        <v>1</v>
      </c>
      <c r="F284" t="s">
        <v>66</v>
      </c>
      <c r="G284" t="s">
        <v>67</v>
      </c>
      <c r="H284" t="s">
        <v>68</v>
      </c>
      <c r="I284" t="s">
        <v>10</v>
      </c>
      <c r="J284" t="s">
        <v>10</v>
      </c>
      <c r="K284" t="s">
        <v>100</v>
      </c>
      <c r="L284">
        <v>50</v>
      </c>
      <c r="M284">
        <v>937889</v>
      </c>
      <c r="N284">
        <v>0</v>
      </c>
      <c r="O284">
        <v>1</v>
      </c>
      <c r="P284" t="s">
        <v>71</v>
      </c>
      <c r="Q284" t="s">
        <v>4490</v>
      </c>
      <c r="R284">
        <v>26</v>
      </c>
      <c r="T284">
        <v>0</v>
      </c>
      <c r="U284">
        <v>0</v>
      </c>
      <c r="V284">
        <v>7</v>
      </c>
      <c r="W284">
        <v>0</v>
      </c>
      <c r="X284">
        <v>7</v>
      </c>
      <c r="Y284">
        <v>6</v>
      </c>
      <c r="Z284">
        <v>13</v>
      </c>
      <c r="AA284">
        <v>13</v>
      </c>
      <c r="AB284">
        <v>50</v>
      </c>
      <c r="AC284">
        <v>0</v>
      </c>
      <c r="AD284">
        <v>13</v>
      </c>
      <c r="AE284">
        <v>11</v>
      </c>
      <c r="AF284">
        <v>24</v>
      </c>
      <c r="AG284">
        <v>0</v>
      </c>
      <c r="AH284">
        <v>50</v>
      </c>
      <c r="AI284">
        <v>26</v>
      </c>
      <c r="AJ284">
        <v>39</v>
      </c>
      <c r="AK284">
        <v>50</v>
      </c>
      <c r="AL284">
        <v>0</v>
      </c>
      <c r="AM284">
        <v>0</v>
      </c>
      <c r="AN284">
        <v>3.5454545454545454</v>
      </c>
      <c r="AO284">
        <v>0</v>
      </c>
      <c r="AP284" t="s">
        <v>113</v>
      </c>
      <c r="AQ284" t="s">
        <v>73</v>
      </c>
      <c r="AR284" t="s">
        <v>157</v>
      </c>
      <c r="AS284">
        <v>0</v>
      </c>
      <c r="AT284">
        <v>0</v>
      </c>
      <c r="AU284">
        <v>0</v>
      </c>
      <c r="AV284">
        <v>0</v>
      </c>
      <c r="AW284">
        <v>0</v>
      </c>
      <c r="AX284">
        <v>0</v>
      </c>
      <c r="AY284">
        <v>0</v>
      </c>
      <c r="AZ284" t="s">
        <v>74</v>
      </c>
      <c r="BA284">
        <v>0</v>
      </c>
      <c r="BB284">
        <v>0</v>
      </c>
      <c r="BC284" t="s">
        <v>76</v>
      </c>
      <c r="BD284">
        <v>5</v>
      </c>
      <c r="BE284" t="s">
        <v>76</v>
      </c>
      <c r="BF284">
        <v>0</v>
      </c>
      <c r="BG284" t="s">
        <v>5700</v>
      </c>
    </row>
    <row r="285" spans="1:59" x14ac:dyDescent="0.25">
      <c r="A285" t="s">
        <v>447</v>
      </c>
      <c r="B285" t="s">
        <v>156</v>
      </c>
      <c r="C285">
        <v>1</v>
      </c>
      <c r="D285">
        <v>285</v>
      </c>
      <c r="E285">
        <v>1</v>
      </c>
      <c r="F285" t="s">
        <v>66</v>
      </c>
      <c r="G285" t="s">
        <v>67</v>
      </c>
      <c r="H285" t="s">
        <v>68</v>
      </c>
      <c r="I285" t="s">
        <v>10</v>
      </c>
      <c r="J285" t="s">
        <v>10</v>
      </c>
      <c r="K285" t="s">
        <v>100</v>
      </c>
      <c r="L285">
        <v>50</v>
      </c>
      <c r="M285">
        <v>937891</v>
      </c>
      <c r="N285">
        <v>0</v>
      </c>
      <c r="O285">
        <v>1</v>
      </c>
      <c r="P285" t="s">
        <v>71</v>
      </c>
      <c r="Q285" t="s">
        <v>4490</v>
      </c>
      <c r="R285">
        <v>26</v>
      </c>
      <c r="T285">
        <v>0</v>
      </c>
      <c r="U285">
        <v>0</v>
      </c>
      <c r="V285">
        <v>2</v>
      </c>
      <c r="W285">
        <v>0</v>
      </c>
      <c r="X285">
        <v>2</v>
      </c>
      <c r="Y285">
        <v>5</v>
      </c>
      <c r="Z285">
        <v>7</v>
      </c>
      <c r="AA285">
        <v>7</v>
      </c>
      <c r="AB285">
        <v>50</v>
      </c>
      <c r="AC285">
        <v>0</v>
      </c>
      <c r="AD285">
        <v>3</v>
      </c>
      <c r="AE285">
        <v>6</v>
      </c>
      <c r="AF285">
        <v>9</v>
      </c>
      <c r="AG285">
        <v>0</v>
      </c>
      <c r="AH285">
        <v>50</v>
      </c>
      <c r="AI285">
        <v>41</v>
      </c>
      <c r="AJ285">
        <v>44</v>
      </c>
      <c r="AK285">
        <v>50</v>
      </c>
      <c r="AL285">
        <v>0</v>
      </c>
      <c r="AM285">
        <v>0</v>
      </c>
      <c r="AN285">
        <v>4</v>
      </c>
      <c r="AO285">
        <v>0</v>
      </c>
      <c r="AP285" t="s">
        <v>113</v>
      </c>
      <c r="AQ285" t="s">
        <v>73</v>
      </c>
      <c r="AR285" t="s">
        <v>157</v>
      </c>
      <c r="AS285">
        <v>0</v>
      </c>
      <c r="AT285">
        <v>0</v>
      </c>
      <c r="AU285">
        <v>0</v>
      </c>
      <c r="AV285">
        <v>0</v>
      </c>
      <c r="AW285">
        <v>0</v>
      </c>
      <c r="AX285">
        <v>0</v>
      </c>
      <c r="AY285">
        <v>0</v>
      </c>
      <c r="AZ285" t="s">
        <v>74</v>
      </c>
      <c r="BA285">
        <v>0</v>
      </c>
      <c r="BB285">
        <v>0</v>
      </c>
      <c r="BC285" t="s">
        <v>76</v>
      </c>
      <c r="BD285">
        <v>6</v>
      </c>
      <c r="BE285" t="s">
        <v>76</v>
      </c>
      <c r="BF285">
        <v>0</v>
      </c>
      <c r="BG285" t="s">
        <v>5700</v>
      </c>
    </row>
    <row r="286" spans="1:59" x14ac:dyDescent="0.25">
      <c r="A286" t="s">
        <v>448</v>
      </c>
      <c r="B286" t="s">
        <v>156</v>
      </c>
      <c r="C286">
        <v>1</v>
      </c>
      <c r="D286">
        <v>286</v>
      </c>
      <c r="E286">
        <v>1</v>
      </c>
      <c r="F286" t="s">
        <v>66</v>
      </c>
      <c r="G286" t="s">
        <v>67</v>
      </c>
      <c r="H286" t="s">
        <v>68</v>
      </c>
      <c r="I286" t="s">
        <v>10</v>
      </c>
      <c r="J286" t="s">
        <v>10</v>
      </c>
      <c r="K286" t="s">
        <v>100</v>
      </c>
      <c r="L286">
        <v>50</v>
      </c>
      <c r="M286">
        <v>937893</v>
      </c>
      <c r="N286">
        <v>0</v>
      </c>
      <c r="O286">
        <v>1</v>
      </c>
      <c r="P286" t="s">
        <v>71</v>
      </c>
      <c r="Q286" t="s">
        <v>4490</v>
      </c>
      <c r="R286">
        <v>26</v>
      </c>
      <c r="T286">
        <v>0</v>
      </c>
      <c r="U286">
        <v>0</v>
      </c>
      <c r="V286">
        <v>2</v>
      </c>
      <c r="W286">
        <v>0</v>
      </c>
      <c r="X286">
        <v>2</v>
      </c>
      <c r="Y286">
        <v>6</v>
      </c>
      <c r="Z286">
        <v>8</v>
      </c>
      <c r="AA286">
        <v>8</v>
      </c>
      <c r="AB286">
        <v>50</v>
      </c>
      <c r="AC286">
        <v>0</v>
      </c>
      <c r="AD286">
        <v>3</v>
      </c>
      <c r="AE286">
        <v>9</v>
      </c>
      <c r="AF286">
        <v>12</v>
      </c>
      <c r="AG286">
        <v>0</v>
      </c>
      <c r="AH286">
        <v>50</v>
      </c>
      <c r="AI286">
        <v>38</v>
      </c>
      <c r="AJ286">
        <v>41</v>
      </c>
      <c r="AK286">
        <v>50</v>
      </c>
      <c r="AL286">
        <v>0</v>
      </c>
      <c r="AM286">
        <v>0</v>
      </c>
      <c r="AN286">
        <v>3.7272727272727275</v>
      </c>
      <c r="AO286">
        <v>0</v>
      </c>
      <c r="AP286" t="s">
        <v>113</v>
      </c>
      <c r="AQ286" t="s">
        <v>73</v>
      </c>
      <c r="AR286" t="s">
        <v>157</v>
      </c>
      <c r="AS286">
        <v>0</v>
      </c>
      <c r="AT286">
        <v>0</v>
      </c>
      <c r="AU286">
        <v>0</v>
      </c>
      <c r="AV286">
        <v>0</v>
      </c>
      <c r="AW286">
        <v>0</v>
      </c>
      <c r="AX286">
        <v>0</v>
      </c>
      <c r="AY286">
        <v>0</v>
      </c>
      <c r="AZ286" t="s">
        <v>74</v>
      </c>
      <c r="BA286">
        <v>0</v>
      </c>
      <c r="BB286">
        <v>0</v>
      </c>
      <c r="BC286" t="s">
        <v>81</v>
      </c>
      <c r="BD286">
        <v>7</v>
      </c>
      <c r="BE286" t="s">
        <v>76</v>
      </c>
      <c r="BF286">
        <v>0</v>
      </c>
      <c r="BG286" t="s">
        <v>5700</v>
      </c>
    </row>
    <row r="287" spans="1:59" x14ac:dyDescent="0.25">
      <c r="A287" t="s">
        <v>449</v>
      </c>
      <c r="B287" t="s">
        <v>156</v>
      </c>
      <c r="C287">
        <v>1</v>
      </c>
      <c r="D287">
        <v>287</v>
      </c>
      <c r="E287">
        <v>1</v>
      </c>
      <c r="F287" t="s">
        <v>66</v>
      </c>
      <c r="G287" t="s">
        <v>67</v>
      </c>
      <c r="H287" t="s">
        <v>68</v>
      </c>
      <c r="I287" t="s">
        <v>3</v>
      </c>
      <c r="J287" t="s">
        <v>69</v>
      </c>
      <c r="K287" t="s">
        <v>70</v>
      </c>
      <c r="L287">
        <v>50</v>
      </c>
      <c r="M287">
        <v>937895</v>
      </c>
      <c r="N287">
        <v>10</v>
      </c>
      <c r="O287">
        <v>1</v>
      </c>
      <c r="P287" t="s">
        <v>71</v>
      </c>
      <c r="Q287" t="s">
        <v>4491</v>
      </c>
      <c r="R287">
        <v>27</v>
      </c>
      <c r="T287">
        <v>0</v>
      </c>
      <c r="U287">
        <v>5</v>
      </c>
      <c r="V287">
        <v>6</v>
      </c>
      <c r="W287">
        <v>0</v>
      </c>
      <c r="X287">
        <v>6</v>
      </c>
      <c r="Y287">
        <v>1</v>
      </c>
      <c r="Z287">
        <v>7</v>
      </c>
      <c r="AA287">
        <v>12</v>
      </c>
      <c r="AB287">
        <v>50</v>
      </c>
      <c r="AC287">
        <v>5</v>
      </c>
      <c r="AD287">
        <v>6</v>
      </c>
      <c r="AE287">
        <v>1</v>
      </c>
      <c r="AF287">
        <v>12</v>
      </c>
      <c r="AG287">
        <v>0</v>
      </c>
      <c r="AH287">
        <v>45</v>
      </c>
      <c r="AI287">
        <v>38</v>
      </c>
      <c r="AJ287">
        <v>44</v>
      </c>
      <c r="AK287">
        <v>45</v>
      </c>
      <c r="AL287">
        <v>0</v>
      </c>
      <c r="AM287">
        <v>0.2</v>
      </c>
      <c r="AN287">
        <v>4</v>
      </c>
      <c r="AO287">
        <v>0</v>
      </c>
      <c r="AP287" t="s">
        <v>72</v>
      </c>
      <c r="AQ287" t="s">
        <v>73</v>
      </c>
      <c r="AR287" t="s">
        <v>157</v>
      </c>
      <c r="AS287">
        <v>656</v>
      </c>
      <c r="AT287">
        <v>615</v>
      </c>
      <c r="AU287">
        <v>0</v>
      </c>
      <c r="AV287">
        <v>0</v>
      </c>
      <c r="AW287">
        <v>1.2709999999999999</v>
      </c>
      <c r="AX287">
        <v>0.25419999999999998</v>
      </c>
      <c r="AY287">
        <v>3.0503999999999998</v>
      </c>
      <c r="AZ287" t="s">
        <v>74</v>
      </c>
      <c r="BA287">
        <v>6.9496000000000002</v>
      </c>
      <c r="BB287">
        <v>27.339103068450044</v>
      </c>
      <c r="BC287" t="s">
        <v>75</v>
      </c>
      <c r="BD287">
        <v>1</v>
      </c>
      <c r="BE287" t="s">
        <v>76</v>
      </c>
      <c r="BF287">
        <v>1.506</v>
      </c>
      <c r="BG287" t="s">
        <v>5701</v>
      </c>
    </row>
    <row r="288" spans="1:59" x14ac:dyDescent="0.25">
      <c r="A288" t="s">
        <v>450</v>
      </c>
      <c r="B288" t="s">
        <v>156</v>
      </c>
      <c r="C288">
        <v>1</v>
      </c>
      <c r="D288">
        <v>288</v>
      </c>
      <c r="E288">
        <v>1</v>
      </c>
      <c r="F288" t="s">
        <v>66</v>
      </c>
      <c r="G288" t="s">
        <v>67</v>
      </c>
      <c r="H288" t="s">
        <v>68</v>
      </c>
      <c r="I288" t="s">
        <v>3</v>
      </c>
      <c r="J288" t="s">
        <v>69</v>
      </c>
      <c r="K288" t="s">
        <v>70</v>
      </c>
      <c r="L288">
        <v>50</v>
      </c>
      <c r="M288">
        <v>937897</v>
      </c>
      <c r="N288">
        <v>10</v>
      </c>
      <c r="O288">
        <v>1</v>
      </c>
      <c r="P288" t="s">
        <v>71</v>
      </c>
      <c r="Q288" t="s">
        <v>4491</v>
      </c>
      <c r="R288">
        <v>27</v>
      </c>
      <c r="T288">
        <v>0</v>
      </c>
      <c r="U288">
        <v>5</v>
      </c>
      <c r="V288">
        <v>3</v>
      </c>
      <c r="W288">
        <v>0</v>
      </c>
      <c r="X288">
        <v>3</v>
      </c>
      <c r="Y288">
        <v>0</v>
      </c>
      <c r="Z288">
        <v>3</v>
      </c>
      <c r="AA288">
        <v>8</v>
      </c>
      <c r="AB288">
        <v>50</v>
      </c>
      <c r="AC288">
        <v>5</v>
      </c>
      <c r="AD288">
        <v>3</v>
      </c>
      <c r="AE288">
        <v>0</v>
      </c>
      <c r="AF288">
        <v>8</v>
      </c>
      <c r="AG288">
        <v>0</v>
      </c>
      <c r="AH288">
        <v>45</v>
      </c>
      <c r="AI288">
        <v>42</v>
      </c>
      <c r="AJ288">
        <v>45</v>
      </c>
      <c r="AK288">
        <v>45</v>
      </c>
      <c r="AL288">
        <v>0</v>
      </c>
      <c r="AM288">
        <v>0.2</v>
      </c>
      <c r="AN288">
        <v>4.0909090909090908</v>
      </c>
      <c r="AO288">
        <v>0</v>
      </c>
      <c r="AP288" t="s">
        <v>72</v>
      </c>
      <c r="AQ288" t="s">
        <v>73</v>
      </c>
      <c r="AR288" t="s">
        <v>157</v>
      </c>
      <c r="AS288">
        <v>369</v>
      </c>
      <c r="AT288">
        <v>339</v>
      </c>
      <c r="AU288">
        <v>0</v>
      </c>
      <c r="AV288">
        <v>0</v>
      </c>
      <c r="AW288">
        <v>0.70799999999999996</v>
      </c>
      <c r="AX288">
        <v>0.1416</v>
      </c>
      <c r="AY288">
        <v>1.1328</v>
      </c>
      <c r="AZ288" t="s">
        <v>74</v>
      </c>
      <c r="BA288">
        <v>8.8672000000000004</v>
      </c>
      <c r="BB288">
        <v>62.621468926553675</v>
      </c>
      <c r="BC288" t="s">
        <v>76</v>
      </c>
      <c r="BD288">
        <v>2</v>
      </c>
      <c r="BE288" t="s">
        <v>76</v>
      </c>
      <c r="BF288">
        <v>0.72499999999999998</v>
      </c>
      <c r="BG288" t="s">
        <v>5701</v>
      </c>
    </row>
    <row r="289" spans="1:59" x14ac:dyDescent="0.25">
      <c r="A289" t="s">
        <v>451</v>
      </c>
      <c r="B289" t="s">
        <v>156</v>
      </c>
      <c r="C289">
        <v>1</v>
      </c>
      <c r="D289">
        <v>289</v>
      </c>
      <c r="E289">
        <v>1</v>
      </c>
      <c r="F289" t="s">
        <v>66</v>
      </c>
      <c r="G289" t="s">
        <v>67</v>
      </c>
      <c r="H289" t="s">
        <v>68</v>
      </c>
      <c r="I289" t="s">
        <v>3</v>
      </c>
      <c r="J289" t="s">
        <v>69</v>
      </c>
      <c r="K289" t="s">
        <v>70</v>
      </c>
      <c r="L289">
        <v>50</v>
      </c>
      <c r="M289">
        <v>937899</v>
      </c>
      <c r="N289">
        <v>10</v>
      </c>
      <c r="O289">
        <v>1</v>
      </c>
      <c r="P289" t="s">
        <v>71</v>
      </c>
      <c r="Q289" t="s">
        <v>4491</v>
      </c>
      <c r="R289">
        <v>27</v>
      </c>
      <c r="T289">
        <v>0</v>
      </c>
      <c r="U289">
        <v>5</v>
      </c>
      <c r="V289">
        <v>2</v>
      </c>
      <c r="W289">
        <v>0</v>
      </c>
      <c r="X289">
        <v>2</v>
      </c>
      <c r="Y289">
        <v>0</v>
      </c>
      <c r="Z289">
        <v>2</v>
      </c>
      <c r="AA289">
        <v>7</v>
      </c>
      <c r="AB289">
        <v>50</v>
      </c>
      <c r="AC289">
        <v>5</v>
      </c>
      <c r="AD289">
        <v>2</v>
      </c>
      <c r="AE289">
        <v>0</v>
      </c>
      <c r="AF289">
        <v>7</v>
      </c>
      <c r="AG289">
        <v>0</v>
      </c>
      <c r="AH289">
        <v>45</v>
      </c>
      <c r="AI289">
        <v>43</v>
      </c>
      <c r="AJ289">
        <v>45</v>
      </c>
      <c r="AK289">
        <v>45</v>
      </c>
      <c r="AL289">
        <v>0</v>
      </c>
      <c r="AM289">
        <v>0.2</v>
      </c>
      <c r="AN289">
        <v>4.0909090909090908</v>
      </c>
      <c r="AO289">
        <v>0</v>
      </c>
      <c r="AP289" t="s">
        <v>72</v>
      </c>
      <c r="AQ289" t="s">
        <v>73</v>
      </c>
      <c r="AR289" t="s">
        <v>157</v>
      </c>
      <c r="AS289">
        <v>446</v>
      </c>
      <c r="AT289">
        <v>435</v>
      </c>
      <c r="AU289">
        <v>0</v>
      </c>
      <c r="AV289">
        <v>0</v>
      </c>
      <c r="AW289">
        <v>0.88100000000000001</v>
      </c>
      <c r="AX289">
        <v>0.1762</v>
      </c>
      <c r="AY289">
        <v>1.2334000000000001</v>
      </c>
      <c r="AZ289" t="s">
        <v>74</v>
      </c>
      <c r="BA289">
        <v>8.7666000000000004</v>
      </c>
      <c r="BB289">
        <v>49.753688989784337</v>
      </c>
      <c r="BC289" t="s">
        <v>76</v>
      </c>
      <c r="BD289">
        <v>3</v>
      </c>
      <c r="BE289" t="s">
        <v>76</v>
      </c>
      <c r="BF289">
        <v>0.90500000000000003</v>
      </c>
      <c r="BG289" t="s">
        <v>5701</v>
      </c>
    </row>
    <row r="290" spans="1:59" x14ac:dyDescent="0.25">
      <c r="A290" t="s">
        <v>452</v>
      </c>
      <c r="B290" t="s">
        <v>156</v>
      </c>
      <c r="C290">
        <v>1</v>
      </c>
      <c r="D290">
        <v>290</v>
      </c>
      <c r="E290">
        <v>1</v>
      </c>
      <c r="F290" t="s">
        <v>66</v>
      </c>
      <c r="G290" t="s">
        <v>67</v>
      </c>
      <c r="H290" t="s">
        <v>68</v>
      </c>
      <c r="I290" t="s">
        <v>3</v>
      </c>
      <c r="J290" t="s">
        <v>69</v>
      </c>
      <c r="K290" t="s">
        <v>70</v>
      </c>
      <c r="L290">
        <v>50</v>
      </c>
      <c r="M290">
        <v>937901</v>
      </c>
      <c r="N290">
        <v>10</v>
      </c>
      <c r="O290">
        <v>1</v>
      </c>
      <c r="P290" t="s">
        <v>71</v>
      </c>
      <c r="Q290" t="s">
        <v>4491</v>
      </c>
      <c r="R290">
        <v>27</v>
      </c>
      <c r="T290">
        <v>18</v>
      </c>
      <c r="U290">
        <v>23</v>
      </c>
      <c r="V290">
        <v>4</v>
      </c>
      <c r="W290">
        <v>0</v>
      </c>
      <c r="X290">
        <v>4</v>
      </c>
      <c r="Y290">
        <v>4</v>
      </c>
      <c r="Z290">
        <v>26</v>
      </c>
      <c r="AA290">
        <v>31</v>
      </c>
      <c r="AB290">
        <v>50</v>
      </c>
      <c r="AC290">
        <v>23</v>
      </c>
      <c r="AD290">
        <v>4</v>
      </c>
      <c r="AE290">
        <v>4</v>
      </c>
      <c r="AF290">
        <v>31</v>
      </c>
      <c r="AG290">
        <v>0</v>
      </c>
      <c r="AH290">
        <v>27</v>
      </c>
      <c r="AI290">
        <v>19</v>
      </c>
      <c r="AJ290">
        <v>23</v>
      </c>
      <c r="AK290">
        <v>27</v>
      </c>
      <c r="AL290">
        <v>0</v>
      </c>
      <c r="AM290">
        <v>0.2</v>
      </c>
      <c r="AN290">
        <v>2.0909090909090908</v>
      </c>
      <c r="AO290">
        <v>0</v>
      </c>
      <c r="AP290" t="s">
        <v>72</v>
      </c>
      <c r="AQ290" t="s">
        <v>73</v>
      </c>
      <c r="AR290" t="s">
        <v>157</v>
      </c>
      <c r="AS290">
        <v>2426</v>
      </c>
      <c r="AT290">
        <v>2488</v>
      </c>
      <c r="AU290">
        <v>0</v>
      </c>
      <c r="AV290">
        <v>0</v>
      </c>
      <c r="AW290">
        <v>4.9139999999999997</v>
      </c>
      <c r="AX290">
        <v>0.21365217391304347</v>
      </c>
      <c r="AY290">
        <v>6.6232173913043475</v>
      </c>
      <c r="AZ290" t="s">
        <v>74</v>
      </c>
      <c r="BA290">
        <v>3.3767826086956525</v>
      </c>
      <c r="BB290">
        <v>15.805046805046807</v>
      </c>
      <c r="BC290" t="s">
        <v>76</v>
      </c>
      <c r="BD290">
        <v>0</v>
      </c>
      <c r="BE290" t="s">
        <v>76</v>
      </c>
      <c r="BF290">
        <v>4.8769999999999998</v>
      </c>
      <c r="BG290" t="s">
        <v>5701</v>
      </c>
    </row>
    <row r="291" spans="1:59" x14ac:dyDescent="0.25">
      <c r="A291" t="s">
        <v>453</v>
      </c>
      <c r="B291" t="s">
        <v>156</v>
      </c>
      <c r="C291">
        <v>1</v>
      </c>
      <c r="D291">
        <v>291</v>
      </c>
      <c r="E291">
        <v>1</v>
      </c>
      <c r="F291" t="s">
        <v>66</v>
      </c>
      <c r="G291" t="s">
        <v>67</v>
      </c>
      <c r="H291" t="s">
        <v>68</v>
      </c>
      <c r="I291" t="s">
        <v>3</v>
      </c>
      <c r="J291" t="s">
        <v>69</v>
      </c>
      <c r="K291" t="s">
        <v>70</v>
      </c>
      <c r="L291">
        <v>50</v>
      </c>
      <c r="M291">
        <v>937903</v>
      </c>
      <c r="N291">
        <v>10</v>
      </c>
      <c r="O291">
        <v>1</v>
      </c>
      <c r="P291" t="s">
        <v>71</v>
      </c>
      <c r="Q291" t="s">
        <v>4491</v>
      </c>
      <c r="R291">
        <v>27</v>
      </c>
      <c r="T291">
        <v>25</v>
      </c>
      <c r="U291">
        <v>30</v>
      </c>
      <c r="V291">
        <v>3</v>
      </c>
      <c r="W291">
        <v>0</v>
      </c>
      <c r="X291">
        <v>3</v>
      </c>
      <c r="Y291">
        <v>3</v>
      </c>
      <c r="Z291">
        <v>31</v>
      </c>
      <c r="AA291">
        <v>36</v>
      </c>
      <c r="AB291">
        <v>50</v>
      </c>
      <c r="AC291">
        <v>30</v>
      </c>
      <c r="AD291">
        <v>3</v>
      </c>
      <c r="AE291">
        <v>3</v>
      </c>
      <c r="AF291">
        <v>36</v>
      </c>
      <c r="AG291">
        <v>0</v>
      </c>
      <c r="AH291">
        <v>20</v>
      </c>
      <c r="AI291">
        <v>14</v>
      </c>
      <c r="AJ291">
        <v>17</v>
      </c>
      <c r="AK291">
        <v>20</v>
      </c>
      <c r="AL291">
        <v>0</v>
      </c>
      <c r="AM291">
        <v>0.2</v>
      </c>
      <c r="AN291">
        <v>1.5454545454545454</v>
      </c>
      <c r="AO291">
        <v>0</v>
      </c>
      <c r="AP291" t="s">
        <v>72</v>
      </c>
      <c r="AQ291" t="s">
        <v>73</v>
      </c>
      <c r="AR291" t="s">
        <v>157</v>
      </c>
      <c r="AS291">
        <v>3670</v>
      </c>
      <c r="AT291">
        <v>3989</v>
      </c>
      <c r="AU291">
        <v>0</v>
      </c>
      <c r="AV291">
        <v>0</v>
      </c>
      <c r="AW291">
        <v>7.6589999999999998</v>
      </c>
      <c r="AX291">
        <v>0.25529999999999997</v>
      </c>
      <c r="AY291">
        <v>9.1907999999999994</v>
      </c>
      <c r="AZ291" t="s">
        <v>74</v>
      </c>
      <c r="BA291">
        <v>0.80920000000000059</v>
      </c>
      <c r="BB291">
        <v>3.1696043869956938</v>
      </c>
      <c r="BC291" t="s">
        <v>76</v>
      </c>
      <c r="BD291">
        <v>0</v>
      </c>
      <c r="BE291" t="s">
        <v>76</v>
      </c>
      <c r="BF291">
        <v>8.07</v>
      </c>
      <c r="BG291" t="s">
        <v>5701</v>
      </c>
    </row>
    <row r="292" spans="1:59" x14ac:dyDescent="0.25">
      <c r="A292" t="s">
        <v>454</v>
      </c>
      <c r="B292" t="s">
        <v>156</v>
      </c>
      <c r="C292">
        <v>1</v>
      </c>
      <c r="D292">
        <v>292</v>
      </c>
      <c r="E292">
        <v>1</v>
      </c>
      <c r="F292" t="s">
        <v>66</v>
      </c>
      <c r="G292" t="s">
        <v>67</v>
      </c>
      <c r="H292" t="s">
        <v>77</v>
      </c>
      <c r="I292" t="s">
        <v>5</v>
      </c>
      <c r="J292" t="s">
        <v>78</v>
      </c>
      <c r="K292" t="s">
        <v>70</v>
      </c>
      <c r="L292">
        <v>50</v>
      </c>
      <c r="M292">
        <v>937905</v>
      </c>
      <c r="N292">
        <v>5</v>
      </c>
      <c r="O292">
        <v>1</v>
      </c>
      <c r="P292" t="s">
        <v>71</v>
      </c>
      <c r="Q292" t="s">
        <v>4491</v>
      </c>
      <c r="R292">
        <v>27</v>
      </c>
      <c r="T292">
        <v>0</v>
      </c>
      <c r="U292">
        <v>4</v>
      </c>
      <c r="V292">
        <v>0</v>
      </c>
      <c r="W292">
        <v>0</v>
      </c>
      <c r="X292">
        <v>0</v>
      </c>
      <c r="Y292">
        <v>0</v>
      </c>
      <c r="Z292">
        <v>0</v>
      </c>
      <c r="AA292">
        <v>4</v>
      </c>
      <c r="AB292">
        <v>50</v>
      </c>
      <c r="AC292">
        <v>4</v>
      </c>
      <c r="AD292">
        <v>0</v>
      </c>
      <c r="AE292">
        <v>0</v>
      </c>
      <c r="AF292">
        <v>4</v>
      </c>
      <c r="AG292">
        <v>0</v>
      </c>
      <c r="AH292">
        <v>46</v>
      </c>
      <c r="AI292">
        <v>46</v>
      </c>
      <c r="AJ292">
        <v>46</v>
      </c>
      <c r="AK292">
        <v>46</v>
      </c>
      <c r="AL292">
        <v>0</v>
      </c>
      <c r="AM292">
        <v>0.1</v>
      </c>
      <c r="AN292">
        <v>4.1818181818181817</v>
      </c>
      <c r="AO292">
        <v>0</v>
      </c>
      <c r="AP292" t="s">
        <v>79</v>
      </c>
      <c r="AQ292" t="s">
        <v>73</v>
      </c>
      <c r="AR292" t="s">
        <v>157</v>
      </c>
      <c r="AS292">
        <v>0</v>
      </c>
      <c r="AT292">
        <v>0</v>
      </c>
      <c r="AU292">
        <v>0</v>
      </c>
      <c r="AV292">
        <v>0</v>
      </c>
      <c r="AW292">
        <v>0</v>
      </c>
      <c r="AX292">
        <v>0</v>
      </c>
      <c r="AY292">
        <v>0</v>
      </c>
      <c r="AZ292" t="s">
        <v>80</v>
      </c>
      <c r="BA292">
        <v>5</v>
      </c>
      <c r="BB292">
        <v>0</v>
      </c>
      <c r="BC292" t="s">
        <v>76</v>
      </c>
      <c r="BD292">
        <v>0</v>
      </c>
      <c r="BE292" t="s">
        <v>76</v>
      </c>
      <c r="BF292">
        <v>4.8923226666666668</v>
      </c>
      <c r="BG292" t="s">
        <v>5701</v>
      </c>
    </row>
    <row r="293" spans="1:59" x14ac:dyDescent="0.25">
      <c r="A293" t="s">
        <v>455</v>
      </c>
      <c r="B293" t="s">
        <v>156</v>
      </c>
      <c r="C293">
        <v>1</v>
      </c>
      <c r="D293">
        <v>293</v>
      </c>
      <c r="E293">
        <v>1</v>
      </c>
      <c r="F293" t="s">
        <v>66</v>
      </c>
      <c r="G293" t="s">
        <v>67</v>
      </c>
      <c r="H293" t="s">
        <v>68</v>
      </c>
      <c r="I293" t="s">
        <v>3</v>
      </c>
      <c r="J293" t="s">
        <v>69</v>
      </c>
      <c r="K293" t="s">
        <v>70</v>
      </c>
      <c r="L293">
        <v>50</v>
      </c>
      <c r="M293">
        <v>937907</v>
      </c>
      <c r="N293">
        <v>10</v>
      </c>
      <c r="O293">
        <v>1</v>
      </c>
      <c r="P293" t="s">
        <v>71</v>
      </c>
      <c r="Q293" t="s">
        <v>4491</v>
      </c>
      <c r="R293">
        <v>27</v>
      </c>
      <c r="T293">
        <v>17</v>
      </c>
      <c r="U293">
        <v>22</v>
      </c>
      <c r="V293">
        <v>6</v>
      </c>
      <c r="W293">
        <v>0</v>
      </c>
      <c r="X293">
        <v>6</v>
      </c>
      <c r="Y293">
        <v>6</v>
      </c>
      <c r="Z293">
        <v>29</v>
      </c>
      <c r="AA293">
        <v>34</v>
      </c>
      <c r="AB293">
        <v>50</v>
      </c>
      <c r="AC293">
        <v>22</v>
      </c>
      <c r="AD293">
        <v>6</v>
      </c>
      <c r="AE293">
        <v>6</v>
      </c>
      <c r="AF293">
        <v>34</v>
      </c>
      <c r="AG293">
        <v>0</v>
      </c>
      <c r="AH293">
        <v>28</v>
      </c>
      <c r="AI293">
        <v>16</v>
      </c>
      <c r="AJ293">
        <v>22</v>
      </c>
      <c r="AK293">
        <v>28</v>
      </c>
      <c r="AL293">
        <v>0</v>
      </c>
      <c r="AM293">
        <v>0.2</v>
      </c>
      <c r="AN293">
        <v>2</v>
      </c>
      <c r="AO293">
        <v>0</v>
      </c>
      <c r="AP293" t="s">
        <v>72</v>
      </c>
      <c r="AQ293" t="s">
        <v>73</v>
      </c>
      <c r="AR293" t="s">
        <v>157</v>
      </c>
      <c r="AS293">
        <v>3239</v>
      </c>
      <c r="AT293">
        <v>2312</v>
      </c>
      <c r="AU293">
        <v>0</v>
      </c>
      <c r="AV293">
        <v>0</v>
      </c>
      <c r="AW293">
        <v>5.5510000000000002</v>
      </c>
      <c r="AX293">
        <v>0.25231818181818183</v>
      </c>
      <c r="AY293">
        <v>8.5788181818181819</v>
      </c>
      <c r="AZ293" t="s">
        <v>74</v>
      </c>
      <c r="BA293">
        <v>1.4211818181818181</v>
      </c>
      <c r="BB293">
        <v>5.6324986488920912</v>
      </c>
      <c r="BC293" t="s">
        <v>76</v>
      </c>
      <c r="BD293">
        <v>0</v>
      </c>
      <c r="BE293" t="s">
        <v>76</v>
      </c>
      <c r="BF293">
        <v>5.7539999999999996</v>
      </c>
      <c r="BG293" t="s">
        <v>5701</v>
      </c>
    </row>
    <row r="294" spans="1:59" x14ac:dyDescent="0.25">
      <c r="A294" t="s">
        <v>456</v>
      </c>
      <c r="B294" t="s">
        <v>156</v>
      </c>
      <c r="C294">
        <v>1</v>
      </c>
      <c r="D294">
        <v>294</v>
      </c>
      <c r="E294">
        <v>1</v>
      </c>
      <c r="F294" t="s">
        <v>66</v>
      </c>
      <c r="G294" t="s">
        <v>67</v>
      </c>
      <c r="H294" t="s">
        <v>68</v>
      </c>
      <c r="I294" t="s">
        <v>3</v>
      </c>
      <c r="J294" t="s">
        <v>69</v>
      </c>
      <c r="K294" t="s">
        <v>70</v>
      </c>
      <c r="L294">
        <v>50</v>
      </c>
      <c r="M294">
        <v>937909</v>
      </c>
      <c r="N294">
        <v>10</v>
      </c>
      <c r="O294">
        <v>1</v>
      </c>
      <c r="P294" t="s">
        <v>71</v>
      </c>
      <c r="Q294" t="s">
        <v>4491</v>
      </c>
      <c r="R294">
        <v>27</v>
      </c>
      <c r="T294">
        <v>15</v>
      </c>
      <c r="U294">
        <v>20</v>
      </c>
      <c r="V294">
        <v>9</v>
      </c>
      <c r="W294">
        <v>0</v>
      </c>
      <c r="X294">
        <v>9</v>
      </c>
      <c r="Y294">
        <v>0</v>
      </c>
      <c r="Z294">
        <v>24</v>
      </c>
      <c r="AA294">
        <v>29</v>
      </c>
      <c r="AB294">
        <v>50</v>
      </c>
      <c r="AC294">
        <v>20</v>
      </c>
      <c r="AD294">
        <v>9</v>
      </c>
      <c r="AE294">
        <v>0</v>
      </c>
      <c r="AF294">
        <v>29</v>
      </c>
      <c r="AG294">
        <v>0</v>
      </c>
      <c r="AH294">
        <v>30</v>
      </c>
      <c r="AI294">
        <v>21</v>
      </c>
      <c r="AJ294">
        <v>30</v>
      </c>
      <c r="AK294">
        <v>30</v>
      </c>
      <c r="AL294">
        <v>0</v>
      </c>
      <c r="AM294">
        <v>0.2</v>
      </c>
      <c r="AN294">
        <v>2.7272727272727275</v>
      </c>
      <c r="AO294">
        <v>0</v>
      </c>
      <c r="AP294" t="s">
        <v>72</v>
      </c>
      <c r="AQ294" t="s">
        <v>73</v>
      </c>
      <c r="AR294" t="s">
        <v>157</v>
      </c>
      <c r="AS294">
        <v>2917</v>
      </c>
      <c r="AT294">
        <v>2544</v>
      </c>
      <c r="AU294">
        <v>0</v>
      </c>
      <c r="AV294">
        <v>0</v>
      </c>
      <c r="AW294">
        <v>5.4610000000000003</v>
      </c>
      <c r="AX294">
        <v>0.27305000000000001</v>
      </c>
      <c r="AY294">
        <v>7.91845</v>
      </c>
      <c r="AZ294" t="s">
        <v>74</v>
      </c>
      <c r="BA294">
        <v>2.08155</v>
      </c>
      <c r="BB294">
        <v>7.6233290606116091</v>
      </c>
      <c r="BC294" t="s">
        <v>76</v>
      </c>
      <c r="BD294">
        <v>0</v>
      </c>
      <c r="BE294" t="s">
        <v>76</v>
      </c>
      <c r="BF294">
        <v>5.5490000000000004</v>
      </c>
      <c r="BG294" t="s">
        <v>5701</v>
      </c>
    </row>
    <row r="295" spans="1:59" x14ac:dyDescent="0.25">
      <c r="A295" t="s">
        <v>457</v>
      </c>
      <c r="B295" t="s">
        <v>156</v>
      </c>
      <c r="C295">
        <v>1</v>
      </c>
      <c r="D295">
        <v>295</v>
      </c>
      <c r="E295">
        <v>1</v>
      </c>
      <c r="F295" t="s">
        <v>66</v>
      </c>
      <c r="G295" t="s">
        <v>67</v>
      </c>
      <c r="H295" t="s">
        <v>68</v>
      </c>
      <c r="I295" t="s">
        <v>3</v>
      </c>
      <c r="J295" t="s">
        <v>69</v>
      </c>
      <c r="K295" t="s">
        <v>70</v>
      </c>
      <c r="L295">
        <v>50</v>
      </c>
      <c r="M295">
        <v>937911</v>
      </c>
      <c r="N295">
        <v>10</v>
      </c>
      <c r="O295">
        <v>1</v>
      </c>
      <c r="P295" t="s">
        <v>71</v>
      </c>
      <c r="Q295" t="s">
        <v>4491</v>
      </c>
      <c r="R295">
        <v>27</v>
      </c>
      <c r="T295">
        <v>6</v>
      </c>
      <c r="U295">
        <v>11</v>
      </c>
      <c r="V295">
        <v>18</v>
      </c>
      <c r="W295">
        <v>0</v>
      </c>
      <c r="X295">
        <v>18</v>
      </c>
      <c r="Y295">
        <v>3</v>
      </c>
      <c r="Z295">
        <v>27</v>
      </c>
      <c r="AA295">
        <v>32</v>
      </c>
      <c r="AB295">
        <v>50</v>
      </c>
      <c r="AC295">
        <v>11</v>
      </c>
      <c r="AD295">
        <v>18</v>
      </c>
      <c r="AE295">
        <v>3</v>
      </c>
      <c r="AF295">
        <v>32</v>
      </c>
      <c r="AG295">
        <v>0</v>
      </c>
      <c r="AH295">
        <v>39</v>
      </c>
      <c r="AI295">
        <v>18</v>
      </c>
      <c r="AJ295">
        <v>36</v>
      </c>
      <c r="AK295">
        <v>39</v>
      </c>
      <c r="AL295">
        <v>0</v>
      </c>
      <c r="AM295">
        <v>0.2</v>
      </c>
      <c r="AN295">
        <v>3.2727272727272729</v>
      </c>
      <c r="AO295">
        <v>0</v>
      </c>
      <c r="AP295" t="s">
        <v>72</v>
      </c>
      <c r="AQ295" t="s">
        <v>73</v>
      </c>
      <c r="AR295" t="s">
        <v>157</v>
      </c>
      <c r="AS295">
        <v>2555</v>
      </c>
      <c r="AT295">
        <v>2228</v>
      </c>
      <c r="AU295">
        <v>0</v>
      </c>
      <c r="AV295">
        <v>0</v>
      </c>
      <c r="AW295">
        <v>4.7830000000000004</v>
      </c>
      <c r="AX295">
        <v>0.43481818181818183</v>
      </c>
      <c r="AY295">
        <v>13.914181818181818</v>
      </c>
      <c r="AZ295" t="s">
        <v>74</v>
      </c>
      <c r="BA295">
        <v>-3.9141818181818184</v>
      </c>
      <c r="BB295">
        <v>-9.0018816642274722</v>
      </c>
      <c r="BC295" t="s">
        <v>76</v>
      </c>
      <c r="BD295">
        <v>0</v>
      </c>
      <c r="BE295" t="s">
        <v>76</v>
      </c>
      <c r="BF295">
        <v>4.8360000000000003</v>
      </c>
      <c r="BG295" t="s">
        <v>5701</v>
      </c>
    </row>
    <row r="296" spans="1:59" x14ac:dyDescent="0.25">
      <c r="A296" t="s">
        <v>458</v>
      </c>
      <c r="B296" t="s">
        <v>156</v>
      </c>
      <c r="C296">
        <v>1</v>
      </c>
      <c r="D296">
        <v>296</v>
      </c>
      <c r="E296">
        <v>1</v>
      </c>
      <c r="F296" t="s">
        <v>66</v>
      </c>
      <c r="G296" t="s">
        <v>67</v>
      </c>
      <c r="H296" t="s">
        <v>68</v>
      </c>
      <c r="I296" t="s">
        <v>3</v>
      </c>
      <c r="J296" t="s">
        <v>69</v>
      </c>
      <c r="K296" t="s">
        <v>70</v>
      </c>
      <c r="L296">
        <v>50</v>
      </c>
      <c r="M296">
        <v>938113</v>
      </c>
      <c r="N296">
        <v>10</v>
      </c>
      <c r="O296">
        <v>1</v>
      </c>
      <c r="P296" t="s">
        <v>71</v>
      </c>
      <c r="Q296" t="s">
        <v>4491</v>
      </c>
      <c r="R296">
        <v>27</v>
      </c>
      <c r="T296">
        <v>9</v>
      </c>
      <c r="U296">
        <v>14</v>
      </c>
      <c r="V296">
        <v>15</v>
      </c>
      <c r="W296">
        <v>0</v>
      </c>
      <c r="X296">
        <v>15</v>
      </c>
      <c r="Y296">
        <v>3</v>
      </c>
      <c r="Z296">
        <v>27</v>
      </c>
      <c r="AA296">
        <v>32</v>
      </c>
      <c r="AB296">
        <v>50</v>
      </c>
      <c r="AC296">
        <v>14</v>
      </c>
      <c r="AD296">
        <v>15</v>
      </c>
      <c r="AE296">
        <v>3</v>
      </c>
      <c r="AF296">
        <v>32</v>
      </c>
      <c r="AG296">
        <v>0</v>
      </c>
      <c r="AH296">
        <v>36</v>
      </c>
      <c r="AI296">
        <v>18</v>
      </c>
      <c r="AJ296">
        <v>33</v>
      </c>
      <c r="AK296">
        <v>36</v>
      </c>
      <c r="AL296">
        <v>0</v>
      </c>
      <c r="AM296">
        <v>0.2</v>
      </c>
      <c r="AN296">
        <v>3</v>
      </c>
      <c r="AO296">
        <v>0</v>
      </c>
      <c r="AP296" t="s">
        <v>72</v>
      </c>
      <c r="AQ296" t="s">
        <v>73</v>
      </c>
      <c r="AR296" t="s">
        <v>157</v>
      </c>
      <c r="AS296">
        <v>2645</v>
      </c>
      <c r="AT296">
        <v>2075</v>
      </c>
      <c r="AU296">
        <v>0</v>
      </c>
      <c r="AV296">
        <v>0</v>
      </c>
      <c r="AW296">
        <v>4.72</v>
      </c>
      <c r="AX296">
        <v>0.33714285714285713</v>
      </c>
      <c r="AY296">
        <v>10.788571428571428</v>
      </c>
      <c r="AZ296" t="s">
        <v>74</v>
      </c>
      <c r="BA296">
        <v>-0.78857142857142826</v>
      </c>
      <c r="BB296">
        <v>-2.3389830508474567</v>
      </c>
      <c r="BC296" t="s">
        <v>76</v>
      </c>
      <c r="BD296">
        <v>0</v>
      </c>
      <c r="BE296" t="s">
        <v>76</v>
      </c>
      <c r="BF296">
        <v>4.6890000000000001</v>
      </c>
      <c r="BG296" t="s">
        <v>5701</v>
      </c>
    </row>
    <row r="297" spans="1:59" x14ac:dyDescent="0.25">
      <c r="A297" t="s">
        <v>459</v>
      </c>
      <c r="B297" t="s">
        <v>156</v>
      </c>
      <c r="C297">
        <v>1</v>
      </c>
      <c r="D297">
        <v>297</v>
      </c>
      <c r="E297">
        <v>1</v>
      </c>
      <c r="F297" t="s">
        <v>66</v>
      </c>
      <c r="G297" t="s">
        <v>67</v>
      </c>
      <c r="H297" t="s">
        <v>68</v>
      </c>
      <c r="I297" t="s">
        <v>3</v>
      </c>
      <c r="J297" t="s">
        <v>69</v>
      </c>
      <c r="K297" t="s">
        <v>70</v>
      </c>
      <c r="L297">
        <v>50</v>
      </c>
      <c r="M297">
        <v>938115</v>
      </c>
      <c r="N297">
        <v>10</v>
      </c>
      <c r="O297">
        <v>1</v>
      </c>
      <c r="P297" t="s">
        <v>71</v>
      </c>
      <c r="Q297" t="s">
        <v>4491</v>
      </c>
      <c r="R297">
        <v>27</v>
      </c>
      <c r="T297">
        <v>12</v>
      </c>
      <c r="U297">
        <v>17</v>
      </c>
      <c r="V297">
        <v>11</v>
      </c>
      <c r="W297">
        <v>0</v>
      </c>
      <c r="X297">
        <v>11</v>
      </c>
      <c r="Y297">
        <v>2</v>
      </c>
      <c r="Z297">
        <v>25</v>
      </c>
      <c r="AA297">
        <v>30</v>
      </c>
      <c r="AB297">
        <v>50</v>
      </c>
      <c r="AC297">
        <v>17</v>
      </c>
      <c r="AD297">
        <v>11</v>
      </c>
      <c r="AE297">
        <v>2</v>
      </c>
      <c r="AF297">
        <v>30</v>
      </c>
      <c r="AG297">
        <v>0</v>
      </c>
      <c r="AH297">
        <v>33</v>
      </c>
      <c r="AI297">
        <v>20</v>
      </c>
      <c r="AJ297">
        <v>31</v>
      </c>
      <c r="AK297">
        <v>33</v>
      </c>
      <c r="AL297">
        <v>0</v>
      </c>
      <c r="AM297">
        <v>0.2</v>
      </c>
      <c r="AN297">
        <v>2.8181818181818183</v>
      </c>
      <c r="AO297">
        <v>0</v>
      </c>
      <c r="AP297" t="s">
        <v>72</v>
      </c>
      <c r="AQ297" t="s">
        <v>73</v>
      </c>
      <c r="AR297" t="s">
        <v>157</v>
      </c>
      <c r="AS297">
        <v>2039</v>
      </c>
      <c r="AT297">
        <v>3018</v>
      </c>
      <c r="AU297">
        <v>0</v>
      </c>
      <c r="AV297">
        <v>0</v>
      </c>
      <c r="AW297">
        <v>5.0570000000000004</v>
      </c>
      <c r="AX297">
        <v>0.29747058823529415</v>
      </c>
      <c r="AY297">
        <v>8.924117647058825</v>
      </c>
      <c r="AZ297" t="s">
        <v>74</v>
      </c>
      <c r="BA297">
        <v>1.075882352941175</v>
      </c>
      <c r="BB297">
        <v>3.6167688352778273</v>
      </c>
      <c r="BC297" t="s">
        <v>81</v>
      </c>
      <c r="BD297">
        <v>0</v>
      </c>
      <c r="BE297" t="s">
        <v>76</v>
      </c>
      <c r="BF297">
        <v>5.0389999999999997</v>
      </c>
      <c r="BG297" t="s">
        <v>5701</v>
      </c>
    </row>
    <row r="298" spans="1:59" x14ac:dyDescent="0.25">
      <c r="A298" t="s">
        <v>460</v>
      </c>
      <c r="B298" t="s">
        <v>156</v>
      </c>
      <c r="C298">
        <v>1</v>
      </c>
      <c r="D298">
        <v>298</v>
      </c>
      <c r="E298">
        <v>1</v>
      </c>
      <c r="F298" t="s">
        <v>66</v>
      </c>
      <c r="G298" t="s">
        <v>67</v>
      </c>
      <c r="H298" t="s">
        <v>68</v>
      </c>
      <c r="I298" t="s">
        <v>7</v>
      </c>
      <c r="J298" t="s">
        <v>7</v>
      </c>
      <c r="K298" t="s">
        <v>70</v>
      </c>
      <c r="L298">
        <v>50</v>
      </c>
      <c r="M298">
        <v>938117</v>
      </c>
      <c r="N298">
        <v>6</v>
      </c>
      <c r="O298">
        <v>1</v>
      </c>
      <c r="P298" t="s">
        <v>71</v>
      </c>
      <c r="Q298" t="s">
        <v>4492</v>
      </c>
      <c r="R298">
        <v>28</v>
      </c>
      <c r="T298">
        <v>10</v>
      </c>
      <c r="U298">
        <v>15</v>
      </c>
      <c r="V298">
        <v>9</v>
      </c>
      <c r="W298">
        <v>0</v>
      </c>
      <c r="X298">
        <v>9</v>
      </c>
      <c r="Y298">
        <v>0</v>
      </c>
      <c r="Z298">
        <v>19</v>
      </c>
      <c r="AA298">
        <v>24</v>
      </c>
      <c r="AB298">
        <v>50</v>
      </c>
      <c r="AC298">
        <v>15</v>
      </c>
      <c r="AD298">
        <v>12</v>
      </c>
      <c r="AE298">
        <v>0</v>
      </c>
      <c r="AF298">
        <v>27</v>
      </c>
      <c r="AG298">
        <v>0</v>
      </c>
      <c r="AH298">
        <v>35</v>
      </c>
      <c r="AI298">
        <v>23</v>
      </c>
      <c r="AJ298">
        <v>35</v>
      </c>
      <c r="AK298">
        <v>35</v>
      </c>
      <c r="AL298">
        <v>0</v>
      </c>
      <c r="AM298">
        <v>0.12</v>
      </c>
      <c r="AN298">
        <v>3.1818181818181821</v>
      </c>
      <c r="AO298">
        <v>0</v>
      </c>
      <c r="AP298" t="s">
        <v>82</v>
      </c>
      <c r="AQ298" t="s">
        <v>73</v>
      </c>
      <c r="AR298" t="s">
        <v>157</v>
      </c>
      <c r="AS298">
        <v>1758</v>
      </c>
      <c r="AT298">
        <v>1730</v>
      </c>
      <c r="AU298">
        <v>0</v>
      </c>
      <c r="AV298">
        <v>0</v>
      </c>
      <c r="AW298">
        <v>3.488</v>
      </c>
      <c r="AX298">
        <v>0.23253333333333334</v>
      </c>
      <c r="AY298">
        <v>6.2784000000000004</v>
      </c>
      <c r="AZ298" t="s">
        <v>74</v>
      </c>
      <c r="BA298">
        <v>-0.27840000000000042</v>
      </c>
      <c r="BB298">
        <v>-1.1972477064220202</v>
      </c>
      <c r="BC298" t="s">
        <v>75</v>
      </c>
      <c r="BD298">
        <v>0</v>
      </c>
      <c r="BE298" t="s">
        <v>76</v>
      </c>
      <c r="BF298">
        <v>3.3239999999999998</v>
      </c>
      <c r="BG298" t="s">
        <v>5702</v>
      </c>
    </row>
    <row r="299" spans="1:59" x14ac:dyDescent="0.25">
      <c r="A299" t="s">
        <v>461</v>
      </c>
      <c r="B299" t="s">
        <v>156</v>
      </c>
      <c r="C299">
        <v>1</v>
      </c>
      <c r="D299">
        <v>299</v>
      </c>
      <c r="E299">
        <v>1</v>
      </c>
      <c r="F299" t="s">
        <v>66</v>
      </c>
      <c r="G299" t="s">
        <v>67</v>
      </c>
      <c r="H299" t="s">
        <v>68</v>
      </c>
      <c r="I299" t="s">
        <v>7</v>
      </c>
      <c r="J299" t="s">
        <v>7</v>
      </c>
      <c r="K299" t="s">
        <v>70</v>
      </c>
      <c r="L299">
        <v>50</v>
      </c>
      <c r="M299">
        <v>938119</v>
      </c>
      <c r="N299">
        <v>6</v>
      </c>
      <c r="O299">
        <v>1</v>
      </c>
      <c r="P299" t="s">
        <v>71</v>
      </c>
      <c r="Q299" t="s">
        <v>4492</v>
      </c>
      <c r="R299">
        <v>28</v>
      </c>
      <c r="T299">
        <v>17</v>
      </c>
      <c r="U299">
        <v>22</v>
      </c>
      <c r="V299">
        <v>9</v>
      </c>
      <c r="W299">
        <v>0</v>
      </c>
      <c r="X299">
        <v>9</v>
      </c>
      <c r="Y299">
        <v>0</v>
      </c>
      <c r="Z299">
        <v>26</v>
      </c>
      <c r="AA299">
        <v>31</v>
      </c>
      <c r="AB299">
        <v>50</v>
      </c>
      <c r="AC299">
        <v>24</v>
      </c>
      <c r="AD299">
        <v>13</v>
      </c>
      <c r="AE299">
        <v>0</v>
      </c>
      <c r="AF299">
        <v>37</v>
      </c>
      <c r="AG299">
        <v>0</v>
      </c>
      <c r="AH299">
        <v>26</v>
      </c>
      <c r="AI299">
        <v>13</v>
      </c>
      <c r="AJ299">
        <v>26</v>
      </c>
      <c r="AK299">
        <v>26</v>
      </c>
      <c r="AL299">
        <v>0</v>
      </c>
      <c r="AM299">
        <v>0.12</v>
      </c>
      <c r="AN299">
        <v>2.3636363636363638</v>
      </c>
      <c r="AO299">
        <v>0</v>
      </c>
      <c r="AP299" t="s">
        <v>82</v>
      </c>
      <c r="AQ299" t="s">
        <v>73</v>
      </c>
      <c r="AR299" t="s">
        <v>157</v>
      </c>
      <c r="AS299">
        <v>2417</v>
      </c>
      <c r="AT299">
        <v>2374</v>
      </c>
      <c r="AU299">
        <v>0</v>
      </c>
      <c r="AV299">
        <v>0</v>
      </c>
      <c r="AW299">
        <v>4.7910000000000004</v>
      </c>
      <c r="AX299">
        <v>0.19962500000000002</v>
      </c>
      <c r="AY299">
        <v>7.3861250000000007</v>
      </c>
      <c r="AZ299" t="s">
        <v>74</v>
      </c>
      <c r="BA299">
        <v>-1.3861250000000007</v>
      </c>
      <c r="BB299">
        <v>-6.9436443331246114</v>
      </c>
      <c r="BC299" t="s">
        <v>76</v>
      </c>
      <c r="BD299">
        <v>0</v>
      </c>
      <c r="BE299" t="s">
        <v>76</v>
      </c>
      <c r="BF299">
        <v>4.7910000000000004</v>
      </c>
      <c r="BG299" t="s">
        <v>5702</v>
      </c>
    </row>
    <row r="300" spans="1:59" x14ac:dyDescent="0.25">
      <c r="A300" t="s">
        <v>462</v>
      </c>
      <c r="B300" t="s">
        <v>156</v>
      </c>
      <c r="C300">
        <v>1</v>
      </c>
      <c r="D300">
        <v>300</v>
      </c>
      <c r="E300">
        <v>1</v>
      </c>
      <c r="F300" t="s">
        <v>66</v>
      </c>
      <c r="G300" t="s">
        <v>67</v>
      </c>
      <c r="H300" t="s">
        <v>68</v>
      </c>
      <c r="I300" t="s">
        <v>7</v>
      </c>
      <c r="J300" t="s">
        <v>7</v>
      </c>
      <c r="K300" t="s">
        <v>70</v>
      </c>
      <c r="L300">
        <v>50</v>
      </c>
      <c r="M300">
        <v>938121</v>
      </c>
      <c r="N300">
        <v>6</v>
      </c>
      <c r="O300">
        <v>1</v>
      </c>
      <c r="P300" t="s">
        <v>71</v>
      </c>
      <c r="Q300" t="s">
        <v>4492</v>
      </c>
      <c r="R300">
        <v>28</v>
      </c>
      <c r="T300">
        <v>16</v>
      </c>
      <c r="U300">
        <v>21</v>
      </c>
      <c r="V300">
        <v>5</v>
      </c>
      <c r="W300">
        <v>0</v>
      </c>
      <c r="X300">
        <v>5</v>
      </c>
      <c r="Y300">
        <v>1</v>
      </c>
      <c r="Z300">
        <v>22</v>
      </c>
      <c r="AA300">
        <v>27</v>
      </c>
      <c r="AB300">
        <v>50</v>
      </c>
      <c r="AC300">
        <v>23</v>
      </c>
      <c r="AD300">
        <v>7</v>
      </c>
      <c r="AE300">
        <v>1</v>
      </c>
      <c r="AF300">
        <v>31</v>
      </c>
      <c r="AG300">
        <v>0</v>
      </c>
      <c r="AH300">
        <v>27</v>
      </c>
      <c r="AI300">
        <v>19</v>
      </c>
      <c r="AJ300">
        <v>26</v>
      </c>
      <c r="AK300">
        <v>27</v>
      </c>
      <c r="AL300">
        <v>0</v>
      </c>
      <c r="AM300">
        <v>0.12</v>
      </c>
      <c r="AN300">
        <v>2.3636363636363638</v>
      </c>
      <c r="AO300">
        <v>0</v>
      </c>
      <c r="AP300" t="s">
        <v>82</v>
      </c>
      <c r="AQ300" t="s">
        <v>73</v>
      </c>
      <c r="AR300" t="s">
        <v>157</v>
      </c>
      <c r="AS300">
        <v>2062</v>
      </c>
      <c r="AT300">
        <v>1805</v>
      </c>
      <c r="AU300">
        <v>0</v>
      </c>
      <c r="AV300">
        <v>0</v>
      </c>
      <c r="AW300">
        <v>3.867</v>
      </c>
      <c r="AX300">
        <v>0.1681304347826087</v>
      </c>
      <c r="AY300">
        <v>5.2120434782608696</v>
      </c>
      <c r="AZ300" t="s">
        <v>74</v>
      </c>
      <c r="BA300">
        <v>0.78795652173913044</v>
      </c>
      <c r="BB300">
        <v>4.6865787432117925</v>
      </c>
      <c r="BC300" t="s">
        <v>76</v>
      </c>
      <c r="BD300">
        <v>0</v>
      </c>
      <c r="BE300" t="s">
        <v>76</v>
      </c>
      <c r="BF300">
        <v>3.7970000000000002</v>
      </c>
      <c r="BG300" t="s">
        <v>5702</v>
      </c>
    </row>
    <row r="301" spans="1:59" x14ac:dyDescent="0.25">
      <c r="A301" t="s">
        <v>463</v>
      </c>
      <c r="B301" t="s">
        <v>156</v>
      </c>
      <c r="C301">
        <v>1</v>
      </c>
      <c r="D301">
        <v>301</v>
      </c>
      <c r="E301">
        <v>1</v>
      </c>
      <c r="F301" t="s">
        <v>66</v>
      </c>
      <c r="G301" t="s">
        <v>67</v>
      </c>
      <c r="H301" t="s">
        <v>68</v>
      </c>
      <c r="I301" t="s">
        <v>7</v>
      </c>
      <c r="J301" t="s">
        <v>7</v>
      </c>
      <c r="K301" t="s">
        <v>70</v>
      </c>
      <c r="L301">
        <v>50</v>
      </c>
      <c r="M301">
        <v>938123</v>
      </c>
      <c r="N301">
        <v>6</v>
      </c>
      <c r="O301">
        <v>1</v>
      </c>
      <c r="P301" t="s">
        <v>71</v>
      </c>
      <c r="Q301" t="s">
        <v>4492</v>
      </c>
      <c r="R301">
        <v>28</v>
      </c>
      <c r="T301">
        <v>15</v>
      </c>
      <c r="U301">
        <v>20</v>
      </c>
      <c r="V301">
        <v>10</v>
      </c>
      <c r="W301">
        <v>0</v>
      </c>
      <c r="X301">
        <v>10</v>
      </c>
      <c r="Y301">
        <v>1</v>
      </c>
      <c r="Z301">
        <v>26</v>
      </c>
      <c r="AA301">
        <v>31</v>
      </c>
      <c r="AB301">
        <v>50</v>
      </c>
      <c r="AC301">
        <v>28</v>
      </c>
      <c r="AD301">
        <v>13</v>
      </c>
      <c r="AE301">
        <v>1</v>
      </c>
      <c r="AF301">
        <v>42</v>
      </c>
      <c r="AG301">
        <v>0</v>
      </c>
      <c r="AH301">
        <v>22</v>
      </c>
      <c r="AI301">
        <v>8</v>
      </c>
      <c r="AJ301">
        <v>21</v>
      </c>
      <c r="AK301">
        <v>22</v>
      </c>
      <c r="AL301">
        <v>0</v>
      </c>
      <c r="AM301">
        <v>0.12</v>
      </c>
      <c r="AN301">
        <v>1.9090909090909092</v>
      </c>
      <c r="AO301">
        <v>0</v>
      </c>
      <c r="AP301" t="s">
        <v>82</v>
      </c>
      <c r="AQ301" t="s">
        <v>73</v>
      </c>
      <c r="AR301" t="s">
        <v>157</v>
      </c>
      <c r="AS301">
        <v>2295</v>
      </c>
      <c r="AT301">
        <v>1960</v>
      </c>
      <c r="AU301">
        <v>0</v>
      </c>
      <c r="AV301">
        <v>0</v>
      </c>
      <c r="AW301">
        <v>4.2549999999999999</v>
      </c>
      <c r="AX301">
        <v>0.15196428571428572</v>
      </c>
      <c r="AY301">
        <v>6.3825000000000003</v>
      </c>
      <c r="AZ301" t="s">
        <v>74</v>
      </c>
      <c r="BA301">
        <v>-0.38250000000000028</v>
      </c>
      <c r="BB301">
        <v>-2.5170387779083447</v>
      </c>
      <c r="BC301" t="s">
        <v>76</v>
      </c>
      <c r="BD301">
        <v>0</v>
      </c>
      <c r="BE301" t="s">
        <v>76</v>
      </c>
      <c r="BF301">
        <v>4.2629999999999999</v>
      </c>
      <c r="BG301" t="s">
        <v>5702</v>
      </c>
    </row>
    <row r="302" spans="1:59" x14ac:dyDescent="0.25">
      <c r="A302" t="s">
        <v>464</v>
      </c>
      <c r="B302" t="s">
        <v>156</v>
      </c>
      <c r="C302">
        <v>1</v>
      </c>
      <c r="D302">
        <v>302</v>
      </c>
      <c r="E302">
        <v>1</v>
      </c>
      <c r="F302" t="s">
        <v>66</v>
      </c>
      <c r="G302" t="s">
        <v>67</v>
      </c>
      <c r="H302" t="s">
        <v>68</v>
      </c>
      <c r="I302" t="s">
        <v>7</v>
      </c>
      <c r="J302" t="s">
        <v>7</v>
      </c>
      <c r="K302" t="s">
        <v>70</v>
      </c>
      <c r="L302">
        <v>50</v>
      </c>
      <c r="M302">
        <v>938125</v>
      </c>
      <c r="N302">
        <v>6</v>
      </c>
      <c r="O302">
        <v>1</v>
      </c>
      <c r="P302" t="s">
        <v>71</v>
      </c>
      <c r="Q302" t="s">
        <v>4492</v>
      </c>
      <c r="R302">
        <v>28</v>
      </c>
      <c r="T302">
        <v>14</v>
      </c>
      <c r="U302">
        <v>19</v>
      </c>
      <c r="V302">
        <v>11</v>
      </c>
      <c r="W302">
        <v>0</v>
      </c>
      <c r="X302">
        <v>11</v>
      </c>
      <c r="Y302">
        <v>0</v>
      </c>
      <c r="Z302">
        <v>25</v>
      </c>
      <c r="AA302">
        <v>30</v>
      </c>
      <c r="AB302">
        <v>50</v>
      </c>
      <c r="AC302">
        <v>22</v>
      </c>
      <c r="AD302">
        <v>18</v>
      </c>
      <c r="AE302">
        <v>0</v>
      </c>
      <c r="AF302">
        <v>40</v>
      </c>
      <c r="AG302">
        <v>0</v>
      </c>
      <c r="AH302">
        <v>28</v>
      </c>
      <c r="AI302">
        <v>10</v>
      </c>
      <c r="AJ302">
        <v>28</v>
      </c>
      <c r="AK302">
        <v>28</v>
      </c>
      <c r="AL302">
        <v>0</v>
      </c>
      <c r="AM302">
        <v>0.12</v>
      </c>
      <c r="AN302">
        <v>2.5454545454545454</v>
      </c>
      <c r="AO302">
        <v>0</v>
      </c>
      <c r="AP302" t="s">
        <v>82</v>
      </c>
      <c r="AQ302" t="s">
        <v>73</v>
      </c>
      <c r="AR302" t="s">
        <v>157</v>
      </c>
      <c r="AS302">
        <v>2339</v>
      </c>
      <c r="AT302">
        <v>2327</v>
      </c>
      <c r="AU302">
        <v>0</v>
      </c>
      <c r="AV302">
        <v>0</v>
      </c>
      <c r="AW302">
        <v>4.6660000000000004</v>
      </c>
      <c r="AX302">
        <v>0.21209090909090911</v>
      </c>
      <c r="AY302">
        <v>8.4836363636363643</v>
      </c>
      <c r="AZ302" t="s">
        <v>74</v>
      </c>
      <c r="BA302">
        <v>-2.4836363636363643</v>
      </c>
      <c r="BB302">
        <v>-11.710244320617234</v>
      </c>
      <c r="BC302" t="s">
        <v>76</v>
      </c>
      <c r="BD302">
        <v>0</v>
      </c>
      <c r="BE302" t="s">
        <v>76</v>
      </c>
      <c r="BF302">
        <v>4.6070000000000002</v>
      </c>
      <c r="BG302" t="s">
        <v>5702</v>
      </c>
    </row>
    <row r="303" spans="1:59" x14ac:dyDescent="0.25">
      <c r="A303" t="s">
        <v>465</v>
      </c>
      <c r="B303" t="s">
        <v>156</v>
      </c>
      <c r="C303">
        <v>1</v>
      </c>
      <c r="D303">
        <v>303</v>
      </c>
      <c r="E303">
        <v>1</v>
      </c>
      <c r="F303" t="s">
        <v>66</v>
      </c>
      <c r="G303" t="s">
        <v>67</v>
      </c>
      <c r="H303" t="s">
        <v>77</v>
      </c>
      <c r="I303" t="s">
        <v>5</v>
      </c>
      <c r="J303" t="s">
        <v>78</v>
      </c>
      <c r="K303" t="s">
        <v>70</v>
      </c>
      <c r="L303">
        <v>50</v>
      </c>
      <c r="M303">
        <v>938127</v>
      </c>
      <c r="N303">
        <v>5</v>
      </c>
      <c r="O303">
        <v>1</v>
      </c>
      <c r="P303" t="s">
        <v>71</v>
      </c>
      <c r="Q303" t="s">
        <v>4492</v>
      </c>
      <c r="R303">
        <v>28</v>
      </c>
      <c r="T303">
        <v>0</v>
      </c>
      <c r="U303">
        <v>4</v>
      </c>
      <c r="V303">
        <v>0</v>
      </c>
      <c r="W303">
        <v>0</v>
      </c>
      <c r="X303">
        <v>0</v>
      </c>
      <c r="Y303">
        <v>0</v>
      </c>
      <c r="Z303">
        <v>0</v>
      </c>
      <c r="AA303">
        <v>4</v>
      </c>
      <c r="AB303">
        <v>50</v>
      </c>
      <c r="AC303">
        <v>4</v>
      </c>
      <c r="AD303">
        <v>0</v>
      </c>
      <c r="AE303">
        <v>0</v>
      </c>
      <c r="AF303">
        <v>4</v>
      </c>
      <c r="AG303">
        <v>0</v>
      </c>
      <c r="AH303">
        <v>46</v>
      </c>
      <c r="AI303">
        <v>46</v>
      </c>
      <c r="AJ303">
        <v>46</v>
      </c>
      <c r="AK303">
        <v>46</v>
      </c>
      <c r="AL303">
        <v>0</v>
      </c>
      <c r="AM303">
        <v>0.1</v>
      </c>
      <c r="AN303">
        <v>4.1818181818181817</v>
      </c>
      <c r="AO303">
        <v>0</v>
      </c>
      <c r="AP303" t="s">
        <v>79</v>
      </c>
      <c r="AQ303" t="s">
        <v>73</v>
      </c>
      <c r="AR303" t="s">
        <v>157</v>
      </c>
      <c r="AS303">
        <v>0</v>
      </c>
      <c r="AT303">
        <v>0</v>
      </c>
      <c r="AU303">
        <v>0</v>
      </c>
      <c r="AV303">
        <v>0</v>
      </c>
      <c r="AW303">
        <v>0</v>
      </c>
      <c r="AX303">
        <v>0</v>
      </c>
      <c r="AY303">
        <v>0</v>
      </c>
      <c r="AZ303" t="s">
        <v>80</v>
      </c>
      <c r="BA303">
        <v>5</v>
      </c>
      <c r="BB303">
        <v>0</v>
      </c>
      <c r="BC303" t="s">
        <v>76</v>
      </c>
      <c r="BD303">
        <v>0</v>
      </c>
      <c r="BE303" t="s">
        <v>76</v>
      </c>
      <c r="BF303">
        <v>4.5851813333333338</v>
      </c>
      <c r="BG303" t="s">
        <v>5702</v>
      </c>
    </row>
    <row r="304" spans="1:59" x14ac:dyDescent="0.25">
      <c r="A304" t="s">
        <v>466</v>
      </c>
      <c r="B304" t="s">
        <v>156</v>
      </c>
      <c r="C304">
        <v>1</v>
      </c>
      <c r="D304">
        <v>304</v>
      </c>
      <c r="E304">
        <v>1</v>
      </c>
      <c r="F304" t="s">
        <v>66</v>
      </c>
      <c r="G304" t="s">
        <v>67</v>
      </c>
      <c r="H304" t="s">
        <v>68</v>
      </c>
      <c r="I304" t="s">
        <v>7</v>
      </c>
      <c r="J304" t="s">
        <v>7</v>
      </c>
      <c r="K304" t="s">
        <v>70</v>
      </c>
      <c r="L304">
        <v>50</v>
      </c>
      <c r="M304">
        <v>938129</v>
      </c>
      <c r="N304">
        <v>6</v>
      </c>
      <c r="O304">
        <v>1</v>
      </c>
      <c r="P304" t="s">
        <v>71</v>
      </c>
      <c r="Q304" t="s">
        <v>4492</v>
      </c>
      <c r="R304">
        <v>28</v>
      </c>
      <c r="T304">
        <v>7</v>
      </c>
      <c r="U304">
        <v>12</v>
      </c>
      <c r="V304">
        <v>3</v>
      </c>
      <c r="W304">
        <v>0</v>
      </c>
      <c r="X304">
        <v>3</v>
      </c>
      <c r="Y304">
        <v>2</v>
      </c>
      <c r="Z304">
        <v>12</v>
      </c>
      <c r="AA304">
        <v>17</v>
      </c>
      <c r="AB304">
        <v>50</v>
      </c>
      <c r="AC304">
        <v>12</v>
      </c>
      <c r="AD304">
        <v>4</v>
      </c>
      <c r="AE304">
        <v>3</v>
      </c>
      <c r="AF304">
        <v>19</v>
      </c>
      <c r="AG304">
        <v>0</v>
      </c>
      <c r="AH304">
        <v>38</v>
      </c>
      <c r="AI304">
        <v>31</v>
      </c>
      <c r="AJ304">
        <v>35</v>
      </c>
      <c r="AK304">
        <v>38</v>
      </c>
      <c r="AL304">
        <v>0</v>
      </c>
      <c r="AM304">
        <v>0.12</v>
      </c>
      <c r="AN304">
        <v>3.1818181818181821</v>
      </c>
      <c r="AO304">
        <v>0</v>
      </c>
      <c r="AP304" t="s">
        <v>82</v>
      </c>
      <c r="AQ304" t="s">
        <v>73</v>
      </c>
      <c r="AR304" t="s">
        <v>157</v>
      </c>
      <c r="AS304">
        <v>963</v>
      </c>
      <c r="AT304">
        <v>988</v>
      </c>
      <c r="AU304">
        <v>0</v>
      </c>
      <c r="AV304">
        <v>0</v>
      </c>
      <c r="AW304">
        <v>1.9510000000000001</v>
      </c>
      <c r="AX304">
        <v>0.16258333333333333</v>
      </c>
      <c r="AY304">
        <v>3.0890833333333334</v>
      </c>
      <c r="AZ304" t="s">
        <v>74</v>
      </c>
      <c r="BA304">
        <v>2.9109166666666666</v>
      </c>
      <c r="BB304">
        <v>17.904151717068171</v>
      </c>
      <c r="BC304" t="s">
        <v>76</v>
      </c>
      <c r="BD304">
        <v>0</v>
      </c>
      <c r="BE304" t="s">
        <v>76</v>
      </c>
      <c r="BF304">
        <v>1.9430000000000001</v>
      </c>
      <c r="BG304" t="s">
        <v>5702</v>
      </c>
    </row>
    <row r="305" spans="1:59" x14ac:dyDescent="0.25">
      <c r="A305" t="s">
        <v>467</v>
      </c>
      <c r="B305" t="s">
        <v>156</v>
      </c>
      <c r="C305">
        <v>1</v>
      </c>
      <c r="D305">
        <v>305</v>
      </c>
      <c r="E305">
        <v>1</v>
      </c>
      <c r="F305" t="s">
        <v>66</v>
      </c>
      <c r="G305" t="s">
        <v>67</v>
      </c>
      <c r="H305" t="s">
        <v>68</v>
      </c>
      <c r="I305" t="s">
        <v>7</v>
      </c>
      <c r="J305" t="s">
        <v>7</v>
      </c>
      <c r="K305" t="s">
        <v>70</v>
      </c>
      <c r="L305">
        <v>50</v>
      </c>
      <c r="M305">
        <v>938131</v>
      </c>
      <c r="N305">
        <v>10</v>
      </c>
      <c r="O305">
        <v>1</v>
      </c>
      <c r="P305" t="s">
        <v>71</v>
      </c>
      <c r="Q305" t="s">
        <v>4492</v>
      </c>
      <c r="R305">
        <v>28</v>
      </c>
      <c r="T305">
        <v>30</v>
      </c>
      <c r="U305">
        <v>35</v>
      </c>
      <c r="V305">
        <v>3</v>
      </c>
      <c r="W305">
        <v>0</v>
      </c>
      <c r="X305">
        <v>3</v>
      </c>
      <c r="Y305">
        <v>0</v>
      </c>
      <c r="Z305">
        <v>33</v>
      </c>
      <c r="AA305">
        <v>38</v>
      </c>
      <c r="AB305">
        <v>50</v>
      </c>
      <c r="AC305">
        <v>35</v>
      </c>
      <c r="AD305">
        <v>3</v>
      </c>
      <c r="AE305">
        <v>0</v>
      </c>
      <c r="AF305">
        <v>38</v>
      </c>
      <c r="AG305">
        <v>0</v>
      </c>
      <c r="AH305">
        <v>15</v>
      </c>
      <c r="AI305">
        <v>12</v>
      </c>
      <c r="AJ305">
        <v>15</v>
      </c>
      <c r="AK305">
        <v>15</v>
      </c>
      <c r="AL305">
        <v>0</v>
      </c>
      <c r="AM305">
        <v>0.2</v>
      </c>
      <c r="AN305">
        <v>1.3636363636363638</v>
      </c>
      <c r="AO305">
        <v>0</v>
      </c>
      <c r="AP305" t="s">
        <v>82</v>
      </c>
      <c r="AQ305" t="s">
        <v>73</v>
      </c>
      <c r="AR305" t="s">
        <v>157</v>
      </c>
      <c r="AS305">
        <v>4746</v>
      </c>
      <c r="AT305">
        <v>4821</v>
      </c>
      <c r="AU305">
        <v>0</v>
      </c>
      <c r="AV305">
        <v>0</v>
      </c>
      <c r="AW305">
        <v>9.5670000000000002</v>
      </c>
      <c r="AX305">
        <v>0.27334285714285717</v>
      </c>
      <c r="AY305">
        <v>10.387028571428573</v>
      </c>
      <c r="AZ305" t="s">
        <v>74</v>
      </c>
      <c r="BA305">
        <v>-0.38702857142857283</v>
      </c>
      <c r="BB305">
        <v>-1.4159088533500626</v>
      </c>
      <c r="BC305" t="s">
        <v>76</v>
      </c>
      <c r="BD305">
        <v>0</v>
      </c>
      <c r="BE305" t="s">
        <v>76</v>
      </c>
      <c r="BF305">
        <v>9.6349999999999998</v>
      </c>
      <c r="BG305" t="s">
        <v>5702</v>
      </c>
    </row>
    <row r="306" spans="1:59" x14ac:dyDescent="0.25">
      <c r="A306" t="s">
        <v>468</v>
      </c>
      <c r="B306" t="s">
        <v>156</v>
      </c>
      <c r="C306">
        <v>1</v>
      </c>
      <c r="D306">
        <v>306</v>
      </c>
      <c r="E306">
        <v>1</v>
      </c>
      <c r="F306" t="s">
        <v>66</v>
      </c>
      <c r="G306" t="s">
        <v>67</v>
      </c>
      <c r="H306" t="s">
        <v>68</v>
      </c>
      <c r="I306" t="s">
        <v>7</v>
      </c>
      <c r="J306" t="s">
        <v>7</v>
      </c>
      <c r="K306" t="s">
        <v>70</v>
      </c>
      <c r="L306">
        <v>50</v>
      </c>
      <c r="M306">
        <v>938133</v>
      </c>
      <c r="N306">
        <v>6</v>
      </c>
      <c r="O306">
        <v>1</v>
      </c>
      <c r="P306" t="s">
        <v>71</v>
      </c>
      <c r="Q306" t="s">
        <v>4492</v>
      </c>
      <c r="R306">
        <v>28</v>
      </c>
      <c r="T306">
        <v>16</v>
      </c>
      <c r="U306">
        <v>21</v>
      </c>
      <c r="V306">
        <v>3</v>
      </c>
      <c r="W306">
        <v>0</v>
      </c>
      <c r="X306">
        <v>3</v>
      </c>
      <c r="Y306">
        <v>1</v>
      </c>
      <c r="Z306">
        <v>20</v>
      </c>
      <c r="AA306">
        <v>25</v>
      </c>
      <c r="AB306">
        <v>50</v>
      </c>
      <c r="AC306">
        <v>23</v>
      </c>
      <c r="AD306">
        <v>3</v>
      </c>
      <c r="AE306">
        <v>1</v>
      </c>
      <c r="AF306">
        <v>27</v>
      </c>
      <c r="AG306">
        <v>0</v>
      </c>
      <c r="AH306">
        <v>27</v>
      </c>
      <c r="AI306">
        <v>23</v>
      </c>
      <c r="AJ306">
        <v>26</v>
      </c>
      <c r="AK306">
        <v>27</v>
      </c>
      <c r="AL306">
        <v>0</v>
      </c>
      <c r="AM306">
        <v>0.12</v>
      </c>
      <c r="AN306">
        <v>2.3636363636363638</v>
      </c>
      <c r="AO306">
        <v>0</v>
      </c>
      <c r="AP306" t="s">
        <v>82</v>
      </c>
      <c r="AQ306" t="s">
        <v>73</v>
      </c>
      <c r="AR306" t="s">
        <v>157</v>
      </c>
      <c r="AS306">
        <v>1929</v>
      </c>
      <c r="AT306">
        <v>1951</v>
      </c>
      <c r="AU306">
        <v>0</v>
      </c>
      <c r="AV306">
        <v>0</v>
      </c>
      <c r="AW306">
        <v>3.88</v>
      </c>
      <c r="AX306">
        <v>0.16869565217391305</v>
      </c>
      <c r="AY306">
        <v>4.5547826086956524</v>
      </c>
      <c r="AZ306" t="s">
        <v>74</v>
      </c>
      <c r="BA306">
        <v>1.4452173913043476</v>
      </c>
      <c r="BB306">
        <v>8.5670103092783485</v>
      </c>
      <c r="BC306" t="s">
        <v>76</v>
      </c>
      <c r="BD306">
        <v>0</v>
      </c>
      <c r="BE306" t="s">
        <v>76</v>
      </c>
      <c r="BF306">
        <v>3.9780000000000002</v>
      </c>
      <c r="BG306" t="s">
        <v>5702</v>
      </c>
    </row>
    <row r="307" spans="1:59" x14ac:dyDescent="0.25">
      <c r="A307" t="s">
        <v>469</v>
      </c>
      <c r="B307" t="s">
        <v>156</v>
      </c>
      <c r="C307">
        <v>1</v>
      </c>
      <c r="D307">
        <v>307</v>
      </c>
      <c r="E307">
        <v>1</v>
      </c>
      <c r="F307" t="s">
        <v>66</v>
      </c>
      <c r="G307" t="s">
        <v>67</v>
      </c>
      <c r="H307" t="s">
        <v>68</v>
      </c>
      <c r="I307" t="s">
        <v>7</v>
      </c>
      <c r="J307" t="s">
        <v>7</v>
      </c>
      <c r="K307" t="s">
        <v>70</v>
      </c>
      <c r="L307">
        <v>50</v>
      </c>
      <c r="M307">
        <v>938135</v>
      </c>
      <c r="N307">
        <v>6</v>
      </c>
      <c r="O307">
        <v>1</v>
      </c>
      <c r="P307" t="s">
        <v>71</v>
      </c>
      <c r="Q307" t="s">
        <v>4492</v>
      </c>
      <c r="R307">
        <v>28</v>
      </c>
      <c r="T307">
        <v>10</v>
      </c>
      <c r="U307">
        <v>15</v>
      </c>
      <c r="V307">
        <v>0</v>
      </c>
      <c r="W307">
        <v>0</v>
      </c>
      <c r="X307">
        <v>0</v>
      </c>
      <c r="Y307">
        <v>0</v>
      </c>
      <c r="Z307">
        <v>10</v>
      </c>
      <c r="AA307">
        <v>15</v>
      </c>
      <c r="AB307">
        <v>50</v>
      </c>
      <c r="AC307">
        <v>40</v>
      </c>
      <c r="AD307">
        <v>0</v>
      </c>
      <c r="AE307">
        <v>0</v>
      </c>
      <c r="AF307">
        <v>40</v>
      </c>
      <c r="AG307">
        <v>0</v>
      </c>
      <c r="AH307">
        <v>10</v>
      </c>
      <c r="AI307">
        <v>10</v>
      </c>
      <c r="AJ307">
        <v>10</v>
      </c>
      <c r="AK307">
        <v>10</v>
      </c>
      <c r="AL307">
        <v>0</v>
      </c>
      <c r="AM307">
        <v>0.12</v>
      </c>
      <c r="AN307">
        <v>0.90909090909090917</v>
      </c>
      <c r="AO307">
        <v>0</v>
      </c>
      <c r="AP307" t="s">
        <v>82</v>
      </c>
      <c r="AQ307" t="s">
        <v>73</v>
      </c>
      <c r="AR307" t="s">
        <v>157</v>
      </c>
      <c r="AS307">
        <v>1679</v>
      </c>
      <c r="AT307">
        <v>1989</v>
      </c>
      <c r="AU307">
        <v>0</v>
      </c>
      <c r="AV307">
        <v>0</v>
      </c>
      <c r="AW307">
        <v>3.6680000000000001</v>
      </c>
      <c r="AX307">
        <v>9.1700000000000004E-2</v>
      </c>
      <c r="AY307">
        <v>3.6680000000000001</v>
      </c>
      <c r="AZ307" t="s">
        <v>74</v>
      </c>
      <c r="BA307">
        <v>2.3319999999999999</v>
      </c>
      <c r="BB307">
        <v>25.430752453653213</v>
      </c>
      <c r="BC307" t="s">
        <v>76</v>
      </c>
      <c r="BD307">
        <v>0</v>
      </c>
      <c r="BE307" t="s">
        <v>76</v>
      </c>
      <c r="BF307">
        <v>3.7010000000000001</v>
      </c>
      <c r="BG307" t="s">
        <v>5702</v>
      </c>
    </row>
    <row r="308" spans="1:59" x14ac:dyDescent="0.25">
      <c r="A308" t="s">
        <v>470</v>
      </c>
      <c r="B308" t="s">
        <v>156</v>
      </c>
      <c r="C308">
        <v>1</v>
      </c>
      <c r="D308">
        <v>308</v>
      </c>
      <c r="E308">
        <v>1</v>
      </c>
      <c r="F308" t="s">
        <v>66</v>
      </c>
      <c r="G308" t="s">
        <v>67</v>
      </c>
      <c r="H308" t="s">
        <v>68</v>
      </c>
      <c r="I308" t="s">
        <v>7</v>
      </c>
      <c r="J308" t="s">
        <v>7</v>
      </c>
      <c r="K308" t="s">
        <v>70</v>
      </c>
      <c r="L308">
        <v>50</v>
      </c>
      <c r="M308">
        <v>938137</v>
      </c>
      <c r="N308">
        <v>6</v>
      </c>
      <c r="O308">
        <v>1</v>
      </c>
      <c r="P308" t="s">
        <v>71</v>
      </c>
      <c r="Q308" t="s">
        <v>4492</v>
      </c>
      <c r="R308">
        <v>28</v>
      </c>
      <c r="T308">
        <v>0</v>
      </c>
      <c r="U308">
        <v>5</v>
      </c>
      <c r="V308">
        <v>6</v>
      </c>
      <c r="W308">
        <v>0</v>
      </c>
      <c r="X308">
        <v>6</v>
      </c>
      <c r="Y308">
        <v>0</v>
      </c>
      <c r="Z308">
        <v>6</v>
      </c>
      <c r="AA308">
        <v>11</v>
      </c>
      <c r="AB308">
        <v>50</v>
      </c>
      <c r="AC308">
        <v>5</v>
      </c>
      <c r="AD308">
        <v>11</v>
      </c>
      <c r="AE308">
        <v>0</v>
      </c>
      <c r="AF308">
        <v>16</v>
      </c>
      <c r="AG308">
        <v>0</v>
      </c>
      <c r="AH308">
        <v>45</v>
      </c>
      <c r="AI308">
        <v>34</v>
      </c>
      <c r="AJ308">
        <v>45</v>
      </c>
      <c r="AK308">
        <v>45</v>
      </c>
      <c r="AL308">
        <v>0</v>
      </c>
      <c r="AM308">
        <v>0.12</v>
      </c>
      <c r="AN308">
        <v>4.0909090909090908</v>
      </c>
      <c r="AO308">
        <v>0</v>
      </c>
      <c r="AP308" t="s">
        <v>82</v>
      </c>
      <c r="AQ308" t="s">
        <v>73</v>
      </c>
      <c r="AR308" t="s">
        <v>157</v>
      </c>
      <c r="AS308">
        <v>635</v>
      </c>
      <c r="AT308">
        <v>447</v>
      </c>
      <c r="AU308">
        <v>0</v>
      </c>
      <c r="AV308">
        <v>0</v>
      </c>
      <c r="AW308">
        <v>1.0820000000000001</v>
      </c>
      <c r="AX308">
        <v>0.21640000000000001</v>
      </c>
      <c r="AY308">
        <v>3.4624000000000001</v>
      </c>
      <c r="AZ308" t="s">
        <v>74</v>
      </c>
      <c r="BA308">
        <v>2.5375999999999999</v>
      </c>
      <c r="BB308">
        <v>11.726432532347504</v>
      </c>
      <c r="BC308" t="s">
        <v>81</v>
      </c>
      <c r="BD308">
        <v>1</v>
      </c>
      <c r="BE308" t="s">
        <v>76</v>
      </c>
      <c r="BF308">
        <v>1.0629999999999999</v>
      </c>
      <c r="BG308" t="s">
        <v>5702</v>
      </c>
    </row>
    <row r="309" spans="1:59" x14ac:dyDescent="0.25">
      <c r="A309" t="s">
        <v>471</v>
      </c>
      <c r="B309" t="s">
        <v>156</v>
      </c>
      <c r="C309">
        <v>1</v>
      </c>
      <c r="D309">
        <v>309</v>
      </c>
      <c r="E309">
        <v>2</v>
      </c>
      <c r="F309" t="s">
        <v>66</v>
      </c>
      <c r="G309" t="s">
        <v>67</v>
      </c>
      <c r="H309" t="s">
        <v>68</v>
      </c>
      <c r="I309" t="s">
        <v>7</v>
      </c>
      <c r="J309" t="s">
        <v>1</v>
      </c>
      <c r="K309" t="s">
        <v>70</v>
      </c>
      <c r="L309">
        <v>50</v>
      </c>
      <c r="M309">
        <v>1017293</v>
      </c>
      <c r="N309">
        <v>6</v>
      </c>
      <c r="O309">
        <v>2</v>
      </c>
      <c r="P309" t="s">
        <v>71</v>
      </c>
      <c r="Q309" t="s">
        <v>4493</v>
      </c>
      <c r="R309">
        <v>29</v>
      </c>
      <c r="T309">
        <v>6</v>
      </c>
      <c r="U309">
        <v>18</v>
      </c>
      <c r="V309">
        <v>4</v>
      </c>
      <c r="W309">
        <v>0</v>
      </c>
      <c r="X309">
        <v>4</v>
      </c>
      <c r="Y309">
        <v>0</v>
      </c>
      <c r="Z309">
        <v>6</v>
      </c>
      <c r="AA309">
        <v>22</v>
      </c>
      <c r="AB309">
        <v>50</v>
      </c>
      <c r="AC309">
        <v>30</v>
      </c>
      <c r="AD309">
        <v>4</v>
      </c>
      <c r="AE309">
        <v>0</v>
      </c>
      <c r="AF309">
        <v>34</v>
      </c>
      <c r="AG309">
        <v>0</v>
      </c>
      <c r="AH309">
        <v>20</v>
      </c>
      <c r="AI309">
        <v>16</v>
      </c>
      <c r="AJ309">
        <v>20</v>
      </c>
      <c r="AK309">
        <v>20</v>
      </c>
      <c r="AL309">
        <v>0</v>
      </c>
      <c r="AM309">
        <v>0.12</v>
      </c>
      <c r="AN309">
        <v>1.8181818181818183</v>
      </c>
      <c r="AO309">
        <v>0</v>
      </c>
      <c r="AP309" t="s">
        <v>82</v>
      </c>
      <c r="AQ309" t="s">
        <v>73</v>
      </c>
      <c r="AR309" t="s">
        <v>472</v>
      </c>
      <c r="AS309">
        <v>1009</v>
      </c>
      <c r="AT309">
        <v>987</v>
      </c>
      <c r="AU309">
        <v>0</v>
      </c>
      <c r="AV309">
        <v>0</v>
      </c>
      <c r="AW309">
        <v>1.996</v>
      </c>
      <c r="AX309">
        <v>6.6533333333333333E-2</v>
      </c>
      <c r="AY309">
        <v>2.2621333333333333</v>
      </c>
      <c r="AZ309" t="s">
        <v>74</v>
      </c>
      <c r="BA309">
        <v>3.7378666666666667</v>
      </c>
      <c r="BB309">
        <v>56.180360721442888</v>
      </c>
      <c r="BC309" t="s">
        <v>75</v>
      </c>
      <c r="BD309">
        <v>0</v>
      </c>
      <c r="BE309" t="s">
        <v>76</v>
      </c>
      <c r="BF309">
        <v>1.998</v>
      </c>
      <c r="BG309" t="s">
        <v>5703</v>
      </c>
    </row>
    <row r="310" spans="1:59" x14ac:dyDescent="0.25">
      <c r="A310" t="s">
        <v>473</v>
      </c>
      <c r="B310" t="s">
        <v>156</v>
      </c>
      <c r="C310">
        <v>1</v>
      </c>
      <c r="D310">
        <v>310</v>
      </c>
      <c r="E310">
        <v>2</v>
      </c>
      <c r="F310" t="s">
        <v>66</v>
      </c>
      <c r="G310" t="s">
        <v>67</v>
      </c>
      <c r="H310" t="s">
        <v>68</v>
      </c>
      <c r="I310" t="s">
        <v>7</v>
      </c>
      <c r="J310" t="s">
        <v>7</v>
      </c>
      <c r="K310" t="s">
        <v>70</v>
      </c>
      <c r="L310">
        <v>50</v>
      </c>
      <c r="M310">
        <v>1017295</v>
      </c>
      <c r="N310">
        <v>6</v>
      </c>
      <c r="O310">
        <v>2</v>
      </c>
      <c r="P310" t="s">
        <v>71</v>
      </c>
      <c r="Q310" t="s">
        <v>4493</v>
      </c>
      <c r="R310">
        <v>29</v>
      </c>
      <c r="T310">
        <v>9</v>
      </c>
      <c r="U310">
        <v>14</v>
      </c>
      <c r="V310">
        <v>11</v>
      </c>
      <c r="W310">
        <v>0</v>
      </c>
      <c r="X310">
        <v>11</v>
      </c>
      <c r="Y310">
        <v>1</v>
      </c>
      <c r="Z310">
        <v>21</v>
      </c>
      <c r="AA310">
        <v>26</v>
      </c>
      <c r="AB310">
        <v>50</v>
      </c>
      <c r="AC310">
        <v>14</v>
      </c>
      <c r="AD310">
        <v>17</v>
      </c>
      <c r="AE310">
        <v>2</v>
      </c>
      <c r="AF310">
        <v>33</v>
      </c>
      <c r="AG310">
        <v>0</v>
      </c>
      <c r="AH310">
        <v>36</v>
      </c>
      <c r="AI310">
        <v>17</v>
      </c>
      <c r="AJ310">
        <v>34</v>
      </c>
      <c r="AK310">
        <v>36</v>
      </c>
      <c r="AL310">
        <v>0</v>
      </c>
      <c r="AM310">
        <v>0.12</v>
      </c>
      <c r="AN310">
        <v>3.0909090909090908</v>
      </c>
      <c r="AO310">
        <v>0</v>
      </c>
      <c r="AP310" t="s">
        <v>82</v>
      </c>
      <c r="AQ310" t="s">
        <v>73</v>
      </c>
      <c r="AR310" t="s">
        <v>472</v>
      </c>
      <c r="AS310">
        <v>1266</v>
      </c>
      <c r="AT310">
        <v>1214</v>
      </c>
      <c r="AU310">
        <v>0</v>
      </c>
      <c r="AV310">
        <v>0</v>
      </c>
      <c r="AW310">
        <v>2.48</v>
      </c>
      <c r="AX310">
        <v>0.17714285714285713</v>
      </c>
      <c r="AY310">
        <v>5.8457142857142852</v>
      </c>
      <c r="AZ310" t="s">
        <v>74</v>
      </c>
      <c r="BA310">
        <v>0.1542857142857148</v>
      </c>
      <c r="BB310">
        <v>0.87096774193548687</v>
      </c>
      <c r="BC310" t="s">
        <v>76</v>
      </c>
      <c r="BD310">
        <v>0</v>
      </c>
      <c r="BE310" t="s">
        <v>76</v>
      </c>
      <c r="BF310">
        <v>2.3479999999999999</v>
      </c>
      <c r="BG310" t="s">
        <v>5703</v>
      </c>
    </row>
    <row r="311" spans="1:59" x14ac:dyDescent="0.25">
      <c r="A311" t="s">
        <v>474</v>
      </c>
      <c r="B311" t="s">
        <v>156</v>
      </c>
      <c r="C311">
        <v>1</v>
      </c>
      <c r="D311">
        <v>311</v>
      </c>
      <c r="E311">
        <v>2</v>
      </c>
      <c r="F311" t="s">
        <v>66</v>
      </c>
      <c r="G311" t="s">
        <v>67</v>
      </c>
      <c r="H311" t="s">
        <v>68</v>
      </c>
      <c r="I311" t="s">
        <v>7</v>
      </c>
      <c r="J311" t="s">
        <v>7</v>
      </c>
      <c r="K311" t="s">
        <v>70</v>
      </c>
      <c r="L311">
        <v>50</v>
      </c>
      <c r="M311">
        <v>1017297</v>
      </c>
      <c r="N311">
        <v>8</v>
      </c>
      <c r="O311">
        <v>2</v>
      </c>
      <c r="P311" t="s">
        <v>71</v>
      </c>
      <c r="Q311" t="s">
        <v>4493</v>
      </c>
      <c r="R311">
        <v>29</v>
      </c>
      <c r="T311">
        <v>24</v>
      </c>
      <c r="U311">
        <v>29</v>
      </c>
      <c r="V311">
        <v>7</v>
      </c>
      <c r="W311">
        <v>0</v>
      </c>
      <c r="X311">
        <v>7</v>
      </c>
      <c r="Y311">
        <v>0</v>
      </c>
      <c r="Z311">
        <v>31</v>
      </c>
      <c r="AA311">
        <v>36</v>
      </c>
      <c r="AB311">
        <v>50</v>
      </c>
      <c r="AC311">
        <v>30</v>
      </c>
      <c r="AD311">
        <v>8</v>
      </c>
      <c r="AE311">
        <v>0</v>
      </c>
      <c r="AF311">
        <v>38</v>
      </c>
      <c r="AG311">
        <v>0</v>
      </c>
      <c r="AH311">
        <v>20</v>
      </c>
      <c r="AI311">
        <v>12</v>
      </c>
      <c r="AJ311">
        <v>20</v>
      </c>
      <c r="AK311">
        <v>20</v>
      </c>
      <c r="AL311">
        <v>0</v>
      </c>
      <c r="AM311">
        <v>0.16</v>
      </c>
      <c r="AN311">
        <v>1.8181818181818183</v>
      </c>
      <c r="AO311">
        <v>0</v>
      </c>
      <c r="AP311" t="s">
        <v>82</v>
      </c>
      <c r="AQ311" t="s">
        <v>73</v>
      </c>
      <c r="AR311" t="s">
        <v>472</v>
      </c>
      <c r="AS311">
        <v>3322</v>
      </c>
      <c r="AT311">
        <v>3401</v>
      </c>
      <c r="AU311">
        <v>0</v>
      </c>
      <c r="AV311">
        <v>0</v>
      </c>
      <c r="AW311">
        <v>6.7229999999999999</v>
      </c>
      <c r="AX311">
        <v>0.22409999999999999</v>
      </c>
      <c r="AY311">
        <v>8.5158000000000005</v>
      </c>
      <c r="AZ311" t="s">
        <v>74</v>
      </c>
      <c r="BA311">
        <v>-0.51580000000000048</v>
      </c>
      <c r="BB311">
        <v>-2.3016510486390027</v>
      </c>
      <c r="BC311" t="s">
        <v>76</v>
      </c>
      <c r="BD311">
        <v>0</v>
      </c>
      <c r="BE311" t="s">
        <v>76</v>
      </c>
      <c r="BF311">
        <v>6.9720000000000004</v>
      </c>
      <c r="BG311" t="s">
        <v>5703</v>
      </c>
    </row>
    <row r="312" spans="1:59" x14ac:dyDescent="0.25">
      <c r="A312" t="s">
        <v>475</v>
      </c>
      <c r="B312" t="s">
        <v>156</v>
      </c>
      <c r="C312">
        <v>1</v>
      </c>
      <c r="D312">
        <v>312</v>
      </c>
      <c r="E312">
        <v>2</v>
      </c>
      <c r="F312" t="s">
        <v>66</v>
      </c>
      <c r="G312" t="s">
        <v>67</v>
      </c>
      <c r="H312" t="s">
        <v>68</v>
      </c>
      <c r="I312" t="s">
        <v>7</v>
      </c>
      <c r="J312" t="s">
        <v>7</v>
      </c>
      <c r="K312" t="s">
        <v>70</v>
      </c>
      <c r="L312">
        <v>50</v>
      </c>
      <c r="M312">
        <v>1017299</v>
      </c>
      <c r="N312">
        <v>6</v>
      </c>
      <c r="O312">
        <v>2</v>
      </c>
      <c r="P312" t="s">
        <v>71</v>
      </c>
      <c r="Q312" t="s">
        <v>4493</v>
      </c>
      <c r="R312">
        <v>29</v>
      </c>
      <c r="T312">
        <v>14</v>
      </c>
      <c r="U312">
        <v>19</v>
      </c>
      <c r="V312">
        <v>10</v>
      </c>
      <c r="W312">
        <v>2</v>
      </c>
      <c r="X312">
        <v>8</v>
      </c>
      <c r="Y312">
        <v>3</v>
      </c>
      <c r="Z312">
        <v>27</v>
      </c>
      <c r="AA312">
        <v>32</v>
      </c>
      <c r="AB312">
        <v>50</v>
      </c>
      <c r="AC312">
        <v>19</v>
      </c>
      <c r="AD312">
        <v>10</v>
      </c>
      <c r="AE312">
        <v>3</v>
      </c>
      <c r="AF312">
        <v>34</v>
      </c>
      <c r="AG312">
        <v>2</v>
      </c>
      <c r="AH312">
        <v>31</v>
      </c>
      <c r="AI312">
        <v>16</v>
      </c>
      <c r="AJ312">
        <v>26</v>
      </c>
      <c r="AK312">
        <v>29</v>
      </c>
      <c r="AL312">
        <v>0</v>
      </c>
      <c r="AM312">
        <v>0.12</v>
      </c>
      <c r="AN312">
        <v>2.3636363636363638</v>
      </c>
      <c r="AO312">
        <v>0.27272727272727271</v>
      </c>
      <c r="AP312" t="s">
        <v>82</v>
      </c>
      <c r="AQ312" t="s">
        <v>73</v>
      </c>
      <c r="AR312" t="s">
        <v>472</v>
      </c>
      <c r="AS312">
        <v>1757</v>
      </c>
      <c r="AT312">
        <v>1742</v>
      </c>
      <c r="AU312">
        <v>0</v>
      </c>
      <c r="AV312">
        <v>0</v>
      </c>
      <c r="AW312">
        <v>3.4990000000000001</v>
      </c>
      <c r="AX312">
        <v>0.1841578947368421</v>
      </c>
      <c r="AY312">
        <v>6.2613684210526319</v>
      </c>
      <c r="AZ312" t="s">
        <v>74</v>
      </c>
      <c r="BA312">
        <v>-0.26136842105263192</v>
      </c>
      <c r="BB312">
        <v>-1.4192626464704219</v>
      </c>
      <c r="BC312" t="s">
        <v>76</v>
      </c>
      <c r="BD312">
        <v>0</v>
      </c>
      <c r="BE312" t="s">
        <v>76</v>
      </c>
      <c r="BF312">
        <v>3.7269999999999999</v>
      </c>
      <c r="BG312" t="s">
        <v>5703</v>
      </c>
    </row>
    <row r="313" spans="1:59" x14ac:dyDescent="0.25">
      <c r="A313" t="s">
        <v>476</v>
      </c>
      <c r="B313" t="s">
        <v>156</v>
      </c>
      <c r="C313">
        <v>1</v>
      </c>
      <c r="D313">
        <v>313</v>
      </c>
      <c r="E313">
        <v>2</v>
      </c>
      <c r="F313" t="s">
        <v>66</v>
      </c>
      <c r="G313" t="s">
        <v>67</v>
      </c>
      <c r="H313" t="s">
        <v>68</v>
      </c>
      <c r="I313" t="s">
        <v>7</v>
      </c>
      <c r="J313" t="s">
        <v>7</v>
      </c>
      <c r="K313" t="s">
        <v>70</v>
      </c>
      <c r="L313">
        <v>50</v>
      </c>
      <c r="M313">
        <v>1017301</v>
      </c>
      <c r="N313">
        <v>6</v>
      </c>
      <c r="O313">
        <v>2</v>
      </c>
      <c r="P313" t="s">
        <v>71</v>
      </c>
      <c r="Q313" t="s">
        <v>4493</v>
      </c>
      <c r="R313">
        <v>29</v>
      </c>
      <c r="T313">
        <v>5</v>
      </c>
      <c r="U313">
        <v>10</v>
      </c>
      <c r="V313">
        <v>15</v>
      </c>
      <c r="W313">
        <v>0</v>
      </c>
      <c r="X313">
        <v>15</v>
      </c>
      <c r="Y313">
        <v>0</v>
      </c>
      <c r="Z313">
        <v>20</v>
      </c>
      <c r="AA313">
        <v>25</v>
      </c>
      <c r="AB313">
        <v>50</v>
      </c>
      <c r="AC313">
        <v>11</v>
      </c>
      <c r="AD313">
        <v>25</v>
      </c>
      <c r="AE313">
        <v>0</v>
      </c>
      <c r="AF313">
        <v>36</v>
      </c>
      <c r="AG313">
        <v>0</v>
      </c>
      <c r="AH313">
        <v>39</v>
      </c>
      <c r="AI313">
        <v>14</v>
      </c>
      <c r="AJ313">
        <v>39</v>
      </c>
      <c r="AK313">
        <v>39</v>
      </c>
      <c r="AL313">
        <v>0</v>
      </c>
      <c r="AM313">
        <v>0.12</v>
      </c>
      <c r="AN313">
        <v>3.5454545454545454</v>
      </c>
      <c r="AO313">
        <v>0</v>
      </c>
      <c r="AP313" t="s">
        <v>82</v>
      </c>
      <c r="AQ313" t="s">
        <v>73</v>
      </c>
      <c r="AR313" t="s">
        <v>472</v>
      </c>
      <c r="AS313">
        <v>1072</v>
      </c>
      <c r="AT313">
        <v>1048</v>
      </c>
      <c r="AU313">
        <v>0</v>
      </c>
      <c r="AV313">
        <v>0</v>
      </c>
      <c r="AW313">
        <v>2.12</v>
      </c>
      <c r="AX313">
        <v>0.19272727272727275</v>
      </c>
      <c r="AY313">
        <v>6.9381818181818193</v>
      </c>
      <c r="AZ313" t="s">
        <v>74</v>
      </c>
      <c r="BA313">
        <v>-0.93818181818181934</v>
      </c>
      <c r="BB313">
        <v>-4.8679245283018924</v>
      </c>
      <c r="BC313" t="s">
        <v>76</v>
      </c>
      <c r="BD313">
        <v>0</v>
      </c>
      <c r="BE313" t="s">
        <v>76</v>
      </c>
      <c r="BF313">
        <v>2.2879999999999998</v>
      </c>
      <c r="BG313" t="s">
        <v>5703</v>
      </c>
    </row>
    <row r="314" spans="1:59" x14ac:dyDescent="0.25">
      <c r="A314" t="s">
        <v>477</v>
      </c>
      <c r="B314" t="s">
        <v>156</v>
      </c>
      <c r="C314">
        <v>1</v>
      </c>
      <c r="D314">
        <v>314</v>
      </c>
      <c r="E314">
        <v>2</v>
      </c>
      <c r="F314" t="s">
        <v>66</v>
      </c>
      <c r="G314" t="s">
        <v>67</v>
      </c>
      <c r="H314" t="s">
        <v>77</v>
      </c>
      <c r="I314" t="s">
        <v>5</v>
      </c>
      <c r="J314" t="s">
        <v>78</v>
      </c>
      <c r="K314" t="s">
        <v>70</v>
      </c>
      <c r="L314">
        <v>50</v>
      </c>
      <c r="M314">
        <v>1017303</v>
      </c>
      <c r="N314">
        <v>5</v>
      </c>
      <c r="O314">
        <v>2</v>
      </c>
      <c r="P314" t="s">
        <v>71</v>
      </c>
      <c r="Q314" t="s">
        <v>4493</v>
      </c>
      <c r="R314">
        <v>29</v>
      </c>
      <c r="T314">
        <v>0</v>
      </c>
      <c r="U314">
        <v>4</v>
      </c>
      <c r="V314">
        <v>0</v>
      </c>
      <c r="W314">
        <v>0</v>
      </c>
      <c r="X314">
        <v>0</v>
      </c>
      <c r="Y314">
        <v>0</v>
      </c>
      <c r="Z314">
        <v>0</v>
      </c>
      <c r="AA314">
        <v>4</v>
      </c>
      <c r="AB314">
        <v>50</v>
      </c>
      <c r="AC314">
        <v>4</v>
      </c>
      <c r="AD314">
        <v>0</v>
      </c>
      <c r="AE314">
        <v>0</v>
      </c>
      <c r="AF314">
        <v>4</v>
      </c>
      <c r="AG314">
        <v>0</v>
      </c>
      <c r="AH314">
        <v>46</v>
      </c>
      <c r="AI314">
        <v>46</v>
      </c>
      <c r="AJ314">
        <v>46</v>
      </c>
      <c r="AK314">
        <v>46</v>
      </c>
      <c r="AL314">
        <v>0</v>
      </c>
      <c r="AM314">
        <v>0.1</v>
      </c>
      <c r="AN314">
        <v>4.1818181818181817</v>
      </c>
      <c r="AO314">
        <v>0</v>
      </c>
      <c r="AP314" t="s">
        <v>79</v>
      </c>
      <c r="AQ314" t="s">
        <v>73</v>
      </c>
      <c r="AR314" t="s">
        <v>472</v>
      </c>
      <c r="AS314">
        <v>0</v>
      </c>
      <c r="AT314">
        <v>0</v>
      </c>
      <c r="AU314">
        <v>0</v>
      </c>
      <c r="AV314">
        <v>0</v>
      </c>
      <c r="AW314">
        <v>0</v>
      </c>
      <c r="AX314">
        <v>0</v>
      </c>
      <c r="AY314">
        <v>0</v>
      </c>
      <c r="AZ314" t="s">
        <v>80</v>
      </c>
      <c r="BA314">
        <v>5</v>
      </c>
      <c r="BB314">
        <v>0</v>
      </c>
      <c r="BC314" t="s">
        <v>76</v>
      </c>
      <c r="BD314">
        <v>0</v>
      </c>
      <c r="BE314" t="s">
        <v>76</v>
      </c>
      <c r="BF314">
        <v>4.3438559999999997</v>
      </c>
      <c r="BG314" t="s">
        <v>5703</v>
      </c>
    </row>
    <row r="315" spans="1:59" x14ac:dyDescent="0.25">
      <c r="A315" t="s">
        <v>478</v>
      </c>
      <c r="B315" t="s">
        <v>156</v>
      </c>
      <c r="C315">
        <v>1</v>
      </c>
      <c r="D315">
        <v>315</v>
      </c>
      <c r="E315">
        <v>2</v>
      </c>
      <c r="F315" t="s">
        <v>66</v>
      </c>
      <c r="G315" t="s">
        <v>67</v>
      </c>
      <c r="H315" t="s">
        <v>68</v>
      </c>
      <c r="I315" t="s">
        <v>7</v>
      </c>
      <c r="J315" t="s">
        <v>7</v>
      </c>
      <c r="K315" t="s">
        <v>70</v>
      </c>
      <c r="L315">
        <v>50</v>
      </c>
      <c r="M315">
        <v>1017305</v>
      </c>
      <c r="N315">
        <v>6</v>
      </c>
      <c r="O315">
        <v>2</v>
      </c>
      <c r="P315" t="s">
        <v>71</v>
      </c>
      <c r="Q315" t="s">
        <v>4493</v>
      </c>
      <c r="R315">
        <v>29</v>
      </c>
      <c r="T315">
        <v>2</v>
      </c>
      <c r="U315">
        <v>7</v>
      </c>
      <c r="V315">
        <v>16</v>
      </c>
      <c r="W315">
        <v>0</v>
      </c>
      <c r="X315">
        <v>16</v>
      </c>
      <c r="Y315">
        <v>3</v>
      </c>
      <c r="Z315">
        <v>21</v>
      </c>
      <c r="AA315">
        <v>26</v>
      </c>
      <c r="AB315">
        <v>50</v>
      </c>
      <c r="AC315">
        <v>7</v>
      </c>
      <c r="AD315">
        <v>23</v>
      </c>
      <c r="AE315">
        <v>5</v>
      </c>
      <c r="AF315">
        <v>35</v>
      </c>
      <c r="AG315">
        <v>0</v>
      </c>
      <c r="AH315">
        <v>43</v>
      </c>
      <c r="AI315">
        <v>15</v>
      </c>
      <c r="AJ315">
        <v>38</v>
      </c>
      <c r="AK315">
        <v>43</v>
      </c>
      <c r="AL315">
        <v>0</v>
      </c>
      <c r="AM315">
        <v>0.12</v>
      </c>
      <c r="AN315">
        <v>3.4545454545454546</v>
      </c>
      <c r="AO315">
        <v>0</v>
      </c>
      <c r="AP315" t="s">
        <v>82</v>
      </c>
      <c r="AQ315" t="s">
        <v>73</v>
      </c>
      <c r="AR315" t="s">
        <v>472</v>
      </c>
      <c r="AS315">
        <v>719</v>
      </c>
      <c r="AT315">
        <v>993</v>
      </c>
      <c r="AU315">
        <v>0</v>
      </c>
      <c r="AV315">
        <v>0</v>
      </c>
      <c r="AW315">
        <v>1.712</v>
      </c>
      <c r="AX315">
        <v>0.24457142857142858</v>
      </c>
      <c r="AY315">
        <v>8.56</v>
      </c>
      <c r="AZ315" t="s">
        <v>74</v>
      </c>
      <c r="BA315">
        <v>-2.5600000000000005</v>
      </c>
      <c r="BB315">
        <v>-10.467289719626169</v>
      </c>
      <c r="BC315" t="s">
        <v>76</v>
      </c>
      <c r="BD315">
        <v>0</v>
      </c>
      <c r="BE315" t="s">
        <v>76</v>
      </c>
      <c r="BF315">
        <v>1.7170000000000001</v>
      </c>
      <c r="BG315" t="s">
        <v>5703</v>
      </c>
    </row>
    <row r="316" spans="1:59" x14ac:dyDescent="0.25">
      <c r="A316" t="s">
        <v>479</v>
      </c>
      <c r="B316" t="s">
        <v>156</v>
      </c>
      <c r="C316">
        <v>1</v>
      </c>
      <c r="D316">
        <v>316</v>
      </c>
      <c r="E316">
        <v>2</v>
      </c>
      <c r="F316" t="s">
        <v>66</v>
      </c>
      <c r="G316" t="s">
        <v>67</v>
      </c>
      <c r="H316" t="s">
        <v>68</v>
      </c>
      <c r="I316" t="s">
        <v>7</v>
      </c>
      <c r="J316" t="s">
        <v>7</v>
      </c>
      <c r="K316" t="s">
        <v>70</v>
      </c>
      <c r="L316">
        <v>50</v>
      </c>
      <c r="M316">
        <v>1017307</v>
      </c>
      <c r="N316">
        <v>6</v>
      </c>
      <c r="O316">
        <v>2</v>
      </c>
      <c r="P316" t="s">
        <v>71</v>
      </c>
      <c r="Q316" t="s">
        <v>4493</v>
      </c>
      <c r="R316">
        <v>29</v>
      </c>
      <c r="T316">
        <v>6</v>
      </c>
      <c r="U316">
        <v>11</v>
      </c>
      <c r="V316">
        <v>11</v>
      </c>
      <c r="W316">
        <v>0</v>
      </c>
      <c r="X316">
        <v>11</v>
      </c>
      <c r="Y316">
        <v>0</v>
      </c>
      <c r="Z316">
        <v>17</v>
      </c>
      <c r="AA316">
        <v>22</v>
      </c>
      <c r="AB316">
        <v>50</v>
      </c>
      <c r="AC316">
        <v>13</v>
      </c>
      <c r="AD316">
        <v>21</v>
      </c>
      <c r="AE316">
        <v>0</v>
      </c>
      <c r="AF316">
        <v>34</v>
      </c>
      <c r="AG316">
        <v>0</v>
      </c>
      <c r="AH316">
        <v>37</v>
      </c>
      <c r="AI316">
        <v>16</v>
      </c>
      <c r="AJ316">
        <v>37</v>
      </c>
      <c r="AK316">
        <v>37</v>
      </c>
      <c r="AL316">
        <v>0</v>
      </c>
      <c r="AM316">
        <v>0.12</v>
      </c>
      <c r="AN316">
        <v>3.3636363636363638</v>
      </c>
      <c r="AO316">
        <v>0</v>
      </c>
      <c r="AP316" t="s">
        <v>82</v>
      </c>
      <c r="AQ316" t="s">
        <v>73</v>
      </c>
      <c r="AR316" t="s">
        <v>472</v>
      </c>
      <c r="AS316">
        <v>1170</v>
      </c>
      <c r="AT316">
        <v>1100</v>
      </c>
      <c r="AU316">
        <v>0</v>
      </c>
      <c r="AV316">
        <v>0</v>
      </c>
      <c r="AW316">
        <v>2.27</v>
      </c>
      <c r="AX316">
        <v>0.17461538461538462</v>
      </c>
      <c r="AY316">
        <v>5.936923076923077</v>
      </c>
      <c r="AZ316" t="s">
        <v>74</v>
      </c>
      <c r="BA316">
        <v>6.307692307692303E-2</v>
      </c>
      <c r="BB316">
        <v>0.36123348017621121</v>
      </c>
      <c r="BC316" t="s">
        <v>76</v>
      </c>
      <c r="BD316">
        <v>0</v>
      </c>
      <c r="BE316" t="s">
        <v>76</v>
      </c>
      <c r="BF316">
        <v>2.2080000000000002</v>
      </c>
      <c r="BG316" t="s">
        <v>5703</v>
      </c>
    </row>
    <row r="317" spans="1:59" x14ac:dyDescent="0.25">
      <c r="A317" t="s">
        <v>480</v>
      </c>
      <c r="B317" t="s">
        <v>156</v>
      </c>
      <c r="C317">
        <v>1</v>
      </c>
      <c r="D317">
        <v>317</v>
      </c>
      <c r="E317">
        <v>2</v>
      </c>
      <c r="F317" t="s">
        <v>66</v>
      </c>
      <c r="G317" t="s">
        <v>67</v>
      </c>
      <c r="H317" t="s">
        <v>68</v>
      </c>
      <c r="I317" t="s">
        <v>7</v>
      </c>
      <c r="J317" t="s">
        <v>7</v>
      </c>
      <c r="K317" t="s">
        <v>70</v>
      </c>
      <c r="L317">
        <v>50</v>
      </c>
      <c r="M317">
        <v>1017309</v>
      </c>
      <c r="N317">
        <v>6</v>
      </c>
      <c r="O317">
        <v>2</v>
      </c>
      <c r="P317" t="s">
        <v>71</v>
      </c>
      <c r="Q317" t="s">
        <v>4493</v>
      </c>
      <c r="R317">
        <v>29</v>
      </c>
      <c r="T317">
        <v>0</v>
      </c>
      <c r="U317">
        <v>5</v>
      </c>
      <c r="V317">
        <v>13</v>
      </c>
      <c r="W317">
        <v>2</v>
      </c>
      <c r="X317">
        <v>11</v>
      </c>
      <c r="Y317">
        <v>0</v>
      </c>
      <c r="Z317">
        <v>13</v>
      </c>
      <c r="AA317">
        <v>18</v>
      </c>
      <c r="AB317">
        <v>50</v>
      </c>
      <c r="AC317">
        <v>5</v>
      </c>
      <c r="AD317">
        <v>18</v>
      </c>
      <c r="AE317">
        <v>0</v>
      </c>
      <c r="AF317">
        <v>25</v>
      </c>
      <c r="AG317">
        <v>2</v>
      </c>
      <c r="AH317">
        <v>45</v>
      </c>
      <c r="AI317">
        <v>25</v>
      </c>
      <c r="AJ317">
        <v>43</v>
      </c>
      <c r="AK317">
        <v>43</v>
      </c>
      <c r="AL317">
        <v>0</v>
      </c>
      <c r="AM317">
        <v>0.12</v>
      </c>
      <c r="AN317">
        <v>3.9090909090909092</v>
      </c>
      <c r="AO317">
        <v>0.27272727272727271</v>
      </c>
      <c r="AP317" t="s">
        <v>82</v>
      </c>
      <c r="AQ317" t="s">
        <v>73</v>
      </c>
      <c r="AR317" t="s">
        <v>472</v>
      </c>
      <c r="AS317">
        <v>851</v>
      </c>
      <c r="AT317">
        <v>769</v>
      </c>
      <c r="AU317">
        <v>0</v>
      </c>
      <c r="AV317">
        <v>0</v>
      </c>
      <c r="AW317">
        <v>1.62</v>
      </c>
      <c r="AX317">
        <v>0.32400000000000001</v>
      </c>
      <c r="AY317">
        <v>8.1</v>
      </c>
      <c r="AZ317" t="s">
        <v>74</v>
      </c>
      <c r="BA317">
        <v>-2.0999999999999996</v>
      </c>
      <c r="BB317">
        <v>-6.4814814814814801</v>
      </c>
      <c r="BC317" t="s">
        <v>76</v>
      </c>
      <c r="BD317">
        <v>1</v>
      </c>
      <c r="BE317" t="s">
        <v>76</v>
      </c>
      <c r="BF317">
        <v>1.6080000000000001</v>
      </c>
      <c r="BG317" t="s">
        <v>5703</v>
      </c>
    </row>
    <row r="318" spans="1:59" x14ac:dyDescent="0.25">
      <c r="A318" t="s">
        <v>481</v>
      </c>
      <c r="B318" t="s">
        <v>156</v>
      </c>
      <c r="C318">
        <v>1</v>
      </c>
      <c r="D318">
        <v>318</v>
      </c>
      <c r="E318">
        <v>2</v>
      </c>
      <c r="F318" t="s">
        <v>66</v>
      </c>
      <c r="G318" t="s">
        <v>67</v>
      </c>
      <c r="H318" t="s">
        <v>68</v>
      </c>
      <c r="I318" t="s">
        <v>7</v>
      </c>
      <c r="J318" t="s">
        <v>7</v>
      </c>
      <c r="K318" t="s">
        <v>70</v>
      </c>
      <c r="L318">
        <v>50</v>
      </c>
      <c r="M318">
        <v>1017311</v>
      </c>
      <c r="N318">
        <v>6</v>
      </c>
      <c r="O318">
        <v>2</v>
      </c>
      <c r="P318" t="s">
        <v>71</v>
      </c>
      <c r="Q318" t="s">
        <v>4493</v>
      </c>
      <c r="R318">
        <v>29</v>
      </c>
      <c r="T318">
        <v>4</v>
      </c>
      <c r="U318">
        <v>9</v>
      </c>
      <c r="V318">
        <v>14</v>
      </c>
      <c r="W318">
        <v>2</v>
      </c>
      <c r="X318">
        <v>12</v>
      </c>
      <c r="Y318">
        <v>0</v>
      </c>
      <c r="Z318">
        <v>18</v>
      </c>
      <c r="AA318">
        <v>23</v>
      </c>
      <c r="AB318">
        <v>50</v>
      </c>
      <c r="AC318">
        <v>9</v>
      </c>
      <c r="AD318">
        <v>20</v>
      </c>
      <c r="AE318">
        <v>0</v>
      </c>
      <c r="AF318">
        <v>31</v>
      </c>
      <c r="AG318">
        <v>2</v>
      </c>
      <c r="AH318">
        <v>41</v>
      </c>
      <c r="AI318">
        <v>19</v>
      </c>
      <c r="AJ318">
        <v>39</v>
      </c>
      <c r="AK318">
        <v>39</v>
      </c>
      <c r="AL318">
        <v>0</v>
      </c>
      <c r="AM318">
        <v>0.12</v>
      </c>
      <c r="AN318">
        <v>3.5454545454545454</v>
      </c>
      <c r="AO318">
        <v>0.27272727272727271</v>
      </c>
      <c r="AP318" t="s">
        <v>82</v>
      </c>
      <c r="AQ318" t="s">
        <v>73</v>
      </c>
      <c r="AR318" t="s">
        <v>472</v>
      </c>
      <c r="AS318">
        <v>683</v>
      </c>
      <c r="AT318">
        <v>644</v>
      </c>
      <c r="AU318">
        <v>0</v>
      </c>
      <c r="AV318">
        <v>0</v>
      </c>
      <c r="AW318">
        <v>1.327</v>
      </c>
      <c r="AX318">
        <v>0.14744444444444443</v>
      </c>
      <c r="AY318">
        <v>4.5707777777777778</v>
      </c>
      <c r="AZ318" t="s">
        <v>74</v>
      </c>
      <c r="BA318">
        <v>1.4292222222222222</v>
      </c>
      <c r="BB318">
        <v>9.6932931424265263</v>
      </c>
      <c r="BC318" t="s">
        <v>76</v>
      </c>
      <c r="BD318">
        <v>0</v>
      </c>
      <c r="BE318" t="s">
        <v>76</v>
      </c>
      <c r="BF318">
        <v>1.335</v>
      </c>
      <c r="BG318" t="s">
        <v>5703</v>
      </c>
    </row>
    <row r="319" spans="1:59" x14ac:dyDescent="0.25">
      <c r="A319" t="s">
        <v>482</v>
      </c>
      <c r="B319" t="s">
        <v>156</v>
      </c>
      <c r="C319">
        <v>1</v>
      </c>
      <c r="D319">
        <v>319</v>
      </c>
      <c r="E319">
        <v>2</v>
      </c>
      <c r="F319" t="s">
        <v>66</v>
      </c>
      <c r="G319" t="s">
        <v>67</v>
      </c>
      <c r="H319" t="s">
        <v>68</v>
      </c>
      <c r="I319" t="s">
        <v>7</v>
      </c>
      <c r="J319" t="s">
        <v>7</v>
      </c>
      <c r="K319" t="s">
        <v>70</v>
      </c>
      <c r="L319">
        <v>50</v>
      </c>
      <c r="M319">
        <v>1017313</v>
      </c>
      <c r="N319">
        <v>6</v>
      </c>
      <c r="O319">
        <v>2</v>
      </c>
      <c r="P319" t="s">
        <v>71</v>
      </c>
      <c r="Q319" t="s">
        <v>4493</v>
      </c>
      <c r="R319">
        <v>29</v>
      </c>
      <c r="T319">
        <v>8</v>
      </c>
      <c r="U319">
        <v>13</v>
      </c>
      <c r="V319">
        <v>12</v>
      </c>
      <c r="W319">
        <v>0</v>
      </c>
      <c r="X319">
        <v>12</v>
      </c>
      <c r="Y319">
        <v>2</v>
      </c>
      <c r="Z319">
        <v>22</v>
      </c>
      <c r="AA319">
        <v>27</v>
      </c>
      <c r="AB319">
        <v>50</v>
      </c>
      <c r="AC319">
        <v>15</v>
      </c>
      <c r="AD319">
        <v>14</v>
      </c>
      <c r="AE319">
        <v>4</v>
      </c>
      <c r="AF319">
        <v>33</v>
      </c>
      <c r="AG319">
        <v>0</v>
      </c>
      <c r="AH319">
        <v>35</v>
      </c>
      <c r="AI319">
        <v>17</v>
      </c>
      <c r="AJ319">
        <v>31</v>
      </c>
      <c r="AK319">
        <v>35</v>
      </c>
      <c r="AL319">
        <v>0</v>
      </c>
      <c r="AM319">
        <v>0.12</v>
      </c>
      <c r="AN319">
        <v>2.8181818181818183</v>
      </c>
      <c r="AO319">
        <v>0</v>
      </c>
      <c r="AP319" t="s">
        <v>82</v>
      </c>
      <c r="AQ319" t="s">
        <v>73</v>
      </c>
      <c r="AR319" t="s">
        <v>472</v>
      </c>
      <c r="AS319">
        <v>1178</v>
      </c>
      <c r="AT319">
        <v>1211</v>
      </c>
      <c r="AU319">
        <v>0</v>
      </c>
      <c r="AV319">
        <v>0</v>
      </c>
      <c r="AW319">
        <v>2.3889999999999998</v>
      </c>
      <c r="AX319">
        <v>0.15926666666666664</v>
      </c>
      <c r="AY319">
        <v>5.2557999999999989</v>
      </c>
      <c r="AZ319" t="s">
        <v>74</v>
      </c>
      <c r="BA319">
        <v>0.74420000000000108</v>
      </c>
      <c r="BB319">
        <v>4.672666387609886</v>
      </c>
      <c r="BC319" t="s">
        <v>81</v>
      </c>
      <c r="BD319">
        <v>0</v>
      </c>
      <c r="BE319" t="s">
        <v>76</v>
      </c>
      <c r="BF319">
        <v>2.4409999999999998</v>
      </c>
      <c r="BG319" t="s">
        <v>5703</v>
      </c>
    </row>
    <row r="320" spans="1:59" x14ac:dyDescent="0.25">
      <c r="A320" t="s">
        <v>483</v>
      </c>
      <c r="B320" t="s">
        <v>156</v>
      </c>
      <c r="C320">
        <v>1</v>
      </c>
      <c r="D320">
        <v>320</v>
      </c>
      <c r="E320">
        <v>2</v>
      </c>
      <c r="F320" t="s">
        <v>66</v>
      </c>
      <c r="G320" t="s">
        <v>67</v>
      </c>
      <c r="H320" t="s">
        <v>68</v>
      </c>
      <c r="I320" t="s">
        <v>3</v>
      </c>
      <c r="J320" t="s">
        <v>69</v>
      </c>
      <c r="K320" t="s">
        <v>70</v>
      </c>
      <c r="L320">
        <v>50</v>
      </c>
      <c r="M320">
        <v>1017315</v>
      </c>
      <c r="N320">
        <v>10</v>
      </c>
      <c r="O320">
        <v>2</v>
      </c>
      <c r="P320" t="s">
        <v>71</v>
      </c>
      <c r="Q320" t="s">
        <v>4494</v>
      </c>
      <c r="R320">
        <v>30</v>
      </c>
      <c r="T320">
        <v>14</v>
      </c>
      <c r="U320">
        <v>19</v>
      </c>
      <c r="V320">
        <v>11</v>
      </c>
      <c r="W320">
        <v>0</v>
      </c>
      <c r="X320">
        <v>11</v>
      </c>
      <c r="Y320">
        <v>3</v>
      </c>
      <c r="Z320">
        <v>28</v>
      </c>
      <c r="AA320">
        <v>33</v>
      </c>
      <c r="AB320">
        <v>50</v>
      </c>
      <c r="AC320">
        <v>19</v>
      </c>
      <c r="AD320">
        <v>11</v>
      </c>
      <c r="AE320">
        <v>3</v>
      </c>
      <c r="AF320">
        <v>33</v>
      </c>
      <c r="AG320">
        <v>0</v>
      </c>
      <c r="AH320">
        <v>31</v>
      </c>
      <c r="AI320">
        <v>17</v>
      </c>
      <c r="AJ320">
        <v>28</v>
      </c>
      <c r="AK320">
        <v>31</v>
      </c>
      <c r="AL320">
        <v>0</v>
      </c>
      <c r="AM320">
        <v>0.2</v>
      </c>
      <c r="AN320">
        <v>2.5454545454545454</v>
      </c>
      <c r="AO320">
        <v>0</v>
      </c>
      <c r="AP320" t="s">
        <v>72</v>
      </c>
      <c r="AQ320" t="s">
        <v>73</v>
      </c>
      <c r="AR320" t="s">
        <v>472</v>
      </c>
      <c r="AS320">
        <v>2411</v>
      </c>
      <c r="AT320">
        <v>1934</v>
      </c>
      <c r="AU320">
        <v>0</v>
      </c>
      <c r="AV320">
        <v>0</v>
      </c>
      <c r="AW320">
        <v>4.3449999999999998</v>
      </c>
      <c r="AX320">
        <v>0.22868421052631577</v>
      </c>
      <c r="AY320">
        <v>7.5465789473684204</v>
      </c>
      <c r="AZ320" t="s">
        <v>74</v>
      </c>
      <c r="BA320">
        <v>2.4534210526315796</v>
      </c>
      <c r="BB320">
        <v>10.728423475258921</v>
      </c>
      <c r="BC320" t="s">
        <v>75</v>
      </c>
      <c r="BD320">
        <v>0</v>
      </c>
      <c r="BE320" t="s">
        <v>76</v>
      </c>
      <c r="BF320">
        <v>4.4329999999999998</v>
      </c>
      <c r="BG320" t="s">
        <v>5704</v>
      </c>
    </row>
    <row r="321" spans="1:59" x14ac:dyDescent="0.25">
      <c r="A321" t="s">
        <v>484</v>
      </c>
      <c r="B321" t="s">
        <v>156</v>
      </c>
      <c r="C321">
        <v>1</v>
      </c>
      <c r="D321">
        <v>321</v>
      </c>
      <c r="E321">
        <v>2</v>
      </c>
      <c r="F321" t="s">
        <v>66</v>
      </c>
      <c r="G321" t="s">
        <v>67</v>
      </c>
      <c r="H321" t="s">
        <v>68</v>
      </c>
      <c r="I321" t="s">
        <v>3</v>
      </c>
      <c r="J321" t="s">
        <v>69</v>
      </c>
      <c r="K321" t="s">
        <v>70</v>
      </c>
      <c r="L321">
        <v>50</v>
      </c>
      <c r="M321">
        <v>1017317</v>
      </c>
      <c r="N321">
        <v>10</v>
      </c>
      <c r="O321">
        <v>2</v>
      </c>
      <c r="P321" t="s">
        <v>71</v>
      </c>
      <c r="Q321" t="s">
        <v>4494</v>
      </c>
      <c r="R321">
        <v>30</v>
      </c>
      <c r="T321">
        <v>8</v>
      </c>
      <c r="U321">
        <v>13</v>
      </c>
      <c r="V321">
        <v>8</v>
      </c>
      <c r="W321">
        <v>0</v>
      </c>
      <c r="X321">
        <v>8</v>
      </c>
      <c r="Y321">
        <v>10</v>
      </c>
      <c r="Z321">
        <v>26</v>
      </c>
      <c r="AA321">
        <v>31</v>
      </c>
      <c r="AB321">
        <v>50</v>
      </c>
      <c r="AC321">
        <v>13</v>
      </c>
      <c r="AD321">
        <v>8</v>
      </c>
      <c r="AE321">
        <v>10</v>
      </c>
      <c r="AF321">
        <v>31</v>
      </c>
      <c r="AG321">
        <v>0</v>
      </c>
      <c r="AH321">
        <v>37</v>
      </c>
      <c r="AI321">
        <v>19</v>
      </c>
      <c r="AJ321">
        <v>27</v>
      </c>
      <c r="AK321">
        <v>37</v>
      </c>
      <c r="AL321">
        <v>0</v>
      </c>
      <c r="AM321">
        <v>0.2</v>
      </c>
      <c r="AN321">
        <v>2.4545454545454546</v>
      </c>
      <c r="AO321">
        <v>0</v>
      </c>
      <c r="AP321" t="s">
        <v>72</v>
      </c>
      <c r="AQ321" t="s">
        <v>73</v>
      </c>
      <c r="AR321" t="s">
        <v>472</v>
      </c>
      <c r="AS321">
        <v>1628</v>
      </c>
      <c r="AT321">
        <v>1457</v>
      </c>
      <c r="AU321">
        <v>0</v>
      </c>
      <c r="AV321">
        <v>0</v>
      </c>
      <c r="AW321">
        <v>3.085</v>
      </c>
      <c r="AX321">
        <v>0.2373076923076923</v>
      </c>
      <c r="AY321">
        <v>7.3565384615384612</v>
      </c>
      <c r="AZ321" t="s">
        <v>74</v>
      </c>
      <c r="BA321">
        <v>2.6434615384615388</v>
      </c>
      <c r="BB321">
        <v>11.13938411669368</v>
      </c>
      <c r="BC321" t="s">
        <v>76</v>
      </c>
      <c r="BD321">
        <v>0</v>
      </c>
      <c r="BE321" t="s">
        <v>76</v>
      </c>
      <c r="BF321">
        <v>3.0939999999999999</v>
      </c>
      <c r="BG321" t="s">
        <v>5704</v>
      </c>
    </row>
    <row r="322" spans="1:59" x14ac:dyDescent="0.25">
      <c r="A322" t="s">
        <v>485</v>
      </c>
      <c r="B322" t="s">
        <v>156</v>
      </c>
      <c r="C322">
        <v>1</v>
      </c>
      <c r="D322">
        <v>322</v>
      </c>
      <c r="E322">
        <v>2</v>
      </c>
      <c r="F322" t="s">
        <v>66</v>
      </c>
      <c r="G322" t="s">
        <v>67</v>
      </c>
      <c r="H322" t="s">
        <v>68</v>
      </c>
      <c r="I322" t="s">
        <v>3</v>
      </c>
      <c r="J322" t="s">
        <v>69</v>
      </c>
      <c r="K322" t="s">
        <v>70</v>
      </c>
      <c r="L322">
        <v>50</v>
      </c>
      <c r="M322">
        <v>1017319</v>
      </c>
      <c r="N322">
        <v>10</v>
      </c>
      <c r="O322">
        <v>2</v>
      </c>
      <c r="P322" t="s">
        <v>71</v>
      </c>
      <c r="Q322" t="s">
        <v>4494</v>
      </c>
      <c r="R322">
        <v>30</v>
      </c>
      <c r="T322">
        <v>10</v>
      </c>
      <c r="U322">
        <v>15</v>
      </c>
      <c r="V322">
        <v>13</v>
      </c>
      <c r="W322">
        <v>0</v>
      </c>
      <c r="X322">
        <v>13</v>
      </c>
      <c r="Y322">
        <v>5</v>
      </c>
      <c r="Z322">
        <v>28</v>
      </c>
      <c r="AA322">
        <v>33</v>
      </c>
      <c r="AB322">
        <v>50</v>
      </c>
      <c r="AC322">
        <v>15</v>
      </c>
      <c r="AD322">
        <v>13</v>
      </c>
      <c r="AE322">
        <v>5</v>
      </c>
      <c r="AF322">
        <v>33</v>
      </c>
      <c r="AG322">
        <v>0</v>
      </c>
      <c r="AH322">
        <v>35</v>
      </c>
      <c r="AI322">
        <v>17</v>
      </c>
      <c r="AJ322">
        <v>30</v>
      </c>
      <c r="AK322">
        <v>35</v>
      </c>
      <c r="AL322">
        <v>0</v>
      </c>
      <c r="AM322">
        <v>0.2</v>
      </c>
      <c r="AN322">
        <v>2.7272727272727275</v>
      </c>
      <c r="AO322">
        <v>0</v>
      </c>
      <c r="AP322" t="s">
        <v>72</v>
      </c>
      <c r="AQ322" t="s">
        <v>73</v>
      </c>
      <c r="AR322" t="s">
        <v>472</v>
      </c>
      <c r="AS322">
        <v>1886</v>
      </c>
      <c r="AT322">
        <v>2535</v>
      </c>
      <c r="AU322">
        <v>0</v>
      </c>
      <c r="AV322">
        <v>0</v>
      </c>
      <c r="AW322">
        <v>4.4210000000000003</v>
      </c>
      <c r="AX322">
        <v>0.29473333333333335</v>
      </c>
      <c r="AY322">
        <v>9.7262000000000004</v>
      </c>
      <c r="AZ322" t="s">
        <v>74</v>
      </c>
      <c r="BA322">
        <v>0.2737999999999996</v>
      </c>
      <c r="BB322">
        <v>0.92897534494458123</v>
      </c>
      <c r="BC322" t="s">
        <v>76</v>
      </c>
      <c r="BD322">
        <v>0</v>
      </c>
      <c r="BE322" t="s">
        <v>76</v>
      </c>
      <c r="BF322">
        <v>4.6399999999999997</v>
      </c>
      <c r="BG322" t="s">
        <v>5704</v>
      </c>
    </row>
    <row r="323" spans="1:59" x14ac:dyDescent="0.25">
      <c r="A323" t="s">
        <v>486</v>
      </c>
      <c r="B323" t="s">
        <v>156</v>
      </c>
      <c r="C323">
        <v>1</v>
      </c>
      <c r="D323">
        <v>323</v>
      </c>
      <c r="E323">
        <v>2</v>
      </c>
      <c r="F323" t="s">
        <v>66</v>
      </c>
      <c r="G323" t="s">
        <v>67</v>
      </c>
      <c r="H323" t="s">
        <v>68</v>
      </c>
      <c r="I323" t="s">
        <v>3</v>
      </c>
      <c r="J323" t="s">
        <v>69</v>
      </c>
      <c r="K323" t="s">
        <v>70</v>
      </c>
      <c r="L323">
        <v>50</v>
      </c>
      <c r="M323">
        <v>1017321</v>
      </c>
      <c r="N323">
        <v>10</v>
      </c>
      <c r="O323">
        <v>2</v>
      </c>
      <c r="P323" t="s">
        <v>71</v>
      </c>
      <c r="Q323" t="s">
        <v>4494</v>
      </c>
      <c r="R323">
        <v>30</v>
      </c>
      <c r="T323">
        <v>6</v>
      </c>
      <c r="U323">
        <v>11</v>
      </c>
      <c r="V323">
        <v>12</v>
      </c>
      <c r="W323">
        <v>0</v>
      </c>
      <c r="X323">
        <v>12</v>
      </c>
      <c r="Y323">
        <v>9</v>
      </c>
      <c r="Z323">
        <v>27</v>
      </c>
      <c r="AA323">
        <v>32</v>
      </c>
      <c r="AB323">
        <v>50</v>
      </c>
      <c r="AC323">
        <v>11</v>
      </c>
      <c r="AD323">
        <v>12</v>
      </c>
      <c r="AE323">
        <v>9</v>
      </c>
      <c r="AF323">
        <v>32</v>
      </c>
      <c r="AG323">
        <v>0</v>
      </c>
      <c r="AH323">
        <v>39</v>
      </c>
      <c r="AI323">
        <v>18</v>
      </c>
      <c r="AJ323">
        <v>30</v>
      </c>
      <c r="AK323">
        <v>39</v>
      </c>
      <c r="AL323">
        <v>0</v>
      </c>
      <c r="AM323">
        <v>0.2</v>
      </c>
      <c r="AN323">
        <v>2.7272727272727275</v>
      </c>
      <c r="AO323">
        <v>0</v>
      </c>
      <c r="AP323" t="s">
        <v>72</v>
      </c>
      <c r="AQ323" t="s">
        <v>73</v>
      </c>
      <c r="AR323" t="s">
        <v>472</v>
      </c>
      <c r="AS323">
        <v>1757</v>
      </c>
      <c r="AT323">
        <v>1334</v>
      </c>
      <c r="AU323">
        <v>0</v>
      </c>
      <c r="AV323">
        <v>0</v>
      </c>
      <c r="AW323">
        <v>3.0910000000000002</v>
      </c>
      <c r="AX323">
        <v>0.28100000000000003</v>
      </c>
      <c r="AY323">
        <v>8.9920000000000009</v>
      </c>
      <c r="AZ323" t="s">
        <v>74</v>
      </c>
      <c r="BA323">
        <v>1.0079999999999991</v>
      </c>
      <c r="BB323">
        <v>3.5871886120996406</v>
      </c>
      <c r="BC323" t="s">
        <v>76</v>
      </c>
      <c r="BD323">
        <v>0</v>
      </c>
      <c r="BE323" t="s">
        <v>76</v>
      </c>
      <c r="BF323">
        <v>3.5</v>
      </c>
      <c r="BG323" t="s">
        <v>5704</v>
      </c>
    </row>
    <row r="324" spans="1:59" x14ac:dyDescent="0.25">
      <c r="A324" t="s">
        <v>487</v>
      </c>
      <c r="B324" t="s">
        <v>156</v>
      </c>
      <c r="C324">
        <v>1</v>
      </c>
      <c r="D324">
        <v>324</v>
      </c>
      <c r="E324">
        <v>2</v>
      </c>
      <c r="F324" t="s">
        <v>66</v>
      </c>
      <c r="G324" t="s">
        <v>67</v>
      </c>
      <c r="H324" t="s">
        <v>68</v>
      </c>
      <c r="I324" t="s">
        <v>3</v>
      </c>
      <c r="J324" t="s">
        <v>69</v>
      </c>
      <c r="K324" t="s">
        <v>70</v>
      </c>
      <c r="L324">
        <v>50</v>
      </c>
      <c r="M324">
        <v>1017323</v>
      </c>
      <c r="N324">
        <v>10</v>
      </c>
      <c r="O324">
        <v>2</v>
      </c>
      <c r="P324" t="s">
        <v>71</v>
      </c>
      <c r="Q324" t="s">
        <v>4494</v>
      </c>
      <c r="R324">
        <v>30</v>
      </c>
      <c r="T324">
        <v>7</v>
      </c>
      <c r="U324">
        <v>12</v>
      </c>
      <c r="V324">
        <v>9</v>
      </c>
      <c r="W324">
        <v>0</v>
      </c>
      <c r="X324">
        <v>9</v>
      </c>
      <c r="Y324">
        <v>4</v>
      </c>
      <c r="Z324">
        <v>20</v>
      </c>
      <c r="AA324">
        <v>25</v>
      </c>
      <c r="AB324">
        <v>50</v>
      </c>
      <c r="AC324">
        <v>12</v>
      </c>
      <c r="AD324">
        <v>9</v>
      </c>
      <c r="AE324">
        <v>4</v>
      </c>
      <c r="AF324">
        <v>25</v>
      </c>
      <c r="AG324">
        <v>0</v>
      </c>
      <c r="AH324">
        <v>38</v>
      </c>
      <c r="AI324">
        <v>25</v>
      </c>
      <c r="AJ324">
        <v>34</v>
      </c>
      <c r="AK324">
        <v>38</v>
      </c>
      <c r="AL324">
        <v>0</v>
      </c>
      <c r="AM324">
        <v>0.2</v>
      </c>
      <c r="AN324">
        <v>3.0909090909090908</v>
      </c>
      <c r="AO324">
        <v>0</v>
      </c>
      <c r="AP324" t="s">
        <v>72</v>
      </c>
      <c r="AQ324" t="s">
        <v>73</v>
      </c>
      <c r="AR324" t="s">
        <v>472</v>
      </c>
      <c r="AS324">
        <v>1686</v>
      </c>
      <c r="AT324">
        <v>1228</v>
      </c>
      <c r="AU324">
        <v>0</v>
      </c>
      <c r="AV324">
        <v>0</v>
      </c>
      <c r="AW324">
        <v>2.9140000000000001</v>
      </c>
      <c r="AX324">
        <v>0.24283333333333335</v>
      </c>
      <c r="AY324">
        <v>6.0708333333333337</v>
      </c>
      <c r="AZ324" t="s">
        <v>74</v>
      </c>
      <c r="BA324">
        <v>3.9291666666666663</v>
      </c>
      <c r="BB324">
        <v>16.180507892930677</v>
      </c>
      <c r="BC324" t="s">
        <v>76</v>
      </c>
      <c r="BD324">
        <v>0</v>
      </c>
      <c r="BE324" t="s">
        <v>76</v>
      </c>
      <c r="BF324">
        <v>2.9119999999999999</v>
      </c>
      <c r="BG324" t="s">
        <v>5704</v>
      </c>
    </row>
    <row r="325" spans="1:59" x14ac:dyDescent="0.25">
      <c r="A325" t="s">
        <v>488</v>
      </c>
      <c r="B325" t="s">
        <v>156</v>
      </c>
      <c r="C325">
        <v>1</v>
      </c>
      <c r="D325">
        <v>325</v>
      </c>
      <c r="E325">
        <v>2</v>
      </c>
      <c r="F325" t="s">
        <v>66</v>
      </c>
      <c r="G325" t="s">
        <v>67</v>
      </c>
      <c r="H325" t="s">
        <v>77</v>
      </c>
      <c r="I325" t="s">
        <v>5</v>
      </c>
      <c r="J325" t="s">
        <v>78</v>
      </c>
      <c r="K325" t="s">
        <v>70</v>
      </c>
      <c r="L325">
        <v>50</v>
      </c>
      <c r="M325">
        <v>1017325</v>
      </c>
      <c r="N325">
        <v>5</v>
      </c>
      <c r="O325">
        <v>2</v>
      </c>
      <c r="P325" t="s">
        <v>71</v>
      </c>
      <c r="Q325" t="s">
        <v>4494</v>
      </c>
      <c r="R325">
        <v>30</v>
      </c>
      <c r="T325">
        <v>0</v>
      </c>
      <c r="U325">
        <v>4</v>
      </c>
      <c r="V325">
        <v>0</v>
      </c>
      <c r="W325">
        <v>0</v>
      </c>
      <c r="X325">
        <v>0</v>
      </c>
      <c r="Y325">
        <v>0</v>
      </c>
      <c r="Z325">
        <v>0</v>
      </c>
      <c r="AA325">
        <v>4</v>
      </c>
      <c r="AB325">
        <v>50</v>
      </c>
      <c r="AC325">
        <v>4</v>
      </c>
      <c r="AD325">
        <v>0</v>
      </c>
      <c r="AE325">
        <v>0</v>
      </c>
      <c r="AF325">
        <v>4</v>
      </c>
      <c r="AG325">
        <v>0</v>
      </c>
      <c r="AH325">
        <v>46</v>
      </c>
      <c r="AI325">
        <v>46</v>
      </c>
      <c r="AJ325">
        <v>46</v>
      </c>
      <c r="AK325">
        <v>46</v>
      </c>
      <c r="AL325">
        <v>0</v>
      </c>
      <c r="AM325">
        <v>0.1</v>
      </c>
      <c r="AN325">
        <v>4.1818181818181817</v>
      </c>
      <c r="AO325">
        <v>0</v>
      </c>
      <c r="AP325" t="s">
        <v>79</v>
      </c>
      <c r="AQ325" t="s">
        <v>73</v>
      </c>
      <c r="AR325" t="s">
        <v>472</v>
      </c>
      <c r="AS325">
        <v>0</v>
      </c>
      <c r="AT325">
        <v>0</v>
      </c>
      <c r="AU325">
        <v>0</v>
      </c>
      <c r="AV325">
        <v>0</v>
      </c>
      <c r="AW325">
        <v>0</v>
      </c>
      <c r="AX325">
        <v>0</v>
      </c>
      <c r="AY325">
        <v>0</v>
      </c>
      <c r="AZ325" t="s">
        <v>80</v>
      </c>
      <c r="BA325">
        <v>5</v>
      </c>
      <c r="BB325">
        <v>0</v>
      </c>
      <c r="BC325" t="s">
        <v>76</v>
      </c>
      <c r="BD325">
        <v>0</v>
      </c>
      <c r="BE325" t="s">
        <v>76</v>
      </c>
      <c r="BF325">
        <v>4.8045679999999997</v>
      </c>
      <c r="BG325" t="s">
        <v>5704</v>
      </c>
    </row>
    <row r="326" spans="1:59" x14ac:dyDescent="0.25">
      <c r="A326" t="s">
        <v>489</v>
      </c>
      <c r="B326" t="s">
        <v>156</v>
      </c>
      <c r="C326">
        <v>1</v>
      </c>
      <c r="D326">
        <v>326</v>
      </c>
      <c r="E326">
        <v>2</v>
      </c>
      <c r="F326" t="s">
        <v>66</v>
      </c>
      <c r="G326" t="s">
        <v>67</v>
      </c>
      <c r="H326" t="s">
        <v>68</v>
      </c>
      <c r="I326" t="s">
        <v>3</v>
      </c>
      <c r="J326" t="s">
        <v>69</v>
      </c>
      <c r="K326" t="s">
        <v>70</v>
      </c>
      <c r="L326">
        <v>50</v>
      </c>
      <c r="M326">
        <v>1017327</v>
      </c>
      <c r="N326">
        <v>10</v>
      </c>
      <c r="O326">
        <v>2</v>
      </c>
      <c r="P326" t="s">
        <v>71</v>
      </c>
      <c r="Q326" t="s">
        <v>4494</v>
      </c>
      <c r="R326">
        <v>30</v>
      </c>
      <c r="T326">
        <v>12</v>
      </c>
      <c r="U326">
        <v>17</v>
      </c>
      <c r="V326">
        <v>5</v>
      </c>
      <c r="W326">
        <v>0</v>
      </c>
      <c r="X326">
        <v>5</v>
      </c>
      <c r="Y326">
        <v>8</v>
      </c>
      <c r="Z326">
        <v>25</v>
      </c>
      <c r="AA326">
        <v>30</v>
      </c>
      <c r="AB326">
        <v>50</v>
      </c>
      <c r="AC326">
        <v>17</v>
      </c>
      <c r="AD326">
        <v>5</v>
      </c>
      <c r="AE326">
        <v>8</v>
      </c>
      <c r="AF326">
        <v>30</v>
      </c>
      <c r="AG326">
        <v>0</v>
      </c>
      <c r="AH326">
        <v>33</v>
      </c>
      <c r="AI326">
        <v>20</v>
      </c>
      <c r="AJ326">
        <v>25</v>
      </c>
      <c r="AK326">
        <v>33</v>
      </c>
      <c r="AL326">
        <v>0</v>
      </c>
      <c r="AM326">
        <v>0.2</v>
      </c>
      <c r="AN326">
        <v>2.2727272727272729</v>
      </c>
      <c r="AO326">
        <v>0</v>
      </c>
      <c r="AP326" t="s">
        <v>72</v>
      </c>
      <c r="AQ326" t="s">
        <v>73</v>
      </c>
      <c r="AR326" t="s">
        <v>472</v>
      </c>
      <c r="AS326">
        <v>1717</v>
      </c>
      <c r="AT326">
        <v>1817</v>
      </c>
      <c r="AU326">
        <v>0</v>
      </c>
      <c r="AV326">
        <v>0</v>
      </c>
      <c r="AW326">
        <v>3.5339999999999998</v>
      </c>
      <c r="AX326">
        <v>0.20788235294117646</v>
      </c>
      <c r="AY326">
        <v>6.236470588235294</v>
      </c>
      <c r="AZ326" t="s">
        <v>74</v>
      </c>
      <c r="BA326">
        <v>3.763529411764706</v>
      </c>
      <c r="BB326">
        <v>18.10413129598189</v>
      </c>
      <c r="BC326" t="s">
        <v>76</v>
      </c>
      <c r="BD326">
        <v>0</v>
      </c>
      <c r="BE326" t="s">
        <v>76</v>
      </c>
      <c r="BF326">
        <v>3.544</v>
      </c>
      <c r="BG326" t="s">
        <v>5704</v>
      </c>
    </row>
    <row r="327" spans="1:59" x14ac:dyDescent="0.25">
      <c r="A327" t="s">
        <v>490</v>
      </c>
      <c r="B327" t="s">
        <v>156</v>
      </c>
      <c r="C327">
        <v>1</v>
      </c>
      <c r="D327">
        <v>327</v>
      </c>
      <c r="E327">
        <v>2</v>
      </c>
      <c r="F327" t="s">
        <v>66</v>
      </c>
      <c r="G327" t="s">
        <v>67</v>
      </c>
      <c r="H327" t="s">
        <v>68</v>
      </c>
      <c r="I327" t="s">
        <v>3</v>
      </c>
      <c r="J327" t="s">
        <v>69</v>
      </c>
      <c r="K327" t="s">
        <v>70</v>
      </c>
      <c r="L327">
        <v>50</v>
      </c>
      <c r="M327">
        <v>1017329</v>
      </c>
      <c r="N327">
        <v>10</v>
      </c>
      <c r="O327">
        <v>2</v>
      </c>
      <c r="P327" t="s">
        <v>71</v>
      </c>
      <c r="Q327" t="s">
        <v>4494</v>
      </c>
      <c r="R327">
        <v>30</v>
      </c>
      <c r="T327">
        <v>5</v>
      </c>
      <c r="U327">
        <v>10</v>
      </c>
      <c r="V327">
        <v>9</v>
      </c>
      <c r="W327">
        <v>0</v>
      </c>
      <c r="X327">
        <v>9</v>
      </c>
      <c r="Y327">
        <v>6</v>
      </c>
      <c r="Z327">
        <v>20</v>
      </c>
      <c r="AA327">
        <v>25</v>
      </c>
      <c r="AB327">
        <v>50</v>
      </c>
      <c r="AC327">
        <v>10</v>
      </c>
      <c r="AD327">
        <v>9</v>
      </c>
      <c r="AE327">
        <v>6</v>
      </c>
      <c r="AF327">
        <v>25</v>
      </c>
      <c r="AG327">
        <v>0</v>
      </c>
      <c r="AH327">
        <v>40</v>
      </c>
      <c r="AI327">
        <v>25</v>
      </c>
      <c r="AJ327">
        <v>34</v>
      </c>
      <c r="AK327">
        <v>40</v>
      </c>
      <c r="AL327">
        <v>0</v>
      </c>
      <c r="AM327">
        <v>0.2</v>
      </c>
      <c r="AN327">
        <v>3.0909090909090908</v>
      </c>
      <c r="AO327">
        <v>0</v>
      </c>
      <c r="AP327" t="s">
        <v>72</v>
      </c>
      <c r="AQ327" t="s">
        <v>73</v>
      </c>
      <c r="AR327" t="s">
        <v>472</v>
      </c>
      <c r="AS327">
        <v>1300</v>
      </c>
      <c r="AT327">
        <v>1596</v>
      </c>
      <c r="AU327">
        <v>0</v>
      </c>
      <c r="AV327">
        <v>0</v>
      </c>
      <c r="AW327">
        <v>2.8959999999999999</v>
      </c>
      <c r="AX327">
        <v>0.28959999999999997</v>
      </c>
      <c r="AY327">
        <v>7.2399999999999993</v>
      </c>
      <c r="AZ327" t="s">
        <v>74</v>
      </c>
      <c r="BA327">
        <v>2.7600000000000007</v>
      </c>
      <c r="BB327">
        <v>9.5303867403314957</v>
      </c>
      <c r="BC327" t="s">
        <v>76</v>
      </c>
      <c r="BD327">
        <v>0</v>
      </c>
      <c r="BE327" t="s">
        <v>76</v>
      </c>
      <c r="BF327">
        <v>2.8759999999999999</v>
      </c>
      <c r="BG327" t="s">
        <v>5704</v>
      </c>
    </row>
    <row r="328" spans="1:59" x14ac:dyDescent="0.25">
      <c r="A328" t="s">
        <v>491</v>
      </c>
      <c r="B328" t="s">
        <v>156</v>
      </c>
      <c r="C328">
        <v>1</v>
      </c>
      <c r="D328">
        <v>328</v>
      </c>
      <c r="E328">
        <v>2</v>
      </c>
      <c r="F328" t="s">
        <v>66</v>
      </c>
      <c r="G328" t="s">
        <v>67</v>
      </c>
      <c r="H328" t="s">
        <v>68</v>
      </c>
      <c r="I328" t="s">
        <v>3</v>
      </c>
      <c r="J328" t="s">
        <v>69</v>
      </c>
      <c r="K328" t="s">
        <v>70</v>
      </c>
      <c r="L328">
        <v>50</v>
      </c>
      <c r="M328">
        <v>1017331</v>
      </c>
      <c r="N328">
        <v>10</v>
      </c>
      <c r="O328">
        <v>2</v>
      </c>
      <c r="P328" t="s">
        <v>71</v>
      </c>
      <c r="Q328" t="s">
        <v>4494</v>
      </c>
      <c r="R328">
        <v>30</v>
      </c>
      <c r="T328">
        <v>7</v>
      </c>
      <c r="U328">
        <v>12</v>
      </c>
      <c r="V328">
        <v>9</v>
      </c>
      <c r="W328">
        <v>0</v>
      </c>
      <c r="X328">
        <v>9</v>
      </c>
      <c r="Y328">
        <v>5</v>
      </c>
      <c r="Z328">
        <v>21</v>
      </c>
      <c r="AA328">
        <v>26</v>
      </c>
      <c r="AB328">
        <v>50</v>
      </c>
      <c r="AC328">
        <v>12</v>
      </c>
      <c r="AD328">
        <v>9</v>
      </c>
      <c r="AE328">
        <v>5</v>
      </c>
      <c r="AF328">
        <v>26</v>
      </c>
      <c r="AG328">
        <v>0</v>
      </c>
      <c r="AH328">
        <v>38</v>
      </c>
      <c r="AI328">
        <v>24</v>
      </c>
      <c r="AJ328">
        <v>33</v>
      </c>
      <c r="AK328">
        <v>38</v>
      </c>
      <c r="AL328">
        <v>0</v>
      </c>
      <c r="AM328">
        <v>0.2</v>
      </c>
      <c r="AN328">
        <v>3</v>
      </c>
      <c r="AO328">
        <v>0</v>
      </c>
      <c r="AP328" t="s">
        <v>72</v>
      </c>
      <c r="AQ328" t="s">
        <v>73</v>
      </c>
      <c r="AR328" t="s">
        <v>472</v>
      </c>
      <c r="AS328">
        <v>1279</v>
      </c>
      <c r="AT328">
        <v>1610</v>
      </c>
      <c r="AU328">
        <v>0</v>
      </c>
      <c r="AV328">
        <v>0</v>
      </c>
      <c r="AW328">
        <v>2.8889999999999998</v>
      </c>
      <c r="AX328">
        <v>0.24074999999999999</v>
      </c>
      <c r="AY328">
        <v>6.2595000000000001</v>
      </c>
      <c r="AZ328" t="s">
        <v>74</v>
      </c>
      <c r="BA328">
        <v>3.7404999999999999</v>
      </c>
      <c r="BB328">
        <v>15.536863966770509</v>
      </c>
      <c r="BC328" t="s">
        <v>76</v>
      </c>
      <c r="BD328">
        <v>0</v>
      </c>
      <c r="BE328" t="s">
        <v>76</v>
      </c>
      <c r="BF328">
        <v>2.9060000000000001</v>
      </c>
      <c r="BG328" t="s">
        <v>5704</v>
      </c>
    </row>
    <row r="329" spans="1:59" x14ac:dyDescent="0.25">
      <c r="A329" t="s">
        <v>492</v>
      </c>
      <c r="B329" t="s">
        <v>156</v>
      </c>
      <c r="C329">
        <v>1</v>
      </c>
      <c r="D329">
        <v>329</v>
      </c>
      <c r="E329">
        <v>2</v>
      </c>
      <c r="F329" t="s">
        <v>66</v>
      </c>
      <c r="G329" t="s">
        <v>67</v>
      </c>
      <c r="H329" t="s">
        <v>68</v>
      </c>
      <c r="I329" t="s">
        <v>3</v>
      </c>
      <c r="J329" t="s">
        <v>69</v>
      </c>
      <c r="K329" t="s">
        <v>70</v>
      </c>
      <c r="L329">
        <v>50</v>
      </c>
      <c r="M329">
        <v>1017333</v>
      </c>
      <c r="N329">
        <v>10</v>
      </c>
      <c r="O329">
        <v>2</v>
      </c>
      <c r="P329" t="s">
        <v>71</v>
      </c>
      <c r="Q329" t="s">
        <v>4494</v>
      </c>
      <c r="R329">
        <v>30</v>
      </c>
      <c r="T329">
        <v>10</v>
      </c>
      <c r="U329">
        <v>15</v>
      </c>
      <c r="V329">
        <v>4</v>
      </c>
      <c r="W329">
        <v>0</v>
      </c>
      <c r="X329">
        <v>4</v>
      </c>
      <c r="Y329">
        <v>5</v>
      </c>
      <c r="Z329">
        <v>19</v>
      </c>
      <c r="AA329">
        <v>24</v>
      </c>
      <c r="AB329">
        <v>50</v>
      </c>
      <c r="AC329">
        <v>15</v>
      </c>
      <c r="AD329">
        <v>4</v>
      </c>
      <c r="AE329">
        <v>5</v>
      </c>
      <c r="AF329">
        <v>24</v>
      </c>
      <c r="AG329">
        <v>0</v>
      </c>
      <c r="AH329">
        <v>35</v>
      </c>
      <c r="AI329">
        <v>26</v>
      </c>
      <c r="AJ329">
        <v>30</v>
      </c>
      <c r="AK329">
        <v>35</v>
      </c>
      <c r="AL329">
        <v>0</v>
      </c>
      <c r="AM329">
        <v>0.2</v>
      </c>
      <c r="AN329">
        <v>2.7272727272727275</v>
      </c>
      <c r="AO329">
        <v>0</v>
      </c>
      <c r="AP329" t="s">
        <v>72</v>
      </c>
      <c r="AQ329" t="s">
        <v>73</v>
      </c>
      <c r="AR329" t="s">
        <v>472</v>
      </c>
      <c r="AS329">
        <v>1320</v>
      </c>
      <c r="AT329">
        <v>2070</v>
      </c>
      <c r="AU329">
        <v>0</v>
      </c>
      <c r="AV329">
        <v>0</v>
      </c>
      <c r="AW329">
        <v>3.39</v>
      </c>
      <c r="AX329">
        <v>0.22600000000000001</v>
      </c>
      <c r="AY329">
        <v>5.4240000000000004</v>
      </c>
      <c r="AZ329" t="s">
        <v>74</v>
      </c>
      <c r="BA329">
        <v>4.5759999999999996</v>
      </c>
      <c r="BB329">
        <v>20.247787610619469</v>
      </c>
      <c r="BC329" t="s">
        <v>76</v>
      </c>
      <c r="BD329">
        <v>0</v>
      </c>
      <c r="BE329" t="s">
        <v>76</v>
      </c>
      <c r="BF329">
        <v>3.3780000000000001</v>
      </c>
      <c r="BG329" t="s">
        <v>5704</v>
      </c>
    </row>
    <row r="330" spans="1:59" x14ac:dyDescent="0.25">
      <c r="A330" t="s">
        <v>493</v>
      </c>
      <c r="B330" t="s">
        <v>156</v>
      </c>
      <c r="C330">
        <v>1</v>
      </c>
      <c r="D330">
        <v>330</v>
      </c>
      <c r="E330">
        <v>2</v>
      </c>
      <c r="F330" t="s">
        <v>66</v>
      </c>
      <c r="G330" t="s">
        <v>67</v>
      </c>
      <c r="H330" t="s">
        <v>68</v>
      </c>
      <c r="I330" t="s">
        <v>3</v>
      </c>
      <c r="J330" t="s">
        <v>69</v>
      </c>
      <c r="K330" t="s">
        <v>70</v>
      </c>
      <c r="L330">
        <v>50</v>
      </c>
      <c r="M330">
        <v>1017335</v>
      </c>
      <c r="N330">
        <v>10</v>
      </c>
      <c r="O330">
        <v>2</v>
      </c>
      <c r="P330" t="s">
        <v>71</v>
      </c>
      <c r="Q330" t="s">
        <v>4494</v>
      </c>
      <c r="R330">
        <v>30</v>
      </c>
      <c r="T330">
        <v>7</v>
      </c>
      <c r="U330">
        <v>12</v>
      </c>
      <c r="V330">
        <v>9</v>
      </c>
      <c r="W330">
        <v>0</v>
      </c>
      <c r="X330">
        <v>9</v>
      </c>
      <c r="Y330">
        <v>2</v>
      </c>
      <c r="Z330">
        <v>18</v>
      </c>
      <c r="AA330">
        <v>23</v>
      </c>
      <c r="AB330">
        <v>50</v>
      </c>
      <c r="AC330">
        <v>12</v>
      </c>
      <c r="AD330">
        <v>9</v>
      </c>
      <c r="AE330">
        <v>2</v>
      </c>
      <c r="AF330">
        <v>23</v>
      </c>
      <c r="AG330">
        <v>0</v>
      </c>
      <c r="AH330">
        <v>38</v>
      </c>
      <c r="AI330">
        <v>27</v>
      </c>
      <c r="AJ330">
        <v>36</v>
      </c>
      <c r="AK330">
        <v>38</v>
      </c>
      <c r="AL330">
        <v>0</v>
      </c>
      <c r="AM330">
        <v>0.2</v>
      </c>
      <c r="AN330">
        <v>3.2727272727272729</v>
      </c>
      <c r="AO330">
        <v>0</v>
      </c>
      <c r="AP330" t="s">
        <v>72</v>
      </c>
      <c r="AQ330" t="s">
        <v>73</v>
      </c>
      <c r="AR330" t="s">
        <v>472</v>
      </c>
      <c r="AS330">
        <v>1028</v>
      </c>
      <c r="AT330">
        <v>2007</v>
      </c>
      <c r="AU330">
        <v>0</v>
      </c>
      <c r="AV330">
        <v>0</v>
      </c>
      <c r="AW330">
        <v>3.0350000000000001</v>
      </c>
      <c r="AX330">
        <v>0.25291666666666668</v>
      </c>
      <c r="AY330">
        <v>5.8170833333333336</v>
      </c>
      <c r="AZ330" t="s">
        <v>74</v>
      </c>
      <c r="BA330">
        <v>4.1829166666666664</v>
      </c>
      <c r="BB330">
        <v>16.538714991762767</v>
      </c>
      <c r="BC330" t="s">
        <v>81</v>
      </c>
      <c r="BD330">
        <v>0</v>
      </c>
      <c r="BE330" t="s">
        <v>76</v>
      </c>
      <c r="BF330">
        <v>3.0049999999999999</v>
      </c>
      <c r="BG330" t="s">
        <v>5704</v>
      </c>
    </row>
    <row r="331" spans="1:59" x14ac:dyDescent="0.25">
      <c r="A331" t="s">
        <v>494</v>
      </c>
      <c r="B331" t="s">
        <v>156</v>
      </c>
      <c r="C331">
        <v>1</v>
      </c>
      <c r="D331">
        <v>331</v>
      </c>
      <c r="E331" t="s">
        <v>91</v>
      </c>
      <c r="F331" t="s">
        <v>66</v>
      </c>
      <c r="G331" t="s">
        <v>67</v>
      </c>
      <c r="H331" t="s">
        <v>68</v>
      </c>
      <c r="I331" t="s">
        <v>6</v>
      </c>
      <c r="J331" t="s">
        <v>3</v>
      </c>
      <c r="K331" t="s">
        <v>100</v>
      </c>
      <c r="L331">
        <v>50</v>
      </c>
      <c r="M331">
        <v>1017337</v>
      </c>
      <c r="N331">
        <v>20</v>
      </c>
      <c r="O331">
        <v>2</v>
      </c>
      <c r="P331" t="s">
        <v>71</v>
      </c>
      <c r="Q331" t="s">
        <v>4495</v>
      </c>
      <c r="R331">
        <v>31</v>
      </c>
      <c r="S331" t="s">
        <v>5083</v>
      </c>
      <c r="T331">
        <v>0</v>
      </c>
      <c r="U331">
        <v>0</v>
      </c>
      <c r="V331">
        <v>0</v>
      </c>
      <c r="W331">
        <v>0</v>
      </c>
      <c r="X331">
        <v>0</v>
      </c>
      <c r="Y331">
        <v>0</v>
      </c>
      <c r="Z331">
        <v>0</v>
      </c>
      <c r="AA331">
        <v>0</v>
      </c>
      <c r="AB331">
        <v>50</v>
      </c>
      <c r="AC331">
        <v>0</v>
      </c>
      <c r="AD331">
        <v>0</v>
      </c>
      <c r="AE331">
        <v>0</v>
      </c>
      <c r="AF331">
        <v>0</v>
      </c>
      <c r="AG331">
        <v>0</v>
      </c>
      <c r="AH331">
        <v>50</v>
      </c>
      <c r="AI331">
        <v>50</v>
      </c>
      <c r="AJ331">
        <v>50</v>
      </c>
      <c r="AK331">
        <v>50</v>
      </c>
      <c r="AL331">
        <v>0</v>
      </c>
      <c r="AM331">
        <v>0.4</v>
      </c>
      <c r="AN331">
        <v>4.5454545454545459</v>
      </c>
      <c r="AO331">
        <v>0</v>
      </c>
      <c r="AP331" t="s">
        <v>101</v>
      </c>
      <c r="AQ331" t="s">
        <v>86</v>
      </c>
      <c r="AR331" t="s">
        <v>191</v>
      </c>
      <c r="AS331">
        <v>0</v>
      </c>
      <c r="AT331">
        <v>0</v>
      </c>
      <c r="AU331">
        <v>0</v>
      </c>
      <c r="AV331">
        <v>0</v>
      </c>
      <c r="AW331">
        <v>0</v>
      </c>
      <c r="AX331">
        <v>0</v>
      </c>
      <c r="AY331">
        <v>0</v>
      </c>
      <c r="AZ331" t="s">
        <v>74</v>
      </c>
      <c r="BA331">
        <v>20</v>
      </c>
      <c r="BB331">
        <v>0</v>
      </c>
      <c r="BC331" t="s">
        <v>75</v>
      </c>
      <c r="BD331">
        <v>0</v>
      </c>
      <c r="BE331" t="s">
        <v>76</v>
      </c>
      <c r="BF331">
        <v>0</v>
      </c>
      <c r="BG331" t="s">
        <v>5705</v>
      </c>
    </row>
    <row r="332" spans="1:59" x14ac:dyDescent="0.25">
      <c r="A332" t="s">
        <v>495</v>
      </c>
      <c r="B332" t="s">
        <v>156</v>
      </c>
      <c r="C332">
        <v>1</v>
      </c>
      <c r="D332">
        <v>332</v>
      </c>
      <c r="E332" t="s">
        <v>91</v>
      </c>
      <c r="F332" t="s">
        <v>66</v>
      </c>
      <c r="G332" t="s">
        <v>67</v>
      </c>
      <c r="H332" t="s">
        <v>68</v>
      </c>
      <c r="I332" t="s">
        <v>6</v>
      </c>
      <c r="J332" t="s">
        <v>3</v>
      </c>
      <c r="K332" t="s">
        <v>70</v>
      </c>
      <c r="L332">
        <v>50</v>
      </c>
      <c r="M332">
        <v>3458664</v>
      </c>
      <c r="N332">
        <v>20</v>
      </c>
      <c r="O332">
        <v>2</v>
      </c>
      <c r="P332" t="s">
        <v>71</v>
      </c>
      <c r="Q332" t="s">
        <v>4495</v>
      </c>
      <c r="R332">
        <v>31</v>
      </c>
      <c r="S332" t="s">
        <v>2690</v>
      </c>
      <c r="T332">
        <v>21</v>
      </c>
      <c r="U332">
        <v>24</v>
      </c>
      <c r="V332">
        <v>0</v>
      </c>
      <c r="W332">
        <v>0</v>
      </c>
      <c r="X332">
        <v>0</v>
      </c>
      <c r="Y332">
        <v>0</v>
      </c>
      <c r="Z332">
        <v>21</v>
      </c>
      <c r="AA332">
        <v>24</v>
      </c>
      <c r="AB332">
        <v>50</v>
      </c>
      <c r="AC332">
        <v>47</v>
      </c>
      <c r="AD332">
        <v>0</v>
      </c>
      <c r="AE332">
        <v>0</v>
      </c>
      <c r="AF332">
        <v>47</v>
      </c>
      <c r="AG332">
        <v>0</v>
      </c>
      <c r="AH332">
        <v>3</v>
      </c>
      <c r="AI332">
        <v>3</v>
      </c>
      <c r="AJ332">
        <v>3</v>
      </c>
      <c r="AK332">
        <v>3</v>
      </c>
      <c r="AL332">
        <v>0</v>
      </c>
      <c r="AM332">
        <v>0.4</v>
      </c>
      <c r="AN332">
        <v>0.27272727272727271</v>
      </c>
      <c r="AO332">
        <v>0</v>
      </c>
      <c r="AP332" t="s">
        <v>103</v>
      </c>
      <c r="AQ332" t="s">
        <v>73</v>
      </c>
      <c r="AR332" t="s">
        <v>191</v>
      </c>
      <c r="AS332">
        <v>0</v>
      </c>
      <c r="AT332">
        <v>0</v>
      </c>
      <c r="AU332">
        <v>0</v>
      </c>
      <c r="AV332">
        <v>0</v>
      </c>
      <c r="AW332">
        <v>0</v>
      </c>
      <c r="AX332">
        <v>0</v>
      </c>
      <c r="AY332">
        <v>0</v>
      </c>
      <c r="AZ332" t="s">
        <v>80</v>
      </c>
      <c r="BA332">
        <v>20</v>
      </c>
      <c r="BB332">
        <v>0</v>
      </c>
      <c r="BC332" t="s">
        <v>76</v>
      </c>
      <c r="BD332">
        <v>0</v>
      </c>
      <c r="BE332" t="s">
        <v>76</v>
      </c>
      <c r="BF332">
        <v>14.282071999999998</v>
      </c>
      <c r="BG332" t="s">
        <v>5705</v>
      </c>
    </row>
    <row r="333" spans="1:59" x14ac:dyDescent="0.25">
      <c r="A333" t="s">
        <v>496</v>
      </c>
      <c r="B333" t="s">
        <v>156</v>
      </c>
      <c r="C333">
        <v>1</v>
      </c>
      <c r="D333">
        <v>333</v>
      </c>
      <c r="E333" t="s">
        <v>91</v>
      </c>
      <c r="F333" t="s">
        <v>66</v>
      </c>
      <c r="G333" t="s">
        <v>67</v>
      </c>
      <c r="H333" t="s">
        <v>68</v>
      </c>
      <c r="I333" t="s">
        <v>6</v>
      </c>
      <c r="J333" t="s">
        <v>3</v>
      </c>
      <c r="K333" t="s">
        <v>70</v>
      </c>
      <c r="L333">
        <v>50</v>
      </c>
      <c r="M333">
        <v>3458666</v>
      </c>
      <c r="N333">
        <v>20</v>
      </c>
      <c r="O333">
        <v>2</v>
      </c>
      <c r="P333" t="s">
        <v>71</v>
      </c>
      <c r="Q333" t="s">
        <v>4495</v>
      </c>
      <c r="R333">
        <v>31</v>
      </c>
      <c r="S333" t="s">
        <v>2691</v>
      </c>
      <c r="T333">
        <v>20</v>
      </c>
      <c r="U333">
        <v>23</v>
      </c>
      <c r="V333">
        <v>1</v>
      </c>
      <c r="W333">
        <v>0</v>
      </c>
      <c r="X333">
        <v>1</v>
      </c>
      <c r="Y333">
        <v>0</v>
      </c>
      <c r="Z333">
        <v>21</v>
      </c>
      <c r="AA333">
        <v>24</v>
      </c>
      <c r="AB333">
        <v>50</v>
      </c>
      <c r="AC333">
        <v>45</v>
      </c>
      <c r="AD333">
        <v>2</v>
      </c>
      <c r="AE333">
        <v>0</v>
      </c>
      <c r="AF333">
        <v>47</v>
      </c>
      <c r="AG333">
        <v>0</v>
      </c>
      <c r="AH333">
        <v>5</v>
      </c>
      <c r="AI333">
        <v>3</v>
      </c>
      <c r="AJ333">
        <v>5</v>
      </c>
      <c r="AK333">
        <v>5</v>
      </c>
      <c r="AL333">
        <v>0</v>
      </c>
      <c r="AM333">
        <v>0.4</v>
      </c>
      <c r="AN333">
        <v>0.45454545454545459</v>
      </c>
      <c r="AO333">
        <v>0</v>
      </c>
      <c r="AP333" t="s">
        <v>103</v>
      </c>
      <c r="AQ333" t="s">
        <v>73</v>
      </c>
      <c r="AR333" t="s">
        <v>191</v>
      </c>
      <c r="AS333">
        <v>0</v>
      </c>
      <c r="AT333">
        <v>0</v>
      </c>
      <c r="AU333">
        <v>0</v>
      </c>
      <c r="AV333">
        <v>0</v>
      </c>
      <c r="AW333">
        <v>0</v>
      </c>
      <c r="AX333">
        <v>0</v>
      </c>
      <c r="AY333">
        <v>0</v>
      </c>
      <c r="AZ333" t="s">
        <v>83</v>
      </c>
      <c r="BA333">
        <v>20</v>
      </c>
      <c r="BB333">
        <v>0</v>
      </c>
      <c r="BC333" t="s">
        <v>76</v>
      </c>
      <c r="BD333">
        <v>0</v>
      </c>
      <c r="BE333" t="s">
        <v>76</v>
      </c>
      <c r="BF333">
        <v>15.313189333333332</v>
      </c>
      <c r="BG333" t="s">
        <v>5705</v>
      </c>
    </row>
    <row r="334" spans="1:59" x14ac:dyDescent="0.25">
      <c r="A334" t="s">
        <v>497</v>
      </c>
      <c r="B334" t="s">
        <v>156</v>
      </c>
      <c r="C334">
        <v>1</v>
      </c>
      <c r="D334">
        <v>334</v>
      </c>
      <c r="E334" t="s">
        <v>91</v>
      </c>
      <c r="F334" t="s">
        <v>66</v>
      </c>
      <c r="G334" t="s">
        <v>67</v>
      </c>
      <c r="H334" t="s">
        <v>68</v>
      </c>
      <c r="I334" t="s">
        <v>6</v>
      </c>
      <c r="J334" t="s">
        <v>3</v>
      </c>
      <c r="K334" t="s">
        <v>70</v>
      </c>
      <c r="L334">
        <v>50</v>
      </c>
      <c r="M334">
        <v>3458668</v>
      </c>
      <c r="N334">
        <v>20</v>
      </c>
      <c r="O334">
        <v>2</v>
      </c>
      <c r="P334" t="s">
        <v>71</v>
      </c>
      <c r="Q334" t="s">
        <v>4495</v>
      </c>
      <c r="R334">
        <v>31</v>
      </c>
      <c r="S334" t="s">
        <v>2691</v>
      </c>
      <c r="T334">
        <v>21</v>
      </c>
      <c r="U334">
        <v>24</v>
      </c>
      <c r="V334">
        <v>0</v>
      </c>
      <c r="W334">
        <v>0</v>
      </c>
      <c r="X334">
        <v>0</v>
      </c>
      <c r="Y334">
        <v>0</v>
      </c>
      <c r="Z334">
        <v>21</v>
      </c>
      <c r="AA334">
        <v>24</v>
      </c>
      <c r="AB334">
        <v>50</v>
      </c>
      <c r="AC334">
        <v>47</v>
      </c>
      <c r="AD334">
        <v>0</v>
      </c>
      <c r="AE334">
        <v>0</v>
      </c>
      <c r="AF334">
        <v>47</v>
      </c>
      <c r="AG334">
        <v>0</v>
      </c>
      <c r="AH334">
        <v>3</v>
      </c>
      <c r="AI334">
        <v>3</v>
      </c>
      <c r="AJ334">
        <v>3</v>
      </c>
      <c r="AK334">
        <v>3</v>
      </c>
      <c r="AL334">
        <v>0</v>
      </c>
      <c r="AM334">
        <v>0.4</v>
      </c>
      <c r="AN334">
        <v>0.27272727272727271</v>
      </c>
      <c r="AO334">
        <v>0</v>
      </c>
      <c r="AP334" t="s">
        <v>103</v>
      </c>
      <c r="AQ334" t="s">
        <v>73</v>
      </c>
      <c r="AR334" t="s">
        <v>191</v>
      </c>
      <c r="AS334">
        <v>0</v>
      </c>
      <c r="AT334">
        <v>0</v>
      </c>
      <c r="AU334">
        <v>0</v>
      </c>
      <c r="AV334">
        <v>0</v>
      </c>
      <c r="AW334">
        <v>0</v>
      </c>
      <c r="AX334">
        <v>0</v>
      </c>
      <c r="AY334">
        <v>0</v>
      </c>
      <c r="AZ334" t="s">
        <v>80</v>
      </c>
      <c r="BA334">
        <v>20</v>
      </c>
      <c r="BB334">
        <v>0</v>
      </c>
      <c r="BC334" t="s">
        <v>76</v>
      </c>
      <c r="BD334">
        <v>0</v>
      </c>
      <c r="BE334" t="s">
        <v>76</v>
      </c>
      <c r="BF334">
        <v>13.711666666666664</v>
      </c>
      <c r="BG334" t="s">
        <v>5705</v>
      </c>
    </row>
    <row r="335" spans="1:59" x14ac:dyDescent="0.25">
      <c r="A335" t="s">
        <v>498</v>
      </c>
      <c r="B335" t="s">
        <v>156</v>
      </c>
      <c r="C335">
        <v>1</v>
      </c>
      <c r="D335">
        <v>335</v>
      </c>
      <c r="E335" t="s">
        <v>91</v>
      </c>
      <c r="F335" t="s">
        <v>66</v>
      </c>
      <c r="G335" t="s">
        <v>67</v>
      </c>
      <c r="H335" t="s">
        <v>68</v>
      </c>
      <c r="I335" t="s">
        <v>6</v>
      </c>
      <c r="J335" t="s">
        <v>3</v>
      </c>
      <c r="K335" t="s">
        <v>70</v>
      </c>
      <c r="L335">
        <v>50</v>
      </c>
      <c r="M335">
        <v>1017345</v>
      </c>
      <c r="N335">
        <v>20</v>
      </c>
      <c r="O335">
        <v>2</v>
      </c>
      <c r="P335" t="s">
        <v>71</v>
      </c>
      <c r="Q335" t="s">
        <v>4495</v>
      </c>
      <c r="R335">
        <v>31</v>
      </c>
      <c r="S335" t="s">
        <v>4972</v>
      </c>
      <c r="T335">
        <v>20</v>
      </c>
      <c r="U335">
        <v>24</v>
      </c>
      <c r="V335">
        <v>0</v>
      </c>
      <c r="W335">
        <v>0</v>
      </c>
      <c r="X335">
        <v>0</v>
      </c>
      <c r="Y335">
        <v>0</v>
      </c>
      <c r="Z335">
        <v>20</v>
      </c>
      <c r="AA335">
        <v>24</v>
      </c>
      <c r="AB335">
        <v>50</v>
      </c>
      <c r="AC335">
        <v>46</v>
      </c>
      <c r="AD335">
        <v>0</v>
      </c>
      <c r="AE335">
        <v>0</v>
      </c>
      <c r="AF335">
        <v>46</v>
      </c>
      <c r="AG335">
        <v>0</v>
      </c>
      <c r="AH335">
        <v>4</v>
      </c>
      <c r="AI335">
        <v>4</v>
      </c>
      <c r="AJ335">
        <v>4</v>
      </c>
      <c r="AK335">
        <v>4</v>
      </c>
      <c r="AL335">
        <v>0</v>
      </c>
      <c r="AM335">
        <v>0.4</v>
      </c>
      <c r="AN335">
        <v>0.36363636363636365</v>
      </c>
      <c r="AO335">
        <v>0</v>
      </c>
      <c r="AP335" t="s">
        <v>103</v>
      </c>
      <c r="AQ335" t="s">
        <v>73</v>
      </c>
      <c r="AR335" t="s">
        <v>191</v>
      </c>
      <c r="AS335">
        <v>0</v>
      </c>
      <c r="AT335">
        <v>0</v>
      </c>
      <c r="AU335">
        <v>0</v>
      </c>
      <c r="AV335">
        <v>0</v>
      </c>
      <c r="AW335">
        <v>0</v>
      </c>
      <c r="AX335">
        <v>0</v>
      </c>
      <c r="AY335">
        <v>0</v>
      </c>
      <c r="AZ335" t="s">
        <v>80</v>
      </c>
      <c r="BA335">
        <v>20</v>
      </c>
      <c r="BB335">
        <v>0</v>
      </c>
      <c r="BC335" t="s">
        <v>76</v>
      </c>
      <c r="BD335">
        <v>0</v>
      </c>
      <c r="BE335" t="s">
        <v>76</v>
      </c>
      <c r="BF335">
        <v>14.918293333333333</v>
      </c>
      <c r="BG335" t="s">
        <v>5705</v>
      </c>
    </row>
    <row r="336" spans="1:59" x14ac:dyDescent="0.25">
      <c r="A336" t="s">
        <v>499</v>
      </c>
      <c r="B336" t="s">
        <v>156</v>
      </c>
      <c r="C336">
        <v>1</v>
      </c>
      <c r="D336">
        <v>336</v>
      </c>
      <c r="E336" t="s">
        <v>91</v>
      </c>
      <c r="F336" t="s">
        <v>66</v>
      </c>
      <c r="G336" t="s">
        <v>67</v>
      </c>
      <c r="H336" t="s">
        <v>68</v>
      </c>
      <c r="I336" t="s">
        <v>10</v>
      </c>
      <c r="J336" t="s">
        <v>10</v>
      </c>
      <c r="K336" t="s">
        <v>92</v>
      </c>
      <c r="L336">
        <v>50</v>
      </c>
      <c r="M336">
        <v>1017347</v>
      </c>
      <c r="N336">
        <v>0</v>
      </c>
      <c r="O336">
        <v>2</v>
      </c>
      <c r="P336" t="s">
        <v>71</v>
      </c>
      <c r="Q336" t="s">
        <v>4495</v>
      </c>
      <c r="R336">
        <v>31</v>
      </c>
      <c r="S336" t="s">
        <v>2681</v>
      </c>
      <c r="T336">
        <v>0</v>
      </c>
      <c r="U336">
        <v>0</v>
      </c>
      <c r="V336">
        <v>0</v>
      </c>
      <c r="W336">
        <v>0</v>
      </c>
      <c r="X336">
        <v>0</v>
      </c>
      <c r="Y336">
        <v>0</v>
      </c>
      <c r="Z336">
        <v>0</v>
      </c>
      <c r="AA336">
        <v>0</v>
      </c>
      <c r="AB336">
        <v>50</v>
      </c>
      <c r="AC336">
        <v>0</v>
      </c>
      <c r="AD336">
        <v>0</v>
      </c>
      <c r="AE336">
        <v>0</v>
      </c>
      <c r="AF336">
        <v>0</v>
      </c>
      <c r="AG336">
        <v>0</v>
      </c>
      <c r="AH336">
        <v>0</v>
      </c>
      <c r="AI336">
        <v>50</v>
      </c>
      <c r="AJ336">
        <v>50</v>
      </c>
      <c r="AK336">
        <v>50</v>
      </c>
      <c r="AL336">
        <v>50</v>
      </c>
      <c r="AM336">
        <v>0</v>
      </c>
      <c r="AN336">
        <v>4.5454545454545459</v>
      </c>
      <c r="AO336">
        <v>0</v>
      </c>
      <c r="AP336" t="s">
        <v>2682</v>
      </c>
      <c r="AQ336" t="s">
        <v>86</v>
      </c>
      <c r="AR336" t="s">
        <v>191</v>
      </c>
      <c r="AS336">
        <v>0</v>
      </c>
      <c r="AT336">
        <v>0</v>
      </c>
      <c r="AU336">
        <v>0</v>
      </c>
      <c r="AV336">
        <v>0</v>
      </c>
      <c r="AW336">
        <v>0</v>
      </c>
      <c r="AX336">
        <v>0</v>
      </c>
      <c r="AY336">
        <v>0</v>
      </c>
      <c r="AZ336" t="s">
        <v>83</v>
      </c>
      <c r="BA336">
        <v>0</v>
      </c>
      <c r="BB336">
        <v>0</v>
      </c>
      <c r="BC336" t="s">
        <v>76</v>
      </c>
      <c r="BD336">
        <v>1</v>
      </c>
      <c r="BE336" t="s">
        <v>76</v>
      </c>
      <c r="BF336">
        <v>0</v>
      </c>
      <c r="BG336" t="s">
        <v>5705</v>
      </c>
    </row>
    <row r="337" spans="1:59" x14ac:dyDescent="0.25">
      <c r="A337" t="s">
        <v>500</v>
      </c>
      <c r="B337" t="s">
        <v>156</v>
      </c>
      <c r="C337">
        <v>1</v>
      </c>
      <c r="D337">
        <v>337</v>
      </c>
      <c r="E337" t="s">
        <v>91</v>
      </c>
      <c r="F337" t="s">
        <v>66</v>
      </c>
      <c r="G337" t="s">
        <v>67</v>
      </c>
      <c r="H337" t="s">
        <v>68</v>
      </c>
      <c r="I337" t="s">
        <v>10</v>
      </c>
      <c r="J337" t="s">
        <v>10</v>
      </c>
      <c r="K337" t="s">
        <v>92</v>
      </c>
      <c r="L337">
        <v>50</v>
      </c>
      <c r="M337">
        <v>1017349</v>
      </c>
      <c r="N337">
        <v>0</v>
      </c>
      <c r="O337">
        <v>2</v>
      </c>
      <c r="P337" t="s">
        <v>71</v>
      </c>
      <c r="Q337" t="s">
        <v>4495</v>
      </c>
      <c r="R337">
        <v>31</v>
      </c>
      <c r="S337" t="s">
        <v>2681</v>
      </c>
      <c r="T337">
        <v>0</v>
      </c>
      <c r="U337">
        <v>0</v>
      </c>
      <c r="V337">
        <v>0</v>
      </c>
      <c r="W337">
        <v>0</v>
      </c>
      <c r="X337">
        <v>0</v>
      </c>
      <c r="Y337">
        <v>0</v>
      </c>
      <c r="Z337">
        <v>0</v>
      </c>
      <c r="AA337">
        <v>0</v>
      </c>
      <c r="AB337">
        <v>50</v>
      </c>
      <c r="AC337">
        <v>0</v>
      </c>
      <c r="AD337">
        <v>0</v>
      </c>
      <c r="AE337">
        <v>0</v>
      </c>
      <c r="AF337">
        <v>0</v>
      </c>
      <c r="AG337">
        <v>0</v>
      </c>
      <c r="AH337">
        <v>0</v>
      </c>
      <c r="AI337">
        <v>50</v>
      </c>
      <c r="AJ337">
        <v>50</v>
      </c>
      <c r="AK337">
        <v>50</v>
      </c>
      <c r="AL337">
        <v>50</v>
      </c>
      <c r="AM337">
        <v>0</v>
      </c>
      <c r="AN337">
        <v>4.5454545454545459</v>
      </c>
      <c r="AO337">
        <v>0</v>
      </c>
      <c r="AP337" t="s">
        <v>2682</v>
      </c>
      <c r="AQ337" t="s">
        <v>86</v>
      </c>
      <c r="AR337" t="s">
        <v>191</v>
      </c>
      <c r="AS337">
        <v>0</v>
      </c>
      <c r="AT337">
        <v>0</v>
      </c>
      <c r="AU337">
        <v>0</v>
      </c>
      <c r="AV337">
        <v>0</v>
      </c>
      <c r="AW337">
        <v>0</v>
      </c>
      <c r="AX337">
        <v>0</v>
      </c>
      <c r="AY337">
        <v>0</v>
      </c>
      <c r="AZ337" t="s">
        <v>83</v>
      </c>
      <c r="BA337">
        <v>0</v>
      </c>
      <c r="BB337">
        <v>0</v>
      </c>
      <c r="BC337" t="s">
        <v>76</v>
      </c>
      <c r="BD337">
        <v>2</v>
      </c>
      <c r="BE337" t="s">
        <v>76</v>
      </c>
      <c r="BF337">
        <v>0</v>
      </c>
      <c r="BG337" t="s">
        <v>5705</v>
      </c>
    </row>
    <row r="338" spans="1:59" x14ac:dyDescent="0.25">
      <c r="A338" t="s">
        <v>501</v>
      </c>
      <c r="B338" t="s">
        <v>156</v>
      </c>
      <c r="C338">
        <v>1</v>
      </c>
      <c r="D338">
        <v>338</v>
      </c>
      <c r="E338" t="s">
        <v>91</v>
      </c>
      <c r="F338" t="s">
        <v>66</v>
      </c>
      <c r="G338" t="s">
        <v>67</v>
      </c>
      <c r="H338" t="s">
        <v>68</v>
      </c>
      <c r="I338" t="s">
        <v>10</v>
      </c>
      <c r="J338" t="s">
        <v>10</v>
      </c>
      <c r="K338" t="s">
        <v>92</v>
      </c>
      <c r="L338">
        <v>50</v>
      </c>
      <c r="M338">
        <v>1017351</v>
      </c>
      <c r="N338">
        <v>0</v>
      </c>
      <c r="O338">
        <v>2</v>
      </c>
      <c r="P338" t="s">
        <v>71</v>
      </c>
      <c r="Q338" t="s">
        <v>4495</v>
      </c>
      <c r="R338">
        <v>31</v>
      </c>
      <c r="S338" t="s">
        <v>2681</v>
      </c>
      <c r="T338">
        <v>0</v>
      </c>
      <c r="U338">
        <v>0</v>
      </c>
      <c r="V338">
        <v>0</v>
      </c>
      <c r="W338">
        <v>0</v>
      </c>
      <c r="X338">
        <v>0</v>
      </c>
      <c r="Y338">
        <v>0</v>
      </c>
      <c r="Z338">
        <v>0</v>
      </c>
      <c r="AA338">
        <v>0</v>
      </c>
      <c r="AB338">
        <v>50</v>
      </c>
      <c r="AC338">
        <v>0</v>
      </c>
      <c r="AD338">
        <v>0</v>
      </c>
      <c r="AE338">
        <v>0</v>
      </c>
      <c r="AF338">
        <v>0</v>
      </c>
      <c r="AG338">
        <v>0</v>
      </c>
      <c r="AH338">
        <v>0</v>
      </c>
      <c r="AI338">
        <v>50</v>
      </c>
      <c r="AJ338">
        <v>50</v>
      </c>
      <c r="AK338">
        <v>50</v>
      </c>
      <c r="AL338">
        <v>50</v>
      </c>
      <c r="AM338">
        <v>0</v>
      </c>
      <c r="AN338">
        <v>4.5454545454545459</v>
      </c>
      <c r="AO338">
        <v>0</v>
      </c>
      <c r="AP338" t="s">
        <v>2682</v>
      </c>
      <c r="AQ338" t="s">
        <v>86</v>
      </c>
      <c r="AR338" t="s">
        <v>191</v>
      </c>
      <c r="AS338">
        <v>0</v>
      </c>
      <c r="AT338">
        <v>0</v>
      </c>
      <c r="AU338">
        <v>0</v>
      </c>
      <c r="AV338">
        <v>0</v>
      </c>
      <c r="AW338">
        <v>0</v>
      </c>
      <c r="AX338">
        <v>0</v>
      </c>
      <c r="AY338">
        <v>0</v>
      </c>
      <c r="AZ338" t="s">
        <v>83</v>
      </c>
      <c r="BA338">
        <v>0</v>
      </c>
      <c r="BB338">
        <v>0</v>
      </c>
      <c r="BC338" t="s">
        <v>76</v>
      </c>
      <c r="BD338">
        <v>3</v>
      </c>
      <c r="BE338" t="s">
        <v>76</v>
      </c>
      <c r="BF338">
        <v>0</v>
      </c>
      <c r="BG338" t="s">
        <v>5705</v>
      </c>
    </row>
    <row r="339" spans="1:59" x14ac:dyDescent="0.25">
      <c r="A339" t="s">
        <v>502</v>
      </c>
      <c r="B339" t="s">
        <v>156</v>
      </c>
      <c r="C339">
        <v>1</v>
      </c>
      <c r="D339">
        <v>339</v>
      </c>
      <c r="E339" t="s">
        <v>91</v>
      </c>
      <c r="F339" t="s">
        <v>66</v>
      </c>
      <c r="G339" t="s">
        <v>67</v>
      </c>
      <c r="H339" t="s">
        <v>68</v>
      </c>
      <c r="I339" t="s">
        <v>10</v>
      </c>
      <c r="J339" t="s">
        <v>10</v>
      </c>
      <c r="K339" t="s">
        <v>92</v>
      </c>
      <c r="L339">
        <v>50</v>
      </c>
      <c r="M339">
        <v>1017353</v>
      </c>
      <c r="N339">
        <v>0</v>
      </c>
      <c r="O339">
        <v>2</v>
      </c>
      <c r="P339" t="s">
        <v>71</v>
      </c>
      <c r="Q339" t="s">
        <v>4495</v>
      </c>
      <c r="R339">
        <v>31</v>
      </c>
      <c r="S339" t="s">
        <v>2681</v>
      </c>
      <c r="T339">
        <v>0</v>
      </c>
      <c r="U339">
        <v>0</v>
      </c>
      <c r="V339">
        <v>0</v>
      </c>
      <c r="W339">
        <v>0</v>
      </c>
      <c r="X339">
        <v>0</v>
      </c>
      <c r="Y339">
        <v>0</v>
      </c>
      <c r="Z339">
        <v>0</v>
      </c>
      <c r="AA339">
        <v>0</v>
      </c>
      <c r="AB339">
        <v>50</v>
      </c>
      <c r="AC339">
        <v>0</v>
      </c>
      <c r="AD339">
        <v>0</v>
      </c>
      <c r="AE339">
        <v>0</v>
      </c>
      <c r="AF339">
        <v>0</v>
      </c>
      <c r="AG339">
        <v>0</v>
      </c>
      <c r="AH339">
        <v>0</v>
      </c>
      <c r="AI339">
        <v>50</v>
      </c>
      <c r="AJ339">
        <v>50</v>
      </c>
      <c r="AK339">
        <v>50</v>
      </c>
      <c r="AL339">
        <v>50</v>
      </c>
      <c r="AM339">
        <v>0</v>
      </c>
      <c r="AN339">
        <v>4.5454545454545459</v>
      </c>
      <c r="AO339">
        <v>0</v>
      </c>
      <c r="AP339" t="s">
        <v>2682</v>
      </c>
      <c r="AQ339" t="s">
        <v>86</v>
      </c>
      <c r="AR339" t="s">
        <v>191</v>
      </c>
      <c r="AS339">
        <v>0</v>
      </c>
      <c r="AT339">
        <v>0</v>
      </c>
      <c r="AU339">
        <v>0</v>
      </c>
      <c r="AV339">
        <v>0</v>
      </c>
      <c r="AW339">
        <v>0</v>
      </c>
      <c r="AX339">
        <v>0</v>
      </c>
      <c r="AY339">
        <v>0</v>
      </c>
      <c r="AZ339" t="s">
        <v>83</v>
      </c>
      <c r="BA339">
        <v>0</v>
      </c>
      <c r="BB339">
        <v>0</v>
      </c>
      <c r="BC339" t="s">
        <v>76</v>
      </c>
      <c r="BD339">
        <v>4</v>
      </c>
      <c r="BE339" t="s">
        <v>76</v>
      </c>
      <c r="BF339">
        <v>0</v>
      </c>
      <c r="BG339" t="s">
        <v>5705</v>
      </c>
    </row>
    <row r="340" spans="1:59" x14ac:dyDescent="0.25">
      <c r="A340" t="s">
        <v>503</v>
      </c>
      <c r="B340" t="s">
        <v>156</v>
      </c>
      <c r="C340">
        <v>1</v>
      </c>
      <c r="D340">
        <v>340</v>
      </c>
      <c r="E340" t="s">
        <v>91</v>
      </c>
      <c r="F340" t="s">
        <v>66</v>
      </c>
      <c r="G340" t="s">
        <v>67</v>
      </c>
      <c r="H340" t="s">
        <v>68</v>
      </c>
      <c r="I340" t="s">
        <v>10</v>
      </c>
      <c r="J340" t="s">
        <v>10</v>
      </c>
      <c r="K340" t="s">
        <v>92</v>
      </c>
      <c r="L340">
        <v>50</v>
      </c>
      <c r="M340">
        <v>1017355</v>
      </c>
      <c r="N340">
        <v>0</v>
      </c>
      <c r="O340">
        <v>2</v>
      </c>
      <c r="P340" t="s">
        <v>71</v>
      </c>
      <c r="Q340" t="s">
        <v>4495</v>
      </c>
      <c r="R340">
        <v>31</v>
      </c>
      <c r="S340" t="s">
        <v>2681</v>
      </c>
      <c r="T340">
        <v>0</v>
      </c>
      <c r="U340">
        <v>0</v>
      </c>
      <c r="V340">
        <v>0</v>
      </c>
      <c r="W340">
        <v>0</v>
      </c>
      <c r="X340">
        <v>0</v>
      </c>
      <c r="Y340">
        <v>0</v>
      </c>
      <c r="Z340">
        <v>0</v>
      </c>
      <c r="AA340">
        <v>0</v>
      </c>
      <c r="AB340">
        <v>50</v>
      </c>
      <c r="AC340">
        <v>0</v>
      </c>
      <c r="AD340">
        <v>0</v>
      </c>
      <c r="AE340">
        <v>0</v>
      </c>
      <c r="AF340">
        <v>0</v>
      </c>
      <c r="AG340">
        <v>0</v>
      </c>
      <c r="AH340">
        <v>0</v>
      </c>
      <c r="AI340">
        <v>50</v>
      </c>
      <c r="AJ340">
        <v>50</v>
      </c>
      <c r="AK340">
        <v>50</v>
      </c>
      <c r="AL340">
        <v>50</v>
      </c>
      <c r="AM340">
        <v>0</v>
      </c>
      <c r="AN340">
        <v>4.5454545454545459</v>
      </c>
      <c r="AO340">
        <v>0</v>
      </c>
      <c r="AP340" t="s">
        <v>2682</v>
      </c>
      <c r="AQ340" t="s">
        <v>86</v>
      </c>
      <c r="AR340" t="s">
        <v>191</v>
      </c>
      <c r="AS340">
        <v>0</v>
      </c>
      <c r="AT340">
        <v>0</v>
      </c>
      <c r="AU340">
        <v>0</v>
      </c>
      <c r="AV340">
        <v>0</v>
      </c>
      <c r="AW340">
        <v>0</v>
      </c>
      <c r="AX340">
        <v>0</v>
      </c>
      <c r="AY340">
        <v>0</v>
      </c>
      <c r="AZ340" t="s">
        <v>83</v>
      </c>
      <c r="BA340">
        <v>0</v>
      </c>
      <c r="BB340">
        <v>0</v>
      </c>
      <c r="BC340" t="s">
        <v>76</v>
      </c>
      <c r="BD340">
        <v>5</v>
      </c>
      <c r="BE340" t="s">
        <v>76</v>
      </c>
      <c r="BF340">
        <v>0</v>
      </c>
      <c r="BG340" t="s">
        <v>5705</v>
      </c>
    </row>
    <row r="341" spans="1:59" x14ac:dyDescent="0.25">
      <c r="A341" t="s">
        <v>504</v>
      </c>
      <c r="B341" t="s">
        <v>156</v>
      </c>
      <c r="C341">
        <v>1</v>
      </c>
      <c r="D341">
        <v>341</v>
      </c>
      <c r="E341" t="s">
        <v>91</v>
      </c>
      <c r="F341" t="s">
        <v>66</v>
      </c>
      <c r="G341" t="s">
        <v>67</v>
      </c>
      <c r="H341" t="s">
        <v>68</v>
      </c>
      <c r="I341" t="s">
        <v>10</v>
      </c>
      <c r="J341" t="s">
        <v>10</v>
      </c>
      <c r="K341" t="s">
        <v>92</v>
      </c>
      <c r="L341">
        <v>50</v>
      </c>
      <c r="M341">
        <v>1017357</v>
      </c>
      <c r="N341">
        <v>0</v>
      </c>
      <c r="O341">
        <v>2</v>
      </c>
      <c r="P341" t="s">
        <v>71</v>
      </c>
      <c r="Q341" t="s">
        <v>4495</v>
      </c>
      <c r="R341">
        <v>31</v>
      </c>
      <c r="S341" t="s">
        <v>2681</v>
      </c>
      <c r="T341">
        <v>0</v>
      </c>
      <c r="U341">
        <v>0</v>
      </c>
      <c r="V341">
        <v>0</v>
      </c>
      <c r="W341">
        <v>0</v>
      </c>
      <c r="X341">
        <v>0</v>
      </c>
      <c r="Y341">
        <v>0</v>
      </c>
      <c r="Z341">
        <v>0</v>
      </c>
      <c r="AA341">
        <v>0</v>
      </c>
      <c r="AB341">
        <v>50</v>
      </c>
      <c r="AC341">
        <v>0</v>
      </c>
      <c r="AD341">
        <v>0</v>
      </c>
      <c r="AE341">
        <v>0</v>
      </c>
      <c r="AF341">
        <v>0</v>
      </c>
      <c r="AG341">
        <v>0</v>
      </c>
      <c r="AH341">
        <v>0</v>
      </c>
      <c r="AI341">
        <v>50</v>
      </c>
      <c r="AJ341">
        <v>50</v>
      </c>
      <c r="AK341">
        <v>50</v>
      </c>
      <c r="AL341">
        <v>50</v>
      </c>
      <c r="AM341">
        <v>0</v>
      </c>
      <c r="AN341">
        <v>4.5454545454545459</v>
      </c>
      <c r="AO341">
        <v>0</v>
      </c>
      <c r="AP341" t="s">
        <v>2682</v>
      </c>
      <c r="AQ341" t="s">
        <v>86</v>
      </c>
      <c r="AR341" t="s">
        <v>191</v>
      </c>
      <c r="AS341">
        <v>0</v>
      </c>
      <c r="AT341">
        <v>0</v>
      </c>
      <c r="AU341">
        <v>0</v>
      </c>
      <c r="AV341">
        <v>0</v>
      </c>
      <c r="AW341">
        <v>0</v>
      </c>
      <c r="AX341">
        <v>0</v>
      </c>
      <c r="AY341">
        <v>0</v>
      </c>
      <c r="AZ341" t="s">
        <v>83</v>
      </c>
      <c r="BA341">
        <v>0</v>
      </c>
      <c r="BB341">
        <v>0</v>
      </c>
      <c r="BC341" t="s">
        <v>81</v>
      </c>
      <c r="BD341">
        <v>6</v>
      </c>
      <c r="BE341" t="s">
        <v>76</v>
      </c>
      <c r="BF341">
        <v>0</v>
      </c>
      <c r="BG341" t="s">
        <v>5705</v>
      </c>
    </row>
    <row r="342" spans="1:59" x14ac:dyDescent="0.25">
      <c r="A342" t="s">
        <v>505</v>
      </c>
      <c r="B342" t="s">
        <v>156</v>
      </c>
      <c r="C342">
        <v>1</v>
      </c>
      <c r="D342">
        <v>342</v>
      </c>
      <c r="E342">
        <v>2</v>
      </c>
      <c r="F342" t="s">
        <v>66</v>
      </c>
      <c r="G342" t="s">
        <v>67</v>
      </c>
      <c r="H342" t="s">
        <v>68</v>
      </c>
      <c r="I342" t="s">
        <v>7</v>
      </c>
      <c r="J342" t="s">
        <v>7</v>
      </c>
      <c r="K342" t="s">
        <v>70</v>
      </c>
      <c r="L342">
        <v>50</v>
      </c>
      <c r="M342">
        <v>1017359</v>
      </c>
      <c r="N342">
        <v>10.5</v>
      </c>
      <c r="O342">
        <v>2</v>
      </c>
      <c r="P342" t="s">
        <v>71</v>
      </c>
      <c r="Q342" t="s">
        <v>4496</v>
      </c>
      <c r="R342">
        <v>32</v>
      </c>
      <c r="T342">
        <v>27</v>
      </c>
      <c r="U342">
        <v>32</v>
      </c>
      <c r="V342">
        <v>0</v>
      </c>
      <c r="W342">
        <v>0</v>
      </c>
      <c r="X342">
        <v>0</v>
      </c>
      <c r="Y342">
        <v>7</v>
      </c>
      <c r="Z342">
        <v>34</v>
      </c>
      <c r="AA342">
        <v>39</v>
      </c>
      <c r="AB342">
        <v>50</v>
      </c>
      <c r="AC342">
        <v>32</v>
      </c>
      <c r="AD342">
        <v>0</v>
      </c>
      <c r="AE342">
        <v>7</v>
      </c>
      <c r="AF342">
        <v>39</v>
      </c>
      <c r="AG342">
        <v>0</v>
      </c>
      <c r="AH342">
        <v>18</v>
      </c>
      <c r="AI342">
        <v>11</v>
      </c>
      <c r="AJ342">
        <v>11</v>
      </c>
      <c r="AK342">
        <v>18</v>
      </c>
      <c r="AL342">
        <v>0</v>
      </c>
      <c r="AM342">
        <v>0.21</v>
      </c>
      <c r="AN342">
        <v>1</v>
      </c>
      <c r="AO342">
        <v>0</v>
      </c>
      <c r="AP342" t="s">
        <v>82</v>
      </c>
      <c r="AQ342" t="s">
        <v>73</v>
      </c>
      <c r="AR342" t="s">
        <v>472</v>
      </c>
      <c r="AS342">
        <v>4101</v>
      </c>
      <c r="AT342">
        <v>4112</v>
      </c>
      <c r="AU342">
        <v>0</v>
      </c>
      <c r="AV342">
        <v>0</v>
      </c>
      <c r="AW342">
        <v>8.2129999999999992</v>
      </c>
      <c r="AX342">
        <v>0.25665624999999997</v>
      </c>
      <c r="AY342">
        <v>10.009593749999999</v>
      </c>
      <c r="AZ342" t="s">
        <v>74</v>
      </c>
      <c r="BA342">
        <v>0.49040625000000126</v>
      </c>
      <c r="BB342">
        <v>1.9107512480214346</v>
      </c>
      <c r="BC342" t="s">
        <v>75</v>
      </c>
      <c r="BD342">
        <v>0</v>
      </c>
      <c r="BE342" t="s">
        <v>76</v>
      </c>
      <c r="BF342">
        <v>8.2639999999999993</v>
      </c>
      <c r="BG342" t="s">
        <v>5706</v>
      </c>
    </row>
    <row r="343" spans="1:59" x14ac:dyDescent="0.25">
      <c r="A343" t="s">
        <v>506</v>
      </c>
      <c r="B343" t="s">
        <v>156</v>
      </c>
      <c r="C343">
        <v>1</v>
      </c>
      <c r="D343">
        <v>343</v>
      </c>
      <c r="E343">
        <v>2</v>
      </c>
      <c r="F343" t="s">
        <v>66</v>
      </c>
      <c r="G343" t="s">
        <v>67</v>
      </c>
      <c r="H343" t="s">
        <v>68</v>
      </c>
      <c r="I343" t="s">
        <v>7</v>
      </c>
      <c r="J343" t="s">
        <v>7</v>
      </c>
      <c r="K343" t="s">
        <v>70</v>
      </c>
      <c r="L343">
        <v>50</v>
      </c>
      <c r="M343">
        <v>1017361</v>
      </c>
      <c r="N343">
        <v>11</v>
      </c>
      <c r="O343">
        <v>2</v>
      </c>
      <c r="P343" t="s">
        <v>71</v>
      </c>
      <c r="Q343" t="s">
        <v>4496</v>
      </c>
      <c r="R343">
        <v>32</v>
      </c>
      <c r="T343">
        <v>30</v>
      </c>
      <c r="U343">
        <v>35</v>
      </c>
      <c r="V343">
        <v>3</v>
      </c>
      <c r="W343">
        <v>0</v>
      </c>
      <c r="X343">
        <v>3</v>
      </c>
      <c r="Y343">
        <v>0</v>
      </c>
      <c r="Z343">
        <v>33</v>
      </c>
      <c r="AA343">
        <v>38</v>
      </c>
      <c r="AB343">
        <v>50</v>
      </c>
      <c r="AC343">
        <v>39</v>
      </c>
      <c r="AD343">
        <v>3</v>
      </c>
      <c r="AE343">
        <v>0</v>
      </c>
      <c r="AF343">
        <v>42</v>
      </c>
      <c r="AG343">
        <v>0</v>
      </c>
      <c r="AH343">
        <v>11</v>
      </c>
      <c r="AI343">
        <v>8</v>
      </c>
      <c r="AJ343">
        <v>11</v>
      </c>
      <c r="AK343">
        <v>11</v>
      </c>
      <c r="AL343">
        <v>0</v>
      </c>
      <c r="AM343">
        <v>0.22</v>
      </c>
      <c r="AN343">
        <v>1</v>
      </c>
      <c r="AO343">
        <v>0</v>
      </c>
      <c r="AP343" t="s">
        <v>82</v>
      </c>
      <c r="AQ343" t="s">
        <v>73</v>
      </c>
      <c r="AR343" t="s">
        <v>472</v>
      </c>
      <c r="AS343">
        <v>4524</v>
      </c>
      <c r="AT343">
        <v>4599</v>
      </c>
      <c r="AU343">
        <v>0</v>
      </c>
      <c r="AV343">
        <v>0</v>
      </c>
      <c r="AW343">
        <v>9.1229999999999993</v>
      </c>
      <c r="AX343">
        <v>0.2339230769230769</v>
      </c>
      <c r="AY343">
        <v>9.8247692307692294</v>
      </c>
      <c r="AZ343" t="s">
        <v>74</v>
      </c>
      <c r="BA343">
        <v>1.1752307692307706</v>
      </c>
      <c r="BB343">
        <v>5.0240052614271686</v>
      </c>
      <c r="BC343" t="s">
        <v>76</v>
      </c>
      <c r="BD343">
        <v>0</v>
      </c>
      <c r="BE343" t="s">
        <v>76</v>
      </c>
      <c r="BF343">
        <v>9.1199999999999992</v>
      </c>
      <c r="BG343" t="s">
        <v>5706</v>
      </c>
    </row>
    <row r="344" spans="1:59" x14ac:dyDescent="0.25">
      <c r="A344" t="s">
        <v>507</v>
      </c>
      <c r="B344" t="s">
        <v>156</v>
      </c>
      <c r="C344">
        <v>1</v>
      </c>
      <c r="D344">
        <v>344</v>
      </c>
      <c r="E344">
        <v>2</v>
      </c>
      <c r="F344" t="s">
        <v>66</v>
      </c>
      <c r="G344" t="s">
        <v>67</v>
      </c>
      <c r="H344" t="s">
        <v>68</v>
      </c>
      <c r="I344" t="s">
        <v>7</v>
      </c>
      <c r="J344" t="s">
        <v>7</v>
      </c>
      <c r="K344" t="s">
        <v>70</v>
      </c>
      <c r="L344">
        <v>50</v>
      </c>
      <c r="M344">
        <v>1017363</v>
      </c>
      <c r="N344">
        <v>6</v>
      </c>
      <c r="O344">
        <v>2</v>
      </c>
      <c r="P344" t="s">
        <v>71</v>
      </c>
      <c r="Q344" t="s">
        <v>4496</v>
      </c>
      <c r="R344">
        <v>32</v>
      </c>
      <c r="T344">
        <v>17</v>
      </c>
      <c r="U344">
        <v>22</v>
      </c>
      <c r="V344">
        <v>1</v>
      </c>
      <c r="W344">
        <v>0</v>
      </c>
      <c r="X344">
        <v>1</v>
      </c>
      <c r="Y344">
        <v>2</v>
      </c>
      <c r="Z344">
        <v>20</v>
      </c>
      <c r="AA344">
        <v>25</v>
      </c>
      <c r="AB344">
        <v>50</v>
      </c>
      <c r="AC344">
        <v>25</v>
      </c>
      <c r="AD344">
        <v>1</v>
      </c>
      <c r="AE344">
        <v>2</v>
      </c>
      <c r="AF344">
        <v>28</v>
      </c>
      <c r="AG344">
        <v>0</v>
      </c>
      <c r="AH344">
        <v>25</v>
      </c>
      <c r="AI344">
        <v>22</v>
      </c>
      <c r="AJ344">
        <v>23</v>
      </c>
      <c r="AK344">
        <v>25</v>
      </c>
      <c r="AL344">
        <v>0</v>
      </c>
      <c r="AM344">
        <v>0.12</v>
      </c>
      <c r="AN344">
        <v>2.0909090909090908</v>
      </c>
      <c r="AO344">
        <v>0</v>
      </c>
      <c r="AP344" t="s">
        <v>82</v>
      </c>
      <c r="AQ344" t="s">
        <v>73</v>
      </c>
      <c r="AR344" t="s">
        <v>472</v>
      </c>
      <c r="AS344">
        <v>2233</v>
      </c>
      <c r="AT344">
        <v>2245</v>
      </c>
      <c r="AU344">
        <v>0</v>
      </c>
      <c r="AV344">
        <v>0</v>
      </c>
      <c r="AW344">
        <v>4.4779999999999998</v>
      </c>
      <c r="AX344">
        <v>0.17912</v>
      </c>
      <c r="AY344">
        <v>5.0153600000000003</v>
      </c>
      <c r="AZ344" t="s">
        <v>74</v>
      </c>
      <c r="BA344">
        <v>0.98463999999999974</v>
      </c>
      <c r="BB344">
        <v>5.4970969182670819</v>
      </c>
      <c r="BC344" t="s">
        <v>76</v>
      </c>
      <c r="BD344">
        <v>0</v>
      </c>
      <c r="BE344" t="s">
        <v>76</v>
      </c>
      <c r="BF344">
        <v>4.3540000000000001</v>
      </c>
      <c r="BG344" t="s">
        <v>5706</v>
      </c>
    </row>
    <row r="345" spans="1:59" x14ac:dyDescent="0.25">
      <c r="A345" t="s">
        <v>508</v>
      </c>
      <c r="B345" t="s">
        <v>156</v>
      </c>
      <c r="C345">
        <v>1</v>
      </c>
      <c r="D345">
        <v>345</v>
      </c>
      <c r="E345">
        <v>2</v>
      </c>
      <c r="F345" t="s">
        <v>66</v>
      </c>
      <c r="G345" t="s">
        <v>67</v>
      </c>
      <c r="H345" t="s">
        <v>68</v>
      </c>
      <c r="I345" t="s">
        <v>7</v>
      </c>
      <c r="J345" t="s">
        <v>7</v>
      </c>
      <c r="K345" t="s">
        <v>70</v>
      </c>
      <c r="L345">
        <v>50</v>
      </c>
      <c r="M345">
        <v>1017365</v>
      </c>
      <c r="N345">
        <v>9</v>
      </c>
      <c r="O345">
        <v>2</v>
      </c>
      <c r="P345" t="s">
        <v>71</v>
      </c>
      <c r="Q345" t="s">
        <v>4496</v>
      </c>
      <c r="R345">
        <v>32</v>
      </c>
      <c r="T345">
        <v>8</v>
      </c>
      <c r="U345">
        <v>13</v>
      </c>
      <c r="V345">
        <v>7</v>
      </c>
      <c r="W345">
        <v>0</v>
      </c>
      <c r="X345">
        <v>7</v>
      </c>
      <c r="Y345">
        <v>13</v>
      </c>
      <c r="Z345">
        <v>28</v>
      </c>
      <c r="AA345">
        <v>33</v>
      </c>
      <c r="AB345">
        <v>50</v>
      </c>
      <c r="AC345">
        <v>13</v>
      </c>
      <c r="AD345">
        <v>7</v>
      </c>
      <c r="AE345">
        <v>13</v>
      </c>
      <c r="AF345">
        <v>33</v>
      </c>
      <c r="AG345">
        <v>0</v>
      </c>
      <c r="AH345">
        <v>37</v>
      </c>
      <c r="AI345">
        <v>17</v>
      </c>
      <c r="AJ345">
        <v>24</v>
      </c>
      <c r="AK345">
        <v>37</v>
      </c>
      <c r="AL345">
        <v>0</v>
      </c>
      <c r="AM345">
        <v>0.18</v>
      </c>
      <c r="AN345">
        <v>2.1818181818181817</v>
      </c>
      <c r="AO345">
        <v>0</v>
      </c>
      <c r="AP345" t="s">
        <v>82</v>
      </c>
      <c r="AQ345" t="s">
        <v>73</v>
      </c>
      <c r="AR345" t="s">
        <v>472</v>
      </c>
      <c r="AS345">
        <v>2376</v>
      </c>
      <c r="AT345">
        <v>2308</v>
      </c>
      <c r="AU345">
        <v>0</v>
      </c>
      <c r="AV345">
        <v>0</v>
      </c>
      <c r="AW345">
        <v>4.6840000000000002</v>
      </c>
      <c r="AX345">
        <v>0.36030769230769233</v>
      </c>
      <c r="AY345">
        <v>11.890153846153847</v>
      </c>
      <c r="AZ345" t="s">
        <v>74</v>
      </c>
      <c r="BA345">
        <v>-2.8901538461538472</v>
      </c>
      <c r="BB345">
        <v>-8.0213492741246828</v>
      </c>
      <c r="BC345" t="s">
        <v>76</v>
      </c>
      <c r="BD345">
        <v>0</v>
      </c>
      <c r="BE345" t="s">
        <v>76</v>
      </c>
      <c r="BF345">
        <v>4.9210000000000003</v>
      </c>
      <c r="BG345" t="s">
        <v>5706</v>
      </c>
    </row>
    <row r="346" spans="1:59" x14ac:dyDescent="0.25">
      <c r="A346" t="s">
        <v>509</v>
      </c>
      <c r="B346" t="s">
        <v>156</v>
      </c>
      <c r="C346">
        <v>1</v>
      </c>
      <c r="D346">
        <v>346</v>
      </c>
      <c r="E346">
        <v>2</v>
      </c>
      <c r="F346" t="s">
        <v>66</v>
      </c>
      <c r="G346" t="s">
        <v>67</v>
      </c>
      <c r="H346" t="s">
        <v>68</v>
      </c>
      <c r="I346" t="s">
        <v>7</v>
      </c>
      <c r="J346" t="s">
        <v>7</v>
      </c>
      <c r="K346" t="s">
        <v>70</v>
      </c>
      <c r="L346">
        <v>50</v>
      </c>
      <c r="M346">
        <v>1017367</v>
      </c>
      <c r="N346">
        <v>8</v>
      </c>
      <c r="O346">
        <v>2</v>
      </c>
      <c r="P346" t="s">
        <v>71</v>
      </c>
      <c r="Q346" t="s">
        <v>4496</v>
      </c>
      <c r="R346">
        <v>32</v>
      </c>
      <c r="T346">
        <v>11</v>
      </c>
      <c r="U346">
        <v>16</v>
      </c>
      <c r="V346">
        <v>8</v>
      </c>
      <c r="W346">
        <v>0</v>
      </c>
      <c r="X346">
        <v>8</v>
      </c>
      <c r="Y346">
        <v>3</v>
      </c>
      <c r="Z346">
        <v>22</v>
      </c>
      <c r="AA346">
        <v>27</v>
      </c>
      <c r="AB346">
        <v>50</v>
      </c>
      <c r="AC346">
        <v>16</v>
      </c>
      <c r="AD346">
        <v>8</v>
      </c>
      <c r="AE346">
        <v>3</v>
      </c>
      <c r="AF346">
        <v>27</v>
      </c>
      <c r="AG346">
        <v>0</v>
      </c>
      <c r="AH346">
        <v>34</v>
      </c>
      <c r="AI346">
        <v>23</v>
      </c>
      <c r="AJ346">
        <v>31</v>
      </c>
      <c r="AK346">
        <v>34</v>
      </c>
      <c r="AL346">
        <v>0</v>
      </c>
      <c r="AM346">
        <v>0.16</v>
      </c>
      <c r="AN346">
        <v>2.8181818181818183</v>
      </c>
      <c r="AO346">
        <v>0</v>
      </c>
      <c r="AP346" t="s">
        <v>82</v>
      </c>
      <c r="AQ346" t="s">
        <v>73</v>
      </c>
      <c r="AR346" t="s">
        <v>472</v>
      </c>
      <c r="AS346">
        <v>2862</v>
      </c>
      <c r="AT346">
        <v>3148</v>
      </c>
      <c r="AU346">
        <v>0</v>
      </c>
      <c r="AV346">
        <v>0</v>
      </c>
      <c r="AW346">
        <v>6.01</v>
      </c>
      <c r="AX346">
        <v>0.37562499999999999</v>
      </c>
      <c r="AY346">
        <v>10.141874999999999</v>
      </c>
      <c r="AZ346" t="s">
        <v>74</v>
      </c>
      <c r="BA346">
        <v>-2.1418749999999989</v>
      </c>
      <c r="BB346">
        <v>-5.7021630615640575</v>
      </c>
      <c r="BC346" t="s">
        <v>76</v>
      </c>
      <c r="BD346">
        <v>0</v>
      </c>
      <c r="BE346" t="s">
        <v>76</v>
      </c>
      <c r="BF346">
        <v>6.2969999999999997</v>
      </c>
      <c r="BG346" t="s">
        <v>5706</v>
      </c>
    </row>
    <row r="347" spans="1:59" x14ac:dyDescent="0.25">
      <c r="A347" t="s">
        <v>510</v>
      </c>
      <c r="B347" t="s">
        <v>156</v>
      </c>
      <c r="C347">
        <v>1</v>
      </c>
      <c r="D347">
        <v>347</v>
      </c>
      <c r="E347">
        <v>2</v>
      </c>
      <c r="F347" t="s">
        <v>66</v>
      </c>
      <c r="G347" t="s">
        <v>67</v>
      </c>
      <c r="H347" t="s">
        <v>77</v>
      </c>
      <c r="I347" t="s">
        <v>5</v>
      </c>
      <c r="J347" t="s">
        <v>78</v>
      </c>
      <c r="K347" t="s">
        <v>70</v>
      </c>
      <c r="L347">
        <v>50</v>
      </c>
      <c r="M347">
        <v>1017369</v>
      </c>
      <c r="N347">
        <v>5</v>
      </c>
      <c r="O347">
        <v>2</v>
      </c>
      <c r="P347" t="s">
        <v>71</v>
      </c>
      <c r="Q347" t="s">
        <v>4496</v>
      </c>
      <c r="R347">
        <v>32</v>
      </c>
      <c r="T347">
        <v>0</v>
      </c>
      <c r="U347">
        <v>4</v>
      </c>
      <c r="V347">
        <v>0</v>
      </c>
      <c r="W347">
        <v>0</v>
      </c>
      <c r="X347">
        <v>0</v>
      </c>
      <c r="Y347">
        <v>0</v>
      </c>
      <c r="Z347">
        <v>0</v>
      </c>
      <c r="AA347">
        <v>4</v>
      </c>
      <c r="AB347">
        <v>50</v>
      </c>
      <c r="AC347">
        <v>4</v>
      </c>
      <c r="AD347">
        <v>0</v>
      </c>
      <c r="AE347">
        <v>0</v>
      </c>
      <c r="AF347">
        <v>4</v>
      </c>
      <c r="AG347">
        <v>0</v>
      </c>
      <c r="AH347">
        <v>46</v>
      </c>
      <c r="AI347">
        <v>46</v>
      </c>
      <c r="AJ347">
        <v>46</v>
      </c>
      <c r="AK347">
        <v>46</v>
      </c>
      <c r="AL347">
        <v>0</v>
      </c>
      <c r="AM347">
        <v>0.1</v>
      </c>
      <c r="AN347">
        <v>4.1818181818181817</v>
      </c>
      <c r="AO347">
        <v>0</v>
      </c>
      <c r="AP347" t="s">
        <v>79</v>
      </c>
      <c r="AQ347" t="s">
        <v>73</v>
      </c>
      <c r="AR347" t="s">
        <v>472</v>
      </c>
      <c r="AS347">
        <v>0</v>
      </c>
      <c r="AT347">
        <v>0</v>
      </c>
      <c r="AU347">
        <v>0</v>
      </c>
      <c r="AV347">
        <v>0</v>
      </c>
      <c r="AW347">
        <v>0</v>
      </c>
      <c r="AX347">
        <v>0</v>
      </c>
      <c r="AY347">
        <v>0</v>
      </c>
      <c r="AZ347" t="s">
        <v>80</v>
      </c>
      <c r="BA347">
        <v>5</v>
      </c>
      <c r="BB347">
        <v>0</v>
      </c>
      <c r="BC347" t="s">
        <v>76</v>
      </c>
      <c r="BD347">
        <v>0</v>
      </c>
      <c r="BE347" t="s">
        <v>76</v>
      </c>
      <c r="BF347">
        <v>4.7606906666666662</v>
      </c>
      <c r="BG347" t="s">
        <v>5706</v>
      </c>
    </row>
    <row r="348" spans="1:59" x14ac:dyDescent="0.25">
      <c r="A348" t="s">
        <v>511</v>
      </c>
      <c r="B348" t="s">
        <v>156</v>
      </c>
      <c r="C348">
        <v>1</v>
      </c>
      <c r="D348">
        <v>348</v>
      </c>
      <c r="E348">
        <v>2</v>
      </c>
      <c r="F348" t="s">
        <v>66</v>
      </c>
      <c r="G348" t="s">
        <v>67</v>
      </c>
      <c r="H348" t="s">
        <v>68</v>
      </c>
      <c r="I348" t="s">
        <v>7</v>
      </c>
      <c r="J348" t="s">
        <v>7</v>
      </c>
      <c r="K348" t="s">
        <v>70</v>
      </c>
      <c r="L348">
        <v>50</v>
      </c>
      <c r="M348">
        <v>1017371</v>
      </c>
      <c r="N348">
        <v>7.5</v>
      </c>
      <c r="O348">
        <v>2</v>
      </c>
      <c r="P348" t="s">
        <v>71</v>
      </c>
      <c r="Q348" t="s">
        <v>4496</v>
      </c>
      <c r="R348">
        <v>32</v>
      </c>
      <c r="T348">
        <v>18</v>
      </c>
      <c r="U348">
        <v>23</v>
      </c>
      <c r="V348">
        <v>10</v>
      </c>
      <c r="W348">
        <v>0</v>
      </c>
      <c r="X348">
        <v>10</v>
      </c>
      <c r="Y348">
        <v>6</v>
      </c>
      <c r="Z348">
        <v>34</v>
      </c>
      <c r="AA348">
        <v>39</v>
      </c>
      <c r="AB348">
        <v>50</v>
      </c>
      <c r="AC348">
        <v>23</v>
      </c>
      <c r="AD348">
        <v>10</v>
      </c>
      <c r="AE348">
        <v>6</v>
      </c>
      <c r="AF348">
        <v>39</v>
      </c>
      <c r="AG348">
        <v>0</v>
      </c>
      <c r="AH348">
        <v>27</v>
      </c>
      <c r="AI348">
        <v>11</v>
      </c>
      <c r="AJ348">
        <v>21</v>
      </c>
      <c r="AK348">
        <v>27</v>
      </c>
      <c r="AL348">
        <v>0</v>
      </c>
      <c r="AM348">
        <v>0.15</v>
      </c>
      <c r="AN348">
        <v>1.9090909090909092</v>
      </c>
      <c r="AO348">
        <v>0</v>
      </c>
      <c r="AP348" t="s">
        <v>82</v>
      </c>
      <c r="AQ348" t="s">
        <v>73</v>
      </c>
      <c r="AR348" t="s">
        <v>472</v>
      </c>
      <c r="AS348">
        <v>3144</v>
      </c>
      <c r="AT348">
        <v>3480</v>
      </c>
      <c r="AU348">
        <v>0</v>
      </c>
      <c r="AV348">
        <v>0</v>
      </c>
      <c r="AW348">
        <v>6.6239999999999997</v>
      </c>
      <c r="AX348">
        <v>0.28799999999999998</v>
      </c>
      <c r="AY348">
        <v>11.231999999999999</v>
      </c>
      <c r="AZ348" t="s">
        <v>74</v>
      </c>
      <c r="BA348">
        <v>-3.7319999999999993</v>
      </c>
      <c r="BB348">
        <v>-12.958333333333332</v>
      </c>
      <c r="BC348" t="s">
        <v>76</v>
      </c>
      <c r="BD348">
        <v>0</v>
      </c>
      <c r="BE348" t="s">
        <v>76</v>
      </c>
      <c r="BF348">
        <v>6.6269999999999998</v>
      </c>
      <c r="BG348" t="s">
        <v>5706</v>
      </c>
    </row>
    <row r="349" spans="1:59" x14ac:dyDescent="0.25">
      <c r="A349" t="s">
        <v>512</v>
      </c>
      <c r="B349" t="s">
        <v>156</v>
      </c>
      <c r="C349">
        <v>1</v>
      </c>
      <c r="D349">
        <v>349</v>
      </c>
      <c r="E349">
        <v>2</v>
      </c>
      <c r="F349" t="s">
        <v>66</v>
      </c>
      <c r="G349" t="s">
        <v>67</v>
      </c>
      <c r="H349" t="s">
        <v>68</v>
      </c>
      <c r="I349" t="s">
        <v>7</v>
      </c>
      <c r="J349" t="s">
        <v>7</v>
      </c>
      <c r="K349" t="s">
        <v>70</v>
      </c>
      <c r="L349">
        <v>50</v>
      </c>
      <c r="M349">
        <v>1017373</v>
      </c>
      <c r="N349">
        <v>6</v>
      </c>
      <c r="O349">
        <v>2</v>
      </c>
      <c r="P349" t="s">
        <v>71</v>
      </c>
      <c r="Q349" t="s">
        <v>4496</v>
      </c>
      <c r="R349">
        <v>32</v>
      </c>
      <c r="T349">
        <v>15</v>
      </c>
      <c r="U349">
        <v>20</v>
      </c>
      <c r="V349">
        <v>10</v>
      </c>
      <c r="W349">
        <v>0</v>
      </c>
      <c r="X349">
        <v>10</v>
      </c>
      <c r="Y349">
        <v>4</v>
      </c>
      <c r="Z349">
        <v>29</v>
      </c>
      <c r="AA349">
        <v>34</v>
      </c>
      <c r="AB349">
        <v>50</v>
      </c>
      <c r="AC349">
        <v>20</v>
      </c>
      <c r="AD349">
        <v>10</v>
      </c>
      <c r="AE349">
        <v>4</v>
      </c>
      <c r="AF349">
        <v>34</v>
      </c>
      <c r="AG349">
        <v>0</v>
      </c>
      <c r="AH349">
        <v>30</v>
      </c>
      <c r="AI349">
        <v>16</v>
      </c>
      <c r="AJ349">
        <v>26</v>
      </c>
      <c r="AK349">
        <v>30</v>
      </c>
      <c r="AL349">
        <v>0</v>
      </c>
      <c r="AM349">
        <v>0.12</v>
      </c>
      <c r="AN349">
        <v>2.3636363636363638</v>
      </c>
      <c r="AO349">
        <v>0</v>
      </c>
      <c r="AP349" t="s">
        <v>82</v>
      </c>
      <c r="AQ349" t="s">
        <v>73</v>
      </c>
      <c r="AR349" t="s">
        <v>472</v>
      </c>
      <c r="AS349">
        <v>2427</v>
      </c>
      <c r="AT349">
        <v>2402</v>
      </c>
      <c r="AU349">
        <v>0</v>
      </c>
      <c r="AV349">
        <v>0</v>
      </c>
      <c r="AW349">
        <v>4.8289999999999997</v>
      </c>
      <c r="AX349">
        <v>0.24145</v>
      </c>
      <c r="AY349">
        <v>8.2093000000000007</v>
      </c>
      <c r="AZ349" t="s">
        <v>74</v>
      </c>
      <c r="BA349">
        <v>-2.2093000000000007</v>
      </c>
      <c r="BB349">
        <v>-9.1501346034375679</v>
      </c>
      <c r="BC349" t="s">
        <v>76</v>
      </c>
      <c r="BD349">
        <v>0</v>
      </c>
      <c r="BE349" t="s">
        <v>76</v>
      </c>
      <c r="BF349">
        <v>5.0970000000000004</v>
      </c>
      <c r="BG349" t="s">
        <v>5706</v>
      </c>
    </row>
    <row r="350" spans="1:59" x14ac:dyDescent="0.25">
      <c r="A350" t="s">
        <v>513</v>
      </c>
      <c r="B350" t="s">
        <v>156</v>
      </c>
      <c r="C350">
        <v>1</v>
      </c>
      <c r="D350">
        <v>350</v>
      </c>
      <c r="E350">
        <v>2</v>
      </c>
      <c r="F350" t="s">
        <v>66</v>
      </c>
      <c r="G350" t="s">
        <v>67</v>
      </c>
      <c r="H350" t="s">
        <v>68</v>
      </c>
      <c r="I350" t="s">
        <v>7</v>
      </c>
      <c r="J350" t="s">
        <v>7</v>
      </c>
      <c r="K350" t="s">
        <v>70</v>
      </c>
      <c r="L350">
        <v>50</v>
      </c>
      <c r="M350">
        <v>1017375</v>
      </c>
      <c r="N350">
        <v>6</v>
      </c>
      <c r="O350">
        <v>2</v>
      </c>
      <c r="P350" t="s">
        <v>71</v>
      </c>
      <c r="Q350" t="s">
        <v>4496</v>
      </c>
      <c r="R350">
        <v>32</v>
      </c>
      <c r="T350">
        <v>14</v>
      </c>
      <c r="U350">
        <v>19</v>
      </c>
      <c r="V350">
        <v>9</v>
      </c>
      <c r="W350">
        <v>0</v>
      </c>
      <c r="X350">
        <v>9</v>
      </c>
      <c r="Y350">
        <v>8</v>
      </c>
      <c r="Z350">
        <v>31</v>
      </c>
      <c r="AA350">
        <v>36</v>
      </c>
      <c r="AB350">
        <v>50</v>
      </c>
      <c r="AC350">
        <v>19</v>
      </c>
      <c r="AD350">
        <v>9</v>
      </c>
      <c r="AE350">
        <v>9</v>
      </c>
      <c r="AF350">
        <v>37</v>
      </c>
      <c r="AG350">
        <v>0</v>
      </c>
      <c r="AH350">
        <v>31</v>
      </c>
      <c r="AI350">
        <v>13</v>
      </c>
      <c r="AJ350">
        <v>22</v>
      </c>
      <c r="AK350">
        <v>31</v>
      </c>
      <c r="AL350">
        <v>0</v>
      </c>
      <c r="AM350">
        <v>0.12</v>
      </c>
      <c r="AN350">
        <v>2</v>
      </c>
      <c r="AO350">
        <v>0</v>
      </c>
      <c r="AP350" t="s">
        <v>82</v>
      </c>
      <c r="AQ350" t="s">
        <v>73</v>
      </c>
      <c r="AR350" t="s">
        <v>472</v>
      </c>
      <c r="AS350">
        <v>2260</v>
      </c>
      <c r="AT350">
        <v>2272</v>
      </c>
      <c r="AU350">
        <v>0</v>
      </c>
      <c r="AV350">
        <v>0</v>
      </c>
      <c r="AW350">
        <v>4.532</v>
      </c>
      <c r="AX350">
        <v>0.2385263157894737</v>
      </c>
      <c r="AY350">
        <v>8.825473684210527</v>
      </c>
      <c r="AZ350" t="s">
        <v>74</v>
      </c>
      <c r="BA350">
        <v>-2.825473684210527</v>
      </c>
      <c r="BB350">
        <v>-11.845542806707858</v>
      </c>
      <c r="BC350" t="s">
        <v>76</v>
      </c>
      <c r="BD350">
        <v>0</v>
      </c>
      <c r="BE350" t="s">
        <v>76</v>
      </c>
      <c r="BF350">
        <v>4.8150000000000004</v>
      </c>
      <c r="BG350" t="s">
        <v>5706</v>
      </c>
    </row>
    <row r="351" spans="1:59" x14ac:dyDescent="0.25">
      <c r="A351" t="s">
        <v>514</v>
      </c>
      <c r="B351" t="s">
        <v>156</v>
      </c>
      <c r="C351">
        <v>1</v>
      </c>
      <c r="D351">
        <v>351</v>
      </c>
      <c r="E351">
        <v>2</v>
      </c>
      <c r="F351" t="s">
        <v>66</v>
      </c>
      <c r="G351" t="s">
        <v>67</v>
      </c>
      <c r="H351" t="s">
        <v>68</v>
      </c>
      <c r="I351" t="s">
        <v>7</v>
      </c>
      <c r="J351" t="s">
        <v>7</v>
      </c>
      <c r="K351" t="s">
        <v>70</v>
      </c>
      <c r="L351">
        <v>50</v>
      </c>
      <c r="M351">
        <v>1017377</v>
      </c>
      <c r="N351">
        <v>7.5</v>
      </c>
      <c r="O351">
        <v>2</v>
      </c>
      <c r="P351" t="s">
        <v>71</v>
      </c>
      <c r="Q351" t="s">
        <v>4496</v>
      </c>
      <c r="R351">
        <v>32</v>
      </c>
      <c r="T351">
        <v>29</v>
      </c>
      <c r="U351">
        <v>34</v>
      </c>
      <c r="V351">
        <v>7</v>
      </c>
      <c r="W351">
        <v>0</v>
      </c>
      <c r="X351">
        <v>7</v>
      </c>
      <c r="Y351">
        <v>1</v>
      </c>
      <c r="Z351">
        <v>37</v>
      </c>
      <c r="AA351">
        <v>42</v>
      </c>
      <c r="AB351">
        <v>50</v>
      </c>
      <c r="AC351">
        <v>34</v>
      </c>
      <c r="AD351">
        <v>8</v>
      </c>
      <c r="AE351">
        <v>4</v>
      </c>
      <c r="AF351">
        <v>46</v>
      </c>
      <c r="AG351">
        <v>0</v>
      </c>
      <c r="AH351">
        <v>16</v>
      </c>
      <c r="AI351">
        <v>4</v>
      </c>
      <c r="AJ351">
        <v>12</v>
      </c>
      <c r="AK351">
        <v>16</v>
      </c>
      <c r="AL351">
        <v>0</v>
      </c>
      <c r="AM351">
        <v>0.15</v>
      </c>
      <c r="AN351">
        <v>1.0909090909090908</v>
      </c>
      <c r="AO351">
        <v>0</v>
      </c>
      <c r="AP351" t="s">
        <v>82</v>
      </c>
      <c r="AQ351" t="s">
        <v>73</v>
      </c>
      <c r="AR351" t="s">
        <v>472</v>
      </c>
      <c r="AS351">
        <v>3282</v>
      </c>
      <c r="AT351">
        <v>3350</v>
      </c>
      <c r="AU351">
        <v>0</v>
      </c>
      <c r="AV351">
        <v>0</v>
      </c>
      <c r="AW351">
        <v>6.6319999999999997</v>
      </c>
      <c r="AX351">
        <v>0.19505882352941176</v>
      </c>
      <c r="AY351">
        <v>8.9727058823529404</v>
      </c>
      <c r="AZ351" t="s">
        <v>74</v>
      </c>
      <c r="BA351">
        <v>-1.4727058823529404</v>
      </c>
      <c r="BB351">
        <v>-7.550060313630877</v>
      </c>
      <c r="BC351" t="s">
        <v>76</v>
      </c>
      <c r="BD351">
        <v>0</v>
      </c>
      <c r="BE351" t="s">
        <v>76</v>
      </c>
      <c r="BF351">
        <v>6.657</v>
      </c>
      <c r="BG351" t="s">
        <v>5706</v>
      </c>
    </row>
    <row r="352" spans="1:59" x14ac:dyDescent="0.25">
      <c r="A352" t="s">
        <v>515</v>
      </c>
      <c r="B352" t="s">
        <v>156</v>
      </c>
      <c r="C352">
        <v>1</v>
      </c>
      <c r="D352">
        <v>352</v>
      </c>
      <c r="E352">
        <v>2</v>
      </c>
      <c r="F352" t="s">
        <v>66</v>
      </c>
      <c r="G352" t="s">
        <v>67</v>
      </c>
      <c r="H352" t="s">
        <v>68</v>
      </c>
      <c r="I352" t="s">
        <v>7</v>
      </c>
      <c r="J352" t="s">
        <v>7</v>
      </c>
      <c r="K352" t="s">
        <v>70</v>
      </c>
      <c r="L352">
        <v>50</v>
      </c>
      <c r="M352">
        <v>1017379</v>
      </c>
      <c r="N352">
        <v>13</v>
      </c>
      <c r="O352">
        <v>2</v>
      </c>
      <c r="P352" t="s">
        <v>71</v>
      </c>
      <c r="Q352" t="s">
        <v>4496</v>
      </c>
      <c r="R352">
        <v>32</v>
      </c>
      <c r="T352">
        <v>23</v>
      </c>
      <c r="U352">
        <v>28</v>
      </c>
      <c r="V352">
        <v>1</v>
      </c>
      <c r="W352">
        <v>0</v>
      </c>
      <c r="X352">
        <v>1</v>
      </c>
      <c r="Y352">
        <v>3</v>
      </c>
      <c r="Z352">
        <v>27</v>
      </c>
      <c r="AA352">
        <v>32</v>
      </c>
      <c r="AB352">
        <v>50</v>
      </c>
      <c r="AC352">
        <v>28</v>
      </c>
      <c r="AD352">
        <v>1</v>
      </c>
      <c r="AE352">
        <v>3</v>
      </c>
      <c r="AF352">
        <v>32</v>
      </c>
      <c r="AG352">
        <v>0</v>
      </c>
      <c r="AH352">
        <v>22</v>
      </c>
      <c r="AI352">
        <v>18</v>
      </c>
      <c r="AJ352">
        <v>19</v>
      </c>
      <c r="AK352">
        <v>22</v>
      </c>
      <c r="AL352">
        <v>0</v>
      </c>
      <c r="AM352">
        <v>0.26</v>
      </c>
      <c r="AN352">
        <v>1.7272727272727273</v>
      </c>
      <c r="AO352">
        <v>0</v>
      </c>
      <c r="AP352" t="s">
        <v>82</v>
      </c>
      <c r="AQ352" t="s">
        <v>73</v>
      </c>
      <c r="AR352" t="s">
        <v>472</v>
      </c>
      <c r="AS352">
        <v>4178</v>
      </c>
      <c r="AT352">
        <v>4328</v>
      </c>
      <c r="AU352">
        <v>0</v>
      </c>
      <c r="AV352">
        <v>0</v>
      </c>
      <c r="AW352">
        <v>8.5060000000000002</v>
      </c>
      <c r="AX352">
        <v>0.30378571428571427</v>
      </c>
      <c r="AY352">
        <v>9.7211428571428566</v>
      </c>
      <c r="AZ352" t="s">
        <v>74</v>
      </c>
      <c r="BA352">
        <v>3.2788571428571434</v>
      </c>
      <c r="BB352">
        <v>10.793322360686576</v>
      </c>
      <c r="BC352" t="s">
        <v>81</v>
      </c>
      <c r="BD352">
        <v>0</v>
      </c>
      <c r="BE352" t="s">
        <v>76</v>
      </c>
      <c r="BF352">
        <v>8.9879999999999995</v>
      </c>
      <c r="BG352" t="s">
        <v>5706</v>
      </c>
    </row>
    <row r="353" spans="1:59" x14ac:dyDescent="0.25">
      <c r="A353" t="s">
        <v>516</v>
      </c>
      <c r="B353" t="s">
        <v>156</v>
      </c>
      <c r="C353">
        <v>1</v>
      </c>
      <c r="D353">
        <v>353</v>
      </c>
      <c r="E353">
        <v>2</v>
      </c>
      <c r="F353" t="s">
        <v>66</v>
      </c>
      <c r="G353" t="s">
        <v>67</v>
      </c>
      <c r="H353" t="s">
        <v>68</v>
      </c>
      <c r="I353" t="s">
        <v>7</v>
      </c>
      <c r="J353" t="s">
        <v>7</v>
      </c>
      <c r="K353" t="s">
        <v>70</v>
      </c>
      <c r="L353">
        <v>50</v>
      </c>
      <c r="M353">
        <v>1017381</v>
      </c>
      <c r="N353">
        <v>6</v>
      </c>
      <c r="O353">
        <v>2</v>
      </c>
      <c r="P353" t="s">
        <v>71</v>
      </c>
      <c r="Q353" t="s">
        <v>4497</v>
      </c>
      <c r="R353">
        <v>33</v>
      </c>
      <c r="T353">
        <v>0</v>
      </c>
      <c r="U353">
        <v>5</v>
      </c>
      <c r="V353">
        <v>0</v>
      </c>
      <c r="W353">
        <v>0</v>
      </c>
      <c r="X353">
        <v>0</v>
      </c>
      <c r="Y353">
        <v>0</v>
      </c>
      <c r="Z353">
        <v>0</v>
      </c>
      <c r="AA353">
        <v>5</v>
      </c>
      <c r="AB353">
        <v>50</v>
      </c>
      <c r="AC353">
        <v>5</v>
      </c>
      <c r="AD353">
        <v>0</v>
      </c>
      <c r="AE353">
        <v>0</v>
      </c>
      <c r="AF353">
        <v>5</v>
      </c>
      <c r="AG353">
        <v>0</v>
      </c>
      <c r="AH353">
        <v>45</v>
      </c>
      <c r="AI353">
        <v>45</v>
      </c>
      <c r="AJ353">
        <v>45</v>
      </c>
      <c r="AK353">
        <v>45</v>
      </c>
      <c r="AL353">
        <v>0</v>
      </c>
      <c r="AM353">
        <v>0.12</v>
      </c>
      <c r="AN353">
        <v>4.0909090909090908</v>
      </c>
      <c r="AO353">
        <v>0</v>
      </c>
      <c r="AP353" t="s">
        <v>82</v>
      </c>
      <c r="AQ353" t="s">
        <v>73</v>
      </c>
      <c r="AR353" t="s">
        <v>472</v>
      </c>
      <c r="AS353">
        <v>203</v>
      </c>
      <c r="AT353">
        <v>177</v>
      </c>
      <c r="AU353">
        <v>0</v>
      </c>
      <c r="AV353">
        <v>0</v>
      </c>
      <c r="AW353">
        <v>0.38</v>
      </c>
      <c r="AX353">
        <v>7.5999999999999998E-2</v>
      </c>
      <c r="AY353">
        <v>0.38</v>
      </c>
      <c r="AZ353" t="s">
        <v>74</v>
      </c>
      <c r="BA353">
        <v>5.62</v>
      </c>
      <c r="BB353">
        <v>73.94736842105263</v>
      </c>
      <c r="BC353" t="s">
        <v>75</v>
      </c>
      <c r="BD353">
        <v>1</v>
      </c>
      <c r="BE353" t="s">
        <v>76</v>
      </c>
      <c r="BF353">
        <v>0.374</v>
      </c>
      <c r="BG353" t="s">
        <v>5707</v>
      </c>
    </row>
    <row r="354" spans="1:59" x14ac:dyDescent="0.25">
      <c r="A354" t="s">
        <v>517</v>
      </c>
      <c r="B354" t="s">
        <v>156</v>
      </c>
      <c r="C354">
        <v>1</v>
      </c>
      <c r="D354">
        <v>354</v>
      </c>
      <c r="E354">
        <v>2</v>
      </c>
      <c r="F354" t="s">
        <v>66</v>
      </c>
      <c r="G354" t="s">
        <v>67</v>
      </c>
      <c r="H354" t="s">
        <v>68</v>
      </c>
      <c r="I354" t="s">
        <v>7</v>
      </c>
      <c r="J354" t="s">
        <v>7</v>
      </c>
      <c r="K354" t="s">
        <v>70</v>
      </c>
      <c r="L354">
        <v>50</v>
      </c>
      <c r="M354">
        <v>1017383</v>
      </c>
      <c r="N354">
        <v>6</v>
      </c>
      <c r="O354">
        <v>2</v>
      </c>
      <c r="P354" t="s">
        <v>71</v>
      </c>
      <c r="Q354" t="s">
        <v>4497</v>
      </c>
      <c r="R354">
        <v>33</v>
      </c>
      <c r="T354">
        <v>1</v>
      </c>
      <c r="U354">
        <v>6</v>
      </c>
      <c r="V354">
        <v>3</v>
      </c>
      <c r="W354">
        <v>0</v>
      </c>
      <c r="X354">
        <v>3</v>
      </c>
      <c r="Y354">
        <v>1</v>
      </c>
      <c r="Z354">
        <v>5</v>
      </c>
      <c r="AA354">
        <v>10</v>
      </c>
      <c r="AB354">
        <v>50</v>
      </c>
      <c r="AC354">
        <v>6</v>
      </c>
      <c r="AD354">
        <v>3</v>
      </c>
      <c r="AE354">
        <v>1</v>
      </c>
      <c r="AF354">
        <v>10</v>
      </c>
      <c r="AG354">
        <v>0</v>
      </c>
      <c r="AH354">
        <v>44</v>
      </c>
      <c r="AI354">
        <v>40</v>
      </c>
      <c r="AJ354">
        <v>43</v>
      </c>
      <c r="AK354">
        <v>44</v>
      </c>
      <c r="AL354">
        <v>0</v>
      </c>
      <c r="AM354">
        <v>0.12</v>
      </c>
      <c r="AN354">
        <v>3.9090909090909092</v>
      </c>
      <c r="AO354">
        <v>0</v>
      </c>
      <c r="AP354" t="s">
        <v>82</v>
      </c>
      <c r="AQ354" t="s">
        <v>73</v>
      </c>
      <c r="AR354" t="s">
        <v>472</v>
      </c>
      <c r="AS354">
        <v>387</v>
      </c>
      <c r="AT354">
        <v>365</v>
      </c>
      <c r="AU354">
        <v>0</v>
      </c>
      <c r="AV354">
        <v>0</v>
      </c>
      <c r="AW354">
        <v>0.752</v>
      </c>
      <c r="AX354">
        <v>0.12533333333333332</v>
      </c>
      <c r="AY354">
        <v>1.2533333333333332</v>
      </c>
      <c r="AZ354" t="s">
        <v>74</v>
      </c>
      <c r="BA354">
        <v>4.746666666666667</v>
      </c>
      <c r="BB354">
        <v>37.872340425531924</v>
      </c>
      <c r="BC354" t="s">
        <v>76</v>
      </c>
      <c r="BD354">
        <v>0</v>
      </c>
      <c r="BE354" t="s">
        <v>76</v>
      </c>
      <c r="BF354">
        <v>0.74299999999999999</v>
      </c>
      <c r="BG354" t="s">
        <v>5707</v>
      </c>
    </row>
    <row r="355" spans="1:59" x14ac:dyDescent="0.25">
      <c r="A355" t="s">
        <v>518</v>
      </c>
      <c r="B355" t="s">
        <v>156</v>
      </c>
      <c r="C355">
        <v>1</v>
      </c>
      <c r="D355">
        <v>355</v>
      </c>
      <c r="E355">
        <v>2</v>
      </c>
      <c r="F355" t="s">
        <v>66</v>
      </c>
      <c r="G355" t="s">
        <v>67</v>
      </c>
      <c r="H355" t="s">
        <v>68</v>
      </c>
      <c r="I355" t="s">
        <v>7</v>
      </c>
      <c r="J355" t="s">
        <v>7</v>
      </c>
      <c r="K355" t="s">
        <v>70</v>
      </c>
      <c r="L355">
        <v>50</v>
      </c>
      <c r="M355">
        <v>1017385</v>
      </c>
      <c r="N355">
        <v>6</v>
      </c>
      <c r="O355">
        <v>2</v>
      </c>
      <c r="P355" t="s">
        <v>71</v>
      </c>
      <c r="Q355" t="s">
        <v>4497</v>
      </c>
      <c r="R355">
        <v>33</v>
      </c>
      <c r="T355">
        <v>11</v>
      </c>
      <c r="U355">
        <v>16</v>
      </c>
      <c r="V355">
        <v>2</v>
      </c>
      <c r="W355">
        <v>0</v>
      </c>
      <c r="X355">
        <v>2</v>
      </c>
      <c r="Y355">
        <v>7</v>
      </c>
      <c r="Z355">
        <v>20</v>
      </c>
      <c r="AA355">
        <v>25</v>
      </c>
      <c r="AB355">
        <v>50</v>
      </c>
      <c r="AC355">
        <v>16</v>
      </c>
      <c r="AD355">
        <v>2</v>
      </c>
      <c r="AE355">
        <v>7</v>
      </c>
      <c r="AF355">
        <v>25</v>
      </c>
      <c r="AG355">
        <v>0</v>
      </c>
      <c r="AH355">
        <v>34</v>
      </c>
      <c r="AI355">
        <v>25</v>
      </c>
      <c r="AJ355">
        <v>27</v>
      </c>
      <c r="AK355">
        <v>34</v>
      </c>
      <c r="AL355">
        <v>0</v>
      </c>
      <c r="AM355">
        <v>0.12</v>
      </c>
      <c r="AN355">
        <v>2.4545454545454546</v>
      </c>
      <c r="AO355">
        <v>0</v>
      </c>
      <c r="AP355" t="s">
        <v>82</v>
      </c>
      <c r="AQ355" t="s">
        <v>73</v>
      </c>
      <c r="AR355" t="s">
        <v>472</v>
      </c>
      <c r="AS355">
        <v>2133</v>
      </c>
      <c r="AT355">
        <v>1961</v>
      </c>
      <c r="AU355">
        <v>0</v>
      </c>
      <c r="AV355">
        <v>0</v>
      </c>
      <c r="AW355">
        <v>4.0940000000000003</v>
      </c>
      <c r="AX355">
        <v>0.25587500000000002</v>
      </c>
      <c r="AY355">
        <v>6.3968750000000005</v>
      </c>
      <c r="AZ355" t="s">
        <v>74</v>
      </c>
      <c r="BA355">
        <v>-0.39687500000000053</v>
      </c>
      <c r="BB355">
        <v>-1.5510503175378623</v>
      </c>
      <c r="BC355" t="s">
        <v>76</v>
      </c>
      <c r="BD355">
        <v>0</v>
      </c>
      <c r="BE355" t="s">
        <v>76</v>
      </c>
      <c r="BF355">
        <v>3.915</v>
      </c>
      <c r="BG355" t="s">
        <v>5707</v>
      </c>
    </row>
    <row r="356" spans="1:59" x14ac:dyDescent="0.25">
      <c r="A356" t="s">
        <v>519</v>
      </c>
      <c r="B356" t="s">
        <v>156</v>
      </c>
      <c r="C356">
        <v>1</v>
      </c>
      <c r="D356">
        <v>356</v>
      </c>
      <c r="E356">
        <v>2</v>
      </c>
      <c r="F356" t="s">
        <v>66</v>
      </c>
      <c r="G356" t="s">
        <v>67</v>
      </c>
      <c r="H356" t="s">
        <v>68</v>
      </c>
      <c r="I356" t="s">
        <v>7</v>
      </c>
      <c r="J356" t="s">
        <v>7</v>
      </c>
      <c r="K356" t="s">
        <v>70</v>
      </c>
      <c r="L356">
        <v>50</v>
      </c>
      <c r="M356">
        <v>1017387</v>
      </c>
      <c r="N356">
        <v>6</v>
      </c>
      <c r="O356">
        <v>2</v>
      </c>
      <c r="P356" t="s">
        <v>71</v>
      </c>
      <c r="Q356" t="s">
        <v>4497</v>
      </c>
      <c r="R356">
        <v>33</v>
      </c>
      <c r="T356">
        <v>2</v>
      </c>
      <c r="U356">
        <v>7</v>
      </c>
      <c r="V356">
        <v>2</v>
      </c>
      <c r="W356">
        <v>0</v>
      </c>
      <c r="X356">
        <v>2</v>
      </c>
      <c r="Y356">
        <v>3</v>
      </c>
      <c r="Z356">
        <v>7</v>
      </c>
      <c r="AA356">
        <v>12</v>
      </c>
      <c r="AB356">
        <v>50</v>
      </c>
      <c r="AC356">
        <v>7</v>
      </c>
      <c r="AD356">
        <v>2</v>
      </c>
      <c r="AE356">
        <v>3</v>
      </c>
      <c r="AF356">
        <v>12</v>
      </c>
      <c r="AG356">
        <v>0</v>
      </c>
      <c r="AH356">
        <v>43</v>
      </c>
      <c r="AI356">
        <v>38</v>
      </c>
      <c r="AJ356">
        <v>40</v>
      </c>
      <c r="AK356">
        <v>43</v>
      </c>
      <c r="AL356">
        <v>0</v>
      </c>
      <c r="AM356">
        <v>0.12</v>
      </c>
      <c r="AN356">
        <v>3.6363636363636367</v>
      </c>
      <c r="AO356">
        <v>0</v>
      </c>
      <c r="AP356" t="s">
        <v>82</v>
      </c>
      <c r="AQ356" t="s">
        <v>73</v>
      </c>
      <c r="AR356" t="s">
        <v>472</v>
      </c>
      <c r="AS356">
        <v>447</v>
      </c>
      <c r="AT356">
        <v>411</v>
      </c>
      <c r="AU356">
        <v>0</v>
      </c>
      <c r="AV356">
        <v>0</v>
      </c>
      <c r="AW356">
        <v>0.85799999999999998</v>
      </c>
      <c r="AX356">
        <v>0.12257142857142857</v>
      </c>
      <c r="AY356">
        <v>1.4708571428571429</v>
      </c>
      <c r="AZ356" t="s">
        <v>74</v>
      </c>
      <c r="BA356">
        <v>4.5291428571428574</v>
      </c>
      <c r="BB356">
        <v>36.951048951048953</v>
      </c>
      <c r="BC356" t="s">
        <v>76</v>
      </c>
      <c r="BD356">
        <v>0</v>
      </c>
      <c r="BE356" t="s">
        <v>76</v>
      </c>
      <c r="BF356">
        <v>0.86</v>
      </c>
      <c r="BG356" t="s">
        <v>5707</v>
      </c>
    </row>
    <row r="357" spans="1:59" x14ac:dyDescent="0.25">
      <c r="A357" t="s">
        <v>520</v>
      </c>
      <c r="B357" t="s">
        <v>156</v>
      </c>
      <c r="C357">
        <v>1</v>
      </c>
      <c r="D357">
        <v>357</v>
      </c>
      <c r="E357">
        <v>2</v>
      </c>
      <c r="F357" t="s">
        <v>66</v>
      </c>
      <c r="G357" t="s">
        <v>67</v>
      </c>
      <c r="H357" t="s">
        <v>68</v>
      </c>
      <c r="I357" t="s">
        <v>7</v>
      </c>
      <c r="J357" t="s">
        <v>7</v>
      </c>
      <c r="K357" t="s">
        <v>70</v>
      </c>
      <c r="L357">
        <v>50</v>
      </c>
      <c r="M357">
        <v>1017389</v>
      </c>
      <c r="N357">
        <v>6</v>
      </c>
      <c r="O357">
        <v>2</v>
      </c>
      <c r="P357" t="s">
        <v>71</v>
      </c>
      <c r="Q357" t="s">
        <v>4497</v>
      </c>
      <c r="R357">
        <v>33</v>
      </c>
      <c r="T357">
        <v>11</v>
      </c>
      <c r="U357">
        <v>16</v>
      </c>
      <c r="V357">
        <v>2</v>
      </c>
      <c r="W357">
        <v>0</v>
      </c>
      <c r="X357">
        <v>2</v>
      </c>
      <c r="Y357">
        <v>10</v>
      </c>
      <c r="Z357">
        <v>23</v>
      </c>
      <c r="AA357">
        <v>28</v>
      </c>
      <c r="AB357">
        <v>50</v>
      </c>
      <c r="AC357">
        <v>16</v>
      </c>
      <c r="AD357">
        <v>2</v>
      </c>
      <c r="AE357">
        <v>10</v>
      </c>
      <c r="AF357">
        <v>28</v>
      </c>
      <c r="AG357">
        <v>0</v>
      </c>
      <c r="AH357">
        <v>34</v>
      </c>
      <c r="AI357">
        <v>22</v>
      </c>
      <c r="AJ357">
        <v>24</v>
      </c>
      <c r="AK357">
        <v>34</v>
      </c>
      <c r="AL357">
        <v>0</v>
      </c>
      <c r="AM357">
        <v>0.12</v>
      </c>
      <c r="AN357">
        <v>2.1818181818181817</v>
      </c>
      <c r="AO357">
        <v>0</v>
      </c>
      <c r="AP357" t="s">
        <v>82</v>
      </c>
      <c r="AQ357" t="s">
        <v>73</v>
      </c>
      <c r="AR357" t="s">
        <v>472</v>
      </c>
      <c r="AS357">
        <v>1544</v>
      </c>
      <c r="AT357">
        <v>1939</v>
      </c>
      <c r="AU357">
        <v>0</v>
      </c>
      <c r="AV357">
        <v>0</v>
      </c>
      <c r="AW357">
        <v>3.4830000000000001</v>
      </c>
      <c r="AX357">
        <v>0.21768750000000001</v>
      </c>
      <c r="AY357">
        <v>6.0952500000000001</v>
      </c>
      <c r="AZ357" t="s">
        <v>74</v>
      </c>
      <c r="BA357">
        <v>-9.5250000000000057E-2</v>
      </c>
      <c r="BB357">
        <v>-0.43755383290267036</v>
      </c>
      <c r="BC357" t="s">
        <v>76</v>
      </c>
      <c r="BD357">
        <v>0</v>
      </c>
      <c r="BE357" t="s">
        <v>76</v>
      </c>
      <c r="BF357">
        <v>3.4159999999999999</v>
      </c>
      <c r="BG357" t="s">
        <v>5707</v>
      </c>
    </row>
    <row r="358" spans="1:59" x14ac:dyDescent="0.25">
      <c r="A358" t="s">
        <v>521</v>
      </c>
      <c r="B358" t="s">
        <v>156</v>
      </c>
      <c r="C358">
        <v>1</v>
      </c>
      <c r="D358">
        <v>358</v>
      </c>
      <c r="E358">
        <v>2</v>
      </c>
      <c r="F358" t="s">
        <v>66</v>
      </c>
      <c r="G358" t="s">
        <v>67</v>
      </c>
      <c r="H358" t="s">
        <v>77</v>
      </c>
      <c r="I358" t="s">
        <v>5</v>
      </c>
      <c r="J358" t="s">
        <v>78</v>
      </c>
      <c r="K358" t="s">
        <v>70</v>
      </c>
      <c r="L358">
        <v>50</v>
      </c>
      <c r="M358">
        <v>1017391</v>
      </c>
      <c r="N358">
        <v>5</v>
      </c>
      <c r="O358">
        <v>2</v>
      </c>
      <c r="P358" t="s">
        <v>71</v>
      </c>
      <c r="Q358" t="s">
        <v>4497</v>
      </c>
      <c r="R358">
        <v>33</v>
      </c>
      <c r="T358">
        <v>0</v>
      </c>
      <c r="U358">
        <v>4</v>
      </c>
      <c r="V358">
        <v>0</v>
      </c>
      <c r="W358">
        <v>0</v>
      </c>
      <c r="X358">
        <v>0</v>
      </c>
      <c r="Y358">
        <v>0</v>
      </c>
      <c r="Z358">
        <v>0</v>
      </c>
      <c r="AA358">
        <v>4</v>
      </c>
      <c r="AB358">
        <v>50</v>
      </c>
      <c r="AC358">
        <v>4</v>
      </c>
      <c r="AD358">
        <v>0</v>
      </c>
      <c r="AE358">
        <v>0</v>
      </c>
      <c r="AF358">
        <v>4</v>
      </c>
      <c r="AG358">
        <v>0</v>
      </c>
      <c r="AH358">
        <v>46</v>
      </c>
      <c r="AI358">
        <v>46</v>
      </c>
      <c r="AJ358">
        <v>46</v>
      </c>
      <c r="AK358">
        <v>46</v>
      </c>
      <c r="AL358">
        <v>0</v>
      </c>
      <c r="AM358">
        <v>0.1</v>
      </c>
      <c r="AN358">
        <v>4.1818181818181817</v>
      </c>
      <c r="AO358">
        <v>0</v>
      </c>
      <c r="AP358" t="s">
        <v>79</v>
      </c>
      <c r="AQ358" t="s">
        <v>73</v>
      </c>
      <c r="AR358" t="s">
        <v>472</v>
      </c>
      <c r="AS358">
        <v>0</v>
      </c>
      <c r="AT358">
        <v>0</v>
      </c>
      <c r="AU358">
        <v>0</v>
      </c>
      <c r="AV358">
        <v>0</v>
      </c>
      <c r="AW358">
        <v>0</v>
      </c>
      <c r="AX358">
        <v>0</v>
      </c>
      <c r="AY358">
        <v>0</v>
      </c>
      <c r="AZ358" t="s">
        <v>80</v>
      </c>
      <c r="BA358">
        <v>5</v>
      </c>
      <c r="BB358">
        <v>0</v>
      </c>
      <c r="BC358" t="s">
        <v>76</v>
      </c>
      <c r="BD358">
        <v>0</v>
      </c>
      <c r="BE358" t="s">
        <v>76</v>
      </c>
      <c r="BF358">
        <v>4.5193653333333339</v>
      </c>
      <c r="BG358" t="s">
        <v>5707</v>
      </c>
    </row>
    <row r="359" spans="1:59" x14ac:dyDescent="0.25">
      <c r="A359" t="s">
        <v>522</v>
      </c>
      <c r="B359" t="s">
        <v>156</v>
      </c>
      <c r="C359">
        <v>1</v>
      </c>
      <c r="D359">
        <v>359</v>
      </c>
      <c r="E359">
        <v>2</v>
      </c>
      <c r="F359" t="s">
        <v>66</v>
      </c>
      <c r="G359" t="s">
        <v>67</v>
      </c>
      <c r="H359" t="s">
        <v>68</v>
      </c>
      <c r="I359" t="s">
        <v>7</v>
      </c>
      <c r="J359" t="s">
        <v>7</v>
      </c>
      <c r="K359" t="s">
        <v>70</v>
      </c>
      <c r="L359">
        <v>50</v>
      </c>
      <c r="M359">
        <v>1017393</v>
      </c>
      <c r="N359">
        <v>8</v>
      </c>
      <c r="O359">
        <v>2</v>
      </c>
      <c r="P359" t="s">
        <v>71</v>
      </c>
      <c r="Q359" t="s">
        <v>4497</v>
      </c>
      <c r="R359">
        <v>33</v>
      </c>
      <c r="T359">
        <v>23</v>
      </c>
      <c r="U359">
        <v>28</v>
      </c>
      <c r="V359">
        <v>4</v>
      </c>
      <c r="W359">
        <v>0</v>
      </c>
      <c r="X359">
        <v>4</v>
      </c>
      <c r="Y359">
        <v>1</v>
      </c>
      <c r="Z359">
        <v>28</v>
      </c>
      <c r="AA359">
        <v>33</v>
      </c>
      <c r="AB359">
        <v>50</v>
      </c>
      <c r="AC359">
        <v>28</v>
      </c>
      <c r="AD359">
        <v>4</v>
      </c>
      <c r="AE359">
        <v>1</v>
      </c>
      <c r="AF359">
        <v>33</v>
      </c>
      <c r="AG359">
        <v>0</v>
      </c>
      <c r="AH359">
        <v>22</v>
      </c>
      <c r="AI359">
        <v>17</v>
      </c>
      <c r="AJ359">
        <v>21</v>
      </c>
      <c r="AK359">
        <v>22</v>
      </c>
      <c r="AL359">
        <v>0</v>
      </c>
      <c r="AM359">
        <v>0.16</v>
      </c>
      <c r="AN359">
        <v>1.9090909090909092</v>
      </c>
      <c r="AO359">
        <v>0</v>
      </c>
      <c r="AP359" t="s">
        <v>82</v>
      </c>
      <c r="AQ359" t="s">
        <v>73</v>
      </c>
      <c r="AR359" t="s">
        <v>472</v>
      </c>
      <c r="AS359">
        <v>3460</v>
      </c>
      <c r="AT359">
        <v>3593</v>
      </c>
      <c r="AU359">
        <v>0</v>
      </c>
      <c r="AV359">
        <v>0</v>
      </c>
      <c r="AW359">
        <v>7.0529999999999999</v>
      </c>
      <c r="AX359">
        <v>0.25189285714285714</v>
      </c>
      <c r="AY359">
        <v>8.3124642857142863</v>
      </c>
      <c r="AZ359" t="s">
        <v>74</v>
      </c>
      <c r="BA359">
        <v>-0.31246428571428631</v>
      </c>
      <c r="BB359">
        <v>-1.240465050333194</v>
      </c>
      <c r="BC359" t="s">
        <v>76</v>
      </c>
      <c r="BD359">
        <v>0</v>
      </c>
      <c r="BE359" t="s">
        <v>76</v>
      </c>
      <c r="BF359">
        <v>6.9029999999999996</v>
      </c>
      <c r="BG359" t="s">
        <v>5707</v>
      </c>
    </row>
    <row r="360" spans="1:59" x14ac:dyDescent="0.25">
      <c r="A360" t="s">
        <v>523</v>
      </c>
      <c r="B360" t="s">
        <v>156</v>
      </c>
      <c r="C360">
        <v>1</v>
      </c>
      <c r="D360">
        <v>360</v>
      </c>
      <c r="E360">
        <v>2</v>
      </c>
      <c r="F360" t="s">
        <v>66</v>
      </c>
      <c r="G360" t="s">
        <v>67</v>
      </c>
      <c r="H360" t="s">
        <v>68</v>
      </c>
      <c r="I360" t="s">
        <v>7</v>
      </c>
      <c r="J360" t="s">
        <v>7</v>
      </c>
      <c r="K360" t="s">
        <v>70</v>
      </c>
      <c r="L360">
        <v>50</v>
      </c>
      <c r="M360">
        <v>1017395</v>
      </c>
      <c r="N360">
        <v>6</v>
      </c>
      <c r="O360">
        <v>2</v>
      </c>
      <c r="P360" t="s">
        <v>71</v>
      </c>
      <c r="Q360" t="s">
        <v>4497</v>
      </c>
      <c r="R360">
        <v>33</v>
      </c>
      <c r="T360">
        <v>0</v>
      </c>
      <c r="U360">
        <v>5</v>
      </c>
      <c r="V360">
        <v>0</v>
      </c>
      <c r="W360">
        <v>0</v>
      </c>
      <c r="X360">
        <v>0</v>
      </c>
      <c r="Y360">
        <v>0</v>
      </c>
      <c r="Z360">
        <v>0</v>
      </c>
      <c r="AA360">
        <v>5</v>
      </c>
      <c r="AB360">
        <v>50</v>
      </c>
      <c r="AC360">
        <v>5</v>
      </c>
      <c r="AD360">
        <v>0</v>
      </c>
      <c r="AE360">
        <v>0</v>
      </c>
      <c r="AF360">
        <v>5</v>
      </c>
      <c r="AG360">
        <v>0</v>
      </c>
      <c r="AH360">
        <v>45</v>
      </c>
      <c r="AI360">
        <v>45</v>
      </c>
      <c r="AJ360">
        <v>45</v>
      </c>
      <c r="AK360">
        <v>45</v>
      </c>
      <c r="AL360">
        <v>0</v>
      </c>
      <c r="AM360">
        <v>0.12</v>
      </c>
      <c r="AN360">
        <v>4.0909090909090908</v>
      </c>
      <c r="AO360">
        <v>0</v>
      </c>
      <c r="AP360" t="s">
        <v>82</v>
      </c>
      <c r="AQ360" t="s">
        <v>73</v>
      </c>
      <c r="AR360" t="s">
        <v>472</v>
      </c>
      <c r="AS360">
        <v>196</v>
      </c>
      <c r="AT360">
        <v>165</v>
      </c>
      <c r="AU360">
        <v>0</v>
      </c>
      <c r="AV360">
        <v>0</v>
      </c>
      <c r="AW360">
        <v>0.36099999999999999</v>
      </c>
      <c r="AX360">
        <v>7.22E-2</v>
      </c>
      <c r="AY360">
        <v>0.36099999999999999</v>
      </c>
      <c r="AZ360" t="s">
        <v>74</v>
      </c>
      <c r="BA360">
        <v>5.6390000000000002</v>
      </c>
      <c r="BB360">
        <v>78.10249307479225</v>
      </c>
      <c r="BC360" t="s">
        <v>76</v>
      </c>
      <c r="BD360">
        <v>1</v>
      </c>
      <c r="BE360" t="s">
        <v>76</v>
      </c>
      <c r="BF360">
        <v>0.36099999999999999</v>
      </c>
      <c r="BG360" t="s">
        <v>5707</v>
      </c>
    </row>
    <row r="361" spans="1:59" x14ac:dyDescent="0.25">
      <c r="A361" t="s">
        <v>524</v>
      </c>
      <c r="B361" t="s">
        <v>156</v>
      </c>
      <c r="C361">
        <v>1</v>
      </c>
      <c r="D361">
        <v>361</v>
      </c>
      <c r="E361">
        <v>2</v>
      </c>
      <c r="F361" t="s">
        <v>66</v>
      </c>
      <c r="G361" t="s">
        <v>67</v>
      </c>
      <c r="H361" t="s">
        <v>68</v>
      </c>
      <c r="I361" t="s">
        <v>7</v>
      </c>
      <c r="J361" t="s">
        <v>7</v>
      </c>
      <c r="K361" t="s">
        <v>70</v>
      </c>
      <c r="L361">
        <v>50</v>
      </c>
      <c r="M361">
        <v>1017397</v>
      </c>
      <c r="N361">
        <v>9</v>
      </c>
      <c r="O361">
        <v>2</v>
      </c>
      <c r="P361" t="s">
        <v>71</v>
      </c>
      <c r="Q361" t="s">
        <v>4497</v>
      </c>
      <c r="R361">
        <v>33</v>
      </c>
      <c r="T361">
        <v>35</v>
      </c>
      <c r="U361">
        <v>40</v>
      </c>
      <c r="V361">
        <v>0</v>
      </c>
      <c r="W361">
        <v>0</v>
      </c>
      <c r="X361">
        <v>0</v>
      </c>
      <c r="Y361">
        <v>0</v>
      </c>
      <c r="Z361">
        <v>35</v>
      </c>
      <c r="AA361">
        <v>40</v>
      </c>
      <c r="AB361">
        <v>50</v>
      </c>
      <c r="AC361">
        <v>40</v>
      </c>
      <c r="AD361">
        <v>0</v>
      </c>
      <c r="AE361">
        <v>0</v>
      </c>
      <c r="AF361">
        <v>40</v>
      </c>
      <c r="AG361">
        <v>0</v>
      </c>
      <c r="AH361">
        <v>10</v>
      </c>
      <c r="AI361">
        <v>10</v>
      </c>
      <c r="AJ361">
        <v>10</v>
      </c>
      <c r="AK361">
        <v>10</v>
      </c>
      <c r="AL361">
        <v>0</v>
      </c>
      <c r="AM361">
        <v>0.18</v>
      </c>
      <c r="AN361">
        <v>0.90909090909090917</v>
      </c>
      <c r="AO361">
        <v>0</v>
      </c>
      <c r="AP361" t="s">
        <v>82</v>
      </c>
      <c r="AQ361" t="s">
        <v>73</v>
      </c>
      <c r="AR361" t="s">
        <v>472</v>
      </c>
      <c r="AS361">
        <v>3956</v>
      </c>
      <c r="AT361">
        <v>3998</v>
      </c>
      <c r="AU361">
        <v>0</v>
      </c>
      <c r="AV361">
        <v>0</v>
      </c>
      <c r="AW361">
        <v>7.9539999999999997</v>
      </c>
      <c r="AX361">
        <v>0.19885</v>
      </c>
      <c r="AY361">
        <v>7.9539999999999997</v>
      </c>
      <c r="AZ361" t="s">
        <v>74</v>
      </c>
      <c r="BA361">
        <v>1.0460000000000003</v>
      </c>
      <c r="BB361">
        <v>5.2602464168971599</v>
      </c>
      <c r="BC361" t="s">
        <v>76</v>
      </c>
      <c r="BD361">
        <v>0</v>
      </c>
      <c r="BE361" t="s">
        <v>76</v>
      </c>
      <c r="BF361">
        <v>7.8140000000000001</v>
      </c>
      <c r="BG361" t="s">
        <v>5707</v>
      </c>
    </row>
    <row r="362" spans="1:59" x14ac:dyDescent="0.25">
      <c r="A362" t="s">
        <v>525</v>
      </c>
      <c r="B362" t="s">
        <v>156</v>
      </c>
      <c r="C362">
        <v>1</v>
      </c>
      <c r="D362">
        <v>362</v>
      </c>
      <c r="E362">
        <v>2</v>
      </c>
      <c r="F362" t="s">
        <v>66</v>
      </c>
      <c r="G362" t="s">
        <v>67</v>
      </c>
      <c r="H362" t="s">
        <v>68</v>
      </c>
      <c r="I362" t="s">
        <v>7</v>
      </c>
      <c r="J362" t="s">
        <v>7</v>
      </c>
      <c r="K362" t="s">
        <v>70</v>
      </c>
      <c r="L362">
        <v>50</v>
      </c>
      <c r="M362">
        <v>1017399</v>
      </c>
      <c r="N362">
        <v>6</v>
      </c>
      <c r="O362">
        <v>2</v>
      </c>
      <c r="P362" t="s">
        <v>71</v>
      </c>
      <c r="Q362" t="s">
        <v>4497</v>
      </c>
      <c r="R362">
        <v>33</v>
      </c>
      <c r="T362">
        <v>0</v>
      </c>
      <c r="U362">
        <v>5</v>
      </c>
      <c r="V362">
        <v>0</v>
      </c>
      <c r="W362">
        <v>0</v>
      </c>
      <c r="X362">
        <v>0</v>
      </c>
      <c r="Y362">
        <v>0</v>
      </c>
      <c r="Z362">
        <v>0</v>
      </c>
      <c r="AA362">
        <v>5</v>
      </c>
      <c r="AB362">
        <v>50</v>
      </c>
      <c r="AC362">
        <v>5</v>
      </c>
      <c r="AD362">
        <v>0</v>
      </c>
      <c r="AE362">
        <v>0</v>
      </c>
      <c r="AF362">
        <v>5</v>
      </c>
      <c r="AG362">
        <v>0</v>
      </c>
      <c r="AH362">
        <v>45</v>
      </c>
      <c r="AI362">
        <v>45</v>
      </c>
      <c r="AJ362">
        <v>45</v>
      </c>
      <c r="AK362">
        <v>45</v>
      </c>
      <c r="AL362">
        <v>0</v>
      </c>
      <c r="AM362">
        <v>0.12</v>
      </c>
      <c r="AN362">
        <v>4.0909090909090908</v>
      </c>
      <c r="AO362">
        <v>0</v>
      </c>
      <c r="AP362" t="s">
        <v>82</v>
      </c>
      <c r="AQ362" t="s">
        <v>73</v>
      </c>
      <c r="AR362" t="s">
        <v>472</v>
      </c>
      <c r="AS362">
        <v>176</v>
      </c>
      <c r="AT362">
        <v>166</v>
      </c>
      <c r="AU362">
        <v>0</v>
      </c>
      <c r="AV362">
        <v>0</v>
      </c>
      <c r="AW362">
        <v>0.34200000000000003</v>
      </c>
      <c r="AX362">
        <v>6.8400000000000002E-2</v>
      </c>
      <c r="AY362">
        <v>0.34200000000000003</v>
      </c>
      <c r="AZ362" t="s">
        <v>74</v>
      </c>
      <c r="BA362">
        <v>5.6580000000000004</v>
      </c>
      <c r="BB362">
        <v>82.719298245614041</v>
      </c>
      <c r="BC362" t="s">
        <v>76</v>
      </c>
      <c r="BD362">
        <v>1</v>
      </c>
      <c r="BE362" t="s">
        <v>76</v>
      </c>
      <c r="BF362">
        <v>0.34399999999999997</v>
      </c>
      <c r="BG362" t="s">
        <v>5707</v>
      </c>
    </row>
    <row r="363" spans="1:59" x14ac:dyDescent="0.25">
      <c r="A363" t="s">
        <v>526</v>
      </c>
      <c r="B363" t="s">
        <v>156</v>
      </c>
      <c r="C363">
        <v>1</v>
      </c>
      <c r="D363">
        <v>363</v>
      </c>
      <c r="E363">
        <v>2</v>
      </c>
      <c r="F363" t="s">
        <v>66</v>
      </c>
      <c r="G363" t="s">
        <v>67</v>
      </c>
      <c r="H363" t="s">
        <v>68</v>
      </c>
      <c r="I363" t="s">
        <v>7</v>
      </c>
      <c r="J363" t="s">
        <v>7</v>
      </c>
      <c r="K363" t="s">
        <v>70</v>
      </c>
      <c r="L363">
        <v>50</v>
      </c>
      <c r="M363">
        <v>1017401</v>
      </c>
      <c r="N363">
        <v>6</v>
      </c>
      <c r="O363">
        <v>2</v>
      </c>
      <c r="P363" t="s">
        <v>71</v>
      </c>
      <c r="Q363" t="s">
        <v>4497</v>
      </c>
      <c r="R363">
        <v>33</v>
      </c>
      <c r="T363">
        <v>0</v>
      </c>
      <c r="U363">
        <v>5</v>
      </c>
      <c r="V363">
        <v>0</v>
      </c>
      <c r="W363">
        <v>0</v>
      </c>
      <c r="X363">
        <v>0</v>
      </c>
      <c r="Y363">
        <v>2</v>
      </c>
      <c r="Z363">
        <v>2</v>
      </c>
      <c r="AA363">
        <v>7</v>
      </c>
      <c r="AB363">
        <v>50</v>
      </c>
      <c r="AC363">
        <v>5</v>
      </c>
      <c r="AD363">
        <v>0</v>
      </c>
      <c r="AE363">
        <v>2</v>
      </c>
      <c r="AF363">
        <v>7</v>
      </c>
      <c r="AG363">
        <v>0</v>
      </c>
      <c r="AH363">
        <v>45</v>
      </c>
      <c r="AI363">
        <v>43</v>
      </c>
      <c r="AJ363">
        <v>43</v>
      </c>
      <c r="AK363">
        <v>45</v>
      </c>
      <c r="AL363">
        <v>0</v>
      </c>
      <c r="AM363">
        <v>0.12</v>
      </c>
      <c r="AN363">
        <v>3.9090909090909092</v>
      </c>
      <c r="AO363">
        <v>0</v>
      </c>
      <c r="AP363" t="s">
        <v>82</v>
      </c>
      <c r="AQ363" t="s">
        <v>73</v>
      </c>
      <c r="AR363" t="s">
        <v>472</v>
      </c>
      <c r="AS363">
        <v>193</v>
      </c>
      <c r="AT363">
        <v>181</v>
      </c>
      <c r="AU363">
        <v>0</v>
      </c>
      <c r="AV363">
        <v>0</v>
      </c>
      <c r="AW363">
        <v>0.374</v>
      </c>
      <c r="AX363">
        <v>7.4800000000000005E-2</v>
      </c>
      <c r="AY363">
        <v>0.52360000000000007</v>
      </c>
      <c r="AZ363" t="s">
        <v>74</v>
      </c>
      <c r="BA363">
        <v>5.4763999999999999</v>
      </c>
      <c r="BB363">
        <v>73.213903743315498</v>
      </c>
      <c r="BC363" t="s">
        <v>81</v>
      </c>
      <c r="BD363">
        <v>2</v>
      </c>
      <c r="BE363" t="s">
        <v>76</v>
      </c>
      <c r="BF363">
        <v>0.376</v>
      </c>
      <c r="BG363" t="s">
        <v>5707</v>
      </c>
    </row>
    <row r="364" spans="1:59" x14ac:dyDescent="0.25">
      <c r="A364" t="s">
        <v>527</v>
      </c>
      <c r="B364" t="s">
        <v>156</v>
      </c>
      <c r="C364">
        <v>1</v>
      </c>
      <c r="D364">
        <v>364</v>
      </c>
      <c r="E364">
        <v>2</v>
      </c>
      <c r="F364" t="s">
        <v>66</v>
      </c>
      <c r="G364" t="s">
        <v>67</v>
      </c>
      <c r="H364" t="s">
        <v>68</v>
      </c>
      <c r="I364" t="s">
        <v>7</v>
      </c>
      <c r="J364" t="s">
        <v>7</v>
      </c>
      <c r="K364" t="s">
        <v>70</v>
      </c>
      <c r="L364">
        <v>50</v>
      </c>
      <c r="M364">
        <v>1017403</v>
      </c>
      <c r="N364">
        <v>6</v>
      </c>
      <c r="O364">
        <v>2</v>
      </c>
      <c r="P364" t="s">
        <v>71</v>
      </c>
      <c r="Q364" t="s">
        <v>4498</v>
      </c>
      <c r="R364">
        <v>34</v>
      </c>
      <c r="T364">
        <v>3</v>
      </c>
      <c r="U364">
        <v>8</v>
      </c>
      <c r="V364">
        <v>6</v>
      </c>
      <c r="W364">
        <v>3</v>
      </c>
      <c r="X364">
        <v>3</v>
      </c>
      <c r="Y364">
        <v>1</v>
      </c>
      <c r="Z364">
        <v>10</v>
      </c>
      <c r="AA364">
        <v>15</v>
      </c>
      <c r="AB364">
        <v>50</v>
      </c>
      <c r="AC364">
        <v>8</v>
      </c>
      <c r="AD364">
        <v>5</v>
      </c>
      <c r="AE364">
        <v>4</v>
      </c>
      <c r="AF364">
        <v>20</v>
      </c>
      <c r="AG364">
        <v>3</v>
      </c>
      <c r="AH364">
        <v>42</v>
      </c>
      <c r="AI364">
        <v>30</v>
      </c>
      <c r="AJ364">
        <v>35</v>
      </c>
      <c r="AK364">
        <v>39</v>
      </c>
      <c r="AL364">
        <v>0</v>
      </c>
      <c r="AM364">
        <v>0.12</v>
      </c>
      <c r="AN364">
        <v>3.1818181818181821</v>
      </c>
      <c r="AO364">
        <v>0.40909090909090906</v>
      </c>
      <c r="AP364" t="s">
        <v>82</v>
      </c>
      <c r="AQ364" t="s">
        <v>73</v>
      </c>
      <c r="AR364" t="s">
        <v>472</v>
      </c>
      <c r="AS364">
        <v>575</v>
      </c>
      <c r="AT364">
        <v>551</v>
      </c>
      <c r="AU364">
        <v>0</v>
      </c>
      <c r="AV364">
        <v>0</v>
      </c>
      <c r="AW364">
        <v>1.1259999999999999</v>
      </c>
      <c r="AX364">
        <v>0.14074999999999999</v>
      </c>
      <c r="AY364">
        <v>2.8149999999999995</v>
      </c>
      <c r="AZ364" t="s">
        <v>74</v>
      </c>
      <c r="BA364">
        <v>3.1850000000000005</v>
      </c>
      <c r="BB364">
        <v>22.628774422735351</v>
      </c>
      <c r="BC364" t="s">
        <v>75</v>
      </c>
      <c r="BD364">
        <v>0</v>
      </c>
      <c r="BE364" t="s">
        <v>76</v>
      </c>
      <c r="BF364">
        <v>1.2390000000000001</v>
      </c>
      <c r="BG364" t="s">
        <v>5708</v>
      </c>
    </row>
    <row r="365" spans="1:59" x14ac:dyDescent="0.25">
      <c r="A365" t="s">
        <v>528</v>
      </c>
      <c r="B365" t="s">
        <v>156</v>
      </c>
      <c r="C365">
        <v>1</v>
      </c>
      <c r="D365">
        <v>365</v>
      </c>
      <c r="E365">
        <v>2</v>
      </c>
      <c r="F365" t="s">
        <v>66</v>
      </c>
      <c r="G365" t="s">
        <v>67</v>
      </c>
      <c r="H365" t="s">
        <v>68</v>
      </c>
      <c r="I365" t="s">
        <v>7</v>
      </c>
      <c r="J365" t="s">
        <v>7</v>
      </c>
      <c r="K365" t="s">
        <v>70</v>
      </c>
      <c r="L365">
        <v>50</v>
      </c>
      <c r="M365">
        <v>1017405</v>
      </c>
      <c r="N365">
        <v>6</v>
      </c>
      <c r="O365">
        <v>2</v>
      </c>
      <c r="P365" t="s">
        <v>71</v>
      </c>
      <c r="Q365" t="s">
        <v>4498</v>
      </c>
      <c r="R365">
        <v>34</v>
      </c>
      <c r="T365">
        <v>3</v>
      </c>
      <c r="U365">
        <v>8</v>
      </c>
      <c r="V365">
        <v>2</v>
      </c>
      <c r="W365">
        <v>1</v>
      </c>
      <c r="X365">
        <v>1</v>
      </c>
      <c r="Y365">
        <v>0</v>
      </c>
      <c r="Z365">
        <v>5</v>
      </c>
      <c r="AA365">
        <v>10</v>
      </c>
      <c r="AB365">
        <v>50</v>
      </c>
      <c r="AC365">
        <v>8</v>
      </c>
      <c r="AD365">
        <v>2</v>
      </c>
      <c r="AE365">
        <v>0</v>
      </c>
      <c r="AF365">
        <v>11</v>
      </c>
      <c r="AG365">
        <v>1</v>
      </c>
      <c r="AH365">
        <v>42</v>
      </c>
      <c r="AI365">
        <v>39</v>
      </c>
      <c r="AJ365">
        <v>41</v>
      </c>
      <c r="AK365">
        <v>41</v>
      </c>
      <c r="AL365">
        <v>0</v>
      </c>
      <c r="AM365">
        <v>0.12</v>
      </c>
      <c r="AN365">
        <v>3.7272727272727275</v>
      </c>
      <c r="AO365">
        <v>0.13636363636363635</v>
      </c>
      <c r="AP365" t="s">
        <v>82</v>
      </c>
      <c r="AQ365" t="s">
        <v>73</v>
      </c>
      <c r="AR365" t="s">
        <v>472</v>
      </c>
      <c r="AS365">
        <v>599</v>
      </c>
      <c r="AT365">
        <v>548</v>
      </c>
      <c r="AU365">
        <v>0</v>
      </c>
      <c r="AV365">
        <v>0</v>
      </c>
      <c r="AW365">
        <v>1.147</v>
      </c>
      <c r="AX365">
        <v>0.143375</v>
      </c>
      <c r="AY365">
        <v>1.5771250000000001</v>
      </c>
      <c r="AZ365" t="s">
        <v>74</v>
      </c>
      <c r="BA365">
        <v>4.4228749999999994</v>
      </c>
      <c r="BB365">
        <v>30.848299912816039</v>
      </c>
      <c r="BC365" t="s">
        <v>76</v>
      </c>
      <c r="BD365">
        <v>0</v>
      </c>
      <c r="BE365" t="s">
        <v>76</v>
      </c>
      <c r="BF365">
        <v>1.107</v>
      </c>
      <c r="BG365" t="s">
        <v>5708</v>
      </c>
    </row>
    <row r="366" spans="1:59" x14ac:dyDescent="0.25">
      <c r="A366" t="s">
        <v>529</v>
      </c>
      <c r="B366" t="s">
        <v>156</v>
      </c>
      <c r="C366">
        <v>1</v>
      </c>
      <c r="D366">
        <v>366</v>
      </c>
      <c r="E366">
        <v>2</v>
      </c>
      <c r="F366" t="s">
        <v>66</v>
      </c>
      <c r="G366" t="s">
        <v>67</v>
      </c>
      <c r="H366" t="s">
        <v>68</v>
      </c>
      <c r="I366" t="s">
        <v>7</v>
      </c>
      <c r="J366" t="s">
        <v>7</v>
      </c>
      <c r="K366" t="s">
        <v>70</v>
      </c>
      <c r="L366">
        <v>50</v>
      </c>
      <c r="M366">
        <v>1017407</v>
      </c>
      <c r="N366">
        <v>6</v>
      </c>
      <c r="O366">
        <v>2</v>
      </c>
      <c r="P366" t="s">
        <v>71</v>
      </c>
      <c r="Q366" t="s">
        <v>4498</v>
      </c>
      <c r="R366">
        <v>34</v>
      </c>
      <c r="T366">
        <v>6</v>
      </c>
      <c r="U366">
        <v>11</v>
      </c>
      <c r="V366">
        <v>6</v>
      </c>
      <c r="W366">
        <v>3</v>
      </c>
      <c r="X366">
        <v>3</v>
      </c>
      <c r="Y366">
        <v>0</v>
      </c>
      <c r="Z366">
        <v>12</v>
      </c>
      <c r="AA366">
        <v>17</v>
      </c>
      <c r="AB366">
        <v>50</v>
      </c>
      <c r="AC366">
        <v>12</v>
      </c>
      <c r="AD366">
        <v>6</v>
      </c>
      <c r="AE366">
        <v>0</v>
      </c>
      <c r="AF366">
        <v>21</v>
      </c>
      <c r="AG366">
        <v>3</v>
      </c>
      <c r="AH366">
        <v>38</v>
      </c>
      <c r="AI366">
        <v>29</v>
      </c>
      <c r="AJ366">
        <v>35</v>
      </c>
      <c r="AK366">
        <v>35</v>
      </c>
      <c r="AL366">
        <v>0</v>
      </c>
      <c r="AM366">
        <v>0.12</v>
      </c>
      <c r="AN366">
        <v>3.1818181818181821</v>
      </c>
      <c r="AO366">
        <v>0.40909090909090906</v>
      </c>
      <c r="AP366" t="s">
        <v>82</v>
      </c>
      <c r="AQ366" t="s">
        <v>73</v>
      </c>
      <c r="AR366" t="s">
        <v>472</v>
      </c>
      <c r="AS366">
        <v>678</v>
      </c>
      <c r="AT366">
        <v>670</v>
      </c>
      <c r="AU366">
        <v>0</v>
      </c>
      <c r="AV366">
        <v>0</v>
      </c>
      <c r="AW366">
        <v>1.3480000000000001</v>
      </c>
      <c r="AX366">
        <v>0.11233333333333334</v>
      </c>
      <c r="AY366">
        <v>2.359</v>
      </c>
      <c r="AZ366" t="s">
        <v>74</v>
      </c>
      <c r="BA366">
        <v>3.641</v>
      </c>
      <c r="BB366">
        <v>32.412462908011868</v>
      </c>
      <c r="BC366" t="s">
        <v>76</v>
      </c>
      <c r="BD366">
        <v>0</v>
      </c>
      <c r="BE366" t="s">
        <v>76</v>
      </c>
      <c r="BF366">
        <v>1.349</v>
      </c>
      <c r="BG366" t="s">
        <v>5708</v>
      </c>
    </row>
    <row r="367" spans="1:59" x14ac:dyDescent="0.25">
      <c r="A367" t="s">
        <v>530</v>
      </c>
      <c r="B367" t="s">
        <v>156</v>
      </c>
      <c r="C367">
        <v>1</v>
      </c>
      <c r="D367">
        <v>367</v>
      </c>
      <c r="E367">
        <v>2</v>
      </c>
      <c r="F367" t="s">
        <v>66</v>
      </c>
      <c r="G367" t="s">
        <v>67</v>
      </c>
      <c r="H367" t="s">
        <v>68</v>
      </c>
      <c r="I367" t="s">
        <v>7</v>
      </c>
      <c r="J367" t="s">
        <v>7</v>
      </c>
      <c r="K367" t="s">
        <v>70</v>
      </c>
      <c r="L367">
        <v>50</v>
      </c>
      <c r="M367">
        <v>1017409</v>
      </c>
      <c r="N367">
        <v>6</v>
      </c>
      <c r="O367">
        <v>2</v>
      </c>
      <c r="P367" t="s">
        <v>71</v>
      </c>
      <c r="Q367" t="s">
        <v>4498</v>
      </c>
      <c r="R367">
        <v>34</v>
      </c>
      <c r="T367">
        <v>6</v>
      </c>
      <c r="U367">
        <v>11</v>
      </c>
      <c r="V367">
        <v>6</v>
      </c>
      <c r="W367">
        <v>1</v>
      </c>
      <c r="X367">
        <v>5</v>
      </c>
      <c r="Y367">
        <v>0</v>
      </c>
      <c r="Z367">
        <v>12</v>
      </c>
      <c r="AA367">
        <v>17</v>
      </c>
      <c r="AB367">
        <v>50</v>
      </c>
      <c r="AC367">
        <v>12</v>
      </c>
      <c r="AD367">
        <v>8</v>
      </c>
      <c r="AE367">
        <v>0</v>
      </c>
      <c r="AF367">
        <v>21</v>
      </c>
      <c r="AG367">
        <v>1</v>
      </c>
      <c r="AH367">
        <v>38</v>
      </c>
      <c r="AI367">
        <v>29</v>
      </c>
      <c r="AJ367">
        <v>37</v>
      </c>
      <c r="AK367">
        <v>37</v>
      </c>
      <c r="AL367">
        <v>0</v>
      </c>
      <c r="AM367">
        <v>0.12</v>
      </c>
      <c r="AN367">
        <v>3.3636363636363638</v>
      </c>
      <c r="AO367">
        <v>0.13636363636363635</v>
      </c>
      <c r="AP367" t="s">
        <v>82</v>
      </c>
      <c r="AQ367" t="s">
        <v>73</v>
      </c>
      <c r="AR367" t="s">
        <v>472</v>
      </c>
      <c r="AS367">
        <v>1106</v>
      </c>
      <c r="AT367">
        <v>1112</v>
      </c>
      <c r="AU367">
        <v>0</v>
      </c>
      <c r="AV367">
        <v>0</v>
      </c>
      <c r="AW367">
        <v>2.218</v>
      </c>
      <c r="AX367">
        <v>0.18483333333333332</v>
      </c>
      <c r="AY367">
        <v>3.8815</v>
      </c>
      <c r="AZ367" t="s">
        <v>74</v>
      </c>
      <c r="BA367">
        <v>2.1185</v>
      </c>
      <c r="BB367">
        <v>11.461677186654645</v>
      </c>
      <c r="BC367" t="s">
        <v>76</v>
      </c>
      <c r="BD367">
        <v>0</v>
      </c>
      <c r="BE367" t="s">
        <v>76</v>
      </c>
      <c r="BF367">
        <v>2.198</v>
      </c>
      <c r="BG367" t="s">
        <v>5708</v>
      </c>
    </row>
    <row r="368" spans="1:59" x14ac:dyDescent="0.25">
      <c r="A368" t="s">
        <v>531</v>
      </c>
      <c r="B368" t="s">
        <v>156</v>
      </c>
      <c r="C368">
        <v>1</v>
      </c>
      <c r="D368">
        <v>368</v>
      </c>
      <c r="E368">
        <v>2</v>
      </c>
      <c r="F368" t="s">
        <v>66</v>
      </c>
      <c r="G368" t="s">
        <v>67</v>
      </c>
      <c r="H368" t="s">
        <v>68</v>
      </c>
      <c r="I368" t="s">
        <v>7</v>
      </c>
      <c r="J368" t="s">
        <v>7</v>
      </c>
      <c r="K368" t="s">
        <v>70</v>
      </c>
      <c r="L368">
        <v>50</v>
      </c>
      <c r="M368">
        <v>1017411</v>
      </c>
      <c r="N368">
        <v>6</v>
      </c>
      <c r="O368">
        <v>2</v>
      </c>
      <c r="P368" t="s">
        <v>71</v>
      </c>
      <c r="Q368" t="s">
        <v>4498</v>
      </c>
      <c r="R368">
        <v>34</v>
      </c>
      <c r="T368">
        <v>1</v>
      </c>
      <c r="U368">
        <v>6</v>
      </c>
      <c r="V368">
        <v>1</v>
      </c>
      <c r="W368">
        <v>0</v>
      </c>
      <c r="X368">
        <v>1</v>
      </c>
      <c r="Y368">
        <v>1</v>
      </c>
      <c r="Z368">
        <v>3</v>
      </c>
      <c r="AA368">
        <v>8</v>
      </c>
      <c r="AB368">
        <v>50</v>
      </c>
      <c r="AC368">
        <v>6</v>
      </c>
      <c r="AD368">
        <v>2</v>
      </c>
      <c r="AE368">
        <v>1</v>
      </c>
      <c r="AF368">
        <v>9</v>
      </c>
      <c r="AG368">
        <v>0</v>
      </c>
      <c r="AH368">
        <v>44</v>
      </c>
      <c r="AI368">
        <v>41</v>
      </c>
      <c r="AJ368">
        <v>43</v>
      </c>
      <c r="AK368">
        <v>44</v>
      </c>
      <c r="AL368">
        <v>0</v>
      </c>
      <c r="AM368">
        <v>0.12</v>
      </c>
      <c r="AN368">
        <v>3.9090909090909092</v>
      </c>
      <c r="AO368">
        <v>0</v>
      </c>
      <c r="AP368" t="s">
        <v>82</v>
      </c>
      <c r="AQ368" t="s">
        <v>73</v>
      </c>
      <c r="AR368" t="s">
        <v>472</v>
      </c>
      <c r="AS368">
        <v>371</v>
      </c>
      <c r="AT368">
        <v>338</v>
      </c>
      <c r="AU368">
        <v>0</v>
      </c>
      <c r="AV368">
        <v>0</v>
      </c>
      <c r="AW368">
        <v>0.70899999999999996</v>
      </c>
      <c r="AX368">
        <v>0.11816666666666666</v>
      </c>
      <c r="AY368">
        <v>1.0634999999999999</v>
      </c>
      <c r="AZ368" t="s">
        <v>74</v>
      </c>
      <c r="BA368">
        <v>4.9365000000000006</v>
      </c>
      <c r="BB368">
        <v>41.775740479548666</v>
      </c>
      <c r="BC368" t="s">
        <v>76</v>
      </c>
      <c r="BD368">
        <v>0</v>
      </c>
      <c r="BE368" t="s">
        <v>76</v>
      </c>
      <c r="BF368">
        <v>0.70799999999999996</v>
      </c>
      <c r="BG368" t="s">
        <v>5708</v>
      </c>
    </row>
    <row r="369" spans="1:59" x14ac:dyDescent="0.25">
      <c r="A369" t="s">
        <v>532</v>
      </c>
      <c r="B369" t="s">
        <v>156</v>
      </c>
      <c r="C369">
        <v>1</v>
      </c>
      <c r="D369">
        <v>369</v>
      </c>
      <c r="E369">
        <v>2</v>
      </c>
      <c r="F369" t="s">
        <v>66</v>
      </c>
      <c r="G369" t="s">
        <v>67</v>
      </c>
      <c r="H369" t="s">
        <v>77</v>
      </c>
      <c r="I369" t="s">
        <v>5</v>
      </c>
      <c r="J369" t="s">
        <v>78</v>
      </c>
      <c r="K369" t="s">
        <v>70</v>
      </c>
      <c r="L369">
        <v>50</v>
      </c>
      <c r="M369">
        <v>1017413</v>
      </c>
      <c r="N369">
        <v>5</v>
      </c>
      <c r="O369">
        <v>2</v>
      </c>
      <c r="P369" t="s">
        <v>71</v>
      </c>
      <c r="Q369" t="s">
        <v>4498</v>
      </c>
      <c r="R369">
        <v>34</v>
      </c>
      <c r="T369">
        <v>0</v>
      </c>
      <c r="U369">
        <v>4</v>
      </c>
      <c r="V369">
        <v>0</v>
      </c>
      <c r="W369">
        <v>0</v>
      </c>
      <c r="X369">
        <v>0</v>
      </c>
      <c r="Y369">
        <v>0</v>
      </c>
      <c r="Z369">
        <v>0</v>
      </c>
      <c r="AA369">
        <v>4</v>
      </c>
      <c r="AB369">
        <v>50</v>
      </c>
      <c r="AC369">
        <v>4</v>
      </c>
      <c r="AD369">
        <v>0</v>
      </c>
      <c r="AE369">
        <v>0</v>
      </c>
      <c r="AF369">
        <v>4</v>
      </c>
      <c r="AG369">
        <v>0</v>
      </c>
      <c r="AH369">
        <v>46</v>
      </c>
      <c r="AI369">
        <v>46</v>
      </c>
      <c r="AJ369">
        <v>46</v>
      </c>
      <c r="AK369">
        <v>46</v>
      </c>
      <c r="AL369">
        <v>0</v>
      </c>
      <c r="AM369">
        <v>0.1</v>
      </c>
      <c r="AN369">
        <v>4.1818181818181817</v>
      </c>
      <c r="AO369">
        <v>0</v>
      </c>
      <c r="AP369" t="s">
        <v>79</v>
      </c>
      <c r="AQ369" t="s">
        <v>73</v>
      </c>
      <c r="AR369" t="s">
        <v>472</v>
      </c>
      <c r="AS369">
        <v>0</v>
      </c>
      <c r="AT369">
        <v>0</v>
      </c>
      <c r="AU369">
        <v>0</v>
      </c>
      <c r="AV369">
        <v>0</v>
      </c>
      <c r="AW369">
        <v>0</v>
      </c>
      <c r="AX369">
        <v>0</v>
      </c>
      <c r="AY369">
        <v>0</v>
      </c>
      <c r="AZ369" t="s">
        <v>80</v>
      </c>
      <c r="BA369">
        <v>5</v>
      </c>
      <c r="BB369">
        <v>0</v>
      </c>
      <c r="BC369" t="s">
        <v>76</v>
      </c>
      <c r="BD369">
        <v>0</v>
      </c>
      <c r="BE369" t="s">
        <v>76</v>
      </c>
      <c r="BF369">
        <v>4.2780399999999998</v>
      </c>
      <c r="BG369" t="s">
        <v>5708</v>
      </c>
    </row>
    <row r="370" spans="1:59" x14ac:dyDescent="0.25">
      <c r="A370" t="s">
        <v>533</v>
      </c>
      <c r="B370" t="s">
        <v>156</v>
      </c>
      <c r="C370">
        <v>1</v>
      </c>
      <c r="D370">
        <v>370</v>
      </c>
      <c r="E370">
        <v>2</v>
      </c>
      <c r="F370" t="s">
        <v>66</v>
      </c>
      <c r="G370" t="s">
        <v>67</v>
      </c>
      <c r="H370" t="s">
        <v>68</v>
      </c>
      <c r="I370" t="s">
        <v>7</v>
      </c>
      <c r="J370" t="s">
        <v>7</v>
      </c>
      <c r="K370" t="s">
        <v>70</v>
      </c>
      <c r="L370">
        <v>50</v>
      </c>
      <c r="M370">
        <v>1017415</v>
      </c>
      <c r="N370">
        <v>6</v>
      </c>
      <c r="O370">
        <v>2</v>
      </c>
      <c r="P370" t="s">
        <v>71</v>
      </c>
      <c r="Q370" t="s">
        <v>4498</v>
      </c>
      <c r="R370">
        <v>34</v>
      </c>
      <c r="T370">
        <v>8</v>
      </c>
      <c r="U370">
        <v>13</v>
      </c>
      <c r="V370">
        <v>4</v>
      </c>
      <c r="W370">
        <v>1</v>
      </c>
      <c r="X370">
        <v>3</v>
      </c>
      <c r="Y370">
        <v>0</v>
      </c>
      <c r="Z370">
        <v>12</v>
      </c>
      <c r="AA370">
        <v>17</v>
      </c>
      <c r="AB370">
        <v>50</v>
      </c>
      <c r="AC370">
        <v>17</v>
      </c>
      <c r="AD370">
        <v>5</v>
      </c>
      <c r="AE370">
        <v>0</v>
      </c>
      <c r="AF370">
        <v>23</v>
      </c>
      <c r="AG370">
        <v>1</v>
      </c>
      <c r="AH370">
        <v>33</v>
      </c>
      <c r="AI370">
        <v>27</v>
      </c>
      <c r="AJ370">
        <v>32</v>
      </c>
      <c r="AK370">
        <v>32</v>
      </c>
      <c r="AL370">
        <v>0</v>
      </c>
      <c r="AM370">
        <v>0.12</v>
      </c>
      <c r="AN370">
        <v>2.9090909090909092</v>
      </c>
      <c r="AO370">
        <v>0.13636363636363635</v>
      </c>
      <c r="AP370" t="s">
        <v>82</v>
      </c>
      <c r="AQ370" t="s">
        <v>73</v>
      </c>
      <c r="AR370" t="s">
        <v>472</v>
      </c>
      <c r="AS370">
        <v>1032</v>
      </c>
      <c r="AT370">
        <v>1126</v>
      </c>
      <c r="AU370">
        <v>0</v>
      </c>
      <c r="AV370">
        <v>0</v>
      </c>
      <c r="AW370">
        <v>2.1579999999999999</v>
      </c>
      <c r="AX370">
        <v>0.12694117647058822</v>
      </c>
      <c r="AY370">
        <v>2.919647058823529</v>
      </c>
      <c r="AZ370" t="s">
        <v>74</v>
      </c>
      <c r="BA370">
        <v>3.080352941176471</v>
      </c>
      <c r="BB370">
        <v>24.265987025023176</v>
      </c>
      <c r="BC370" t="s">
        <v>76</v>
      </c>
      <c r="BD370">
        <v>0</v>
      </c>
      <c r="BE370" t="s">
        <v>76</v>
      </c>
      <c r="BF370">
        <v>2.1389999999999998</v>
      </c>
      <c r="BG370" t="s">
        <v>5708</v>
      </c>
    </row>
    <row r="371" spans="1:59" x14ac:dyDescent="0.25">
      <c r="A371" t="s">
        <v>534</v>
      </c>
      <c r="B371" t="s">
        <v>156</v>
      </c>
      <c r="C371">
        <v>1</v>
      </c>
      <c r="D371">
        <v>371</v>
      </c>
      <c r="E371">
        <v>2</v>
      </c>
      <c r="F371" t="s">
        <v>66</v>
      </c>
      <c r="G371" t="s">
        <v>67</v>
      </c>
      <c r="H371" t="s">
        <v>68</v>
      </c>
      <c r="I371" t="s">
        <v>7</v>
      </c>
      <c r="J371" t="s">
        <v>7</v>
      </c>
      <c r="K371" t="s">
        <v>70</v>
      </c>
      <c r="L371">
        <v>50</v>
      </c>
      <c r="M371">
        <v>1017417</v>
      </c>
      <c r="N371">
        <v>6</v>
      </c>
      <c r="O371">
        <v>2</v>
      </c>
      <c r="P371" t="s">
        <v>71</v>
      </c>
      <c r="Q371" t="s">
        <v>4498</v>
      </c>
      <c r="R371">
        <v>34</v>
      </c>
      <c r="T371">
        <v>3</v>
      </c>
      <c r="U371">
        <v>8</v>
      </c>
      <c r="V371">
        <v>5</v>
      </c>
      <c r="W371">
        <v>1</v>
      </c>
      <c r="X371">
        <v>4</v>
      </c>
      <c r="Y371">
        <v>0</v>
      </c>
      <c r="Z371">
        <v>8</v>
      </c>
      <c r="AA371">
        <v>13</v>
      </c>
      <c r="AB371">
        <v>50</v>
      </c>
      <c r="AC371">
        <v>8</v>
      </c>
      <c r="AD371">
        <v>6</v>
      </c>
      <c r="AE371">
        <v>0</v>
      </c>
      <c r="AF371">
        <v>15</v>
      </c>
      <c r="AG371">
        <v>1</v>
      </c>
      <c r="AH371">
        <v>42</v>
      </c>
      <c r="AI371">
        <v>35</v>
      </c>
      <c r="AJ371">
        <v>41</v>
      </c>
      <c r="AK371">
        <v>41</v>
      </c>
      <c r="AL371">
        <v>0</v>
      </c>
      <c r="AM371">
        <v>0.12</v>
      </c>
      <c r="AN371">
        <v>3.7272727272727275</v>
      </c>
      <c r="AO371">
        <v>0.13636363636363635</v>
      </c>
      <c r="AP371" t="s">
        <v>82</v>
      </c>
      <c r="AQ371" t="s">
        <v>73</v>
      </c>
      <c r="AR371" t="s">
        <v>472</v>
      </c>
      <c r="AS371">
        <v>674</v>
      </c>
      <c r="AT371">
        <v>679</v>
      </c>
      <c r="AU371">
        <v>0</v>
      </c>
      <c r="AV371">
        <v>0</v>
      </c>
      <c r="AW371">
        <v>1.353</v>
      </c>
      <c r="AX371">
        <v>0.169125</v>
      </c>
      <c r="AY371">
        <v>2.5368749999999998</v>
      </c>
      <c r="AZ371" t="s">
        <v>74</v>
      </c>
      <c r="BA371">
        <v>3.4631250000000002</v>
      </c>
      <c r="BB371">
        <v>20.476718403547675</v>
      </c>
      <c r="BC371" t="s">
        <v>76</v>
      </c>
      <c r="BD371">
        <v>0</v>
      </c>
      <c r="BE371" t="s">
        <v>76</v>
      </c>
      <c r="BF371">
        <v>1.3580000000000001</v>
      </c>
      <c r="BG371" t="s">
        <v>5708</v>
      </c>
    </row>
    <row r="372" spans="1:59" x14ac:dyDescent="0.25">
      <c r="A372" t="s">
        <v>535</v>
      </c>
      <c r="B372" t="s">
        <v>156</v>
      </c>
      <c r="C372">
        <v>1</v>
      </c>
      <c r="D372">
        <v>372</v>
      </c>
      <c r="E372">
        <v>2</v>
      </c>
      <c r="F372" t="s">
        <v>66</v>
      </c>
      <c r="G372" t="s">
        <v>67</v>
      </c>
      <c r="H372" t="s">
        <v>68</v>
      </c>
      <c r="I372" t="s">
        <v>7</v>
      </c>
      <c r="J372" t="s">
        <v>7</v>
      </c>
      <c r="K372" t="s">
        <v>70</v>
      </c>
      <c r="L372">
        <v>50</v>
      </c>
      <c r="M372">
        <v>1017419</v>
      </c>
      <c r="N372">
        <v>6</v>
      </c>
      <c r="O372">
        <v>2</v>
      </c>
      <c r="P372" t="s">
        <v>71</v>
      </c>
      <c r="Q372" t="s">
        <v>4498</v>
      </c>
      <c r="R372">
        <v>34</v>
      </c>
      <c r="T372">
        <v>6</v>
      </c>
      <c r="U372">
        <v>11</v>
      </c>
      <c r="V372">
        <v>3</v>
      </c>
      <c r="W372">
        <v>0</v>
      </c>
      <c r="X372">
        <v>3</v>
      </c>
      <c r="Y372">
        <v>1</v>
      </c>
      <c r="Z372">
        <v>10</v>
      </c>
      <c r="AA372">
        <v>15</v>
      </c>
      <c r="AB372">
        <v>50</v>
      </c>
      <c r="AC372">
        <v>13</v>
      </c>
      <c r="AD372">
        <v>5</v>
      </c>
      <c r="AE372">
        <v>1</v>
      </c>
      <c r="AF372">
        <v>19</v>
      </c>
      <c r="AG372">
        <v>0</v>
      </c>
      <c r="AH372">
        <v>37</v>
      </c>
      <c r="AI372">
        <v>31</v>
      </c>
      <c r="AJ372">
        <v>36</v>
      </c>
      <c r="AK372">
        <v>37</v>
      </c>
      <c r="AL372">
        <v>0</v>
      </c>
      <c r="AM372">
        <v>0.12</v>
      </c>
      <c r="AN372">
        <v>3.2727272727272729</v>
      </c>
      <c r="AO372">
        <v>0</v>
      </c>
      <c r="AP372" t="s">
        <v>82</v>
      </c>
      <c r="AQ372" t="s">
        <v>73</v>
      </c>
      <c r="AR372" t="s">
        <v>472</v>
      </c>
      <c r="AS372">
        <v>1069</v>
      </c>
      <c r="AT372">
        <v>1025</v>
      </c>
      <c r="AU372">
        <v>0</v>
      </c>
      <c r="AV372">
        <v>0</v>
      </c>
      <c r="AW372">
        <v>2.0939999999999999</v>
      </c>
      <c r="AX372">
        <v>0.16107692307692306</v>
      </c>
      <c r="AY372">
        <v>3.0604615384615381</v>
      </c>
      <c r="AZ372" t="s">
        <v>74</v>
      </c>
      <c r="BA372">
        <v>2.9395384615384619</v>
      </c>
      <c r="BB372">
        <v>18.249283667621782</v>
      </c>
      <c r="BC372" t="s">
        <v>76</v>
      </c>
      <c r="BD372">
        <v>0</v>
      </c>
      <c r="BE372" t="s">
        <v>76</v>
      </c>
      <c r="BF372">
        <v>2.0710000000000002</v>
      </c>
      <c r="BG372" t="s">
        <v>5708</v>
      </c>
    </row>
    <row r="373" spans="1:59" x14ac:dyDescent="0.25">
      <c r="A373" t="s">
        <v>536</v>
      </c>
      <c r="B373" t="s">
        <v>156</v>
      </c>
      <c r="C373">
        <v>1</v>
      </c>
      <c r="D373">
        <v>373</v>
      </c>
      <c r="E373">
        <v>2</v>
      </c>
      <c r="F373" t="s">
        <v>66</v>
      </c>
      <c r="G373" t="s">
        <v>67</v>
      </c>
      <c r="H373" t="s">
        <v>68</v>
      </c>
      <c r="I373" t="s">
        <v>7</v>
      </c>
      <c r="J373" t="s">
        <v>7</v>
      </c>
      <c r="K373" t="s">
        <v>70</v>
      </c>
      <c r="L373">
        <v>50</v>
      </c>
      <c r="M373">
        <v>1017421</v>
      </c>
      <c r="N373">
        <v>6</v>
      </c>
      <c r="O373">
        <v>2</v>
      </c>
      <c r="P373" t="s">
        <v>71</v>
      </c>
      <c r="Q373" t="s">
        <v>4498</v>
      </c>
      <c r="R373">
        <v>34</v>
      </c>
      <c r="T373">
        <v>1</v>
      </c>
      <c r="U373">
        <v>6</v>
      </c>
      <c r="V373">
        <v>5</v>
      </c>
      <c r="W373">
        <v>1</v>
      </c>
      <c r="X373">
        <v>4</v>
      </c>
      <c r="Y373">
        <v>0</v>
      </c>
      <c r="Z373">
        <v>6</v>
      </c>
      <c r="AA373">
        <v>11</v>
      </c>
      <c r="AB373">
        <v>50</v>
      </c>
      <c r="AC373">
        <v>6</v>
      </c>
      <c r="AD373">
        <v>10</v>
      </c>
      <c r="AE373">
        <v>0</v>
      </c>
      <c r="AF373">
        <v>17</v>
      </c>
      <c r="AG373">
        <v>1</v>
      </c>
      <c r="AH373">
        <v>44</v>
      </c>
      <c r="AI373">
        <v>33</v>
      </c>
      <c r="AJ373">
        <v>43</v>
      </c>
      <c r="AK373">
        <v>43</v>
      </c>
      <c r="AL373">
        <v>0</v>
      </c>
      <c r="AM373">
        <v>0.12</v>
      </c>
      <c r="AN373">
        <v>3.9090909090909092</v>
      </c>
      <c r="AO373">
        <v>0.13636363636363635</v>
      </c>
      <c r="AP373" t="s">
        <v>82</v>
      </c>
      <c r="AQ373" t="s">
        <v>73</v>
      </c>
      <c r="AR373" t="s">
        <v>472</v>
      </c>
      <c r="AS373">
        <v>516</v>
      </c>
      <c r="AT373">
        <v>495</v>
      </c>
      <c r="AU373">
        <v>0</v>
      </c>
      <c r="AV373">
        <v>0</v>
      </c>
      <c r="AW373">
        <v>1.0109999999999999</v>
      </c>
      <c r="AX373">
        <v>0.16849999999999998</v>
      </c>
      <c r="AY373">
        <v>2.8644999999999996</v>
      </c>
      <c r="AZ373" t="s">
        <v>74</v>
      </c>
      <c r="BA373">
        <v>3.1355000000000004</v>
      </c>
      <c r="BB373">
        <v>18.60830860534125</v>
      </c>
      <c r="BC373" t="s">
        <v>76</v>
      </c>
      <c r="BD373">
        <v>0</v>
      </c>
      <c r="BE373" t="s">
        <v>76</v>
      </c>
      <c r="BF373">
        <v>1.319</v>
      </c>
      <c r="BG373" t="s">
        <v>5708</v>
      </c>
    </row>
    <row r="374" spans="1:59" x14ac:dyDescent="0.25">
      <c r="A374" t="s">
        <v>537</v>
      </c>
      <c r="B374" t="s">
        <v>156</v>
      </c>
      <c r="C374">
        <v>1</v>
      </c>
      <c r="D374">
        <v>374</v>
      </c>
      <c r="E374">
        <v>2</v>
      </c>
      <c r="F374" t="s">
        <v>66</v>
      </c>
      <c r="G374" t="s">
        <v>67</v>
      </c>
      <c r="H374" t="s">
        <v>68</v>
      </c>
      <c r="I374" t="s">
        <v>7</v>
      </c>
      <c r="J374" t="s">
        <v>7</v>
      </c>
      <c r="K374" t="s">
        <v>70</v>
      </c>
      <c r="L374">
        <v>50</v>
      </c>
      <c r="M374">
        <v>1017423</v>
      </c>
      <c r="N374">
        <v>6</v>
      </c>
      <c r="O374">
        <v>2</v>
      </c>
      <c r="P374" t="s">
        <v>71</v>
      </c>
      <c r="Q374" t="s">
        <v>4498</v>
      </c>
      <c r="R374">
        <v>34</v>
      </c>
      <c r="T374">
        <v>2</v>
      </c>
      <c r="U374">
        <v>7</v>
      </c>
      <c r="V374">
        <v>5</v>
      </c>
      <c r="W374">
        <v>1</v>
      </c>
      <c r="X374">
        <v>4</v>
      </c>
      <c r="Y374">
        <v>0</v>
      </c>
      <c r="Z374">
        <v>7</v>
      </c>
      <c r="AA374">
        <v>12</v>
      </c>
      <c r="AB374">
        <v>50</v>
      </c>
      <c r="AC374">
        <v>7</v>
      </c>
      <c r="AD374">
        <v>10</v>
      </c>
      <c r="AE374">
        <v>0</v>
      </c>
      <c r="AF374">
        <v>18</v>
      </c>
      <c r="AG374">
        <v>1</v>
      </c>
      <c r="AH374">
        <v>43</v>
      </c>
      <c r="AI374">
        <v>32</v>
      </c>
      <c r="AJ374">
        <v>42</v>
      </c>
      <c r="AK374">
        <v>42</v>
      </c>
      <c r="AL374">
        <v>0</v>
      </c>
      <c r="AM374">
        <v>0.12</v>
      </c>
      <c r="AN374">
        <v>3.8181818181818183</v>
      </c>
      <c r="AO374">
        <v>0.13636363636363635</v>
      </c>
      <c r="AP374" t="s">
        <v>82</v>
      </c>
      <c r="AQ374" t="s">
        <v>73</v>
      </c>
      <c r="AR374" t="s">
        <v>472</v>
      </c>
      <c r="AS374">
        <v>892</v>
      </c>
      <c r="AT374">
        <v>859</v>
      </c>
      <c r="AU374">
        <v>0</v>
      </c>
      <c r="AV374">
        <v>0</v>
      </c>
      <c r="AW374">
        <v>1.7509999999999999</v>
      </c>
      <c r="AX374">
        <v>0.25014285714285711</v>
      </c>
      <c r="AY374">
        <v>4.5025714285714278</v>
      </c>
      <c r="AZ374" t="s">
        <v>74</v>
      </c>
      <c r="BA374">
        <v>1.4974285714285722</v>
      </c>
      <c r="BB374">
        <v>5.986293546544835</v>
      </c>
      <c r="BC374" t="s">
        <v>81</v>
      </c>
      <c r="BD374">
        <v>0</v>
      </c>
      <c r="BE374" t="s">
        <v>76</v>
      </c>
      <c r="BF374">
        <v>1.778</v>
      </c>
      <c r="BG374" t="s">
        <v>5708</v>
      </c>
    </row>
    <row r="375" spans="1:59" x14ac:dyDescent="0.25">
      <c r="A375" t="s">
        <v>538</v>
      </c>
      <c r="B375" t="s">
        <v>156</v>
      </c>
      <c r="C375">
        <v>1</v>
      </c>
      <c r="D375">
        <v>375</v>
      </c>
      <c r="E375">
        <v>2</v>
      </c>
      <c r="F375" t="s">
        <v>66</v>
      </c>
      <c r="G375" t="s">
        <v>67</v>
      </c>
      <c r="H375" t="s">
        <v>68</v>
      </c>
      <c r="I375" t="s">
        <v>7</v>
      </c>
      <c r="J375" t="s">
        <v>7</v>
      </c>
      <c r="K375" t="s">
        <v>70</v>
      </c>
      <c r="L375">
        <v>50</v>
      </c>
      <c r="M375">
        <v>1017425</v>
      </c>
      <c r="N375">
        <v>6</v>
      </c>
      <c r="O375">
        <v>2</v>
      </c>
      <c r="P375" t="s">
        <v>71</v>
      </c>
      <c r="Q375" t="s">
        <v>4499</v>
      </c>
      <c r="R375">
        <v>35</v>
      </c>
      <c r="T375">
        <v>5</v>
      </c>
      <c r="U375">
        <v>10</v>
      </c>
      <c r="V375">
        <v>1</v>
      </c>
      <c r="W375">
        <v>0</v>
      </c>
      <c r="X375">
        <v>1</v>
      </c>
      <c r="Y375">
        <v>1</v>
      </c>
      <c r="Z375">
        <v>7</v>
      </c>
      <c r="AA375">
        <v>12</v>
      </c>
      <c r="AB375">
        <v>50</v>
      </c>
      <c r="AC375">
        <v>10</v>
      </c>
      <c r="AD375">
        <v>1</v>
      </c>
      <c r="AE375">
        <v>2</v>
      </c>
      <c r="AF375">
        <v>13</v>
      </c>
      <c r="AG375">
        <v>0</v>
      </c>
      <c r="AH375">
        <v>40</v>
      </c>
      <c r="AI375">
        <v>37</v>
      </c>
      <c r="AJ375">
        <v>38</v>
      </c>
      <c r="AK375">
        <v>40</v>
      </c>
      <c r="AL375">
        <v>0</v>
      </c>
      <c r="AM375">
        <v>0.12</v>
      </c>
      <c r="AN375">
        <v>3.4545454545454546</v>
      </c>
      <c r="AO375">
        <v>0</v>
      </c>
      <c r="AP375" t="s">
        <v>82</v>
      </c>
      <c r="AQ375" t="s">
        <v>73</v>
      </c>
      <c r="AR375" t="s">
        <v>472</v>
      </c>
      <c r="AS375">
        <v>621</v>
      </c>
      <c r="AT375">
        <v>553</v>
      </c>
      <c r="AU375">
        <v>0</v>
      </c>
      <c r="AV375">
        <v>0</v>
      </c>
      <c r="AW375">
        <v>1.1739999999999999</v>
      </c>
      <c r="AX375">
        <v>0.11739999999999999</v>
      </c>
      <c r="AY375">
        <v>1.5261999999999998</v>
      </c>
      <c r="AZ375" t="s">
        <v>74</v>
      </c>
      <c r="BA375">
        <v>4.4738000000000007</v>
      </c>
      <c r="BB375">
        <v>38.107325383304946</v>
      </c>
      <c r="BC375" t="s">
        <v>75</v>
      </c>
      <c r="BD375">
        <v>0</v>
      </c>
      <c r="BE375" t="s">
        <v>76</v>
      </c>
      <c r="BF375">
        <v>1.1759999999999999</v>
      </c>
      <c r="BG375" t="s">
        <v>5709</v>
      </c>
    </row>
    <row r="376" spans="1:59" x14ac:dyDescent="0.25">
      <c r="A376" t="s">
        <v>539</v>
      </c>
      <c r="B376" t="s">
        <v>156</v>
      </c>
      <c r="C376">
        <v>1</v>
      </c>
      <c r="D376">
        <v>376</v>
      </c>
      <c r="E376">
        <v>2</v>
      </c>
      <c r="F376" t="s">
        <v>66</v>
      </c>
      <c r="G376" t="s">
        <v>67</v>
      </c>
      <c r="H376" t="s">
        <v>68</v>
      </c>
      <c r="I376" t="s">
        <v>7</v>
      </c>
      <c r="J376" t="s">
        <v>7</v>
      </c>
      <c r="K376" t="s">
        <v>70</v>
      </c>
      <c r="L376">
        <v>50</v>
      </c>
      <c r="M376">
        <v>1017427</v>
      </c>
      <c r="N376">
        <v>6</v>
      </c>
      <c r="O376">
        <v>2</v>
      </c>
      <c r="P376" t="s">
        <v>71</v>
      </c>
      <c r="Q376" t="s">
        <v>4499</v>
      </c>
      <c r="R376">
        <v>35</v>
      </c>
      <c r="T376">
        <v>3</v>
      </c>
      <c r="U376">
        <v>8</v>
      </c>
      <c r="V376">
        <v>2</v>
      </c>
      <c r="W376">
        <v>0</v>
      </c>
      <c r="X376">
        <v>2</v>
      </c>
      <c r="Y376">
        <v>2</v>
      </c>
      <c r="Z376">
        <v>7</v>
      </c>
      <c r="AA376">
        <v>12</v>
      </c>
      <c r="AB376">
        <v>50</v>
      </c>
      <c r="AC376">
        <v>8</v>
      </c>
      <c r="AD376">
        <v>3</v>
      </c>
      <c r="AE376">
        <v>4</v>
      </c>
      <c r="AF376">
        <v>15</v>
      </c>
      <c r="AG376">
        <v>0</v>
      </c>
      <c r="AH376">
        <v>42</v>
      </c>
      <c r="AI376">
        <v>35</v>
      </c>
      <c r="AJ376">
        <v>38</v>
      </c>
      <c r="AK376">
        <v>42</v>
      </c>
      <c r="AL376">
        <v>0</v>
      </c>
      <c r="AM376">
        <v>0.12</v>
      </c>
      <c r="AN376">
        <v>3.4545454545454546</v>
      </c>
      <c r="AO376">
        <v>0</v>
      </c>
      <c r="AP376" t="s">
        <v>82</v>
      </c>
      <c r="AQ376" t="s">
        <v>73</v>
      </c>
      <c r="AR376" t="s">
        <v>472</v>
      </c>
      <c r="AS376">
        <v>541</v>
      </c>
      <c r="AT376">
        <v>477</v>
      </c>
      <c r="AU376">
        <v>0</v>
      </c>
      <c r="AV376">
        <v>0</v>
      </c>
      <c r="AW376">
        <v>1.018</v>
      </c>
      <c r="AX376">
        <v>0.12725</v>
      </c>
      <c r="AY376">
        <v>1.9087499999999999</v>
      </c>
      <c r="AZ376" t="s">
        <v>74</v>
      </c>
      <c r="BA376">
        <v>4.0912500000000005</v>
      </c>
      <c r="BB376">
        <v>32.151277013752463</v>
      </c>
      <c r="BC376" t="s">
        <v>76</v>
      </c>
      <c r="BD376">
        <v>0</v>
      </c>
      <c r="BE376" t="s">
        <v>76</v>
      </c>
      <c r="BF376">
        <v>1.0049999999999999</v>
      </c>
      <c r="BG376" t="s">
        <v>5709</v>
      </c>
    </row>
    <row r="377" spans="1:59" x14ac:dyDescent="0.25">
      <c r="A377" t="s">
        <v>540</v>
      </c>
      <c r="B377" t="s">
        <v>156</v>
      </c>
      <c r="C377">
        <v>1</v>
      </c>
      <c r="D377">
        <v>377</v>
      </c>
      <c r="E377">
        <v>2</v>
      </c>
      <c r="F377" t="s">
        <v>66</v>
      </c>
      <c r="G377" t="s">
        <v>67</v>
      </c>
      <c r="H377" t="s">
        <v>68</v>
      </c>
      <c r="I377" t="s">
        <v>7</v>
      </c>
      <c r="J377" t="s">
        <v>7</v>
      </c>
      <c r="K377" t="s">
        <v>70</v>
      </c>
      <c r="L377">
        <v>50</v>
      </c>
      <c r="M377">
        <v>1017429</v>
      </c>
      <c r="N377">
        <v>6</v>
      </c>
      <c r="O377">
        <v>2</v>
      </c>
      <c r="P377" t="s">
        <v>71</v>
      </c>
      <c r="Q377" t="s">
        <v>4499</v>
      </c>
      <c r="R377">
        <v>35</v>
      </c>
      <c r="T377">
        <v>7</v>
      </c>
      <c r="U377">
        <v>12</v>
      </c>
      <c r="V377">
        <v>4</v>
      </c>
      <c r="W377">
        <v>3</v>
      </c>
      <c r="X377">
        <v>1</v>
      </c>
      <c r="Y377">
        <v>2</v>
      </c>
      <c r="Z377">
        <v>13</v>
      </c>
      <c r="AA377">
        <v>18</v>
      </c>
      <c r="AB377">
        <v>50</v>
      </c>
      <c r="AC377">
        <v>16</v>
      </c>
      <c r="AD377">
        <v>2</v>
      </c>
      <c r="AE377">
        <v>6</v>
      </c>
      <c r="AF377">
        <v>27</v>
      </c>
      <c r="AG377">
        <v>3</v>
      </c>
      <c r="AH377">
        <v>34</v>
      </c>
      <c r="AI377">
        <v>23</v>
      </c>
      <c r="AJ377">
        <v>25</v>
      </c>
      <c r="AK377">
        <v>31</v>
      </c>
      <c r="AL377">
        <v>0</v>
      </c>
      <c r="AM377">
        <v>0.12</v>
      </c>
      <c r="AN377">
        <v>2.2727272727272729</v>
      </c>
      <c r="AO377">
        <v>0.40909090909090906</v>
      </c>
      <c r="AP377" t="s">
        <v>82</v>
      </c>
      <c r="AQ377" t="s">
        <v>73</v>
      </c>
      <c r="AR377" t="s">
        <v>472</v>
      </c>
      <c r="AS377">
        <v>1167</v>
      </c>
      <c r="AT377">
        <v>1173</v>
      </c>
      <c r="AU377">
        <v>0</v>
      </c>
      <c r="AV377">
        <v>0</v>
      </c>
      <c r="AW377">
        <v>2.34</v>
      </c>
      <c r="AX377">
        <v>0.14624999999999999</v>
      </c>
      <c r="AY377">
        <v>3.9487499999999995</v>
      </c>
      <c r="AZ377" t="s">
        <v>74</v>
      </c>
      <c r="BA377">
        <v>2.0512500000000005</v>
      </c>
      <c r="BB377">
        <v>14.025641025641029</v>
      </c>
      <c r="BC377" t="s">
        <v>76</v>
      </c>
      <c r="BD377">
        <v>0</v>
      </c>
      <c r="BE377" t="s">
        <v>76</v>
      </c>
      <c r="BF377">
        <v>2.3319999999999999</v>
      </c>
      <c r="BG377" t="s">
        <v>5709</v>
      </c>
    </row>
    <row r="378" spans="1:59" x14ac:dyDescent="0.25">
      <c r="A378" t="s">
        <v>541</v>
      </c>
      <c r="B378" t="s">
        <v>156</v>
      </c>
      <c r="C378">
        <v>1</v>
      </c>
      <c r="D378">
        <v>378</v>
      </c>
      <c r="E378">
        <v>2</v>
      </c>
      <c r="F378" t="s">
        <v>66</v>
      </c>
      <c r="G378" t="s">
        <v>67</v>
      </c>
      <c r="H378" t="s">
        <v>68</v>
      </c>
      <c r="I378" t="s">
        <v>7</v>
      </c>
      <c r="J378" t="s">
        <v>7</v>
      </c>
      <c r="K378" t="s">
        <v>70</v>
      </c>
      <c r="L378">
        <v>50</v>
      </c>
      <c r="M378">
        <v>1017431</v>
      </c>
      <c r="N378">
        <v>6</v>
      </c>
      <c r="O378">
        <v>2</v>
      </c>
      <c r="P378" t="s">
        <v>71</v>
      </c>
      <c r="Q378" t="s">
        <v>4499</v>
      </c>
      <c r="R378">
        <v>35</v>
      </c>
      <c r="T378">
        <v>6</v>
      </c>
      <c r="U378">
        <v>11</v>
      </c>
      <c r="V378">
        <v>8</v>
      </c>
      <c r="W378">
        <v>0</v>
      </c>
      <c r="X378">
        <v>8</v>
      </c>
      <c r="Y378">
        <v>0</v>
      </c>
      <c r="Z378">
        <v>14</v>
      </c>
      <c r="AA378">
        <v>19</v>
      </c>
      <c r="AB378">
        <v>50</v>
      </c>
      <c r="AC378">
        <v>13</v>
      </c>
      <c r="AD378">
        <v>11</v>
      </c>
      <c r="AE378">
        <v>0</v>
      </c>
      <c r="AF378">
        <v>24</v>
      </c>
      <c r="AG378">
        <v>0</v>
      </c>
      <c r="AH378">
        <v>37</v>
      </c>
      <c r="AI378">
        <v>26</v>
      </c>
      <c r="AJ378">
        <v>37</v>
      </c>
      <c r="AK378">
        <v>37</v>
      </c>
      <c r="AL378">
        <v>0</v>
      </c>
      <c r="AM378">
        <v>0.12</v>
      </c>
      <c r="AN378">
        <v>3.3636363636363638</v>
      </c>
      <c r="AO378">
        <v>0</v>
      </c>
      <c r="AP378" t="s">
        <v>82</v>
      </c>
      <c r="AQ378" t="s">
        <v>73</v>
      </c>
      <c r="AR378" t="s">
        <v>472</v>
      </c>
      <c r="AS378">
        <v>1324</v>
      </c>
      <c r="AT378">
        <v>1320</v>
      </c>
      <c r="AU378">
        <v>0</v>
      </c>
      <c r="AV378">
        <v>0</v>
      </c>
      <c r="AW378">
        <v>2.6440000000000001</v>
      </c>
      <c r="AX378">
        <v>0.20338461538461539</v>
      </c>
      <c r="AY378">
        <v>4.8812307692307693</v>
      </c>
      <c r="AZ378" t="s">
        <v>74</v>
      </c>
      <c r="BA378">
        <v>1.1187692307692307</v>
      </c>
      <c r="BB378">
        <v>5.5007564296520419</v>
      </c>
      <c r="BC378" t="s">
        <v>76</v>
      </c>
      <c r="BD378">
        <v>0</v>
      </c>
      <c r="BE378" t="s">
        <v>76</v>
      </c>
      <c r="BF378">
        <v>2.6219999999999999</v>
      </c>
      <c r="BG378" t="s">
        <v>5709</v>
      </c>
    </row>
    <row r="379" spans="1:59" x14ac:dyDescent="0.25">
      <c r="A379" t="s">
        <v>542</v>
      </c>
      <c r="B379" t="s">
        <v>156</v>
      </c>
      <c r="C379">
        <v>1</v>
      </c>
      <c r="D379">
        <v>379</v>
      </c>
      <c r="E379">
        <v>2</v>
      </c>
      <c r="F379" t="s">
        <v>66</v>
      </c>
      <c r="G379" t="s">
        <v>67</v>
      </c>
      <c r="H379" t="s">
        <v>68</v>
      </c>
      <c r="I379" t="s">
        <v>7</v>
      </c>
      <c r="J379" t="s">
        <v>7</v>
      </c>
      <c r="K379" t="s">
        <v>70</v>
      </c>
      <c r="L379">
        <v>50</v>
      </c>
      <c r="M379">
        <v>1017433</v>
      </c>
      <c r="N379">
        <v>6</v>
      </c>
      <c r="O379">
        <v>2</v>
      </c>
      <c r="P379" t="s">
        <v>71</v>
      </c>
      <c r="Q379" t="s">
        <v>4499</v>
      </c>
      <c r="R379">
        <v>35</v>
      </c>
      <c r="T379">
        <v>10</v>
      </c>
      <c r="U379">
        <v>15</v>
      </c>
      <c r="V379">
        <v>6</v>
      </c>
      <c r="W379">
        <v>0</v>
      </c>
      <c r="X379">
        <v>6</v>
      </c>
      <c r="Y379">
        <v>0</v>
      </c>
      <c r="Z379">
        <v>16</v>
      </c>
      <c r="AA379">
        <v>21</v>
      </c>
      <c r="AB379">
        <v>50</v>
      </c>
      <c r="AC379">
        <v>15</v>
      </c>
      <c r="AD379">
        <v>10</v>
      </c>
      <c r="AE379">
        <v>0</v>
      </c>
      <c r="AF379">
        <v>25</v>
      </c>
      <c r="AG379">
        <v>0</v>
      </c>
      <c r="AH379">
        <v>35</v>
      </c>
      <c r="AI379">
        <v>25</v>
      </c>
      <c r="AJ379">
        <v>35</v>
      </c>
      <c r="AK379">
        <v>35</v>
      </c>
      <c r="AL379">
        <v>0</v>
      </c>
      <c r="AM379">
        <v>0.12</v>
      </c>
      <c r="AN379">
        <v>3.1818181818181821</v>
      </c>
      <c r="AO379">
        <v>0</v>
      </c>
      <c r="AP379" t="s">
        <v>82</v>
      </c>
      <c r="AQ379" t="s">
        <v>73</v>
      </c>
      <c r="AR379" t="s">
        <v>472</v>
      </c>
      <c r="AS379">
        <v>1323</v>
      </c>
      <c r="AT379">
        <v>1313</v>
      </c>
      <c r="AU379">
        <v>0</v>
      </c>
      <c r="AV379">
        <v>0</v>
      </c>
      <c r="AW379">
        <v>2.6360000000000001</v>
      </c>
      <c r="AX379">
        <v>0.17573333333333335</v>
      </c>
      <c r="AY379">
        <v>4.3933333333333335</v>
      </c>
      <c r="AZ379" t="s">
        <v>74</v>
      </c>
      <c r="BA379">
        <v>1.6066666666666665</v>
      </c>
      <c r="BB379">
        <v>9.1426403641881624</v>
      </c>
      <c r="BC379" t="s">
        <v>76</v>
      </c>
      <c r="BD379">
        <v>0</v>
      </c>
      <c r="BE379" t="s">
        <v>76</v>
      </c>
      <c r="BF379">
        <v>2.8069999999999999</v>
      </c>
      <c r="BG379" t="s">
        <v>5709</v>
      </c>
    </row>
    <row r="380" spans="1:59" x14ac:dyDescent="0.25">
      <c r="A380" t="s">
        <v>543</v>
      </c>
      <c r="B380" t="s">
        <v>156</v>
      </c>
      <c r="C380">
        <v>1</v>
      </c>
      <c r="D380">
        <v>380</v>
      </c>
      <c r="E380">
        <v>2</v>
      </c>
      <c r="F380" t="s">
        <v>66</v>
      </c>
      <c r="G380" t="s">
        <v>67</v>
      </c>
      <c r="H380" t="s">
        <v>77</v>
      </c>
      <c r="I380" t="s">
        <v>5</v>
      </c>
      <c r="J380" t="s">
        <v>78</v>
      </c>
      <c r="K380" t="s">
        <v>70</v>
      </c>
      <c r="L380">
        <v>50</v>
      </c>
      <c r="M380">
        <v>1017435</v>
      </c>
      <c r="N380">
        <v>5</v>
      </c>
      <c r="O380">
        <v>2</v>
      </c>
      <c r="P380" t="s">
        <v>71</v>
      </c>
      <c r="Q380" t="s">
        <v>4499</v>
      </c>
      <c r="R380">
        <v>35</v>
      </c>
      <c r="T380">
        <v>0</v>
      </c>
      <c r="U380">
        <v>4</v>
      </c>
      <c r="V380">
        <v>0</v>
      </c>
      <c r="W380">
        <v>0</v>
      </c>
      <c r="X380">
        <v>0</v>
      </c>
      <c r="Y380">
        <v>0</v>
      </c>
      <c r="Z380">
        <v>0</v>
      </c>
      <c r="AA380">
        <v>4</v>
      </c>
      <c r="AB380">
        <v>50</v>
      </c>
      <c r="AC380">
        <v>4</v>
      </c>
      <c r="AD380">
        <v>0</v>
      </c>
      <c r="AE380">
        <v>0</v>
      </c>
      <c r="AF380">
        <v>4</v>
      </c>
      <c r="AG380">
        <v>0</v>
      </c>
      <c r="AH380">
        <v>46</v>
      </c>
      <c r="AI380">
        <v>46</v>
      </c>
      <c r="AJ380">
        <v>46</v>
      </c>
      <c r="AK380">
        <v>46</v>
      </c>
      <c r="AL380">
        <v>0</v>
      </c>
      <c r="AM380">
        <v>0.1</v>
      </c>
      <c r="AN380">
        <v>4.1818181818181817</v>
      </c>
      <c r="AO380">
        <v>0</v>
      </c>
      <c r="AP380" t="s">
        <v>79</v>
      </c>
      <c r="AQ380" t="s">
        <v>73</v>
      </c>
      <c r="AR380" t="s">
        <v>472</v>
      </c>
      <c r="AS380">
        <v>0</v>
      </c>
      <c r="AT380">
        <v>0</v>
      </c>
      <c r="AU380">
        <v>0</v>
      </c>
      <c r="AV380">
        <v>0</v>
      </c>
      <c r="AW380">
        <v>0</v>
      </c>
      <c r="AX380">
        <v>0</v>
      </c>
      <c r="AY380">
        <v>0</v>
      </c>
      <c r="AZ380" t="s">
        <v>80</v>
      </c>
      <c r="BA380">
        <v>5</v>
      </c>
      <c r="BB380">
        <v>0</v>
      </c>
      <c r="BC380" t="s">
        <v>76</v>
      </c>
      <c r="BD380">
        <v>0</v>
      </c>
      <c r="BE380" t="s">
        <v>76</v>
      </c>
      <c r="BF380">
        <v>4.3877333333333333</v>
      </c>
      <c r="BG380" t="s">
        <v>5709</v>
      </c>
    </row>
    <row r="381" spans="1:59" x14ac:dyDescent="0.25">
      <c r="A381" t="s">
        <v>544</v>
      </c>
      <c r="B381" t="s">
        <v>156</v>
      </c>
      <c r="C381">
        <v>1</v>
      </c>
      <c r="D381">
        <v>381</v>
      </c>
      <c r="E381">
        <v>2</v>
      </c>
      <c r="F381" t="s">
        <v>66</v>
      </c>
      <c r="G381" t="s">
        <v>67</v>
      </c>
      <c r="H381" t="s">
        <v>68</v>
      </c>
      <c r="I381" t="s">
        <v>7</v>
      </c>
      <c r="J381" t="s">
        <v>7</v>
      </c>
      <c r="K381" t="s">
        <v>70</v>
      </c>
      <c r="L381">
        <v>50</v>
      </c>
      <c r="M381">
        <v>1017437</v>
      </c>
      <c r="N381">
        <v>6</v>
      </c>
      <c r="O381">
        <v>2</v>
      </c>
      <c r="P381" t="s">
        <v>71</v>
      </c>
      <c r="Q381" t="s">
        <v>4499</v>
      </c>
      <c r="R381">
        <v>35</v>
      </c>
      <c r="T381">
        <v>8</v>
      </c>
      <c r="U381">
        <v>13</v>
      </c>
      <c r="V381">
        <v>8</v>
      </c>
      <c r="W381">
        <v>0</v>
      </c>
      <c r="X381">
        <v>8</v>
      </c>
      <c r="Y381">
        <v>0</v>
      </c>
      <c r="Z381">
        <v>16</v>
      </c>
      <c r="AA381">
        <v>21</v>
      </c>
      <c r="AB381">
        <v>50</v>
      </c>
      <c r="AC381">
        <v>14</v>
      </c>
      <c r="AD381">
        <v>15</v>
      </c>
      <c r="AE381">
        <v>0</v>
      </c>
      <c r="AF381">
        <v>29</v>
      </c>
      <c r="AG381">
        <v>0</v>
      </c>
      <c r="AH381">
        <v>36</v>
      </c>
      <c r="AI381">
        <v>21</v>
      </c>
      <c r="AJ381">
        <v>36</v>
      </c>
      <c r="AK381">
        <v>36</v>
      </c>
      <c r="AL381">
        <v>0</v>
      </c>
      <c r="AM381">
        <v>0.12</v>
      </c>
      <c r="AN381">
        <v>3.2727272727272729</v>
      </c>
      <c r="AO381">
        <v>0</v>
      </c>
      <c r="AP381" t="s">
        <v>82</v>
      </c>
      <c r="AQ381" t="s">
        <v>73</v>
      </c>
      <c r="AR381" t="s">
        <v>472</v>
      </c>
      <c r="AS381">
        <v>1688</v>
      </c>
      <c r="AT381">
        <v>1706</v>
      </c>
      <c r="AU381">
        <v>0</v>
      </c>
      <c r="AV381">
        <v>0</v>
      </c>
      <c r="AW381">
        <v>3.3940000000000001</v>
      </c>
      <c r="AX381">
        <v>0.24242857142857144</v>
      </c>
      <c r="AY381">
        <v>7.0304285714285717</v>
      </c>
      <c r="AZ381" t="s">
        <v>74</v>
      </c>
      <c r="BA381">
        <v>-1.0304285714285717</v>
      </c>
      <c r="BB381">
        <v>-4.2504419563936366</v>
      </c>
      <c r="BC381" t="s">
        <v>76</v>
      </c>
      <c r="BD381">
        <v>0</v>
      </c>
      <c r="BE381" t="s">
        <v>76</v>
      </c>
      <c r="BF381">
        <v>3.552</v>
      </c>
      <c r="BG381" t="s">
        <v>5709</v>
      </c>
    </row>
    <row r="382" spans="1:59" x14ac:dyDescent="0.25">
      <c r="A382" t="s">
        <v>545</v>
      </c>
      <c r="B382" t="s">
        <v>156</v>
      </c>
      <c r="C382">
        <v>1</v>
      </c>
      <c r="D382">
        <v>382</v>
      </c>
      <c r="E382">
        <v>2</v>
      </c>
      <c r="F382" t="s">
        <v>66</v>
      </c>
      <c r="G382" t="s">
        <v>67</v>
      </c>
      <c r="H382" t="s">
        <v>68</v>
      </c>
      <c r="I382" t="s">
        <v>7</v>
      </c>
      <c r="J382" t="s">
        <v>7</v>
      </c>
      <c r="K382" t="s">
        <v>70</v>
      </c>
      <c r="L382">
        <v>50</v>
      </c>
      <c r="M382">
        <v>1017439</v>
      </c>
      <c r="N382">
        <v>6</v>
      </c>
      <c r="O382">
        <v>2</v>
      </c>
      <c r="P382" t="s">
        <v>71</v>
      </c>
      <c r="Q382" t="s">
        <v>4499</v>
      </c>
      <c r="R382">
        <v>35</v>
      </c>
      <c r="T382">
        <v>11</v>
      </c>
      <c r="U382">
        <v>16</v>
      </c>
      <c r="V382">
        <v>5</v>
      </c>
      <c r="W382">
        <v>0</v>
      </c>
      <c r="X382">
        <v>5</v>
      </c>
      <c r="Y382">
        <v>1</v>
      </c>
      <c r="Z382">
        <v>17</v>
      </c>
      <c r="AA382">
        <v>22</v>
      </c>
      <c r="AB382">
        <v>50</v>
      </c>
      <c r="AC382">
        <v>16</v>
      </c>
      <c r="AD382">
        <v>11</v>
      </c>
      <c r="AE382">
        <v>1</v>
      </c>
      <c r="AF382">
        <v>28</v>
      </c>
      <c r="AG382">
        <v>0</v>
      </c>
      <c r="AH382">
        <v>34</v>
      </c>
      <c r="AI382">
        <v>22</v>
      </c>
      <c r="AJ382">
        <v>33</v>
      </c>
      <c r="AK382">
        <v>34</v>
      </c>
      <c r="AL382">
        <v>0</v>
      </c>
      <c r="AM382">
        <v>0.12</v>
      </c>
      <c r="AN382">
        <v>3</v>
      </c>
      <c r="AO382">
        <v>0</v>
      </c>
      <c r="AP382" t="s">
        <v>82</v>
      </c>
      <c r="AQ382" t="s">
        <v>73</v>
      </c>
      <c r="AR382" t="s">
        <v>472</v>
      </c>
      <c r="AS382">
        <v>1322</v>
      </c>
      <c r="AT382">
        <v>1172</v>
      </c>
      <c r="AU382">
        <v>0</v>
      </c>
      <c r="AV382">
        <v>0</v>
      </c>
      <c r="AW382">
        <v>2.4940000000000002</v>
      </c>
      <c r="AX382">
        <v>0.15587500000000001</v>
      </c>
      <c r="AY382">
        <v>4.3645000000000005</v>
      </c>
      <c r="AZ382" t="s">
        <v>74</v>
      </c>
      <c r="BA382">
        <v>1.6354999999999995</v>
      </c>
      <c r="BB382">
        <v>10.492381716118681</v>
      </c>
      <c r="BC382" t="s">
        <v>76</v>
      </c>
      <c r="BD382">
        <v>0</v>
      </c>
      <c r="BE382" t="s">
        <v>76</v>
      </c>
      <c r="BF382">
        <v>3.0019999999999998</v>
      </c>
      <c r="BG382" t="s">
        <v>5709</v>
      </c>
    </row>
    <row r="383" spans="1:59" x14ac:dyDescent="0.25">
      <c r="A383" t="s">
        <v>546</v>
      </c>
      <c r="B383" t="s">
        <v>156</v>
      </c>
      <c r="C383">
        <v>1</v>
      </c>
      <c r="D383">
        <v>383</v>
      </c>
      <c r="E383">
        <v>2</v>
      </c>
      <c r="F383" t="s">
        <v>66</v>
      </c>
      <c r="G383" t="s">
        <v>67</v>
      </c>
      <c r="H383" t="s">
        <v>68</v>
      </c>
      <c r="I383" t="s">
        <v>7</v>
      </c>
      <c r="J383" t="s">
        <v>7</v>
      </c>
      <c r="K383" t="s">
        <v>70</v>
      </c>
      <c r="L383">
        <v>50</v>
      </c>
      <c r="M383">
        <v>1017441</v>
      </c>
      <c r="N383">
        <v>6</v>
      </c>
      <c r="O383">
        <v>2</v>
      </c>
      <c r="P383" t="s">
        <v>71</v>
      </c>
      <c r="Q383" t="s">
        <v>4499</v>
      </c>
      <c r="R383">
        <v>35</v>
      </c>
      <c r="T383">
        <v>7</v>
      </c>
      <c r="U383">
        <v>12</v>
      </c>
      <c r="V383">
        <v>6</v>
      </c>
      <c r="W383">
        <v>0</v>
      </c>
      <c r="X383">
        <v>6</v>
      </c>
      <c r="Y383">
        <v>0</v>
      </c>
      <c r="Z383">
        <v>13</v>
      </c>
      <c r="AA383">
        <v>18</v>
      </c>
      <c r="AB383">
        <v>50</v>
      </c>
      <c r="AC383">
        <v>13</v>
      </c>
      <c r="AD383">
        <v>12</v>
      </c>
      <c r="AE383">
        <v>0</v>
      </c>
      <c r="AF383">
        <v>25</v>
      </c>
      <c r="AG383">
        <v>0</v>
      </c>
      <c r="AH383">
        <v>37</v>
      </c>
      <c r="AI383">
        <v>25</v>
      </c>
      <c r="AJ383">
        <v>37</v>
      </c>
      <c r="AK383">
        <v>37</v>
      </c>
      <c r="AL383">
        <v>0</v>
      </c>
      <c r="AM383">
        <v>0.12</v>
      </c>
      <c r="AN383">
        <v>3.3636363636363638</v>
      </c>
      <c r="AO383">
        <v>0</v>
      </c>
      <c r="AP383" t="s">
        <v>82</v>
      </c>
      <c r="AQ383" t="s">
        <v>73</v>
      </c>
      <c r="AR383" t="s">
        <v>472</v>
      </c>
      <c r="AS383">
        <v>917</v>
      </c>
      <c r="AT383">
        <v>1020</v>
      </c>
      <c r="AU383">
        <v>0</v>
      </c>
      <c r="AV383">
        <v>0</v>
      </c>
      <c r="AW383">
        <v>1.9370000000000001</v>
      </c>
      <c r="AX383">
        <v>0.14899999999999999</v>
      </c>
      <c r="AY383">
        <v>3.7249999999999996</v>
      </c>
      <c r="AZ383" t="s">
        <v>74</v>
      </c>
      <c r="BA383">
        <v>2.2750000000000004</v>
      </c>
      <c r="BB383">
        <v>15.268456375838928</v>
      </c>
      <c r="BC383" t="s">
        <v>76</v>
      </c>
      <c r="BD383">
        <v>0</v>
      </c>
      <c r="BE383" t="s">
        <v>76</v>
      </c>
      <c r="BF383">
        <v>1.7190000000000001</v>
      </c>
      <c r="BG383" t="s">
        <v>5709</v>
      </c>
    </row>
    <row r="384" spans="1:59" x14ac:dyDescent="0.25">
      <c r="A384" t="s">
        <v>547</v>
      </c>
      <c r="B384" t="s">
        <v>156</v>
      </c>
      <c r="C384">
        <v>1</v>
      </c>
      <c r="D384">
        <v>384</v>
      </c>
      <c r="E384">
        <v>2</v>
      </c>
      <c r="F384" t="s">
        <v>66</v>
      </c>
      <c r="G384" t="s">
        <v>67</v>
      </c>
      <c r="H384" t="s">
        <v>68</v>
      </c>
      <c r="I384" t="s">
        <v>7</v>
      </c>
      <c r="J384" t="s">
        <v>7</v>
      </c>
      <c r="K384" t="s">
        <v>70</v>
      </c>
      <c r="L384">
        <v>50</v>
      </c>
      <c r="M384">
        <v>1017443</v>
      </c>
      <c r="N384">
        <v>6</v>
      </c>
      <c r="O384">
        <v>2</v>
      </c>
      <c r="P384" t="s">
        <v>71</v>
      </c>
      <c r="Q384" t="s">
        <v>4499</v>
      </c>
      <c r="R384">
        <v>35</v>
      </c>
      <c r="T384">
        <v>8</v>
      </c>
      <c r="U384">
        <v>13</v>
      </c>
      <c r="V384">
        <v>10</v>
      </c>
      <c r="W384">
        <v>0</v>
      </c>
      <c r="X384">
        <v>10</v>
      </c>
      <c r="Y384">
        <v>2</v>
      </c>
      <c r="Z384">
        <v>20</v>
      </c>
      <c r="AA384">
        <v>25</v>
      </c>
      <c r="AB384">
        <v>50</v>
      </c>
      <c r="AC384">
        <v>16</v>
      </c>
      <c r="AD384">
        <v>14</v>
      </c>
      <c r="AE384">
        <v>2</v>
      </c>
      <c r="AF384">
        <v>32</v>
      </c>
      <c r="AG384">
        <v>0</v>
      </c>
      <c r="AH384">
        <v>34</v>
      </c>
      <c r="AI384">
        <v>18</v>
      </c>
      <c r="AJ384">
        <v>32</v>
      </c>
      <c r="AK384">
        <v>34</v>
      </c>
      <c r="AL384">
        <v>0</v>
      </c>
      <c r="AM384">
        <v>0.12</v>
      </c>
      <c r="AN384">
        <v>2.9090909090909092</v>
      </c>
      <c r="AO384">
        <v>0</v>
      </c>
      <c r="AP384" t="s">
        <v>82</v>
      </c>
      <c r="AQ384" t="s">
        <v>73</v>
      </c>
      <c r="AR384" t="s">
        <v>472</v>
      </c>
      <c r="AS384">
        <v>1348</v>
      </c>
      <c r="AT384">
        <v>1552</v>
      </c>
      <c r="AU384">
        <v>0</v>
      </c>
      <c r="AV384">
        <v>0</v>
      </c>
      <c r="AW384">
        <v>2.9</v>
      </c>
      <c r="AX384">
        <v>0.18124999999999999</v>
      </c>
      <c r="AY384">
        <v>5.8</v>
      </c>
      <c r="AZ384" t="s">
        <v>74</v>
      </c>
      <c r="BA384">
        <v>0.20000000000000018</v>
      </c>
      <c r="BB384">
        <v>1.1034482758620701</v>
      </c>
      <c r="BC384" t="s">
        <v>76</v>
      </c>
      <c r="BD384">
        <v>0</v>
      </c>
      <c r="BE384" t="s">
        <v>76</v>
      </c>
      <c r="BF384">
        <v>2.8860000000000001</v>
      </c>
      <c r="BG384" t="s">
        <v>5709</v>
      </c>
    </row>
    <row r="385" spans="1:59" x14ac:dyDescent="0.25">
      <c r="A385" t="s">
        <v>548</v>
      </c>
      <c r="B385" t="s">
        <v>156</v>
      </c>
      <c r="C385">
        <v>1</v>
      </c>
      <c r="D385">
        <v>385</v>
      </c>
      <c r="E385">
        <v>2</v>
      </c>
      <c r="F385" t="s">
        <v>66</v>
      </c>
      <c r="G385" t="s">
        <v>67</v>
      </c>
      <c r="H385" t="s">
        <v>68</v>
      </c>
      <c r="I385" t="s">
        <v>7</v>
      </c>
      <c r="J385" t="s">
        <v>7</v>
      </c>
      <c r="K385" t="s">
        <v>70</v>
      </c>
      <c r="L385">
        <v>50</v>
      </c>
      <c r="M385">
        <v>1017445</v>
      </c>
      <c r="N385">
        <v>6</v>
      </c>
      <c r="O385">
        <v>2</v>
      </c>
      <c r="P385" t="s">
        <v>71</v>
      </c>
      <c r="Q385" t="s">
        <v>4499</v>
      </c>
      <c r="R385">
        <v>35</v>
      </c>
      <c r="T385">
        <v>8</v>
      </c>
      <c r="U385">
        <v>13</v>
      </c>
      <c r="V385">
        <v>11</v>
      </c>
      <c r="W385">
        <v>0</v>
      </c>
      <c r="X385">
        <v>11</v>
      </c>
      <c r="Y385">
        <v>1</v>
      </c>
      <c r="Z385">
        <v>20</v>
      </c>
      <c r="AA385">
        <v>25</v>
      </c>
      <c r="AB385">
        <v>50</v>
      </c>
      <c r="AC385">
        <v>18</v>
      </c>
      <c r="AD385">
        <v>16</v>
      </c>
      <c r="AE385">
        <v>2</v>
      </c>
      <c r="AF385">
        <v>36</v>
      </c>
      <c r="AG385">
        <v>0</v>
      </c>
      <c r="AH385">
        <v>32</v>
      </c>
      <c r="AI385">
        <v>14</v>
      </c>
      <c r="AJ385">
        <v>30</v>
      </c>
      <c r="AK385">
        <v>32</v>
      </c>
      <c r="AL385">
        <v>0</v>
      </c>
      <c r="AM385">
        <v>0.12</v>
      </c>
      <c r="AN385">
        <v>2.7272727272727275</v>
      </c>
      <c r="AO385">
        <v>0</v>
      </c>
      <c r="AP385" t="s">
        <v>82</v>
      </c>
      <c r="AQ385" t="s">
        <v>73</v>
      </c>
      <c r="AR385" t="s">
        <v>472</v>
      </c>
      <c r="AS385">
        <v>1225</v>
      </c>
      <c r="AT385">
        <v>1563</v>
      </c>
      <c r="AU385">
        <v>0</v>
      </c>
      <c r="AV385">
        <v>0</v>
      </c>
      <c r="AW385">
        <v>2.7879999999999998</v>
      </c>
      <c r="AX385">
        <v>0.15488888888888888</v>
      </c>
      <c r="AY385">
        <v>5.5759999999999996</v>
      </c>
      <c r="AZ385" t="s">
        <v>74</v>
      </c>
      <c r="BA385">
        <v>0.42400000000000038</v>
      </c>
      <c r="BB385">
        <v>2.7374461979913942</v>
      </c>
      <c r="BC385" t="s">
        <v>81</v>
      </c>
      <c r="BD385">
        <v>0</v>
      </c>
      <c r="BE385" t="s">
        <v>76</v>
      </c>
      <c r="BF385">
        <v>2.9510000000000001</v>
      </c>
      <c r="BG385" t="s">
        <v>5709</v>
      </c>
    </row>
    <row r="386" spans="1:59" x14ac:dyDescent="0.25">
      <c r="A386" t="s">
        <v>549</v>
      </c>
      <c r="B386" t="s">
        <v>156</v>
      </c>
      <c r="C386">
        <v>1</v>
      </c>
      <c r="D386">
        <v>386</v>
      </c>
      <c r="E386">
        <v>2</v>
      </c>
      <c r="F386" t="s">
        <v>66</v>
      </c>
      <c r="G386" t="s">
        <v>67</v>
      </c>
      <c r="H386" t="s">
        <v>68</v>
      </c>
      <c r="I386" t="s">
        <v>7</v>
      </c>
      <c r="J386" t="s">
        <v>7</v>
      </c>
      <c r="K386" t="s">
        <v>70</v>
      </c>
      <c r="L386">
        <v>50</v>
      </c>
      <c r="M386">
        <v>1017447</v>
      </c>
      <c r="N386">
        <v>6</v>
      </c>
      <c r="O386">
        <v>2</v>
      </c>
      <c r="P386" t="s">
        <v>71</v>
      </c>
      <c r="Q386" t="s">
        <v>4981</v>
      </c>
      <c r="R386">
        <v>36</v>
      </c>
      <c r="T386">
        <v>3</v>
      </c>
      <c r="U386">
        <v>8</v>
      </c>
      <c r="V386">
        <v>4</v>
      </c>
      <c r="W386">
        <v>0</v>
      </c>
      <c r="X386">
        <v>4</v>
      </c>
      <c r="Y386">
        <v>0</v>
      </c>
      <c r="Z386">
        <v>7</v>
      </c>
      <c r="AA386">
        <v>12</v>
      </c>
      <c r="AB386">
        <v>50</v>
      </c>
      <c r="AC386">
        <v>11</v>
      </c>
      <c r="AD386">
        <v>5</v>
      </c>
      <c r="AE386">
        <v>0</v>
      </c>
      <c r="AF386">
        <v>16</v>
      </c>
      <c r="AG386">
        <v>0</v>
      </c>
      <c r="AH386">
        <v>39</v>
      </c>
      <c r="AI386">
        <v>34</v>
      </c>
      <c r="AJ386">
        <v>39</v>
      </c>
      <c r="AK386">
        <v>39</v>
      </c>
      <c r="AL386">
        <v>0</v>
      </c>
      <c r="AM386">
        <v>0.12</v>
      </c>
      <c r="AN386">
        <v>3.5454545454545454</v>
      </c>
      <c r="AO386">
        <v>0</v>
      </c>
      <c r="AP386" t="s">
        <v>82</v>
      </c>
      <c r="AQ386" t="s">
        <v>73</v>
      </c>
      <c r="AR386" t="s">
        <v>472</v>
      </c>
      <c r="AS386">
        <v>824</v>
      </c>
      <c r="AT386">
        <v>770</v>
      </c>
      <c r="AU386">
        <v>0</v>
      </c>
      <c r="AV386">
        <v>0</v>
      </c>
      <c r="AW386">
        <v>1.5940000000000001</v>
      </c>
      <c r="AX386">
        <v>0.1449090909090909</v>
      </c>
      <c r="AY386">
        <v>2.3185454545454545</v>
      </c>
      <c r="AZ386" t="s">
        <v>74</v>
      </c>
      <c r="BA386">
        <v>3.6814545454545455</v>
      </c>
      <c r="BB386">
        <v>25.405269761606025</v>
      </c>
      <c r="BC386" t="s">
        <v>75</v>
      </c>
      <c r="BD386">
        <v>0</v>
      </c>
      <c r="BE386" t="s">
        <v>76</v>
      </c>
      <c r="BF386">
        <v>1.587</v>
      </c>
      <c r="BG386" t="s">
        <v>5710</v>
      </c>
    </row>
    <row r="387" spans="1:59" x14ac:dyDescent="0.25">
      <c r="A387" t="s">
        <v>550</v>
      </c>
      <c r="B387" t="s">
        <v>156</v>
      </c>
      <c r="C387">
        <v>1</v>
      </c>
      <c r="D387">
        <v>387</v>
      </c>
      <c r="E387">
        <v>2</v>
      </c>
      <c r="F387" t="s">
        <v>66</v>
      </c>
      <c r="G387" t="s">
        <v>67</v>
      </c>
      <c r="H387" t="s">
        <v>68</v>
      </c>
      <c r="I387" t="s">
        <v>7</v>
      </c>
      <c r="J387" t="s">
        <v>7</v>
      </c>
      <c r="K387" t="s">
        <v>70</v>
      </c>
      <c r="L387">
        <v>50</v>
      </c>
      <c r="M387">
        <v>1017449</v>
      </c>
      <c r="N387">
        <v>6</v>
      </c>
      <c r="O387">
        <v>2</v>
      </c>
      <c r="P387" t="s">
        <v>71</v>
      </c>
      <c r="Q387" t="s">
        <v>4981</v>
      </c>
      <c r="R387">
        <v>36</v>
      </c>
      <c r="T387">
        <v>6</v>
      </c>
      <c r="U387">
        <v>11</v>
      </c>
      <c r="V387">
        <v>2</v>
      </c>
      <c r="W387">
        <v>0</v>
      </c>
      <c r="X387">
        <v>2</v>
      </c>
      <c r="Y387">
        <v>2</v>
      </c>
      <c r="Z387">
        <v>10</v>
      </c>
      <c r="AA387">
        <v>15</v>
      </c>
      <c r="AB387">
        <v>50</v>
      </c>
      <c r="AC387">
        <v>12</v>
      </c>
      <c r="AD387">
        <v>3</v>
      </c>
      <c r="AE387">
        <v>2</v>
      </c>
      <c r="AF387">
        <v>17</v>
      </c>
      <c r="AG387">
        <v>0</v>
      </c>
      <c r="AH387">
        <v>38</v>
      </c>
      <c r="AI387">
        <v>33</v>
      </c>
      <c r="AJ387">
        <v>36</v>
      </c>
      <c r="AK387">
        <v>38</v>
      </c>
      <c r="AL387">
        <v>0</v>
      </c>
      <c r="AM387">
        <v>0.12</v>
      </c>
      <c r="AN387">
        <v>3.2727272727272729</v>
      </c>
      <c r="AO387">
        <v>0</v>
      </c>
      <c r="AP387" t="s">
        <v>82</v>
      </c>
      <c r="AQ387" t="s">
        <v>73</v>
      </c>
      <c r="AR387" t="s">
        <v>472</v>
      </c>
      <c r="AS387">
        <v>1295</v>
      </c>
      <c r="AT387">
        <v>1266</v>
      </c>
      <c r="AU387">
        <v>0</v>
      </c>
      <c r="AV387">
        <v>0</v>
      </c>
      <c r="AW387">
        <v>2.5609999999999999</v>
      </c>
      <c r="AX387">
        <v>0.21341666666666667</v>
      </c>
      <c r="AY387">
        <v>3.6280833333333335</v>
      </c>
      <c r="AZ387" t="s">
        <v>74</v>
      </c>
      <c r="BA387">
        <v>2.3719166666666665</v>
      </c>
      <c r="BB387">
        <v>11.114017961733696</v>
      </c>
      <c r="BC387" t="s">
        <v>76</v>
      </c>
      <c r="BD387">
        <v>0</v>
      </c>
      <c r="BE387" t="s">
        <v>76</v>
      </c>
      <c r="BF387">
        <v>2.528</v>
      </c>
      <c r="BG387" t="s">
        <v>5710</v>
      </c>
    </row>
    <row r="388" spans="1:59" x14ac:dyDescent="0.25">
      <c r="A388" t="s">
        <v>551</v>
      </c>
      <c r="B388" t="s">
        <v>156</v>
      </c>
      <c r="C388">
        <v>1</v>
      </c>
      <c r="D388">
        <v>388</v>
      </c>
      <c r="E388">
        <v>2</v>
      </c>
      <c r="F388" t="s">
        <v>66</v>
      </c>
      <c r="G388" t="s">
        <v>67</v>
      </c>
      <c r="H388" t="s">
        <v>68</v>
      </c>
      <c r="I388" t="s">
        <v>7</v>
      </c>
      <c r="J388" t="s">
        <v>7</v>
      </c>
      <c r="K388" t="s">
        <v>70</v>
      </c>
      <c r="L388">
        <v>50</v>
      </c>
      <c r="M388">
        <v>1017451</v>
      </c>
      <c r="N388">
        <v>6</v>
      </c>
      <c r="O388">
        <v>2</v>
      </c>
      <c r="P388" t="s">
        <v>71</v>
      </c>
      <c r="Q388" t="s">
        <v>4981</v>
      </c>
      <c r="R388">
        <v>36</v>
      </c>
      <c r="T388">
        <v>8</v>
      </c>
      <c r="U388">
        <v>13</v>
      </c>
      <c r="V388">
        <v>3</v>
      </c>
      <c r="W388">
        <v>0</v>
      </c>
      <c r="X388">
        <v>3</v>
      </c>
      <c r="Y388">
        <v>1</v>
      </c>
      <c r="Z388">
        <v>12</v>
      </c>
      <c r="AA388">
        <v>17</v>
      </c>
      <c r="AB388">
        <v>50</v>
      </c>
      <c r="AC388">
        <v>13</v>
      </c>
      <c r="AD388">
        <v>4</v>
      </c>
      <c r="AE388">
        <v>2</v>
      </c>
      <c r="AF388">
        <v>19</v>
      </c>
      <c r="AG388">
        <v>0</v>
      </c>
      <c r="AH388">
        <v>37</v>
      </c>
      <c r="AI388">
        <v>31</v>
      </c>
      <c r="AJ388">
        <v>35</v>
      </c>
      <c r="AK388">
        <v>37</v>
      </c>
      <c r="AL388">
        <v>0</v>
      </c>
      <c r="AM388">
        <v>0.12</v>
      </c>
      <c r="AN388">
        <v>3.1818181818181821</v>
      </c>
      <c r="AO388">
        <v>0</v>
      </c>
      <c r="AP388" t="s">
        <v>82</v>
      </c>
      <c r="AQ388" t="s">
        <v>73</v>
      </c>
      <c r="AR388" t="s">
        <v>472</v>
      </c>
      <c r="AS388">
        <v>1172</v>
      </c>
      <c r="AT388">
        <v>1173</v>
      </c>
      <c r="AU388">
        <v>0</v>
      </c>
      <c r="AV388">
        <v>0</v>
      </c>
      <c r="AW388">
        <v>2.3450000000000002</v>
      </c>
      <c r="AX388">
        <v>0.18038461538461539</v>
      </c>
      <c r="AY388">
        <v>3.4273076923076924</v>
      </c>
      <c r="AZ388" t="s">
        <v>74</v>
      </c>
      <c r="BA388">
        <v>2.5726923076923076</v>
      </c>
      <c r="BB388">
        <v>14.262260127931768</v>
      </c>
      <c r="BC388" t="s">
        <v>76</v>
      </c>
      <c r="BD388">
        <v>0</v>
      </c>
      <c r="BE388" t="s">
        <v>76</v>
      </c>
      <c r="BF388">
        <v>2.355</v>
      </c>
      <c r="BG388" t="s">
        <v>5710</v>
      </c>
    </row>
    <row r="389" spans="1:59" x14ac:dyDescent="0.25">
      <c r="A389" t="s">
        <v>552</v>
      </c>
      <c r="B389" t="s">
        <v>156</v>
      </c>
      <c r="C389">
        <v>1</v>
      </c>
      <c r="D389">
        <v>389</v>
      </c>
      <c r="E389">
        <v>2</v>
      </c>
      <c r="F389" t="s">
        <v>66</v>
      </c>
      <c r="G389" t="s">
        <v>67</v>
      </c>
      <c r="H389" t="s">
        <v>68</v>
      </c>
      <c r="I389" t="s">
        <v>7</v>
      </c>
      <c r="J389" t="s">
        <v>7</v>
      </c>
      <c r="K389" t="s">
        <v>70</v>
      </c>
      <c r="L389">
        <v>50</v>
      </c>
      <c r="M389">
        <v>1017453</v>
      </c>
      <c r="N389">
        <v>6</v>
      </c>
      <c r="O389">
        <v>2</v>
      </c>
      <c r="P389" t="s">
        <v>71</v>
      </c>
      <c r="Q389" t="s">
        <v>4981</v>
      </c>
      <c r="R389">
        <v>36</v>
      </c>
      <c r="T389">
        <v>5</v>
      </c>
      <c r="U389">
        <v>10</v>
      </c>
      <c r="V389">
        <v>1</v>
      </c>
      <c r="W389">
        <v>0</v>
      </c>
      <c r="X389">
        <v>1</v>
      </c>
      <c r="Y389">
        <v>1</v>
      </c>
      <c r="Z389">
        <v>7</v>
      </c>
      <c r="AA389">
        <v>12</v>
      </c>
      <c r="AB389">
        <v>50</v>
      </c>
      <c r="AC389">
        <v>11</v>
      </c>
      <c r="AD389">
        <v>1</v>
      </c>
      <c r="AE389">
        <v>2</v>
      </c>
      <c r="AF389">
        <v>14</v>
      </c>
      <c r="AG389">
        <v>0</v>
      </c>
      <c r="AH389">
        <v>39</v>
      </c>
      <c r="AI389">
        <v>36</v>
      </c>
      <c r="AJ389">
        <v>37</v>
      </c>
      <c r="AK389">
        <v>39</v>
      </c>
      <c r="AL389">
        <v>0</v>
      </c>
      <c r="AM389">
        <v>0.12</v>
      </c>
      <c r="AN389">
        <v>3.3636363636363638</v>
      </c>
      <c r="AO389">
        <v>0</v>
      </c>
      <c r="AP389" t="s">
        <v>82</v>
      </c>
      <c r="AQ389" t="s">
        <v>73</v>
      </c>
      <c r="AR389" t="s">
        <v>472</v>
      </c>
      <c r="AS389">
        <v>827</v>
      </c>
      <c r="AT389">
        <v>795</v>
      </c>
      <c r="AU389">
        <v>0</v>
      </c>
      <c r="AV389">
        <v>0</v>
      </c>
      <c r="AW389">
        <v>1.6220000000000001</v>
      </c>
      <c r="AX389">
        <v>0.14745454545454548</v>
      </c>
      <c r="AY389">
        <v>2.0643636363636366</v>
      </c>
      <c r="AZ389" t="s">
        <v>74</v>
      </c>
      <c r="BA389">
        <v>3.9356363636363634</v>
      </c>
      <c r="BB389">
        <v>26.690505548705296</v>
      </c>
      <c r="BC389" t="s">
        <v>76</v>
      </c>
      <c r="BD389">
        <v>0</v>
      </c>
      <c r="BE389" t="s">
        <v>76</v>
      </c>
      <c r="BF389">
        <v>1.6319999999999999</v>
      </c>
      <c r="BG389" t="s">
        <v>5710</v>
      </c>
    </row>
    <row r="390" spans="1:59" x14ac:dyDescent="0.25">
      <c r="A390" t="s">
        <v>553</v>
      </c>
      <c r="B390" t="s">
        <v>156</v>
      </c>
      <c r="C390">
        <v>1</v>
      </c>
      <c r="D390">
        <v>390</v>
      </c>
      <c r="E390">
        <v>2</v>
      </c>
      <c r="F390" t="s">
        <v>66</v>
      </c>
      <c r="G390" t="s">
        <v>67</v>
      </c>
      <c r="H390" t="s">
        <v>68</v>
      </c>
      <c r="I390" t="s">
        <v>7</v>
      </c>
      <c r="J390" t="s">
        <v>7</v>
      </c>
      <c r="K390" t="s">
        <v>70</v>
      </c>
      <c r="L390">
        <v>50</v>
      </c>
      <c r="M390">
        <v>1017455</v>
      </c>
      <c r="N390">
        <v>6</v>
      </c>
      <c r="O390">
        <v>2</v>
      </c>
      <c r="P390" t="s">
        <v>71</v>
      </c>
      <c r="Q390" t="s">
        <v>4981</v>
      </c>
      <c r="R390">
        <v>36</v>
      </c>
      <c r="T390">
        <v>4</v>
      </c>
      <c r="U390">
        <v>9</v>
      </c>
      <c r="V390">
        <v>8</v>
      </c>
      <c r="W390">
        <v>1</v>
      </c>
      <c r="X390">
        <v>7</v>
      </c>
      <c r="Y390">
        <v>0</v>
      </c>
      <c r="Z390">
        <v>12</v>
      </c>
      <c r="AA390">
        <v>17</v>
      </c>
      <c r="AB390">
        <v>50</v>
      </c>
      <c r="AC390">
        <v>9</v>
      </c>
      <c r="AD390">
        <v>10</v>
      </c>
      <c r="AE390">
        <v>0</v>
      </c>
      <c r="AF390">
        <v>20</v>
      </c>
      <c r="AG390">
        <v>1</v>
      </c>
      <c r="AH390">
        <v>41</v>
      </c>
      <c r="AI390">
        <v>30</v>
      </c>
      <c r="AJ390">
        <v>40</v>
      </c>
      <c r="AK390">
        <v>40</v>
      </c>
      <c r="AL390">
        <v>0</v>
      </c>
      <c r="AM390">
        <v>0.12</v>
      </c>
      <c r="AN390">
        <v>3.6363636363636367</v>
      </c>
      <c r="AO390">
        <v>0.13636363636363635</v>
      </c>
      <c r="AP390" t="s">
        <v>82</v>
      </c>
      <c r="AQ390" t="s">
        <v>73</v>
      </c>
      <c r="AR390" t="s">
        <v>472</v>
      </c>
      <c r="AS390">
        <v>710</v>
      </c>
      <c r="AT390">
        <v>762</v>
      </c>
      <c r="AU390">
        <v>0</v>
      </c>
      <c r="AV390">
        <v>0</v>
      </c>
      <c r="AW390">
        <v>1.472</v>
      </c>
      <c r="AX390">
        <v>0.16355555555555557</v>
      </c>
      <c r="AY390">
        <v>3.2711111111111113</v>
      </c>
      <c r="AZ390" t="s">
        <v>74</v>
      </c>
      <c r="BA390">
        <v>2.7288888888888887</v>
      </c>
      <c r="BB390">
        <v>16.684782608695649</v>
      </c>
      <c r="BC390" t="s">
        <v>76</v>
      </c>
      <c r="BD390">
        <v>0</v>
      </c>
      <c r="BE390" t="s">
        <v>76</v>
      </c>
      <c r="BF390">
        <v>1.4450000000000001</v>
      </c>
      <c r="BG390" t="s">
        <v>5710</v>
      </c>
    </row>
    <row r="391" spans="1:59" x14ac:dyDescent="0.25">
      <c r="A391" t="s">
        <v>554</v>
      </c>
      <c r="B391" t="s">
        <v>156</v>
      </c>
      <c r="C391">
        <v>1</v>
      </c>
      <c r="D391">
        <v>391</v>
      </c>
      <c r="E391">
        <v>2</v>
      </c>
      <c r="F391" t="s">
        <v>66</v>
      </c>
      <c r="G391" t="s">
        <v>67</v>
      </c>
      <c r="H391" t="s">
        <v>77</v>
      </c>
      <c r="I391" t="s">
        <v>5</v>
      </c>
      <c r="J391" t="s">
        <v>78</v>
      </c>
      <c r="K391" t="s">
        <v>70</v>
      </c>
      <c r="L391">
        <v>50</v>
      </c>
      <c r="M391">
        <v>1017457</v>
      </c>
      <c r="N391">
        <v>5</v>
      </c>
      <c r="O391">
        <v>2</v>
      </c>
      <c r="P391" t="s">
        <v>71</v>
      </c>
      <c r="Q391" t="s">
        <v>4981</v>
      </c>
      <c r="R391">
        <v>36</v>
      </c>
      <c r="T391">
        <v>0</v>
      </c>
      <c r="U391">
        <v>4</v>
      </c>
      <c r="V391">
        <v>0</v>
      </c>
      <c r="W391">
        <v>0</v>
      </c>
      <c r="X391">
        <v>0</v>
      </c>
      <c r="Y391">
        <v>0</v>
      </c>
      <c r="Z391">
        <v>0</v>
      </c>
      <c r="AA391">
        <v>4</v>
      </c>
      <c r="AB391">
        <v>50</v>
      </c>
      <c r="AC391">
        <v>4</v>
      </c>
      <c r="AD391">
        <v>0</v>
      </c>
      <c r="AE391">
        <v>0</v>
      </c>
      <c r="AF391">
        <v>4</v>
      </c>
      <c r="AG391">
        <v>0</v>
      </c>
      <c r="AH391">
        <v>46</v>
      </c>
      <c r="AI391">
        <v>46</v>
      </c>
      <c r="AJ391">
        <v>46</v>
      </c>
      <c r="AK391">
        <v>46</v>
      </c>
      <c r="AL391">
        <v>0</v>
      </c>
      <c r="AM391">
        <v>0.1</v>
      </c>
      <c r="AN391">
        <v>4.1818181818181817</v>
      </c>
      <c r="AO391">
        <v>0</v>
      </c>
      <c r="AP391" t="s">
        <v>79</v>
      </c>
      <c r="AQ391" t="s">
        <v>73</v>
      </c>
      <c r="AR391" t="s">
        <v>472</v>
      </c>
      <c r="AS391">
        <v>0</v>
      </c>
      <c r="AT391">
        <v>0</v>
      </c>
      <c r="AU391">
        <v>0</v>
      </c>
      <c r="AV391">
        <v>0</v>
      </c>
      <c r="AW391">
        <v>0</v>
      </c>
      <c r="AX391">
        <v>0</v>
      </c>
      <c r="AY391">
        <v>0</v>
      </c>
      <c r="AZ391" t="s">
        <v>80</v>
      </c>
      <c r="BA391">
        <v>5</v>
      </c>
      <c r="BB391">
        <v>0</v>
      </c>
      <c r="BC391" t="s">
        <v>76</v>
      </c>
      <c r="BD391">
        <v>0</v>
      </c>
      <c r="BE391" t="s">
        <v>76</v>
      </c>
      <c r="BF391">
        <v>4.8703839999999996</v>
      </c>
      <c r="BG391" t="s">
        <v>5710</v>
      </c>
    </row>
    <row r="392" spans="1:59" x14ac:dyDescent="0.25">
      <c r="A392" t="s">
        <v>555</v>
      </c>
      <c r="B392" t="s">
        <v>156</v>
      </c>
      <c r="C392">
        <v>1</v>
      </c>
      <c r="D392">
        <v>392</v>
      </c>
      <c r="E392">
        <v>2</v>
      </c>
      <c r="F392" t="s">
        <v>66</v>
      </c>
      <c r="G392" t="s">
        <v>67</v>
      </c>
      <c r="H392" t="s">
        <v>68</v>
      </c>
      <c r="I392" t="s">
        <v>7</v>
      </c>
      <c r="J392" t="s">
        <v>7</v>
      </c>
      <c r="K392" t="s">
        <v>70</v>
      </c>
      <c r="L392">
        <v>50</v>
      </c>
      <c r="M392">
        <v>1017459</v>
      </c>
      <c r="N392">
        <v>6</v>
      </c>
      <c r="O392">
        <v>2</v>
      </c>
      <c r="P392" t="s">
        <v>71</v>
      </c>
      <c r="Q392" t="s">
        <v>4981</v>
      </c>
      <c r="R392">
        <v>36</v>
      </c>
      <c r="T392">
        <v>8</v>
      </c>
      <c r="U392">
        <v>13</v>
      </c>
      <c r="V392">
        <v>1</v>
      </c>
      <c r="W392">
        <v>1</v>
      </c>
      <c r="X392">
        <v>0</v>
      </c>
      <c r="Y392">
        <v>0</v>
      </c>
      <c r="Z392">
        <v>9</v>
      </c>
      <c r="AA392">
        <v>14</v>
      </c>
      <c r="AB392">
        <v>50</v>
      </c>
      <c r="AC392">
        <v>16</v>
      </c>
      <c r="AD392">
        <v>0</v>
      </c>
      <c r="AE392">
        <v>0</v>
      </c>
      <c r="AF392">
        <v>17</v>
      </c>
      <c r="AG392">
        <v>1</v>
      </c>
      <c r="AH392">
        <v>34</v>
      </c>
      <c r="AI392">
        <v>33</v>
      </c>
      <c r="AJ392">
        <v>33</v>
      </c>
      <c r="AK392">
        <v>33</v>
      </c>
      <c r="AL392">
        <v>0</v>
      </c>
      <c r="AM392">
        <v>0.12</v>
      </c>
      <c r="AN392">
        <v>3</v>
      </c>
      <c r="AO392">
        <v>0.13636363636363635</v>
      </c>
      <c r="AP392" t="s">
        <v>82</v>
      </c>
      <c r="AQ392" t="s">
        <v>73</v>
      </c>
      <c r="AR392" t="s">
        <v>472</v>
      </c>
      <c r="AS392">
        <v>1110</v>
      </c>
      <c r="AT392">
        <v>1136</v>
      </c>
      <c r="AU392">
        <v>0</v>
      </c>
      <c r="AV392">
        <v>0</v>
      </c>
      <c r="AW392">
        <v>2.246</v>
      </c>
      <c r="AX392">
        <v>0.140375</v>
      </c>
      <c r="AY392">
        <v>2.3863750000000001</v>
      </c>
      <c r="AZ392" t="s">
        <v>74</v>
      </c>
      <c r="BA392">
        <v>3.6136249999999999</v>
      </c>
      <c r="BB392">
        <v>25.742653606411398</v>
      </c>
      <c r="BC392" t="s">
        <v>76</v>
      </c>
      <c r="BD392">
        <v>0</v>
      </c>
      <c r="BE392" t="s">
        <v>76</v>
      </c>
      <c r="BF392">
        <v>2.3330000000000002</v>
      </c>
      <c r="BG392" t="s">
        <v>5710</v>
      </c>
    </row>
    <row r="393" spans="1:59" x14ac:dyDescent="0.25">
      <c r="A393" t="s">
        <v>556</v>
      </c>
      <c r="B393" t="s">
        <v>156</v>
      </c>
      <c r="C393">
        <v>1</v>
      </c>
      <c r="D393">
        <v>393</v>
      </c>
      <c r="E393">
        <v>2</v>
      </c>
      <c r="F393" t="s">
        <v>66</v>
      </c>
      <c r="G393" t="s">
        <v>67</v>
      </c>
      <c r="H393" t="s">
        <v>68</v>
      </c>
      <c r="I393" t="s">
        <v>7</v>
      </c>
      <c r="J393" t="s">
        <v>7</v>
      </c>
      <c r="K393" t="s">
        <v>70</v>
      </c>
      <c r="L393">
        <v>50</v>
      </c>
      <c r="M393">
        <v>1017461</v>
      </c>
      <c r="N393">
        <v>6</v>
      </c>
      <c r="O393">
        <v>2</v>
      </c>
      <c r="P393" t="s">
        <v>71</v>
      </c>
      <c r="Q393" t="s">
        <v>4981</v>
      </c>
      <c r="R393">
        <v>36</v>
      </c>
      <c r="T393">
        <v>4</v>
      </c>
      <c r="U393">
        <v>9</v>
      </c>
      <c r="V393">
        <v>7</v>
      </c>
      <c r="W393">
        <v>2</v>
      </c>
      <c r="X393">
        <v>5</v>
      </c>
      <c r="Y393">
        <v>1</v>
      </c>
      <c r="Z393">
        <v>12</v>
      </c>
      <c r="AA393">
        <v>17</v>
      </c>
      <c r="AB393">
        <v>50</v>
      </c>
      <c r="AC393">
        <v>9</v>
      </c>
      <c r="AD393">
        <v>8</v>
      </c>
      <c r="AE393">
        <v>1</v>
      </c>
      <c r="AF393">
        <v>20</v>
      </c>
      <c r="AG393">
        <v>2</v>
      </c>
      <c r="AH393">
        <v>41</v>
      </c>
      <c r="AI393">
        <v>30</v>
      </c>
      <c r="AJ393">
        <v>38</v>
      </c>
      <c r="AK393">
        <v>39</v>
      </c>
      <c r="AL393">
        <v>0</v>
      </c>
      <c r="AM393">
        <v>0.12</v>
      </c>
      <c r="AN393">
        <v>3.4545454545454546</v>
      </c>
      <c r="AO393">
        <v>0.27272727272727271</v>
      </c>
      <c r="AP393" t="s">
        <v>82</v>
      </c>
      <c r="AQ393" t="s">
        <v>73</v>
      </c>
      <c r="AR393" t="s">
        <v>472</v>
      </c>
      <c r="AS393">
        <v>998</v>
      </c>
      <c r="AT393">
        <v>908</v>
      </c>
      <c r="AU393">
        <v>0</v>
      </c>
      <c r="AV393">
        <v>0</v>
      </c>
      <c r="AW393">
        <v>1.9059999999999999</v>
      </c>
      <c r="AX393">
        <v>0.21177777777777776</v>
      </c>
      <c r="AY393">
        <v>4.2355555555555551</v>
      </c>
      <c r="AZ393" t="s">
        <v>74</v>
      </c>
      <c r="BA393">
        <v>1.7644444444444449</v>
      </c>
      <c r="BB393">
        <v>8.331584470094441</v>
      </c>
      <c r="BC393" t="s">
        <v>76</v>
      </c>
      <c r="BD393">
        <v>0</v>
      </c>
      <c r="BE393" t="s">
        <v>76</v>
      </c>
      <c r="BF393">
        <v>2.2930000000000001</v>
      </c>
      <c r="BG393" t="s">
        <v>5710</v>
      </c>
    </row>
    <row r="394" spans="1:59" x14ac:dyDescent="0.25">
      <c r="A394" t="s">
        <v>557</v>
      </c>
      <c r="B394" t="s">
        <v>156</v>
      </c>
      <c r="C394">
        <v>1</v>
      </c>
      <c r="D394">
        <v>394</v>
      </c>
      <c r="E394">
        <v>2</v>
      </c>
      <c r="F394" t="s">
        <v>66</v>
      </c>
      <c r="G394" t="s">
        <v>67</v>
      </c>
      <c r="H394" t="s">
        <v>68</v>
      </c>
      <c r="I394" t="s">
        <v>7</v>
      </c>
      <c r="J394" t="s">
        <v>7</v>
      </c>
      <c r="K394" t="s">
        <v>70</v>
      </c>
      <c r="L394">
        <v>50</v>
      </c>
      <c r="M394">
        <v>1017463</v>
      </c>
      <c r="N394">
        <v>11</v>
      </c>
      <c r="O394">
        <v>2</v>
      </c>
      <c r="P394" t="s">
        <v>71</v>
      </c>
      <c r="Q394" t="s">
        <v>4981</v>
      </c>
      <c r="R394">
        <v>36</v>
      </c>
      <c r="T394">
        <v>40</v>
      </c>
      <c r="U394">
        <v>45</v>
      </c>
      <c r="V394">
        <v>0</v>
      </c>
      <c r="W394">
        <v>0</v>
      </c>
      <c r="X394">
        <v>0</v>
      </c>
      <c r="Y394">
        <v>0</v>
      </c>
      <c r="Z394">
        <v>40</v>
      </c>
      <c r="AA394">
        <v>45</v>
      </c>
      <c r="AB394">
        <v>50</v>
      </c>
      <c r="AC394">
        <v>45</v>
      </c>
      <c r="AD394">
        <v>0</v>
      </c>
      <c r="AE394">
        <v>0</v>
      </c>
      <c r="AF394">
        <v>45</v>
      </c>
      <c r="AG394">
        <v>0</v>
      </c>
      <c r="AH394">
        <v>5</v>
      </c>
      <c r="AI394">
        <v>5</v>
      </c>
      <c r="AJ394">
        <v>5</v>
      </c>
      <c r="AK394">
        <v>5</v>
      </c>
      <c r="AL394">
        <v>0</v>
      </c>
      <c r="AM394">
        <v>0.22</v>
      </c>
      <c r="AN394">
        <v>0.45454545454545459</v>
      </c>
      <c r="AO394">
        <v>0</v>
      </c>
      <c r="AP394" t="s">
        <v>82</v>
      </c>
      <c r="AQ394" t="s">
        <v>73</v>
      </c>
      <c r="AR394" t="s">
        <v>472</v>
      </c>
      <c r="AS394">
        <v>4869</v>
      </c>
      <c r="AT394">
        <v>4858</v>
      </c>
      <c r="AU394">
        <v>0</v>
      </c>
      <c r="AV394">
        <v>0</v>
      </c>
      <c r="AW394">
        <v>9.7270000000000003</v>
      </c>
      <c r="AX394">
        <v>0.21615555555555557</v>
      </c>
      <c r="AY394">
        <v>9.7270000000000003</v>
      </c>
      <c r="AZ394" t="s">
        <v>74</v>
      </c>
      <c r="BA394">
        <v>1.2729999999999997</v>
      </c>
      <c r="BB394">
        <v>5.8892772694561515</v>
      </c>
      <c r="BC394" t="s">
        <v>76</v>
      </c>
      <c r="BD394">
        <v>0</v>
      </c>
      <c r="BE394" t="s">
        <v>76</v>
      </c>
      <c r="BF394">
        <v>9.6319999999999997</v>
      </c>
      <c r="BG394" t="s">
        <v>5710</v>
      </c>
    </row>
    <row r="395" spans="1:59" x14ac:dyDescent="0.25">
      <c r="A395" t="s">
        <v>558</v>
      </c>
      <c r="B395" t="s">
        <v>156</v>
      </c>
      <c r="C395">
        <v>1</v>
      </c>
      <c r="D395">
        <v>395</v>
      </c>
      <c r="E395">
        <v>2</v>
      </c>
      <c r="F395" t="s">
        <v>66</v>
      </c>
      <c r="G395" t="s">
        <v>67</v>
      </c>
      <c r="H395" t="s">
        <v>68</v>
      </c>
      <c r="I395" t="s">
        <v>7</v>
      </c>
      <c r="J395" t="s">
        <v>7</v>
      </c>
      <c r="K395" t="s">
        <v>70</v>
      </c>
      <c r="L395">
        <v>50</v>
      </c>
      <c r="M395">
        <v>1017465</v>
      </c>
      <c r="N395">
        <v>10</v>
      </c>
      <c r="O395">
        <v>2</v>
      </c>
      <c r="P395" t="s">
        <v>71</v>
      </c>
      <c r="Q395" t="s">
        <v>4981</v>
      </c>
      <c r="R395">
        <v>36</v>
      </c>
      <c r="T395">
        <v>37</v>
      </c>
      <c r="U395">
        <v>42</v>
      </c>
      <c r="V395">
        <v>0</v>
      </c>
      <c r="W395">
        <v>0</v>
      </c>
      <c r="X395">
        <v>0</v>
      </c>
      <c r="Y395">
        <v>0</v>
      </c>
      <c r="Z395">
        <v>37</v>
      </c>
      <c r="AA395">
        <v>42</v>
      </c>
      <c r="AB395">
        <v>50</v>
      </c>
      <c r="AC395">
        <v>42</v>
      </c>
      <c r="AD395">
        <v>0</v>
      </c>
      <c r="AE395">
        <v>0</v>
      </c>
      <c r="AF395">
        <v>42</v>
      </c>
      <c r="AG395">
        <v>0</v>
      </c>
      <c r="AH395">
        <v>8</v>
      </c>
      <c r="AI395">
        <v>8</v>
      </c>
      <c r="AJ395">
        <v>8</v>
      </c>
      <c r="AK395">
        <v>8</v>
      </c>
      <c r="AL395">
        <v>0</v>
      </c>
      <c r="AM395">
        <v>0.2</v>
      </c>
      <c r="AN395">
        <v>0.72727272727272729</v>
      </c>
      <c r="AO395">
        <v>0</v>
      </c>
      <c r="AP395" t="s">
        <v>82</v>
      </c>
      <c r="AQ395" t="s">
        <v>73</v>
      </c>
      <c r="AR395" t="s">
        <v>472</v>
      </c>
      <c r="AS395">
        <v>4449</v>
      </c>
      <c r="AT395">
        <v>4408</v>
      </c>
      <c r="AU395">
        <v>0</v>
      </c>
      <c r="AV395">
        <v>0</v>
      </c>
      <c r="AW395">
        <v>8.8569999999999993</v>
      </c>
      <c r="AX395">
        <v>0.21088095238095236</v>
      </c>
      <c r="AY395">
        <v>8.8569999999999993</v>
      </c>
      <c r="AZ395" t="s">
        <v>74</v>
      </c>
      <c r="BA395">
        <v>1.1430000000000007</v>
      </c>
      <c r="BB395">
        <v>5.4201196793496704</v>
      </c>
      <c r="BC395" t="s">
        <v>76</v>
      </c>
      <c r="BD395">
        <v>0</v>
      </c>
      <c r="BE395" t="s">
        <v>76</v>
      </c>
      <c r="BF395">
        <v>8.968</v>
      </c>
      <c r="BG395" t="s">
        <v>5710</v>
      </c>
    </row>
    <row r="396" spans="1:59" x14ac:dyDescent="0.25">
      <c r="A396" t="s">
        <v>559</v>
      </c>
      <c r="B396" t="s">
        <v>156</v>
      </c>
      <c r="C396">
        <v>1</v>
      </c>
      <c r="D396">
        <v>396</v>
      </c>
      <c r="E396">
        <v>2</v>
      </c>
      <c r="F396" t="s">
        <v>66</v>
      </c>
      <c r="G396" t="s">
        <v>67</v>
      </c>
      <c r="H396" t="s">
        <v>68</v>
      </c>
      <c r="I396" t="s">
        <v>7</v>
      </c>
      <c r="J396" t="s">
        <v>7</v>
      </c>
      <c r="K396" t="s">
        <v>70</v>
      </c>
      <c r="L396">
        <v>50</v>
      </c>
      <c r="M396">
        <v>1017467</v>
      </c>
      <c r="N396">
        <v>11</v>
      </c>
      <c r="O396">
        <v>2</v>
      </c>
      <c r="P396" t="s">
        <v>71</v>
      </c>
      <c r="Q396" t="s">
        <v>4981</v>
      </c>
      <c r="R396">
        <v>36</v>
      </c>
      <c r="T396">
        <v>41</v>
      </c>
      <c r="U396">
        <v>46</v>
      </c>
      <c r="V396">
        <v>1</v>
      </c>
      <c r="W396">
        <v>0</v>
      </c>
      <c r="X396">
        <v>1</v>
      </c>
      <c r="Y396">
        <v>0</v>
      </c>
      <c r="Z396">
        <v>42</v>
      </c>
      <c r="AA396">
        <v>47</v>
      </c>
      <c r="AB396">
        <v>50</v>
      </c>
      <c r="AC396">
        <v>46</v>
      </c>
      <c r="AD396">
        <v>1</v>
      </c>
      <c r="AE396">
        <v>0</v>
      </c>
      <c r="AF396">
        <v>47</v>
      </c>
      <c r="AG396">
        <v>0</v>
      </c>
      <c r="AH396">
        <v>4</v>
      </c>
      <c r="AI396">
        <v>3</v>
      </c>
      <c r="AJ396">
        <v>4</v>
      </c>
      <c r="AK396">
        <v>4</v>
      </c>
      <c r="AL396">
        <v>0</v>
      </c>
      <c r="AM396">
        <v>0.22</v>
      </c>
      <c r="AN396">
        <v>0.36363636363636365</v>
      </c>
      <c r="AO396">
        <v>0</v>
      </c>
      <c r="AP396" t="s">
        <v>82</v>
      </c>
      <c r="AQ396" t="s">
        <v>73</v>
      </c>
      <c r="AR396" t="s">
        <v>472</v>
      </c>
      <c r="AS396">
        <v>5034</v>
      </c>
      <c r="AT396">
        <v>5188</v>
      </c>
      <c r="AU396">
        <v>0</v>
      </c>
      <c r="AV396">
        <v>0</v>
      </c>
      <c r="AW396">
        <v>10.222</v>
      </c>
      <c r="AX396">
        <v>0.22221739130434781</v>
      </c>
      <c r="AY396">
        <v>10.444217391304347</v>
      </c>
      <c r="AZ396" t="s">
        <v>74</v>
      </c>
      <c r="BA396">
        <v>0.55578260869565277</v>
      </c>
      <c r="BB396">
        <v>2.5010761103502279</v>
      </c>
      <c r="BC396" t="s">
        <v>81</v>
      </c>
      <c r="BD396">
        <v>0</v>
      </c>
      <c r="BE396" t="s">
        <v>76</v>
      </c>
      <c r="BF396">
        <v>10.074999999999999</v>
      </c>
      <c r="BG396" t="s">
        <v>5710</v>
      </c>
    </row>
    <row r="397" spans="1:59" x14ac:dyDescent="0.25">
      <c r="A397" t="s">
        <v>560</v>
      </c>
      <c r="B397" t="s">
        <v>156</v>
      </c>
      <c r="C397">
        <v>1</v>
      </c>
      <c r="D397">
        <v>397</v>
      </c>
      <c r="E397">
        <v>2</v>
      </c>
      <c r="F397" t="s">
        <v>66</v>
      </c>
      <c r="G397" t="s">
        <v>67</v>
      </c>
      <c r="H397" t="s">
        <v>68</v>
      </c>
      <c r="I397" t="s">
        <v>7</v>
      </c>
      <c r="J397" t="s">
        <v>7</v>
      </c>
      <c r="K397" t="s">
        <v>70</v>
      </c>
      <c r="L397">
        <v>50</v>
      </c>
      <c r="M397">
        <v>1017469</v>
      </c>
      <c r="N397">
        <v>6</v>
      </c>
      <c r="O397">
        <v>2</v>
      </c>
      <c r="P397" t="s">
        <v>71</v>
      </c>
      <c r="Q397" t="s">
        <v>4500</v>
      </c>
      <c r="R397">
        <v>37</v>
      </c>
      <c r="T397">
        <v>2</v>
      </c>
      <c r="U397">
        <v>7</v>
      </c>
      <c r="V397">
        <v>1</v>
      </c>
      <c r="W397">
        <v>1</v>
      </c>
      <c r="X397">
        <v>0</v>
      </c>
      <c r="Y397">
        <v>0</v>
      </c>
      <c r="Z397">
        <v>3</v>
      </c>
      <c r="AA397">
        <v>8</v>
      </c>
      <c r="AB397">
        <v>50</v>
      </c>
      <c r="AC397">
        <v>7</v>
      </c>
      <c r="AD397">
        <v>0</v>
      </c>
      <c r="AE397">
        <v>0</v>
      </c>
      <c r="AF397">
        <v>8</v>
      </c>
      <c r="AG397">
        <v>1</v>
      </c>
      <c r="AH397">
        <v>43</v>
      </c>
      <c r="AI397">
        <v>42</v>
      </c>
      <c r="AJ397">
        <v>42</v>
      </c>
      <c r="AK397">
        <v>42</v>
      </c>
      <c r="AL397">
        <v>0</v>
      </c>
      <c r="AM397">
        <v>0.12</v>
      </c>
      <c r="AN397">
        <v>3.8181818181818183</v>
      </c>
      <c r="AO397">
        <v>0.13636363636363635</v>
      </c>
      <c r="AP397" t="s">
        <v>82</v>
      </c>
      <c r="AQ397" t="s">
        <v>73</v>
      </c>
      <c r="AR397" t="s">
        <v>472</v>
      </c>
      <c r="AS397">
        <v>294</v>
      </c>
      <c r="AT397">
        <v>297</v>
      </c>
      <c r="AU397">
        <v>0</v>
      </c>
      <c r="AV397">
        <v>0</v>
      </c>
      <c r="AW397">
        <v>0.59099999999999997</v>
      </c>
      <c r="AX397">
        <v>8.4428571428571422E-2</v>
      </c>
      <c r="AY397">
        <v>0.67542857142857138</v>
      </c>
      <c r="AZ397" t="s">
        <v>74</v>
      </c>
      <c r="BA397">
        <v>5.3245714285714287</v>
      </c>
      <c r="BB397">
        <v>63.065989847715741</v>
      </c>
      <c r="BC397" t="s">
        <v>75</v>
      </c>
      <c r="BD397">
        <v>0</v>
      </c>
      <c r="BE397" t="s">
        <v>76</v>
      </c>
      <c r="BF397">
        <v>0.58599999999999997</v>
      </c>
      <c r="BG397" t="s">
        <v>5711</v>
      </c>
    </row>
    <row r="398" spans="1:59" x14ac:dyDescent="0.25">
      <c r="A398" t="s">
        <v>561</v>
      </c>
      <c r="B398" t="s">
        <v>156</v>
      </c>
      <c r="C398">
        <v>1</v>
      </c>
      <c r="D398">
        <v>398</v>
      </c>
      <c r="E398">
        <v>2</v>
      </c>
      <c r="F398" t="s">
        <v>66</v>
      </c>
      <c r="G398" t="s">
        <v>67</v>
      </c>
      <c r="H398" t="s">
        <v>68</v>
      </c>
      <c r="I398" t="s">
        <v>7</v>
      </c>
      <c r="J398" t="s">
        <v>7</v>
      </c>
      <c r="K398" t="s">
        <v>70</v>
      </c>
      <c r="L398">
        <v>50</v>
      </c>
      <c r="M398">
        <v>1017471</v>
      </c>
      <c r="N398">
        <v>6</v>
      </c>
      <c r="O398">
        <v>2</v>
      </c>
      <c r="P398" t="s">
        <v>71</v>
      </c>
      <c r="Q398" t="s">
        <v>4500</v>
      </c>
      <c r="R398">
        <v>37</v>
      </c>
      <c r="T398">
        <v>6</v>
      </c>
      <c r="U398">
        <v>11</v>
      </c>
      <c r="V398">
        <v>3</v>
      </c>
      <c r="W398">
        <v>3</v>
      </c>
      <c r="X398">
        <v>0</v>
      </c>
      <c r="Y398">
        <v>0</v>
      </c>
      <c r="Z398">
        <v>9</v>
      </c>
      <c r="AA398">
        <v>14</v>
      </c>
      <c r="AB398">
        <v>50</v>
      </c>
      <c r="AC398">
        <v>12</v>
      </c>
      <c r="AD398">
        <v>0</v>
      </c>
      <c r="AE398">
        <v>0</v>
      </c>
      <c r="AF398">
        <v>15</v>
      </c>
      <c r="AG398">
        <v>3</v>
      </c>
      <c r="AH398">
        <v>38</v>
      </c>
      <c r="AI398">
        <v>35</v>
      </c>
      <c r="AJ398">
        <v>35</v>
      </c>
      <c r="AK398">
        <v>35</v>
      </c>
      <c r="AL398">
        <v>0</v>
      </c>
      <c r="AM398">
        <v>0.12</v>
      </c>
      <c r="AN398">
        <v>3.1818181818181821</v>
      </c>
      <c r="AO398">
        <v>0.40909090909090906</v>
      </c>
      <c r="AP398" t="s">
        <v>82</v>
      </c>
      <c r="AQ398" t="s">
        <v>73</v>
      </c>
      <c r="AR398" t="s">
        <v>472</v>
      </c>
      <c r="AS398">
        <v>933</v>
      </c>
      <c r="AT398">
        <v>903</v>
      </c>
      <c r="AU398">
        <v>0</v>
      </c>
      <c r="AV398">
        <v>0</v>
      </c>
      <c r="AW398">
        <v>1.8360000000000001</v>
      </c>
      <c r="AX398">
        <v>0.153</v>
      </c>
      <c r="AY398">
        <v>2.2949999999999999</v>
      </c>
      <c r="AZ398" t="s">
        <v>74</v>
      </c>
      <c r="BA398">
        <v>3.7050000000000001</v>
      </c>
      <c r="BB398">
        <v>24.215686274509803</v>
      </c>
      <c r="BC398" t="s">
        <v>76</v>
      </c>
      <c r="BD398">
        <v>0</v>
      </c>
      <c r="BE398" t="s">
        <v>76</v>
      </c>
      <c r="BF398">
        <v>1.8169999999999999</v>
      </c>
      <c r="BG398" t="s">
        <v>5711</v>
      </c>
    </row>
    <row r="399" spans="1:59" x14ac:dyDescent="0.25">
      <c r="A399" t="s">
        <v>562</v>
      </c>
      <c r="B399" t="s">
        <v>156</v>
      </c>
      <c r="C399">
        <v>1</v>
      </c>
      <c r="D399">
        <v>399</v>
      </c>
      <c r="E399">
        <v>2</v>
      </c>
      <c r="F399" t="s">
        <v>66</v>
      </c>
      <c r="G399" t="s">
        <v>67</v>
      </c>
      <c r="H399" t="s">
        <v>68</v>
      </c>
      <c r="I399" t="s">
        <v>7</v>
      </c>
      <c r="J399" t="s">
        <v>7</v>
      </c>
      <c r="K399" t="s">
        <v>70</v>
      </c>
      <c r="L399">
        <v>50</v>
      </c>
      <c r="M399">
        <v>1017473</v>
      </c>
      <c r="N399">
        <v>6</v>
      </c>
      <c r="O399">
        <v>2</v>
      </c>
      <c r="P399" t="s">
        <v>71</v>
      </c>
      <c r="Q399" t="s">
        <v>4500</v>
      </c>
      <c r="R399">
        <v>37</v>
      </c>
      <c r="T399">
        <v>11</v>
      </c>
      <c r="U399">
        <v>16</v>
      </c>
      <c r="V399">
        <v>5</v>
      </c>
      <c r="W399">
        <v>4</v>
      </c>
      <c r="X399">
        <v>1</v>
      </c>
      <c r="Y399">
        <v>0</v>
      </c>
      <c r="Z399">
        <v>16</v>
      </c>
      <c r="AA399">
        <v>21</v>
      </c>
      <c r="AB399">
        <v>50</v>
      </c>
      <c r="AC399">
        <v>16</v>
      </c>
      <c r="AD399">
        <v>1</v>
      </c>
      <c r="AE399">
        <v>0</v>
      </c>
      <c r="AF399">
        <v>21</v>
      </c>
      <c r="AG399">
        <v>4</v>
      </c>
      <c r="AH399">
        <v>34</v>
      </c>
      <c r="AI399">
        <v>29</v>
      </c>
      <c r="AJ399">
        <v>30</v>
      </c>
      <c r="AK399">
        <v>30</v>
      </c>
      <c r="AL399">
        <v>0</v>
      </c>
      <c r="AM399">
        <v>0.12</v>
      </c>
      <c r="AN399">
        <v>2.7272727272727275</v>
      </c>
      <c r="AO399">
        <v>0.54545454545454541</v>
      </c>
      <c r="AP399" t="s">
        <v>82</v>
      </c>
      <c r="AQ399" t="s">
        <v>73</v>
      </c>
      <c r="AR399" t="s">
        <v>472</v>
      </c>
      <c r="AS399">
        <v>1519</v>
      </c>
      <c r="AT399">
        <v>1508</v>
      </c>
      <c r="AU399">
        <v>0</v>
      </c>
      <c r="AV399">
        <v>0</v>
      </c>
      <c r="AW399">
        <v>3.0270000000000001</v>
      </c>
      <c r="AX399">
        <v>0.18918750000000001</v>
      </c>
      <c r="AY399">
        <v>3.9729375</v>
      </c>
      <c r="AZ399" t="s">
        <v>74</v>
      </c>
      <c r="BA399">
        <v>2.0270625</v>
      </c>
      <c r="BB399">
        <v>10.714568880079286</v>
      </c>
      <c r="BC399" t="s">
        <v>76</v>
      </c>
      <c r="BD399">
        <v>0</v>
      </c>
      <c r="BE399" t="s">
        <v>76</v>
      </c>
      <c r="BF399">
        <v>3.0190000000000001</v>
      </c>
      <c r="BG399" t="s">
        <v>5711</v>
      </c>
    </row>
    <row r="400" spans="1:59" x14ac:dyDescent="0.25">
      <c r="A400" t="s">
        <v>563</v>
      </c>
      <c r="B400" t="s">
        <v>156</v>
      </c>
      <c r="C400">
        <v>1</v>
      </c>
      <c r="D400">
        <v>400</v>
      </c>
      <c r="E400">
        <v>2</v>
      </c>
      <c r="F400" t="s">
        <v>66</v>
      </c>
      <c r="G400" t="s">
        <v>67</v>
      </c>
      <c r="H400" t="s">
        <v>68</v>
      </c>
      <c r="I400" t="s">
        <v>7</v>
      </c>
      <c r="J400" t="s">
        <v>7</v>
      </c>
      <c r="K400" t="s">
        <v>70</v>
      </c>
      <c r="L400">
        <v>50</v>
      </c>
      <c r="M400">
        <v>1017475</v>
      </c>
      <c r="N400">
        <v>6</v>
      </c>
      <c r="O400">
        <v>2</v>
      </c>
      <c r="P400" t="s">
        <v>71</v>
      </c>
      <c r="Q400" t="s">
        <v>4500</v>
      </c>
      <c r="R400">
        <v>37</v>
      </c>
      <c r="T400">
        <v>1</v>
      </c>
      <c r="U400">
        <v>6</v>
      </c>
      <c r="V400">
        <v>1</v>
      </c>
      <c r="W400">
        <v>1</v>
      </c>
      <c r="X400">
        <v>0</v>
      </c>
      <c r="Y400">
        <v>1</v>
      </c>
      <c r="Z400">
        <v>3</v>
      </c>
      <c r="AA400">
        <v>8</v>
      </c>
      <c r="AB400">
        <v>50</v>
      </c>
      <c r="AC400">
        <v>6</v>
      </c>
      <c r="AD400">
        <v>0</v>
      </c>
      <c r="AE400">
        <v>4</v>
      </c>
      <c r="AF400">
        <v>11</v>
      </c>
      <c r="AG400">
        <v>1</v>
      </c>
      <c r="AH400">
        <v>44</v>
      </c>
      <c r="AI400">
        <v>39</v>
      </c>
      <c r="AJ400">
        <v>39</v>
      </c>
      <c r="AK400">
        <v>43</v>
      </c>
      <c r="AL400">
        <v>0</v>
      </c>
      <c r="AM400">
        <v>0.12</v>
      </c>
      <c r="AN400">
        <v>3.5454545454545454</v>
      </c>
      <c r="AO400">
        <v>0.13636363636363635</v>
      </c>
      <c r="AP400" t="s">
        <v>82</v>
      </c>
      <c r="AQ400" t="s">
        <v>73</v>
      </c>
      <c r="AR400" t="s">
        <v>472</v>
      </c>
      <c r="AS400">
        <v>311</v>
      </c>
      <c r="AT400">
        <v>264</v>
      </c>
      <c r="AU400">
        <v>0</v>
      </c>
      <c r="AV400">
        <v>0</v>
      </c>
      <c r="AW400">
        <v>0.57499999999999996</v>
      </c>
      <c r="AX400">
        <v>9.5833333333333326E-2</v>
      </c>
      <c r="AY400">
        <v>1.0541666666666667</v>
      </c>
      <c r="AZ400" t="s">
        <v>74</v>
      </c>
      <c r="BA400">
        <v>4.9458333333333329</v>
      </c>
      <c r="BB400">
        <v>51.608695652173914</v>
      </c>
      <c r="BC400" t="s">
        <v>76</v>
      </c>
      <c r="BD400">
        <v>0</v>
      </c>
      <c r="BE400" t="s">
        <v>76</v>
      </c>
      <c r="BF400">
        <v>0.52900000000000003</v>
      </c>
      <c r="BG400" t="s">
        <v>5711</v>
      </c>
    </row>
    <row r="401" spans="1:59" x14ac:dyDescent="0.25">
      <c r="A401" t="s">
        <v>564</v>
      </c>
      <c r="B401" t="s">
        <v>156</v>
      </c>
      <c r="C401">
        <v>1</v>
      </c>
      <c r="D401">
        <v>401</v>
      </c>
      <c r="E401">
        <v>2</v>
      </c>
      <c r="F401" t="s">
        <v>66</v>
      </c>
      <c r="G401" t="s">
        <v>67</v>
      </c>
      <c r="H401" t="s">
        <v>68</v>
      </c>
      <c r="I401" t="s">
        <v>7</v>
      </c>
      <c r="J401" t="s">
        <v>7</v>
      </c>
      <c r="K401" t="s">
        <v>70</v>
      </c>
      <c r="L401">
        <v>50</v>
      </c>
      <c r="M401">
        <v>1017477</v>
      </c>
      <c r="N401">
        <v>6</v>
      </c>
      <c r="O401">
        <v>2</v>
      </c>
      <c r="P401" t="s">
        <v>71</v>
      </c>
      <c r="Q401" t="s">
        <v>4500</v>
      </c>
      <c r="R401">
        <v>37</v>
      </c>
      <c r="T401">
        <v>1</v>
      </c>
      <c r="U401">
        <v>6</v>
      </c>
      <c r="V401">
        <v>6</v>
      </c>
      <c r="W401">
        <v>5</v>
      </c>
      <c r="X401">
        <v>1</v>
      </c>
      <c r="Y401">
        <v>0</v>
      </c>
      <c r="Z401">
        <v>7</v>
      </c>
      <c r="AA401">
        <v>12</v>
      </c>
      <c r="AB401">
        <v>50</v>
      </c>
      <c r="AC401">
        <v>9</v>
      </c>
      <c r="AD401">
        <v>2</v>
      </c>
      <c r="AE401">
        <v>0</v>
      </c>
      <c r="AF401">
        <v>16</v>
      </c>
      <c r="AG401">
        <v>5</v>
      </c>
      <c r="AH401">
        <v>41</v>
      </c>
      <c r="AI401">
        <v>34</v>
      </c>
      <c r="AJ401">
        <v>36</v>
      </c>
      <c r="AK401">
        <v>36</v>
      </c>
      <c r="AL401">
        <v>0</v>
      </c>
      <c r="AM401">
        <v>0.12</v>
      </c>
      <c r="AN401">
        <v>3.2727272727272729</v>
      </c>
      <c r="AO401">
        <v>0.68181818181818177</v>
      </c>
      <c r="AP401" t="s">
        <v>82</v>
      </c>
      <c r="AQ401" t="s">
        <v>73</v>
      </c>
      <c r="AR401" t="s">
        <v>472</v>
      </c>
      <c r="AS401">
        <v>458</v>
      </c>
      <c r="AT401">
        <v>396</v>
      </c>
      <c r="AU401">
        <v>0</v>
      </c>
      <c r="AV401">
        <v>0</v>
      </c>
      <c r="AW401">
        <v>0.85399999999999998</v>
      </c>
      <c r="AX401">
        <v>9.4888888888888884E-2</v>
      </c>
      <c r="AY401">
        <v>1.5182222222222221</v>
      </c>
      <c r="AZ401" t="s">
        <v>74</v>
      </c>
      <c r="BA401">
        <v>4.4817777777777774</v>
      </c>
      <c r="BB401">
        <v>47.231850117096016</v>
      </c>
      <c r="BC401" t="s">
        <v>76</v>
      </c>
      <c r="BD401">
        <v>0</v>
      </c>
      <c r="BE401" t="s">
        <v>76</v>
      </c>
      <c r="BF401">
        <v>0.82799999999999996</v>
      </c>
      <c r="BG401" t="s">
        <v>5711</v>
      </c>
    </row>
    <row r="402" spans="1:59" x14ac:dyDescent="0.25">
      <c r="A402" t="s">
        <v>565</v>
      </c>
      <c r="B402" t="s">
        <v>156</v>
      </c>
      <c r="C402">
        <v>1</v>
      </c>
      <c r="D402">
        <v>402</v>
      </c>
      <c r="E402">
        <v>2</v>
      </c>
      <c r="F402" t="s">
        <v>66</v>
      </c>
      <c r="G402" t="s">
        <v>67</v>
      </c>
      <c r="H402" t="s">
        <v>77</v>
      </c>
      <c r="I402" t="s">
        <v>5</v>
      </c>
      <c r="J402" t="s">
        <v>78</v>
      </c>
      <c r="K402" t="s">
        <v>70</v>
      </c>
      <c r="L402">
        <v>50</v>
      </c>
      <c r="M402">
        <v>1017479</v>
      </c>
      <c r="N402">
        <v>5</v>
      </c>
      <c r="O402">
        <v>2</v>
      </c>
      <c r="P402" t="s">
        <v>71</v>
      </c>
      <c r="Q402" t="s">
        <v>4500</v>
      </c>
      <c r="R402">
        <v>37</v>
      </c>
      <c r="T402">
        <v>0</v>
      </c>
      <c r="U402">
        <v>4</v>
      </c>
      <c r="V402">
        <v>0</v>
      </c>
      <c r="W402">
        <v>0</v>
      </c>
      <c r="X402">
        <v>0</v>
      </c>
      <c r="Y402">
        <v>0</v>
      </c>
      <c r="Z402">
        <v>0</v>
      </c>
      <c r="AA402">
        <v>4</v>
      </c>
      <c r="AB402">
        <v>50</v>
      </c>
      <c r="AC402">
        <v>4</v>
      </c>
      <c r="AD402">
        <v>0</v>
      </c>
      <c r="AE402">
        <v>0</v>
      </c>
      <c r="AF402">
        <v>4</v>
      </c>
      <c r="AG402">
        <v>0</v>
      </c>
      <c r="AH402">
        <v>46</v>
      </c>
      <c r="AI402">
        <v>46</v>
      </c>
      <c r="AJ402">
        <v>46</v>
      </c>
      <c r="AK402">
        <v>46</v>
      </c>
      <c r="AL402">
        <v>0</v>
      </c>
      <c r="AM402">
        <v>0.1</v>
      </c>
      <c r="AN402">
        <v>4.1818181818181817</v>
      </c>
      <c r="AO402">
        <v>0</v>
      </c>
      <c r="AP402" t="s">
        <v>79</v>
      </c>
      <c r="AQ402" t="s">
        <v>73</v>
      </c>
      <c r="AR402" t="s">
        <v>472</v>
      </c>
      <c r="AS402">
        <v>0</v>
      </c>
      <c r="AT402">
        <v>0</v>
      </c>
      <c r="AU402">
        <v>0</v>
      </c>
      <c r="AV402">
        <v>0</v>
      </c>
      <c r="AW402">
        <v>0</v>
      </c>
      <c r="AX402">
        <v>0</v>
      </c>
      <c r="AY402">
        <v>0</v>
      </c>
      <c r="AZ402" t="s">
        <v>80</v>
      </c>
      <c r="BA402">
        <v>5</v>
      </c>
      <c r="BB402">
        <v>0</v>
      </c>
      <c r="BC402" t="s">
        <v>76</v>
      </c>
      <c r="BD402">
        <v>0</v>
      </c>
      <c r="BE402" t="s">
        <v>76</v>
      </c>
      <c r="BF402">
        <v>4.212224</v>
      </c>
      <c r="BG402" t="s">
        <v>5711</v>
      </c>
    </row>
    <row r="403" spans="1:59" x14ac:dyDescent="0.25">
      <c r="A403" t="s">
        <v>566</v>
      </c>
      <c r="B403" t="s">
        <v>156</v>
      </c>
      <c r="C403">
        <v>1</v>
      </c>
      <c r="D403">
        <v>403</v>
      </c>
      <c r="E403">
        <v>2</v>
      </c>
      <c r="F403" t="s">
        <v>66</v>
      </c>
      <c r="G403" t="s">
        <v>67</v>
      </c>
      <c r="H403" t="s">
        <v>68</v>
      </c>
      <c r="I403" t="s">
        <v>7</v>
      </c>
      <c r="J403" t="s">
        <v>7</v>
      </c>
      <c r="K403" t="s">
        <v>70</v>
      </c>
      <c r="L403">
        <v>50</v>
      </c>
      <c r="M403">
        <v>1017481</v>
      </c>
      <c r="N403">
        <v>6</v>
      </c>
      <c r="O403">
        <v>2</v>
      </c>
      <c r="P403" t="s">
        <v>71</v>
      </c>
      <c r="Q403" t="s">
        <v>4500</v>
      </c>
      <c r="R403">
        <v>37</v>
      </c>
      <c r="T403">
        <v>3</v>
      </c>
      <c r="U403">
        <v>8</v>
      </c>
      <c r="V403">
        <v>16</v>
      </c>
      <c r="W403">
        <v>11</v>
      </c>
      <c r="X403">
        <v>5</v>
      </c>
      <c r="Y403">
        <v>1</v>
      </c>
      <c r="Z403">
        <v>20</v>
      </c>
      <c r="AA403">
        <v>25</v>
      </c>
      <c r="AB403">
        <v>50</v>
      </c>
      <c r="AC403">
        <v>12</v>
      </c>
      <c r="AD403">
        <v>8</v>
      </c>
      <c r="AE403">
        <v>2</v>
      </c>
      <c r="AF403">
        <v>33</v>
      </c>
      <c r="AG403">
        <v>11</v>
      </c>
      <c r="AH403">
        <v>38</v>
      </c>
      <c r="AI403">
        <v>17</v>
      </c>
      <c r="AJ403">
        <v>25</v>
      </c>
      <c r="AK403">
        <v>27</v>
      </c>
      <c r="AL403">
        <v>0</v>
      </c>
      <c r="AM403">
        <v>0.12</v>
      </c>
      <c r="AN403">
        <v>2.2727272727272729</v>
      </c>
      <c r="AO403">
        <v>1.5</v>
      </c>
      <c r="AP403" t="s">
        <v>82</v>
      </c>
      <c r="AQ403" t="s">
        <v>73</v>
      </c>
      <c r="AR403" t="s">
        <v>472</v>
      </c>
      <c r="AS403">
        <v>795</v>
      </c>
      <c r="AT403">
        <v>816</v>
      </c>
      <c r="AU403">
        <v>0</v>
      </c>
      <c r="AV403">
        <v>0</v>
      </c>
      <c r="AW403">
        <v>1.611</v>
      </c>
      <c r="AX403">
        <v>0.13425000000000001</v>
      </c>
      <c r="AY403">
        <v>4.43025</v>
      </c>
      <c r="AZ403" t="s">
        <v>74</v>
      </c>
      <c r="BA403">
        <v>1.56975</v>
      </c>
      <c r="BB403">
        <v>11.692737430167597</v>
      </c>
      <c r="BC403" t="s">
        <v>76</v>
      </c>
      <c r="BD403">
        <v>0</v>
      </c>
      <c r="BE403" t="s">
        <v>76</v>
      </c>
      <c r="BF403">
        <v>1.639</v>
      </c>
      <c r="BG403" t="s">
        <v>5711</v>
      </c>
    </row>
    <row r="404" spans="1:59" x14ac:dyDescent="0.25">
      <c r="A404" t="s">
        <v>567</v>
      </c>
      <c r="B404" t="s">
        <v>156</v>
      </c>
      <c r="C404">
        <v>1</v>
      </c>
      <c r="D404">
        <v>404</v>
      </c>
      <c r="E404">
        <v>2</v>
      </c>
      <c r="F404" t="s">
        <v>66</v>
      </c>
      <c r="G404" t="s">
        <v>67</v>
      </c>
      <c r="H404" t="s">
        <v>68</v>
      </c>
      <c r="I404" t="s">
        <v>7</v>
      </c>
      <c r="J404" t="s">
        <v>7</v>
      </c>
      <c r="K404" t="s">
        <v>70</v>
      </c>
      <c r="L404">
        <v>50</v>
      </c>
      <c r="M404">
        <v>1017483</v>
      </c>
      <c r="N404">
        <v>6</v>
      </c>
      <c r="O404">
        <v>2</v>
      </c>
      <c r="P404" t="s">
        <v>71</v>
      </c>
      <c r="Q404" t="s">
        <v>4500</v>
      </c>
      <c r="R404">
        <v>37</v>
      </c>
      <c r="T404">
        <v>4</v>
      </c>
      <c r="U404">
        <v>9</v>
      </c>
      <c r="V404">
        <v>10</v>
      </c>
      <c r="W404">
        <v>7</v>
      </c>
      <c r="X404">
        <v>3</v>
      </c>
      <c r="Y404">
        <v>0</v>
      </c>
      <c r="Z404">
        <v>14</v>
      </c>
      <c r="AA404">
        <v>19</v>
      </c>
      <c r="AB404">
        <v>50</v>
      </c>
      <c r="AC404">
        <v>10</v>
      </c>
      <c r="AD404">
        <v>3</v>
      </c>
      <c r="AE404">
        <v>0</v>
      </c>
      <c r="AF404">
        <v>20</v>
      </c>
      <c r="AG404">
        <v>7</v>
      </c>
      <c r="AH404">
        <v>40</v>
      </c>
      <c r="AI404">
        <v>30</v>
      </c>
      <c r="AJ404">
        <v>33</v>
      </c>
      <c r="AK404">
        <v>33</v>
      </c>
      <c r="AL404">
        <v>0</v>
      </c>
      <c r="AM404">
        <v>0.12</v>
      </c>
      <c r="AN404">
        <v>3</v>
      </c>
      <c r="AO404">
        <v>0.95454545454545447</v>
      </c>
      <c r="AP404" t="s">
        <v>82</v>
      </c>
      <c r="AQ404" t="s">
        <v>73</v>
      </c>
      <c r="AR404" t="s">
        <v>472</v>
      </c>
      <c r="AS404">
        <v>1061</v>
      </c>
      <c r="AT404">
        <v>1009</v>
      </c>
      <c r="AU404">
        <v>0</v>
      </c>
      <c r="AV404">
        <v>0</v>
      </c>
      <c r="AW404">
        <v>2.0699999999999998</v>
      </c>
      <c r="AX404">
        <v>0.20699999999999999</v>
      </c>
      <c r="AY404">
        <v>4.1399999999999997</v>
      </c>
      <c r="AZ404" t="s">
        <v>74</v>
      </c>
      <c r="BA404">
        <v>1.8600000000000003</v>
      </c>
      <c r="BB404">
        <v>8.9855072463768142</v>
      </c>
      <c r="BC404" t="s">
        <v>76</v>
      </c>
      <c r="BD404">
        <v>0</v>
      </c>
      <c r="BE404" t="s">
        <v>76</v>
      </c>
      <c r="BF404">
        <v>2.0750000000000002</v>
      </c>
      <c r="BG404" t="s">
        <v>5711</v>
      </c>
    </row>
    <row r="405" spans="1:59" x14ac:dyDescent="0.25">
      <c r="A405" t="s">
        <v>568</v>
      </c>
      <c r="B405" t="s">
        <v>156</v>
      </c>
      <c r="C405">
        <v>1</v>
      </c>
      <c r="D405">
        <v>405</v>
      </c>
      <c r="E405">
        <v>2</v>
      </c>
      <c r="F405" t="s">
        <v>66</v>
      </c>
      <c r="G405" t="s">
        <v>67</v>
      </c>
      <c r="H405" t="s">
        <v>68</v>
      </c>
      <c r="I405" t="s">
        <v>7</v>
      </c>
      <c r="J405" t="s">
        <v>7</v>
      </c>
      <c r="K405" t="s">
        <v>70</v>
      </c>
      <c r="L405">
        <v>50</v>
      </c>
      <c r="M405">
        <v>1017485</v>
      </c>
      <c r="N405">
        <v>6</v>
      </c>
      <c r="O405">
        <v>2</v>
      </c>
      <c r="P405" t="s">
        <v>71</v>
      </c>
      <c r="Q405" t="s">
        <v>4500</v>
      </c>
      <c r="R405">
        <v>37</v>
      </c>
      <c r="T405">
        <v>5</v>
      </c>
      <c r="U405">
        <v>10</v>
      </c>
      <c r="V405">
        <v>3</v>
      </c>
      <c r="W405">
        <v>1</v>
      </c>
      <c r="X405">
        <v>2</v>
      </c>
      <c r="Y405">
        <v>1</v>
      </c>
      <c r="Z405">
        <v>9</v>
      </c>
      <c r="AA405">
        <v>14</v>
      </c>
      <c r="AB405">
        <v>50</v>
      </c>
      <c r="AC405">
        <v>10</v>
      </c>
      <c r="AD405">
        <v>2</v>
      </c>
      <c r="AE405">
        <v>4</v>
      </c>
      <c r="AF405">
        <v>17</v>
      </c>
      <c r="AG405">
        <v>1</v>
      </c>
      <c r="AH405">
        <v>40</v>
      </c>
      <c r="AI405">
        <v>33</v>
      </c>
      <c r="AJ405">
        <v>35</v>
      </c>
      <c r="AK405">
        <v>39</v>
      </c>
      <c r="AL405">
        <v>0</v>
      </c>
      <c r="AM405">
        <v>0.12</v>
      </c>
      <c r="AN405">
        <v>3.1818181818181821</v>
      </c>
      <c r="AO405">
        <v>0.13636363636363635</v>
      </c>
      <c r="AP405" t="s">
        <v>82</v>
      </c>
      <c r="AQ405" t="s">
        <v>73</v>
      </c>
      <c r="AR405" t="s">
        <v>472</v>
      </c>
      <c r="AS405">
        <v>747</v>
      </c>
      <c r="AT405">
        <v>743</v>
      </c>
      <c r="AU405">
        <v>0</v>
      </c>
      <c r="AV405">
        <v>0</v>
      </c>
      <c r="AW405">
        <v>1.49</v>
      </c>
      <c r="AX405">
        <v>0.14899999999999999</v>
      </c>
      <c r="AY405">
        <v>2.5329999999999999</v>
      </c>
      <c r="AZ405" t="s">
        <v>74</v>
      </c>
      <c r="BA405">
        <v>3.4670000000000001</v>
      </c>
      <c r="BB405">
        <v>23.268456375838927</v>
      </c>
      <c r="BC405" t="s">
        <v>76</v>
      </c>
      <c r="BD405">
        <v>0</v>
      </c>
      <c r="BE405" t="s">
        <v>76</v>
      </c>
      <c r="BF405">
        <v>1.51</v>
      </c>
      <c r="BG405" t="s">
        <v>5711</v>
      </c>
    </row>
    <row r="406" spans="1:59" x14ac:dyDescent="0.25">
      <c r="A406" t="s">
        <v>569</v>
      </c>
      <c r="B406" t="s">
        <v>156</v>
      </c>
      <c r="C406">
        <v>1</v>
      </c>
      <c r="D406">
        <v>406</v>
      </c>
      <c r="E406">
        <v>2</v>
      </c>
      <c r="F406" t="s">
        <v>66</v>
      </c>
      <c r="G406" t="s">
        <v>67</v>
      </c>
      <c r="H406" t="s">
        <v>68</v>
      </c>
      <c r="I406" t="s">
        <v>7</v>
      </c>
      <c r="J406" t="s">
        <v>7</v>
      </c>
      <c r="K406" t="s">
        <v>70</v>
      </c>
      <c r="L406">
        <v>50</v>
      </c>
      <c r="M406">
        <v>1017487</v>
      </c>
      <c r="N406">
        <v>6</v>
      </c>
      <c r="O406">
        <v>2</v>
      </c>
      <c r="P406" t="s">
        <v>71</v>
      </c>
      <c r="Q406" t="s">
        <v>4500</v>
      </c>
      <c r="R406">
        <v>37</v>
      </c>
      <c r="T406">
        <v>1</v>
      </c>
      <c r="U406">
        <v>6</v>
      </c>
      <c r="V406">
        <v>3</v>
      </c>
      <c r="W406">
        <v>2</v>
      </c>
      <c r="X406">
        <v>1</v>
      </c>
      <c r="Y406">
        <v>0</v>
      </c>
      <c r="Z406">
        <v>4</v>
      </c>
      <c r="AA406">
        <v>9</v>
      </c>
      <c r="AB406">
        <v>50</v>
      </c>
      <c r="AC406">
        <v>6</v>
      </c>
      <c r="AD406">
        <v>2</v>
      </c>
      <c r="AE406">
        <v>0</v>
      </c>
      <c r="AF406">
        <v>10</v>
      </c>
      <c r="AG406">
        <v>2</v>
      </c>
      <c r="AH406">
        <v>44</v>
      </c>
      <c r="AI406">
        <v>40</v>
      </c>
      <c r="AJ406">
        <v>42</v>
      </c>
      <c r="AK406">
        <v>42</v>
      </c>
      <c r="AL406">
        <v>0</v>
      </c>
      <c r="AM406">
        <v>0.12</v>
      </c>
      <c r="AN406">
        <v>3.8181818181818183</v>
      </c>
      <c r="AO406">
        <v>0.27272727272727271</v>
      </c>
      <c r="AP406" t="s">
        <v>82</v>
      </c>
      <c r="AQ406" t="s">
        <v>73</v>
      </c>
      <c r="AR406" t="s">
        <v>472</v>
      </c>
      <c r="AS406">
        <v>224</v>
      </c>
      <c r="AT406">
        <v>259</v>
      </c>
      <c r="AU406">
        <v>0</v>
      </c>
      <c r="AV406">
        <v>0</v>
      </c>
      <c r="AW406">
        <v>0.48299999999999998</v>
      </c>
      <c r="AX406">
        <v>8.0500000000000002E-2</v>
      </c>
      <c r="AY406">
        <v>0.80500000000000005</v>
      </c>
      <c r="AZ406" t="s">
        <v>74</v>
      </c>
      <c r="BA406">
        <v>5.1950000000000003</v>
      </c>
      <c r="BB406">
        <v>64.534161490683232</v>
      </c>
      <c r="BC406" t="s">
        <v>76</v>
      </c>
      <c r="BD406">
        <v>0</v>
      </c>
      <c r="BE406" t="s">
        <v>76</v>
      </c>
      <c r="BF406">
        <v>0.48599999999999999</v>
      </c>
      <c r="BG406" t="s">
        <v>5711</v>
      </c>
    </row>
    <row r="407" spans="1:59" x14ac:dyDescent="0.25">
      <c r="A407" t="s">
        <v>570</v>
      </c>
      <c r="B407" t="s">
        <v>156</v>
      </c>
      <c r="C407">
        <v>1</v>
      </c>
      <c r="D407">
        <v>407</v>
      </c>
      <c r="E407">
        <v>2</v>
      </c>
      <c r="F407" t="s">
        <v>66</v>
      </c>
      <c r="G407" t="s">
        <v>67</v>
      </c>
      <c r="H407" t="s">
        <v>68</v>
      </c>
      <c r="I407" t="s">
        <v>7</v>
      </c>
      <c r="J407" t="s">
        <v>7</v>
      </c>
      <c r="K407" t="s">
        <v>70</v>
      </c>
      <c r="L407">
        <v>50</v>
      </c>
      <c r="M407">
        <v>1017489</v>
      </c>
      <c r="N407">
        <v>6</v>
      </c>
      <c r="O407">
        <v>2</v>
      </c>
      <c r="P407" t="s">
        <v>71</v>
      </c>
      <c r="Q407" t="s">
        <v>4500</v>
      </c>
      <c r="R407">
        <v>37</v>
      </c>
      <c r="T407">
        <v>1</v>
      </c>
      <c r="U407">
        <v>6</v>
      </c>
      <c r="V407">
        <v>2</v>
      </c>
      <c r="W407">
        <v>1</v>
      </c>
      <c r="X407">
        <v>1</v>
      </c>
      <c r="Y407">
        <v>0</v>
      </c>
      <c r="Z407">
        <v>3</v>
      </c>
      <c r="AA407">
        <v>8</v>
      </c>
      <c r="AB407">
        <v>50</v>
      </c>
      <c r="AC407">
        <v>6</v>
      </c>
      <c r="AD407">
        <v>1</v>
      </c>
      <c r="AE407">
        <v>0</v>
      </c>
      <c r="AF407">
        <v>8</v>
      </c>
      <c r="AG407">
        <v>1</v>
      </c>
      <c r="AH407">
        <v>44</v>
      </c>
      <c r="AI407">
        <v>42</v>
      </c>
      <c r="AJ407">
        <v>43</v>
      </c>
      <c r="AK407">
        <v>43</v>
      </c>
      <c r="AL407">
        <v>0</v>
      </c>
      <c r="AM407">
        <v>0.12</v>
      </c>
      <c r="AN407">
        <v>3.9090909090909092</v>
      </c>
      <c r="AO407">
        <v>0.13636363636363635</v>
      </c>
      <c r="AP407" t="s">
        <v>82</v>
      </c>
      <c r="AQ407" t="s">
        <v>73</v>
      </c>
      <c r="AR407" t="s">
        <v>472</v>
      </c>
      <c r="AS407">
        <v>280</v>
      </c>
      <c r="AT407">
        <v>308</v>
      </c>
      <c r="AU407">
        <v>0</v>
      </c>
      <c r="AV407">
        <v>0</v>
      </c>
      <c r="AW407">
        <v>0.58799999999999997</v>
      </c>
      <c r="AX407">
        <v>9.799999999999999E-2</v>
      </c>
      <c r="AY407">
        <v>0.78399999999999992</v>
      </c>
      <c r="AZ407" t="s">
        <v>74</v>
      </c>
      <c r="BA407">
        <v>5.2160000000000002</v>
      </c>
      <c r="BB407">
        <v>53.224489795918373</v>
      </c>
      <c r="BC407" t="s">
        <v>81</v>
      </c>
      <c r="BD407">
        <v>0</v>
      </c>
      <c r="BE407" t="s">
        <v>76</v>
      </c>
      <c r="BF407">
        <v>0.59199999999999997</v>
      </c>
      <c r="BG407" t="s">
        <v>5711</v>
      </c>
    </row>
    <row r="408" spans="1:59" x14ac:dyDescent="0.25">
      <c r="A408" t="s">
        <v>571</v>
      </c>
      <c r="B408" t="s">
        <v>156</v>
      </c>
      <c r="C408">
        <v>1</v>
      </c>
      <c r="D408">
        <v>408</v>
      </c>
      <c r="E408">
        <v>2</v>
      </c>
      <c r="F408" t="s">
        <v>66</v>
      </c>
      <c r="G408" t="s">
        <v>67</v>
      </c>
      <c r="H408" t="s">
        <v>68</v>
      </c>
      <c r="I408" t="s">
        <v>7</v>
      </c>
      <c r="J408" t="s">
        <v>7</v>
      </c>
      <c r="K408" t="s">
        <v>70</v>
      </c>
      <c r="L408">
        <v>50</v>
      </c>
      <c r="M408">
        <v>1017491</v>
      </c>
      <c r="N408">
        <v>6</v>
      </c>
      <c r="O408">
        <v>2</v>
      </c>
      <c r="P408" t="s">
        <v>71</v>
      </c>
      <c r="Q408" t="s">
        <v>4501</v>
      </c>
      <c r="R408">
        <v>38</v>
      </c>
      <c r="T408">
        <v>3</v>
      </c>
      <c r="U408">
        <v>8</v>
      </c>
      <c r="V408">
        <v>8</v>
      </c>
      <c r="W408">
        <v>7</v>
      </c>
      <c r="X408">
        <v>1</v>
      </c>
      <c r="Y408">
        <v>0</v>
      </c>
      <c r="Z408">
        <v>11</v>
      </c>
      <c r="AA408">
        <v>16</v>
      </c>
      <c r="AB408">
        <v>50</v>
      </c>
      <c r="AC408">
        <v>8</v>
      </c>
      <c r="AD408">
        <v>1</v>
      </c>
      <c r="AE408">
        <v>0</v>
      </c>
      <c r="AF408">
        <v>16</v>
      </c>
      <c r="AG408">
        <v>7</v>
      </c>
      <c r="AH408">
        <v>42</v>
      </c>
      <c r="AI408">
        <v>34</v>
      </c>
      <c r="AJ408">
        <v>35</v>
      </c>
      <c r="AK408">
        <v>35</v>
      </c>
      <c r="AL408">
        <v>0</v>
      </c>
      <c r="AM408">
        <v>0.12</v>
      </c>
      <c r="AN408">
        <v>3.1818181818181821</v>
      </c>
      <c r="AO408">
        <v>0.95454545454545447</v>
      </c>
      <c r="AP408" t="s">
        <v>82</v>
      </c>
      <c r="AQ408" t="s">
        <v>73</v>
      </c>
      <c r="AR408" t="s">
        <v>472</v>
      </c>
      <c r="AS408">
        <v>496</v>
      </c>
      <c r="AT408">
        <v>486</v>
      </c>
      <c r="AU408">
        <v>0</v>
      </c>
      <c r="AV408">
        <v>0</v>
      </c>
      <c r="AW408">
        <v>0.98199999999999998</v>
      </c>
      <c r="AX408">
        <v>0.12275</v>
      </c>
      <c r="AY408">
        <v>1.964</v>
      </c>
      <c r="AZ408" t="s">
        <v>74</v>
      </c>
      <c r="BA408">
        <v>4.0359999999999996</v>
      </c>
      <c r="BB408">
        <v>32.87983706720977</v>
      </c>
      <c r="BC408" t="s">
        <v>75</v>
      </c>
      <c r="BD408">
        <v>0</v>
      </c>
      <c r="BE408" t="s">
        <v>76</v>
      </c>
      <c r="BF408">
        <v>0.98199999999999998</v>
      </c>
      <c r="BG408" t="s">
        <v>5712</v>
      </c>
    </row>
    <row r="409" spans="1:59" x14ac:dyDescent="0.25">
      <c r="A409" t="s">
        <v>572</v>
      </c>
      <c r="B409" t="s">
        <v>156</v>
      </c>
      <c r="C409">
        <v>1</v>
      </c>
      <c r="D409">
        <v>409</v>
      </c>
      <c r="E409">
        <v>2</v>
      </c>
      <c r="F409" t="s">
        <v>66</v>
      </c>
      <c r="G409" t="s">
        <v>67</v>
      </c>
      <c r="H409" t="s">
        <v>68</v>
      </c>
      <c r="I409" t="s">
        <v>7</v>
      </c>
      <c r="J409" t="s">
        <v>7</v>
      </c>
      <c r="K409" t="s">
        <v>70</v>
      </c>
      <c r="L409">
        <v>50</v>
      </c>
      <c r="M409">
        <v>1017493</v>
      </c>
      <c r="N409">
        <v>6</v>
      </c>
      <c r="O409">
        <v>2</v>
      </c>
      <c r="P409" t="s">
        <v>71</v>
      </c>
      <c r="Q409" t="s">
        <v>4501</v>
      </c>
      <c r="R409">
        <v>38</v>
      </c>
      <c r="T409">
        <v>5</v>
      </c>
      <c r="U409">
        <v>10</v>
      </c>
      <c r="V409">
        <v>9</v>
      </c>
      <c r="W409">
        <v>7</v>
      </c>
      <c r="X409">
        <v>2</v>
      </c>
      <c r="Y409">
        <v>0</v>
      </c>
      <c r="Z409">
        <v>14</v>
      </c>
      <c r="AA409">
        <v>19</v>
      </c>
      <c r="AB409">
        <v>50</v>
      </c>
      <c r="AC409">
        <v>12</v>
      </c>
      <c r="AD409">
        <v>2</v>
      </c>
      <c r="AE409">
        <v>0</v>
      </c>
      <c r="AF409">
        <v>21</v>
      </c>
      <c r="AG409">
        <v>7</v>
      </c>
      <c r="AH409">
        <v>38</v>
      </c>
      <c r="AI409">
        <v>29</v>
      </c>
      <c r="AJ409">
        <v>31</v>
      </c>
      <c r="AK409">
        <v>31</v>
      </c>
      <c r="AL409">
        <v>0</v>
      </c>
      <c r="AM409">
        <v>0.12</v>
      </c>
      <c r="AN409">
        <v>2.8181818181818183</v>
      </c>
      <c r="AO409">
        <v>0.95454545454545447</v>
      </c>
      <c r="AP409" t="s">
        <v>82</v>
      </c>
      <c r="AQ409" t="s">
        <v>73</v>
      </c>
      <c r="AR409" t="s">
        <v>472</v>
      </c>
      <c r="AS409">
        <v>816</v>
      </c>
      <c r="AT409">
        <v>784</v>
      </c>
      <c r="AU409">
        <v>0</v>
      </c>
      <c r="AV409">
        <v>0</v>
      </c>
      <c r="AW409">
        <v>1.6</v>
      </c>
      <c r="AX409">
        <v>0.13333333333333333</v>
      </c>
      <c r="AY409">
        <v>2.8</v>
      </c>
      <c r="AZ409" t="s">
        <v>74</v>
      </c>
      <c r="BA409">
        <v>3.2</v>
      </c>
      <c r="BB409">
        <v>24</v>
      </c>
      <c r="BC409" t="s">
        <v>76</v>
      </c>
      <c r="BD409">
        <v>0</v>
      </c>
      <c r="BE409" t="s">
        <v>76</v>
      </c>
      <c r="BF409">
        <v>1.571</v>
      </c>
      <c r="BG409" t="s">
        <v>5712</v>
      </c>
    </row>
    <row r="410" spans="1:59" x14ac:dyDescent="0.25">
      <c r="A410" t="s">
        <v>573</v>
      </c>
      <c r="B410" t="s">
        <v>156</v>
      </c>
      <c r="C410">
        <v>1</v>
      </c>
      <c r="D410">
        <v>410</v>
      </c>
      <c r="E410">
        <v>2</v>
      </c>
      <c r="F410" t="s">
        <v>66</v>
      </c>
      <c r="G410" t="s">
        <v>67</v>
      </c>
      <c r="H410" t="s">
        <v>68</v>
      </c>
      <c r="I410" t="s">
        <v>7</v>
      </c>
      <c r="J410" t="s">
        <v>7</v>
      </c>
      <c r="K410" t="s">
        <v>70</v>
      </c>
      <c r="L410">
        <v>50</v>
      </c>
      <c r="M410">
        <v>1017495</v>
      </c>
      <c r="N410">
        <v>6</v>
      </c>
      <c r="O410">
        <v>2</v>
      </c>
      <c r="P410" t="s">
        <v>71</v>
      </c>
      <c r="Q410" t="s">
        <v>4501</v>
      </c>
      <c r="R410">
        <v>38</v>
      </c>
      <c r="T410">
        <v>9</v>
      </c>
      <c r="U410">
        <v>14</v>
      </c>
      <c r="V410">
        <v>0</v>
      </c>
      <c r="W410">
        <v>0</v>
      </c>
      <c r="X410">
        <v>0</v>
      </c>
      <c r="Y410">
        <v>2</v>
      </c>
      <c r="Z410">
        <v>11</v>
      </c>
      <c r="AA410">
        <v>16</v>
      </c>
      <c r="AB410">
        <v>50</v>
      </c>
      <c r="AC410">
        <v>16</v>
      </c>
      <c r="AD410">
        <v>0</v>
      </c>
      <c r="AE410">
        <v>4</v>
      </c>
      <c r="AF410">
        <v>20</v>
      </c>
      <c r="AG410">
        <v>0</v>
      </c>
      <c r="AH410">
        <v>34</v>
      </c>
      <c r="AI410">
        <v>30</v>
      </c>
      <c r="AJ410">
        <v>30</v>
      </c>
      <c r="AK410">
        <v>34</v>
      </c>
      <c r="AL410">
        <v>0</v>
      </c>
      <c r="AM410">
        <v>0.12</v>
      </c>
      <c r="AN410">
        <v>2.7272727272727275</v>
      </c>
      <c r="AO410">
        <v>0</v>
      </c>
      <c r="AP410" t="s">
        <v>82</v>
      </c>
      <c r="AQ410" t="s">
        <v>73</v>
      </c>
      <c r="AR410" t="s">
        <v>472</v>
      </c>
      <c r="AS410">
        <v>1316</v>
      </c>
      <c r="AT410">
        <v>1281</v>
      </c>
      <c r="AU410">
        <v>0</v>
      </c>
      <c r="AV410">
        <v>0</v>
      </c>
      <c r="AW410">
        <v>2.597</v>
      </c>
      <c r="AX410">
        <v>0.1623125</v>
      </c>
      <c r="AY410">
        <v>3.2462499999999999</v>
      </c>
      <c r="AZ410" t="s">
        <v>74</v>
      </c>
      <c r="BA410">
        <v>2.7537500000000001</v>
      </c>
      <c r="BB410">
        <v>16.965729688101657</v>
      </c>
      <c r="BC410" t="s">
        <v>76</v>
      </c>
      <c r="BD410">
        <v>0</v>
      </c>
      <c r="BE410" t="s">
        <v>76</v>
      </c>
      <c r="BF410">
        <v>2.5840000000000001</v>
      </c>
      <c r="BG410" t="s">
        <v>5712</v>
      </c>
    </row>
    <row r="411" spans="1:59" x14ac:dyDescent="0.25">
      <c r="A411" t="s">
        <v>574</v>
      </c>
      <c r="B411" t="s">
        <v>156</v>
      </c>
      <c r="C411">
        <v>1</v>
      </c>
      <c r="D411">
        <v>411</v>
      </c>
      <c r="E411">
        <v>2</v>
      </c>
      <c r="F411" t="s">
        <v>66</v>
      </c>
      <c r="G411" t="s">
        <v>67</v>
      </c>
      <c r="H411" t="s">
        <v>68</v>
      </c>
      <c r="I411" t="s">
        <v>7</v>
      </c>
      <c r="J411" t="s">
        <v>7</v>
      </c>
      <c r="K411" t="s">
        <v>70</v>
      </c>
      <c r="L411">
        <v>50</v>
      </c>
      <c r="M411">
        <v>1017497</v>
      </c>
      <c r="N411">
        <v>6</v>
      </c>
      <c r="O411">
        <v>2</v>
      </c>
      <c r="P411" t="s">
        <v>71</v>
      </c>
      <c r="Q411" t="s">
        <v>4501</v>
      </c>
      <c r="R411">
        <v>38</v>
      </c>
      <c r="T411">
        <v>6</v>
      </c>
      <c r="U411">
        <v>11</v>
      </c>
      <c r="V411">
        <v>6</v>
      </c>
      <c r="W411">
        <v>0</v>
      </c>
      <c r="X411">
        <v>6</v>
      </c>
      <c r="Y411">
        <v>0</v>
      </c>
      <c r="Z411">
        <v>12</v>
      </c>
      <c r="AA411">
        <v>17</v>
      </c>
      <c r="AB411">
        <v>50</v>
      </c>
      <c r="AC411">
        <v>12</v>
      </c>
      <c r="AD411">
        <v>12</v>
      </c>
      <c r="AE411">
        <v>0</v>
      </c>
      <c r="AF411">
        <v>24</v>
      </c>
      <c r="AG411">
        <v>0</v>
      </c>
      <c r="AH411">
        <v>38</v>
      </c>
      <c r="AI411">
        <v>26</v>
      </c>
      <c r="AJ411">
        <v>38</v>
      </c>
      <c r="AK411">
        <v>38</v>
      </c>
      <c r="AL411">
        <v>0</v>
      </c>
      <c r="AM411">
        <v>0.12</v>
      </c>
      <c r="AN411">
        <v>3.4545454545454546</v>
      </c>
      <c r="AO411">
        <v>0</v>
      </c>
      <c r="AP411" t="s">
        <v>82</v>
      </c>
      <c r="AQ411" t="s">
        <v>73</v>
      </c>
      <c r="AR411" t="s">
        <v>472</v>
      </c>
      <c r="AS411">
        <v>895</v>
      </c>
      <c r="AT411">
        <v>951</v>
      </c>
      <c r="AU411">
        <v>0</v>
      </c>
      <c r="AV411">
        <v>0</v>
      </c>
      <c r="AW411">
        <v>1.8460000000000001</v>
      </c>
      <c r="AX411">
        <v>0.15383333333333335</v>
      </c>
      <c r="AY411">
        <v>3.6920000000000002</v>
      </c>
      <c r="AZ411" t="s">
        <v>74</v>
      </c>
      <c r="BA411">
        <v>2.3079999999999998</v>
      </c>
      <c r="BB411">
        <v>15.003250270855903</v>
      </c>
      <c r="BC411" t="s">
        <v>76</v>
      </c>
      <c r="BD411">
        <v>0</v>
      </c>
      <c r="BE411" t="s">
        <v>76</v>
      </c>
      <c r="BF411">
        <v>1.8069999999999999</v>
      </c>
      <c r="BG411" t="s">
        <v>5712</v>
      </c>
    </row>
    <row r="412" spans="1:59" x14ac:dyDescent="0.25">
      <c r="A412" t="s">
        <v>575</v>
      </c>
      <c r="B412" t="s">
        <v>156</v>
      </c>
      <c r="C412">
        <v>1</v>
      </c>
      <c r="D412">
        <v>412</v>
      </c>
      <c r="E412">
        <v>2</v>
      </c>
      <c r="F412" t="s">
        <v>66</v>
      </c>
      <c r="G412" t="s">
        <v>67</v>
      </c>
      <c r="H412" t="s">
        <v>68</v>
      </c>
      <c r="I412" t="s">
        <v>7</v>
      </c>
      <c r="J412" t="s">
        <v>7</v>
      </c>
      <c r="K412" t="s">
        <v>70</v>
      </c>
      <c r="L412">
        <v>50</v>
      </c>
      <c r="M412">
        <v>1017499</v>
      </c>
      <c r="N412">
        <v>6</v>
      </c>
      <c r="O412">
        <v>2</v>
      </c>
      <c r="P412" t="s">
        <v>71</v>
      </c>
      <c r="Q412" t="s">
        <v>4501</v>
      </c>
      <c r="R412">
        <v>38</v>
      </c>
      <c r="T412">
        <v>5</v>
      </c>
      <c r="U412">
        <v>10</v>
      </c>
      <c r="V412">
        <v>2</v>
      </c>
      <c r="W412">
        <v>0</v>
      </c>
      <c r="X412">
        <v>2</v>
      </c>
      <c r="Y412">
        <v>2</v>
      </c>
      <c r="Z412">
        <v>9</v>
      </c>
      <c r="AA412">
        <v>14</v>
      </c>
      <c r="AB412">
        <v>50</v>
      </c>
      <c r="AC412">
        <v>13</v>
      </c>
      <c r="AD412">
        <v>3</v>
      </c>
      <c r="AE412">
        <v>8</v>
      </c>
      <c r="AF412">
        <v>24</v>
      </c>
      <c r="AG412">
        <v>0</v>
      </c>
      <c r="AH412">
        <v>37</v>
      </c>
      <c r="AI412">
        <v>26</v>
      </c>
      <c r="AJ412">
        <v>29</v>
      </c>
      <c r="AK412">
        <v>37</v>
      </c>
      <c r="AL412">
        <v>0</v>
      </c>
      <c r="AM412">
        <v>0.12</v>
      </c>
      <c r="AN412">
        <v>2.6363636363636362</v>
      </c>
      <c r="AO412">
        <v>0</v>
      </c>
      <c r="AP412" t="s">
        <v>82</v>
      </c>
      <c r="AQ412" t="s">
        <v>73</v>
      </c>
      <c r="AR412" t="s">
        <v>472</v>
      </c>
      <c r="AS412">
        <v>1243</v>
      </c>
      <c r="AT412">
        <v>1254</v>
      </c>
      <c r="AU412">
        <v>0</v>
      </c>
      <c r="AV412">
        <v>0</v>
      </c>
      <c r="AW412">
        <v>2.4969999999999999</v>
      </c>
      <c r="AX412">
        <v>0.19207692307692306</v>
      </c>
      <c r="AY412">
        <v>4.6098461538461537</v>
      </c>
      <c r="AZ412" t="s">
        <v>74</v>
      </c>
      <c r="BA412">
        <v>1.3901538461538463</v>
      </c>
      <c r="BB412">
        <v>7.2374849819783753</v>
      </c>
      <c r="BC412" t="s">
        <v>76</v>
      </c>
      <c r="BD412">
        <v>0</v>
      </c>
      <c r="BE412" t="s">
        <v>76</v>
      </c>
      <c r="BF412">
        <v>2.5390000000000001</v>
      </c>
      <c r="BG412" t="s">
        <v>5712</v>
      </c>
    </row>
    <row r="413" spans="1:59" x14ac:dyDescent="0.25">
      <c r="A413" t="s">
        <v>576</v>
      </c>
      <c r="B413" t="s">
        <v>156</v>
      </c>
      <c r="C413">
        <v>1</v>
      </c>
      <c r="D413">
        <v>413</v>
      </c>
      <c r="E413">
        <v>2</v>
      </c>
      <c r="F413" t="s">
        <v>66</v>
      </c>
      <c r="G413" t="s">
        <v>67</v>
      </c>
      <c r="H413" t="s">
        <v>77</v>
      </c>
      <c r="I413" t="s">
        <v>5</v>
      </c>
      <c r="J413" t="s">
        <v>78</v>
      </c>
      <c r="K413" t="s">
        <v>70</v>
      </c>
      <c r="L413">
        <v>50</v>
      </c>
      <c r="M413">
        <v>1017501</v>
      </c>
      <c r="N413">
        <v>5</v>
      </c>
      <c r="O413">
        <v>2</v>
      </c>
      <c r="P413" t="s">
        <v>71</v>
      </c>
      <c r="Q413" t="s">
        <v>4501</v>
      </c>
      <c r="R413">
        <v>38</v>
      </c>
      <c r="T413">
        <v>0</v>
      </c>
      <c r="U413">
        <v>4</v>
      </c>
      <c r="V413">
        <v>0</v>
      </c>
      <c r="W413">
        <v>0</v>
      </c>
      <c r="X413">
        <v>0</v>
      </c>
      <c r="Y413">
        <v>0</v>
      </c>
      <c r="Z413">
        <v>0</v>
      </c>
      <c r="AA413">
        <v>4</v>
      </c>
      <c r="AB413">
        <v>50</v>
      </c>
      <c r="AC413">
        <v>4</v>
      </c>
      <c r="AD413">
        <v>0</v>
      </c>
      <c r="AE413">
        <v>0</v>
      </c>
      <c r="AF413">
        <v>4</v>
      </c>
      <c r="AG413">
        <v>0</v>
      </c>
      <c r="AH413">
        <v>46</v>
      </c>
      <c r="AI413">
        <v>46</v>
      </c>
      <c r="AJ413">
        <v>46</v>
      </c>
      <c r="AK413">
        <v>46</v>
      </c>
      <c r="AL413">
        <v>0</v>
      </c>
      <c r="AM413">
        <v>0.1</v>
      </c>
      <c r="AN413">
        <v>4.1818181818181817</v>
      </c>
      <c r="AO413">
        <v>0</v>
      </c>
      <c r="AP413" t="s">
        <v>79</v>
      </c>
      <c r="AQ413" t="s">
        <v>73</v>
      </c>
      <c r="AR413" t="s">
        <v>472</v>
      </c>
      <c r="AS413">
        <v>0</v>
      </c>
      <c r="AT413">
        <v>0</v>
      </c>
      <c r="AU413">
        <v>0</v>
      </c>
      <c r="AV413">
        <v>0</v>
      </c>
      <c r="AW413">
        <v>0</v>
      </c>
      <c r="AX413">
        <v>0</v>
      </c>
      <c r="AY413">
        <v>0</v>
      </c>
      <c r="AZ413" t="s">
        <v>80</v>
      </c>
      <c r="BA413">
        <v>5</v>
      </c>
      <c r="BB413">
        <v>0</v>
      </c>
      <c r="BC413" t="s">
        <v>76</v>
      </c>
      <c r="BD413">
        <v>0</v>
      </c>
      <c r="BE413" t="s">
        <v>76</v>
      </c>
      <c r="BF413">
        <v>4.3219173333333325</v>
      </c>
      <c r="BG413" t="s">
        <v>5712</v>
      </c>
    </row>
    <row r="414" spans="1:59" x14ac:dyDescent="0.25">
      <c r="A414" t="s">
        <v>577</v>
      </c>
      <c r="B414" t="s">
        <v>156</v>
      </c>
      <c r="C414">
        <v>1</v>
      </c>
      <c r="D414">
        <v>414</v>
      </c>
      <c r="E414">
        <v>2</v>
      </c>
      <c r="F414" t="s">
        <v>66</v>
      </c>
      <c r="G414" t="s">
        <v>67</v>
      </c>
      <c r="H414" t="s">
        <v>68</v>
      </c>
      <c r="I414" t="s">
        <v>7</v>
      </c>
      <c r="J414" t="s">
        <v>7</v>
      </c>
      <c r="K414" t="s">
        <v>70</v>
      </c>
      <c r="L414">
        <v>50</v>
      </c>
      <c r="M414">
        <v>1017503</v>
      </c>
      <c r="N414">
        <v>6</v>
      </c>
      <c r="O414">
        <v>2</v>
      </c>
      <c r="P414" t="s">
        <v>71</v>
      </c>
      <c r="Q414" t="s">
        <v>4501</v>
      </c>
      <c r="R414">
        <v>38</v>
      </c>
      <c r="T414">
        <v>3</v>
      </c>
      <c r="U414">
        <v>8</v>
      </c>
      <c r="V414">
        <v>6</v>
      </c>
      <c r="W414">
        <v>4</v>
      </c>
      <c r="X414">
        <v>2</v>
      </c>
      <c r="Y414">
        <v>1</v>
      </c>
      <c r="Z414">
        <v>10</v>
      </c>
      <c r="AA414">
        <v>15</v>
      </c>
      <c r="AB414">
        <v>50</v>
      </c>
      <c r="AC414">
        <v>11</v>
      </c>
      <c r="AD414">
        <v>4</v>
      </c>
      <c r="AE414">
        <v>1</v>
      </c>
      <c r="AF414">
        <v>20</v>
      </c>
      <c r="AG414">
        <v>4</v>
      </c>
      <c r="AH414">
        <v>39</v>
      </c>
      <c r="AI414">
        <v>30</v>
      </c>
      <c r="AJ414">
        <v>34</v>
      </c>
      <c r="AK414">
        <v>35</v>
      </c>
      <c r="AL414">
        <v>0</v>
      </c>
      <c r="AM414">
        <v>0.12</v>
      </c>
      <c r="AN414">
        <v>3.0909090909090908</v>
      </c>
      <c r="AO414">
        <v>0.54545454545454541</v>
      </c>
      <c r="AP414" t="s">
        <v>82</v>
      </c>
      <c r="AQ414" t="s">
        <v>73</v>
      </c>
      <c r="AR414" t="s">
        <v>472</v>
      </c>
      <c r="AS414">
        <v>536</v>
      </c>
      <c r="AT414">
        <v>529</v>
      </c>
      <c r="AU414">
        <v>0</v>
      </c>
      <c r="AV414">
        <v>0</v>
      </c>
      <c r="AW414">
        <v>1.0649999999999999</v>
      </c>
      <c r="AX414">
        <v>9.6818181818181817E-2</v>
      </c>
      <c r="AY414">
        <v>1.9363636363636363</v>
      </c>
      <c r="AZ414" t="s">
        <v>74</v>
      </c>
      <c r="BA414">
        <v>4.0636363636363635</v>
      </c>
      <c r="BB414">
        <v>41.971830985915489</v>
      </c>
      <c r="BC414" t="s">
        <v>76</v>
      </c>
      <c r="BD414">
        <v>0</v>
      </c>
      <c r="BE414" t="s">
        <v>76</v>
      </c>
      <c r="BF414">
        <v>1.0740000000000001</v>
      </c>
      <c r="BG414" t="s">
        <v>5712</v>
      </c>
    </row>
    <row r="415" spans="1:59" x14ac:dyDescent="0.25">
      <c r="A415" t="s">
        <v>578</v>
      </c>
      <c r="B415" t="s">
        <v>156</v>
      </c>
      <c r="C415">
        <v>1</v>
      </c>
      <c r="D415">
        <v>415</v>
      </c>
      <c r="E415">
        <v>2</v>
      </c>
      <c r="F415" t="s">
        <v>66</v>
      </c>
      <c r="G415" t="s">
        <v>67</v>
      </c>
      <c r="H415" t="s">
        <v>68</v>
      </c>
      <c r="I415" t="s">
        <v>7</v>
      </c>
      <c r="J415" t="s">
        <v>7</v>
      </c>
      <c r="K415" t="s">
        <v>70</v>
      </c>
      <c r="L415">
        <v>50</v>
      </c>
      <c r="M415">
        <v>1017505</v>
      </c>
      <c r="N415">
        <v>6</v>
      </c>
      <c r="O415">
        <v>2</v>
      </c>
      <c r="P415" t="s">
        <v>71</v>
      </c>
      <c r="Q415" t="s">
        <v>4501</v>
      </c>
      <c r="R415">
        <v>38</v>
      </c>
      <c r="T415">
        <v>4</v>
      </c>
      <c r="U415">
        <v>9</v>
      </c>
      <c r="V415">
        <v>5</v>
      </c>
      <c r="W415">
        <v>3</v>
      </c>
      <c r="X415">
        <v>2</v>
      </c>
      <c r="Y415">
        <v>1</v>
      </c>
      <c r="Z415">
        <v>10</v>
      </c>
      <c r="AA415">
        <v>15</v>
      </c>
      <c r="AB415">
        <v>50</v>
      </c>
      <c r="AC415">
        <v>9</v>
      </c>
      <c r="AD415">
        <v>6</v>
      </c>
      <c r="AE415">
        <v>4</v>
      </c>
      <c r="AF415">
        <v>22</v>
      </c>
      <c r="AG415">
        <v>3</v>
      </c>
      <c r="AH415">
        <v>41</v>
      </c>
      <c r="AI415">
        <v>28</v>
      </c>
      <c r="AJ415">
        <v>34</v>
      </c>
      <c r="AK415">
        <v>38</v>
      </c>
      <c r="AL415">
        <v>0</v>
      </c>
      <c r="AM415">
        <v>0.12</v>
      </c>
      <c r="AN415">
        <v>3.0909090909090908</v>
      </c>
      <c r="AO415">
        <v>0.40909090909090906</v>
      </c>
      <c r="AP415" t="s">
        <v>82</v>
      </c>
      <c r="AQ415" t="s">
        <v>73</v>
      </c>
      <c r="AR415" t="s">
        <v>472</v>
      </c>
      <c r="AS415">
        <v>680</v>
      </c>
      <c r="AT415">
        <v>699</v>
      </c>
      <c r="AU415">
        <v>0</v>
      </c>
      <c r="AV415">
        <v>0</v>
      </c>
      <c r="AW415">
        <v>1.379</v>
      </c>
      <c r="AX415">
        <v>0.15322222222222223</v>
      </c>
      <c r="AY415">
        <v>3.370888888888889</v>
      </c>
      <c r="AZ415" t="s">
        <v>74</v>
      </c>
      <c r="BA415">
        <v>2.629111111111111</v>
      </c>
      <c r="BB415">
        <v>17.158810732414793</v>
      </c>
      <c r="BC415" t="s">
        <v>76</v>
      </c>
      <c r="BD415">
        <v>0</v>
      </c>
      <c r="BE415" t="s">
        <v>76</v>
      </c>
      <c r="BF415">
        <v>1.446</v>
      </c>
      <c r="BG415" t="s">
        <v>5712</v>
      </c>
    </row>
    <row r="416" spans="1:59" x14ac:dyDescent="0.25">
      <c r="A416" t="s">
        <v>579</v>
      </c>
      <c r="B416" t="s">
        <v>156</v>
      </c>
      <c r="C416">
        <v>1</v>
      </c>
      <c r="D416">
        <v>416</v>
      </c>
      <c r="E416">
        <v>2</v>
      </c>
      <c r="F416" t="s">
        <v>66</v>
      </c>
      <c r="G416" t="s">
        <v>67</v>
      </c>
      <c r="H416" t="s">
        <v>68</v>
      </c>
      <c r="I416" t="s">
        <v>7</v>
      </c>
      <c r="J416" t="s">
        <v>7</v>
      </c>
      <c r="K416" t="s">
        <v>70</v>
      </c>
      <c r="L416">
        <v>50</v>
      </c>
      <c r="M416">
        <v>1017507</v>
      </c>
      <c r="N416">
        <v>6</v>
      </c>
      <c r="O416">
        <v>2</v>
      </c>
      <c r="P416" t="s">
        <v>71</v>
      </c>
      <c r="Q416" t="s">
        <v>4501</v>
      </c>
      <c r="R416">
        <v>38</v>
      </c>
      <c r="T416">
        <v>7</v>
      </c>
      <c r="U416">
        <v>12</v>
      </c>
      <c r="V416">
        <v>3</v>
      </c>
      <c r="W416">
        <v>0</v>
      </c>
      <c r="X416">
        <v>3</v>
      </c>
      <c r="Y416">
        <v>2</v>
      </c>
      <c r="Z416">
        <v>12</v>
      </c>
      <c r="AA416">
        <v>17</v>
      </c>
      <c r="AB416">
        <v>50</v>
      </c>
      <c r="AC416">
        <v>16</v>
      </c>
      <c r="AD416">
        <v>7</v>
      </c>
      <c r="AE416">
        <v>4</v>
      </c>
      <c r="AF416">
        <v>27</v>
      </c>
      <c r="AG416">
        <v>0</v>
      </c>
      <c r="AH416">
        <v>34</v>
      </c>
      <c r="AI416">
        <v>23</v>
      </c>
      <c r="AJ416">
        <v>30</v>
      </c>
      <c r="AK416">
        <v>34</v>
      </c>
      <c r="AL416">
        <v>0</v>
      </c>
      <c r="AM416">
        <v>0.12</v>
      </c>
      <c r="AN416">
        <v>2.7272727272727275</v>
      </c>
      <c r="AO416">
        <v>0</v>
      </c>
      <c r="AP416" t="s">
        <v>82</v>
      </c>
      <c r="AQ416" t="s">
        <v>73</v>
      </c>
      <c r="AR416" t="s">
        <v>472</v>
      </c>
      <c r="AS416">
        <v>1256</v>
      </c>
      <c r="AT416">
        <v>1111</v>
      </c>
      <c r="AU416">
        <v>0</v>
      </c>
      <c r="AV416">
        <v>0</v>
      </c>
      <c r="AW416">
        <v>2.367</v>
      </c>
      <c r="AX416">
        <v>0.1479375</v>
      </c>
      <c r="AY416">
        <v>3.9943124999999999</v>
      </c>
      <c r="AZ416" t="s">
        <v>74</v>
      </c>
      <c r="BA416">
        <v>2.0056875000000001</v>
      </c>
      <c r="BB416">
        <v>13.557667934093789</v>
      </c>
      <c r="BC416" t="s">
        <v>76</v>
      </c>
      <c r="BD416">
        <v>0</v>
      </c>
      <c r="BE416" t="s">
        <v>76</v>
      </c>
      <c r="BF416">
        <v>2.343</v>
      </c>
      <c r="BG416" t="s">
        <v>5712</v>
      </c>
    </row>
    <row r="417" spans="1:59" x14ac:dyDescent="0.25">
      <c r="A417" t="s">
        <v>580</v>
      </c>
      <c r="B417" t="s">
        <v>156</v>
      </c>
      <c r="C417">
        <v>1</v>
      </c>
      <c r="D417">
        <v>417</v>
      </c>
      <c r="E417">
        <v>2</v>
      </c>
      <c r="F417" t="s">
        <v>66</v>
      </c>
      <c r="G417" t="s">
        <v>67</v>
      </c>
      <c r="H417" t="s">
        <v>68</v>
      </c>
      <c r="I417" t="s">
        <v>7</v>
      </c>
      <c r="J417" t="s">
        <v>7</v>
      </c>
      <c r="K417" t="s">
        <v>70</v>
      </c>
      <c r="L417">
        <v>50</v>
      </c>
      <c r="M417">
        <v>1017509</v>
      </c>
      <c r="N417">
        <v>6</v>
      </c>
      <c r="O417">
        <v>2</v>
      </c>
      <c r="P417" t="s">
        <v>71</v>
      </c>
      <c r="Q417" t="s">
        <v>4501</v>
      </c>
      <c r="R417">
        <v>38</v>
      </c>
      <c r="T417">
        <v>10</v>
      </c>
      <c r="U417">
        <v>15</v>
      </c>
      <c r="V417">
        <v>2</v>
      </c>
      <c r="W417">
        <v>0</v>
      </c>
      <c r="X417">
        <v>2</v>
      </c>
      <c r="Y417">
        <v>1</v>
      </c>
      <c r="Z417">
        <v>13</v>
      </c>
      <c r="AA417">
        <v>18</v>
      </c>
      <c r="AB417">
        <v>50</v>
      </c>
      <c r="AC417">
        <v>15</v>
      </c>
      <c r="AD417">
        <v>2</v>
      </c>
      <c r="AE417">
        <v>4</v>
      </c>
      <c r="AF417">
        <v>21</v>
      </c>
      <c r="AG417">
        <v>0</v>
      </c>
      <c r="AH417">
        <v>35</v>
      </c>
      <c r="AI417">
        <v>29</v>
      </c>
      <c r="AJ417">
        <v>31</v>
      </c>
      <c r="AK417">
        <v>35</v>
      </c>
      <c r="AL417">
        <v>0</v>
      </c>
      <c r="AM417">
        <v>0.12</v>
      </c>
      <c r="AN417">
        <v>2.8181818181818183</v>
      </c>
      <c r="AO417">
        <v>0</v>
      </c>
      <c r="AP417" t="s">
        <v>82</v>
      </c>
      <c r="AQ417" t="s">
        <v>73</v>
      </c>
      <c r="AR417" t="s">
        <v>472</v>
      </c>
      <c r="AS417">
        <v>1250</v>
      </c>
      <c r="AT417">
        <v>1146</v>
      </c>
      <c r="AU417">
        <v>0</v>
      </c>
      <c r="AV417">
        <v>0</v>
      </c>
      <c r="AW417">
        <v>2.3959999999999999</v>
      </c>
      <c r="AX417">
        <v>0.15973333333333334</v>
      </c>
      <c r="AY417">
        <v>3.3544</v>
      </c>
      <c r="AZ417" t="s">
        <v>74</v>
      </c>
      <c r="BA417">
        <v>2.6456</v>
      </c>
      <c r="BB417">
        <v>16.562604340567614</v>
      </c>
      <c r="BC417" t="s">
        <v>76</v>
      </c>
      <c r="BD417">
        <v>0</v>
      </c>
      <c r="BE417" t="s">
        <v>76</v>
      </c>
      <c r="BF417">
        <v>2.7280000000000002</v>
      </c>
      <c r="BG417" t="s">
        <v>5712</v>
      </c>
    </row>
    <row r="418" spans="1:59" x14ac:dyDescent="0.25">
      <c r="A418" t="s">
        <v>581</v>
      </c>
      <c r="B418" t="s">
        <v>156</v>
      </c>
      <c r="C418">
        <v>1</v>
      </c>
      <c r="D418">
        <v>418</v>
      </c>
      <c r="E418">
        <v>2</v>
      </c>
      <c r="F418" t="s">
        <v>66</v>
      </c>
      <c r="G418" t="s">
        <v>67</v>
      </c>
      <c r="H418" t="s">
        <v>68</v>
      </c>
      <c r="I418" t="s">
        <v>7</v>
      </c>
      <c r="J418" t="s">
        <v>7</v>
      </c>
      <c r="K418" t="s">
        <v>70</v>
      </c>
      <c r="L418">
        <v>50</v>
      </c>
      <c r="M418">
        <v>1017511</v>
      </c>
      <c r="N418">
        <v>6</v>
      </c>
      <c r="O418">
        <v>2</v>
      </c>
      <c r="P418" t="s">
        <v>71</v>
      </c>
      <c r="Q418" t="s">
        <v>4501</v>
      </c>
      <c r="R418">
        <v>38</v>
      </c>
      <c r="T418">
        <v>8</v>
      </c>
      <c r="U418">
        <v>13</v>
      </c>
      <c r="V418">
        <v>4</v>
      </c>
      <c r="W418">
        <v>0</v>
      </c>
      <c r="X418">
        <v>4</v>
      </c>
      <c r="Y418">
        <v>0</v>
      </c>
      <c r="Z418">
        <v>12</v>
      </c>
      <c r="AA418">
        <v>17</v>
      </c>
      <c r="AB418">
        <v>50</v>
      </c>
      <c r="AC418">
        <v>13</v>
      </c>
      <c r="AD418">
        <v>9</v>
      </c>
      <c r="AE418">
        <v>0</v>
      </c>
      <c r="AF418">
        <v>22</v>
      </c>
      <c r="AG418">
        <v>0</v>
      </c>
      <c r="AH418">
        <v>37</v>
      </c>
      <c r="AI418">
        <v>28</v>
      </c>
      <c r="AJ418">
        <v>37</v>
      </c>
      <c r="AK418">
        <v>37</v>
      </c>
      <c r="AL418">
        <v>0</v>
      </c>
      <c r="AM418">
        <v>0.12</v>
      </c>
      <c r="AN418">
        <v>3.3636363636363638</v>
      </c>
      <c r="AO418">
        <v>0</v>
      </c>
      <c r="AP418" t="s">
        <v>82</v>
      </c>
      <c r="AQ418" t="s">
        <v>73</v>
      </c>
      <c r="AR418" t="s">
        <v>472</v>
      </c>
      <c r="AS418">
        <v>1050</v>
      </c>
      <c r="AT418">
        <v>1047</v>
      </c>
      <c r="AU418">
        <v>0</v>
      </c>
      <c r="AV418">
        <v>0</v>
      </c>
      <c r="AW418">
        <v>2.097</v>
      </c>
      <c r="AX418">
        <v>0.16130769230769232</v>
      </c>
      <c r="AY418">
        <v>3.5487692307692309</v>
      </c>
      <c r="AZ418" t="s">
        <v>74</v>
      </c>
      <c r="BA418">
        <v>2.4512307692307691</v>
      </c>
      <c r="BB418">
        <v>15.19599427753934</v>
      </c>
      <c r="BC418" t="s">
        <v>81</v>
      </c>
      <c r="BD418">
        <v>0</v>
      </c>
      <c r="BE418" t="s">
        <v>76</v>
      </c>
      <c r="BF418">
        <v>2.0819999999999999</v>
      </c>
      <c r="BG418" t="s">
        <v>5712</v>
      </c>
    </row>
    <row r="419" spans="1:59" x14ac:dyDescent="0.25">
      <c r="A419" t="s">
        <v>582</v>
      </c>
      <c r="B419" t="s">
        <v>156</v>
      </c>
      <c r="C419">
        <v>1</v>
      </c>
      <c r="D419">
        <v>419</v>
      </c>
      <c r="E419" t="s">
        <v>91</v>
      </c>
      <c r="F419" t="s">
        <v>66</v>
      </c>
      <c r="G419" t="s">
        <v>67</v>
      </c>
      <c r="H419" t="s">
        <v>68</v>
      </c>
      <c r="I419" t="s">
        <v>6</v>
      </c>
      <c r="J419" t="s">
        <v>3</v>
      </c>
      <c r="K419" t="s">
        <v>70</v>
      </c>
      <c r="L419">
        <v>50</v>
      </c>
      <c r="M419">
        <v>3458380</v>
      </c>
      <c r="N419">
        <v>20</v>
      </c>
      <c r="O419">
        <v>2</v>
      </c>
      <c r="P419" t="s">
        <v>71</v>
      </c>
      <c r="Q419" t="s">
        <v>4502</v>
      </c>
      <c r="R419">
        <v>39</v>
      </c>
      <c r="S419" t="s">
        <v>2665</v>
      </c>
      <c r="T419">
        <v>22</v>
      </c>
      <c r="U419">
        <v>25</v>
      </c>
      <c r="V419">
        <v>0</v>
      </c>
      <c r="W419">
        <v>0</v>
      </c>
      <c r="X419">
        <v>0</v>
      </c>
      <c r="Y419">
        <v>0</v>
      </c>
      <c r="Z419">
        <v>22</v>
      </c>
      <c r="AA419">
        <v>25</v>
      </c>
      <c r="AB419">
        <v>50</v>
      </c>
      <c r="AC419">
        <v>49</v>
      </c>
      <c r="AD419">
        <v>0</v>
      </c>
      <c r="AE419">
        <v>0</v>
      </c>
      <c r="AF419">
        <v>49</v>
      </c>
      <c r="AG419">
        <v>0</v>
      </c>
      <c r="AH419">
        <v>1</v>
      </c>
      <c r="AI419">
        <v>1</v>
      </c>
      <c r="AJ419">
        <v>1</v>
      </c>
      <c r="AK419">
        <v>1</v>
      </c>
      <c r="AL419">
        <v>0</v>
      </c>
      <c r="AM419">
        <v>0.4</v>
      </c>
      <c r="AN419">
        <v>9.0909090909090912E-2</v>
      </c>
      <c r="AO419">
        <v>0</v>
      </c>
      <c r="AP419" t="s">
        <v>103</v>
      </c>
      <c r="AQ419" t="s">
        <v>73</v>
      </c>
      <c r="AR419" t="s">
        <v>191</v>
      </c>
      <c r="AS419">
        <v>0</v>
      </c>
      <c r="AT419">
        <v>0</v>
      </c>
      <c r="AU419">
        <v>0</v>
      </c>
      <c r="AV419">
        <v>0</v>
      </c>
      <c r="AW419">
        <v>0</v>
      </c>
      <c r="AX419">
        <v>0</v>
      </c>
      <c r="AY419">
        <v>0</v>
      </c>
      <c r="AZ419" t="s">
        <v>83</v>
      </c>
      <c r="BA419">
        <v>20</v>
      </c>
      <c r="BB419">
        <v>0</v>
      </c>
      <c r="BC419" t="s">
        <v>75</v>
      </c>
      <c r="BD419">
        <v>0</v>
      </c>
      <c r="BE419" t="s">
        <v>76</v>
      </c>
      <c r="BF419">
        <v>10.552498666666668</v>
      </c>
      <c r="BG419" t="s">
        <v>5713</v>
      </c>
    </row>
    <row r="420" spans="1:59" x14ac:dyDescent="0.25">
      <c r="A420" t="s">
        <v>583</v>
      </c>
      <c r="B420" t="s">
        <v>156</v>
      </c>
      <c r="C420">
        <v>1</v>
      </c>
      <c r="D420">
        <v>420</v>
      </c>
      <c r="E420" t="s">
        <v>91</v>
      </c>
      <c r="F420" t="s">
        <v>66</v>
      </c>
      <c r="G420" t="s">
        <v>67</v>
      </c>
      <c r="H420" t="s">
        <v>68</v>
      </c>
      <c r="I420" t="s">
        <v>6</v>
      </c>
      <c r="J420" t="s">
        <v>3</v>
      </c>
      <c r="K420" t="s">
        <v>70</v>
      </c>
      <c r="L420">
        <v>50</v>
      </c>
      <c r="M420">
        <v>3458382</v>
      </c>
      <c r="N420">
        <v>20</v>
      </c>
      <c r="O420">
        <v>2</v>
      </c>
      <c r="P420" t="s">
        <v>71</v>
      </c>
      <c r="Q420" t="s">
        <v>4502</v>
      </c>
      <c r="R420">
        <v>39</v>
      </c>
      <c r="S420" t="s">
        <v>2666</v>
      </c>
      <c r="T420">
        <v>22</v>
      </c>
      <c r="U420">
        <v>25</v>
      </c>
      <c r="V420">
        <v>0</v>
      </c>
      <c r="W420">
        <v>0</v>
      </c>
      <c r="X420">
        <v>0</v>
      </c>
      <c r="Y420">
        <v>0</v>
      </c>
      <c r="Z420">
        <v>22</v>
      </c>
      <c r="AA420">
        <v>25</v>
      </c>
      <c r="AB420">
        <v>50</v>
      </c>
      <c r="AC420">
        <v>49</v>
      </c>
      <c r="AD420">
        <v>0</v>
      </c>
      <c r="AE420">
        <v>0</v>
      </c>
      <c r="AF420">
        <v>49</v>
      </c>
      <c r="AG420">
        <v>0</v>
      </c>
      <c r="AH420">
        <v>1</v>
      </c>
      <c r="AI420">
        <v>1</v>
      </c>
      <c r="AJ420">
        <v>1</v>
      </c>
      <c r="AK420">
        <v>1</v>
      </c>
      <c r="AL420">
        <v>0</v>
      </c>
      <c r="AM420">
        <v>0.4</v>
      </c>
      <c r="AN420">
        <v>9.0909090909090912E-2</v>
      </c>
      <c r="AO420">
        <v>0</v>
      </c>
      <c r="AP420" t="s">
        <v>103</v>
      </c>
      <c r="AQ420" t="s">
        <v>73</v>
      </c>
      <c r="AR420" t="s">
        <v>191</v>
      </c>
      <c r="AS420">
        <v>0</v>
      </c>
      <c r="AT420">
        <v>0</v>
      </c>
      <c r="AU420">
        <v>0</v>
      </c>
      <c r="AV420">
        <v>0</v>
      </c>
      <c r="AW420">
        <v>0</v>
      </c>
      <c r="AX420">
        <v>0</v>
      </c>
      <c r="AY420">
        <v>0</v>
      </c>
      <c r="AZ420" t="s">
        <v>83</v>
      </c>
      <c r="BA420">
        <v>20</v>
      </c>
      <c r="BB420">
        <v>0</v>
      </c>
      <c r="BC420" t="s">
        <v>76</v>
      </c>
      <c r="BD420">
        <v>0</v>
      </c>
      <c r="BE420" t="s">
        <v>76</v>
      </c>
      <c r="BF420">
        <v>11.649431999999999</v>
      </c>
      <c r="BG420" t="s">
        <v>5713</v>
      </c>
    </row>
    <row r="421" spans="1:59" x14ac:dyDescent="0.25">
      <c r="A421" t="s">
        <v>584</v>
      </c>
      <c r="B421" t="s">
        <v>156</v>
      </c>
      <c r="C421">
        <v>1</v>
      </c>
      <c r="D421">
        <v>421</v>
      </c>
      <c r="E421" t="s">
        <v>91</v>
      </c>
      <c r="F421" t="s">
        <v>66</v>
      </c>
      <c r="G421" t="s">
        <v>67</v>
      </c>
      <c r="H421" t="s">
        <v>68</v>
      </c>
      <c r="I421" t="s">
        <v>6</v>
      </c>
      <c r="J421" t="s">
        <v>3</v>
      </c>
      <c r="K421" t="s">
        <v>70</v>
      </c>
      <c r="L421">
        <v>50</v>
      </c>
      <c r="M421">
        <v>3458384</v>
      </c>
      <c r="N421">
        <v>20</v>
      </c>
      <c r="O421">
        <v>2</v>
      </c>
      <c r="P421" t="s">
        <v>71</v>
      </c>
      <c r="Q421" t="s">
        <v>4502</v>
      </c>
      <c r="R421">
        <v>39</v>
      </c>
      <c r="S421" t="s">
        <v>2666</v>
      </c>
      <c r="T421">
        <v>22</v>
      </c>
      <c r="U421">
        <v>25</v>
      </c>
      <c r="V421">
        <v>0</v>
      </c>
      <c r="W421">
        <v>0</v>
      </c>
      <c r="X421">
        <v>0</v>
      </c>
      <c r="Y421">
        <v>0</v>
      </c>
      <c r="Z421">
        <v>22</v>
      </c>
      <c r="AA421">
        <v>25</v>
      </c>
      <c r="AB421">
        <v>50</v>
      </c>
      <c r="AC421">
        <v>49</v>
      </c>
      <c r="AD421">
        <v>0</v>
      </c>
      <c r="AE421">
        <v>0</v>
      </c>
      <c r="AF421">
        <v>49</v>
      </c>
      <c r="AG421">
        <v>0</v>
      </c>
      <c r="AH421">
        <v>1</v>
      </c>
      <c r="AI421">
        <v>1</v>
      </c>
      <c r="AJ421">
        <v>1</v>
      </c>
      <c r="AK421">
        <v>1</v>
      </c>
      <c r="AL421">
        <v>0</v>
      </c>
      <c r="AM421">
        <v>0.4</v>
      </c>
      <c r="AN421">
        <v>9.0909090909090912E-2</v>
      </c>
      <c r="AO421">
        <v>0</v>
      </c>
      <c r="AP421" t="s">
        <v>103</v>
      </c>
      <c r="AQ421" t="s">
        <v>73</v>
      </c>
      <c r="AR421" t="s">
        <v>191</v>
      </c>
      <c r="AS421">
        <v>0</v>
      </c>
      <c r="AT421">
        <v>0</v>
      </c>
      <c r="AU421">
        <v>0</v>
      </c>
      <c r="AV421">
        <v>0</v>
      </c>
      <c r="AW421">
        <v>0</v>
      </c>
      <c r="AX421">
        <v>0</v>
      </c>
      <c r="AY421">
        <v>0</v>
      </c>
      <c r="AZ421" t="s">
        <v>83</v>
      </c>
      <c r="BA421">
        <v>20</v>
      </c>
      <c r="BB421">
        <v>0</v>
      </c>
      <c r="BC421" t="s">
        <v>76</v>
      </c>
      <c r="BD421">
        <v>0</v>
      </c>
      <c r="BE421" t="s">
        <v>76</v>
      </c>
      <c r="BF421">
        <v>11.561677333333336</v>
      </c>
      <c r="BG421" t="s">
        <v>5713</v>
      </c>
    </row>
    <row r="422" spans="1:59" x14ac:dyDescent="0.25">
      <c r="A422" t="s">
        <v>585</v>
      </c>
      <c r="B422" t="s">
        <v>156</v>
      </c>
      <c r="C422">
        <v>1</v>
      </c>
      <c r="D422">
        <v>422</v>
      </c>
      <c r="E422" t="s">
        <v>91</v>
      </c>
      <c r="F422" t="s">
        <v>66</v>
      </c>
      <c r="G422" t="s">
        <v>67</v>
      </c>
      <c r="H422" t="s">
        <v>68</v>
      </c>
      <c r="I422" t="s">
        <v>6</v>
      </c>
      <c r="J422" t="s">
        <v>3</v>
      </c>
      <c r="K422" t="s">
        <v>70</v>
      </c>
      <c r="L422">
        <v>50</v>
      </c>
      <c r="M422">
        <v>3479484</v>
      </c>
      <c r="N422">
        <v>20</v>
      </c>
      <c r="O422">
        <v>2</v>
      </c>
      <c r="P422" t="s">
        <v>71</v>
      </c>
      <c r="Q422" t="s">
        <v>4502</v>
      </c>
      <c r="R422">
        <v>39</v>
      </c>
      <c r="S422" t="s">
        <v>2002</v>
      </c>
      <c r="T422">
        <v>12</v>
      </c>
      <c r="U422">
        <v>15</v>
      </c>
      <c r="V422">
        <v>0</v>
      </c>
      <c r="W422">
        <v>0</v>
      </c>
      <c r="X422">
        <v>0</v>
      </c>
      <c r="Y422">
        <v>0</v>
      </c>
      <c r="Z422">
        <v>12</v>
      </c>
      <c r="AA422">
        <v>15</v>
      </c>
      <c r="AB422">
        <v>50</v>
      </c>
      <c r="AC422">
        <v>29</v>
      </c>
      <c r="AD422">
        <v>0</v>
      </c>
      <c r="AE422">
        <v>0</v>
      </c>
      <c r="AF422">
        <v>29</v>
      </c>
      <c r="AG422">
        <v>0</v>
      </c>
      <c r="AH422">
        <v>21</v>
      </c>
      <c r="AI422">
        <v>21</v>
      </c>
      <c r="AJ422">
        <v>21</v>
      </c>
      <c r="AK422">
        <v>21</v>
      </c>
      <c r="AL422">
        <v>0</v>
      </c>
      <c r="AM422">
        <v>0.4</v>
      </c>
      <c r="AN422">
        <v>1.9090909090909092</v>
      </c>
      <c r="AO422">
        <v>0</v>
      </c>
      <c r="AP422" t="s">
        <v>103</v>
      </c>
      <c r="AQ422" t="s">
        <v>73</v>
      </c>
      <c r="AR422" t="s">
        <v>191</v>
      </c>
      <c r="AS422">
        <v>0</v>
      </c>
      <c r="AT422">
        <v>0</v>
      </c>
      <c r="AU422">
        <v>0</v>
      </c>
      <c r="AV422">
        <v>0</v>
      </c>
      <c r="AW422">
        <v>0</v>
      </c>
      <c r="AX422">
        <v>0</v>
      </c>
      <c r="AY422">
        <v>0</v>
      </c>
      <c r="AZ422" t="s">
        <v>80</v>
      </c>
      <c r="BA422">
        <v>20</v>
      </c>
      <c r="BB422">
        <v>0</v>
      </c>
      <c r="BC422" t="s">
        <v>76</v>
      </c>
      <c r="BD422">
        <v>0</v>
      </c>
      <c r="BE422" t="s">
        <v>76</v>
      </c>
      <c r="BF422">
        <v>7.8321040000000002</v>
      </c>
      <c r="BG422" t="s">
        <v>5713</v>
      </c>
    </row>
    <row r="423" spans="1:59" x14ac:dyDescent="0.25">
      <c r="A423" t="s">
        <v>586</v>
      </c>
      <c r="B423" t="s">
        <v>156</v>
      </c>
      <c r="C423">
        <v>1</v>
      </c>
      <c r="D423">
        <v>423</v>
      </c>
      <c r="E423" t="s">
        <v>91</v>
      </c>
      <c r="F423" t="s">
        <v>66</v>
      </c>
      <c r="G423" t="s">
        <v>67</v>
      </c>
      <c r="H423" t="s">
        <v>68</v>
      </c>
      <c r="I423" t="s">
        <v>10</v>
      </c>
      <c r="J423" t="s">
        <v>10</v>
      </c>
      <c r="K423" t="s">
        <v>92</v>
      </c>
      <c r="L423">
        <v>50</v>
      </c>
      <c r="M423">
        <v>1017521</v>
      </c>
      <c r="N423">
        <v>0</v>
      </c>
      <c r="O423">
        <v>2</v>
      </c>
      <c r="P423" t="s">
        <v>71</v>
      </c>
      <c r="Q423" t="s">
        <v>4502</v>
      </c>
      <c r="R423">
        <v>39</v>
      </c>
      <c r="S423" t="s">
        <v>2681</v>
      </c>
      <c r="T423">
        <v>0</v>
      </c>
      <c r="U423">
        <v>0</v>
      </c>
      <c r="V423">
        <v>0</v>
      </c>
      <c r="W423">
        <v>0</v>
      </c>
      <c r="X423">
        <v>0</v>
      </c>
      <c r="Y423">
        <v>0</v>
      </c>
      <c r="Z423">
        <v>0</v>
      </c>
      <c r="AA423">
        <v>0</v>
      </c>
      <c r="AB423">
        <v>50</v>
      </c>
      <c r="AC423">
        <v>0</v>
      </c>
      <c r="AD423">
        <v>0</v>
      </c>
      <c r="AE423">
        <v>0</v>
      </c>
      <c r="AF423">
        <v>0</v>
      </c>
      <c r="AG423">
        <v>0</v>
      </c>
      <c r="AH423">
        <v>0</v>
      </c>
      <c r="AI423">
        <v>50</v>
      </c>
      <c r="AJ423">
        <v>50</v>
      </c>
      <c r="AK423">
        <v>50</v>
      </c>
      <c r="AL423">
        <v>50</v>
      </c>
      <c r="AM423">
        <v>0</v>
      </c>
      <c r="AN423">
        <v>4.5454545454545459</v>
      </c>
      <c r="AO423">
        <v>0</v>
      </c>
      <c r="AP423" t="s">
        <v>2682</v>
      </c>
      <c r="AQ423" t="s">
        <v>86</v>
      </c>
      <c r="AR423" t="s">
        <v>191</v>
      </c>
      <c r="AS423">
        <v>0</v>
      </c>
      <c r="AT423">
        <v>0</v>
      </c>
      <c r="AU423">
        <v>0</v>
      </c>
      <c r="AV423">
        <v>0</v>
      </c>
      <c r="AW423">
        <v>0</v>
      </c>
      <c r="AX423">
        <v>0</v>
      </c>
      <c r="AY423">
        <v>0</v>
      </c>
      <c r="AZ423" t="s">
        <v>83</v>
      </c>
      <c r="BA423">
        <v>0</v>
      </c>
      <c r="BB423">
        <v>0</v>
      </c>
      <c r="BC423" t="s">
        <v>76</v>
      </c>
      <c r="BD423">
        <v>1</v>
      </c>
      <c r="BE423" t="s">
        <v>76</v>
      </c>
      <c r="BF423">
        <v>0</v>
      </c>
      <c r="BG423" t="s">
        <v>5713</v>
      </c>
    </row>
    <row r="424" spans="1:59" x14ac:dyDescent="0.25">
      <c r="A424" t="s">
        <v>587</v>
      </c>
      <c r="B424" t="s">
        <v>156</v>
      </c>
      <c r="C424">
        <v>1</v>
      </c>
      <c r="D424">
        <v>424</v>
      </c>
      <c r="E424" t="s">
        <v>91</v>
      </c>
      <c r="F424" t="s">
        <v>66</v>
      </c>
      <c r="G424" t="s">
        <v>67</v>
      </c>
      <c r="H424" t="s">
        <v>68</v>
      </c>
      <c r="I424" t="s">
        <v>10</v>
      </c>
      <c r="J424" t="s">
        <v>10</v>
      </c>
      <c r="K424" t="s">
        <v>92</v>
      </c>
      <c r="L424">
        <v>50</v>
      </c>
      <c r="M424">
        <v>1017523</v>
      </c>
      <c r="N424">
        <v>0</v>
      </c>
      <c r="O424">
        <v>2</v>
      </c>
      <c r="P424" t="s">
        <v>71</v>
      </c>
      <c r="Q424" t="s">
        <v>4502</v>
      </c>
      <c r="R424">
        <v>39</v>
      </c>
      <c r="S424" t="s">
        <v>2681</v>
      </c>
      <c r="T424">
        <v>0</v>
      </c>
      <c r="U424">
        <v>0</v>
      </c>
      <c r="V424">
        <v>0</v>
      </c>
      <c r="W424">
        <v>0</v>
      </c>
      <c r="X424">
        <v>0</v>
      </c>
      <c r="Y424">
        <v>0</v>
      </c>
      <c r="Z424">
        <v>0</v>
      </c>
      <c r="AA424">
        <v>0</v>
      </c>
      <c r="AB424">
        <v>50</v>
      </c>
      <c r="AC424">
        <v>0</v>
      </c>
      <c r="AD424">
        <v>0</v>
      </c>
      <c r="AE424">
        <v>0</v>
      </c>
      <c r="AF424">
        <v>0</v>
      </c>
      <c r="AG424">
        <v>0</v>
      </c>
      <c r="AH424">
        <v>0</v>
      </c>
      <c r="AI424">
        <v>50</v>
      </c>
      <c r="AJ424">
        <v>50</v>
      </c>
      <c r="AK424">
        <v>50</v>
      </c>
      <c r="AL424">
        <v>50</v>
      </c>
      <c r="AM424">
        <v>0</v>
      </c>
      <c r="AN424">
        <v>4.5454545454545459</v>
      </c>
      <c r="AO424">
        <v>0</v>
      </c>
      <c r="AP424" t="s">
        <v>2682</v>
      </c>
      <c r="AQ424" t="s">
        <v>86</v>
      </c>
      <c r="AR424" t="s">
        <v>191</v>
      </c>
      <c r="AS424">
        <v>0</v>
      </c>
      <c r="AT424">
        <v>0</v>
      </c>
      <c r="AU424">
        <v>0</v>
      </c>
      <c r="AV424">
        <v>0</v>
      </c>
      <c r="AW424">
        <v>0</v>
      </c>
      <c r="AX424">
        <v>0</v>
      </c>
      <c r="AY424">
        <v>0</v>
      </c>
      <c r="AZ424" t="s">
        <v>83</v>
      </c>
      <c r="BA424">
        <v>0</v>
      </c>
      <c r="BB424">
        <v>0</v>
      </c>
      <c r="BC424" t="s">
        <v>76</v>
      </c>
      <c r="BD424">
        <v>2</v>
      </c>
      <c r="BE424" t="s">
        <v>76</v>
      </c>
      <c r="BF424">
        <v>0</v>
      </c>
      <c r="BG424" t="s">
        <v>5713</v>
      </c>
    </row>
    <row r="425" spans="1:59" x14ac:dyDescent="0.25">
      <c r="A425" t="s">
        <v>588</v>
      </c>
      <c r="B425" t="s">
        <v>156</v>
      </c>
      <c r="C425">
        <v>1</v>
      </c>
      <c r="D425">
        <v>425</v>
      </c>
      <c r="E425" t="s">
        <v>91</v>
      </c>
      <c r="F425" t="s">
        <v>66</v>
      </c>
      <c r="G425" t="s">
        <v>67</v>
      </c>
      <c r="H425" t="s">
        <v>68</v>
      </c>
      <c r="I425" t="s">
        <v>10</v>
      </c>
      <c r="J425" t="s">
        <v>10</v>
      </c>
      <c r="K425" t="s">
        <v>92</v>
      </c>
      <c r="L425">
        <v>50</v>
      </c>
      <c r="M425">
        <v>1017525</v>
      </c>
      <c r="N425">
        <v>0</v>
      </c>
      <c r="O425">
        <v>2</v>
      </c>
      <c r="P425" t="s">
        <v>71</v>
      </c>
      <c r="Q425" t="s">
        <v>4502</v>
      </c>
      <c r="R425">
        <v>39</v>
      </c>
      <c r="S425" t="s">
        <v>2681</v>
      </c>
      <c r="T425">
        <v>0</v>
      </c>
      <c r="U425">
        <v>0</v>
      </c>
      <c r="V425">
        <v>0</v>
      </c>
      <c r="W425">
        <v>0</v>
      </c>
      <c r="X425">
        <v>0</v>
      </c>
      <c r="Y425">
        <v>0</v>
      </c>
      <c r="Z425">
        <v>0</v>
      </c>
      <c r="AA425">
        <v>0</v>
      </c>
      <c r="AB425">
        <v>50</v>
      </c>
      <c r="AC425">
        <v>0</v>
      </c>
      <c r="AD425">
        <v>0</v>
      </c>
      <c r="AE425">
        <v>0</v>
      </c>
      <c r="AF425">
        <v>0</v>
      </c>
      <c r="AG425">
        <v>0</v>
      </c>
      <c r="AH425">
        <v>0</v>
      </c>
      <c r="AI425">
        <v>50</v>
      </c>
      <c r="AJ425">
        <v>50</v>
      </c>
      <c r="AK425">
        <v>50</v>
      </c>
      <c r="AL425">
        <v>50</v>
      </c>
      <c r="AM425">
        <v>0</v>
      </c>
      <c r="AN425">
        <v>4.5454545454545459</v>
      </c>
      <c r="AO425">
        <v>0</v>
      </c>
      <c r="AP425" t="s">
        <v>2682</v>
      </c>
      <c r="AQ425" t="s">
        <v>86</v>
      </c>
      <c r="AR425" t="s">
        <v>191</v>
      </c>
      <c r="AS425">
        <v>0</v>
      </c>
      <c r="AT425">
        <v>0</v>
      </c>
      <c r="AU425">
        <v>0</v>
      </c>
      <c r="AV425">
        <v>0</v>
      </c>
      <c r="AW425">
        <v>0</v>
      </c>
      <c r="AX425">
        <v>0</v>
      </c>
      <c r="AY425">
        <v>0</v>
      </c>
      <c r="AZ425" t="s">
        <v>83</v>
      </c>
      <c r="BA425">
        <v>0</v>
      </c>
      <c r="BB425">
        <v>0</v>
      </c>
      <c r="BC425" t="s">
        <v>76</v>
      </c>
      <c r="BD425">
        <v>3</v>
      </c>
      <c r="BE425" t="s">
        <v>76</v>
      </c>
      <c r="BF425">
        <v>0</v>
      </c>
      <c r="BG425" t="s">
        <v>5713</v>
      </c>
    </row>
    <row r="426" spans="1:59" x14ac:dyDescent="0.25">
      <c r="A426" t="s">
        <v>589</v>
      </c>
      <c r="B426" t="s">
        <v>156</v>
      </c>
      <c r="C426">
        <v>1</v>
      </c>
      <c r="D426">
        <v>426</v>
      </c>
      <c r="E426" t="s">
        <v>91</v>
      </c>
      <c r="F426" t="s">
        <v>66</v>
      </c>
      <c r="G426" t="s">
        <v>67</v>
      </c>
      <c r="H426" t="s">
        <v>68</v>
      </c>
      <c r="I426" t="s">
        <v>6</v>
      </c>
      <c r="J426" t="s">
        <v>87</v>
      </c>
      <c r="K426" t="s">
        <v>100</v>
      </c>
      <c r="L426">
        <v>50</v>
      </c>
      <c r="M426">
        <v>1017527</v>
      </c>
      <c r="N426">
        <v>14</v>
      </c>
      <c r="O426">
        <v>2</v>
      </c>
      <c r="P426" t="s">
        <v>71</v>
      </c>
      <c r="Q426" t="s">
        <v>4502</v>
      </c>
      <c r="R426">
        <v>39</v>
      </c>
      <c r="S426" t="s">
        <v>5714</v>
      </c>
      <c r="T426">
        <v>0</v>
      </c>
      <c r="U426">
        <v>0</v>
      </c>
      <c r="V426">
        <v>0</v>
      </c>
      <c r="W426">
        <v>0</v>
      </c>
      <c r="X426">
        <v>0</v>
      </c>
      <c r="Y426">
        <v>0</v>
      </c>
      <c r="Z426">
        <v>0</v>
      </c>
      <c r="AA426">
        <v>0</v>
      </c>
      <c r="AB426">
        <v>50</v>
      </c>
      <c r="AC426">
        <v>0</v>
      </c>
      <c r="AD426">
        <v>0</v>
      </c>
      <c r="AE426">
        <v>0</v>
      </c>
      <c r="AF426">
        <v>0</v>
      </c>
      <c r="AG426">
        <v>0</v>
      </c>
      <c r="AH426">
        <v>50</v>
      </c>
      <c r="AI426">
        <v>50</v>
      </c>
      <c r="AJ426">
        <v>50</v>
      </c>
      <c r="AK426">
        <v>50</v>
      </c>
      <c r="AL426">
        <v>0</v>
      </c>
      <c r="AM426">
        <v>0.28000000000000003</v>
      </c>
      <c r="AN426">
        <v>4.5454545454545459</v>
      </c>
      <c r="AO426">
        <v>0</v>
      </c>
      <c r="AP426" t="s">
        <v>101</v>
      </c>
      <c r="AQ426" t="s">
        <v>86</v>
      </c>
      <c r="AR426" t="s">
        <v>191</v>
      </c>
      <c r="AS426">
        <v>0</v>
      </c>
      <c r="AT426">
        <v>0</v>
      </c>
      <c r="AU426">
        <v>0</v>
      </c>
      <c r="AV426">
        <v>0</v>
      </c>
      <c r="AW426">
        <v>0</v>
      </c>
      <c r="AX426">
        <v>0</v>
      </c>
      <c r="AY426">
        <v>0</v>
      </c>
      <c r="AZ426" t="s">
        <v>74</v>
      </c>
      <c r="BA426">
        <v>14</v>
      </c>
      <c r="BB426">
        <v>0</v>
      </c>
      <c r="BC426" t="s">
        <v>76</v>
      </c>
      <c r="BD426">
        <v>0</v>
      </c>
      <c r="BE426" t="s">
        <v>76</v>
      </c>
      <c r="BF426">
        <v>0</v>
      </c>
      <c r="BG426" t="s">
        <v>5713</v>
      </c>
    </row>
    <row r="427" spans="1:59" x14ac:dyDescent="0.25">
      <c r="A427" t="s">
        <v>590</v>
      </c>
      <c r="B427" t="s">
        <v>156</v>
      </c>
      <c r="C427">
        <v>1</v>
      </c>
      <c r="D427">
        <v>427</v>
      </c>
      <c r="E427" t="s">
        <v>91</v>
      </c>
      <c r="F427" t="s">
        <v>66</v>
      </c>
      <c r="G427" t="s">
        <v>67</v>
      </c>
      <c r="H427" t="s">
        <v>68</v>
      </c>
      <c r="I427" t="s">
        <v>6</v>
      </c>
      <c r="J427" t="s">
        <v>87</v>
      </c>
      <c r="K427" t="s">
        <v>100</v>
      </c>
      <c r="L427">
        <v>50</v>
      </c>
      <c r="M427">
        <v>1017529</v>
      </c>
      <c r="N427">
        <v>14</v>
      </c>
      <c r="O427">
        <v>2</v>
      </c>
      <c r="P427" t="s">
        <v>71</v>
      </c>
      <c r="Q427" t="s">
        <v>4502</v>
      </c>
      <c r="R427">
        <v>39</v>
      </c>
      <c r="S427" t="s">
        <v>5714</v>
      </c>
      <c r="T427">
        <v>0</v>
      </c>
      <c r="U427">
        <v>0</v>
      </c>
      <c r="V427">
        <v>0</v>
      </c>
      <c r="W427">
        <v>0</v>
      </c>
      <c r="X427">
        <v>0</v>
      </c>
      <c r="Y427">
        <v>0</v>
      </c>
      <c r="Z427">
        <v>0</v>
      </c>
      <c r="AA427">
        <v>0</v>
      </c>
      <c r="AB427">
        <v>50</v>
      </c>
      <c r="AC427">
        <v>0</v>
      </c>
      <c r="AD427">
        <v>0</v>
      </c>
      <c r="AE427">
        <v>0</v>
      </c>
      <c r="AF427">
        <v>0</v>
      </c>
      <c r="AG427">
        <v>0</v>
      </c>
      <c r="AH427">
        <v>50</v>
      </c>
      <c r="AI427">
        <v>50</v>
      </c>
      <c r="AJ427">
        <v>50</v>
      </c>
      <c r="AK427">
        <v>50</v>
      </c>
      <c r="AL427">
        <v>0</v>
      </c>
      <c r="AM427">
        <v>0.28000000000000003</v>
      </c>
      <c r="AN427">
        <v>4.5454545454545459</v>
      </c>
      <c r="AO427">
        <v>0</v>
      </c>
      <c r="AP427" t="s">
        <v>101</v>
      </c>
      <c r="AQ427" t="s">
        <v>86</v>
      </c>
      <c r="AR427" t="s">
        <v>191</v>
      </c>
      <c r="AS427">
        <v>0</v>
      </c>
      <c r="AT427">
        <v>0</v>
      </c>
      <c r="AU427">
        <v>0</v>
      </c>
      <c r="AV427">
        <v>0</v>
      </c>
      <c r="AW427">
        <v>0</v>
      </c>
      <c r="AX427">
        <v>0</v>
      </c>
      <c r="AY427">
        <v>0</v>
      </c>
      <c r="AZ427" t="s">
        <v>74</v>
      </c>
      <c r="BA427">
        <v>14</v>
      </c>
      <c r="BB427">
        <v>0</v>
      </c>
      <c r="BC427" t="s">
        <v>76</v>
      </c>
      <c r="BD427">
        <v>0</v>
      </c>
      <c r="BE427" t="s">
        <v>76</v>
      </c>
      <c r="BF427">
        <v>0</v>
      </c>
      <c r="BG427" t="s">
        <v>5713</v>
      </c>
    </row>
    <row r="428" spans="1:59" x14ac:dyDescent="0.25">
      <c r="A428" t="s">
        <v>591</v>
      </c>
      <c r="B428" t="s">
        <v>156</v>
      </c>
      <c r="C428">
        <v>1</v>
      </c>
      <c r="D428">
        <v>428</v>
      </c>
      <c r="E428" t="s">
        <v>91</v>
      </c>
      <c r="F428" t="s">
        <v>66</v>
      </c>
      <c r="G428" t="s">
        <v>67</v>
      </c>
      <c r="H428" t="s">
        <v>68</v>
      </c>
      <c r="I428" t="s">
        <v>6</v>
      </c>
      <c r="J428" t="s">
        <v>87</v>
      </c>
      <c r="K428" t="s">
        <v>100</v>
      </c>
      <c r="L428">
        <v>50</v>
      </c>
      <c r="M428">
        <v>1017531</v>
      </c>
      <c r="N428">
        <v>14</v>
      </c>
      <c r="O428">
        <v>2</v>
      </c>
      <c r="P428" t="s">
        <v>71</v>
      </c>
      <c r="Q428" t="s">
        <v>4502</v>
      </c>
      <c r="R428">
        <v>39</v>
      </c>
      <c r="S428" t="s">
        <v>5714</v>
      </c>
      <c r="T428">
        <v>0</v>
      </c>
      <c r="U428">
        <v>0</v>
      </c>
      <c r="V428">
        <v>0</v>
      </c>
      <c r="W428">
        <v>0</v>
      </c>
      <c r="X428">
        <v>0</v>
      </c>
      <c r="Y428">
        <v>0</v>
      </c>
      <c r="Z428">
        <v>0</v>
      </c>
      <c r="AA428">
        <v>0</v>
      </c>
      <c r="AB428">
        <v>50</v>
      </c>
      <c r="AC428">
        <v>0</v>
      </c>
      <c r="AD428">
        <v>0</v>
      </c>
      <c r="AE428">
        <v>0</v>
      </c>
      <c r="AF428">
        <v>0</v>
      </c>
      <c r="AG428">
        <v>0</v>
      </c>
      <c r="AH428">
        <v>50</v>
      </c>
      <c r="AI428">
        <v>50</v>
      </c>
      <c r="AJ428">
        <v>50</v>
      </c>
      <c r="AK428">
        <v>50</v>
      </c>
      <c r="AL428">
        <v>0</v>
      </c>
      <c r="AM428">
        <v>0.28000000000000003</v>
      </c>
      <c r="AN428">
        <v>4.5454545454545459</v>
      </c>
      <c r="AO428">
        <v>0</v>
      </c>
      <c r="AP428" t="s">
        <v>101</v>
      </c>
      <c r="AQ428" t="s">
        <v>86</v>
      </c>
      <c r="AR428" t="s">
        <v>191</v>
      </c>
      <c r="AS428">
        <v>0</v>
      </c>
      <c r="AT428">
        <v>0</v>
      </c>
      <c r="AU428">
        <v>0</v>
      </c>
      <c r="AV428">
        <v>0</v>
      </c>
      <c r="AW428">
        <v>0</v>
      </c>
      <c r="AX428">
        <v>0</v>
      </c>
      <c r="AY428">
        <v>0</v>
      </c>
      <c r="AZ428" t="s">
        <v>74</v>
      </c>
      <c r="BA428">
        <v>14</v>
      </c>
      <c r="BB428">
        <v>0</v>
      </c>
      <c r="BC428" t="s">
        <v>76</v>
      </c>
      <c r="BD428">
        <v>0</v>
      </c>
      <c r="BE428" t="s">
        <v>76</v>
      </c>
      <c r="BF428">
        <v>0</v>
      </c>
      <c r="BG428" t="s">
        <v>5713</v>
      </c>
    </row>
    <row r="429" spans="1:59" x14ac:dyDescent="0.25">
      <c r="A429" t="s">
        <v>592</v>
      </c>
      <c r="B429" t="s">
        <v>156</v>
      </c>
      <c r="C429">
        <v>1</v>
      </c>
      <c r="D429">
        <v>429</v>
      </c>
      <c r="E429" t="s">
        <v>91</v>
      </c>
      <c r="F429" t="s">
        <v>66</v>
      </c>
      <c r="G429" t="s">
        <v>67</v>
      </c>
      <c r="H429" t="s">
        <v>68</v>
      </c>
      <c r="I429" t="s">
        <v>6</v>
      </c>
      <c r="J429" t="s">
        <v>87</v>
      </c>
      <c r="K429" t="s">
        <v>100</v>
      </c>
      <c r="L429">
        <v>50</v>
      </c>
      <c r="M429">
        <v>1017533</v>
      </c>
      <c r="N429">
        <v>14</v>
      </c>
      <c r="O429">
        <v>2</v>
      </c>
      <c r="P429" t="s">
        <v>71</v>
      </c>
      <c r="Q429" t="s">
        <v>4502</v>
      </c>
      <c r="R429">
        <v>39</v>
      </c>
      <c r="S429" t="s">
        <v>5714</v>
      </c>
      <c r="T429">
        <v>0</v>
      </c>
      <c r="U429">
        <v>0</v>
      </c>
      <c r="V429">
        <v>0</v>
      </c>
      <c r="W429">
        <v>0</v>
      </c>
      <c r="X429">
        <v>0</v>
      </c>
      <c r="Y429">
        <v>0</v>
      </c>
      <c r="Z429">
        <v>0</v>
      </c>
      <c r="AA429">
        <v>0</v>
      </c>
      <c r="AB429">
        <v>50</v>
      </c>
      <c r="AC429">
        <v>0</v>
      </c>
      <c r="AD429">
        <v>0</v>
      </c>
      <c r="AE429">
        <v>0</v>
      </c>
      <c r="AF429">
        <v>0</v>
      </c>
      <c r="AG429">
        <v>0</v>
      </c>
      <c r="AH429">
        <v>50</v>
      </c>
      <c r="AI429">
        <v>50</v>
      </c>
      <c r="AJ429">
        <v>50</v>
      </c>
      <c r="AK429">
        <v>50</v>
      </c>
      <c r="AL429">
        <v>0</v>
      </c>
      <c r="AM429">
        <v>0.28000000000000003</v>
      </c>
      <c r="AN429">
        <v>4.5454545454545459</v>
      </c>
      <c r="AO429">
        <v>0</v>
      </c>
      <c r="AP429" t="s">
        <v>101</v>
      </c>
      <c r="AQ429" t="s">
        <v>86</v>
      </c>
      <c r="AR429" t="s">
        <v>191</v>
      </c>
      <c r="AS429">
        <v>0</v>
      </c>
      <c r="AT429">
        <v>0</v>
      </c>
      <c r="AU429">
        <v>0</v>
      </c>
      <c r="AV429">
        <v>0</v>
      </c>
      <c r="AW429">
        <v>0</v>
      </c>
      <c r="AX429">
        <v>0</v>
      </c>
      <c r="AY429">
        <v>0</v>
      </c>
      <c r="AZ429" t="s">
        <v>74</v>
      </c>
      <c r="BA429">
        <v>14</v>
      </c>
      <c r="BB429">
        <v>0</v>
      </c>
      <c r="BC429" t="s">
        <v>81</v>
      </c>
      <c r="BD429">
        <v>0</v>
      </c>
      <c r="BE429" t="s">
        <v>76</v>
      </c>
      <c r="BF429">
        <v>0</v>
      </c>
      <c r="BG429" t="s">
        <v>5713</v>
      </c>
    </row>
    <row r="430" spans="1:59" x14ac:dyDescent="0.25">
      <c r="A430" t="s">
        <v>593</v>
      </c>
      <c r="B430" t="s">
        <v>156</v>
      </c>
      <c r="C430">
        <v>1</v>
      </c>
      <c r="D430">
        <v>430</v>
      </c>
      <c r="E430">
        <v>2</v>
      </c>
      <c r="F430" t="s">
        <v>66</v>
      </c>
      <c r="G430" t="s">
        <v>67</v>
      </c>
      <c r="H430" t="s">
        <v>68</v>
      </c>
      <c r="I430" t="s">
        <v>5</v>
      </c>
      <c r="J430" t="s">
        <v>97</v>
      </c>
      <c r="K430" t="s">
        <v>70</v>
      </c>
      <c r="L430">
        <v>50</v>
      </c>
      <c r="M430">
        <v>1017535</v>
      </c>
      <c r="N430">
        <v>6</v>
      </c>
      <c r="O430">
        <v>2</v>
      </c>
      <c r="P430" t="s">
        <v>71</v>
      </c>
      <c r="Q430" t="s">
        <v>4503</v>
      </c>
      <c r="R430">
        <v>40</v>
      </c>
      <c r="T430">
        <v>0</v>
      </c>
      <c r="U430">
        <v>0</v>
      </c>
      <c r="V430">
        <v>0</v>
      </c>
      <c r="W430">
        <v>0</v>
      </c>
      <c r="X430">
        <v>0</v>
      </c>
      <c r="Y430">
        <v>0</v>
      </c>
      <c r="Z430">
        <v>0</v>
      </c>
      <c r="AA430">
        <v>0</v>
      </c>
      <c r="AB430">
        <v>50</v>
      </c>
      <c r="AC430">
        <v>0</v>
      </c>
      <c r="AD430">
        <v>0</v>
      </c>
      <c r="AE430">
        <v>0</v>
      </c>
      <c r="AF430">
        <v>0</v>
      </c>
      <c r="AG430">
        <v>0</v>
      </c>
      <c r="AH430">
        <v>50</v>
      </c>
      <c r="AI430">
        <v>50</v>
      </c>
      <c r="AJ430">
        <v>50</v>
      </c>
      <c r="AK430">
        <v>50</v>
      </c>
      <c r="AL430">
        <v>0</v>
      </c>
      <c r="AM430">
        <v>0.12</v>
      </c>
      <c r="AN430">
        <v>4.5454545454545459</v>
      </c>
      <c r="AO430">
        <v>0</v>
      </c>
      <c r="AP430" t="s">
        <v>79</v>
      </c>
      <c r="AQ430" t="s">
        <v>86</v>
      </c>
      <c r="AR430" t="s">
        <v>472</v>
      </c>
      <c r="AS430">
        <v>0</v>
      </c>
      <c r="AT430">
        <v>0</v>
      </c>
      <c r="AU430">
        <v>0</v>
      </c>
      <c r="AV430">
        <v>0</v>
      </c>
      <c r="AW430">
        <v>0</v>
      </c>
      <c r="AX430">
        <v>0</v>
      </c>
      <c r="AY430">
        <v>0</v>
      </c>
      <c r="AZ430" t="s">
        <v>80</v>
      </c>
      <c r="BA430">
        <v>6</v>
      </c>
      <c r="BB430">
        <v>0</v>
      </c>
      <c r="BC430" t="s">
        <v>75</v>
      </c>
      <c r="BD430">
        <v>1</v>
      </c>
      <c r="BE430" t="s">
        <v>76</v>
      </c>
      <c r="BF430">
        <v>0</v>
      </c>
      <c r="BG430" t="s">
        <v>5715</v>
      </c>
    </row>
    <row r="431" spans="1:59" x14ac:dyDescent="0.25">
      <c r="A431" t="s">
        <v>594</v>
      </c>
      <c r="B431" t="s">
        <v>156</v>
      </c>
      <c r="C431">
        <v>1</v>
      </c>
      <c r="D431">
        <v>431</v>
      </c>
      <c r="E431">
        <v>2</v>
      </c>
      <c r="F431" t="s">
        <v>66</v>
      </c>
      <c r="G431" t="s">
        <v>67</v>
      </c>
      <c r="H431" t="s">
        <v>68</v>
      </c>
      <c r="I431" t="s">
        <v>5</v>
      </c>
      <c r="J431" t="s">
        <v>98</v>
      </c>
      <c r="K431" t="s">
        <v>70</v>
      </c>
      <c r="L431">
        <v>50</v>
      </c>
      <c r="M431">
        <v>1017537</v>
      </c>
      <c r="N431">
        <v>6</v>
      </c>
      <c r="O431">
        <v>2</v>
      </c>
      <c r="P431" t="s">
        <v>71</v>
      </c>
      <c r="Q431" t="s">
        <v>4503</v>
      </c>
      <c r="R431">
        <v>40</v>
      </c>
      <c r="T431">
        <v>0</v>
      </c>
      <c r="U431">
        <v>0</v>
      </c>
      <c r="V431">
        <v>0</v>
      </c>
      <c r="W431">
        <v>0</v>
      </c>
      <c r="X431">
        <v>0</v>
      </c>
      <c r="Y431">
        <v>0</v>
      </c>
      <c r="Z431">
        <v>0</v>
      </c>
      <c r="AA431">
        <v>0</v>
      </c>
      <c r="AB431">
        <v>50</v>
      </c>
      <c r="AC431">
        <v>0</v>
      </c>
      <c r="AD431">
        <v>0</v>
      </c>
      <c r="AE431">
        <v>0</v>
      </c>
      <c r="AF431">
        <v>0</v>
      </c>
      <c r="AG431">
        <v>0</v>
      </c>
      <c r="AH431">
        <v>50</v>
      </c>
      <c r="AI431">
        <v>50</v>
      </c>
      <c r="AJ431">
        <v>50</v>
      </c>
      <c r="AK431">
        <v>50</v>
      </c>
      <c r="AL431">
        <v>0</v>
      </c>
      <c r="AM431">
        <v>0.12</v>
      </c>
      <c r="AN431">
        <v>4.5454545454545459</v>
      </c>
      <c r="AO431">
        <v>0</v>
      </c>
      <c r="AP431" t="s">
        <v>79</v>
      </c>
      <c r="AQ431" t="s">
        <v>86</v>
      </c>
      <c r="AR431" t="s">
        <v>472</v>
      </c>
      <c r="AS431">
        <v>0</v>
      </c>
      <c r="AT431">
        <v>0</v>
      </c>
      <c r="AU431">
        <v>0</v>
      </c>
      <c r="AV431">
        <v>0</v>
      </c>
      <c r="AW431">
        <v>0</v>
      </c>
      <c r="AX431">
        <v>0</v>
      </c>
      <c r="AY431">
        <v>0</v>
      </c>
      <c r="AZ431" t="s">
        <v>80</v>
      </c>
      <c r="BA431">
        <v>6</v>
      </c>
      <c r="BB431">
        <v>0</v>
      </c>
      <c r="BC431" t="s">
        <v>76</v>
      </c>
      <c r="BD431">
        <v>2</v>
      </c>
      <c r="BE431" t="s">
        <v>76</v>
      </c>
      <c r="BF431">
        <v>0</v>
      </c>
      <c r="BG431" t="s">
        <v>5715</v>
      </c>
    </row>
    <row r="432" spans="1:59" x14ac:dyDescent="0.25">
      <c r="A432" t="s">
        <v>595</v>
      </c>
      <c r="B432" t="s">
        <v>156</v>
      </c>
      <c r="C432">
        <v>1</v>
      </c>
      <c r="D432">
        <v>433</v>
      </c>
      <c r="E432">
        <v>2</v>
      </c>
      <c r="F432" t="s">
        <v>66</v>
      </c>
      <c r="G432" t="s">
        <v>67</v>
      </c>
      <c r="H432" t="s">
        <v>77</v>
      </c>
      <c r="I432" t="s">
        <v>5</v>
      </c>
      <c r="J432" t="s">
        <v>269</v>
      </c>
      <c r="K432" t="s">
        <v>70</v>
      </c>
      <c r="L432">
        <v>50</v>
      </c>
      <c r="M432">
        <v>1017593</v>
      </c>
      <c r="N432">
        <v>9.1</v>
      </c>
      <c r="O432">
        <v>2</v>
      </c>
      <c r="P432" t="s">
        <v>71</v>
      </c>
      <c r="Q432" t="s">
        <v>4503</v>
      </c>
      <c r="R432">
        <v>40</v>
      </c>
      <c r="T432">
        <v>10</v>
      </c>
      <c r="U432">
        <v>15</v>
      </c>
      <c r="V432">
        <v>0</v>
      </c>
      <c r="W432">
        <v>0</v>
      </c>
      <c r="X432">
        <v>0</v>
      </c>
      <c r="Y432">
        <v>2</v>
      </c>
      <c r="Z432">
        <v>10</v>
      </c>
      <c r="AA432">
        <v>17</v>
      </c>
      <c r="AB432">
        <v>50</v>
      </c>
      <c r="AC432">
        <v>26</v>
      </c>
      <c r="AD432">
        <v>0</v>
      </c>
      <c r="AE432">
        <v>2</v>
      </c>
      <c r="AF432">
        <v>28</v>
      </c>
      <c r="AG432">
        <v>0</v>
      </c>
      <c r="AH432">
        <v>24</v>
      </c>
      <c r="AI432">
        <v>22</v>
      </c>
      <c r="AJ432">
        <v>22</v>
      </c>
      <c r="AK432">
        <v>24</v>
      </c>
      <c r="AL432">
        <v>0</v>
      </c>
      <c r="AM432">
        <v>0.182</v>
      </c>
      <c r="AN432">
        <v>2</v>
      </c>
      <c r="AO432">
        <v>0</v>
      </c>
      <c r="AP432" t="s">
        <v>79</v>
      </c>
      <c r="AQ432" t="s">
        <v>73</v>
      </c>
      <c r="AR432" t="s">
        <v>472</v>
      </c>
      <c r="AS432">
        <v>0</v>
      </c>
      <c r="AT432">
        <v>0</v>
      </c>
      <c r="AU432">
        <v>0</v>
      </c>
      <c r="AV432">
        <v>0</v>
      </c>
      <c r="AW432">
        <v>0</v>
      </c>
      <c r="AX432">
        <v>0</v>
      </c>
      <c r="AY432">
        <v>0</v>
      </c>
      <c r="AZ432" t="s">
        <v>80</v>
      </c>
      <c r="BA432">
        <v>9.1</v>
      </c>
      <c r="BB432">
        <v>0</v>
      </c>
      <c r="BC432" t="s">
        <v>76</v>
      </c>
      <c r="BD432">
        <v>0</v>
      </c>
      <c r="BE432" t="s">
        <v>76</v>
      </c>
      <c r="BF432">
        <v>3.4004933333333329</v>
      </c>
      <c r="BG432" t="s">
        <v>5715</v>
      </c>
    </row>
    <row r="433" spans="1:59" x14ac:dyDescent="0.25">
      <c r="A433" t="s">
        <v>596</v>
      </c>
      <c r="B433" t="s">
        <v>156</v>
      </c>
      <c r="C433">
        <v>1</v>
      </c>
      <c r="D433">
        <v>434</v>
      </c>
      <c r="E433">
        <v>2</v>
      </c>
      <c r="F433" t="s">
        <v>66</v>
      </c>
      <c r="G433" t="s">
        <v>67</v>
      </c>
      <c r="H433" t="s">
        <v>77</v>
      </c>
      <c r="I433" t="s">
        <v>5</v>
      </c>
      <c r="J433" t="s">
        <v>2</v>
      </c>
      <c r="K433" t="s">
        <v>70</v>
      </c>
      <c r="L433">
        <v>50</v>
      </c>
      <c r="M433">
        <v>1017595</v>
      </c>
      <c r="N433">
        <v>9.1</v>
      </c>
      <c r="O433">
        <v>2</v>
      </c>
      <c r="P433" t="s">
        <v>71</v>
      </c>
      <c r="Q433" t="s">
        <v>4503</v>
      </c>
      <c r="R433">
        <v>40</v>
      </c>
      <c r="T433">
        <v>0</v>
      </c>
      <c r="U433">
        <v>1</v>
      </c>
      <c r="V433">
        <v>0</v>
      </c>
      <c r="W433">
        <v>0</v>
      </c>
      <c r="X433">
        <v>0</v>
      </c>
      <c r="Y433">
        <v>0</v>
      </c>
      <c r="Z433">
        <v>0</v>
      </c>
      <c r="AA433">
        <v>1</v>
      </c>
      <c r="AB433">
        <v>50</v>
      </c>
      <c r="AC433">
        <v>25</v>
      </c>
      <c r="AD433">
        <v>0</v>
      </c>
      <c r="AE433">
        <v>0</v>
      </c>
      <c r="AF433">
        <v>25</v>
      </c>
      <c r="AG433">
        <v>0</v>
      </c>
      <c r="AH433">
        <v>25</v>
      </c>
      <c r="AI433">
        <v>25</v>
      </c>
      <c r="AJ433">
        <v>25</v>
      </c>
      <c r="AK433">
        <v>25</v>
      </c>
      <c r="AL433">
        <v>0</v>
      </c>
      <c r="AM433">
        <v>0.182</v>
      </c>
      <c r="AN433">
        <v>2.2727272727272729</v>
      </c>
      <c r="AO433">
        <v>0</v>
      </c>
      <c r="AP433" t="s">
        <v>79</v>
      </c>
      <c r="AQ433" t="s">
        <v>73</v>
      </c>
      <c r="AR433" t="s">
        <v>472</v>
      </c>
      <c r="AS433">
        <v>0</v>
      </c>
      <c r="AT433">
        <v>0</v>
      </c>
      <c r="AU433">
        <v>0</v>
      </c>
      <c r="AV433">
        <v>0</v>
      </c>
      <c r="AW433">
        <v>0</v>
      </c>
      <c r="AX433">
        <v>0</v>
      </c>
      <c r="AY433">
        <v>0</v>
      </c>
      <c r="AZ433" t="s">
        <v>83</v>
      </c>
      <c r="BA433">
        <v>9.1</v>
      </c>
      <c r="BB433">
        <v>0</v>
      </c>
      <c r="BC433" t="s">
        <v>76</v>
      </c>
      <c r="BD433">
        <v>0</v>
      </c>
      <c r="BE433" t="s">
        <v>76</v>
      </c>
      <c r="BF433">
        <v>0</v>
      </c>
      <c r="BG433" t="s">
        <v>5715</v>
      </c>
    </row>
    <row r="434" spans="1:59" x14ac:dyDescent="0.25">
      <c r="A434" t="s">
        <v>597</v>
      </c>
      <c r="B434" t="s">
        <v>156</v>
      </c>
      <c r="C434">
        <v>1</v>
      </c>
      <c r="D434">
        <v>435</v>
      </c>
      <c r="E434">
        <v>2</v>
      </c>
      <c r="F434" t="s">
        <v>66</v>
      </c>
      <c r="G434" t="s">
        <v>67</v>
      </c>
      <c r="H434" t="s">
        <v>77</v>
      </c>
      <c r="I434" t="s">
        <v>5</v>
      </c>
      <c r="J434" t="s">
        <v>2</v>
      </c>
      <c r="K434" t="s">
        <v>70</v>
      </c>
      <c r="L434">
        <v>50</v>
      </c>
      <c r="M434">
        <v>1017597</v>
      </c>
      <c r="N434">
        <v>9.1</v>
      </c>
      <c r="O434">
        <v>2</v>
      </c>
      <c r="P434" t="s">
        <v>71</v>
      </c>
      <c r="Q434" t="s">
        <v>4503</v>
      </c>
      <c r="R434">
        <v>40</v>
      </c>
      <c r="T434">
        <v>0</v>
      </c>
      <c r="U434">
        <v>2</v>
      </c>
      <c r="V434">
        <v>0</v>
      </c>
      <c r="W434">
        <v>0</v>
      </c>
      <c r="X434">
        <v>0</v>
      </c>
      <c r="Y434">
        <v>0</v>
      </c>
      <c r="Z434">
        <v>0</v>
      </c>
      <c r="AA434">
        <v>2</v>
      </c>
      <c r="AB434">
        <v>50</v>
      </c>
      <c r="AC434">
        <v>26</v>
      </c>
      <c r="AD434">
        <v>0</v>
      </c>
      <c r="AE434">
        <v>0</v>
      </c>
      <c r="AF434">
        <v>26</v>
      </c>
      <c r="AG434">
        <v>0</v>
      </c>
      <c r="AH434">
        <v>24</v>
      </c>
      <c r="AI434">
        <v>24</v>
      </c>
      <c r="AJ434">
        <v>24</v>
      </c>
      <c r="AK434">
        <v>24</v>
      </c>
      <c r="AL434">
        <v>0</v>
      </c>
      <c r="AM434">
        <v>0.182</v>
      </c>
      <c r="AN434">
        <v>2.1818181818181817</v>
      </c>
      <c r="AO434">
        <v>0</v>
      </c>
      <c r="AP434" t="s">
        <v>79</v>
      </c>
      <c r="AQ434" t="s">
        <v>73</v>
      </c>
      <c r="AR434" t="s">
        <v>472</v>
      </c>
      <c r="AS434">
        <v>0</v>
      </c>
      <c r="AT434">
        <v>0</v>
      </c>
      <c r="AU434">
        <v>0</v>
      </c>
      <c r="AV434">
        <v>0</v>
      </c>
      <c r="AW434">
        <v>0</v>
      </c>
      <c r="AX434">
        <v>0</v>
      </c>
      <c r="AY434">
        <v>0</v>
      </c>
      <c r="AZ434" t="s">
        <v>83</v>
      </c>
      <c r="BA434">
        <v>9.1</v>
      </c>
      <c r="BB434">
        <v>0</v>
      </c>
      <c r="BC434" t="s">
        <v>76</v>
      </c>
      <c r="BD434">
        <v>0</v>
      </c>
      <c r="BE434" t="s">
        <v>76</v>
      </c>
      <c r="BF434">
        <v>0</v>
      </c>
      <c r="BG434" t="s">
        <v>5715</v>
      </c>
    </row>
    <row r="435" spans="1:59" x14ac:dyDescent="0.25">
      <c r="A435" t="s">
        <v>598</v>
      </c>
      <c r="B435" t="s">
        <v>156</v>
      </c>
      <c r="C435">
        <v>1</v>
      </c>
      <c r="D435">
        <v>436</v>
      </c>
      <c r="E435">
        <v>2</v>
      </c>
      <c r="F435" t="s">
        <v>66</v>
      </c>
      <c r="G435" t="s">
        <v>67</v>
      </c>
      <c r="H435" t="s">
        <v>77</v>
      </c>
      <c r="I435" t="s">
        <v>5</v>
      </c>
      <c r="J435" t="s">
        <v>2</v>
      </c>
      <c r="K435" t="s">
        <v>70</v>
      </c>
      <c r="L435">
        <v>50</v>
      </c>
      <c r="M435">
        <v>1017599</v>
      </c>
      <c r="N435">
        <v>9.1</v>
      </c>
      <c r="O435">
        <v>2</v>
      </c>
      <c r="P435" t="s">
        <v>71</v>
      </c>
      <c r="Q435" t="s">
        <v>4503</v>
      </c>
      <c r="R435">
        <v>40</v>
      </c>
      <c r="T435">
        <v>0</v>
      </c>
      <c r="U435">
        <v>1</v>
      </c>
      <c r="V435">
        <v>0</v>
      </c>
      <c r="W435">
        <v>0</v>
      </c>
      <c r="X435">
        <v>0</v>
      </c>
      <c r="Y435">
        <v>0</v>
      </c>
      <c r="Z435">
        <v>0</v>
      </c>
      <c r="AA435">
        <v>1</v>
      </c>
      <c r="AB435">
        <v>50</v>
      </c>
      <c r="AC435">
        <v>25</v>
      </c>
      <c r="AD435">
        <v>0</v>
      </c>
      <c r="AE435">
        <v>0</v>
      </c>
      <c r="AF435">
        <v>25</v>
      </c>
      <c r="AG435">
        <v>0</v>
      </c>
      <c r="AH435">
        <v>25</v>
      </c>
      <c r="AI435">
        <v>25</v>
      </c>
      <c r="AJ435">
        <v>25</v>
      </c>
      <c r="AK435">
        <v>25</v>
      </c>
      <c r="AL435">
        <v>0</v>
      </c>
      <c r="AM435">
        <v>0.182</v>
      </c>
      <c r="AN435">
        <v>2.2727272727272729</v>
      </c>
      <c r="AO435">
        <v>0</v>
      </c>
      <c r="AP435" t="s">
        <v>79</v>
      </c>
      <c r="AQ435" t="s">
        <v>73</v>
      </c>
      <c r="AR435" t="s">
        <v>472</v>
      </c>
      <c r="AS435">
        <v>0</v>
      </c>
      <c r="AT435">
        <v>0</v>
      </c>
      <c r="AU435">
        <v>0</v>
      </c>
      <c r="AV435">
        <v>0</v>
      </c>
      <c r="AW435">
        <v>0</v>
      </c>
      <c r="AX435">
        <v>0</v>
      </c>
      <c r="AY435">
        <v>0</v>
      </c>
      <c r="AZ435" t="s">
        <v>83</v>
      </c>
      <c r="BA435">
        <v>9.1</v>
      </c>
      <c r="BB435">
        <v>0</v>
      </c>
      <c r="BC435" t="s">
        <v>76</v>
      </c>
      <c r="BD435">
        <v>0</v>
      </c>
      <c r="BE435" t="s">
        <v>76</v>
      </c>
      <c r="BF435">
        <v>0</v>
      </c>
      <c r="BG435" t="s">
        <v>5715</v>
      </c>
    </row>
    <row r="436" spans="1:59" x14ac:dyDescent="0.25">
      <c r="A436" t="s">
        <v>599</v>
      </c>
      <c r="B436" t="s">
        <v>156</v>
      </c>
      <c r="C436">
        <v>1</v>
      </c>
      <c r="D436">
        <v>437</v>
      </c>
      <c r="E436">
        <v>2</v>
      </c>
      <c r="F436" t="s">
        <v>66</v>
      </c>
      <c r="G436" t="s">
        <v>67</v>
      </c>
      <c r="H436" t="s">
        <v>77</v>
      </c>
      <c r="I436" t="s">
        <v>5</v>
      </c>
      <c r="J436" t="s">
        <v>2</v>
      </c>
      <c r="K436" t="s">
        <v>70</v>
      </c>
      <c r="L436">
        <v>50</v>
      </c>
      <c r="M436">
        <v>1017601</v>
      </c>
      <c r="N436">
        <v>9.1</v>
      </c>
      <c r="O436">
        <v>2</v>
      </c>
      <c r="P436" t="s">
        <v>71</v>
      </c>
      <c r="Q436" t="s">
        <v>4503</v>
      </c>
      <c r="R436">
        <v>40</v>
      </c>
      <c r="T436">
        <v>0</v>
      </c>
      <c r="U436">
        <v>1</v>
      </c>
      <c r="V436">
        <v>0</v>
      </c>
      <c r="W436">
        <v>0</v>
      </c>
      <c r="X436">
        <v>0</v>
      </c>
      <c r="Y436">
        <v>0</v>
      </c>
      <c r="Z436">
        <v>0</v>
      </c>
      <c r="AA436">
        <v>1</v>
      </c>
      <c r="AB436">
        <v>50</v>
      </c>
      <c r="AC436">
        <v>25</v>
      </c>
      <c r="AD436">
        <v>0</v>
      </c>
      <c r="AE436">
        <v>0</v>
      </c>
      <c r="AF436">
        <v>25</v>
      </c>
      <c r="AG436">
        <v>0</v>
      </c>
      <c r="AH436">
        <v>25</v>
      </c>
      <c r="AI436">
        <v>25</v>
      </c>
      <c r="AJ436">
        <v>25</v>
      </c>
      <c r="AK436">
        <v>25</v>
      </c>
      <c r="AL436">
        <v>0</v>
      </c>
      <c r="AM436">
        <v>0.182</v>
      </c>
      <c r="AN436">
        <v>2.2727272727272729</v>
      </c>
      <c r="AO436">
        <v>0</v>
      </c>
      <c r="AP436" t="s">
        <v>79</v>
      </c>
      <c r="AQ436" t="s">
        <v>73</v>
      </c>
      <c r="AR436" t="s">
        <v>472</v>
      </c>
      <c r="AS436">
        <v>0</v>
      </c>
      <c r="AT436">
        <v>0</v>
      </c>
      <c r="AU436">
        <v>0</v>
      </c>
      <c r="AV436">
        <v>0</v>
      </c>
      <c r="AW436">
        <v>0</v>
      </c>
      <c r="AX436">
        <v>0</v>
      </c>
      <c r="AY436">
        <v>0</v>
      </c>
      <c r="AZ436" t="s">
        <v>83</v>
      </c>
      <c r="BA436">
        <v>9.1</v>
      </c>
      <c r="BB436">
        <v>0</v>
      </c>
      <c r="BC436" t="s">
        <v>76</v>
      </c>
      <c r="BD436">
        <v>0</v>
      </c>
      <c r="BE436" t="s">
        <v>76</v>
      </c>
      <c r="BF436">
        <v>0</v>
      </c>
      <c r="BG436" t="s">
        <v>5715</v>
      </c>
    </row>
    <row r="437" spans="1:59" x14ac:dyDescent="0.25">
      <c r="A437" t="s">
        <v>600</v>
      </c>
      <c r="B437" t="s">
        <v>156</v>
      </c>
      <c r="C437">
        <v>1</v>
      </c>
      <c r="D437">
        <v>438</v>
      </c>
      <c r="E437">
        <v>2</v>
      </c>
      <c r="F437" t="s">
        <v>66</v>
      </c>
      <c r="G437" t="s">
        <v>67</v>
      </c>
      <c r="H437" t="s">
        <v>77</v>
      </c>
      <c r="I437" t="s">
        <v>5</v>
      </c>
      <c r="J437" t="s">
        <v>269</v>
      </c>
      <c r="K437" t="s">
        <v>302</v>
      </c>
      <c r="L437">
        <v>50</v>
      </c>
      <c r="M437">
        <v>1017603</v>
      </c>
      <c r="N437">
        <v>9.1</v>
      </c>
      <c r="O437">
        <v>2</v>
      </c>
      <c r="P437" t="s">
        <v>71</v>
      </c>
      <c r="Q437" t="s">
        <v>4503</v>
      </c>
      <c r="R437">
        <v>40</v>
      </c>
      <c r="T437">
        <v>0</v>
      </c>
      <c r="U437">
        <v>0</v>
      </c>
      <c r="V437">
        <v>0</v>
      </c>
      <c r="W437">
        <v>0</v>
      </c>
      <c r="X437">
        <v>0</v>
      </c>
      <c r="Y437">
        <v>0</v>
      </c>
      <c r="Z437">
        <v>0</v>
      </c>
      <c r="AA437">
        <v>0</v>
      </c>
      <c r="AB437">
        <v>50</v>
      </c>
      <c r="AC437">
        <v>0</v>
      </c>
      <c r="AD437">
        <v>0</v>
      </c>
      <c r="AE437">
        <v>0</v>
      </c>
      <c r="AF437">
        <v>0</v>
      </c>
      <c r="AG437">
        <v>0</v>
      </c>
      <c r="AH437">
        <v>0</v>
      </c>
      <c r="AI437">
        <v>50</v>
      </c>
      <c r="AJ437">
        <v>50</v>
      </c>
      <c r="AK437">
        <v>50</v>
      </c>
      <c r="AL437">
        <v>50</v>
      </c>
      <c r="AM437">
        <v>0.182</v>
      </c>
      <c r="AN437">
        <v>4.5454545454545459</v>
      </c>
      <c r="AO437">
        <v>0</v>
      </c>
      <c r="AP437" t="s">
        <v>303</v>
      </c>
      <c r="AQ437" t="s">
        <v>86</v>
      </c>
      <c r="AR437" t="s">
        <v>472</v>
      </c>
      <c r="AS437">
        <v>0</v>
      </c>
      <c r="AT437">
        <v>0</v>
      </c>
      <c r="AU437">
        <v>0</v>
      </c>
      <c r="AV437">
        <v>0</v>
      </c>
      <c r="AW437">
        <v>0</v>
      </c>
      <c r="AX437">
        <v>0</v>
      </c>
      <c r="AY437">
        <v>0</v>
      </c>
      <c r="AZ437" t="s">
        <v>74</v>
      </c>
      <c r="BA437">
        <v>9.1</v>
      </c>
      <c r="BB437">
        <v>0</v>
      </c>
      <c r="BC437" t="s">
        <v>76</v>
      </c>
      <c r="BD437">
        <v>1</v>
      </c>
      <c r="BE437" t="s">
        <v>76</v>
      </c>
      <c r="BF437">
        <v>0</v>
      </c>
      <c r="BG437" t="s">
        <v>5715</v>
      </c>
    </row>
    <row r="438" spans="1:59" x14ac:dyDescent="0.25">
      <c r="A438" t="s">
        <v>601</v>
      </c>
      <c r="B438" t="s">
        <v>156</v>
      </c>
      <c r="C438">
        <v>1</v>
      </c>
      <c r="D438">
        <v>439</v>
      </c>
      <c r="E438">
        <v>2</v>
      </c>
      <c r="F438" t="s">
        <v>66</v>
      </c>
      <c r="G438" t="s">
        <v>67</v>
      </c>
      <c r="H438" t="s">
        <v>77</v>
      </c>
      <c r="I438" t="s">
        <v>5</v>
      </c>
      <c r="J438" t="s">
        <v>269</v>
      </c>
      <c r="K438" t="s">
        <v>70</v>
      </c>
      <c r="L438">
        <v>50</v>
      </c>
      <c r="M438">
        <v>1017605</v>
      </c>
      <c r="N438">
        <v>9.1</v>
      </c>
      <c r="O438">
        <v>2</v>
      </c>
      <c r="P438" t="s">
        <v>71</v>
      </c>
      <c r="Q438" t="s">
        <v>4503</v>
      </c>
      <c r="R438">
        <v>40</v>
      </c>
      <c r="T438">
        <v>0</v>
      </c>
      <c r="U438">
        <v>2</v>
      </c>
      <c r="V438">
        <v>0</v>
      </c>
      <c r="W438">
        <v>0</v>
      </c>
      <c r="X438">
        <v>0</v>
      </c>
      <c r="Y438">
        <v>0</v>
      </c>
      <c r="Z438">
        <v>0</v>
      </c>
      <c r="AA438">
        <v>2</v>
      </c>
      <c r="AB438">
        <v>50</v>
      </c>
      <c r="AC438">
        <v>28</v>
      </c>
      <c r="AD438">
        <v>0</v>
      </c>
      <c r="AE438">
        <v>0</v>
      </c>
      <c r="AF438">
        <v>28</v>
      </c>
      <c r="AG438">
        <v>0</v>
      </c>
      <c r="AH438">
        <v>22</v>
      </c>
      <c r="AI438">
        <v>22</v>
      </c>
      <c r="AJ438">
        <v>22</v>
      </c>
      <c r="AK438">
        <v>22</v>
      </c>
      <c r="AL438">
        <v>0</v>
      </c>
      <c r="AM438">
        <v>0.182</v>
      </c>
      <c r="AN438">
        <v>2</v>
      </c>
      <c r="AO438">
        <v>0</v>
      </c>
      <c r="AP438" t="s">
        <v>79</v>
      </c>
      <c r="AQ438" t="s">
        <v>73</v>
      </c>
      <c r="AR438" t="s">
        <v>472</v>
      </c>
      <c r="AS438">
        <v>0</v>
      </c>
      <c r="AT438">
        <v>0</v>
      </c>
      <c r="AU438">
        <v>0</v>
      </c>
      <c r="AV438">
        <v>0</v>
      </c>
      <c r="AW438">
        <v>0</v>
      </c>
      <c r="AX438">
        <v>0</v>
      </c>
      <c r="AY438">
        <v>0</v>
      </c>
      <c r="AZ438" t="s">
        <v>83</v>
      </c>
      <c r="BA438">
        <v>9.1</v>
      </c>
      <c r="BB438">
        <v>0</v>
      </c>
      <c r="BC438" t="s">
        <v>76</v>
      </c>
      <c r="BD438">
        <v>0</v>
      </c>
      <c r="BE438" t="s">
        <v>76</v>
      </c>
      <c r="BF438">
        <v>5.8027773333333332</v>
      </c>
      <c r="BG438" t="s">
        <v>5715</v>
      </c>
    </row>
    <row r="439" spans="1:59" x14ac:dyDescent="0.25">
      <c r="A439" t="s">
        <v>602</v>
      </c>
      <c r="B439" t="s">
        <v>156</v>
      </c>
      <c r="C439">
        <v>1</v>
      </c>
      <c r="D439">
        <v>440</v>
      </c>
      <c r="E439">
        <v>2</v>
      </c>
      <c r="F439" t="s">
        <v>66</v>
      </c>
      <c r="G439" t="s">
        <v>67</v>
      </c>
      <c r="H439" t="s">
        <v>77</v>
      </c>
      <c r="I439" t="s">
        <v>5</v>
      </c>
      <c r="J439" t="s">
        <v>93</v>
      </c>
      <c r="K439" t="s">
        <v>70</v>
      </c>
      <c r="L439">
        <v>50</v>
      </c>
      <c r="M439">
        <v>1017607</v>
      </c>
      <c r="N439">
        <v>0</v>
      </c>
      <c r="O439">
        <v>2</v>
      </c>
      <c r="P439" t="s">
        <v>71</v>
      </c>
      <c r="Q439" t="s">
        <v>4503</v>
      </c>
      <c r="R439">
        <v>40</v>
      </c>
      <c r="T439">
        <v>0</v>
      </c>
      <c r="U439">
        <v>0</v>
      </c>
      <c r="V439">
        <v>0</v>
      </c>
      <c r="W439">
        <v>0</v>
      </c>
      <c r="X439">
        <v>0</v>
      </c>
      <c r="Y439">
        <v>0</v>
      </c>
      <c r="Z439">
        <v>0</v>
      </c>
      <c r="AA439">
        <v>0</v>
      </c>
      <c r="AB439">
        <v>50</v>
      </c>
      <c r="AC439">
        <v>0</v>
      </c>
      <c r="AD439">
        <v>0</v>
      </c>
      <c r="AE439">
        <v>0</v>
      </c>
      <c r="AF439">
        <v>0</v>
      </c>
      <c r="AG439">
        <v>0</v>
      </c>
      <c r="AH439">
        <v>50</v>
      </c>
      <c r="AI439">
        <v>50</v>
      </c>
      <c r="AJ439">
        <v>50</v>
      </c>
      <c r="AK439">
        <v>50</v>
      </c>
      <c r="AL439">
        <v>0</v>
      </c>
      <c r="AM439">
        <v>0</v>
      </c>
      <c r="AN439">
        <v>4.5454545454545459</v>
      </c>
      <c r="AO439">
        <v>0</v>
      </c>
      <c r="AP439" t="s">
        <v>79</v>
      </c>
      <c r="AQ439" t="s">
        <v>86</v>
      </c>
      <c r="AR439" t="s">
        <v>472</v>
      </c>
      <c r="AS439">
        <v>0</v>
      </c>
      <c r="AT439">
        <v>0</v>
      </c>
      <c r="AU439">
        <v>0</v>
      </c>
      <c r="AV439">
        <v>0</v>
      </c>
      <c r="AW439">
        <v>0</v>
      </c>
      <c r="AX439">
        <v>0</v>
      </c>
      <c r="AY439">
        <v>0</v>
      </c>
      <c r="AZ439" t="s">
        <v>83</v>
      </c>
      <c r="BA439">
        <v>0</v>
      </c>
      <c r="BB439">
        <v>0</v>
      </c>
      <c r="BC439" t="s">
        <v>81</v>
      </c>
      <c r="BD439">
        <v>1</v>
      </c>
      <c r="BE439" t="s">
        <v>76</v>
      </c>
      <c r="BF439">
        <v>0</v>
      </c>
      <c r="BG439" t="s">
        <v>5715</v>
      </c>
    </row>
    <row r="440" spans="1:59" x14ac:dyDescent="0.25">
      <c r="A440" t="s">
        <v>603</v>
      </c>
      <c r="B440" t="s">
        <v>156</v>
      </c>
      <c r="C440">
        <v>1</v>
      </c>
      <c r="D440">
        <v>441</v>
      </c>
      <c r="E440">
        <v>2</v>
      </c>
      <c r="F440" t="s">
        <v>66</v>
      </c>
      <c r="G440" t="s">
        <v>67</v>
      </c>
      <c r="H440" t="s">
        <v>68</v>
      </c>
      <c r="I440" t="s">
        <v>8</v>
      </c>
      <c r="J440" t="s">
        <v>87</v>
      </c>
      <c r="K440" t="s">
        <v>70</v>
      </c>
      <c r="L440">
        <v>50</v>
      </c>
      <c r="M440">
        <v>1017609</v>
      </c>
      <c r="N440">
        <v>6</v>
      </c>
      <c r="O440">
        <v>2</v>
      </c>
      <c r="P440" t="s">
        <v>71</v>
      </c>
      <c r="Q440" t="s">
        <v>4504</v>
      </c>
      <c r="R440">
        <v>41</v>
      </c>
      <c r="T440">
        <v>15</v>
      </c>
      <c r="U440">
        <v>15</v>
      </c>
      <c r="V440">
        <v>0</v>
      </c>
      <c r="W440">
        <v>0</v>
      </c>
      <c r="X440">
        <v>0</v>
      </c>
      <c r="Y440">
        <v>0</v>
      </c>
      <c r="Z440">
        <v>15</v>
      </c>
      <c r="AA440">
        <v>15</v>
      </c>
      <c r="AB440">
        <v>50</v>
      </c>
      <c r="AC440">
        <v>42</v>
      </c>
      <c r="AD440">
        <v>0</v>
      </c>
      <c r="AE440">
        <v>0</v>
      </c>
      <c r="AF440">
        <v>42</v>
      </c>
      <c r="AG440">
        <v>0</v>
      </c>
      <c r="AH440">
        <v>8</v>
      </c>
      <c r="AI440">
        <v>8</v>
      </c>
      <c r="AJ440">
        <v>8</v>
      </c>
      <c r="AK440">
        <v>8</v>
      </c>
      <c r="AL440">
        <v>0</v>
      </c>
      <c r="AM440">
        <v>0.12</v>
      </c>
      <c r="AN440">
        <v>0.72727272727272729</v>
      </c>
      <c r="AO440">
        <v>0</v>
      </c>
      <c r="AP440" t="s">
        <v>85</v>
      </c>
      <c r="AQ440" t="s">
        <v>73</v>
      </c>
      <c r="AR440" t="s">
        <v>472</v>
      </c>
      <c r="AS440">
        <v>0</v>
      </c>
      <c r="AT440">
        <v>0</v>
      </c>
      <c r="AU440">
        <v>0</v>
      </c>
      <c r="AV440">
        <v>0</v>
      </c>
      <c r="AW440">
        <v>0</v>
      </c>
      <c r="AX440">
        <v>0</v>
      </c>
      <c r="AY440">
        <v>0</v>
      </c>
      <c r="AZ440" t="s">
        <v>80</v>
      </c>
      <c r="BA440">
        <v>6</v>
      </c>
      <c r="BB440">
        <v>0</v>
      </c>
      <c r="BC440" t="s">
        <v>75</v>
      </c>
      <c r="BD440">
        <v>0</v>
      </c>
      <c r="BE440" t="s">
        <v>76</v>
      </c>
      <c r="BF440">
        <v>6.5596613333333336</v>
      </c>
      <c r="BG440" t="s">
        <v>5716</v>
      </c>
    </row>
    <row r="441" spans="1:59" x14ac:dyDescent="0.25">
      <c r="A441" t="s">
        <v>604</v>
      </c>
      <c r="B441" t="s">
        <v>156</v>
      </c>
      <c r="C441">
        <v>1</v>
      </c>
      <c r="D441">
        <v>442</v>
      </c>
      <c r="E441">
        <v>2</v>
      </c>
      <c r="F441" t="s">
        <v>66</v>
      </c>
      <c r="G441" t="s">
        <v>67</v>
      </c>
      <c r="H441" t="s">
        <v>68</v>
      </c>
      <c r="I441" t="s">
        <v>8</v>
      </c>
      <c r="J441" t="s">
        <v>87</v>
      </c>
      <c r="K441" t="s">
        <v>70</v>
      </c>
      <c r="L441">
        <v>50</v>
      </c>
      <c r="M441">
        <v>1017611</v>
      </c>
      <c r="N441">
        <v>6</v>
      </c>
      <c r="O441">
        <v>2</v>
      </c>
      <c r="P441" t="s">
        <v>71</v>
      </c>
      <c r="Q441" t="s">
        <v>4504</v>
      </c>
      <c r="R441">
        <v>41</v>
      </c>
      <c r="T441">
        <v>11</v>
      </c>
      <c r="U441">
        <v>15</v>
      </c>
      <c r="V441">
        <v>0</v>
      </c>
      <c r="W441">
        <v>0</v>
      </c>
      <c r="X441">
        <v>0</v>
      </c>
      <c r="Y441">
        <v>0</v>
      </c>
      <c r="Z441">
        <v>11</v>
      </c>
      <c r="AA441">
        <v>15</v>
      </c>
      <c r="AB441">
        <v>50</v>
      </c>
      <c r="AC441">
        <v>44</v>
      </c>
      <c r="AD441">
        <v>0</v>
      </c>
      <c r="AE441">
        <v>0</v>
      </c>
      <c r="AF441">
        <v>44</v>
      </c>
      <c r="AG441">
        <v>0</v>
      </c>
      <c r="AH441">
        <v>6</v>
      </c>
      <c r="AI441">
        <v>6</v>
      </c>
      <c r="AJ441">
        <v>6</v>
      </c>
      <c r="AK441">
        <v>6</v>
      </c>
      <c r="AL441">
        <v>0</v>
      </c>
      <c r="AM441">
        <v>0.12</v>
      </c>
      <c r="AN441">
        <v>0.54545454545454541</v>
      </c>
      <c r="AO441">
        <v>0</v>
      </c>
      <c r="AP441" t="s">
        <v>85</v>
      </c>
      <c r="AQ441" t="s">
        <v>73</v>
      </c>
      <c r="AR441" t="s">
        <v>472</v>
      </c>
      <c r="AS441">
        <v>0</v>
      </c>
      <c r="AT441">
        <v>0</v>
      </c>
      <c r="AU441">
        <v>0</v>
      </c>
      <c r="AV441">
        <v>0</v>
      </c>
      <c r="AW441">
        <v>0</v>
      </c>
      <c r="AX441">
        <v>0</v>
      </c>
      <c r="AY441">
        <v>0</v>
      </c>
      <c r="AZ441" t="s">
        <v>80</v>
      </c>
      <c r="BA441">
        <v>6</v>
      </c>
      <c r="BB441">
        <v>0</v>
      </c>
      <c r="BC441" t="s">
        <v>76</v>
      </c>
      <c r="BD441">
        <v>0</v>
      </c>
      <c r="BE441" t="s">
        <v>76</v>
      </c>
      <c r="BF441">
        <v>6.2744586666666669</v>
      </c>
      <c r="BG441" t="s">
        <v>5716</v>
      </c>
    </row>
    <row r="442" spans="1:59" x14ac:dyDescent="0.25">
      <c r="A442" t="s">
        <v>605</v>
      </c>
      <c r="B442" t="s">
        <v>156</v>
      </c>
      <c r="C442">
        <v>1</v>
      </c>
      <c r="D442">
        <v>443</v>
      </c>
      <c r="E442">
        <v>2</v>
      </c>
      <c r="F442" t="s">
        <v>66</v>
      </c>
      <c r="G442" t="s">
        <v>67</v>
      </c>
      <c r="H442" t="s">
        <v>68</v>
      </c>
      <c r="I442" t="s">
        <v>8</v>
      </c>
      <c r="J442" t="s">
        <v>87</v>
      </c>
      <c r="K442" t="s">
        <v>70</v>
      </c>
      <c r="L442">
        <v>50</v>
      </c>
      <c r="M442">
        <v>1017613</v>
      </c>
      <c r="N442">
        <v>6</v>
      </c>
      <c r="O442">
        <v>2</v>
      </c>
      <c r="P442" t="s">
        <v>71</v>
      </c>
      <c r="Q442" t="s">
        <v>4504</v>
      </c>
      <c r="R442">
        <v>41</v>
      </c>
      <c r="T442">
        <v>9</v>
      </c>
      <c r="U442">
        <v>15</v>
      </c>
      <c r="V442">
        <v>0</v>
      </c>
      <c r="W442">
        <v>0</v>
      </c>
      <c r="X442">
        <v>0</v>
      </c>
      <c r="Y442">
        <v>0</v>
      </c>
      <c r="Z442">
        <v>9</v>
      </c>
      <c r="AA442">
        <v>15</v>
      </c>
      <c r="AB442">
        <v>50</v>
      </c>
      <c r="AC442">
        <v>45</v>
      </c>
      <c r="AD442">
        <v>0</v>
      </c>
      <c r="AE442">
        <v>0</v>
      </c>
      <c r="AF442">
        <v>45</v>
      </c>
      <c r="AG442">
        <v>0</v>
      </c>
      <c r="AH442">
        <v>5</v>
      </c>
      <c r="AI442">
        <v>5</v>
      </c>
      <c r="AJ442">
        <v>5</v>
      </c>
      <c r="AK442">
        <v>5</v>
      </c>
      <c r="AL442">
        <v>0</v>
      </c>
      <c r="AM442">
        <v>0.12</v>
      </c>
      <c r="AN442">
        <v>0.45454545454545459</v>
      </c>
      <c r="AO442">
        <v>0</v>
      </c>
      <c r="AP442" t="s">
        <v>85</v>
      </c>
      <c r="AQ442" t="s">
        <v>73</v>
      </c>
      <c r="AR442" t="s">
        <v>472</v>
      </c>
      <c r="AS442">
        <v>0</v>
      </c>
      <c r="AT442">
        <v>0</v>
      </c>
      <c r="AU442">
        <v>0</v>
      </c>
      <c r="AV442">
        <v>0</v>
      </c>
      <c r="AW442">
        <v>0</v>
      </c>
      <c r="AX442">
        <v>0</v>
      </c>
      <c r="AY442">
        <v>0</v>
      </c>
      <c r="AZ442" t="s">
        <v>80</v>
      </c>
      <c r="BA442">
        <v>6</v>
      </c>
      <c r="BB442">
        <v>0</v>
      </c>
      <c r="BC442" t="s">
        <v>76</v>
      </c>
      <c r="BD442">
        <v>0</v>
      </c>
      <c r="BE442" t="s">
        <v>76</v>
      </c>
      <c r="BF442">
        <v>6.0770106666666655</v>
      </c>
      <c r="BG442" t="s">
        <v>5716</v>
      </c>
    </row>
    <row r="443" spans="1:59" x14ac:dyDescent="0.25">
      <c r="A443" t="s">
        <v>606</v>
      </c>
      <c r="B443" t="s">
        <v>156</v>
      </c>
      <c r="C443">
        <v>1</v>
      </c>
      <c r="D443">
        <v>444</v>
      </c>
      <c r="E443">
        <v>2</v>
      </c>
      <c r="F443" t="s">
        <v>66</v>
      </c>
      <c r="G443" t="s">
        <v>67</v>
      </c>
      <c r="H443" t="s">
        <v>68</v>
      </c>
      <c r="I443" t="s">
        <v>8</v>
      </c>
      <c r="J443" t="s">
        <v>87</v>
      </c>
      <c r="K443" t="s">
        <v>70</v>
      </c>
      <c r="L443">
        <v>50</v>
      </c>
      <c r="M443">
        <v>1017615</v>
      </c>
      <c r="N443">
        <v>6</v>
      </c>
      <c r="O443">
        <v>2</v>
      </c>
      <c r="P443" t="s">
        <v>71</v>
      </c>
      <c r="Q443" t="s">
        <v>4504</v>
      </c>
      <c r="R443">
        <v>41</v>
      </c>
      <c r="T443">
        <v>10</v>
      </c>
      <c r="U443">
        <v>13</v>
      </c>
      <c r="V443">
        <v>0</v>
      </c>
      <c r="W443">
        <v>0</v>
      </c>
      <c r="X443">
        <v>0</v>
      </c>
      <c r="Y443">
        <v>0</v>
      </c>
      <c r="Z443">
        <v>10</v>
      </c>
      <c r="AA443">
        <v>13</v>
      </c>
      <c r="AB443">
        <v>50</v>
      </c>
      <c r="AC443">
        <v>42</v>
      </c>
      <c r="AD443">
        <v>0</v>
      </c>
      <c r="AE443">
        <v>0</v>
      </c>
      <c r="AF443">
        <v>42</v>
      </c>
      <c r="AG443">
        <v>0</v>
      </c>
      <c r="AH443">
        <v>8</v>
      </c>
      <c r="AI443">
        <v>8</v>
      </c>
      <c r="AJ443">
        <v>8</v>
      </c>
      <c r="AK443">
        <v>8</v>
      </c>
      <c r="AL443">
        <v>0</v>
      </c>
      <c r="AM443">
        <v>0.12</v>
      </c>
      <c r="AN443">
        <v>0.72727272727272729</v>
      </c>
      <c r="AO443">
        <v>0</v>
      </c>
      <c r="AP443" t="s">
        <v>85</v>
      </c>
      <c r="AQ443" t="s">
        <v>73</v>
      </c>
      <c r="AR443" t="s">
        <v>472</v>
      </c>
      <c r="AS443">
        <v>0</v>
      </c>
      <c r="AT443">
        <v>0</v>
      </c>
      <c r="AU443">
        <v>0</v>
      </c>
      <c r="AV443">
        <v>0</v>
      </c>
      <c r="AW443">
        <v>0</v>
      </c>
      <c r="AX443">
        <v>0</v>
      </c>
      <c r="AY443">
        <v>0</v>
      </c>
      <c r="AZ443" t="s">
        <v>80</v>
      </c>
      <c r="BA443">
        <v>6</v>
      </c>
      <c r="BB443">
        <v>0</v>
      </c>
      <c r="BC443" t="s">
        <v>76</v>
      </c>
      <c r="BD443">
        <v>0</v>
      </c>
      <c r="BE443" t="s">
        <v>76</v>
      </c>
      <c r="BF443">
        <v>5.7698693333333324</v>
      </c>
      <c r="BG443" t="s">
        <v>5716</v>
      </c>
    </row>
    <row r="444" spans="1:59" x14ac:dyDescent="0.25">
      <c r="A444" t="s">
        <v>607</v>
      </c>
      <c r="B444" t="s">
        <v>156</v>
      </c>
      <c r="C444">
        <v>1</v>
      </c>
      <c r="D444">
        <v>445</v>
      </c>
      <c r="E444">
        <v>2</v>
      </c>
      <c r="F444" t="s">
        <v>66</v>
      </c>
      <c r="G444" t="s">
        <v>67</v>
      </c>
      <c r="H444" t="s">
        <v>68</v>
      </c>
      <c r="I444" t="s">
        <v>8</v>
      </c>
      <c r="J444" t="s">
        <v>87</v>
      </c>
      <c r="K444" t="s">
        <v>70</v>
      </c>
      <c r="L444">
        <v>50</v>
      </c>
      <c r="M444">
        <v>1017617</v>
      </c>
      <c r="N444">
        <v>6</v>
      </c>
      <c r="O444">
        <v>2</v>
      </c>
      <c r="P444" t="s">
        <v>71</v>
      </c>
      <c r="Q444" t="s">
        <v>4504</v>
      </c>
      <c r="R444">
        <v>41</v>
      </c>
      <c r="T444">
        <v>13</v>
      </c>
      <c r="U444">
        <v>15</v>
      </c>
      <c r="V444">
        <v>0</v>
      </c>
      <c r="W444">
        <v>0</v>
      </c>
      <c r="X444">
        <v>0</v>
      </c>
      <c r="Y444">
        <v>0</v>
      </c>
      <c r="Z444">
        <v>13</v>
      </c>
      <c r="AA444">
        <v>15</v>
      </c>
      <c r="AB444">
        <v>50</v>
      </c>
      <c r="AC444">
        <v>42</v>
      </c>
      <c r="AD444">
        <v>0</v>
      </c>
      <c r="AE444">
        <v>0</v>
      </c>
      <c r="AF444">
        <v>42</v>
      </c>
      <c r="AG444">
        <v>0</v>
      </c>
      <c r="AH444">
        <v>8</v>
      </c>
      <c r="AI444">
        <v>8</v>
      </c>
      <c r="AJ444">
        <v>8</v>
      </c>
      <c r="AK444">
        <v>8</v>
      </c>
      <c r="AL444">
        <v>0</v>
      </c>
      <c r="AM444">
        <v>0.12</v>
      </c>
      <c r="AN444">
        <v>0.72727272727272729</v>
      </c>
      <c r="AO444">
        <v>0</v>
      </c>
      <c r="AP444" t="s">
        <v>85</v>
      </c>
      <c r="AQ444" t="s">
        <v>73</v>
      </c>
      <c r="AR444" t="s">
        <v>472</v>
      </c>
      <c r="AS444">
        <v>0</v>
      </c>
      <c r="AT444">
        <v>0</v>
      </c>
      <c r="AU444">
        <v>0</v>
      </c>
      <c r="AV444">
        <v>0</v>
      </c>
      <c r="AW444">
        <v>0</v>
      </c>
      <c r="AX444">
        <v>0</v>
      </c>
      <c r="AY444">
        <v>0</v>
      </c>
      <c r="AZ444" t="s">
        <v>83</v>
      </c>
      <c r="BA444">
        <v>6</v>
      </c>
      <c r="BB444">
        <v>0</v>
      </c>
      <c r="BC444" t="s">
        <v>76</v>
      </c>
      <c r="BD444">
        <v>0</v>
      </c>
      <c r="BE444" t="s">
        <v>76</v>
      </c>
      <c r="BF444">
        <v>6.120887999999999</v>
      </c>
      <c r="BG444" t="s">
        <v>5716</v>
      </c>
    </row>
    <row r="445" spans="1:59" x14ac:dyDescent="0.25">
      <c r="A445" t="s">
        <v>608</v>
      </c>
      <c r="B445" t="s">
        <v>156</v>
      </c>
      <c r="C445">
        <v>1</v>
      </c>
      <c r="D445">
        <v>446</v>
      </c>
      <c r="E445">
        <v>2</v>
      </c>
      <c r="F445" t="s">
        <v>66</v>
      </c>
      <c r="G445" t="s">
        <v>67</v>
      </c>
      <c r="H445" t="s">
        <v>68</v>
      </c>
      <c r="I445" t="s">
        <v>8</v>
      </c>
      <c r="J445" t="s">
        <v>87</v>
      </c>
      <c r="K445" t="s">
        <v>70</v>
      </c>
      <c r="L445">
        <v>50</v>
      </c>
      <c r="M445">
        <v>1017619</v>
      </c>
      <c r="N445">
        <v>6</v>
      </c>
      <c r="O445">
        <v>2</v>
      </c>
      <c r="P445" t="s">
        <v>71</v>
      </c>
      <c r="Q445" t="s">
        <v>4504</v>
      </c>
      <c r="R445">
        <v>41</v>
      </c>
      <c r="T445">
        <v>14</v>
      </c>
      <c r="U445">
        <v>16</v>
      </c>
      <c r="V445">
        <v>0</v>
      </c>
      <c r="W445">
        <v>0</v>
      </c>
      <c r="X445">
        <v>0</v>
      </c>
      <c r="Y445">
        <v>0</v>
      </c>
      <c r="Z445">
        <v>14</v>
      </c>
      <c r="AA445">
        <v>16</v>
      </c>
      <c r="AB445">
        <v>50</v>
      </c>
      <c r="AC445">
        <v>42</v>
      </c>
      <c r="AD445">
        <v>0</v>
      </c>
      <c r="AE445">
        <v>0</v>
      </c>
      <c r="AF445">
        <v>42</v>
      </c>
      <c r="AG445">
        <v>0</v>
      </c>
      <c r="AH445">
        <v>8</v>
      </c>
      <c r="AI445">
        <v>8</v>
      </c>
      <c r="AJ445">
        <v>8</v>
      </c>
      <c r="AK445">
        <v>8</v>
      </c>
      <c r="AL445">
        <v>0</v>
      </c>
      <c r="AM445">
        <v>0.12</v>
      </c>
      <c r="AN445">
        <v>0.72727272727272729</v>
      </c>
      <c r="AO445">
        <v>0</v>
      </c>
      <c r="AP445" t="s">
        <v>85</v>
      </c>
      <c r="AQ445" t="s">
        <v>73</v>
      </c>
      <c r="AR445" t="s">
        <v>472</v>
      </c>
      <c r="AS445">
        <v>0</v>
      </c>
      <c r="AT445">
        <v>0</v>
      </c>
      <c r="AU445">
        <v>0</v>
      </c>
      <c r="AV445">
        <v>0</v>
      </c>
      <c r="AW445">
        <v>0</v>
      </c>
      <c r="AX445">
        <v>0</v>
      </c>
      <c r="AY445">
        <v>0</v>
      </c>
      <c r="AZ445" t="s">
        <v>80</v>
      </c>
      <c r="BA445">
        <v>6</v>
      </c>
      <c r="BB445">
        <v>0</v>
      </c>
      <c r="BC445" t="s">
        <v>76</v>
      </c>
      <c r="BD445">
        <v>0</v>
      </c>
      <c r="BE445" t="s">
        <v>76</v>
      </c>
      <c r="BF445">
        <v>6.7132319999999996</v>
      </c>
      <c r="BG445" t="s">
        <v>5716</v>
      </c>
    </row>
    <row r="446" spans="1:59" x14ac:dyDescent="0.25">
      <c r="A446" t="s">
        <v>609</v>
      </c>
      <c r="B446" t="s">
        <v>156</v>
      </c>
      <c r="C446">
        <v>1</v>
      </c>
      <c r="D446">
        <v>447</v>
      </c>
      <c r="E446">
        <v>2</v>
      </c>
      <c r="F446" t="s">
        <v>66</v>
      </c>
      <c r="G446" t="s">
        <v>67</v>
      </c>
      <c r="H446" t="s">
        <v>68</v>
      </c>
      <c r="I446" t="s">
        <v>8</v>
      </c>
      <c r="J446" t="s">
        <v>87</v>
      </c>
      <c r="K446" t="s">
        <v>70</v>
      </c>
      <c r="L446">
        <v>50</v>
      </c>
      <c r="M446">
        <v>1017621</v>
      </c>
      <c r="N446">
        <v>6</v>
      </c>
      <c r="O446">
        <v>2</v>
      </c>
      <c r="P446" t="s">
        <v>71</v>
      </c>
      <c r="Q446" t="s">
        <v>4504</v>
      </c>
      <c r="R446">
        <v>41</v>
      </c>
      <c r="T446">
        <v>13</v>
      </c>
      <c r="U446">
        <v>14</v>
      </c>
      <c r="V446">
        <v>0</v>
      </c>
      <c r="W446">
        <v>0</v>
      </c>
      <c r="X446">
        <v>0</v>
      </c>
      <c r="Y446">
        <v>0</v>
      </c>
      <c r="Z446">
        <v>13</v>
      </c>
      <c r="AA446">
        <v>14</v>
      </c>
      <c r="AB446">
        <v>50</v>
      </c>
      <c r="AC446">
        <v>41</v>
      </c>
      <c r="AD446">
        <v>0</v>
      </c>
      <c r="AE446">
        <v>0</v>
      </c>
      <c r="AF446">
        <v>41</v>
      </c>
      <c r="AG446">
        <v>0</v>
      </c>
      <c r="AH446">
        <v>9</v>
      </c>
      <c r="AI446">
        <v>9</v>
      </c>
      <c r="AJ446">
        <v>9</v>
      </c>
      <c r="AK446">
        <v>9</v>
      </c>
      <c r="AL446">
        <v>0</v>
      </c>
      <c r="AM446">
        <v>0.12</v>
      </c>
      <c r="AN446">
        <v>0.81818181818181823</v>
      </c>
      <c r="AO446">
        <v>0</v>
      </c>
      <c r="AP446" t="s">
        <v>85</v>
      </c>
      <c r="AQ446" t="s">
        <v>73</v>
      </c>
      <c r="AR446" t="s">
        <v>472</v>
      </c>
      <c r="AS446">
        <v>0</v>
      </c>
      <c r="AT446">
        <v>0</v>
      </c>
      <c r="AU446">
        <v>0</v>
      </c>
      <c r="AV446">
        <v>0</v>
      </c>
      <c r="AW446">
        <v>0</v>
      </c>
      <c r="AX446">
        <v>0</v>
      </c>
      <c r="AY446">
        <v>0</v>
      </c>
      <c r="AZ446" t="s">
        <v>80</v>
      </c>
      <c r="BA446">
        <v>6</v>
      </c>
      <c r="BB446">
        <v>0</v>
      </c>
      <c r="BC446" t="s">
        <v>76</v>
      </c>
      <c r="BD446">
        <v>0</v>
      </c>
      <c r="BE446" t="s">
        <v>76</v>
      </c>
      <c r="BF446">
        <v>6.208642666666667</v>
      </c>
      <c r="BG446" t="s">
        <v>5716</v>
      </c>
    </row>
    <row r="447" spans="1:59" x14ac:dyDescent="0.25">
      <c r="A447" t="s">
        <v>610</v>
      </c>
      <c r="B447" t="s">
        <v>156</v>
      </c>
      <c r="C447">
        <v>1</v>
      </c>
      <c r="D447">
        <v>448</v>
      </c>
      <c r="E447">
        <v>2</v>
      </c>
      <c r="F447" t="s">
        <v>66</v>
      </c>
      <c r="G447" t="s">
        <v>67</v>
      </c>
      <c r="H447" t="s">
        <v>68</v>
      </c>
      <c r="I447" t="s">
        <v>8</v>
      </c>
      <c r="J447" t="s">
        <v>87</v>
      </c>
      <c r="K447" t="s">
        <v>70</v>
      </c>
      <c r="L447">
        <v>50</v>
      </c>
      <c r="M447">
        <v>1017623</v>
      </c>
      <c r="N447">
        <v>6</v>
      </c>
      <c r="O447">
        <v>2</v>
      </c>
      <c r="P447" t="s">
        <v>71</v>
      </c>
      <c r="Q447" t="s">
        <v>4504</v>
      </c>
      <c r="R447">
        <v>41</v>
      </c>
      <c r="T447">
        <v>10</v>
      </c>
      <c r="U447">
        <v>13</v>
      </c>
      <c r="V447">
        <v>0</v>
      </c>
      <c r="W447">
        <v>0</v>
      </c>
      <c r="X447">
        <v>0</v>
      </c>
      <c r="Y447">
        <v>0</v>
      </c>
      <c r="Z447">
        <v>10</v>
      </c>
      <c r="AA447">
        <v>13</v>
      </c>
      <c r="AB447">
        <v>50</v>
      </c>
      <c r="AC447">
        <v>42</v>
      </c>
      <c r="AD447">
        <v>0</v>
      </c>
      <c r="AE447">
        <v>0</v>
      </c>
      <c r="AF447">
        <v>42</v>
      </c>
      <c r="AG447">
        <v>0</v>
      </c>
      <c r="AH447">
        <v>8</v>
      </c>
      <c r="AI447">
        <v>8</v>
      </c>
      <c r="AJ447">
        <v>8</v>
      </c>
      <c r="AK447">
        <v>8</v>
      </c>
      <c r="AL447">
        <v>0</v>
      </c>
      <c r="AM447">
        <v>0.12</v>
      </c>
      <c r="AN447">
        <v>0.72727272727272729</v>
      </c>
      <c r="AO447">
        <v>0</v>
      </c>
      <c r="AP447" t="s">
        <v>85</v>
      </c>
      <c r="AQ447" t="s">
        <v>73</v>
      </c>
      <c r="AR447" t="s">
        <v>472</v>
      </c>
      <c r="AS447">
        <v>0</v>
      </c>
      <c r="AT447">
        <v>0</v>
      </c>
      <c r="AU447">
        <v>0</v>
      </c>
      <c r="AV447">
        <v>0</v>
      </c>
      <c r="AW447">
        <v>0</v>
      </c>
      <c r="AX447">
        <v>0</v>
      </c>
      <c r="AY447">
        <v>0</v>
      </c>
      <c r="AZ447" t="s">
        <v>83</v>
      </c>
      <c r="BA447">
        <v>6</v>
      </c>
      <c r="BB447">
        <v>0</v>
      </c>
      <c r="BC447" t="s">
        <v>76</v>
      </c>
      <c r="BD447">
        <v>0</v>
      </c>
      <c r="BE447" t="s">
        <v>76</v>
      </c>
      <c r="BF447">
        <v>5.7698693333333333</v>
      </c>
      <c r="BG447" t="s">
        <v>5716</v>
      </c>
    </row>
    <row r="448" spans="1:59" x14ac:dyDescent="0.25">
      <c r="A448" t="s">
        <v>611</v>
      </c>
      <c r="B448" t="s">
        <v>156</v>
      </c>
      <c r="C448">
        <v>1</v>
      </c>
      <c r="D448">
        <v>449</v>
      </c>
      <c r="E448">
        <v>2</v>
      </c>
      <c r="F448" t="s">
        <v>66</v>
      </c>
      <c r="G448" t="s">
        <v>67</v>
      </c>
      <c r="H448" t="s">
        <v>68</v>
      </c>
      <c r="I448" t="s">
        <v>8</v>
      </c>
      <c r="J448" t="s">
        <v>87</v>
      </c>
      <c r="K448" t="s">
        <v>70</v>
      </c>
      <c r="L448">
        <v>50</v>
      </c>
      <c r="M448">
        <v>1017625</v>
      </c>
      <c r="N448">
        <v>6</v>
      </c>
      <c r="O448">
        <v>2</v>
      </c>
      <c r="P448" t="s">
        <v>71</v>
      </c>
      <c r="Q448" t="s">
        <v>4504</v>
      </c>
      <c r="R448">
        <v>41</v>
      </c>
      <c r="T448">
        <v>9</v>
      </c>
      <c r="U448">
        <v>15</v>
      </c>
      <c r="V448">
        <v>0</v>
      </c>
      <c r="W448">
        <v>0</v>
      </c>
      <c r="X448">
        <v>0</v>
      </c>
      <c r="Y448">
        <v>0</v>
      </c>
      <c r="Z448">
        <v>9</v>
      </c>
      <c r="AA448">
        <v>15</v>
      </c>
      <c r="AB448">
        <v>50</v>
      </c>
      <c r="AC448">
        <v>45</v>
      </c>
      <c r="AD448">
        <v>0</v>
      </c>
      <c r="AE448">
        <v>0</v>
      </c>
      <c r="AF448">
        <v>45</v>
      </c>
      <c r="AG448">
        <v>0</v>
      </c>
      <c r="AH448">
        <v>5</v>
      </c>
      <c r="AI448">
        <v>5</v>
      </c>
      <c r="AJ448">
        <v>5</v>
      </c>
      <c r="AK448">
        <v>5</v>
      </c>
      <c r="AL448">
        <v>0</v>
      </c>
      <c r="AM448">
        <v>0.12</v>
      </c>
      <c r="AN448">
        <v>0.45454545454545459</v>
      </c>
      <c r="AO448">
        <v>0</v>
      </c>
      <c r="AP448" t="s">
        <v>85</v>
      </c>
      <c r="AQ448" t="s">
        <v>73</v>
      </c>
      <c r="AR448" t="s">
        <v>472</v>
      </c>
      <c r="AS448">
        <v>0</v>
      </c>
      <c r="AT448">
        <v>0</v>
      </c>
      <c r="AU448">
        <v>0</v>
      </c>
      <c r="AV448">
        <v>0</v>
      </c>
      <c r="AW448">
        <v>0</v>
      </c>
      <c r="AX448">
        <v>0</v>
      </c>
      <c r="AY448">
        <v>0</v>
      </c>
      <c r="AZ448" t="s">
        <v>80</v>
      </c>
      <c r="BA448">
        <v>6</v>
      </c>
      <c r="BB448">
        <v>0</v>
      </c>
      <c r="BC448" t="s">
        <v>76</v>
      </c>
      <c r="BD448">
        <v>0</v>
      </c>
      <c r="BE448" t="s">
        <v>76</v>
      </c>
      <c r="BF448">
        <v>6.0770106666666655</v>
      </c>
      <c r="BG448" t="s">
        <v>5716</v>
      </c>
    </row>
    <row r="449" spans="1:59" x14ac:dyDescent="0.25">
      <c r="A449" t="s">
        <v>612</v>
      </c>
      <c r="B449" t="s">
        <v>156</v>
      </c>
      <c r="C449">
        <v>1</v>
      </c>
      <c r="D449">
        <v>450</v>
      </c>
      <c r="E449">
        <v>2</v>
      </c>
      <c r="F449" t="s">
        <v>66</v>
      </c>
      <c r="G449" t="s">
        <v>67</v>
      </c>
      <c r="H449" t="s">
        <v>68</v>
      </c>
      <c r="I449" t="s">
        <v>8</v>
      </c>
      <c r="J449" t="s">
        <v>87</v>
      </c>
      <c r="K449" t="s">
        <v>70</v>
      </c>
      <c r="L449">
        <v>50</v>
      </c>
      <c r="M449">
        <v>1017627</v>
      </c>
      <c r="N449">
        <v>6</v>
      </c>
      <c r="O449">
        <v>2</v>
      </c>
      <c r="P449" t="s">
        <v>71</v>
      </c>
      <c r="Q449" t="s">
        <v>4504</v>
      </c>
      <c r="R449">
        <v>41</v>
      </c>
      <c r="T449">
        <v>11</v>
      </c>
      <c r="U449">
        <v>15</v>
      </c>
      <c r="V449">
        <v>0</v>
      </c>
      <c r="W449">
        <v>0</v>
      </c>
      <c r="X449">
        <v>0</v>
      </c>
      <c r="Y449">
        <v>0</v>
      </c>
      <c r="Z449">
        <v>11</v>
      </c>
      <c r="AA449">
        <v>15</v>
      </c>
      <c r="AB449">
        <v>50</v>
      </c>
      <c r="AC449">
        <v>44</v>
      </c>
      <c r="AD449">
        <v>0</v>
      </c>
      <c r="AE449">
        <v>0</v>
      </c>
      <c r="AF449">
        <v>44</v>
      </c>
      <c r="AG449">
        <v>0</v>
      </c>
      <c r="AH449">
        <v>6</v>
      </c>
      <c r="AI449">
        <v>6</v>
      </c>
      <c r="AJ449">
        <v>6</v>
      </c>
      <c r="AK449">
        <v>6</v>
      </c>
      <c r="AL449">
        <v>0</v>
      </c>
      <c r="AM449">
        <v>0.12</v>
      </c>
      <c r="AN449">
        <v>0.54545454545454541</v>
      </c>
      <c r="AO449">
        <v>0</v>
      </c>
      <c r="AP449" t="s">
        <v>85</v>
      </c>
      <c r="AQ449" t="s">
        <v>73</v>
      </c>
      <c r="AR449" t="s">
        <v>472</v>
      </c>
      <c r="AS449">
        <v>0</v>
      </c>
      <c r="AT449">
        <v>0</v>
      </c>
      <c r="AU449">
        <v>0</v>
      </c>
      <c r="AV449">
        <v>0</v>
      </c>
      <c r="AW449">
        <v>0</v>
      </c>
      <c r="AX449">
        <v>0</v>
      </c>
      <c r="AY449">
        <v>0</v>
      </c>
      <c r="AZ449" t="s">
        <v>80</v>
      </c>
      <c r="BA449">
        <v>6</v>
      </c>
      <c r="BB449">
        <v>0</v>
      </c>
      <c r="BC449" t="s">
        <v>76</v>
      </c>
      <c r="BD449">
        <v>0</v>
      </c>
      <c r="BE449" t="s">
        <v>76</v>
      </c>
      <c r="BF449">
        <v>6.4060906666666657</v>
      </c>
      <c r="BG449" t="s">
        <v>5716</v>
      </c>
    </row>
    <row r="450" spans="1:59" x14ac:dyDescent="0.25">
      <c r="A450" t="s">
        <v>613</v>
      </c>
      <c r="B450" t="s">
        <v>156</v>
      </c>
      <c r="C450">
        <v>1</v>
      </c>
      <c r="D450">
        <v>451</v>
      </c>
      <c r="E450">
        <v>2</v>
      </c>
      <c r="F450" t="s">
        <v>66</v>
      </c>
      <c r="G450" t="s">
        <v>67</v>
      </c>
      <c r="H450" t="s">
        <v>68</v>
      </c>
      <c r="I450" t="s">
        <v>8</v>
      </c>
      <c r="J450" t="s">
        <v>87</v>
      </c>
      <c r="K450" t="s">
        <v>70</v>
      </c>
      <c r="L450">
        <v>50</v>
      </c>
      <c r="M450">
        <v>1017629</v>
      </c>
      <c r="N450">
        <v>6</v>
      </c>
      <c r="O450">
        <v>2</v>
      </c>
      <c r="P450" t="s">
        <v>71</v>
      </c>
      <c r="Q450" t="s">
        <v>4504</v>
      </c>
      <c r="R450">
        <v>41</v>
      </c>
      <c r="T450">
        <v>15</v>
      </c>
      <c r="U450">
        <v>15</v>
      </c>
      <c r="V450">
        <v>0</v>
      </c>
      <c r="W450">
        <v>0</v>
      </c>
      <c r="X450">
        <v>0</v>
      </c>
      <c r="Y450">
        <v>0</v>
      </c>
      <c r="Z450">
        <v>15</v>
      </c>
      <c r="AA450">
        <v>15</v>
      </c>
      <c r="AB450">
        <v>50</v>
      </c>
      <c r="AC450">
        <v>42</v>
      </c>
      <c r="AD450">
        <v>0</v>
      </c>
      <c r="AE450">
        <v>0</v>
      </c>
      <c r="AF450">
        <v>42</v>
      </c>
      <c r="AG450">
        <v>0</v>
      </c>
      <c r="AH450">
        <v>8</v>
      </c>
      <c r="AI450">
        <v>8</v>
      </c>
      <c r="AJ450">
        <v>8</v>
      </c>
      <c r="AK450">
        <v>8</v>
      </c>
      <c r="AL450">
        <v>0</v>
      </c>
      <c r="AM450">
        <v>0.12</v>
      </c>
      <c r="AN450">
        <v>0.72727272727272729</v>
      </c>
      <c r="AO450">
        <v>0</v>
      </c>
      <c r="AP450" t="s">
        <v>85</v>
      </c>
      <c r="AQ450" t="s">
        <v>73</v>
      </c>
      <c r="AR450" t="s">
        <v>472</v>
      </c>
      <c r="AS450">
        <v>0</v>
      </c>
      <c r="AT450">
        <v>0</v>
      </c>
      <c r="AU450">
        <v>0</v>
      </c>
      <c r="AV450">
        <v>0</v>
      </c>
      <c r="AW450">
        <v>0</v>
      </c>
      <c r="AX450">
        <v>0</v>
      </c>
      <c r="AY450">
        <v>0</v>
      </c>
      <c r="AZ450" t="s">
        <v>83</v>
      </c>
      <c r="BA450">
        <v>6</v>
      </c>
      <c r="BB450">
        <v>0</v>
      </c>
      <c r="BC450" t="s">
        <v>81</v>
      </c>
      <c r="BD450">
        <v>0</v>
      </c>
      <c r="BE450" t="s">
        <v>76</v>
      </c>
      <c r="BF450">
        <v>6.7571093333333332</v>
      </c>
      <c r="BG450" t="s">
        <v>5716</v>
      </c>
    </row>
    <row r="451" spans="1:59" x14ac:dyDescent="0.25">
      <c r="A451" t="s">
        <v>614</v>
      </c>
      <c r="B451" t="s">
        <v>156</v>
      </c>
      <c r="C451">
        <v>1</v>
      </c>
      <c r="D451">
        <v>452</v>
      </c>
      <c r="E451" t="s">
        <v>91</v>
      </c>
      <c r="F451" t="s">
        <v>66</v>
      </c>
      <c r="G451" t="s">
        <v>67</v>
      </c>
      <c r="H451" t="s">
        <v>77</v>
      </c>
      <c r="I451" t="s">
        <v>6</v>
      </c>
      <c r="J451" t="s">
        <v>5</v>
      </c>
      <c r="K451" t="s">
        <v>70</v>
      </c>
      <c r="L451">
        <v>50</v>
      </c>
      <c r="M451">
        <v>1017631</v>
      </c>
      <c r="N451">
        <v>15</v>
      </c>
      <c r="O451">
        <v>2</v>
      </c>
      <c r="P451" t="s">
        <v>71</v>
      </c>
      <c r="Q451" t="s">
        <v>4505</v>
      </c>
      <c r="R451">
        <v>42</v>
      </c>
      <c r="S451" t="s">
        <v>2003</v>
      </c>
      <c r="T451">
        <v>0</v>
      </c>
      <c r="U451">
        <v>3</v>
      </c>
      <c r="V451">
        <v>0</v>
      </c>
      <c r="W451">
        <v>0</v>
      </c>
      <c r="X451">
        <v>0</v>
      </c>
      <c r="Y451">
        <v>0</v>
      </c>
      <c r="Z451">
        <v>0</v>
      </c>
      <c r="AA451">
        <v>3</v>
      </c>
      <c r="AB451">
        <v>50</v>
      </c>
      <c r="AC451">
        <v>3</v>
      </c>
      <c r="AD451">
        <v>0</v>
      </c>
      <c r="AE451">
        <v>0</v>
      </c>
      <c r="AF451">
        <v>3</v>
      </c>
      <c r="AG451">
        <v>0</v>
      </c>
      <c r="AH451">
        <v>47</v>
      </c>
      <c r="AI451">
        <v>47</v>
      </c>
      <c r="AJ451">
        <v>47</v>
      </c>
      <c r="AK451">
        <v>47</v>
      </c>
      <c r="AL451">
        <v>0</v>
      </c>
      <c r="AM451">
        <v>0.3</v>
      </c>
      <c r="AN451">
        <v>4.2727272727272725</v>
      </c>
      <c r="AO451">
        <v>0</v>
      </c>
      <c r="AP451" t="s">
        <v>103</v>
      </c>
      <c r="AQ451" t="s">
        <v>73</v>
      </c>
      <c r="AR451" t="s">
        <v>191</v>
      </c>
      <c r="AS451">
        <v>0</v>
      </c>
      <c r="AT451">
        <v>0</v>
      </c>
      <c r="AU451">
        <v>0</v>
      </c>
      <c r="AV451">
        <v>0</v>
      </c>
      <c r="AW451">
        <v>0</v>
      </c>
      <c r="AX451">
        <v>0</v>
      </c>
      <c r="AY451">
        <v>0</v>
      </c>
      <c r="AZ451" t="s">
        <v>83</v>
      </c>
      <c r="BA451">
        <v>15</v>
      </c>
      <c r="BB451">
        <v>0</v>
      </c>
      <c r="BC451" t="s">
        <v>75</v>
      </c>
      <c r="BD451">
        <v>0</v>
      </c>
      <c r="BE451" t="s">
        <v>76</v>
      </c>
      <c r="BF451">
        <v>10.442805333333334</v>
      </c>
      <c r="BG451" t="s">
        <v>5717</v>
      </c>
    </row>
    <row r="452" spans="1:59" x14ac:dyDescent="0.25">
      <c r="A452" t="s">
        <v>615</v>
      </c>
      <c r="B452" t="s">
        <v>156</v>
      </c>
      <c r="C452">
        <v>1</v>
      </c>
      <c r="D452">
        <v>453</v>
      </c>
      <c r="E452" t="s">
        <v>91</v>
      </c>
      <c r="F452" t="s">
        <v>66</v>
      </c>
      <c r="G452" t="s">
        <v>67</v>
      </c>
      <c r="H452" t="s">
        <v>77</v>
      </c>
      <c r="I452" t="s">
        <v>6</v>
      </c>
      <c r="J452" t="s">
        <v>5</v>
      </c>
      <c r="K452" t="s">
        <v>70</v>
      </c>
      <c r="L452">
        <v>50</v>
      </c>
      <c r="M452">
        <v>1017633</v>
      </c>
      <c r="N452">
        <v>15</v>
      </c>
      <c r="O452">
        <v>2</v>
      </c>
      <c r="P452" t="s">
        <v>71</v>
      </c>
      <c r="Q452" t="s">
        <v>4505</v>
      </c>
      <c r="R452">
        <v>42</v>
      </c>
      <c r="S452" t="s">
        <v>2003</v>
      </c>
      <c r="T452">
        <v>0</v>
      </c>
      <c r="U452">
        <v>4</v>
      </c>
      <c r="V452">
        <v>0</v>
      </c>
      <c r="W452">
        <v>0</v>
      </c>
      <c r="X452">
        <v>0</v>
      </c>
      <c r="Y452">
        <v>0</v>
      </c>
      <c r="Z452">
        <v>0</v>
      </c>
      <c r="AA452">
        <v>4</v>
      </c>
      <c r="AB452">
        <v>50</v>
      </c>
      <c r="AC452">
        <v>6</v>
      </c>
      <c r="AD452">
        <v>0</v>
      </c>
      <c r="AE452">
        <v>0</v>
      </c>
      <c r="AF452">
        <v>6</v>
      </c>
      <c r="AG452">
        <v>0</v>
      </c>
      <c r="AH452">
        <v>44</v>
      </c>
      <c r="AI452">
        <v>44</v>
      </c>
      <c r="AJ452">
        <v>44</v>
      </c>
      <c r="AK452">
        <v>44</v>
      </c>
      <c r="AL452">
        <v>0</v>
      </c>
      <c r="AM452">
        <v>0.3</v>
      </c>
      <c r="AN452">
        <v>4</v>
      </c>
      <c r="AO452">
        <v>0</v>
      </c>
      <c r="AP452" t="s">
        <v>103</v>
      </c>
      <c r="AQ452" t="s">
        <v>73</v>
      </c>
      <c r="AR452" t="s">
        <v>191</v>
      </c>
      <c r="AS452">
        <v>0</v>
      </c>
      <c r="AT452">
        <v>0</v>
      </c>
      <c r="AU452">
        <v>0</v>
      </c>
      <c r="AV452">
        <v>0</v>
      </c>
      <c r="AW452">
        <v>0</v>
      </c>
      <c r="AX452">
        <v>0</v>
      </c>
      <c r="AY452">
        <v>0</v>
      </c>
      <c r="AZ452" t="s">
        <v>83</v>
      </c>
      <c r="BA452">
        <v>15</v>
      </c>
      <c r="BB452">
        <v>0</v>
      </c>
      <c r="BC452" t="s">
        <v>76</v>
      </c>
      <c r="BD452">
        <v>0</v>
      </c>
      <c r="BE452" t="s">
        <v>76</v>
      </c>
      <c r="BF452">
        <v>10.83770133333333</v>
      </c>
      <c r="BG452" t="s">
        <v>5717</v>
      </c>
    </row>
    <row r="453" spans="1:59" x14ac:dyDescent="0.25">
      <c r="A453" t="s">
        <v>616</v>
      </c>
      <c r="B453" t="s">
        <v>156</v>
      </c>
      <c r="C453">
        <v>1</v>
      </c>
      <c r="D453">
        <v>454</v>
      </c>
      <c r="E453" t="s">
        <v>91</v>
      </c>
      <c r="F453" t="s">
        <v>66</v>
      </c>
      <c r="G453" t="s">
        <v>67</v>
      </c>
      <c r="H453" t="s">
        <v>68</v>
      </c>
      <c r="I453" t="s">
        <v>6</v>
      </c>
      <c r="J453" t="s">
        <v>3</v>
      </c>
      <c r="K453" t="s">
        <v>70</v>
      </c>
      <c r="L453">
        <v>50</v>
      </c>
      <c r="M453">
        <v>3439072</v>
      </c>
      <c r="N453">
        <v>20</v>
      </c>
      <c r="O453">
        <v>2</v>
      </c>
      <c r="P453" t="s">
        <v>71</v>
      </c>
      <c r="Q453" t="s">
        <v>4505</v>
      </c>
      <c r="R453">
        <v>42</v>
      </c>
      <c r="S453" t="s">
        <v>2004</v>
      </c>
      <c r="T453">
        <v>22</v>
      </c>
      <c r="U453">
        <v>25</v>
      </c>
      <c r="V453">
        <v>0</v>
      </c>
      <c r="W453">
        <v>0</v>
      </c>
      <c r="X453">
        <v>0</v>
      </c>
      <c r="Y453">
        <v>0</v>
      </c>
      <c r="Z453">
        <v>22</v>
      </c>
      <c r="AA453">
        <v>25</v>
      </c>
      <c r="AB453">
        <v>50</v>
      </c>
      <c r="AC453">
        <v>49</v>
      </c>
      <c r="AD453">
        <v>0</v>
      </c>
      <c r="AE453">
        <v>0</v>
      </c>
      <c r="AF453">
        <v>49</v>
      </c>
      <c r="AG453">
        <v>0</v>
      </c>
      <c r="AH453">
        <v>1</v>
      </c>
      <c r="AI453">
        <v>1</v>
      </c>
      <c r="AJ453">
        <v>1</v>
      </c>
      <c r="AK453">
        <v>1</v>
      </c>
      <c r="AL453">
        <v>0</v>
      </c>
      <c r="AM453">
        <v>0.4</v>
      </c>
      <c r="AN453">
        <v>9.0909090909090912E-2</v>
      </c>
      <c r="AO453">
        <v>0</v>
      </c>
      <c r="AP453" t="s">
        <v>103</v>
      </c>
      <c r="AQ453" t="s">
        <v>73</v>
      </c>
      <c r="AR453" t="s">
        <v>191</v>
      </c>
      <c r="AS453">
        <v>0</v>
      </c>
      <c r="AT453">
        <v>0</v>
      </c>
      <c r="AU453">
        <v>0</v>
      </c>
      <c r="AV453">
        <v>0</v>
      </c>
      <c r="AW453">
        <v>0</v>
      </c>
      <c r="AX453">
        <v>0</v>
      </c>
      <c r="AY453">
        <v>0</v>
      </c>
      <c r="AZ453" t="s">
        <v>83</v>
      </c>
      <c r="BA453">
        <v>20</v>
      </c>
      <c r="BB453">
        <v>0</v>
      </c>
      <c r="BC453" t="s">
        <v>76</v>
      </c>
      <c r="BD453">
        <v>0</v>
      </c>
      <c r="BE453" t="s">
        <v>76</v>
      </c>
      <c r="BF453">
        <v>12.943813333333331</v>
      </c>
      <c r="BG453" t="s">
        <v>5717</v>
      </c>
    </row>
    <row r="454" spans="1:59" x14ac:dyDescent="0.25">
      <c r="A454" t="s">
        <v>617</v>
      </c>
      <c r="B454" t="s">
        <v>156</v>
      </c>
      <c r="C454">
        <v>1</v>
      </c>
      <c r="D454">
        <v>455</v>
      </c>
      <c r="E454" t="s">
        <v>91</v>
      </c>
      <c r="F454" t="s">
        <v>66</v>
      </c>
      <c r="G454" t="s">
        <v>67</v>
      </c>
      <c r="H454" t="s">
        <v>68</v>
      </c>
      <c r="I454" t="s">
        <v>6</v>
      </c>
      <c r="J454" t="s">
        <v>3</v>
      </c>
      <c r="K454" t="s">
        <v>70</v>
      </c>
      <c r="L454">
        <v>50</v>
      </c>
      <c r="M454">
        <v>3467150</v>
      </c>
      <c r="N454">
        <v>20</v>
      </c>
      <c r="O454">
        <v>2</v>
      </c>
      <c r="P454" t="s">
        <v>71</v>
      </c>
      <c r="Q454" t="s">
        <v>4505</v>
      </c>
      <c r="R454">
        <v>42</v>
      </c>
      <c r="S454" t="s">
        <v>2692</v>
      </c>
      <c r="T454">
        <v>14</v>
      </c>
      <c r="U454">
        <v>18</v>
      </c>
      <c r="V454">
        <v>4</v>
      </c>
      <c r="W454">
        <v>0</v>
      </c>
      <c r="X454">
        <v>4</v>
      </c>
      <c r="Y454">
        <v>0</v>
      </c>
      <c r="Z454">
        <v>18</v>
      </c>
      <c r="AA454">
        <v>22</v>
      </c>
      <c r="AB454">
        <v>50</v>
      </c>
      <c r="AC454">
        <v>34</v>
      </c>
      <c r="AD454">
        <v>8</v>
      </c>
      <c r="AE454">
        <v>0</v>
      </c>
      <c r="AF454">
        <v>42</v>
      </c>
      <c r="AG454">
        <v>0</v>
      </c>
      <c r="AH454">
        <v>16</v>
      </c>
      <c r="AI454">
        <v>8</v>
      </c>
      <c r="AJ454">
        <v>16</v>
      </c>
      <c r="AK454">
        <v>16</v>
      </c>
      <c r="AL454">
        <v>0</v>
      </c>
      <c r="AM454">
        <v>0.4</v>
      </c>
      <c r="AN454">
        <v>1.4545454545454546</v>
      </c>
      <c r="AO454">
        <v>0</v>
      </c>
      <c r="AP454" t="s">
        <v>103</v>
      </c>
      <c r="AQ454" t="s">
        <v>73</v>
      </c>
      <c r="AR454" t="s">
        <v>191</v>
      </c>
      <c r="AS454">
        <v>0</v>
      </c>
      <c r="AT454">
        <v>0</v>
      </c>
      <c r="AU454">
        <v>0</v>
      </c>
      <c r="AV454">
        <v>0</v>
      </c>
      <c r="AW454">
        <v>0</v>
      </c>
      <c r="AX454">
        <v>0</v>
      </c>
      <c r="AY454">
        <v>0</v>
      </c>
      <c r="AZ454" t="s">
        <v>83</v>
      </c>
      <c r="BA454">
        <v>20</v>
      </c>
      <c r="BB454">
        <v>0</v>
      </c>
      <c r="BC454" t="s">
        <v>76</v>
      </c>
      <c r="BD454">
        <v>0</v>
      </c>
      <c r="BE454" t="s">
        <v>76</v>
      </c>
      <c r="BF454">
        <v>9.0167919999999953</v>
      </c>
      <c r="BG454" t="s">
        <v>5717</v>
      </c>
    </row>
    <row r="455" spans="1:59" x14ac:dyDescent="0.25">
      <c r="A455" t="s">
        <v>618</v>
      </c>
      <c r="B455" t="s">
        <v>156</v>
      </c>
      <c r="C455">
        <v>1</v>
      </c>
      <c r="D455">
        <v>456</v>
      </c>
      <c r="E455" t="s">
        <v>91</v>
      </c>
      <c r="F455" t="s">
        <v>66</v>
      </c>
      <c r="G455" t="s">
        <v>67</v>
      </c>
      <c r="H455" t="s">
        <v>68</v>
      </c>
      <c r="I455" t="s">
        <v>10</v>
      </c>
      <c r="J455" t="s">
        <v>10</v>
      </c>
      <c r="K455" t="s">
        <v>92</v>
      </c>
      <c r="L455">
        <v>50</v>
      </c>
      <c r="M455">
        <v>1017639</v>
      </c>
      <c r="N455">
        <v>0</v>
      </c>
      <c r="O455">
        <v>2</v>
      </c>
      <c r="P455" t="s">
        <v>71</v>
      </c>
      <c r="Q455" t="s">
        <v>4505</v>
      </c>
      <c r="R455">
        <v>42</v>
      </c>
      <c r="S455" t="s">
        <v>2681</v>
      </c>
      <c r="T455">
        <v>0</v>
      </c>
      <c r="U455">
        <v>0</v>
      </c>
      <c r="V455">
        <v>0</v>
      </c>
      <c r="W455">
        <v>0</v>
      </c>
      <c r="X455">
        <v>0</v>
      </c>
      <c r="Y455">
        <v>0</v>
      </c>
      <c r="Z455">
        <v>0</v>
      </c>
      <c r="AA455">
        <v>0</v>
      </c>
      <c r="AB455">
        <v>50</v>
      </c>
      <c r="AC455">
        <v>0</v>
      </c>
      <c r="AD455">
        <v>0</v>
      </c>
      <c r="AE455">
        <v>0</v>
      </c>
      <c r="AF455">
        <v>0</v>
      </c>
      <c r="AG455">
        <v>0</v>
      </c>
      <c r="AH455">
        <v>0</v>
      </c>
      <c r="AI455">
        <v>50</v>
      </c>
      <c r="AJ455">
        <v>50</v>
      </c>
      <c r="AK455">
        <v>50</v>
      </c>
      <c r="AL455">
        <v>50</v>
      </c>
      <c r="AM455">
        <v>0</v>
      </c>
      <c r="AN455">
        <v>4.5454545454545459</v>
      </c>
      <c r="AO455">
        <v>0</v>
      </c>
      <c r="AP455" t="s">
        <v>2682</v>
      </c>
      <c r="AQ455" t="s">
        <v>86</v>
      </c>
      <c r="AR455" t="s">
        <v>191</v>
      </c>
      <c r="AS455">
        <v>0</v>
      </c>
      <c r="AT455">
        <v>0</v>
      </c>
      <c r="AU455">
        <v>0</v>
      </c>
      <c r="AV455">
        <v>0</v>
      </c>
      <c r="AW455">
        <v>0</v>
      </c>
      <c r="AX455">
        <v>0</v>
      </c>
      <c r="AY455">
        <v>0</v>
      </c>
      <c r="AZ455" t="s">
        <v>83</v>
      </c>
      <c r="BA455">
        <v>0</v>
      </c>
      <c r="BB455">
        <v>0</v>
      </c>
      <c r="BC455" t="s">
        <v>76</v>
      </c>
      <c r="BD455">
        <v>1</v>
      </c>
      <c r="BE455" t="s">
        <v>76</v>
      </c>
      <c r="BF455">
        <v>0</v>
      </c>
      <c r="BG455" t="s">
        <v>5717</v>
      </c>
    </row>
    <row r="456" spans="1:59" x14ac:dyDescent="0.25">
      <c r="A456" t="s">
        <v>619</v>
      </c>
      <c r="B456" t="s">
        <v>156</v>
      </c>
      <c r="C456">
        <v>1</v>
      </c>
      <c r="D456">
        <v>457</v>
      </c>
      <c r="E456" t="s">
        <v>91</v>
      </c>
      <c r="F456" t="s">
        <v>66</v>
      </c>
      <c r="G456" t="s">
        <v>67</v>
      </c>
      <c r="H456" t="s">
        <v>68</v>
      </c>
      <c r="I456" t="s">
        <v>10</v>
      </c>
      <c r="J456" t="s">
        <v>10</v>
      </c>
      <c r="K456" t="s">
        <v>92</v>
      </c>
      <c r="L456">
        <v>50</v>
      </c>
      <c r="M456">
        <v>1017641</v>
      </c>
      <c r="N456">
        <v>0</v>
      </c>
      <c r="O456">
        <v>2</v>
      </c>
      <c r="P456" t="s">
        <v>71</v>
      </c>
      <c r="Q456" t="s">
        <v>4505</v>
      </c>
      <c r="R456">
        <v>42</v>
      </c>
      <c r="S456" t="s">
        <v>2681</v>
      </c>
      <c r="T456">
        <v>0</v>
      </c>
      <c r="U456">
        <v>0</v>
      </c>
      <c r="V456">
        <v>0</v>
      </c>
      <c r="W456">
        <v>0</v>
      </c>
      <c r="X456">
        <v>0</v>
      </c>
      <c r="Y456">
        <v>0</v>
      </c>
      <c r="Z456">
        <v>0</v>
      </c>
      <c r="AA456">
        <v>0</v>
      </c>
      <c r="AB456">
        <v>50</v>
      </c>
      <c r="AC456">
        <v>0</v>
      </c>
      <c r="AD456">
        <v>0</v>
      </c>
      <c r="AE456">
        <v>0</v>
      </c>
      <c r="AF456">
        <v>0</v>
      </c>
      <c r="AG456">
        <v>0</v>
      </c>
      <c r="AH456">
        <v>0</v>
      </c>
      <c r="AI456">
        <v>50</v>
      </c>
      <c r="AJ456">
        <v>50</v>
      </c>
      <c r="AK456">
        <v>50</v>
      </c>
      <c r="AL456">
        <v>50</v>
      </c>
      <c r="AM456">
        <v>0</v>
      </c>
      <c r="AN456">
        <v>4.5454545454545459</v>
      </c>
      <c r="AO456">
        <v>0</v>
      </c>
      <c r="AP456" t="s">
        <v>2682</v>
      </c>
      <c r="AQ456" t="s">
        <v>86</v>
      </c>
      <c r="AR456" t="s">
        <v>191</v>
      </c>
      <c r="AS456">
        <v>0</v>
      </c>
      <c r="AT456">
        <v>0</v>
      </c>
      <c r="AU456">
        <v>0</v>
      </c>
      <c r="AV456">
        <v>0</v>
      </c>
      <c r="AW456">
        <v>0</v>
      </c>
      <c r="AX456">
        <v>0</v>
      </c>
      <c r="AY456">
        <v>0</v>
      </c>
      <c r="AZ456" t="s">
        <v>83</v>
      </c>
      <c r="BA456">
        <v>0</v>
      </c>
      <c r="BB456">
        <v>0</v>
      </c>
      <c r="BC456" t="s">
        <v>76</v>
      </c>
      <c r="BD456">
        <v>2</v>
      </c>
      <c r="BE456" t="s">
        <v>76</v>
      </c>
      <c r="BF456">
        <v>0</v>
      </c>
      <c r="BG456" t="s">
        <v>5717</v>
      </c>
    </row>
    <row r="457" spans="1:59" x14ac:dyDescent="0.25">
      <c r="A457" t="s">
        <v>620</v>
      </c>
      <c r="B457" t="s">
        <v>156</v>
      </c>
      <c r="C457">
        <v>1</v>
      </c>
      <c r="D457">
        <v>458</v>
      </c>
      <c r="E457" t="s">
        <v>91</v>
      </c>
      <c r="F457" t="s">
        <v>66</v>
      </c>
      <c r="G457" t="s">
        <v>67</v>
      </c>
      <c r="H457" t="s">
        <v>68</v>
      </c>
      <c r="I457" t="s">
        <v>10</v>
      </c>
      <c r="J457" t="s">
        <v>10</v>
      </c>
      <c r="K457" t="s">
        <v>92</v>
      </c>
      <c r="L457">
        <v>50</v>
      </c>
      <c r="M457">
        <v>1017643</v>
      </c>
      <c r="N457">
        <v>0</v>
      </c>
      <c r="O457">
        <v>2</v>
      </c>
      <c r="P457" t="s">
        <v>71</v>
      </c>
      <c r="Q457" t="s">
        <v>4505</v>
      </c>
      <c r="R457">
        <v>42</v>
      </c>
      <c r="S457" t="s">
        <v>2681</v>
      </c>
      <c r="T457">
        <v>0</v>
      </c>
      <c r="U457">
        <v>0</v>
      </c>
      <c r="V457">
        <v>0</v>
      </c>
      <c r="W457">
        <v>0</v>
      </c>
      <c r="X457">
        <v>0</v>
      </c>
      <c r="Y457">
        <v>0</v>
      </c>
      <c r="Z457">
        <v>0</v>
      </c>
      <c r="AA457">
        <v>0</v>
      </c>
      <c r="AB457">
        <v>50</v>
      </c>
      <c r="AC457">
        <v>0</v>
      </c>
      <c r="AD457">
        <v>0</v>
      </c>
      <c r="AE457">
        <v>0</v>
      </c>
      <c r="AF457">
        <v>0</v>
      </c>
      <c r="AG457">
        <v>0</v>
      </c>
      <c r="AH457">
        <v>0</v>
      </c>
      <c r="AI457">
        <v>50</v>
      </c>
      <c r="AJ457">
        <v>50</v>
      </c>
      <c r="AK457">
        <v>50</v>
      </c>
      <c r="AL457">
        <v>50</v>
      </c>
      <c r="AM457">
        <v>0</v>
      </c>
      <c r="AN457">
        <v>4.5454545454545459</v>
      </c>
      <c r="AO457">
        <v>0</v>
      </c>
      <c r="AP457" t="s">
        <v>2682</v>
      </c>
      <c r="AQ457" t="s">
        <v>86</v>
      </c>
      <c r="AR457" t="s">
        <v>191</v>
      </c>
      <c r="AS457">
        <v>0</v>
      </c>
      <c r="AT457">
        <v>0</v>
      </c>
      <c r="AU457">
        <v>0</v>
      </c>
      <c r="AV457">
        <v>0</v>
      </c>
      <c r="AW457">
        <v>0</v>
      </c>
      <c r="AX457">
        <v>0</v>
      </c>
      <c r="AY457">
        <v>0</v>
      </c>
      <c r="AZ457" t="s">
        <v>83</v>
      </c>
      <c r="BA457">
        <v>0</v>
      </c>
      <c r="BB457">
        <v>0</v>
      </c>
      <c r="BC457" t="s">
        <v>76</v>
      </c>
      <c r="BD457">
        <v>3</v>
      </c>
      <c r="BE457" t="s">
        <v>76</v>
      </c>
      <c r="BF457">
        <v>0</v>
      </c>
      <c r="BG457" t="s">
        <v>5717</v>
      </c>
    </row>
    <row r="458" spans="1:59" x14ac:dyDescent="0.25">
      <c r="A458" t="s">
        <v>621</v>
      </c>
      <c r="B458" t="s">
        <v>156</v>
      </c>
      <c r="C458">
        <v>1</v>
      </c>
      <c r="D458">
        <v>459</v>
      </c>
      <c r="E458" t="s">
        <v>91</v>
      </c>
      <c r="F458" t="s">
        <v>66</v>
      </c>
      <c r="G458" t="s">
        <v>67</v>
      </c>
      <c r="H458" t="s">
        <v>68</v>
      </c>
      <c r="I458" t="s">
        <v>10</v>
      </c>
      <c r="J458" t="s">
        <v>10</v>
      </c>
      <c r="K458" t="s">
        <v>92</v>
      </c>
      <c r="L458">
        <v>50</v>
      </c>
      <c r="M458">
        <v>1017645</v>
      </c>
      <c r="N458">
        <v>0</v>
      </c>
      <c r="O458">
        <v>2</v>
      </c>
      <c r="P458" t="s">
        <v>71</v>
      </c>
      <c r="Q458" t="s">
        <v>4505</v>
      </c>
      <c r="R458">
        <v>42</v>
      </c>
      <c r="S458" t="s">
        <v>2681</v>
      </c>
      <c r="T458">
        <v>0</v>
      </c>
      <c r="U458">
        <v>0</v>
      </c>
      <c r="V458">
        <v>0</v>
      </c>
      <c r="W458">
        <v>0</v>
      </c>
      <c r="X458">
        <v>0</v>
      </c>
      <c r="Y458">
        <v>0</v>
      </c>
      <c r="Z458">
        <v>0</v>
      </c>
      <c r="AA458">
        <v>0</v>
      </c>
      <c r="AB458">
        <v>50</v>
      </c>
      <c r="AC458">
        <v>0</v>
      </c>
      <c r="AD458">
        <v>0</v>
      </c>
      <c r="AE458">
        <v>0</v>
      </c>
      <c r="AF458">
        <v>0</v>
      </c>
      <c r="AG458">
        <v>0</v>
      </c>
      <c r="AH458">
        <v>0</v>
      </c>
      <c r="AI458">
        <v>50</v>
      </c>
      <c r="AJ458">
        <v>50</v>
      </c>
      <c r="AK458">
        <v>50</v>
      </c>
      <c r="AL458">
        <v>50</v>
      </c>
      <c r="AM458">
        <v>0</v>
      </c>
      <c r="AN458">
        <v>4.5454545454545459</v>
      </c>
      <c r="AO458">
        <v>0</v>
      </c>
      <c r="AP458" t="s">
        <v>2682</v>
      </c>
      <c r="AQ458" t="s">
        <v>86</v>
      </c>
      <c r="AR458" t="s">
        <v>191</v>
      </c>
      <c r="AS458">
        <v>0</v>
      </c>
      <c r="AT458">
        <v>0</v>
      </c>
      <c r="AU458">
        <v>0</v>
      </c>
      <c r="AV458">
        <v>0</v>
      </c>
      <c r="AW458">
        <v>0</v>
      </c>
      <c r="AX458">
        <v>0</v>
      </c>
      <c r="AY458">
        <v>0</v>
      </c>
      <c r="AZ458" t="s">
        <v>83</v>
      </c>
      <c r="BA458">
        <v>0</v>
      </c>
      <c r="BB458">
        <v>0</v>
      </c>
      <c r="BC458" t="s">
        <v>76</v>
      </c>
      <c r="BD458">
        <v>4</v>
      </c>
      <c r="BE458" t="s">
        <v>76</v>
      </c>
      <c r="BF458">
        <v>0</v>
      </c>
      <c r="BG458" t="s">
        <v>5717</v>
      </c>
    </row>
    <row r="459" spans="1:59" x14ac:dyDescent="0.25">
      <c r="A459" t="s">
        <v>622</v>
      </c>
      <c r="B459" t="s">
        <v>156</v>
      </c>
      <c r="C459">
        <v>1</v>
      </c>
      <c r="D459">
        <v>460</v>
      </c>
      <c r="E459" t="s">
        <v>91</v>
      </c>
      <c r="F459" t="s">
        <v>66</v>
      </c>
      <c r="G459" t="s">
        <v>67</v>
      </c>
      <c r="H459" t="s">
        <v>68</v>
      </c>
      <c r="I459" t="s">
        <v>10</v>
      </c>
      <c r="J459" t="s">
        <v>10</v>
      </c>
      <c r="K459" t="s">
        <v>92</v>
      </c>
      <c r="L459">
        <v>50</v>
      </c>
      <c r="M459">
        <v>1017647</v>
      </c>
      <c r="N459">
        <v>0</v>
      </c>
      <c r="O459">
        <v>2</v>
      </c>
      <c r="P459" t="s">
        <v>71</v>
      </c>
      <c r="Q459" t="s">
        <v>4505</v>
      </c>
      <c r="R459">
        <v>42</v>
      </c>
      <c r="S459" t="s">
        <v>2681</v>
      </c>
      <c r="T459">
        <v>0</v>
      </c>
      <c r="U459">
        <v>0</v>
      </c>
      <c r="V459">
        <v>0</v>
      </c>
      <c r="W459">
        <v>0</v>
      </c>
      <c r="X459">
        <v>0</v>
      </c>
      <c r="Y459">
        <v>0</v>
      </c>
      <c r="Z459">
        <v>0</v>
      </c>
      <c r="AA459">
        <v>0</v>
      </c>
      <c r="AB459">
        <v>50</v>
      </c>
      <c r="AC459">
        <v>0</v>
      </c>
      <c r="AD459">
        <v>0</v>
      </c>
      <c r="AE459">
        <v>0</v>
      </c>
      <c r="AF459">
        <v>0</v>
      </c>
      <c r="AG459">
        <v>0</v>
      </c>
      <c r="AH459">
        <v>0</v>
      </c>
      <c r="AI459">
        <v>50</v>
      </c>
      <c r="AJ459">
        <v>50</v>
      </c>
      <c r="AK459">
        <v>50</v>
      </c>
      <c r="AL459">
        <v>50</v>
      </c>
      <c r="AM459">
        <v>0</v>
      </c>
      <c r="AN459">
        <v>4.5454545454545459</v>
      </c>
      <c r="AO459">
        <v>0</v>
      </c>
      <c r="AP459" t="s">
        <v>2682</v>
      </c>
      <c r="AQ459" t="s">
        <v>86</v>
      </c>
      <c r="AR459" t="s">
        <v>191</v>
      </c>
      <c r="AS459">
        <v>0</v>
      </c>
      <c r="AT459">
        <v>0</v>
      </c>
      <c r="AU459">
        <v>0</v>
      </c>
      <c r="AV459">
        <v>0</v>
      </c>
      <c r="AW459">
        <v>0</v>
      </c>
      <c r="AX459">
        <v>0</v>
      </c>
      <c r="AY459">
        <v>0</v>
      </c>
      <c r="AZ459" t="s">
        <v>83</v>
      </c>
      <c r="BA459">
        <v>0</v>
      </c>
      <c r="BB459">
        <v>0</v>
      </c>
      <c r="BC459" t="s">
        <v>76</v>
      </c>
      <c r="BD459">
        <v>5</v>
      </c>
      <c r="BE459" t="s">
        <v>76</v>
      </c>
      <c r="BF459">
        <v>0</v>
      </c>
      <c r="BG459" t="s">
        <v>5717</v>
      </c>
    </row>
    <row r="460" spans="1:59" x14ac:dyDescent="0.25">
      <c r="A460" t="s">
        <v>623</v>
      </c>
      <c r="B460" t="s">
        <v>156</v>
      </c>
      <c r="C460">
        <v>1</v>
      </c>
      <c r="D460">
        <v>461</v>
      </c>
      <c r="E460" t="s">
        <v>91</v>
      </c>
      <c r="F460" t="s">
        <v>66</v>
      </c>
      <c r="G460" t="s">
        <v>67</v>
      </c>
      <c r="H460" t="s">
        <v>68</v>
      </c>
      <c r="I460" t="s">
        <v>10</v>
      </c>
      <c r="J460" t="s">
        <v>10</v>
      </c>
      <c r="K460" t="s">
        <v>92</v>
      </c>
      <c r="L460">
        <v>50</v>
      </c>
      <c r="M460">
        <v>1017649</v>
      </c>
      <c r="N460">
        <v>0</v>
      </c>
      <c r="O460">
        <v>2</v>
      </c>
      <c r="P460" t="s">
        <v>71</v>
      </c>
      <c r="Q460" t="s">
        <v>4505</v>
      </c>
      <c r="R460">
        <v>42</v>
      </c>
      <c r="S460" t="s">
        <v>2681</v>
      </c>
      <c r="T460">
        <v>0</v>
      </c>
      <c r="U460">
        <v>0</v>
      </c>
      <c r="V460">
        <v>0</v>
      </c>
      <c r="W460">
        <v>0</v>
      </c>
      <c r="X460">
        <v>0</v>
      </c>
      <c r="Y460">
        <v>0</v>
      </c>
      <c r="Z460">
        <v>0</v>
      </c>
      <c r="AA460">
        <v>0</v>
      </c>
      <c r="AB460">
        <v>50</v>
      </c>
      <c r="AC460">
        <v>0</v>
      </c>
      <c r="AD460">
        <v>0</v>
      </c>
      <c r="AE460">
        <v>0</v>
      </c>
      <c r="AF460">
        <v>0</v>
      </c>
      <c r="AG460">
        <v>0</v>
      </c>
      <c r="AH460">
        <v>0</v>
      </c>
      <c r="AI460">
        <v>50</v>
      </c>
      <c r="AJ460">
        <v>50</v>
      </c>
      <c r="AK460">
        <v>50</v>
      </c>
      <c r="AL460">
        <v>50</v>
      </c>
      <c r="AM460">
        <v>0</v>
      </c>
      <c r="AN460">
        <v>4.5454545454545459</v>
      </c>
      <c r="AO460">
        <v>0</v>
      </c>
      <c r="AP460" t="s">
        <v>2682</v>
      </c>
      <c r="AQ460" t="s">
        <v>86</v>
      </c>
      <c r="AR460" t="s">
        <v>191</v>
      </c>
      <c r="AS460">
        <v>0</v>
      </c>
      <c r="AT460">
        <v>0</v>
      </c>
      <c r="AU460">
        <v>0</v>
      </c>
      <c r="AV460">
        <v>0</v>
      </c>
      <c r="AW460">
        <v>0</v>
      </c>
      <c r="AX460">
        <v>0</v>
      </c>
      <c r="AY460">
        <v>0</v>
      </c>
      <c r="AZ460" t="s">
        <v>83</v>
      </c>
      <c r="BA460">
        <v>0</v>
      </c>
      <c r="BB460">
        <v>0</v>
      </c>
      <c r="BC460" t="s">
        <v>76</v>
      </c>
      <c r="BD460">
        <v>6</v>
      </c>
      <c r="BE460" t="s">
        <v>76</v>
      </c>
      <c r="BF460">
        <v>0</v>
      </c>
      <c r="BG460" t="s">
        <v>5717</v>
      </c>
    </row>
    <row r="461" spans="1:59" x14ac:dyDescent="0.25">
      <c r="A461" t="s">
        <v>624</v>
      </c>
      <c r="B461" t="s">
        <v>156</v>
      </c>
      <c r="C461">
        <v>1</v>
      </c>
      <c r="D461">
        <v>462</v>
      </c>
      <c r="E461" t="s">
        <v>91</v>
      </c>
      <c r="F461" t="s">
        <v>66</v>
      </c>
      <c r="G461" t="s">
        <v>67</v>
      </c>
      <c r="H461" t="s">
        <v>68</v>
      </c>
      <c r="I461" t="s">
        <v>10</v>
      </c>
      <c r="J461" t="s">
        <v>10</v>
      </c>
      <c r="K461" t="s">
        <v>92</v>
      </c>
      <c r="L461">
        <v>50</v>
      </c>
      <c r="M461">
        <v>1017651</v>
      </c>
      <c r="N461">
        <v>0</v>
      </c>
      <c r="O461">
        <v>2</v>
      </c>
      <c r="P461" t="s">
        <v>71</v>
      </c>
      <c r="Q461" t="s">
        <v>4505</v>
      </c>
      <c r="R461">
        <v>42</v>
      </c>
      <c r="S461" t="s">
        <v>2681</v>
      </c>
      <c r="T461">
        <v>0</v>
      </c>
      <c r="U461">
        <v>0</v>
      </c>
      <c r="V461">
        <v>0</v>
      </c>
      <c r="W461">
        <v>0</v>
      </c>
      <c r="X461">
        <v>0</v>
      </c>
      <c r="Y461">
        <v>0</v>
      </c>
      <c r="Z461">
        <v>0</v>
      </c>
      <c r="AA461">
        <v>0</v>
      </c>
      <c r="AB461">
        <v>50</v>
      </c>
      <c r="AC461">
        <v>0</v>
      </c>
      <c r="AD461">
        <v>0</v>
      </c>
      <c r="AE461">
        <v>0</v>
      </c>
      <c r="AF461">
        <v>0</v>
      </c>
      <c r="AG461">
        <v>0</v>
      </c>
      <c r="AH461">
        <v>0</v>
      </c>
      <c r="AI461">
        <v>50</v>
      </c>
      <c r="AJ461">
        <v>50</v>
      </c>
      <c r="AK461">
        <v>50</v>
      </c>
      <c r="AL461">
        <v>50</v>
      </c>
      <c r="AM461">
        <v>0</v>
      </c>
      <c r="AN461">
        <v>4.5454545454545459</v>
      </c>
      <c r="AO461">
        <v>0</v>
      </c>
      <c r="AP461" t="s">
        <v>2682</v>
      </c>
      <c r="AQ461" t="s">
        <v>86</v>
      </c>
      <c r="AR461" t="s">
        <v>191</v>
      </c>
      <c r="AS461">
        <v>0</v>
      </c>
      <c r="AT461">
        <v>0</v>
      </c>
      <c r="AU461">
        <v>0</v>
      </c>
      <c r="AV461">
        <v>0</v>
      </c>
      <c r="AW461">
        <v>0</v>
      </c>
      <c r="AX461">
        <v>0</v>
      </c>
      <c r="AY461">
        <v>0</v>
      </c>
      <c r="AZ461" t="s">
        <v>83</v>
      </c>
      <c r="BA461">
        <v>0</v>
      </c>
      <c r="BB461">
        <v>0</v>
      </c>
      <c r="BC461" t="s">
        <v>81</v>
      </c>
      <c r="BD461">
        <v>7</v>
      </c>
      <c r="BE461" t="s">
        <v>76</v>
      </c>
      <c r="BF461">
        <v>0</v>
      </c>
      <c r="BG461" t="s">
        <v>5717</v>
      </c>
    </row>
    <row r="462" spans="1:59" x14ac:dyDescent="0.25">
      <c r="A462" t="s">
        <v>625</v>
      </c>
      <c r="B462" t="s">
        <v>156</v>
      </c>
      <c r="C462">
        <v>1</v>
      </c>
      <c r="D462">
        <v>463</v>
      </c>
      <c r="E462">
        <v>2</v>
      </c>
      <c r="F462" t="s">
        <v>66</v>
      </c>
      <c r="G462" t="s">
        <v>67</v>
      </c>
      <c r="H462" t="s">
        <v>68</v>
      </c>
      <c r="I462" t="s">
        <v>8</v>
      </c>
      <c r="J462" t="s">
        <v>84</v>
      </c>
      <c r="K462" t="s">
        <v>70</v>
      </c>
      <c r="L462">
        <v>50</v>
      </c>
      <c r="M462">
        <v>1017653</v>
      </c>
      <c r="N462">
        <v>6</v>
      </c>
      <c r="O462">
        <v>2</v>
      </c>
      <c r="P462" t="s">
        <v>71</v>
      </c>
      <c r="Q462" t="s">
        <v>4506</v>
      </c>
      <c r="R462">
        <v>43</v>
      </c>
      <c r="T462">
        <v>0</v>
      </c>
      <c r="U462">
        <v>0</v>
      </c>
      <c r="V462">
        <v>0</v>
      </c>
      <c r="W462">
        <v>0</v>
      </c>
      <c r="X462">
        <v>0</v>
      </c>
      <c r="Y462">
        <v>0</v>
      </c>
      <c r="Z462">
        <v>0</v>
      </c>
      <c r="AA462">
        <v>0</v>
      </c>
      <c r="AB462">
        <v>50</v>
      </c>
      <c r="AC462">
        <v>0</v>
      </c>
      <c r="AD462">
        <v>0</v>
      </c>
      <c r="AE462">
        <v>0</v>
      </c>
      <c r="AF462">
        <v>0</v>
      </c>
      <c r="AG462">
        <v>0</v>
      </c>
      <c r="AH462">
        <v>50</v>
      </c>
      <c r="AI462">
        <v>50</v>
      </c>
      <c r="AJ462">
        <v>50</v>
      </c>
      <c r="AK462">
        <v>50</v>
      </c>
      <c r="AL462">
        <v>0</v>
      </c>
      <c r="AM462">
        <v>0.12</v>
      </c>
      <c r="AN462">
        <v>4.5454545454545459</v>
      </c>
      <c r="AO462">
        <v>0</v>
      </c>
      <c r="AP462" t="s">
        <v>85</v>
      </c>
      <c r="AQ462" t="s">
        <v>86</v>
      </c>
      <c r="AR462" t="s">
        <v>472</v>
      </c>
      <c r="AS462">
        <v>0</v>
      </c>
      <c r="AT462">
        <v>0</v>
      </c>
      <c r="AU462">
        <v>0</v>
      </c>
      <c r="AV462">
        <v>0</v>
      </c>
      <c r="AW462">
        <v>0</v>
      </c>
      <c r="AX462">
        <v>0</v>
      </c>
      <c r="AY462">
        <v>0</v>
      </c>
      <c r="AZ462" t="s">
        <v>80</v>
      </c>
      <c r="BA462">
        <v>6</v>
      </c>
      <c r="BB462">
        <v>0</v>
      </c>
      <c r="BC462" t="s">
        <v>75</v>
      </c>
      <c r="BD462">
        <v>1</v>
      </c>
      <c r="BE462" t="s">
        <v>76</v>
      </c>
      <c r="BF462">
        <v>0</v>
      </c>
      <c r="BG462" t="s">
        <v>5718</v>
      </c>
    </row>
    <row r="463" spans="1:59" x14ac:dyDescent="0.25">
      <c r="A463" t="s">
        <v>626</v>
      </c>
      <c r="B463" t="s">
        <v>156</v>
      </c>
      <c r="C463">
        <v>1</v>
      </c>
      <c r="D463">
        <v>464</v>
      </c>
      <c r="E463">
        <v>2</v>
      </c>
      <c r="F463" t="s">
        <v>66</v>
      </c>
      <c r="G463" t="s">
        <v>67</v>
      </c>
      <c r="H463" t="s">
        <v>68</v>
      </c>
      <c r="I463" t="s">
        <v>8</v>
      </c>
      <c r="J463" t="s">
        <v>84</v>
      </c>
      <c r="K463" t="s">
        <v>70</v>
      </c>
      <c r="L463">
        <v>50</v>
      </c>
      <c r="M463">
        <v>1017655</v>
      </c>
      <c r="N463">
        <v>6</v>
      </c>
      <c r="O463">
        <v>2</v>
      </c>
      <c r="P463" t="s">
        <v>71</v>
      </c>
      <c r="Q463" t="s">
        <v>4506</v>
      </c>
      <c r="R463">
        <v>43</v>
      </c>
      <c r="T463">
        <v>0</v>
      </c>
      <c r="U463">
        <v>0</v>
      </c>
      <c r="V463">
        <v>0</v>
      </c>
      <c r="W463">
        <v>0</v>
      </c>
      <c r="X463">
        <v>0</v>
      </c>
      <c r="Y463">
        <v>0</v>
      </c>
      <c r="Z463">
        <v>0</v>
      </c>
      <c r="AA463">
        <v>0</v>
      </c>
      <c r="AB463">
        <v>50</v>
      </c>
      <c r="AC463">
        <v>0</v>
      </c>
      <c r="AD463">
        <v>0</v>
      </c>
      <c r="AE463">
        <v>0</v>
      </c>
      <c r="AF463">
        <v>0</v>
      </c>
      <c r="AG463">
        <v>0</v>
      </c>
      <c r="AH463">
        <v>50</v>
      </c>
      <c r="AI463">
        <v>50</v>
      </c>
      <c r="AJ463">
        <v>50</v>
      </c>
      <c r="AK463">
        <v>50</v>
      </c>
      <c r="AL463">
        <v>0</v>
      </c>
      <c r="AM463">
        <v>0.12</v>
      </c>
      <c r="AN463">
        <v>4.5454545454545459</v>
      </c>
      <c r="AO463">
        <v>0</v>
      </c>
      <c r="AP463" t="s">
        <v>85</v>
      </c>
      <c r="AQ463" t="s">
        <v>86</v>
      </c>
      <c r="AR463" t="s">
        <v>472</v>
      </c>
      <c r="AS463">
        <v>0</v>
      </c>
      <c r="AT463">
        <v>0</v>
      </c>
      <c r="AU463">
        <v>0</v>
      </c>
      <c r="AV463">
        <v>0</v>
      </c>
      <c r="AW463">
        <v>0</v>
      </c>
      <c r="AX463">
        <v>0</v>
      </c>
      <c r="AY463">
        <v>0</v>
      </c>
      <c r="AZ463" t="s">
        <v>80</v>
      </c>
      <c r="BA463">
        <v>6</v>
      </c>
      <c r="BB463">
        <v>0</v>
      </c>
      <c r="BC463" t="s">
        <v>76</v>
      </c>
      <c r="BD463">
        <v>2</v>
      </c>
      <c r="BE463" t="s">
        <v>76</v>
      </c>
      <c r="BF463">
        <v>0</v>
      </c>
      <c r="BG463" t="s">
        <v>5718</v>
      </c>
    </row>
    <row r="464" spans="1:59" x14ac:dyDescent="0.25">
      <c r="A464" t="s">
        <v>627</v>
      </c>
      <c r="B464" t="s">
        <v>156</v>
      </c>
      <c r="C464">
        <v>1</v>
      </c>
      <c r="D464">
        <v>465</v>
      </c>
      <c r="E464">
        <v>2</v>
      </c>
      <c r="F464" t="s">
        <v>66</v>
      </c>
      <c r="G464" t="s">
        <v>67</v>
      </c>
      <c r="H464" t="s">
        <v>68</v>
      </c>
      <c r="I464" t="s">
        <v>8</v>
      </c>
      <c r="J464" t="s">
        <v>84</v>
      </c>
      <c r="K464" t="s">
        <v>70</v>
      </c>
      <c r="L464">
        <v>50</v>
      </c>
      <c r="M464">
        <v>1017657</v>
      </c>
      <c r="N464">
        <v>6</v>
      </c>
      <c r="O464">
        <v>2</v>
      </c>
      <c r="P464" t="s">
        <v>71</v>
      </c>
      <c r="Q464" t="s">
        <v>4506</v>
      </c>
      <c r="R464">
        <v>43</v>
      </c>
      <c r="T464">
        <v>0</v>
      </c>
      <c r="U464">
        <v>6</v>
      </c>
      <c r="V464">
        <v>0</v>
      </c>
      <c r="W464">
        <v>0</v>
      </c>
      <c r="X464">
        <v>0</v>
      </c>
      <c r="Y464">
        <v>1</v>
      </c>
      <c r="Z464">
        <v>0</v>
      </c>
      <c r="AA464">
        <v>7</v>
      </c>
      <c r="AB464">
        <v>50</v>
      </c>
      <c r="AC464">
        <v>22</v>
      </c>
      <c r="AD464">
        <v>0</v>
      </c>
      <c r="AE464">
        <v>1</v>
      </c>
      <c r="AF464">
        <v>23</v>
      </c>
      <c r="AG464">
        <v>0</v>
      </c>
      <c r="AH464">
        <v>28</v>
      </c>
      <c r="AI464">
        <v>27</v>
      </c>
      <c r="AJ464">
        <v>27</v>
      </c>
      <c r="AK464">
        <v>28</v>
      </c>
      <c r="AL464">
        <v>0</v>
      </c>
      <c r="AM464">
        <v>0.12</v>
      </c>
      <c r="AN464">
        <v>2.4545454545454546</v>
      </c>
      <c r="AO464">
        <v>0</v>
      </c>
      <c r="AP464" t="s">
        <v>85</v>
      </c>
      <c r="AQ464" t="s">
        <v>73</v>
      </c>
      <c r="AR464" t="s">
        <v>472</v>
      </c>
      <c r="AS464">
        <v>0</v>
      </c>
      <c r="AT464">
        <v>0</v>
      </c>
      <c r="AU464">
        <v>0</v>
      </c>
      <c r="AV464">
        <v>0</v>
      </c>
      <c r="AW464">
        <v>0</v>
      </c>
      <c r="AX464">
        <v>0</v>
      </c>
      <c r="AY464">
        <v>0</v>
      </c>
      <c r="AZ464" t="s">
        <v>80</v>
      </c>
      <c r="BA464">
        <v>6</v>
      </c>
      <c r="BB464">
        <v>0</v>
      </c>
      <c r="BC464" t="s">
        <v>76</v>
      </c>
      <c r="BD464">
        <v>0</v>
      </c>
      <c r="BE464" t="s">
        <v>76</v>
      </c>
      <c r="BF464">
        <v>2.0622346666666664</v>
      </c>
      <c r="BG464" t="s">
        <v>5718</v>
      </c>
    </row>
    <row r="465" spans="1:59" x14ac:dyDescent="0.25">
      <c r="A465" t="s">
        <v>628</v>
      </c>
      <c r="B465" t="s">
        <v>156</v>
      </c>
      <c r="C465">
        <v>1</v>
      </c>
      <c r="D465">
        <v>466</v>
      </c>
      <c r="E465">
        <v>2</v>
      </c>
      <c r="F465" t="s">
        <v>66</v>
      </c>
      <c r="G465" t="s">
        <v>67</v>
      </c>
      <c r="H465" t="s">
        <v>68</v>
      </c>
      <c r="I465" t="s">
        <v>8</v>
      </c>
      <c r="J465" t="s">
        <v>84</v>
      </c>
      <c r="K465" t="s">
        <v>70</v>
      </c>
      <c r="L465">
        <v>50</v>
      </c>
      <c r="M465">
        <v>1017659</v>
      </c>
      <c r="N465">
        <v>6</v>
      </c>
      <c r="O465">
        <v>2</v>
      </c>
      <c r="P465" t="s">
        <v>71</v>
      </c>
      <c r="Q465" t="s">
        <v>4506</v>
      </c>
      <c r="R465">
        <v>43</v>
      </c>
      <c r="T465">
        <v>0</v>
      </c>
      <c r="U465">
        <v>2</v>
      </c>
      <c r="V465">
        <v>0</v>
      </c>
      <c r="W465">
        <v>0</v>
      </c>
      <c r="X465">
        <v>0</v>
      </c>
      <c r="Y465">
        <v>1</v>
      </c>
      <c r="Z465">
        <v>0</v>
      </c>
      <c r="AA465">
        <v>3</v>
      </c>
      <c r="AB465">
        <v>50</v>
      </c>
      <c r="AC465">
        <v>2</v>
      </c>
      <c r="AD465">
        <v>0</v>
      </c>
      <c r="AE465">
        <v>1</v>
      </c>
      <c r="AF465">
        <v>3</v>
      </c>
      <c r="AG465">
        <v>0</v>
      </c>
      <c r="AH465">
        <v>48</v>
      </c>
      <c r="AI465">
        <v>47</v>
      </c>
      <c r="AJ465">
        <v>47</v>
      </c>
      <c r="AK465">
        <v>48</v>
      </c>
      <c r="AL465">
        <v>0</v>
      </c>
      <c r="AM465">
        <v>0.12</v>
      </c>
      <c r="AN465">
        <v>4.2727272727272725</v>
      </c>
      <c r="AO465">
        <v>0</v>
      </c>
      <c r="AP465" t="s">
        <v>85</v>
      </c>
      <c r="AQ465" t="s">
        <v>73</v>
      </c>
      <c r="AR465" t="s">
        <v>472</v>
      </c>
      <c r="AS465">
        <v>0</v>
      </c>
      <c r="AT465">
        <v>0</v>
      </c>
      <c r="AU465">
        <v>0</v>
      </c>
      <c r="AV465">
        <v>0</v>
      </c>
      <c r="AW465">
        <v>0</v>
      </c>
      <c r="AX465">
        <v>0</v>
      </c>
      <c r="AY465">
        <v>0</v>
      </c>
      <c r="AZ465" t="s">
        <v>80</v>
      </c>
      <c r="BA465">
        <v>6</v>
      </c>
      <c r="BB465">
        <v>0</v>
      </c>
      <c r="BC465" t="s">
        <v>76</v>
      </c>
      <c r="BD465">
        <v>0</v>
      </c>
      <c r="BE465" t="s">
        <v>76</v>
      </c>
      <c r="BF465">
        <v>1.4479519999999999</v>
      </c>
      <c r="BG465" t="s">
        <v>5718</v>
      </c>
    </row>
    <row r="466" spans="1:59" x14ac:dyDescent="0.25">
      <c r="A466" t="s">
        <v>629</v>
      </c>
      <c r="B466" t="s">
        <v>156</v>
      </c>
      <c r="C466">
        <v>1</v>
      </c>
      <c r="D466">
        <v>467</v>
      </c>
      <c r="E466">
        <v>2</v>
      </c>
      <c r="F466" t="s">
        <v>66</v>
      </c>
      <c r="G466" t="s">
        <v>67</v>
      </c>
      <c r="H466" t="s">
        <v>68</v>
      </c>
      <c r="I466" t="s">
        <v>8</v>
      </c>
      <c r="J466" t="s">
        <v>84</v>
      </c>
      <c r="K466" t="s">
        <v>70</v>
      </c>
      <c r="L466">
        <v>50</v>
      </c>
      <c r="M466">
        <v>1017661</v>
      </c>
      <c r="N466">
        <v>6</v>
      </c>
      <c r="O466">
        <v>2</v>
      </c>
      <c r="P466" t="s">
        <v>71</v>
      </c>
      <c r="Q466" t="s">
        <v>4506</v>
      </c>
      <c r="R466">
        <v>43</v>
      </c>
      <c r="T466">
        <v>0</v>
      </c>
      <c r="U466">
        <v>0</v>
      </c>
      <c r="V466">
        <v>0</v>
      </c>
      <c r="W466">
        <v>0</v>
      </c>
      <c r="X466">
        <v>0</v>
      </c>
      <c r="Y466">
        <v>0</v>
      </c>
      <c r="Z466">
        <v>0</v>
      </c>
      <c r="AA466">
        <v>0</v>
      </c>
      <c r="AB466">
        <v>50</v>
      </c>
      <c r="AC466">
        <v>0</v>
      </c>
      <c r="AD466">
        <v>0</v>
      </c>
      <c r="AE466">
        <v>0</v>
      </c>
      <c r="AF466">
        <v>0</v>
      </c>
      <c r="AG466">
        <v>0</v>
      </c>
      <c r="AH466">
        <v>50</v>
      </c>
      <c r="AI466">
        <v>50</v>
      </c>
      <c r="AJ466">
        <v>50</v>
      </c>
      <c r="AK466">
        <v>50</v>
      </c>
      <c r="AL466">
        <v>0</v>
      </c>
      <c r="AM466">
        <v>0.12</v>
      </c>
      <c r="AN466">
        <v>4.5454545454545459</v>
      </c>
      <c r="AO466">
        <v>0</v>
      </c>
      <c r="AP466" t="s">
        <v>85</v>
      </c>
      <c r="AQ466" t="s">
        <v>86</v>
      </c>
      <c r="AR466" t="s">
        <v>472</v>
      </c>
      <c r="AS466">
        <v>0</v>
      </c>
      <c r="AT466">
        <v>0</v>
      </c>
      <c r="AU466">
        <v>0</v>
      </c>
      <c r="AV466">
        <v>0</v>
      </c>
      <c r="AW466">
        <v>0</v>
      </c>
      <c r="AX466">
        <v>0</v>
      </c>
      <c r="AY466">
        <v>0</v>
      </c>
      <c r="AZ466" t="s">
        <v>80</v>
      </c>
      <c r="BA466">
        <v>6</v>
      </c>
      <c r="BB466">
        <v>0</v>
      </c>
      <c r="BC466" t="s">
        <v>76</v>
      </c>
      <c r="BD466">
        <v>1</v>
      </c>
      <c r="BE466" t="s">
        <v>76</v>
      </c>
      <c r="BF466">
        <v>0</v>
      </c>
      <c r="BG466" t="s">
        <v>5718</v>
      </c>
    </row>
    <row r="467" spans="1:59" x14ac:dyDescent="0.25">
      <c r="A467" t="s">
        <v>630</v>
      </c>
      <c r="B467" t="s">
        <v>156</v>
      </c>
      <c r="C467">
        <v>1</v>
      </c>
      <c r="D467">
        <v>468</v>
      </c>
      <c r="E467">
        <v>2</v>
      </c>
      <c r="F467" t="s">
        <v>66</v>
      </c>
      <c r="G467" t="s">
        <v>67</v>
      </c>
      <c r="H467" t="s">
        <v>68</v>
      </c>
      <c r="I467" t="s">
        <v>8</v>
      </c>
      <c r="J467" t="s">
        <v>84</v>
      </c>
      <c r="K467" t="s">
        <v>70</v>
      </c>
      <c r="L467">
        <v>50</v>
      </c>
      <c r="M467">
        <v>1017663</v>
      </c>
      <c r="N467">
        <v>6</v>
      </c>
      <c r="O467">
        <v>2</v>
      </c>
      <c r="P467" t="s">
        <v>71</v>
      </c>
      <c r="Q467" t="s">
        <v>4506</v>
      </c>
      <c r="R467">
        <v>43</v>
      </c>
      <c r="T467">
        <v>0</v>
      </c>
      <c r="U467">
        <v>1</v>
      </c>
      <c r="V467">
        <v>0</v>
      </c>
      <c r="W467">
        <v>0</v>
      </c>
      <c r="X467">
        <v>0</v>
      </c>
      <c r="Y467">
        <v>0</v>
      </c>
      <c r="Z467">
        <v>0</v>
      </c>
      <c r="AA467">
        <v>1</v>
      </c>
      <c r="AB467">
        <v>50</v>
      </c>
      <c r="AC467">
        <v>1</v>
      </c>
      <c r="AD467">
        <v>0</v>
      </c>
      <c r="AE467">
        <v>0</v>
      </c>
      <c r="AF467">
        <v>1</v>
      </c>
      <c r="AG467">
        <v>0</v>
      </c>
      <c r="AH467">
        <v>49</v>
      </c>
      <c r="AI467">
        <v>49</v>
      </c>
      <c r="AJ467">
        <v>49</v>
      </c>
      <c r="AK467">
        <v>49</v>
      </c>
      <c r="AL467">
        <v>0</v>
      </c>
      <c r="AM467">
        <v>0.12</v>
      </c>
      <c r="AN467">
        <v>4.454545454545455</v>
      </c>
      <c r="AO467">
        <v>0</v>
      </c>
      <c r="AP467" t="s">
        <v>85</v>
      </c>
      <c r="AQ467" t="s">
        <v>73</v>
      </c>
      <c r="AR467" t="s">
        <v>472</v>
      </c>
      <c r="AS467">
        <v>0</v>
      </c>
      <c r="AT467">
        <v>0</v>
      </c>
      <c r="AU467">
        <v>0</v>
      </c>
      <c r="AV467">
        <v>0</v>
      </c>
      <c r="AW467">
        <v>0</v>
      </c>
      <c r="AX467">
        <v>0</v>
      </c>
      <c r="AY467">
        <v>0</v>
      </c>
      <c r="AZ467" t="s">
        <v>80</v>
      </c>
      <c r="BA467">
        <v>6</v>
      </c>
      <c r="BB467">
        <v>0</v>
      </c>
      <c r="BC467" t="s">
        <v>76</v>
      </c>
      <c r="BD467">
        <v>0</v>
      </c>
      <c r="BE467" t="s">
        <v>76</v>
      </c>
      <c r="BF467">
        <v>1.3163199999999999</v>
      </c>
      <c r="BG467" t="s">
        <v>5718</v>
      </c>
    </row>
    <row r="468" spans="1:59" x14ac:dyDescent="0.25">
      <c r="A468" t="s">
        <v>631</v>
      </c>
      <c r="B468" t="s">
        <v>156</v>
      </c>
      <c r="C468">
        <v>1</v>
      </c>
      <c r="D468">
        <v>469</v>
      </c>
      <c r="E468">
        <v>2</v>
      </c>
      <c r="F468" t="s">
        <v>66</v>
      </c>
      <c r="G468" t="s">
        <v>67</v>
      </c>
      <c r="H468" t="s">
        <v>68</v>
      </c>
      <c r="I468" t="s">
        <v>8</v>
      </c>
      <c r="J468" t="s">
        <v>84</v>
      </c>
      <c r="K468" t="s">
        <v>70</v>
      </c>
      <c r="L468">
        <v>50</v>
      </c>
      <c r="M468">
        <v>1017665</v>
      </c>
      <c r="N468">
        <v>8</v>
      </c>
      <c r="O468">
        <v>2</v>
      </c>
      <c r="P468" t="s">
        <v>71</v>
      </c>
      <c r="Q468" t="s">
        <v>4506</v>
      </c>
      <c r="R468">
        <v>43</v>
      </c>
      <c r="T468">
        <v>0</v>
      </c>
      <c r="U468">
        <v>17</v>
      </c>
      <c r="V468">
        <v>0</v>
      </c>
      <c r="W468">
        <v>0</v>
      </c>
      <c r="X468">
        <v>0</v>
      </c>
      <c r="Y468">
        <v>0</v>
      </c>
      <c r="Z468">
        <v>0</v>
      </c>
      <c r="AA468">
        <v>17</v>
      </c>
      <c r="AB468">
        <v>50</v>
      </c>
      <c r="AC468">
        <v>43</v>
      </c>
      <c r="AD468">
        <v>0</v>
      </c>
      <c r="AE468">
        <v>0</v>
      </c>
      <c r="AF468">
        <v>43</v>
      </c>
      <c r="AG468">
        <v>0</v>
      </c>
      <c r="AH468">
        <v>7</v>
      </c>
      <c r="AI468">
        <v>7</v>
      </c>
      <c r="AJ468">
        <v>7</v>
      </c>
      <c r="AK468">
        <v>7</v>
      </c>
      <c r="AL468">
        <v>0</v>
      </c>
      <c r="AM468">
        <v>0.16</v>
      </c>
      <c r="AN468">
        <v>0.63636363636363635</v>
      </c>
      <c r="AO468">
        <v>0</v>
      </c>
      <c r="AP468" t="s">
        <v>85</v>
      </c>
      <c r="AQ468" t="s">
        <v>73</v>
      </c>
      <c r="AR468" t="s">
        <v>472</v>
      </c>
      <c r="AS468">
        <v>0</v>
      </c>
      <c r="AT468">
        <v>0</v>
      </c>
      <c r="AU468">
        <v>0</v>
      </c>
      <c r="AV468">
        <v>0</v>
      </c>
      <c r="AW468">
        <v>0</v>
      </c>
      <c r="AX468">
        <v>0</v>
      </c>
      <c r="AY468">
        <v>0</v>
      </c>
      <c r="AZ468" t="s">
        <v>80</v>
      </c>
      <c r="BA468">
        <v>8</v>
      </c>
      <c r="BB468">
        <v>0</v>
      </c>
      <c r="BC468" t="s">
        <v>76</v>
      </c>
      <c r="BD468">
        <v>0</v>
      </c>
      <c r="BE468" t="s">
        <v>76</v>
      </c>
      <c r="BF468">
        <v>7.3384840000000002</v>
      </c>
      <c r="BG468" t="s">
        <v>5718</v>
      </c>
    </row>
    <row r="469" spans="1:59" x14ac:dyDescent="0.25">
      <c r="A469" t="s">
        <v>632</v>
      </c>
      <c r="B469" t="s">
        <v>156</v>
      </c>
      <c r="C469">
        <v>1</v>
      </c>
      <c r="D469">
        <v>470</v>
      </c>
      <c r="E469">
        <v>2</v>
      </c>
      <c r="F469" t="s">
        <v>66</v>
      </c>
      <c r="G469" t="s">
        <v>67</v>
      </c>
      <c r="H469" t="s">
        <v>68</v>
      </c>
      <c r="I469" t="s">
        <v>8</v>
      </c>
      <c r="J469" t="s">
        <v>84</v>
      </c>
      <c r="K469" t="s">
        <v>70</v>
      </c>
      <c r="L469">
        <v>50</v>
      </c>
      <c r="M469">
        <v>1017667</v>
      </c>
      <c r="N469">
        <v>6</v>
      </c>
      <c r="O469">
        <v>2</v>
      </c>
      <c r="P469" t="s">
        <v>71</v>
      </c>
      <c r="Q469" t="s">
        <v>4506</v>
      </c>
      <c r="R469">
        <v>43</v>
      </c>
      <c r="T469">
        <v>0</v>
      </c>
      <c r="U469">
        <v>18</v>
      </c>
      <c r="V469">
        <v>0</v>
      </c>
      <c r="W469">
        <v>0</v>
      </c>
      <c r="X469">
        <v>0</v>
      </c>
      <c r="Y469">
        <v>0</v>
      </c>
      <c r="Z469">
        <v>0</v>
      </c>
      <c r="AA469">
        <v>18</v>
      </c>
      <c r="AB469">
        <v>50</v>
      </c>
      <c r="AC469">
        <v>58</v>
      </c>
      <c r="AD469">
        <v>0</v>
      </c>
      <c r="AE469">
        <v>0</v>
      </c>
      <c r="AF469">
        <v>58</v>
      </c>
      <c r="AG469">
        <v>0</v>
      </c>
      <c r="AH469">
        <v>-8</v>
      </c>
      <c r="AI469">
        <v>-8</v>
      </c>
      <c r="AJ469">
        <v>-8</v>
      </c>
      <c r="AK469">
        <v>-8</v>
      </c>
      <c r="AL469">
        <v>0</v>
      </c>
      <c r="AM469">
        <v>0.12</v>
      </c>
      <c r="AN469">
        <v>-0.72727272727272729</v>
      </c>
      <c r="AO469">
        <v>0</v>
      </c>
      <c r="AP469" t="s">
        <v>85</v>
      </c>
      <c r="AQ469" t="s">
        <v>73</v>
      </c>
      <c r="AR469" t="s">
        <v>472</v>
      </c>
      <c r="AS469">
        <v>0</v>
      </c>
      <c r="AT469">
        <v>0</v>
      </c>
      <c r="AU469">
        <v>0</v>
      </c>
      <c r="AV469">
        <v>0</v>
      </c>
      <c r="AW469">
        <v>0</v>
      </c>
      <c r="AX469">
        <v>0</v>
      </c>
      <c r="AY469">
        <v>0</v>
      </c>
      <c r="AZ469" t="s">
        <v>80</v>
      </c>
      <c r="BA469">
        <v>6</v>
      </c>
      <c r="BB469">
        <v>0</v>
      </c>
      <c r="BC469" t="s">
        <v>76</v>
      </c>
      <c r="BD469">
        <v>0</v>
      </c>
      <c r="BE469" t="s">
        <v>76</v>
      </c>
      <c r="BF469">
        <v>6.9106800000000002</v>
      </c>
      <c r="BG469" t="s">
        <v>5718</v>
      </c>
    </row>
    <row r="470" spans="1:59" x14ac:dyDescent="0.25">
      <c r="A470" t="s">
        <v>633</v>
      </c>
      <c r="B470" t="s">
        <v>156</v>
      </c>
      <c r="C470">
        <v>1</v>
      </c>
      <c r="D470">
        <v>471</v>
      </c>
      <c r="E470">
        <v>2</v>
      </c>
      <c r="F470" t="s">
        <v>66</v>
      </c>
      <c r="G470" t="s">
        <v>67</v>
      </c>
      <c r="H470" t="s">
        <v>68</v>
      </c>
      <c r="I470" t="s">
        <v>8</v>
      </c>
      <c r="J470" t="s">
        <v>84</v>
      </c>
      <c r="K470" t="s">
        <v>70</v>
      </c>
      <c r="L470">
        <v>50</v>
      </c>
      <c r="M470">
        <v>1017669</v>
      </c>
      <c r="N470">
        <v>6</v>
      </c>
      <c r="O470">
        <v>2</v>
      </c>
      <c r="P470" t="s">
        <v>71</v>
      </c>
      <c r="Q470" t="s">
        <v>4506</v>
      </c>
      <c r="R470">
        <v>43</v>
      </c>
      <c r="T470">
        <v>0</v>
      </c>
      <c r="U470">
        <v>14</v>
      </c>
      <c r="V470">
        <v>0</v>
      </c>
      <c r="W470">
        <v>0</v>
      </c>
      <c r="X470">
        <v>0</v>
      </c>
      <c r="Y470">
        <v>2</v>
      </c>
      <c r="Z470">
        <v>0</v>
      </c>
      <c r="AA470">
        <v>16</v>
      </c>
      <c r="AB470">
        <v>50</v>
      </c>
      <c r="AC470">
        <v>40</v>
      </c>
      <c r="AD470">
        <v>0</v>
      </c>
      <c r="AE470">
        <v>4</v>
      </c>
      <c r="AF470">
        <v>44</v>
      </c>
      <c r="AG470">
        <v>0</v>
      </c>
      <c r="AH470">
        <v>10</v>
      </c>
      <c r="AI470">
        <v>6</v>
      </c>
      <c r="AJ470">
        <v>6</v>
      </c>
      <c r="AK470">
        <v>10</v>
      </c>
      <c r="AL470">
        <v>0</v>
      </c>
      <c r="AM470">
        <v>0.12</v>
      </c>
      <c r="AN470">
        <v>0.54545454545454541</v>
      </c>
      <c r="AO470">
        <v>0</v>
      </c>
      <c r="AP470" t="s">
        <v>85</v>
      </c>
      <c r="AQ470" t="s">
        <v>73</v>
      </c>
      <c r="AR470" t="s">
        <v>472</v>
      </c>
      <c r="AS470">
        <v>0</v>
      </c>
      <c r="AT470">
        <v>0</v>
      </c>
      <c r="AU470">
        <v>0</v>
      </c>
      <c r="AV470">
        <v>0</v>
      </c>
      <c r="AW470">
        <v>0</v>
      </c>
      <c r="AX470">
        <v>0</v>
      </c>
      <c r="AY470">
        <v>0</v>
      </c>
      <c r="AZ470" t="s">
        <v>80</v>
      </c>
      <c r="BA470">
        <v>6</v>
      </c>
      <c r="BB470">
        <v>0</v>
      </c>
      <c r="BC470" t="s">
        <v>76</v>
      </c>
      <c r="BD470">
        <v>0</v>
      </c>
      <c r="BE470" t="s">
        <v>76</v>
      </c>
      <c r="BF470">
        <v>5.5504826666666665</v>
      </c>
      <c r="BG470" t="s">
        <v>5718</v>
      </c>
    </row>
    <row r="471" spans="1:59" x14ac:dyDescent="0.25">
      <c r="A471" t="s">
        <v>634</v>
      </c>
      <c r="B471" t="s">
        <v>156</v>
      </c>
      <c r="C471">
        <v>1</v>
      </c>
      <c r="D471">
        <v>472</v>
      </c>
      <c r="E471">
        <v>2</v>
      </c>
      <c r="F471" t="s">
        <v>66</v>
      </c>
      <c r="G471" t="s">
        <v>67</v>
      </c>
      <c r="H471" t="s">
        <v>68</v>
      </c>
      <c r="I471" t="s">
        <v>8</v>
      </c>
      <c r="J471" t="s">
        <v>84</v>
      </c>
      <c r="K471" t="s">
        <v>70</v>
      </c>
      <c r="L471">
        <v>50</v>
      </c>
      <c r="M471">
        <v>1017671</v>
      </c>
      <c r="N471">
        <v>6</v>
      </c>
      <c r="O471">
        <v>2</v>
      </c>
      <c r="P471" t="s">
        <v>71</v>
      </c>
      <c r="Q471" t="s">
        <v>4506</v>
      </c>
      <c r="R471">
        <v>43</v>
      </c>
      <c r="T471">
        <v>0</v>
      </c>
      <c r="U471">
        <v>9</v>
      </c>
      <c r="V471">
        <v>0</v>
      </c>
      <c r="W471">
        <v>0</v>
      </c>
      <c r="X471">
        <v>0</v>
      </c>
      <c r="Y471">
        <v>0</v>
      </c>
      <c r="Z471">
        <v>0</v>
      </c>
      <c r="AA471">
        <v>9</v>
      </c>
      <c r="AB471">
        <v>50</v>
      </c>
      <c r="AC471">
        <v>25</v>
      </c>
      <c r="AD471">
        <v>0</v>
      </c>
      <c r="AE471">
        <v>0</v>
      </c>
      <c r="AF471">
        <v>25</v>
      </c>
      <c r="AG471">
        <v>0</v>
      </c>
      <c r="AH471">
        <v>25</v>
      </c>
      <c r="AI471">
        <v>25</v>
      </c>
      <c r="AJ471">
        <v>25</v>
      </c>
      <c r="AK471">
        <v>25</v>
      </c>
      <c r="AL471">
        <v>0</v>
      </c>
      <c r="AM471">
        <v>0.12</v>
      </c>
      <c r="AN471">
        <v>2.2727272727272729</v>
      </c>
      <c r="AO471">
        <v>0</v>
      </c>
      <c r="AP471" t="s">
        <v>85</v>
      </c>
      <c r="AQ471" t="s">
        <v>73</v>
      </c>
      <c r="AR471" t="s">
        <v>472</v>
      </c>
      <c r="AS471">
        <v>0</v>
      </c>
      <c r="AT471">
        <v>0</v>
      </c>
      <c r="AU471">
        <v>0</v>
      </c>
      <c r="AV471">
        <v>0</v>
      </c>
      <c r="AW471">
        <v>0</v>
      </c>
      <c r="AX471">
        <v>0</v>
      </c>
      <c r="AY471">
        <v>0</v>
      </c>
      <c r="AZ471" t="s">
        <v>80</v>
      </c>
      <c r="BA471">
        <v>6</v>
      </c>
      <c r="BB471">
        <v>0</v>
      </c>
      <c r="BC471" t="s">
        <v>76</v>
      </c>
      <c r="BD471">
        <v>0</v>
      </c>
      <c r="BE471" t="s">
        <v>76</v>
      </c>
      <c r="BF471">
        <v>4.8374759999999997</v>
      </c>
      <c r="BG471" t="s">
        <v>5718</v>
      </c>
    </row>
    <row r="472" spans="1:59" x14ac:dyDescent="0.25">
      <c r="A472" t="s">
        <v>635</v>
      </c>
      <c r="B472" t="s">
        <v>156</v>
      </c>
      <c r="C472">
        <v>1</v>
      </c>
      <c r="D472">
        <v>473</v>
      </c>
      <c r="E472">
        <v>2</v>
      </c>
      <c r="F472" t="s">
        <v>66</v>
      </c>
      <c r="G472" t="s">
        <v>67</v>
      </c>
      <c r="H472" t="s">
        <v>68</v>
      </c>
      <c r="I472" t="s">
        <v>8</v>
      </c>
      <c r="J472" t="s">
        <v>84</v>
      </c>
      <c r="K472" t="s">
        <v>70</v>
      </c>
      <c r="L472">
        <v>50</v>
      </c>
      <c r="M472">
        <v>1017673</v>
      </c>
      <c r="N472">
        <v>6</v>
      </c>
      <c r="O472">
        <v>2</v>
      </c>
      <c r="P472" t="s">
        <v>71</v>
      </c>
      <c r="Q472" t="s">
        <v>4506</v>
      </c>
      <c r="R472">
        <v>43</v>
      </c>
      <c r="T472">
        <v>0</v>
      </c>
      <c r="U472">
        <v>9</v>
      </c>
      <c r="V472">
        <v>0</v>
      </c>
      <c r="W472">
        <v>0</v>
      </c>
      <c r="X472">
        <v>0</v>
      </c>
      <c r="Y472">
        <v>0</v>
      </c>
      <c r="Z472">
        <v>0</v>
      </c>
      <c r="AA472">
        <v>9</v>
      </c>
      <c r="AB472">
        <v>50</v>
      </c>
      <c r="AC472">
        <v>25</v>
      </c>
      <c r="AD472">
        <v>0</v>
      </c>
      <c r="AE472">
        <v>0</v>
      </c>
      <c r="AF472">
        <v>25</v>
      </c>
      <c r="AG472">
        <v>0</v>
      </c>
      <c r="AH472">
        <v>25</v>
      </c>
      <c r="AI472">
        <v>25</v>
      </c>
      <c r="AJ472">
        <v>25</v>
      </c>
      <c r="AK472">
        <v>25</v>
      </c>
      <c r="AL472">
        <v>0</v>
      </c>
      <c r="AM472">
        <v>0.12</v>
      </c>
      <c r="AN472">
        <v>2.2727272727272729</v>
      </c>
      <c r="AO472">
        <v>0</v>
      </c>
      <c r="AP472" t="s">
        <v>85</v>
      </c>
      <c r="AQ472" t="s">
        <v>73</v>
      </c>
      <c r="AR472" t="s">
        <v>472</v>
      </c>
      <c r="AS472">
        <v>0</v>
      </c>
      <c r="AT472">
        <v>0</v>
      </c>
      <c r="AU472">
        <v>0</v>
      </c>
      <c r="AV472">
        <v>0</v>
      </c>
      <c r="AW472">
        <v>0</v>
      </c>
      <c r="AX472">
        <v>0</v>
      </c>
      <c r="AY472">
        <v>0</v>
      </c>
      <c r="AZ472" t="s">
        <v>80</v>
      </c>
      <c r="BA472">
        <v>6</v>
      </c>
      <c r="BB472">
        <v>0</v>
      </c>
      <c r="BC472" t="s">
        <v>81</v>
      </c>
      <c r="BD472">
        <v>0</v>
      </c>
      <c r="BE472" t="s">
        <v>76</v>
      </c>
      <c r="BF472">
        <v>2.2816213333333333</v>
      </c>
      <c r="BG472" t="s">
        <v>5718</v>
      </c>
    </row>
    <row r="473" spans="1:59" x14ac:dyDescent="0.25">
      <c r="A473" t="s">
        <v>636</v>
      </c>
      <c r="B473" t="s">
        <v>156</v>
      </c>
      <c r="C473">
        <v>1</v>
      </c>
      <c r="D473">
        <v>474</v>
      </c>
      <c r="E473">
        <v>2</v>
      </c>
      <c r="F473" t="s">
        <v>66</v>
      </c>
      <c r="G473" t="s">
        <v>67</v>
      </c>
      <c r="H473" t="s">
        <v>68</v>
      </c>
      <c r="I473" t="s">
        <v>8</v>
      </c>
      <c r="J473" t="s">
        <v>84</v>
      </c>
      <c r="K473" t="s">
        <v>70</v>
      </c>
      <c r="L473">
        <v>50</v>
      </c>
      <c r="M473">
        <v>1017675</v>
      </c>
      <c r="N473">
        <v>6</v>
      </c>
      <c r="O473">
        <v>2</v>
      </c>
      <c r="P473" t="s">
        <v>71</v>
      </c>
      <c r="Q473" t="s">
        <v>4507</v>
      </c>
      <c r="R473">
        <v>44</v>
      </c>
      <c r="T473">
        <v>0</v>
      </c>
      <c r="U473">
        <v>4</v>
      </c>
      <c r="V473">
        <v>0</v>
      </c>
      <c r="W473">
        <v>0</v>
      </c>
      <c r="X473">
        <v>0</v>
      </c>
      <c r="Y473">
        <v>0</v>
      </c>
      <c r="Z473">
        <v>0</v>
      </c>
      <c r="AA473">
        <v>4</v>
      </c>
      <c r="AB473">
        <v>50</v>
      </c>
      <c r="AC473">
        <v>6</v>
      </c>
      <c r="AD473">
        <v>0</v>
      </c>
      <c r="AE473">
        <v>0</v>
      </c>
      <c r="AF473">
        <v>6</v>
      </c>
      <c r="AG473">
        <v>0</v>
      </c>
      <c r="AH473">
        <v>44</v>
      </c>
      <c r="AI473">
        <v>44</v>
      </c>
      <c r="AJ473">
        <v>44</v>
      </c>
      <c r="AK473">
        <v>44</v>
      </c>
      <c r="AL473">
        <v>0</v>
      </c>
      <c r="AM473">
        <v>0.12</v>
      </c>
      <c r="AN473">
        <v>4</v>
      </c>
      <c r="AO473">
        <v>0</v>
      </c>
      <c r="AP473" t="s">
        <v>85</v>
      </c>
      <c r="AQ473" t="s">
        <v>73</v>
      </c>
      <c r="AR473" t="s">
        <v>472</v>
      </c>
      <c r="AS473">
        <v>0</v>
      </c>
      <c r="AT473">
        <v>0</v>
      </c>
      <c r="AU473">
        <v>0</v>
      </c>
      <c r="AV473">
        <v>0</v>
      </c>
      <c r="AW473">
        <v>0</v>
      </c>
      <c r="AX473">
        <v>0</v>
      </c>
      <c r="AY473">
        <v>0</v>
      </c>
      <c r="AZ473" t="s">
        <v>80</v>
      </c>
      <c r="BA473">
        <v>6</v>
      </c>
      <c r="BB473">
        <v>0</v>
      </c>
      <c r="BC473" t="s">
        <v>75</v>
      </c>
      <c r="BD473">
        <v>0</v>
      </c>
      <c r="BE473" t="s">
        <v>76</v>
      </c>
      <c r="BF473">
        <v>2.3035599999999996</v>
      </c>
      <c r="BG473" t="s">
        <v>5719</v>
      </c>
    </row>
    <row r="474" spans="1:59" x14ac:dyDescent="0.25">
      <c r="A474" t="s">
        <v>637</v>
      </c>
      <c r="B474" t="s">
        <v>156</v>
      </c>
      <c r="C474">
        <v>1</v>
      </c>
      <c r="D474">
        <v>475</v>
      </c>
      <c r="E474">
        <v>2</v>
      </c>
      <c r="F474" t="s">
        <v>66</v>
      </c>
      <c r="G474" t="s">
        <v>67</v>
      </c>
      <c r="H474" t="s">
        <v>68</v>
      </c>
      <c r="I474" t="s">
        <v>8</v>
      </c>
      <c r="J474" t="s">
        <v>84</v>
      </c>
      <c r="K474" t="s">
        <v>70</v>
      </c>
      <c r="L474">
        <v>50</v>
      </c>
      <c r="M474">
        <v>1017677</v>
      </c>
      <c r="N474">
        <v>6</v>
      </c>
      <c r="O474">
        <v>2</v>
      </c>
      <c r="P474" t="s">
        <v>71</v>
      </c>
      <c r="Q474" t="s">
        <v>4507</v>
      </c>
      <c r="R474">
        <v>44</v>
      </c>
      <c r="T474">
        <v>0</v>
      </c>
      <c r="U474">
        <v>6</v>
      </c>
      <c r="V474">
        <v>0</v>
      </c>
      <c r="W474">
        <v>0</v>
      </c>
      <c r="X474">
        <v>0</v>
      </c>
      <c r="Y474">
        <v>0</v>
      </c>
      <c r="Z474">
        <v>0</v>
      </c>
      <c r="AA474">
        <v>6</v>
      </c>
      <c r="AB474">
        <v>50</v>
      </c>
      <c r="AC474">
        <v>14</v>
      </c>
      <c r="AD474">
        <v>0</v>
      </c>
      <c r="AE474">
        <v>0</v>
      </c>
      <c r="AF474">
        <v>14</v>
      </c>
      <c r="AG474">
        <v>0</v>
      </c>
      <c r="AH474">
        <v>36</v>
      </c>
      <c r="AI474">
        <v>36</v>
      </c>
      <c r="AJ474">
        <v>36</v>
      </c>
      <c r="AK474">
        <v>36</v>
      </c>
      <c r="AL474">
        <v>0</v>
      </c>
      <c r="AM474">
        <v>0.12</v>
      </c>
      <c r="AN474">
        <v>3.2727272727272729</v>
      </c>
      <c r="AO474">
        <v>0</v>
      </c>
      <c r="AP474" t="s">
        <v>85</v>
      </c>
      <c r="AQ474" t="s">
        <v>73</v>
      </c>
      <c r="AR474" t="s">
        <v>472</v>
      </c>
      <c r="AS474">
        <v>0</v>
      </c>
      <c r="AT474">
        <v>0</v>
      </c>
      <c r="AU474">
        <v>0</v>
      </c>
      <c r="AV474">
        <v>0</v>
      </c>
      <c r="AW474">
        <v>0</v>
      </c>
      <c r="AX474">
        <v>0</v>
      </c>
      <c r="AY474">
        <v>0</v>
      </c>
      <c r="AZ474" t="s">
        <v>80</v>
      </c>
      <c r="BA474">
        <v>6</v>
      </c>
      <c r="BB474">
        <v>0</v>
      </c>
      <c r="BC474" t="s">
        <v>76</v>
      </c>
      <c r="BD474">
        <v>0</v>
      </c>
      <c r="BE474" t="s">
        <v>76</v>
      </c>
      <c r="BF474">
        <v>5.7259919999999989</v>
      </c>
      <c r="BG474" t="s">
        <v>5719</v>
      </c>
    </row>
    <row r="475" spans="1:59" x14ac:dyDescent="0.25">
      <c r="A475" t="s">
        <v>638</v>
      </c>
      <c r="B475" t="s">
        <v>156</v>
      </c>
      <c r="C475">
        <v>1</v>
      </c>
      <c r="D475">
        <v>476</v>
      </c>
      <c r="E475">
        <v>2</v>
      </c>
      <c r="F475" t="s">
        <v>66</v>
      </c>
      <c r="G475" t="s">
        <v>67</v>
      </c>
      <c r="H475" t="s">
        <v>68</v>
      </c>
      <c r="I475" t="s">
        <v>8</v>
      </c>
      <c r="J475" t="s">
        <v>84</v>
      </c>
      <c r="K475" t="s">
        <v>70</v>
      </c>
      <c r="L475">
        <v>50</v>
      </c>
      <c r="M475">
        <v>1017679</v>
      </c>
      <c r="N475">
        <v>6</v>
      </c>
      <c r="O475">
        <v>2</v>
      </c>
      <c r="P475" t="s">
        <v>71</v>
      </c>
      <c r="Q475" t="s">
        <v>4507</v>
      </c>
      <c r="R475">
        <v>44</v>
      </c>
      <c r="T475">
        <v>0</v>
      </c>
      <c r="U475">
        <v>11</v>
      </c>
      <c r="V475">
        <v>0</v>
      </c>
      <c r="W475">
        <v>0</v>
      </c>
      <c r="X475">
        <v>0</v>
      </c>
      <c r="Y475">
        <v>0</v>
      </c>
      <c r="Z475">
        <v>0</v>
      </c>
      <c r="AA475">
        <v>11</v>
      </c>
      <c r="AB475">
        <v>50</v>
      </c>
      <c r="AC475">
        <v>23</v>
      </c>
      <c r="AD475">
        <v>0</v>
      </c>
      <c r="AE475">
        <v>0</v>
      </c>
      <c r="AF475">
        <v>23</v>
      </c>
      <c r="AG475">
        <v>0</v>
      </c>
      <c r="AH475">
        <v>27</v>
      </c>
      <c r="AI475">
        <v>27</v>
      </c>
      <c r="AJ475">
        <v>27</v>
      </c>
      <c r="AK475">
        <v>27</v>
      </c>
      <c r="AL475">
        <v>0</v>
      </c>
      <c r="AM475">
        <v>0.12</v>
      </c>
      <c r="AN475">
        <v>2.4545454545454546</v>
      </c>
      <c r="AO475">
        <v>0</v>
      </c>
      <c r="AP475" t="s">
        <v>85</v>
      </c>
      <c r="AQ475" t="s">
        <v>73</v>
      </c>
      <c r="AR475" t="s">
        <v>472</v>
      </c>
      <c r="AS475">
        <v>0</v>
      </c>
      <c r="AT475">
        <v>0</v>
      </c>
      <c r="AU475">
        <v>0</v>
      </c>
      <c r="AV475">
        <v>0</v>
      </c>
      <c r="AW475">
        <v>0</v>
      </c>
      <c r="AX475">
        <v>0</v>
      </c>
      <c r="AY475">
        <v>0</v>
      </c>
      <c r="AZ475" t="s">
        <v>80</v>
      </c>
      <c r="BA475">
        <v>6</v>
      </c>
      <c r="BB475">
        <v>0</v>
      </c>
      <c r="BC475" t="s">
        <v>76</v>
      </c>
      <c r="BD475">
        <v>0</v>
      </c>
      <c r="BE475" t="s">
        <v>76</v>
      </c>
      <c r="BF475">
        <v>3.1152906666666662</v>
      </c>
      <c r="BG475" t="s">
        <v>5719</v>
      </c>
    </row>
    <row r="476" spans="1:59" x14ac:dyDescent="0.25">
      <c r="A476" t="s">
        <v>639</v>
      </c>
      <c r="B476" t="s">
        <v>156</v>
      </c>
      <c r="C476">
        <v>1</v>
      </c>
      <c r="D476">
        <v>477</v>
      </c>
      <c r="E476">
        <v>2</v>
      </c>
      <c r="F476" t="s">
        <v>66</v>
      </c>
      <c r="G476" t="s">
        <v>67</v>
      </c>
      <c r="H476" t="s">
        <v>68</v>
      </c>
      <c r="I476" t="s">
        <v>8</v>
      </c>
      <c r="J476" t="s">
        <v>84</v>
      </c>
      <c r="K476" t="s">
        <v>70</v>
      </c>
      <c r="L476">
        <v>50</v>
      </c>
      <c r="M476">
        <v>1017681</v>
      </c>
      <c r="N476">
        <v>6</v>
      </c>
      <c r="O476">
        <v>2</v>
      </c>
      <c r="P476" t="s">
        <v>71</v>
      </c>
      <c r="Q476" t="s">
        <v>4507</v>
      </c>
      <c r="R476">
        <v>44</v>
      </c>
      <c r="T476">
        <v>0</v>
      </c>
      <c r="U476">
        <v>9</v>
      </c>
      <c r="V476">
        <v>0</v>
      </c>
      <c r="W476">
        <v>0</v>
      </c>
      <c r="X476">
        <v>0</v>
      </c>
      <c r="Y476">
        <v>0</v>
      </c>
      <c r="Z476">
        <v>0</v>
      </c>
      <c r="AA476">
        <v>9</v>
      </c>
      <c r="AB476">
        <v>50</v>
      </c>
      <c r="AC476">
        <v>19</v>
      </c>
      <c r="AD476">
        <v>0</v>
      </c>
      <c r="AE476">
        <v>0</v>
      </c>
      <c r="AF476">
        <v>19</v>
      </c>
      <c r="AG476">
        <v>0</v>
      </c>
      <c r="AH476">
        <v>31</v>
      </c>
      <c r="AI476">
        <v>31</v>
      </c>
      <c r="AJ476">
        <v>31</v>
      </c>
      <c r="AK476">
        <v>31</v>
      </c>
      <c r="AL476">
        <v>0</v>
      </c>
      <c r="AM476">
        <v>0.12</v>
      </c>
      <c r="AN476">
        <v>2.8181818181818183</v>
      </c>
      <c r="AO476">
        <v>0</v>
      </c>
      <c r="AP476" t="s">
        <v>85</v>
      </c>
      <c r="AQ476" t="s">
        <v>73</v>
      </c>
      <c r="AR476" t="s">
        <v>472</v>
      </c>
      <c r="AS476">
        <v>0</v>
      </c>
      <c r="AT476">
        <v>0</v>
      </c>
      <c r="AU476">
        <v>0</v>
      </c>
      <c r="AV476">
        <v>0</v>
      </c>
      <c r="AW476">
        <v>0</v>
      </c>
      <c r="AX476">
        <v>0</v>
      </c>
      <c r="AY476">
        <v>0</v>
      </c>
      <c r="AZ476" t="s">
        <v>80</v>
      </c>
      <c r="BA476">
        <v>6</v>
      </c>
      <c r="BB476">
        <v>0</v>
      </c>
      <c r="BC476" t="s">
        <v>76</v>
      </c>
      <c r="BD476">
        <v>0</v>
      </c>
      <c r="BE476" t="s">
        <v>76</v>
      </c>
      <c r="BF476">
        <v>2.5448853333333328</v>
      </c>
      <c r="BG476" t="s">
        <v>5719</v>
      </c>
    </row>
    <row r="477" spans="1:59" x14ac:dyDescent="0.25">
      <c r="A477" t="s">
        <v>640</v>
      </c>
      <c r="B477" t="s">
        <v>156</v>
      </c>
      <c r="C477">
        <v>1</v>
      </c>
      <c r="D477">
        <v>478</v>
      </c>
      <c r="E477">
        <v>2</v>
      </c>
      <c r="F477" t="s">
        <v>66</v>
      </c>
      <c r="G477" t="s">
        <v>67</v>
      </c>
      <c r="H477" t="s">
        <v>68</v>
      </c>
      <c r="I477" t="s">
        <v>8</v>
      </c>
      <c r="J477" t="s">
        <v>84</v>
      </c>
      <c r="K477" t="s">
        <v>70</v>
      </c>
      <c r="L477">
        <v>50</v>
      </c>
      <c r="M477">
        <v>1017683</v>
      </c>
      <c r="N477">
        <v>6</v>
      </c>
      <c r="O477">
        <v>2</v>
      </c>
      <c r="P477" t="s">
        <v>71</v>
      </c>
      <c r="Q477" t="s">
        <v>4507</v>
      </c>
      <c r="R477">
        <v>44</v>
      </c>
      <c r="T477">
        <v>0</v>
      </c>
      <c r="U477">
        <v>6</v>
      </c>
      <c r="V477">
        <v>0</v>
      </c>
      <c r="W477">
        <v>0</v>
      </c>
      <c r="X477">
        <v>0</v>
      </c>
      <c r="Y477">
        <v>0</v>
      </c>
      <c r="Z477">
        <v>0</v>
      </c>
      <c r="AA477">
        <v>6</v>
      </c>
      <c r="AB477">
        <v>50</v>
      </c>
      <c r="AC477">
        <v>16</v>
      </c>
      <c r="AD477">
        <v>0</v>
      </c>
      <c r="AE477">
        <v>0</v>
      </c>
      <c r="AF477">
        <v>16</v>
      </c>
      <c r="AG477">
        <v>0</v>
      </c>
      <c r="AH477">
        <v>34</v>
      </c>
      <c r="AI477">
        <v>34</v>
      </c>
      <c r="AJ477">
        <v>34</v>
      </c>
      <c r="AK477">
        <v>34</v>
      </c>
      <c r="AL477">
        <v>0</v>
      </c>
      <c r="AM477">
        <v>0.12</v>
      </c>
      <c r="AN477">
        <v>3.0909090909090908</v>
      </c>
      <c r="AO477">
        <v>0</v>
      </c>
      <c r="AP477" t="s">
        <v>85</v>
      </c>
      <c r="AQ477" t="s">
        <v>73</v>
      </c>
      <c r="AR477" t="s">
        <v>472</v>
      </c>
      <c r="AS477">
        <v>0</v>
      </c>
      <c r="AT477">
        <v>0</v>
      </c>
      <c r="AU477">
        <v>0</v>
      </c>
      <c r="AV477">
        <v>0</v>
      </c>
      <c r="AW477">
        <v>0</v>
      </c>
      <c r="AX477">
        <v>0</v>
      </c>
      <c r="AY477">
        <v>0</v>
      </c>
      <c r="AZ477" t="s">
        <v>80</v>
      </c>
      <c r="BA477">
        <v>6</v>
      </c>
      <c r="BB477">
        <v>0</v>
      </c>
      <c r="BC477" t="s">
        <v>76</v>
      </c>
      <c r="BD477">
        <v>0</v>
      </c>
      <c r="BE477" t="s">
        <v>76</v>
      </c>
      <c r="BF477">
        <v>6.3841520000000003</v>
      </c>
      <c r="BG477" t="s">
        <v>5719</v>
      </c>
    </row>
    <row r="478" spans="1:59" x14ac:dyDescent="0.25">
      <c r="A478" t="s">
        <v>641</v>
      </c>
      <c r="B478" t="s">
        <v>156</v>
      </c>
      <c r="C478">
        <v>1</v>
      </c>
      <c r="D478">
        <v>479</v>
      </c>
      <c r="E478">
        <v>2</v>
      </c>
      <c r="F478" t="s">
        <v>66</v>
      </c>
      <c r="G478" t="s">
        <v>67</v>
      </c>
      <c r="H478" t="s">
        <v>68</v>
      </c>
      <c r="I478" t="s">
        <v>8</v>
      </c>
      <c r="J478" t="s">
        <v>84</v>
      </c>
      <c r="K478" t="s">
        <v>70</v>
      </c>
      <c r="L478">
        <v>50</v>
      </c>
      <c r="M478">
        <v>1017685</v>
      </c>
      <c r="N478">
        <v>6</v>
      </c>
      <c r="O478">
        <v>2</v>
      </c>
      <c r="P478" t="s">
        <v>71</v>
      </c>
      <c r="Q478" t="s">
        <v>4507</v>
      </c>
      <c r="R478">
        <v>44</v>
      </c>
      <c r="T478">
        <v>0</v>
      </c>
      <c r="U478">
        <v>1</v>
      </c>
      <c r="V478">
        <v>0</v>
      </c>
      <c r="W478">
        <v>0</v>
      </c>
      <c r="X478">
        <v>0</v>
      </c>
      <c r="Y478">
        <v>0</v>
      </c>
      <c r="Z478">
        <v>0</v>
      </c>
      <c r="AA478">
        <v>1</v>
      </c>
      <c r="AB478">
        <v>50</v>
      </c>
      <c r="AC478">
        <v>1</v>
      </c>
      <c r="AD478">
        <v>0</v>
      </c>
      <c r="AE478">
        <v>0</v>
      </c>
      <c r="AF478">
        <v>1</v>
      </c>
      <c r="AG478">
        <v>0</v>
      </c>
      <c r="AH478">
        <v>49</v>
      </c>
      <c r="AI478">
        <v>49</v>
      </c>
      <c r="AJ478">
        <v>49</v>
      </c>
      <c r="AK478">
        <v>49</v>
      </c>
      <c r="AL478">
        <v>0</v>
      </c>
      <c r="AM478">
        <v>0.12</v>
      </c>
      <c r="AN478">
        <v>4.454545454545455</v>
      </c>
      <c r="AO478">
        <v>0</v>
      </c>
      <c r="AP478" t="s">
        <v>85</v>
      </c>
      <c r="AQ478" t="s">
        <v>73</v>
      </c>
      <c r="AR478" t="s">
        <v>472</v>
      </c>
      <c r="AS478">
        <v>0</v>
      </c>
      <c r="AT478">
        <v>0</v>
      </c>
      <c r="AU478">
        <v>0</v>
      </c>
      <c r="AV478">
        <v>0</v>
      </c>
      <c r="AW478">
        <v>0</v>
      </c>
      <c r="AX478">
        <v>0</v>
      </c>
      <c r="AY478">
        <v>0</v>
      </c>
      <c r="AZ478" t="s">
        <v>80</v>
      </c>
      <c r="BA478">
        <v>6</v>
      </c>
      <c r="BB478">
        <v>0</v>
      </c>
      <c r="BC478" t="s">
        <v>76</v>
      </c>
      <c r="BD478">
        <v>0</v>
      </c>
      <c r="BE478" t="s">
        <v>76</v>
      </c>
      <c r="BF478">
        <v>1.3163199999999999</v>
      </c>
      <c r="BG478" t="s">
        <v>5719</v>
      </c>
    </row>
    <row r="479" spans="1:59" x14ac:dyDescent="0.25">
      <c r="A479" t="s">
        <v>642</v>
      </c>
      <c r="B479" t="s">
        <v>156</v>
      </c>
      <c r="C479">
        <v>1</v>
      </c>
      <c r="D479">
        <v>480</v>
      </c>
      <c r="E479">
        <v>2</v>
      </c>
      <c r="F479" t="s">
        <v>66</v>
      </c>
      <c r="G479" t="s">
        <v>67</v>
      </c>
      <c r="H479" t="s">
        <v>68</v>
      </c>
      <c r="I479" t="s">
        <v>8</v>
      </c>
      <c r="J479" t="s">
        <v>84</v>
      </c>
      <c r="K479" t="s">
        <v>70</v>
      </c>
      <c r="L479">
        <v>50</v>
      </c>
      <c r="M479">
        <v>1017687</v>
      </c>
      <c r="N479">
        <v>6</v>
      </c>
      <c r="O479">
        <v>2</v>
      </c>
      <c r="P479" t="s">
        <v>71</v>
      </c>
      <c r="Q479" t="s">
        <v>4507</v>
      </c>
      <c r="R479">
        <v>44</v>
      </c>
      <c r="T479">
        <v>0</v>
      </c>
      <c r="U479">
        <v>1</v>
      </c>
      <c r="V479">
        <v>0</v>
      </c>
      <c r="W479">
        <v>0</v>
      </c>
      <c r="X479">
        <v>0</v>
      </c>
      <c r="Y479">
        <v>0</v>
      </c>
      <c r="Z479">
        <v>0</v>
      </c>
      <c r="AA479">
        <v>1</v>
      </c>
      <c r="AB479">
        <v>50</v>
      </c>
      <c r="AC479">
        <v>1</v>
      </c>
      <c r="AD479">
        <v>0</v>
      </c>
      <c r="AE479">
        <v>0</v>
      </c>
      <c r="AF479">
        <v>1</v>
      </c>
      <c r="AG479">
        <v>0</v>
      </c>
      <c r="AH479">
        <v>49</v>
      </c>
      <c r="AI479">
        <v>49</v>
      </c>
      <c r="AJ479">
        <v>49</v>
      </c>
      <c r="AK479">
        <v>49</v>
      </c>
      <c r="AL479">
        <v>0</v>
      </c>
      <c r="AM479">
        <v>0.12</v>
      </c>
      <c r="AN479">
        <v>4.454545454545455</v>
      </c>
      <c r="AO479">
        <v>0</v>
      </c>
      <c r="AP479" t="s">
        <v>85</v>
      </c>
      <c r="AQ479" t="s">
        <v>73</v>
      </c>
      <c r="AR479" t="s">
        <v>472</v>
      </c>
      <c r="AS479">
        <v>0</v>
      </c>
      <c r="AT479">
        <v>0</v>
      </c>
      <c r="AU479">
        <v>0</v>
      </c>
      <c r="AV479">
        <v>0</v>
      </c>
      <c r="AW479">
        <v>0</v>
      </c>
      <c r="AX479">
        <v>0</v>
      </c>
      <c r="AY479">
        <v>0</v>
      </c>
      <c r="AZ479" t="s">
        <v>80</v>
      </c>
      <c r="BA479">
        <v>6</v>
      </c>
      <c r="BB479">
        <v>0</v>
      </c>
      <c r="BC479" t="s">
        <v>76</v>
      </c>
      <c r="BD479">
        <v>0</v>
      </c>
      <c r="BE479" t="s">
        <v>76</v>
      </c>
      <c r="BF479">
        <v>1.3163199999999999</v>
      </c>
      <c r="BG479" t="s">
        <v>5719</v>
      </c>
    </row>
    <row r="480" spans="1:59" x14ac:dyDescent="0.25">
      <c r="A480" t="s">
        <v>643</v>
      </c>
      <c r="B480" t="s">
        <v>156</v>
      </c>
      <c r="C480">
        <v>1</v>
      </c>
      <c r="D480">
        <v>481</v>
      </c>
      <c r="E480">
        <v>2</v>
      </c>
      <c r="F480" t="s">
        <v>66</v>
      </c>
      <c r="G480" t="s">
        <v>67</v>
      </c>
      <c r="H480" t="s">
        <v>68</v>
      </c>
      <c r="I480" t="s">
        <v>8</v>
      </c>
      <c r="J480" t="s">
        <v>84</v>
      </c>
      <c r="K480" t="s">
        <v>70</v>
      </c>
      <c r="L480">
        <v>50</v>
      </c>
      <c r="M480">
        <v>1017689</v>
      </c>
      <c r="N480">
        <v>6</v>
      </c>
      <c r="O480">
        <v>2</v>
      </c>
      <c r="P480" t="s">
        <v>71</v>
      </c>
      <c r="Q480" t="s">
        <v>4507</v>
      </c>
      <c r="R480">
        <v>44</v>
      </c>
      <c r="T480">
        <v>0</v>
      </c>
      <c r="U480">
        <v>12</v>
      </c>
      <c r="V480">
        <v>0</v>
      </c>
      <c r="W480">
        <v>0</v>
      </c>
      <c r="X480">
        <v>0</v>
      </c>
      <c r="Y480">
        <v>1</v>
      </c>
      <c r="Z480">
        <v>0</v>
      </c>
      <c r="AA480">
        <v>13</v>
      </c>
      <c r="AB480">
        <v>50</v>
      </c>
      <c r="AC480">
        <v>32</v>
      </c>
      <c r="AD480">
        <v>0</v>
      </c>
      <c r="AE480">
        <v>1</v>
      </c>
      <c r="AF480">
        <v>33</v>
      </c>
      <c r="AG480">
        <v>0</v>
      </c>
      <c r="AH480">
        <v>18</v>
      </c>
      <c r="AI480">
        <v>17</v>
      </c>
      <c r="AJ480">
        <v>17</v>
      </c>
      <c r="AK480">
        <v>18</v>
      </c>
      <c r="AL480">
        <v>0</v>
      </c>
      <c r="AM480">
        <v>0.12</v>
      </c>
      <c r="AN480">
        <v>1.5454545454545454</v>
      </c>
      <c r="AO480">
        <v>0</v>
      </c>
      <c r="AP480" t="s">
        <v>85</v>
      </c>
      <c r="AQ480" t="s">
        <v>73</v>
      </c>
      <c r="AR480" t="s">
        <v>472</v>
      </c>
      <c r="AS480">
        <v>0</v>
      </c>
      <c r="AT480">
        <v>0</v>
      </c>
      <c r="AU480">
        <v>0</v>
      </c>
      <c r="AV480">
        <v>0</v>
      </c>
      <c r="AW480">
        <v>0</v>
      </c>
      <c r="AX480">
        <v>0</v>
      </c>
      <c r="AY480">
        <v>0</v>
      </c>
      <c r="AZ480" t="s">
        <v>80</v>
      </c>
      <c r="BA480">
        <v>6</v>
      </c>
      <c r="BB480">
        <v>0</v>
      </c>
      <c r="BC480" t="s">
        <v>76</v>
      </c>
      <c r="BD480">
        <v>0</v>
      </c>
      <c r="BE480" t="s">
        <v>76</v>
      </c>
      <c r="BF480">
        <v>4.4754879999999995</v>
      </c>
      <c r="BG480" t="s">
        <v>5719</v>
      </c>
    </row>
    <row r="481" spans="1:59" x14ac:dyDescent="0.25">
      <c r="A481" t="s">
        <v>644</v>
      </c>
      <c r="B481" t="s">
        <v>156</v>
      </c>
      <c r="C481">
        <v>1</v>
      </c>
      <c r="D481">
        <v>482</v>
      </c>
      <c r="E481">
        <v>2</v>
      </c>
      <c r="F481" t="s">
        <v>66</v>
      </c>
      <c r="G481" t="s">
        <v>67</v>
      </c>
      <c r="H481" t="s">
        <v>68</v>
      </c>
      <c r="I481" t="s">
        <v>8</v>
      </c>
      <c r="J481" t="s">
        <v>84</v>
      </c>
      <c r="K481" t="s">
        <v>70</v>
      </c>
      <c r="L481">
        <v>50</v>
      </c>
      <c r="M481">
        <v>1017691</v>
      </c>
      <c r="N481">
        <v>6</v>
      </c>
      <c r="O481">
        <v>2</v>
      </c>
      <c r="P481" t="s">
        <v>71</v>
      </c>
      <c r="Q481" t="s">
        <v>4507</v>
      </c>
      <c r="R481">
        <v>44</v>
      </c>
      <c r="T481">
        <v>0</v>
      </c>
      <c r="U481">
        <v>6</v>
      </c>
      <c r="V481">
        <v>0</v>
      </c>
      <c r="W481">
        <v>0</v>
      </c>
      <c r="X481">
        <v>0</v>
      </c>
      <c r="Y481">
        <v>1</v>
      </c>
      <c r="Z481">
        <v>0</v>
      </c>
      <c r="AA481">
        <v>7</v>
      </c>
      <c r="AB481">
        <v>50</v>
      </c>
      <c r="AC481">
        <v>16</v>
      </c>
      <c r="AD481">
        <v>0</v>
      </c>
      <c r="AE481">
        <v>1</v>
      </c>
      <c r="AF481">
        <v>17</v>
      </c>
      <c r="AG481">
        <v>0</v>
      </c>
      <c r="AH481">
        <v>34</v>
      </c>
      <c r="AI481">
        <v>33</v>
      </c>
      <c r="AJ481">
        <v>33</v>
      </c>
      <c r="AK481">
        <v>34</v>
      </c>
      <c r="AL481">
        <v>0</v>
      </c>
      <c r="AM481">
        <v>0.12</v>
      </c>
      <c r="AN481">
        <v>3</v>
      </c>
      <c r="AO481">
        <v>0</v>
      </c>
      <c r="AP481" t="s">
        <v>85</v>
      </c>
      <c r="AQ481" t="s">
        <v>73</v>
      </c>
      <c r="AR481" t="s">
        <v>472</v>
      </c>
      <c r="AS481">
        <v>0</v>
      </c>
      <c r="AT481">
        <v>0</v>
      </c>
      <c r="AU481">
        <v>0</v>
      </c>
      <c r="AV481">
        <v>0</v>
      </c>
      <c r="AW481">
        <v>0</v>
      </c>
      <c r="AX481">
        <v>0</v>
      </c>
      <c r="AY481">
        <v>0</v>
      </c>
      <c r="AZ481" t="s">
        <v>80</v>
      </c>
      <c r="BA481">
        <v>6</v>
      </c>
      <c r="BB481">
        <v>0</v>
      </c>
      <c r="BC481" t="s">
        <v>76</v>
      </c>
      <c r="BD481">
        <v>0</v>
      </c>
      <c r="BE481" t="s">
        <v>76</v>
      </c>
      <c r="BF481">
        <v>2.5448853333333337</v>
      </c>
      <c r="BG481" t="s">
        <v>5719</v>
      </c>
    </row>
    <row r="482" spans="1:59" x14ac:dyDescent="0.25">
      <c r="A482" t="s">
        <v>645</v>
      </c>
      <c r="B482" t="s">
        <v>156</v>
      </c>
      <c r="C482">
        <v>1</v>
      </c>
      <c r="D482">
        <v>483</v>
      </c>
      <c r="E482">
        <v>2</v>
      </c>
      <c r="F482" t="s">
        <v>66</v>
      </c>
      <c r="G482" t="s">
        <v>67</v>
      </c>
      <c r="H482" t="s">
        <v>68</v>
      </c>
      <c r="I482" t="s">
        <v>8</v>
      </c>
      <c r="J482" t="s">
        <v>84</v>
      </c>
      <c r="K482" t="s">
        <v>70</v>
      </c>
      <c r="L482">
        <v>50</v>
      </c>
      <c r="M482">
        <v>1017693</v>
      </c>
      <c r="N482">
        <v>6</v>
      </c>
      <c r="O482">
        <v>2</v>
      </c>
      <c r="P482" t="s">
        <v>71</v>
      </c>
      <c r="Q482" t="s">
        <v>4507</v>
      </c>
      <c r="R482">
        <v>44</v>
      </c>
      <c r="T482">
        <v>0</v>
      </c>
      <c r="U482">
        <v>3</v>
      </c>
      <c r="V482">
        <v>0</v>
      </c>
      <c r="W482">
        <v>0</v>
      </c>
      <c r="X482">
        <v>0</v>
      </c>
      <c r="Y482">
        <v>4</v>
      </c>
      <c r="Z482">
        <v>0</v>
      </c>
      <c r="AA482">
        <v>7</v>
      </c>
      <c r="AB482">
        <v>50</v>
      </c>
      <c r="AC482">
        <v>3</v>
      </c>
      <c r="AD482">
        <v>0</v>
      </c>
      <c r="AE482">
        <v>8</v>
      </c>
      <c r="AF482">
        <v>11</v>
      </c>
      <c r="AG482">
        <v>0</v>
      </c>
      <c r="AH482">
        <v>47</v>
      </c>
      <c r="AI482">
        <v>39</v>
      </c>
      <c r="AJ482">
        <v>39</v>
      </c>
      <c r="AK482">
        <v>47</v>
      </c>
      <c r="AL482">
        <v>0</v>
      </c>
      <c r="AM482">
        <v>0.12</v>
      </c>
      <c r="AN482">
        <v>3.5454545454545454</v>
      </c>
      <c r="AO482">
        <v>0</v>
      </c>
      <c r="AP482" t="s">
        <v>85</v>
      </c>
      <c r="AQ482" t="s">
        <v>73</v>
      </c>
      <c r="AR482" t="s">
        <v>472</v>
      </c>
      <c r="AS482">
        <v>0</v>
      </c>
      <c r="AT482">
        <v>0</v>
      </c>
      <c r="AU482">
        <v>0</v>
      </c>
      <c r="AV482">
        <v>0</v>
      </c>
      <c r="AW482">
        <v>0</v>
      </c>
      <c r="AX482">
        <v>0</v>
      </c>
      <c r="AY482">
        <v>0</v>
      </c>
      <c r="AZ482" t="s">
        <v>80</v>
      </c>
      <c r="BA482">
        <v>6</v>
      </c>
      <c r="BB482">
        <v>0</v>
      </c>
      <c r="BC482" t="s">
        <v>76</v>
      </c>
      <c r="BD482">
        <v>0</v>
      </c>
      <c r="BE482" t="s">
        <v>76</v>
      </c>
      <c r="BF482">
        <v>1.3163199999999999</v>
      </c>
      <c r="BG482" t="s">
        <v>5719</v>
      </c>
    </row>
    <row r="483" spans="1:59" x14ac:dyDescent="0.25">
      <c r="A483" t="s">
        <v>646</v>
      </c>
      <c r="B483" t="s">
        <v>156</v>
      </c>
      <c r="C483">
        <v>1</v>
      </c>
      <c r="D483">
        <v>484</v>
      </c>
      <c r="E483">
        <v>2</v>
      </c>
      <c r="F483" t="s">
        <v>66</v>
      </c>
      <c r="G483" t="s">
        <v>67</v>
      </c>
      <c r="H483" t="s">
        <v>68</v>
      </c>
      <c r="I483" t="s">
        <v>8</v>
      </c>
      <c r="J483" t="s">
        <v>84</v>
      </c>
      <c r="K483" t="s">
        <v>70</v>
      </c>
      <c r="L483">
        <v>50</v>
      </c>
      <c r="M483">
        <v>1017695</v>
      </c>
      <c r="N483">
        <v>6</v>
      </c>
      <c r="O483">
        <v>2</v>
      </c>
      <c r="P483" t="s">
        <v>71</v>
      </c>
      <c r="Q483" t="s">
        <v>4507</v>
      </c>
      <c r="R483">
        <v>44</v>
      </c>
      <c r="T483">
        <v>0</v>
      </c>
      <c r="U483">
        <v>15</v>
      </c>
      <c r="V483">
        <v>0</v>
      </c>
      <c r="W483">
        <v>0</v>
      </c>
      <c r="X483">
        <v>0</v>
      </c>
      <c r="Y483">
        <v>0</v>
      </c>
      <c r="Z483">
        <v>0</v>
      </c>
      <c r="AA483">
        <v>15</v>
      </c>
      <c r="AB483">
        <v>50</v>
      </c>
      <c r="AC483">
        <v>35</v>
      </c>
      <c r="AD483">
        <v>0</v>
      </c>
      <c r="AE483">
        <v>0</v>
      </c>
      <c r="AF483">
        <v>35</v>
      </c>
      <c r="AG483">
        <v>0</v>
      </c>
      <c r="AH483">
        <v>15</v>
      </c>
      <c r="AI483">
        <v>15</v>
      </c>
      <c r="AJ483">
        <v>15</v>
      </c>
      <c r="AK483">
        <v>15</v>
      </c>
      <c r="AL483">
        <v>0</v>
      </c>
      <c r="AM483">
        <v>0.12</v>
      </c>
      <c r="AN483">
        <v>1.3636363636363638</v>
      </c>
      <c r="AO483">
        <v>0</v>
      </c>
      <c r="AP483" t="s">
        <v>85</v>
      </c>
      <c r="AQ483" t="s">
        <v>73</v>
      </c>
      <c r="AR483" t="s">
        <v>472</v>
      </c>
      <c r="AS483">
        <v>0</v>
      </c>
      <c r="AT483">
        <v>0</v>
      </c>
      <c r="AU483">
        <v>0</v>
      </c>
      <c r="AV483">
        <v>0</v>
      </c>
      <c r="AW483">
        <v>0</v>
      </c>
      <c r="AX483">
        <v>0</v>
      </c>
      <c r="AY483">
        <v>0</v>
      </c>
      <c r="AZ483" t="s">
        <v>80</v>
      </c>
      <c r="BA483">
        <v>6</v>
      </c>
      <c r="BB483">
        <v>0</v>
      </c>
      <c r="BC483" t="s">
        <v>81</v>
      </c>
      <c r="BD483">
        <v>0</v>
      </c>
      <c r="BE483" t="s">
        <v>76</v>
      </c>
      <c r="BF483">
        <v>4.6290586666666664</v>
      </c>
      <c r="BG483" t="s">
        <v>5719</v>
      </c>
    </row>
    <row r="484" spans="1:59" x14ac:dyDescent="0.25">
      <c r="A484" t="s">
        <v>647</v>
      </c>
      <c r="B484" t="s">
        <v>156</v>
      </c>
      <c r="C484">
        <v>1</v>
      </c>
      <c r="D484">
        <v>485</v>
      </c>
      <c r="E484">
        <v>2</v>
      </c>
      <c r="F484" t="s">
        <v>66</v>
      </c>
      <c r="G484" t="s">
        <v>67</v>
      </c>
      <c r="H484" t="s">
        <v>68</v>
      </c>
      <c r="I484" t="s">
        <v>8</v>
      </c>
      <c r="J484" t="s">
        <v>84</v>
      </c>
      <c r="K484" t="s">
        <v>70</v>
      </c>
      <c r="L484">
        <v>50</v>
      </c>
      <c r="M484">
        <v>1017697</v>
      </c>
      <c r="N484">
        <v>6</v>
      </c>
      <c r="O484">
        <v>2</v>
      </c>
      <c r="P484" t="s">
        <v>71</v>
      </c>
      <c r="Q484" t="s">
        <v>4508</v>
      </c>
      <c r="R484">
        <v>45</v>
      </c>
      <c r="S484" t="s">
        <v>648</v>
      </c>
      <c r="T484">
        <v>0</v>
      </c>
      <c r="U484">
        <v>12</v>
      </c>
      <c r="V484">
        <v>0</v>
      </c>
      <c r="W484">
        <v>0</v>
      </c>
      <c r="X484">
        <v>0</v>
      </c>
      <c r="Y484">
        <v>0</v>
      </c>
      <c r="Z484">
        <v>0</v>
      </c>
      <c r="AA484">
        <v>12</v>
      </c>
      <c r="AB484">
        <v>50</v>
      </c>
      <c r="AC484">
        <v>30</v>
      </c>
      <c r="AD484">
        <v>0</v>
      </c>
      <c r="AE484">
        <v>0</v>
      </c>
      <c r="AF484">
        <v>30</v>
      </c>
      <c r="AG484">
        <v>0</v>
      </c>
      <c r="AH484">
        <v>20</v>
      </c>
      <c r="AI484">
        <v>20</v>
      </c>
      <c r="AJ484">
        <v>20</v>
      </c>
      <c r="AK484">
        <v>20</v>
      </c>
      <c r="AL484">
        <v>0</v>
      </c>
      <c r="AM484">
        <v>0.12</v>
      </c>
      <c r="AN484">
        <v>1.8181818181818183</v>
      </c>
      <c r="AO484">
        <v>0</v>
      </c>
      <c r="AP484" t="s">
        <v>85</v>
      </c>
      <c r="AQ484" t="s">
        <v>73</v>
      </c>
      <c r="AR484" t="s">
        <v>472</v>
      </c>
      <c r="AS484">
        <v>0</v>
      </c>
      <c r="AT484">
        <v>0</v>
      </c>
      <c r="AU484">
        <v>0</v>
      </c>
      <c r="AV484">
        <v>0</v>
      </c>
      <c r="AW484">
        <v>0</v>
      </c>
      <c r="AX484">
        <v>0</v>
      </c>
      <c r="AY484">
        <v>0</v>
      </c>
      <c r="AZ484" t="s">
        <v>80</v>
      </c>
      <c r="BA484">
        <v>6</v>
      </c>
      <c r="BB484">
        <v>0</v>
      </c>
      <c r="BC484" t="s">
        <v>75</v>
      </c>
      <c r="BD484">
        <v>0</v>
      </c>
      <c r="BE484" t="s">
        <v>76</v>
      </c>
      <c r="BF484">
        <v>3.94896</v>
      </c>
      <c r="BG484" t="s">
        <v>5720</v>
      </c>
    </row>
    <row r="485" spans="1:59" x14ac:dyDescent="0.25">
      <c r="A485" t="s">
        <v>649</v>
      </c>
      <c r="B485" t="s">
        <v>156</v>
      </c>
      <c r="C485">
        <v>1</v>
      </c>
      <c r="D485">
        <v>486</v>
      </c>
      <c r="E485">
        <v>2</v>
      </c>
      <c r="F485" t="s">
        <v>66</v>
      </c>
      <c r="G485" t="s">
        <v>67</v>
      </c>
      <c r="H485" t="s">
        <v>68</v>
      </c>
      <c r="I485" t="s">
        <v>8</v>
      </c>
      <c r="J485" t="s">
        <v>84</v>
      </c>
      <c r="K485" t="s">
        <v>70</v>
      </c>
      <c r="L485">
        <v>50</v>
      </c>
      <c r="M485">
        <v>1017699</v>
      </c>
      <c r="N485">
        <v>6</v>
      </c>
      <c r="O485">
        <v>2</v>
      </c>
      <c r="P485" t="s">
        <v>71</v>
      </c>
      <c r="Q485" t="s">
        <v>4508</v>
      </c>
      <c r="R485">
        <v>45</v>
      </c>
      <c r="S485" t="s">
        <v>648</v>
      </c>
      <c r="T485">
        <v>0</v>
      </c>
      <c r="U485">
        <v>10</v>
      </c>
      <c r="V485">
        <v>0</v>
      </c>
      <c r="W485">
        <v>0</v>
      </c>
      <c r="X485">
        <v>0</v>
      </c>
      <c r="Y485">
        <v>0</v>
      </c>
      <c r="Z485">
        <v>0</v>
      </c>
      <c r="AA485">
        <v>10</v>
      </c>
      <c r="AB485">
        <v>50</v>
      </c>
      <c r="AC485">
        <v>22</v>
      </c>
      <c r="AD485">
        <v>0</v>
      </c>
      <c r="AE485">
        <v>0</v>
      </c>
      <c r="AF485">
        <v>22</v>
      </c>
      <c r="AG485">
        <v>0</v>
      </c>
      <c r="AH485">
        <v>28</v>
      </c>
      <c r="AI485">
        <v>28</v>
      </c>
      <c r="AJ485">
        <v>28</v>
      </c>
      <c r="AK485">
        <v>28</v>
      </c>
      <c r="AL485">
        <v>0</v>
      </c>
      <c r="AM485">
        <v>0.12</v>
      </c>
      <c r="AN485">
        <v>2.5454545454545454</v>
      </c>
      <c r="AO485">
        <v>0</v>
      </c>
      <c r="AP485" t="s">
        <v>85</v>
      </c>
      <c r="AQ485" t="s">
        <v>73</v>
      </c>
      <c r="AR485" t="s">
        <v>472</v>
      </c>
      <c r="AS485">
        <v>0</v>
      </c>
      <c r="AT485">
        <v>0</v>
      </c>
      <c r="AU485">
        <v>0</v>
      </c>
      <c r="AV485">
        <v>0</v>
      </c>
      <c r="AW485">
        <v>0</v>
      </c>
      <c r="AX485">
        <v>0</v>
      </c>
      <c r="AY485">
        <v>0</v>
      </c>
      <c r="AZ485" t="s">
        <v>80</v>
      </c>
      <c r="BA485">
        <v>6</v>
      </c>
      <c r="BB485">
        <v>0</v>
      </c>
      <c r="BC485" t="s">
        <v>76</v>
      </c>
      <c r="BD485">
        <v>0</v>
      </c>
      <c r="BE485" t="s">
        <v>76</v>
      </c>
      <c r="BF485">
        <v>2.8081493333333327</v>
      </c>
      <c r="BG485" t="s">
        <v>5720</v>
      </c>
    </row>
    <row r="486" spans="1:59" x14ac:dyDescent="0.25">
      <c r="A486" t="s">
        <v>650</v>
      </c>
      <c r="B486" t="s">
        <v>156</v>
      </c>
      <c r="C486">
        <v>1</v>
      </c>
      <c r="D486">
        <v>487</v>
      </c>
      <c r="E486">
        <v>2</v>
      </c>
      <c r="F486" t="s">
        <v>66</v>
      </c>
      <c r="G486" t="s">
        <v>67</v>
      </c>
      <c r="H486" t="s">
        <v>68</v>
      </c>
      <c r="I486" t="s">
        <v>8</v>
      </c>
      <c r="J486" t="s">
        <v>84</v>
      </c>
      <c r="K486" t="s">
        <v>70</v>
      </c>
      <c r="L486">
        <v>50</v>
      </c>
      <c r="M486">
        <v>1017701</v>
      </c>
      <c r="N486">
        <v>6</v>
      </c>
      <c r="O486">
        <v>2</v>
      </c>
      <c r="P486" t="s">
        <v>71</v>
      </c>
      <c r="Q486" t="s">
        <v>4508</v>
      </c>
      <c r="R486">
        <v>45</v>
      </c>
      <c r="S486" t="s">
        <v>648</v>
      </c>
      <c r="T486">
        <v>0</v>
      </c>
      <c r="U486">
        <v>8</v>
      </c>
      <c r="V486">
        <v>0</v>
      </c>
      <c r="W486">
        <v>0</v>
      </c>
      <c r="X486">
        <v>0</v>
      </c>
      <c r="Y486">
        <v>0</v>
      </c>
      <c r="Z486">
        <v>0</v>
      </c>
      <c r="AA486">
        <v>8</v>
      </c>
      <c r="AB486">
        <v>50</v>
      </c>
      <c r="AC486">
        <v>20</v>
      </c>
      <c r="AD486">
        <v>0</v>
      </c>
      <c r="AE486">
        <v>0</v>
      </c>
      <c r="AF486">
        <v>20</v>
      </c>
      <c r="AG486">
        <v>0</v>
      </c>
      <c r="AH486">
        <v>30</v>
      </c>
      <c r="AI486">
        <v>30</v>
      </c>
      <c r="AJ486">
        <v>30</v>
      </c>
      <c r="AK486">
        <v>30</v>
      </c>
      <c r="AL486">
        <v>0</v>
      </c>
      <c r="AM486">
        <v>0.12</v>
      </c>
      <c r="AN486">
        <v>2.7272727272727275</v>
      </c>
      <c r="AO486">
        <v>0</v>
      </c>
      <c r="AP486" t="s">
        <v>85</v>
      </c>
      <c r="AQ486" t="s">
        <v>73</v>
      </c>
      <c r="AR486" t="s">
        <v>472</v>
      </c>
      <c r="AS486">
        <v>0</v>
      </c>
      <c r="AT486">
        <v>0</v>
      </c>
      <c r="AU486">
        <v>0</v>
      </c>
      <c r="AV486">
        <v>0</v>
      </c>
      <c r="AW486">
        <v>0</v>
      </c>
      <c r="AX486">
        <v>0</v>
      </c>
      <c r="AY486">
        <v>0</v>
      </c>
      <c r="AZ486" t="s">
        <v>80</v>
      </c>
      <c r="BA486">
        <v>6</v>
      </c>
      <c r="BB486">
        <v>0</v>
      </c>
      <c r="BC486" t="s">
        <v>76</v>
      </c>
      <c r="BD486">
        <v>0</v>
      </c>
      <c r="BE486" t="s">
        <v>76</v>
      </c>
      <c r="BF486">
        <v>4.0476840000000003</v>
      </c>
      <c r="BG486" t="s">
        <v>5720</v>
      </c>
    </row>
    <row r="487" spans="1:59" x14ac:dyDescent="0.25">
      <c r="A487" t="s">
        <v>651</v>
      </c>
      <c r="B487" t="s">
        <v>156</v>
      </c>
      <c r="C487">
        <v>1</v>
      </c>
      <c r="D487">
        <v>488</v>
      </c>
      <c r="E487">
        <v>2</v>
      </c>
      <c r="F487" t="s">
        <v>66</v>
      </c>
      <c r="G487" t="s">
        <v>67</v>
      </c>
      <c r="H487" t="s">
        <v>68</v>
      </c>
      <c r="I487" t="s">
        <v>8</v>
      </c>
      <c r="J487" t="s">
        <v>84</v>
      </c>
      <c r="K487" t="s">
        <v>70</v>
      </c>
      <c r="L487">
        <v>50</v>
      </c>
      <c r="M487">
        <v>1017703</v>
      </c>
      <c r="N487">
        <v>6</v>
      </c>
      <c r="O487">
        <v>2</v>
      </c>
      <c r="P487" t="s">
        <v>71</v>
      </c>
      <c r="Q487" t="s">
        <v>4508</v>
      </c>
      <c r="R487">
        <v>45</v>
      </c>
      <c r="S487" t="s">
        <v>648</v>
      </c>
      <c r="T487">
        <v>0</v>
      </c>
      <c r="U487">
        <v>0</v>
      </c>
      <c r="V487">
        <v>0</v>
      </c>
      <c r="W487">
        <v>0</v>
      </c>
      <c r="X487">
        <v>0</v>
      </c>
      <c r="Y487">
        <v>0</v>
      </c>
      <c r="Z487">
        <v>0</v>
      </c>
      <c r="AA487">
        <v>0</v>
      </c>
      <c r="AB487">
        <v>50</v>
      </c>
      <c r="AC487">
        <v>0</v>
      </c>
      <c r="AD487">
        <v>0</v>
      </c>
      <c r="AE487">
        <v>0</v>
      </c>
      <c r="AF487">
        <v>0</v>
      </c>
      <c r="AG487">
        <v>0</v>
      </c>
      <c r="AH487">
        <v>50</v>
      </c>
      <c r="AI487">
        <v>50</v>
      </c>
      <c r="AJ487">
        <v>50</v>
      </c>
      <c r="AK487">
        <v>50</v>
      </c>
      <c r="AL487">
        <v>0</v>
      </c>
      <c r="AM487">
        <v>0.12</v>
      </c>
      <c r="AN487">
        <v>4.5454545454545459</v>
      </c>
      <c r="AO487">
        <v>0</v>
      </c>
      <c r="AP487" t="s">
        <v>85</v>
      </c>
      <c r="AQ487" t="s">
        <v>86</v>
      </c>
      <c r="AR487" t="s">
        <v>472</v>
      </c>
      <c r="AS487">
        <v>0</v>
      </c>
      <c r="AT487">
        <v>0</v>
      </c>
      <c r="AU487">
        <v>0</v>
      </c>
      <c r="AV487">
        <v>0</v>
      </c>
      <c r="AW487">
        <v>0</v>
      </c>
      <c r="AX487">
        <v>0</v>
      </c>
      <c r="AY487">
        <v>0</v>
      </c>
      <c r="AZ487" t="s">
        <v>80</v>
      </c>
      <c r="BA487">
        <v>6</v>
      </c>
      <c r="BB487">
        <v>0</v>
      </c>
      <c r="BC487" t="s">
        <v>76</v>
      </c>
      <c r="BD487">
        <v>1</v>
      </c>
      <c r="BE487" t="s">
        <v>76</v>
      </c>
      <c r="BF487">
        <v>0</v>
      </c>
      <c r="BG487" t="s">
        <v>5720</v>
      </c>
    </row>
    <row r="488" spans="1:59" x14ac:dyDescent="0.25">
      <c r="A488" t="s">
        <v>652</v>
      </c>
      <c r="B488" t="s">
        <v>156</v>
      </c>
      <c r="C488">
        <v>1</v>
      </c>
      <c r="D488">
        <v>489</v>
      </c>
      <c r="E488">
        <v>2</v>
      </c>
      <c r="F488" t="s">
        <v>66</v>
      </c>
      <c r="G488" t="s">
        <v>67</v>
      </c>
      <c r="H488" t="s">
        <v>68</v>
      </c>
      <c r="I488" t="s">
        <v>8</v>
      </c>
      <c r="J488" t="s">
        <v>84</v>
      </c>
      <c r="K488" t="s">
        <v>70</v>
      </c>
      <c r="L488">
        <v>50</v>
      </c>
      <c r="M488">
        <v>1017705</v>
      </c>
      <c r="N488">
        <v>6</v>
      </c>
      <c r="O488">
        <v>2</v>
      </c>
      <c r="P488" t="s">
        <v>71</v>
      </c>
      <c r="Q488" t="s">
        <v>4508</v>
      </c>
      <c r="R488">
        <v>45</v>
      </c>
      <c r="S488" t="s">
        <v>648</v>
      </c>
      <c r="T488">
        <v>0</v>
      </c>
      <c r="U488">
        <v>1</v>
      </c>
      <c r="V488">
        <v>0</v>
      </c>
      <c r="W488">
        <v>0</v>
      </c>
      <c r="X488">
        <v>0</v>
      </c>
      <c r="Y488">
        <v>0</v>
      </c>
      <c r="Z488">
        <v>0</v>
      </c>
      <c r="AA488">
        <v>1</v>
      </c>
      <c r="AB488">
        <v>50</v>
      </c>
      <c r="AC488">
        <v>1</v>
      </c>
      <c r="AD488">
        <v>0</v>
      </c>
      <c r="AE488">
        <v>0</v>
      </c>
      <c r="AF488">
        <v>1</v>
      </c>
      <c r="AG488">
        <v>0</v>
      </c>
      <c r="AH488">
        <v>49</v>
      </c>
      <c r="AI488">
        <v>49</v>
      </c>
      <c r="AJ488">
        <v>49</v>
      </c>
      <c r="AK488">
        <v>49</v>
      </c>
      <c r="AL488">
        <v>0</v>
      </c>
      <c r="AM488">
        <v>0.12</v>
      </c>
      <c r="AN488">
        <v>4.454545454545455</v>
      </c>
      <c r="AO488">
        <v>0</v>
      </c>
      <c r="AP488" t="s">
        <v>85</v>
      </c>
      <c r="AQ488" t="s">
        <v>73</v>
      </c>
      <c r="AR488" t="s">
        <v>472</v>
      </c>
      <c r="AS488">
        <v>0</v>
      </c>
      <c r="AT488">
        <v>0</v>
      </c>
      <c r="AU488">
        <v>0</v>
      </c>
      <c r="AV488">
        <v>0</v>
      </c>
      <c r="AW488">
        <v>0</v>
      </c>
      <c r="AX488">
        <v>0</v>
      </c>
      <c r="AY488">
        <v>0</v>
      </c>
      <c r="AZ488" t="s">
        <v>80</v>
      </c>
      <c r="BA488">
        <v>6</v>
      </c>
      <c r="BB488">
        <v>0</v>
      </c>
      <c r="BC488" t="s">
        <v>76</v>
      </c>
      <c r="BD488">
        <v>0</v>
      </c>
      <c r="BE488" t="s">
        <v>76</v>
      </c>
      <c r="BF488">
        <v>1.3163199999999999</v>
      </c>
      <c r="BG488" t="s">
        <v>5720</v>
      </c>
    </row>
    <row r="489" spans="1:59" x14ac:dyDescent="0.25">
      <c r="A489" t="s">
        <v>653</v>
      </c>
      <c r="B489" t="s">
        <v>156</v>
      </c>
      <c r="C489">
        <v>1</v>
      </c>
      <c r="D489">
        <v>490</v>
      </c>
      <c r="E489">
        <v>2</v>
      </c>
      <c r="F489" t="s">
        <v>66</v>
      </c>
      <c r="G489" t="s">
        <v>67</v>
      </c>
      <c r="H489" t="s">
        <v>68</v>
      </c>
      <c r="I489" t="s">
        <v>8</v>
      </c>
      <c r="J489" t="s">
        <v>84</v>
      </c>
      <c r="K489" t="s">
        <v>70</v>
      </c>
      <c r="L489">
        <v>50</v>
      </c>
      <c r="M489">
        <v>1017707</v>
      </c>
      <c r="N489">
        <v>6</v>
      </c>
      <c r="O489">
        <v>2</v>
      </c>
      <c r="P489" t="s">
        <v>71</v>
      </c>
      <c r="Q489" t="s">
        <v>4508</v>
      </c>
      <c r="R489">
        <v>45</v>
      </c>
      <c r="S489" t="s">
        <v>648</v>
      </c>
      <c r="T489">
        <v>0</v>
      </c>
      <c r="U489">
        <v>1</v>
      </c>
      <c r="V489">
        <v>0</v>
      </c>
      <c r="W489">
        <v>0</v>
      </c>
      <c r="X489">
        <v>0</v>
      </c>
      <c r="Y489">
        <v>0</v>
      </c>
      <c r="Z489">
        <v>0</v>
      </c>
      <c r="AA489">
        <v>1</v>
      </c>
      <c r="AB489">
        <v>50</v>
      </c>
      <c r="AC489">
        <v>1</v>
      </c>
      <c r="AD489">
        <v>0</v>
      </c>
      <c r="AE489">
        <v>0</v>
      </c>
      <c r="AF489">
        <v>1</v>
      </c>
      <c r="AG489">
        <v>0</v>
      </c>
      <c r="AH489">
        <v>49</v>
      </c>
      <c r="AI489">
        <v>49</v>
      </c>
      <c r="AJ489">
        <v>49</v>
      </c>
      <c r="AK489">
        <v>49</v>
      </c>
      <c r="AL489">
        <v>0</v>
      </c>
      <c r="AM489">
        <v>0.12</v>
      </c>
      <c r="AN489">
        <v>4.454545454545455</v>
      </c>
      <c r="AO489">
        <v>0</v>
      </c>
      <c r="AP489" t="s">
        <v>85</v>
      </c>
      <c r="AQ489" t="s">
        <v>73</v>
      </c>
      <c r="AR489" t="s">
        <v>472</v>
      </c>
      <c r="AS489">
        <v>0</v>
      </c>
      <c r="AT489">
        <v>0</v>
      </c>
      <c r="AU489">
        <v>0</v>
      </c>
      <c r="AV489">
        <v>0</v>
      </c>
      <c r="AW489">
        <v>0</v>
      </c>
      <c r="AX489">
        <v>0</v>
      </c>
      <c r="AY489">
        <v>0</v>
      </c>
      <c r="AZ489" t="s">
        <v>80</v>
      </c>
      <c r="BA489">
        <v>6</v>
      </c>
      <c r="BB489">
        <v>0</v>
      </c>
      <c r="BC489" t="s">
        <v>76</v>
      </c>
      <c r="BD489">
        <v>0</v>
      </c>
      <c r="BE489" t="s">
        <v>76</v>
      </c>
      <c r="BF489">
        <v>1.3163199999999999</v>
      </c>
      <c r="BG489" t="s">
        <v>5720</v>
      </c>
    </row>
    <row r="490" spans="1:59" x14ac:dyDescent="0.25">
      <c r="A490" t="s">
        <v>654</v>
      </c>
      <c r="B490" t="s">
        <v>156</v>
      </c>
      <c r="C490">
        <v>1</v>
      </c>
      <c r="D490">
        <v>491</v>
      </c>
      <c r="E490">
        <v>2</v>
      </c>
      <c r="F490" t="s">
        <v>66</v>
      </c>
      <c r="G490" t="s">
        <v>67</v>
      </c>
      <c r="H490" t="s">
        <v>68</v>
      </c>
      <c r="I490" t="s">
        <v>8</v>
      </c>
      <c r="J490" t="s">
        <v>84</v>
      </c>
      <c r="K490" t="s">
        <v>70</v>
      </c>
      <c r="L490">
        <v>50</v>
      </c>
      <c r="M490">
        <v>1017709</v>
      </c>
      <c r="N490">
        <v>6</v>
      </c>
      <c r="O490">
        <v>2</v>
      </c>
      <c r="P490" t="s">
        <v>71</v>
      </c>
      <c r="Q490" t="s">
        <v>4508</v>
      </c>
      <c r="R490">
        <v>45</v>
      </c>
      <c r="S490" t="s">
        <v>648</v>
      </c>
      <c r="T490">
        <v>0</v>
      </c>
      <c r="U490">
        <v>6</v>
      </c>
      <c r="V490">
        <v>0</v>
      </c>
      <c r="W490">
        <v>0</v>
      </c>
      <c r="X490">
        <v>0</v>
      </c>
      <c r="Y490">
        <v>0</v>
      </c>
      <c r="Z490">
        <v>0</v>
      </c>
      <c r="AA490">
        <v>6</v>
      </c>
      <c r="AB490">
        <v>50</v>
      </c>
      <c r="AC490">
        <v>16</v>
      </c>
      <c r="AD490">
        <v>0</v>
      </c>
      <c r="AE490">
        <v>0</v>
      </c>
      <c r="AF490">
        <v>16</v>
      </c>
      <c r="AG490">
        <v>0</v>
      </c>
      <c r="AH490">
        <v>34</v>
      </c>
      <c r="AI490">
        <v>34</v>
      </c>
      <c r="AJ490">
        <v>34</v>
      </c>
      <c r="AK490">
        <v>34</v>
      </c>
      <c r="AL490">
        <v>0</v>
      </c>
      <c r="AM490">
        <v>0.12</v>
      </c>
      <c r="AN490">
        <v>3.0909090909090908</v>
      </c>
      <c r="AO490">
        <v>0</v>
      </c>
      <c r="AP490" t="s">
        <v>85</v>
      </c>
      <c r="AQ490" t="s">
        <v>73</v>
      </c>
      <c r="AR490" t="s">
        <v>472</v>
      </c>
      <c r="AS490">
        <v>0</v>
      </c>
      <c r="AT490">
        <v>0</v>
      </c>
      <c r="AU490">
        <v>0</v>
      </c>
      <c r="AV490">
        <v>0</v>
      </c>
      <c r="AW490">
        <v>0</v>
      </c>
      <c r="AX490">
        <v>0</v>
      </c>
      <c r="AY490">
        <v>0</v>
      </c>
      <c r="AZ490" t="s">
        <v>80</v>
      </c>
      <c r="BA490">
        <v>6</v>
      </c>
      <c r="BB490">
        <v>0</v>
      </c>
      <c r="BC490" t="s">
        <v>76</v>
      </c>
      <c r="BD490">
        <v>0</v>
      </c>
      <c r="BE490" t="s">
        <v>76</v>
      </c>
      <c r="BF490">
        <v>3.3895240000000002</v>
      </c>
      <c r="BG490" t="s">
        <v>5720</v>
      </c>
    </row>
    <row r="491" spans="1:59" x14ac:dyDescent="0.25">
      <c r="A491" t="s">
        <v>655</v>
      </c>
      <c r="B491" t="s">
        <v>156</v>
      </c>
      <c r="C491">
        <v>1</v>
      </c>
      <c r="D491">
        <v>492</v>
      </c>
      <c r="E491">
        <v>2</v>
      </c>
      <c r="F491" t="s">
        <v>66</v>
      </c>
      <c r="G491" t="s">
        <v>67</v>
      </c>
      <c r="H491" t="s">
        <v>68</v>
      </c>
      <c r="I491" t="s">
        <v>8</v>
      </c>
      <c r="J491" t="s">
        <v>84</v>
      </c>
      <c r="K491" t="s">
        <v>70</v>
      </c>
      <c r="L491">
        <v>50</v>
      </c>
      <c r="M491">
        <v>1017711</v>
      </c>
      <c r="N491">
        <v>6</v>
      </c>
      <c r="O491">
        <v>2</v>
      </c>
      <c r="P491" t="s">
        <v>71</v>
      </c>
      <c r="Q491" t="s">
        <v>4508</v>
      </c>
      <c r="R491">
        <v>45</v>
      </c>
      <c r="S491" t="s">
        <v>648</v>
      </c>
      <c r="T491">
        <v>0</v>
      </c>
      <c r="U491">
        <v>12</v>
      </c>
      <c r="V491">
        <v>0</v>
      </c>
      <c r="W491">
        <v>0</v>
      </c>
      <c r="X491">
        <v>0</v>
      </c>
      <c r="Y491">
        <v>0</v>
      </c>
      <c r="Z491">
        <v>0</v>
      </c>
      <c r="AA491">
        <v>12</v>
      </c>
      <c r="AB491">
        <v>50</v>
      </c>
      <c r="AC491">
        <v>30</v>
      </c>
      <c r="AD491">
        <v>0</v>
      </c>
      <c r="AE491">
        <v>0</v>
      </c>
      <c r="AF491">
        <v>30</v>
      </c>
      <c r="AG491">
        <v>0</v>
      </c>
      <c r="AH491">
        <v>20</v>
      </c>
      <c r="AI491">
        <v>20</v>
      </c>
      <c r="AJ491">
        <v>20</v>
      </c>
      <c r="AK491">
        <v>20</v>
      </c>
      <c r="AL491">
        <v>0</v>
      </c>
      <c r="AM491">
        <v>0.12</v>
      </c>
      <c r="AN491">
        <v>1.8181818181818183</v>
      </c>
      <c r="AO491">
        <v>0</v>
      </c>
      <c r="AP491" t="s">
        <v>85</v>
      </c>
      <c r="AQ491" t="s">
        <v>73</v>
      </c>
      <c r="AR491" t="s">
        <v>472</v>
      </c>
      <c r="AS491">
        <v>0</v>
      </c>
      <c r="AT491">
        <v>0</v>
      </c>
      <c r="AU491">
        <v>0</v>
      </c>
      <c r="AV491">
        <v>0</v>
      </c>
      <c r="AW491">
        <v>0</v>
      </c>
      <c r="AX491">
        <v>0</v>
      </c>
      <c r="AY491">
        <v>0</v>
      </c>
      <c r="AZ491" t="s">
        <v>108</v>
      </c>
      <c r="BA491">
        <v>6</v>
      </c>
      <c r="BB491">
        <v>0</v>
      </c>
      <c r="BC491" t="s">
        <v>76</v>
      </c>
      <c r="BD491">
        <v>0</v>
      </c>
      <c r="BE491" t="s">
        <v>76</v>
      </c>
      <c r="BF491">
        <v>5.8576239999999995</v>
      </c>
      <c r="BG491" t="s">
        <v>5720</v>
      </c>
    </row>
    <row r="492" spans="1:59" x14ac:dyDescent="0.25">
      <c r="A492" t="s">
        <v>656</v>
      </c>
      <c r="B492" t="s">
        <v>156</v>
      </c>
      <c r="C492">
        <v>1</v>
      </c>
      <c r="D492">
        <v>493</v>
      </c>
      <c r="E492">
        <v>2</v>
      </c>
      <c r="F492" t="s">
        <v>66</v>
      </c>
      <c r="G492" t="s">
        <v>67</v>
      </c>
      <c r="H492" t="s">
        <v>68</v>
      </c>
      <c r="I492" t="s">
        <v>8</v>
      </c>
      <c r="J492" t="s">
        <v>84</v>
      </c>
      <c r="K492" t="s">
        <v>70</v>
      </c>
      <c r="L492">
        <v>50</v>
      </c>
      <c r="M492">
        <v>1017713</v>
      </c>
      <c r="N492">
        <v>6</v>
      </c>
      <c r="O492">
        <v>2</v>
      </c>
      <c r="P492" t="s">
        <v>71</v>
      </c>
      <c r="Q492" t="s">
        <v>4508</v>
      </c>
      <c r="R492">
        <v>45</v>
      </c>
      <c r="S492" t="s">
        <v>648</v>
      </c>
      <c r="T492">
        <v>0</v>
      </c>
      <c r="U492">
        <v>10</v>
      </c>
      <c r="V492">
        <v>0</v>
      </c>
      <c r="W492">
        <v>0</v>
      </c>
      <c r="X492">
        <v>0</v>
      </c>
      <c r="Y492">
        <v>0</v>
      </c>
      <c r="Z492">
        <v>0</v>
      </c>
      <c r="AA492">
        <v>10</v>
      </c>
      <c r="AB492">
        <v>50</v>
      </c>
      <c r="AC492">
        <v>22</v>
      </c>
      <c r="AD492">
        <v>0</v>
      </c>
      <c r="AE492">
        <v>0</v>
      </c>
      <c r="AF492">
        <v>22</v>
      </c>
      <c r="AG492">
        <v>0</v>
      </c>
      <c r="AH492">
        <v>28</v>
      </c>
      <c r="AI492">
        <v>28</v>
      </c>
      <c r="AJ492">
        <v>28</v>
      </c>
      <c r="AK492">
        <v>28</v>
      </c>
      <c r="AL492">
        <v>0</v>
      </c>
      <c r="AM492">
        <v>0.12</v>
      </c>
      <c r="AN492">
        <v>2.5454545454545454</v>
      </c>
      <c r="AO492">
        <v>0</v>
      </c>
      <c r="AP492" t="s">
        <v>85</v>
      </c>
      <c r="AQ492" t="s">
        <v>73</v>
      </c>
      <c r="AR492" t="s">
        <v>472</v>
      </c>
      <c r="AS492">
        <v>0</v>
      </c>
      <c r="AT492">
        <v>0</v>
      </c>
      <c r="AU492">
        <v>0</v>
      </c>
      <c r="AV492">
        <v>0</v>
      </c>
      <c r="AW492">
        <v>0</v>
      </c>
      <c r="AX492">
        <v>0</v>
      </c>
      <c r="AY492">
        <v>0</v>
      </c>
      <c r="AZ492" t="s">
        <v>80</v>
      </c>
      <c r="BA492">
        <v>6</v>
      </c>
      <c r="BB492">
        <v>0</v>
      </c>
      <c r="BC492" t="s">
        <v>76</v>
      </c>
      <c r="BD492">
        <v>0</v>
      </c>
      <c r="BE492" t="s">
        <v>76</v>
      </c>
      <c r="BF492">
        <v>2.9836586666666665</v>
      </c>
      <c r="BG492" t="s">
        <v>5720</v>
      </c>
    </row>
    <row r="493" spans="1:59" x14ac:dyDescent="0.25">
      <c r="A493" t="s">
        <v>657</v>
      </c>
      <c r="B493" t="s">
        <v>156</v>
      </c>
      <c r="C493">
        <v>1</v>
      </c>
      <c r="D493">
        <v>494</v>
      </c>
      <c r="E493">
        <v>2</v>
      </c>
      <c r="F493" t="s">
        <v>66</v>
      </c>
      <c r="G493" t="s">
        <v>67</v>
      </c>
      <c r="H493" t="s">
        <v>68</v>
      </c>
      <c r="I493" t="s">
        <v>8</v>
      </c>
      <c r="J493" t="s">
        <v>84</v>
      </c>
      <c r="K493" t="s">
        <v>70</v>
      </c>
      <c r="L493">
        <v>50</v>
      </c>
      <c r="M493">
        <v>1017715</v>
      </c>
      <c r="N493">
        <v>6</v>
      </c>
      <c r="O493">
        <v>2</v>
      </c>
      <c r="P493" t="s">
        <v>71</v>
      </c>
      <c r="Q493" t="s">
        <v>4508</v>
      </c>
      <c r="R493">
        <v>45</v>
      </c>
      <c r="S493" t="s">
        <v>648</v>
      </c>
      <c r="T493">
        <v>0</v>
      </c>
      <c r="U493">
        <v>0</v>
      </c>
      <c r="V493">
        <v>0</v>
      </c>
      <c r="W493">
        <v>0</v>
      </c>
      <c r="X493">
        <v>0</v>
      </c>
      <c r="Y493">
        <v>0</v>
      </c>
      <c r="Z493">
        <v>0</v>
      </c>
      <c r="AA493">
        <v>0</v>
      </c>
      <c r="AB493">
        <v>50</v>
      </c>
      <c r="AC493">
        <v>0</v>
      </c>
      <c r="AD493">
        <v>0</v>
      </c>
      <c r="AE493">
        <v>0</v>
      </c>
      <c r="AF493">
        <v>0</v>
      </c>
      <c r="AG493">
        <v>0</v>
      </c>
      <c r="AH493">
        <v>50</v>
      </c>
      <c r="AI493">
        <v>50</v>
      </c>
      <c r="AJ493">
        <v>50</v>
      </c>
      <c r="AK493">
        <v>50</v>
      </c>
      <c r="AL493">
        <v>0</v>
      </c>
      <c r="AM493">
        <v>0.12</v>
      </c>
      <c r="AN493">
        <v>4.5454545454545459</v>
      </c>
      <c r="AO493">
        <v>0</v>
      </c>
      <c r="AP493" t="s">
        <v>85</v>
      </c>
      <c r="AQ493" t="s">
        <v>86</v>
      </c>
      <c r="AR493" t="s">
        <v>472</v>
      </c>
      <c r="AS493">
        <v>0</v>
      </c>
      <c r="AT493">
        <v>0</v>
      </c>
      <c r="AU493">
        <v>0</v>
      </c>
      <c r="AV493">
        <v>0</v>
      </c>
      <c r="AW493">
        <v>0</v>
      </c>
      <c r="AX493">
        <v>0</v>
      </c>
      <c r="AY493">
        <v>0</v>
      </c>
      <c r="AZ493" t="s">
        <v>80</v>
      </c>
      <c r="BA493">
        <v>6</v>
      </c>
      <c r="BB493">
        <v>0</v>
      </c>
      <c r="BC493" t="s">
        <v>76</v>
      </c>
      <c r="BD493">
        <v>1</v>
      </c>
      <c r="BE493" t="s">
        <v>76</v>
      </c>
      <c r="BF493">
        <v>0</v>
      </c>
      <c r="BG493" t="s">
        <v>5720</v>
      </c>
    </row>
    <row r="494" spans="1:59" x14ac:dyDescent="0.25">
      <c r="A494" t="s">
        <v>658</v>
      </c>
      <c r="B494" t="s">
        <v>156</v>
      </c>
      <c r="C494">
        <v>1</v>
      </c>
      <c r="D494">
        <v>495</v>
      </c>
      <c r="E494">
        <v>2</v>
      </c>
      <c r="F494" t="s">
        <v>66</v>
      </c>
      <c r="G494" t="s">
        <v>67</v>
      </c>
      <c r="H494" t="s">
        <v>68</v>
      </c>
      <c r="I494" t="s">
        <v>8</v>
      </c>
      <c r="J494" t="s">
        <v>84</v>
      </c>
      <c r="K494" t="s">
        <v>70</v>
      </c>
      <c r="L494">
        <v>50</v>
      </c>
      <c r="M494">
        <v>1017717</v>
      </c>
      <c r="N494">
        <v>6</v>
      </c>
      <c r="O494">
        <v>2</v>
      </c>
      <c r="P494" t="s">
        <v>71</v>
      </c>
      <c r="Q494" t="s">
        <v>4508</v>
      </c>
      <c r="R494">
        <v>45</v>
      </c>
      <c r="S494" t="s">
        <v>648</v>
      </c>
      <c r="T494">
        <v>0</v>
      </c>
      <c r="U494">
        <v>0</v>
      </c>
      <c r="V494">
        <v>0</v>
      </c>
      <c r="W494">
        <v>0</v>
      </c>
      <c r="X494">
        <v>0</v>
      </c>
      <c r="Y494">
        <v>0</v>
      </c>
      <c r="Z494">
        <v>0</v>
      </c>
      <c r="AA494">
        <v>0</v>
      </c>
      <c r="AB494">
        <v>50</v>
      </c>
      <c r="AC494">
        <v>0</v>
      </c>
      <c r="AD494">
        <v>0</v>
      </c>
      <c r="AE494">
        <v>0</v>
      </c>
      <c r="AF494">
        <v>0</v>
      </c>
      <c r="AG494">
        <v>0</v>
      </c>
      <c r="AH494">
        <v>50</v>
      </c>
      <c r="AI494">
        <v>50</v>
      </c>
      <c r="AJ494">
        <v>50</v>
      </c>
      <c r="AK494">
        <v>50</v>
      </c>
      <c r="AL494">
        <v>0</v>
      </c>
      <c r="AM494">
        <v>0.12</v>
      </c>
      <c r="AN494">
        <v>4.5454545454545459</v>
      </c>
      <c r="AO494">
        <v>0</v>
      </c>
      <c r="AP494" t="s">
        <v>85</v>
      </c>
      <c r="AQ494" t="s">
        <v>86</v>
      </c>
      <c r="AR494" t="s">
        <v>472</v>
      </c>
      <c r="AS494">
        <v>0</v>
      </c>
      <c r="AT494">
        <v>0</v>
      </c>
      <c r="AU494">
        <v>0</v>
      </c>
      <c r="AV494">
        <v>0</v>
      </c>
      <c r="AW494">
        <v>0</v>
      </c>
      <c r="AX494">
        <v>0</v>
      </c>
      <c r="AY494">
        <v>0</v>
      </c>
      <c r="AZ494" t="s">
        <v>80</v>
      </c>
      <c r="BA494">
        <v>6</v>
      </c>
      <c r="BB494">
        <v>0</v>
      </c>
      <c r="BC494" t="s">
        <v>81</v>
      </c>
      <c r="BD494">
        <v>2</v>
      </c>
      <c r="BE494" t="s">
        <v>76</v>
      </c>
      <c r="BF494">
        <v>0</v>
      </c>
      <c r="BG494" t="s">
        <v>5720</v>
      </c>
    </row>
    <row r="495" spans="1:59" x14ac:dyDescent="0.25">
      <c r="A495" t="s">
        <v>659</v>
      </c>
      <c r="B495" t="s">
        <v>156</v>
      </c>
      <c r="C495">
        <v>1</v>
      </c>
      <c r="D495">
        <v>496</v>
      </c>
      <c r="E495">
        <v>2</v>
      </c>
      <c r="F495" t="s">
        <v>66</v>
      </c>
      <c r="G495" t="s">
        <v>67</v>
      </c>
      <c r="H495" t="s">
        <v>68</v>
      </c>
      <c r="I495" t="s">
        <v>8</v>
      </c>
      <c r="J495" t="s">
        <v>84</v>
      </c>
      <c r="K495" t="s">
        <v>70</v>
      </c>
      <c r="L495">
        <v>50</v>
      </c>
      <c r="M495">
        <v>1017719</v>
      </c>
      <c r="N495">
        <v>6</v>
      </c>
      <c r="O495">
        <v>2</v>
      </c>
      <c r="P495" t="s">
        <v>71</v>
      </c>
      <c r="Q495" t="s">
        <v>4509</v>
      </c>
      <c r="R495">
        <v>46</v>
      </c>
      <c r="T495">
        <v>0</v>
      </c>
      <c r="U495">
        <v>12</v>
      </c>
      <c r="V495">
        <v>0</v>
      </c>
      <c r="W495">
        <v>0</v>
      </c>
      <c r="X495">
        <v>0</v>
      </c>
      <c r="Y495">
        <v>0</v>
      </c>
      <c r="Z495">
        <v>0</v>
      </c>
      <c r="AA495">
        <v>12</v>
      </c>
      <c r="AB495">
        <v>50</v>
      </c>
      <c r="AC495">
        <v>30</v>
      </c>
      <c r="AD495">
        <v>0</v>
      </c>
      <c r="AE495">
        <v>0</v>
      </c>
      <c r="AF495">
        <v>30</v>
      </c>
      <c r="AG495">
        <v>0</v>
      </c>
      <c r="AH495">
        <v>20</v>
      </c>
      <c r="AI495">
        <v>20</v>
      </c>
      <c r="AJ495">
        <v>20</v>
      </c>
      <c r="AK495">
        <v>20</v>
      </c>
      <c r="AL495">
        <v>0</v>
      </c>
      <c r="AM495">
        <v>0.12</v>
      </c>
      <c r="AN495">
        <v>1.8181818181818183</v>
      </c>
      <c r="AO495">
        <v>0</v>
      </c>
      <c r="AP495" t="s">
        <v>85</v>
      </c>
      <c r="AQ495" t="s">
        <v>73</v>
      </c>
      <c r="AR495" t="s">
        <v>472</v>
      </c>
      <c r="AS495">
        <v>0</v>
      </c>
      <c r="AT495">
        <v>0</v>
      </c>
      <c r="AU495">
        <v>0</v>
      </c>
      <c r="AV495">
        <v>0</v>
      </c>
      <c r="AW495">
        <v>0</v>
      </c>
      <c r="AX495">
        <v>0</v>
      </c>
      <c r="AY495">
        <v>0</v>
      </c>
      <c r="AZ495" t="s">
        <v>83</v>
      </c>
      <c r="BA495">
        <v>6</v>
      </c>
      <c r="BB495">
        <v>0</v>
      </c>
      <c r="BC495" t="s">
        <v>75</v>
      </c>
      <c r="BD495">
        <v>0</v>
      </c>
      <c r="BE495" t="s">
        <v>76</v>
      </c>
      <c r="BF495">
        <v>4.058653333333333</v>
      </c>
      <c r="BG495" t="s">
        <v>5721</v>
      </c>
    </row>
    <row r="496" spans="1:59" x14ac:dyDescent="0.25">
      <c r="A496" t="s">
        <v>660</v>
      </c>
      <c r="B496" t="s">
        <v>156</v>
      </c>
      <c r="C496">
        <v>1</v>
      </c>
      <c r="D496">
        <v>497</v>
      </c>
      <c r="E496">
        <v>2</v>
      </c>
      <c r="F496" t="s">
        <v>66</v>
      </c>
      <c r="G496" t="s">
        <v>67</v>
      </c>
      <c r="H496" t="s">
        <v>68</v>
      </c>
      <c r="I496" t="s">
        <v>8</v>
      </c>
      <c r="J496" t="s">
        <v>84</v>
      </c>
      <c r="K496" t="s">
        <v>70</v>
      </c>
      <c r="L496">
        <v>50</v>
      </c>
      <c r="M496">
        <v>1017721</v>
      </c>
      <c r="N496">
        <v>6</v>
      </c>
      <c r="O496">
        <v>2</v>
      </c>
      <c r="P496" t="s">
        <v>71</v>
      </c>
      <c r="Q496" t="s">
        <v>4509</v>
      </c>
      <c r="R496">
        <v>46</v>
      </c>
      <c r="T496">
        <v>0</v>
      </c>
      <c r="U496">
        <v>10</v>
      </c>
      <c r="V496">
        <v>0</v>
      </c>
      <c r="W496">
        <v>0</v>
      </c>
      <c r="X496">
        <v>0</v>
      </c>
      <c r="Y496">
        <v>0</v>
      </c>
      <c r="Z496">
        <v>0</v>
      </c>
      <c r="AA496">
        <v>10</v>
      </c>
      <c r="AB496">
        <v>50</v>
      </c>
      <c r="AC496">
        <v>22</v>
      </c>
      <c r="AD496">
        <v>0</v>
      </c>
      <c r="AE496">
        <v>0</v>
      </c>
      <c r="AF496">
        <v>22</v>
      </c>
      <c r="AG496">
        <v>0</v>
      </c>
      <c r="AH496">
        <v>28</v>
      </c>
      <c r="AI496">
        <v>28</v>
      </c>
      <c r="AJ496">
        <v>28</v>
      </c>
      <c r="AK496">
        <v>28</v>
      </c>
      <c r="AL496">
        <v>0</v>
      </c>
      <c r="AM496">
        <v>0.12</v>
      </c>
      <c r="AN496">
        <v>2.5454545454545454</v>
      </c>
      <c r="AO496">
        <v>0</v>
      </c>
      <c r="AP496" t="s">
        <v>85</v>
      </c>
      <c r="AQ496" t="s">
        <v>73</v>
      </c>
      <c r="AR496" t="s">
        <v>472</v>
      </c>
      <c r="AS496">
        <v>0</v>
      </c>
      <c r="AT496">
        <v>0</v>
      </c>
      <c r="AU496">
        <v>0</v>
      </c>
      <c r="AV496">
        <v>0</v>
      </c>
      <c r="AW496">
        <v>0</v>
      </c>
      <c r="AX496">
        <v>0</v>
      </c>
      <c r="AY496">
        <v>0</v>
      </c>
      <c r="AZ496" t="s">
        <v>83</v>
      </c>
      <c r="BA496">
        <v>6</v>
      </c>
      <c r="BB496">
        <v>0</v>
      </c>
      <c r="BC496" t="s">
        <v>76</v>
      </c>
      <c r="BD496">
        <v>0</v>
      </c>
      <c r="BE496" t="s">
        <v>76</v>
      </c>
      <c r="BF496">
        <v>2.9178426666666666</v>
      </c>
      <c r="BG496" t="s">
        <v>5721</v>
      </c>
    </row>
    <row r="497" spans="1:59" x14ac:dyDescent="0.25">
      <c r="A497" t="s">
        <v>661</v>
      </c>
      <c r="B497" t="s">
        <v>156</v>
      </c>
      <c r="C497">
        <v>1</v>
      </c>
      <c r="D497">
        <v>498</v>
      </c>
      <c r="E497">
        <v>2</v>
      </c>
      <c r="F497" t="s">
        <v>66</v>
      </c>
      <c r="G497" t="s">
        <v>67</v>
      </c>
      <c r="H497" t="s">
        <v>68</v>
      </c>
      <c r="I497" t="s">
        <v>8</v>
      </c>
      <c r="J497" t="s">
        <v>84</v>
      </c>
      <c r="K497" t="s">
        <v>70</v>
      </c>
      <c r="L497">
        <v>50</v>
      </c>
      <c r="M497">
        <v>1017723</v>
      </c>
      <c r="N497">
        <v>6</v>
      </c>
      <c r="O497">
        <v>2</v>
      </c>
      <c r="P497" t="s">
        <v>71</v>
      </c>
      <c r="Q497" t="s">
        <v>4509</v>
      </c>
      <c r="R497">
        <v>46</v>
      </c>
      <c r="T497">
        <v>0</v>
      </c>
      <c r="U497">
        <v>12</v>
      </c>
      <c r="V497">
        <v>0</v>
      </c>
      <c r="W497">
        <v>0</v>
      </c>
      <c r="X497">
        <v>0</v>
      </c>
      <c r="Y497">
        <v>0</v>
      </c>
      <c r="Z497">
        <v>0</v>
      </c>
      <c r="AA497">
        <v>12</v>
      </c>
      <c r="AB497">
        <v>50</v>
      </c>
      <c r="AC497">
        <v>32</v>
      </c>
      <c r="AD497">
        <v>0</v>
      </c>
      <c r="AE497">
        <v>0</v>
      </c>
      <c r="AF497">
        <v>32</v>
      </c>
      <c r="AG497">
        <v>0</v>
      </c>
      <c r="AH497">
        <v>18</v>
      </c>
      <c r="AI497">
        <v>18</v>
      </c>
      <c r="AJ497">
        <v>18</v>
      </c>
      <c r="AK497">
        <v>18</v>
      </c>
      <c r="AL497">
        <v>0</v>
      </c>
      <c r="AM497">
        <v>0.12</v>
      </c>
      <c r="AN497">
        <v>1.6363636363636365</v>
      </c>
      <c r="AO497">
        <v>0</v>
      </c>
      <c r="AP497" t="s">
        <v>85</v>
      </c>
      <c r="AQ497" t="s">
        <v>73</v>
      </c>
      <c r="AR497" t="s">
        <v>472</v>
      </c>
      <c r="AS497">
        <v>0</v>
      </c>
      <c r="AT497">
        <v>0</v>
      </c>
      <c r="AU497">
        <v>0</v>
      </c>
      <c r="AV497">
        <v>0</v>
      </c>
      <c r="AW497">
        <v>0</v>
      </c>
      <c r="AX497">
        <v>0</v>
      </c>
      <c r="AY497">
        <v>0</v>
      </c>
      <c r="AZ497" t="s">
        <v>83</v>
      </c>
      <c r="BA497">
        <v>6</v>
      </c>
      <c r="BB497">
        <v>0</v>
      </c>
      <c r="BC497" t="s">
        <v>76</v>
      </c>
      <c r="BD497">
        <v>0</v>
      </c>
      <c r="BE497" t="s">
        <v>76</v>
      </c>
      <c r="BF497">
        <v>3.444370666666666</v>
      </c>
      <c r="BG497" t="s">
        <v>5721</v>
      </c>
    </row>
    <row r="498" spans="1:59" x14ac:dyDescent="0.25">
      <c r="A498" t="s">
        <v>662</v>
      </c>
      <c r="B498" t="s">
        <v>156</v>
      </c>
      <c r="C498">
        <v>1</v>
      </c>
      <c r="D498">
        <v>499</v>
      </c>
      <c r="E498">
        <v>2</v>
      </c>
      <c r="F498" t="s">
        <v>66</v>
      </c>
      <c r="G498" t="s">
        <v>67</v>
      </c>
      <c r="H498" t="s">
        <v>68</v>
      </c>
      <c r="I498" t="s">
        <v>8</v>
      </c>
      <c r="J498" t="s">
        <v>84</v>
      </c>
      <c r="K498" t="s">
        <v>70</v>
      </c>
      <c r="L498">
        <v>50</v>
      </c>
      <c r="M498">
        <v>1017725</v>
      </c>
      <c r="N498">
        <v>6</v>
      </c>
      <c r="O498">
        <v>2</v>
      </c>
      <c r="P498" t="s">
        <v>71</v>
      </c>
      <c r="Q498" t="s">
        <v>4509</v>
      </c>
      <c r="R498">
        <v>46</v>
      </c>
      <c r="T498">
        <v>0</v>
      </c>
      <c r="U498">
        <v>8</v>
      </c>
      <c r="V498">
        <v>0</v>
      </c>
      <c r="W498">
        <v>0</v>
      </c>
      <c r="X498">
        <v>0</v>
      </c>
      <c r="Y498">
        <v>0</v>
      </c>
      <c r="Z498">
        <v>0</v>
      </c>
      <c r="AA498">
        <v>8</v>
      </c>
      <c r="AB498">
        <v>50</v>
      </c>
      <c r="AC498">
        <v>20</v>
      </c>
      <c r="AD498">
        <v>0</v>
      </c>
      <c r="AE498">
        <v>0</v>
      </c>
      <c r="AF498">
        <v>20</v>
      </c>
      <c r="AG498">
        <v>0</v>
      </c>
      <c r="AH498">
        <v>30</v>
      </c>
      <c r="AI498">
        <v>30</v>
      </c>
      <c r="AJ498">
        <v>30</v>
      </c>
      <c r="AK498">
        <v>30</v>
      </c>
      <c r="AL498">
        <v>0</v>
      </c>
      <c r="AM498">
        <v>0.12</v>
      </c>
      <c r="AN498">
        <v>2.7272727272727275</v>
      </c>
      <c r="AO498">
        <v>0</v>
      </c>
      <c r="AP498" t="s">
        <v>85</v>
      </c>
      <c r="AQ498" t="s">
        <v>73</v>
      </c>
      <c r="AR498" t="s">
        <v>472</v>
      </c>
      <c r="AS498">
        <v>0</v>
      </c>
      <c r="AT498">
        <v>0</v>
      </c>
      <c r="AU498">
        <v>0</v>
      </c>
      <c r="AV498">
        <v>0</v>
      </c>
      <c r="AW498">
        <v>0</v>
      </c>
      <c r="AX498">
        <v>0</v>
      </c>
      <c r="AY498">
        <v>0</v>
      </c>
      <c r="AZ498" t="s">
        <v>83</v>
      </c>
      <c r="BA498">
        <v>6</v>
      </c>
      <c r="BB498">
        <v>0</v>
      </c>
      <c r="BC498" t="s">
        <v>76</v>
      </c>
      <c r="BD498">
        <v>0</v>
      </c>
      <c r="BE498" t="s">
        <v>76</v>
      </c>
      <c r="BF498">
        <v>3.8502360000000002</v>
      </c>
      <c r="BG498" t="s">
        <v>5721</v>
      </c>
    </row>
    <row r="499" spans="1:59" x14ac:dyDescent="0.25">
      <c r="A499" t="s">
        <v>663</v>
      </c>
      <c r="B499" t="s">
        <v>156</v>
      </c>
      <c r="C499">
        <v>1</v>
      </c>
      <c r="D499">
        <v>500</v>
      </c>
      <c r="E499">
        <v>2</v>
      </c>
      <c r="F499" t="s">
        <v>66</v>
      </c>
      <c r="G499" t="s">
        <v>67</v>
      </c>
      <c r="H499" t="s">
        <v>68</v>
      </c>
      <c r="I499" t="s">
        <v>8</v>
      </c>
      <c r="J499" t="s">
        <v>84</v>
      </c>
      <c r="K499" t="s">
        <v>70</v>
      </c>
      <c r="L499">
        <v>50</v>
      </c>
      <c r="M499">
        <v>1017727</v>
      </c>
      <c r="N499">
        <v>6</v>
      </c>
      <c r="O499">
        <v>2</v>
      </c>
      <c r="P499" t="s">
        <v>71</v>
      </c>
      <c r="Q499" t="s">
        <v>4509</v>
      </c>
      <c r="R499">
        <v>46</v>
      </c>
      <c r="T499">
        <v>0</v>
      </c>
      <c r="U499">
        <v>0</v>
      </c>
      <c r="V499">
        <v>0</v>
      </c>
      <c r="W499">
        <v>0</v>
      </c>
      <c r="X499">
        <v>0</v>
      </c>
      <c r="Y499">
        <v>0</v>
      </c>
      <c r="Z499">
        <v>0</v>
      </c>
      <c r="AA499">
        <v>0</v>
      </c>
      <c r="AB499">
        <v>50</v>
      </c>
      <c r="AC499">
        <v>0</v>
      </c>
      <c r="AD499">
        <v>0</v>
      </c>
      <c r="AE499">
        <v>0</v>
      </c>
      <c r="AF499">
        <v>0</v>
      </c>
      <c r="AG499">
        <v>0</v>
      </c>
      <c r="AH499">
        <v>50</v>
      </c>
      <c r="AI499">
        <v>50</v>
      </c>
      <c r="AJ499">
        <v>50</v>
      </c>
      <c r="AK499">
        <v>50</v>
      </c>
      <c r="AL499">
        <v>0</v>
      </c>
      <c r="AM499">
        <v>0.12</v>
      </c>
      <c r="AN499">
        <v>4.5454545454545459</v>
      </c>
      <c r="AO499">
        <v>0</v>
      </c>
      <c r="AP499" t="s">
        <v>85</v>
      </c>
      <c r="AQ499" t="s">
        <v>86</v>
      </c>
      <c r="AR499" t="s">
        <v>472</v>
      </c>
      <c r="AS499">
        <v>0</v>
      </c>
      <c r="AT499">
        <v>0</v>
      </c>
      <c r="AU499">
        <v>0</v>
      </c>
      <c r="AV499">
        <v>0</v>
      </c>
      <c r="AW499">
        <v>0</v>
      </c>
      <c r="AX499">
        <v>0</v>
      </c>
      <c r="AY499">
        <v>0</v>
      </c>
      <c r="AZ499" t="s">
        <v>83</v>
      </c>
      <c r="BA499">
        <v>6</v>
      </c>
      <c r="BB499">
        <v>0</v>
      </c>
      <c r="BC499" t="s">
        <v>76</v>
      </c>
      <c r="BD499">
        <v>1</v>
      </c>
      <c r="BE499" t="s">
        <v>76</v>
      </c>
      <c r="BF499">
        <v>0</v>
      </c>
      <c r="BG499" t="s">
        <v>5721</v>
      </c>
    </row>
    <row r="500" spans="1:59" x14ac:dyDescent="0.25">
      <c r="A500" t="s">
        <v>664</v>
      </c>
      <c r="B500" t="s">
        <v>156</v>
      </c>
      <c r="C500">
        <v>1</v>
      </c>
      <c r="D500">
        <v>501</v>
      </c>
      <c r="E500">
        <v>2</v>
      </c>
      <c r="F500" t="s">
        <v>66</v>
      </c>
      <c r="G500" t="s">
        <v>67</v>
      </c>
      <c r="H500" t="s">
        <v>68</v>
      </c>
      <c r="I500" t="s">
        <v>8</v>
      </c>
      <c r="J500" t="s">
        <v>84</v>
      </c>
      <c r="K500" t="s">
        <v>70</v>
      </c>
      <c r="L500">
        <v>50</v>
      </c>
      <c r="M500">
        <v>1017729</v>
      </c>
      <c r="N500">
        <v>6</v>
      </c>
      <c r="O500">
        <v>2</v>
      </c>
      <c r="P500" t="s">
        <v>71</v>
      </c>
      <c r="Q500" t="s">
        <v>4509</v>
      </c>
      <c r="R500">
        <v>46</v>
      </c>
      <c r="T500">
        <v>0</v>
      </c>
      <c r="U500">
        <v>1</v>
      </c>
      <c r="V500">
        <v>0</v>
      </c>
      <c r="W500">
        <v>0</v>
      </c>
      <c r="X500">
        <v>0</v>
      </c>
      <c r="Y500">
        <v>0</v>
      </c>
      <c r="Z500">
        <v>0</v>
      </c>
      <c r="AA500">
        <v>1</v>
      </c>
      <c r="AB500">
        <v>50</v>
      </c>
      <c r="AC500">
        <v>1</v>
      </c>
      <c r="AD500">
        <v>0</v>
      </c>
      <c r="AE500">
        <v>0</v>
      </c>
      <c r="AF500">
        <v>1</v>
      </c>
      <c r="AG500">
        <v>0</v>
      </c>
      <c r="AH500">
        <v>49</v>
      </c>
      <c r="AI500">
        <v>49</v>
      </c>
      <c r="AJ500">
        <v>49</v>
      </c>
      <c r="AK500">
        <v>49</v>
      </c>
      <c r="AL500">
        <v>0</v>
      </c>
      <c r="AM500">
        <v>0.12</v>
      </c>
      <c r="AN500">
        <v>4.454545454545455</v>
      </c>
      <c r="AO500">
        <v>0</v>
      </c>
      <c r="AP500" t="s">
        <v>85</v>
      </c>
      <c r="AQ500" t="s">
        <v>73</v>
      </c>
      <c r="AR500" t="s">
        <v>472</v>
      </c>
      <c r="AS500">
        <v>0</v>
      </c>
      <c r="AT500">
        <v>0</v>
      </c>
      <c r="AU500">
        <v>0</v>
      </c>
      <c r="AV500">
        <v>0</v>
      </c>
      <c r="AW500">
        <v>0</v>
      </c>
      <c r="AX500">
        <v>0</v>
      </c>
      <c r="AY500">
        <v>0</v>
      </c>
      <c r="AZ500" t="s">
        <v>83</v>
      </c>
      <c r="BA500">
        <v>6</v>
      </c>
      <c r="BB500">
        <v>0</v>
      </c>
      <c r="BC500" t="s">
        <v>76</v>
      </c>
      <c r="BD500">
        <v>0</v>
      </c>
      <c r="BE500" t="s">
        <v>76</v>
      </c>
      <c r="BF500">
        <v>1.3163199999999999</v>
      </c>
      <c r="BG500" t="s">
        <v>5721</v>
      </c>
    </row>
    <row r="501" spans="1:59" x14ac:dyDescent="0.25">
      <c r="A501" t="s">
        <v>665</v>
      </c>
      <c r="B501" t="s">
        <v>156</v>
      </c>
      <c r="C501">
        <v>1</v>
      </c>
      <c r="D501">
        <v>502</v>
      </c>
      <c r="E501">
        <v>2</v>
      </c>
      <c r="F501" t="s">
        <v>66</v>
      </c>
      <c r="G501" t="s">
        <v>67</v>
      </c>
      <c r="H501" t="s">
        <v>68</v>
      </c>
      <c r="I501" t="s">
        <v>8</v>
      </c>
      <c r="J501" t="s">
        <v>84</v>
      </c>
      <c r="K501" t="s">
        <v>70</v>
      </c>
      <c r="L501">
        <v>50</v>
      </c>
      <c r="M501">
        <v>1017731</v>
      </c>
      <c r="N501">
        <v>8</v>
      </c>
      <c r="O501">
        <v>2</v>
      </c>
      <c r="P501" t="s">
        <v>71</v>
      </c>
      <c r="Q501" t="s">
        <v>4509</v>
      </c>
      <c r="R501">
        <v>46</v>
      </c>
      <c r="T501">
        <v>0</v>
      </c>
      <c r="U501">
        <v>8</v>
      </c>
      <c r="V501">
        <v>0</v>
      </c>
      <c r="W501">
        <v>0</v>
      </c>
      <c r="X501">
        <v>0</v>
      </c>
      <c r="Y501">
        <v>8</v>
      </c>
      <c r="Z501">
        <v>0</v>
      </c>
      <c r="AA501">
        <v>16</v>
      </c>
      <c r="AB501">
        <v>50</v>
      </c>
      <c r="AC501">
        <v>28</v>
      </c>
      <c r="AD501">
        <v>0</v>
      </c>
      <c r="AE501">
        <v>24</v>
      </c>
      <c r="AF501">
        <v>52</v>
      </c>
      <c r="AG501">
        <v>0</v>
      </c>
      <c r="AH501">
        <v>22</v>
      </c>
      <c r="AI501">
        <v>-2</v>
      </c>
      <c r="AJ501">
        <v>-2</v>
      </c>
      <c r="AK501">
        <v>22</v>
      </c>
      <c r="AL501">
        <v>0</v>
      </c>
      <c r="AM501">
        <v>0.16</v>
      </c>
      <c r="AN501">
        <v>-0.18181818181818182</v>
      </c>
      <c r="AO501">
        <v>0</v>
      </c>
      <c r="AP501" t="s">
        <v>85</v>
      </c>
      <c r="AQ501" t="s">
        <v>73</v>
      </c>
      <c r="AR501" t="s">
        <v>472</v>
      </c>
      <c r="AS501">
        <v>0</v>
      </c>
      <c r="AT501">
        <v>0</v>
      </c>
      <c r="AU501">
        <v>0</v>
      </c>
      <c r="AV501">
        <v>0</v>
      </c>
      <c r="AW501">
        <v>0</v>
      </c>
      <c r="AX501">
        <v>0</v>
      </c>
      <c r="AY501">
        <v>0</v>
      </c>
      <c r="AZ501" t="s">
        <v>83</v>
      </c>
      <c r="BA501">
        <v>8</v>
      </c>
      <c r="BB501">
        <v>0</v>
      </c>
      <c r="BC501" t="s">
        <v>76</v>
      </c>
      <c r="BD501">
        <v>0</v>
      </c>
      <c r="BE501" t="s">
        <v>76</v>
      </c>
      <c r="BF501">
        <v>7.6346559999999988</v>
      </c>
      <c r="BG501" t="s">
        <v>5721</v>
      </c>
    </row>
    <row r="502" spans="1:59" x14ac:dyDescent="0.25">
      <c r="A502" t="s">
        <v>666</v>
      </c>
      <c r="B502" t="s">
        <v>156</v>
      </c>
      <c r="C502">
        <v>1</v>
      </c>
      <c r="D502">
        <v>503</v>
      </c>
      <c r="E502">
        <v>2</v>
      </c>
      <c r="F502" t="s">
        <v>66</v>
      </c>
      <c r="G502" t="s">
        <v>67</v>
      </c>
      <c r="H502" t="s">
        <v>68</v>
      </c>
      <c r="I502" t="s">
        <v>8</v>
      </c>
      <c r="J502" t="s">
        <v>84</v>
      </c>
      <c r="K502" t="s">
        <v>70</v>
      </c>
      <c r="L502">
        <v>50</v>
      </c>
      <c r="M502">
        <v>1017733</v>
      </c>
      <c r="N502">
        <v>6</v>
      </c>
      <c r="O502">
        <v>2</v>
      </c>
      <c r="P502" t="s">
        <v>71</v>
      </c>
      <c r="Q502" t="s">
        <v>4509</v>
      </c>
      <c r="R502">
        <v>46</v>
      </c>
      <c r="T502">
        <v>0</v>
      </c>
      <c r="U502">
        <v>3</v>
      </c>
      <c r="V502">
        <v>0</v>
      </c>
      <c r="W502">
        <v>0</v>
      </c>
      <c r="X502">
        <v>0</v>
      </c>
      <c r="Y502">
        <v>14</v>
      </c>
      <c r="Z502">
        <v>0</v>
      </c>
      <c r="AA502">
        <v>17</v>
      </c>
      <c r="AB502">
        <v>50</v>
      </c>
      <c r="AC502">
        <v>3</v>
      </c>
      <c r="AD502">
        <v>0</v>
      </c>
      <c r="AE502">
        <v>44</v>
      </c>
      <c r="AF502">
        <v>47</v>
      </c>
      <c r="AG502">
        <v>0</v>
      </c>
      <c r="AH502">
        <v>47</v>
      </c>
      <c r="AI502">
        <v>3</v>
      </c>
      <c r="AJ502">
        <v>3</v>
      </c>
      <c r="AK502">
        <v>47</v>
      </c>
      <c r="AL502">
        <v>0</v>
      </c>
      <c r="AM502">
        <v>0.12</v>
      </c>
      <c r="AN502">
        <v>0.27272727272727271</v>
      </c>
      <c r="AO502">
        <v>0</v>
      </c>
      <c r="AP502" t="s">
        <v>85</v>
      </c>
      <c r="AQ502" t="s">
        <v>73</v>
      </c>
      <c r="AR502" t="s">
        <v>472</v>
      </c>
      <c r="AS502">
        <v>0</v>
      </c>
      <c r="AT502">
        <v>0</v>
      </c>
      <c r="AU502">
        <v>0</v>
      </c>
      <c r="AV502">
        <v>0</v>
      </c>
      <c r="AW502">
        <v>0</v>
      </c>
      <c r="AX502">
        <v>0</v>
      </c>
      <c r="AY502">
        <v>0</v>
      </c>
      <c r="AZ502" t="s">
        <v>83</v>
      </c>
      <c r="BA502">
        <v>6</v>
      </c>
      <c r="BB502">
        <v>0</v>
      </c>
      <c r="BC502" t="s">
        <v>76</v>
      </c>
      <c r="BD502">
        <v>0</v>
      </c>
      <c r="BE502" t="s">
        <v>76</v>
      </c>
      <c r="BF502">
        <v>1.3163199999999999</v>
      </c>
      <c r="BG502" t="s">
        <v>5721</v>
      </c>
    </row>
    <row r="503" spans="1:59" x14ac:dyDescent="0.25">
      <c r="A503" t="s">
        <v>667</v>
      </c>
      <c r="B503" t="s">
        <v>156</v>
      </c>
      <c r="C503">
        <v>1</v>
      </c>
      <c r="D503">
        <v>504</v>
      </c>
      <c r="E503">
        <v>2</v>
      </c>
      <c r="F503" t="s">
        <v>66</v>
      </c>
      <c r="G503" t="s">
        <v>67</v>
      </c>
      <c r="H503" t="s">
        <v>68</v>
      </c>
      <c r="I503" t="s">
        <v>8</v>
      </c>
      <c r="J503" t="s">
        <v>84</v>
      </c>
      <c r="K503" t="s">
        <v>70</v>
      </c>
      <c r="L503">
        <v>50</v>
      </c>
      <c r="M503">
        <v>1017735</v>
      </c>
      <c r="N503">
        <v>6</v>
      </c>
      <c r="O503">
        <v>2</v>
      </c>
      <c r="P503" t="s">
        <v>71</v>
      </c>
      <c r="Q503" t="s">
        <v>4509</v>
      </c>
      <c r="R503">
        <v>46</v>
      </c>
      <c r="T503">
        <v>0</v>
      </c>
      <c r="U503">
        <v>11</v>
      </c>
      <c r="V503">
        <v>0</v>
      </c>
      <c r="W503">
        <v>0</v>
      </c>
      <c r="X503">
        <v>0</v>
      </c>
      <c r="Y503">
        <v>2</v>
      </c>
      <c r="Z503">
        <v>0</v>
      </c>
      <c r="AA503">
        <v>13</v>
      </c>
      <c r="AB503">
        <v>50</v>
      </c>
      <c r="AC503">
        <v>23</v>
      </c>
      <c r="AD503">
        <v>0</v>
      </c>
      <c r="AE503">
        <v>4</v>
      </c>
      <c r="AF503">
        <v>27</v>
      </c>
      <c r="AG503">
        <v>0</v>
      </c>
      <c r="AH503">
        <v>27</v>
      </c>
      <c r="AI503">
        <v>23</v>
      </c>
      <c r="AJ503">
        <v>23</v>
      </c>
      <c r="AK503">
        <v>27</v>
      </c>
      <c r="AL503">
        <v>0</v>
      </c>
      <c r="AM503">
        <v>0.12</v>
      </c>
      <c r="AN503">
        <v>2.0909090909090908</v>
      </c>
      <c r="AO503">
        <v>0</v>
      </c>
      <c r="AP503" t="s">
        <v>85</v>
      </c>
      <c r="AQ503" t="s">
        <v>73</v>
      </c>
      <c r="AR503" t="s">
        <v>472</v>
      </c>
      <c r="AS503">
        <v>0</v>
      </c>
      <c r="AT503">
        <v>0</v>
      </c>
      <c r="AU503">
        <v>0</v>
      </c>
      <c r="AV503">
        <v>0</v>
      </c>
      <c r="AW503">
        <v>0</v>
      </c>
      <c r="AX503">
        <v>0</v>
      </c>
      <c r="AY503">
        <v>0</v>
      </c>
      <c r="AZ503" t="s">
        <v>83</v>
      </c>
      <c r="BA503">
        <v>6</v>
      </c>
      <c r="BB503">
        <v>0</v>
      </c>
      <c r="BC503" t="s">
        <v>76</v>
      </c>
      <c r="BD503">
        <v>0</v>
      </c>
      <c r="BE503" t="s">
        <v>76</v>
      </c>
      <c r="BF503">
        <v>4.5413039999999993</v>
      </c>
      <c r="BG503" t="s">
        <v>5721</v>
      </c>
    </row>
    <row r="504" spans="1:59" x14ac:dyDescent="0.25">
      <c r="A504" t="s">
        <v>668</v>
      </c>
      <c r="B504" t="s">
        <v>156</v>
      </c>
      <c r="C504">
        <v>1</v>
      </c>
      <c r="D504">
        <v>505</v>
      </c>
      <c r="E504">
        <v>2</v>
      </c>
      <c r="F504" t="s">
        <v>66</v>
      </c>
      <c r="G504" t="s">
        <v>67</v>
      </c>
      <c r="H504" t="s">
        <v>68</v>
      </c>
      <c r="I504" t="s">
        <v>8</v>
      </c>
      <c r="J504" t="s">
        <v>84</v>
      </c>
      <c r="K504" t="s">
        <v>70</v>
      </c>
      <c r="L504">
        <v>50</v>
      </c>
      <c r="M504">
        <v>1017737</v>
      </c>
      <c r="N504">
        <v>6</v>
      </c>
      <c r="O504">
        <v>2</v>
      </c>
      <c r="P504" t="s">
        <v>71</v>
      </c>
      <c r="Q504" t="s">
        <v>4509</v>
      </c>
      <c r="R504">
        <v>46</v>
      </c>
      <c r="T504">
        <v>0</v>
      </c>
      <c r="U504">
        <v>0</v>
      </c>
      <c r="V504">
        <v>0</v>
      </c>
      <c r="W504">
        <v>0</v>
      </c>
      <c r="X504">
        <v>0</v>
      </c>
      <c r="Y504">
        <v>0</v>
      </c>
      <c r="Z504">
        <v>0</v>
      </c>
      <c r="AA504">
        <v>0</v>
      </c>
      <c r="AB504">
        <v>50</v>
      </c>
      <c r="AC504">
        <v>0</v>
      </c>
      <c r="AD504">
        <v>0</v>
      </c>
      <c r="AE504">
        <v>0</v>
      </c>
      <c r="AF504">
        <v>0</v>
      </c>
      <c r="AG504">
        <v>0</v>
      </c>
      <c r="AH504">
        <v>50</v>
      </c>
      <c r="AI504">
        <v>50</v>
      </c>
      <c r="AJ504">
        <v>50</v>
      </c>
      <c r="AK504">
        <v>50</v>
      </c>
      <c r="AL504">
        <v>0</v>
      </c>
      <c r="AM504">
        <v>0.12</v>
      </c>
      <c r="AN504">
        <v>4.5454545454545459</v>
      </c>
      <c r="AO504">
        <v>0</v>
      </c>
      <c r="AP504" t="s">
        <v>85</v>
      </c>
      <c r="AQ504" t="s">
        <v>86</v>
      </c>
      <c r="AR504" t="s">
        <v>472</v>
      </c>
      <c r="AS504">
        <v>0</v>
      </c>
      <c r="AT504">
        <v>0</v>
      </c>
      <c r="AU504">
        <v>0</v>
      </c>
      <c r="AV504">
        <v>0</v>
      </c>
      <c r="AW504">
        <v>0</v>
      </c>
      <c r="AX504">
        <v>0</v>
      </c>
      <c r="AY504">
        <v>0</v>
      </c>
      <c r="AZ504" t="s">
        <v>83</v>
      </c>
      <c r="BA504">
        <v>6</v>
      </c>
      <c r="BB504">
        <v>0</v>
      </c>
      <c r="BC504" t="s">
        <v>76</v>
      </c>
      <c r="BD504">
        <v>1</v>
      </c>
      <c r="BE504" t="s">
        <v>76</v>
      </c>
      <c r="BF504">
        <v>0</v>
      </c>
      <c r="BG504" t="s">
        <v>5721</v>
      </c>
    </row>
    <row r="505" spans="1:59" x14ac:dyDescent="0.25">
      <c r="A505" t="s">
        <v>669</v>
      </c>
      <c r="B505" t="s">
        <v>156</v>
      </c>
      <c r="C505">
        <v>1</v>
      </c>
      <c r="D505">
        <v>506</v>
      </c>
      <c r="E505">
        <v>2</v>
      </c>
      <c r="F505" t="s">
        <v>66</v>
      </c>
      <c r="G505" t="s">
        <v>67</v>
      </c>
      <c r="H505" t="s">
        <v>68</v>
      </c>
      <c r="I505" t="s">
        <v>8</v>
      </c>
      <c r="J505" t="s">
        <v>84</v>
      </c>
      <c r="K505" t="s">
        <v>70</v>
      </c>
      <c r="L505">
        <v>50</v>
      </c>
      <c r="M505">
        <v>1017739</v>
      </c>
      <c r="N505">
        <v>6</v>
      </c>
      <c r="O505">
        <v>2</v>
      </c>
      <c r="P505" t="s">
        <v>71</v>
      </c>
      <c r="Q505" t="s">
        <v>4509</v>
      </c>
      <c r="R505">
        <v>46</v>
      </c>
      <c r="T505">
        <v>0</v>
      </c>
      <c r="U505">
        <v>0</v>
      </c>
      <c r="V505">
        <v>0</v>
      </c>
      <c r="W505">
        <v>0</v>
      </c>
      <c r="X505">
        <v>0</v>
      </c>
      <c r="Y505">
        <v>0</v>
      </c>
      <c r="Z505">
        <v>0</v>
      </c>
      <c r="AA505">
        <v>0</v>
      </c>
      <c r="AB505">
        <v>50</v>
      </c>
      <c r="AC505">
        <v>0</v>
      </c>
      <c r="AD505">
        <v>0</v>
      </c>
      <c r="AE505">
        <v>0</v>
      </c>
      <c r="AF505">
        <v>0</v>
      </c>
      <c r="AG505">
        <v>0</v>
      </c>
      <c r="AH505">
        <v>50</v>
      </c>
      <c r="AI505">
        <v>50</v>
      </c>
      <c r="AJ505">
        <v>50</v>
      </c>
      <c r="AK505">
        <v>50</v>
      </c>
      <c r="AL505">
        <v>0</v>
      </c>
      <c r="AM505">
        <v>0.12</v>
      </c>
      <c r="AN505">
        <v>4.5454545454545459</v>
      </c>
      <c r="AO505">
        <v>0</v>
      </c>
      <c r="AP505" t="s">
        <v>85</v>
      </c>
      <c r="AQ505" t="s">
        <v>86</v>
      </c>
      <c r="AR505" t="s">
        <v>472</v>
      </c>
      <c r="AS505">
        <v>0</v>
      </c>
      <c r="AT505">
        <v>0</v>
      </c>
      <c r="AU505">
        <v>0</v>
      </c>
      <c r="AV505">
        <v>0</v>
      </c>
      <c r="AW505">
        <v>0</v>
      </c>
      <c r="AX505">
        <v>0</v>
      </c>
      <c r="AY505">
        <v>0</v>
      </c>
      <c r="AZ505" t="s">
        <v>83</v>
      </c>
      <c r="BA505">
        <v>6</v>
      </c>
      <c r="BB505">
        <v>0</v>
      </c>
      <c r="BC505" t="s">
        <v>81</v>
      </c>
      <c r="BD505">
        <v>2</v>
      </c>
      <c r="BE505" t="s">
        <v>76</v>
      </c>
      <c r="BF505">
        <v>0</v>
      </c>
      <c r="BG505" t="s">
        <v>5721</v>
      </c>
    </row>
    <row r="506" spans="1:59" x14ac:dyDescent="0.25">
      <c r="A506" t="s">
        <v>670</v>
      </c>
      <c r="B506" t="s">
        <v>156</v>
      </c>
      <c r="C506">
        <v>1</v>
      </c>
      <c r="D506">
        <v>507</v>
      </c>
      <c r="E506">
        <v>2</v>
      </c>
      <c r="F506" t="s">
        <v>66</v>
      </c>
      <c r="G506" t="s">
        <v>67</v>
      </c>
      <c r="H506" t="s">
        <v>68</v>
      </c>
      <c r="I506" t="s">
        <v>7</v>
      </c>
      <c r="J506" t="s">
        <v>7</v>
      </c>
      <c r="K506" t="s">
        <v>70</v>
      </c>
      <c r="L506">
        <v>50</v>
      </c>
      <c r="M506">
        <v>1017741</v>
      </c>
      <c r="N506">
        <v>6</v>
      </c>
      <c r="O506">
        <v>2</v>
      </c>
      <c r="P506" t="s">
        <v>71</v>
      </c>
      <c r="Q506" t="s">
        <v>4510</v>
      </c>
      <c r="R506">
        <v>47</v>
      </c>
      <c r="T506">
        <v>7</v>
      </c>
      <c r="U506">
        <v>12</v>
      </c>
      <c r="V506">
        <v>6</v>
      </c>
      <c r="W506">
        <v>0</v>
      </c>
      <c r="X506">
        <v>6</v>
      </c>
      <c r="Y506">
        <v>0</v>
      </c>
      <c r="Z506">
        <v>13</v>
      </c>
      <c r="AA506">
        <v>18</v>
      </c>
      <c r="AB506">
        <v>50</v>
      </c>
      <c r="AC506">
        <v>12</v>
      </c>
      <c r="AD506">
        <v>6</v>
      </c>
      <c r="AE506">
        <v>0</v>
      </c>
      <c r="AF506">
        <v>18</v>
      </c>
      <c r="AG506">
        <v>0</v>
      </c>
      <c r="AH506">
        <v>38</v>
      </c>
      <c r="AI506">
        <v>32</v>
      </c>
      <c r="AJ506">
        <v>38</v>
      </c>
      <c r="AK506">
        <v>38</v>
      </c>
      <c r="AL506">
        <v>0</v>
      </c>
      <c r="AM506">
        <v>0.12</v>
      </c>
      <c r="AN506">
        <v>3.4545454545454546</v>
      </c>
      <c r="AO506">
        <v>0</v>
      </c>
      <c r="AP506" t="s">
        <v>82</v>
      </c>
      <c r="AQ506" t="s">
        <v>73</v>
      </c>
      <c r="AR506" t="s">
        <v>472</v>
      </c>
      <c r="AS506">
        <v>1175</v>
      </c>
      <c r="AT506">
        <v>1183</v>
      </c>
      <c r="AU506">
        <v>0</v>
      </c>
      <c r="AV506">
        <v>0</v>
      </c>
      <c r="AW506">
        <v>2.3580000000000001</v>
      </c>
      <c r="AX506">
        <v>0.19650000000000001</v>
      </c>
      <c r="AY506">
        <v>3.5369999999999999</v>
      </c>
      <c r="AZ506" t="s">
        <v>74</v>
      </c>
      <c r="BA506">
        <v>2.4630000000000001</v>
      </c>
      <c r="BB506">
        <v>12.534351145038167</v>
      </c>
      <c r="BC506" t="s">
        <v>75</v>
      </c>
      <c r="BD506">
        <v>0</v>
      </c>
      <c r="BE506" t="s">
        <v>76</v>
      </c>
      <c r="BF506">
        <v>2.323</v>
      </c>
      <c r="BG506" t="s">
        <v>5722</v>
      </c>
    </row>
    <row r="507" spans="1:59" x14ac:dyDescent="0.25">
      <c r="A507" t="s">
        <v>671</v>
      </c>
      <c r="B507" t="s">
        <v>156</v>
      </c>
      <c r="C507">
        <v>1</v>
      </c>
      <c r="D507">
        <v>508</v>
      </c>
      <c r="E507">
        <v>2</v>
      </c>
      <c r="F507" t="s">
        <v>66</v>
      </c>
      <c r="G507" t="s">
        <v>67</v>
      </c>
      <c r="H507" t="s">
        <v>68</v>
      </c>
      <c r="I507" t="s">
        <v>7</v>
      </c>
      <c r="J507" t="s">
        <v>7</v>
      </c>
      <c r="K507" t="s">
        <v>70</v>
      </c>
      <c r="L507">
        <v>50</v>
      </c>
      <c r="M507">
        <v>1017743</v>
      </c>
      <c r="N507">
        <v>6</v>
      </c>
      <c r="O507">
        <v>2</v>
      </c>
      <c r="P507" t="s">
        <v>71</v>
      </c>
      <c r="Q507" t="s">
        <v>4510</v>
      </c>
      <c r="R507">
        <v>47</v>
      </c>
      <c r="T507">
        <v>4</v>
      </c>
      <c r="U507">
        <v>9</v>
      </c>
      <c r="V507">
        <v>8</v>
      </c>
      <c r="W507">
        <v>2</v>
      </c>
      <c r="X507">
        <v>6</v>
      </c>
      <c r="Y507">
        <v>2</v>
      </c>
      <c r="Z507">
        <v>14</v>
      </c>
      <c r="AA507">
        <v>19</v>
      </c>
      <c r="AB507">
        <v>50</v>
      </c>
      <c r="AC507">
        <v>9</v>
      </c>
      <c r="AD507">
        <v>13</v>
      </c>
      <c r="AE507">
        <v>2</v>
      </c>
      <c r="AF507">
        <v>26</v>
      </c>
      <c r="AG507">
        <v>2</v>
      </c>
      <c r="AH507">
        <v>41</v>
      </c>
      <c r="AI507">
        <v>24</v>
      </c>
      <c r="AJ507">
        <v>37</v>
      </c>
      <c r="AK507">
        <v>39</v>
      </c>
      <c r="AL507">
        <v>0</v>
      </c>
      <c r="AM507">
        <v>0.12</v>
      </c>
      <c r="AN507">
        <v>3.3636363636363638</v>
      </c>
      <c r="AO507">
        <v>0.27272727272727271</v>
      </c>
      <c r="AP507" t="s">
        <v>82</v>
      </c>
      <c r="AQ507" t="s">
        <v>73</v>
      </c>
      <c r="AR507" t="s">
        <v>472</v>
      </c>
      <c r="AS507">
        <v>1171</v>
      </c>
      <c r="AT507">
        <v>1197</v>
      </c>
      <c r="AU507">
        <v>0</v>
      </c>
      <c r="AV507">
        <v>0</v>
      </c>
      <c r="AW507">
        <v>2.3679999999999999</v>
      </c>
      <c r="AX507">
        <v>0.26311111111111107</v>
      </c>
      <c r="AY507">
        <v>6.8408888888888875</v>
      </c>
      <c r="AZ507" t="s">
        <v>74</v>
      </c>
      <c r="BA507">
        <v>-0.84088888888888746</v>
      </c>
      <c r="BB507">
        <v>-3.1959459459459412</v>
      </c>
      <c r="BC507" t="s">
        <v>76</v>
      </c>
      <c r="BD507">
        <v>0</v>
      </c>
      <c r="BE507" t="s">
        <v>76</v>
      </c>
      <c r="BF507">
        <v>2.3620000000000001</v>
      </c>
      <c r="BG507" t="s">
        <v>5722</v>
      </c>
    </row>
    <row r="508" spans="1:59" x14ac:dyDescent="0.25">
      <c r="A508" t="s">
        <v>672</v>
      </c>
      <c r="B508" t="s">
        <v>156</v>
      </c>
      <c r="C508">
        <v>1</v>
      </c>
      <c r="D508">
        <v>509</v>
      </c>
      <c r="E508">
        <v>2</v>
      </c>
      <c r="F508" t="s">
        <v>66</v>
      </c>
      <c r="G508" t="s">
        <v>67</v>
      </c>
      <c r="H508" t="s">
        <v>68</v>
      </c>
      <c r="I508" t="s">
        <v>7</v>
      </c>
      <c r="J508" t="s">
        <v>7</v>
      </c>
      <c r="K508" t="s">
        <v>70</v>
      </c>
      <c r="L508">
        <v>50</v>
      </c>
      <c r="M508">
        <v>1017745</v>
      </c>
      <c r="N508">
        <v>6</v>
      </c>
      <c r="O508">
        <v>2</v>
      </c>
      <c r="P508" t="s">
        <v>71</v>
      </c>
      <c r="Q508" t="s">
        <v>4510</v>
      </c>
      <c r="R508">
        <v>47</v>
      </c>
      <c r="T508">
        <v>7</v>
      </c>
      <c r="U508">
        <v>12</v>
      </c>
      <c r="V508">
        <v>4</v>
      </c>
      <c r="W508">
        <v>0</v>
      </c>
      <c r="X508">
        <v>4</v>
      </c>
      <c r="Y508">
        <v>2</v>
      </c>
      <c r="Z508">
        <v>13</v>
      </c>
      <c r="AA508">
        <v>18</v>
      </c>
      <c r="AB508">
        <v>50</v>
      </c>
      <c r="AC508">
        <v>12</v>
      </c>
      <c r="AD508">
        <v>7</v>
      </c>
      <c r="AE508">
        <v>6</v>
      </c>
      <c r="AF508">
        <v>25</v>
      </c>
      <c r="AG508">
        <v>0</v>
      </c>
      <c r="AH508">
        <v>38</v>
      </c>
      <c r="AI508">
        <v>25</v>
      </c>
      <c r="AJ508">
        <v>32</v>
      </c>
      <c r="AK508">
        <v>38</v>
      </c>
      <c r="AL508">
        <v>0</v>
      </c>
      <c r="AM508">
        <v>0.12</v>
      </c>
      <c r="AN508">
        <v>2.9090909090909092</v>
      </c>
      <c r="AO508">
        <v>0</v>
      </c>
      <c r="AP508" t="s">
        <v>82</v>
      </c>
      <c r="AQ508" t="s">
        <v>73</v>
      </c>
      <c r="AR508" t="s">
        <v>472</v>
      </c>
      <c r="AS508">
        <v>1299</v>
      </c>
      <c r="AT508">
        <v>1216</v>
      </c>
      <c r="AU508">
        <v>0</v>
      </c>
      <c r="AV508">
        <v>0</v>
      </c>
      <c r="AW508">
        <v>2.5150000000000001</v>
      </c>
      <c r="AX508">
        <v>0.20958333333333334</v>
      </c>
      <c r="AY508">
        <v>5.2395833333333339</v>
      </c>
      <c r="AZ508" t="s">
        <v>74</v>
      </c>
      <c r="BA508">
        <v>0.76041666666666607</v>
      </c>
      <c r="BB508">
        <v>3.6282306163021838</v>
      </c>
      <c r="BC508" t="s">
        <v>76</v>
      </c>
      <c r="BD508">
        <v>0</v>
      </c>
      <c r="BE508" t="s">
        <v>76</v>
      </c>
      <c r="BF508">
        <v>2.67</v>
      </c>
      <c r="BG508" t="s">
        <v>5722</v>
      </c>
    </row>
    <row r="509" spans="1:59" x14ac:dyDescent="0.25">
      <c r="A509" t="s">
        <v>673</v>
      </c>
      <c r="B509" t="s">
        <v>156</v>
      </c>
      <c r="C509">
        <v>1</v>
      </c>
      <c r="D509">
        <v>510</v>
      </c>
      <c r="E509">
        <v>2</v>
      </c>
      <c r="F509" t="s">
        <v>66</v>
      </c>
      <c r="G509" t="s">
        <v>67</v>
      </c>
      <c r="H509" t="s">
        <v>68</v>
      </c>
      <c r="I509" t="s">
        <v>7</v>
      </c>
      <c r="J509" t="s">
        <v>7</v>
      </c>
      <c r="K509" t="s">
        <v>70</v>
      </c>
      <c r="L509">
        <v>50</v>
      </c>
      <c r="M509">
        <v>1017747</v>
      </c>
      <c r="N509">
        <v>6</v>
      </c>
      <c r="O509">
        <v>2</v>
      </c>
      <c r="P509" t="s">
        <v>71</v>
      </c>
      <c r="Q509" t="s">
        <v>4510</v>
      </c>
      <c r="R509">
        <v>47</v>
      </c>
      <c r="T509">
        <v>5</v>
      </c>
      <c r="U509">
        <v>10</v>
      </c>
      <c r="V509">
        <v>4</v>
      </c>
      <c r="W509">
        <v>1</v>
      </c>
      <c r="X509">
        <v>3</v>
      </c>
      <c r="Y509">
        <v>2</v>
      </c>
      <c r="Z509">
        <v>11</v>
      </c>
      <c r="AA509">
        <v>16</v>
      </c>
      <c r="AB509">
        <v>50</v>
      </c>
      <c r="AC509">
        <v>11</v>
      </c>
      <c r="AD509">
        <v>5</v>
      </c>
      <c r="AE509">
        <v>8</v>
      </c>
      <c r="AF509">
        <v>25</v>
      </c>
      <c r="AG509">
        <v>1</v>
      </c>
      <c r="AH509">
        <v>39</v>
      </c>
      <c r="AI509">
        <v>25</v>
      </c>
      <c r="AJ509">
        <v>30</v>
      </c>
      <c r="AK509">
        <v>38</v>
      </c>
      <c r="AL509">
        <v>0</v>
      </c>
      <c r="AM509">
        <v>0.12</v>
      </c>
      <c r="AN509">
        <v>2.7272727272727275</v>
      </c>
      <c r="AO509">
        <v>0.13636363636363635</v>
      </c>
      <c r="AP509" t="s">
        <v>82</v>
      </c>
      <c r="AQ509" t="s">
        <v>73</v>
      </c>
      <c r="AR509" t="s">
        <v>472</v>
      </c>
      <c r="AS509">
        <v>658</v>
      </c>
      <c r="AT509">
        <v>652</v>
      </c>
      <c r="AU509">
        <v>0</v>
      </c>
      <c r="AV509">
        <v>0</v>
      </c>
      <c r="AW509">
        <v>1.31</v>
      </c>
      <c r="AX509">
        <v>0.11909090909090909</v>
      </c>
      <c r="AY509">
        <v>2.9772727272727275</v>
      </c>
      <c r="AZ509" t="s">
        <v>74</v>
      </c>
      <c r="BA509">
        <v>3.0227272727272725</v>
      </c>
      <c r="BB509">
        <v>25.381679389312975</v>
      </c>
      <c r="BC509" t="s">
        <v>76</v>
      </c>
      <c r="BD509">
        <v>0</v>
      </c>
      <c r="BE509" t="s">
        <v>76</v>
      </c>
      <c r="BF509">
        <v>1.355</v>
      </c>
      <c r="BG509" t="s">
        <v>5722</v>
      </c>
    </row>
    <row r="510" spans="1:59" x14ac:dyDescent="0.25">
      <c r="A510" t="s">
        <v>674</v>
      </c>
      <c r="B510" t="s">
        <v>156</v>
      </c>
      <c r="C510">
        <v>1</v>
      </c>
      <c r="D510">
        <v>511</v>
      </c>
      <c r="E510">
        <v>2</v>
      </c>
      <c r="F510" t="s">
        <v>66</v>
      </c>
      <c r="G510" t="s">
        <v>67</v>
      </c>
      <c r="H510" t="s">
        <v>68</v>
      </c>
      <c r="I510" t="s">
        <v>7</v>
      </c>
      <c r="J510" t="s">
        <v>7</v>
      </c>
      <c r="K510" t="s">
        <v>70</v>
      </c>
      <c r="L510">
        <v>50</v>
      </c>
      <c r="M510">
        <v>1017749</v>
      </c>
      <c r="N510">
        <v>6</v>
      </c>
      <c r="O510">
        <v>2</v>
      </c>
      <c r="P510" t="s">
        <v>71</v>
      </c>
      <c r="Q510" t="s">
        <v>4510</v>
      </c>
      <c r="R510">
        <v>47</v>
      </c>
      <c r="T510">
        <v>11</v>
      </c>
      <c r="U510">
        <v>16</v>
      </c>
      <c r="V510">
        <v>4</v>
      </c>
      <c r="W510">
        <v>0</v>
      </c>
      <c r="X510">
        <v>4</v>
      </c>
      <c r="Y510">
        <v>1</v>
      </c>
      <c r="Z510">
        <v>16</v>
      </c>
      <c r="AA510">
        <v>21</v>
      </c>
      <c r="AB510">
        <v>50</v>
      </c>
      <c r="AC510">
        <v>20</v>
      </c>
      <c r="AD510">
        <v>5</v>
      </c>
      <c r="AE510">
        <v>1</v>
      </c>
      <c r="AF510">
        <v>26</v>
      </c>
      <c r="AG510">
        <v>0</v>
      </c>
      <c r="AH510">
        <v>30</v>
      </c>
      <c r="AI510">
        <v>24</v>
      </c>
      <c r="AJ510">
        <v>29</v>
      </c>
      <c r="AK510">
        <v>30</v>
      </c>
      <c r="AL510">
        <v>0</v>
      </c>
      <c r="AM510">
        <v>0.12</v>
      </c>
      <c r="AN510">
        <v>2.6363636363636362</v>
      </c>
      <c r="AO510">
        <v>0</v>
      </c>
      <c r="AP510" t="s">
        <v>82</v>
      </c>
      <c r="AQ510" t="s">
        <v>73</v>
      </c>
      <c r="AR510" t="s">
        <v>472</v>
      </c>
      <c r="AS510">
        <v>1527</v>
      </c>
      <c r="AT510">
        <v>1922</v>
      </c>
      <c r="AU510">
        <v>0</v>
      </c>
      <c r="AV510">
        <v>0</v>
      </c>
      <c r="AW510">
        <v>3.4489999999999998</v>
      </c>
      <c r="AX510">
        <v>0.17244999999999999</v>
      </c>
      <c r="AY510">
        <v>4.4836999999999998</v>
      </c>
      <c r="AZ510" t="s">
        <v>74</v>
      </c>
      <c r="BA510">
        <v>1.5163000000000002</v>
      </c>
      <c r="BB510">
        <v>8.7926935343577863</v>
      </c>
      <c r="BC510" t="s">
        <v>76</v>
      </c>
      <c r="BD510">
        <v>0</v>
      </c>
      <c r="BE510" t="s">
        <v>76</v>
      </c>
      <c r="BF510">
        <v>3.613</v>
      </c>
      <c r="BG510" t="s">
        <v>5722</v>
      </c>
    </row>
    <row r="511" spans="1:59" x14ac:dyDescent="0.25">
      <c r="A511" t="s">
        <v>675</v>
      </c>
      <c r="B511" t="s">
        <v>156</v>
      </c>
      <c r="C511">
        <v>1</v>
      </c>
      <c r="D511">
        <v>512</v>
      </c>
      <c r="E511">
        <v>2</v>
      </c>
      <c r="F511" t="s">
        <v>66</v>
      </c>
      <c r="G511" t="s">
        <v>67</v>
      </c>
      <c r="H511" t="s">
        <v>77</v>
      </c>
      <c r="I511" t="s">
        <v>5</v>
      </c>
      <c r="J511" t="s">
        <v>78</v>
      </c>
      <c r="K511" t="s">
        <v>70</v>
      </c>
      <c r="L511">
        <v>50</v>
      </c>
      <c r="M511">
        <v>1017751</v>
      </c>
      <c r="N511">
        <v>5</v>
      </c>
      <c r="O511">
        <v>2</v>
      </c>
      <c r="P511" t="s">
        <v>71</v>
      </c>
      <c r="Q511" t="s">
        <v>4510</v>
      </c>
      <c r="R511">
        <v>47</v>
      </c>
      <c r="T511">
        <v>0</v>
      </c>
      <c r="U511">
        <v>4</v>
      </c>
      <c r="V511">
        <v>0</v>
      </c>
      <c r="W511">
        <v>0</v>
      </c>
      <c r="X511">
        <v>0</v>
      </c>
      <c r="Y511">
        <v>0</v>
      </c>
      <c r="Z511">
        <v>0</v>
      </c>
      <c r="AA511">
        <v>4</v>
      </c>
      <c r="AB511">
        <v>50</v>
      </c>
      <c r="AC511">
        <v>4</v>
      </c>
      <c r="AD511">
        <v>0</v>
      </c>
      <c r="AE511">
        <v>0</v>
      </c>
      <c r="AF511">
        <v>4</v>
      </c>
      <c r="AG511">
        <v>0</v>
      </c>
      <c r="AH511">
        <v>46</v>
      </c>
      <c r="AI511">
        <v>46</v>
      </c>
      <c r="AJ511">
        <v>46</v>
      </c>
      <c r="AK511">
        <v>46</v>
      </c>
      <c r="AL511">
        <v>0</v>
      </c>
      <c r="AM511">
        <v>0.1</v>
      </c>
      <c r="AN511">
        <v>4.1818181818181817</v>
      </c>
      <c r="AO511">
        <v>0</v>
      </c>
      <c r="AP511" t="s">
        <v>79</v>
      </c>
      <c r="AQ511" t="s">
        <v>73</v>
      </c>
      <c r="AR511" t="s">
        <v>472</v>
      </c>
      <c r="AS511">
        <v>0</v>
      </c>
      <c r="AT511">
        <v>0</v>
      </c>
      <c r="AU511">
        <v>0</v>
      </c>
      <c r="AV511">
        <v>0</v>
      </c>
      <c r="AW511">
        <v>0</v>
      </c>
      <c r="AX511">
        <v>0</v>
      </c>
      <c r="AY511">
        <v>0</v>
      </c>
      <c r="AZ511" t="s">
        <v>80</v>
      </c>
      <c r="BA511">
        <v>5</v>
      </c>
      <c r="BB511">
        <v>0</v>
      </c>
      <c r="BC511" t="s">
        <v>76</v>
      </c>
      <c r="BD511">
        <v>0</v>
      </c>
      <c r="BE511" t="s">
        <v>76</v>
      </c>
      <c r="BF511">
        <v>4.4974266666666667</v>
      </c>
      <c r="BG511" t="s">
        <v>5722</v>
      </c>
    </row>
    <row r="512" spans="1:59" x14ac:dyDescent="0.25">
      <c r="A512" t="s">
        <v>676</v>
      </c>
      <c r="B512" t="s">
        <v>156</v>
      </c>
      <c r="C512">
        <v>1</v>
      </c>
      <c r="D512">
        <v>513</v>
      </c>
      <c r="E512">
        <v>2</v>
      </c>
      <c r="F512" t="s">
        <v>66</v>
      </c>
      <c r="G512" t="s">
        <v>67</v>
      </c>
      <c r="H512" t="s">
        <v>68</v>
      </c>
      <c r="I512" t="s">
        <v>7</v>
      </c>
      <c r="J512" t="s">
        <v>7</v>
      </c>
      <c r="K512" t="s">
        <v>70</v>
      </c>
      <c r="L512">
        <v>50</v>
      </c>
      <c r="M512">
        <v>1017753</v>
      </c>
      <c r="N512">
        <v>6</v>
      </c>
      <c r="O512">
        <v>2</v>
      </c>
      <c r="P512" t="s">
        <v>71</v>
      </c>
      <c r="Q512" t="s">
        <v>4510</v>
      </c>
      <c r="R512">
        <v>47</v>
      </c>
      <c r="T512">
        <v>10</v>
      </c>
      <c r="U512">
        <v>15</v>
      </c>
      <c r="V512">
        <v>3</v>
      </c>
      <c r="W512">
        <v>0</v>
      </c>
      <c r="X512">
        <v>3</v>
      </c>
      <c r="Y512">
        <v>0</v>
      </c>
      <c r="Z512">
        <v>13</v>
      </c>
      <c r="AA512">
        <v>18</v>
      </c>
      <c r="AB512">
        <v>50</v>
      </c>
      <c r="AC512">
        <v>17</v>
      </c>
      <c r="AD512">
        <v>7</v>
      </c>
      <c r="AE512">
        <v>0</v>
      </c>
      <c r="AF512">
        <v>24</v>
      </c>
      <c r="AG512">
        <v>0</v>
      </c>
      <c r="AH512">
        <v>33</v>
      </c>
      <c r="AI512">
        <v>26</v>
      </c>
      <c r="AJ512">
        <v>33</v>
      </c>
      <c r="AK512">
        <v>33</v>
      </c>
      <c r="AL512">
        <v>0</v>
      </c>
      <c r="AM512">
        <v>0.12</v>
      </c>
      <c r="AN512">
        <v>3</v>
      </c>
      <c r="AO512">
        <v>0</v>
      </c>
      <c r="AP512" t="s">
        <v>82</v>
      </c>
      <c r="AQ512" t="s">
        <v>73</v>
      </c>
      <c r="AR512" t="s">
        <v>472</v>
      </c>
      <c r="AS512">
        <v>1352</v>
      </c>
      <c r="AT512">
        <v>1339</v>
      </c>
      <c r="AU512">
        <v>0</v>
      </c>
      <c r="AV512">
        <v>0</v>
      </c>
      <c r="AW512">
        <v>2.6909999999999998</v>
      </c>
      <c r="AX512">
        <v>0.15829411764705881</v>
      </c>
      <c r="AY512">
        <v>3.7990588235294114</v>
      </c>
      <c r="AZ512" t="s">
        <v>74</v>
      </c>
      <c r="BA512">
        <v>2.2009411764705886</v>
      </c>
      <c r="BB512">
        <v>13.904124860646604</v>
      </c>
      <c r="BC512" t="s">
        <v>76</v>
      </c>
      <c r="BD512">
        <v>0</v>
      </c>
      <c r="BE512" t="s">
        <v>76</v>
      </c>
      <c r="BF512">
        <v>2.9329999999999998</v>
      </c>
      <c r="BG512" t="s">
        <v>5722</v>
      </c>
    </row>
    <row r="513" spans="1:59" x14ac:dyDescent="0.25">
      <c r="A513" t="s">
        <v>677</v>
      </c>
      <c r="B513" t="s">
        <v>156</v>
      </c>
      <c r="C513">
        <v>1</v>
      </c>
      <c r="D513">
        <v>514</v>
      </c>
      <c r="E513">
        <v>2</v>
      </c>
      <c r="F513" t="s">
        <v>66</v>
      </c>
      <c r="G513" t="s">
        <v>67</v>
      </c>
      <c r="H513" t="s">
        <v>68</v>
      </c>
      <c r="I513" t="s">
        <v>7</v>
      </c>
      <c r="J513" t="s">
        <v>7</v>
      </c>
      <c r="K513" t="s">
        <v>70</v>
      </c>
      <c r="L513">
        <v>50</v>
      </c>
      <c r="M513">
        <v>1017755</v>
      </c>
      <c r="N513">
        <v>6</v>
      </c>
      <c r="O513">
        <v>2</v>
      </c>
      <c r="P513" t="s">
        <v>71</v>
      </c>
      <c r="Q513" t="s">
        <v>4510</v>
      </c>
      <c r="R513">
        <v>47</v>
      </c>
      <c r="T513">
        <v>3</v>
      </c>
      <c r="U513">
        <v>8</v>
      </c>
      <c r="V513">
        <v>14</v>
      </c>
      <c r="W513">
        <v>0</v>
      </c>
      <c r="X513">
        <v>14</v>
      </c>
      <c r="Y513">
        <v>2</v>
      </c>
      <c r="Z513">
        <v>19</v>
      </c>
      <c r="AA513">
        <v>24</v>
      </c>
      <c r="AB513">
        <v>50</v>
      </c>
      <c r="AC513">
        <v>11</v>
      </c>
      <c r="AD513">
        <v>18</v>
      </c>
      <c r="AE513">
        <v>2</v>
      </c>
      <c r="AF513">
        <v>31</v>
      </c>
      <c r="AG513">
        <v>0</v>
      </c>
      <c r="AH513">
        <v>39</v>
      </c>
      <c r="AI513">
        <v>19</v>
      </c>
      <c r="AJ513">
        <v>37</v>
      </c>
      <c r="AK513">
        <v>39</v>
      </c>
      <c r="AL513">
        <v>0</v>
      </c>
      <c r="AM513">
        <v>0.12</v>
      </c>
      <c r="AN513">
        <v>3.3636363636363638</v>
      </c>
      <c r="AO513">
        <v>0</v>
      </c>
      <c r="AP513" t="s">
        <v>82</v>
      </c>
      <c r="AQ513" t="s">
        <v>73</v>
      </c>
      <c r="AR513" t="s">
        <v>472</v>
      </c>
      <c r="AS513">
        <v>1052</v>
      </c>
      <c r="AT513">
        <v>1053</v>
      </c>
      <c r="AU513">
        <v>0</v>
      </c>
      <c r="AV513">
        <v>0</v>
      </c>
      <c r="AW513">
        <v>2.105</v>
      </c>
      <c r="AX513">
        <v>0.19136363636363637</v>
      </c>
      <c r="AY513">
        <v>5.9322727272727276</v>
      </c>
      <c r="AZ513" t="s">
        <v>74</v>
      </c>
      <c r="BA513">
        <v>6.7727272727272414E-2</v>
      </c>
      <c r="BB513">
        <v>0.35391923990498647</v>
      </c>
      <c r="BC513" t="s">
        <v>76</v>
      </c>
      <c r="BD513">
        <v>0</v>
      </c>
      <c r="BE513" t="s">
        <v>76</v>
      </c>
      <c r="BF513">
        <v>2.1539999999999999</v>
      </c>
      <c r="BG513" t="s">
        <v>5722</v>
      </c>
    </row>
    <row r="514" spans="1:59" x14ac:dyDescent="0.25">
      <c r="A514" t="s">
        <v>678</v>
      </c>
      <c r="B514" t="s">
        <v>156</v>
      </c>
      <c r="C514">
        <v>1</v>
      </c>
      <c r="D514">
        <v>515</v>
      </c>
      <c r="E514">
        <v>2</v>
      </c>
      <c r="F514" t="s">
        <v>66</v>
      </c>
      <c r="G514" t="s">
        <v>67</v>
      </c>
      <c r="H514" t="s">
        <v>68</v>
      </c>
      <c r="I514" t="s">
        <v>7</v>
      </c>
      <c r="J514" t="s">
        <v>7</v>
      </c>
      <c r="K514" t="s">
        <v>70</v>
      </c>
      <c r="L514">
        <v>50</v>
      </c>
      <c r="M514">
        <v>1017757</v>
      </c>
      <c r="N514">
        <v>6</v>
      </c>
      <c r="O514">
        <v>2</v>
      </c>
      <c r="P514" t="s">
        <v>71</v>
      </c>
      <c r="Q514" t="s">
        <v>4510</v>
      </c>
      <c r="R514">
        <v>47</v>
      </c>
      <c r="T514">
        <v>4</v>
      </c>
      <c r="U514">
        <v>9</v>
      </c>
      <c r="V514">
        <v>5</v>
      </c>
      <c r="W514">
        <v>1</v>
      </c>
      <c r="X514">
        <v>4</v>
      </c>
      <c r="Y514">
        <v>4</v>
      </c>
      <c r="Z514">
        <v>13</v>
      </c>
      <c r="AA514">
        <v>18</v>
      </c>
      <c r="AB514">
        <v>50</v>
      </c>
      <c r="AC514">
        <v>12</v>
      </c>
      <c r="AD514">
        <v>4</v>
      </c>
      <c r="AE514">
        <v>8</v>
      </c>
      <c r="AF514">
        <v>25</v>
      </c>
      <c r="AG514">
        <v>1</v>
      </c>
      <c r="AH514">
        <v>38</v>
      </c>
      <c r="AI514">
        <v>25</v>
      </c>
      <c r="AJ514">
        <v>29</v>
      </c>
      <c r="AK514">
        <v>37</v>
      </c>
      <c r="AL514">
        <v>0</v>
      </c>
      <c r="AM514">
        <v>0.12</v>
      </c>
      <c r="AN514">
        <v>2.6363636363636362</v>
      </c>
      <c r="AO514">
        <v>0.13636363636363635</v>
      </c>
      <c r="AP514" t="s">
        <v>82</v>
      </c>
      <c r="AQ514" t="s">
        <v>73</v>
      </c>
      <c r="AR514" t="s">
        <v>472</v>
      </c>
      <c r="AS514">
        <v>1216</v>
      </c>
      <c r="AT514">
        <v>773</v>
      </c>
      <c r="AU514">
        <v>0</v>
      </c>
      <c r="AV514">
        <v>0</v>
      </c>
      <c r="AW514">
        <v>1.9890000000000001</v>
      </c>
      <c r="AX514">
        <v>0.16575000000000001</v>
      </c>
      <c r="AY514">
        <v>4.1437499999999998</v>
      </c>
      <c r="AZ514" t="s">
        <v>74</v>
      </c>
      <c r="BA514">
        <v>1.8562500000000002</v>
      </c>
      <c r="BB514">
        <v>11.199095022624435</v>
      </c>
      <c r="BC514" t="s">
        <v>76</v>
      </c>
      <c r="BD514">
        <v>0</v>
      </c>
      <c r="BE514" t="s">
        <v>76</v>
      </c>
      <c r="BF514">
        <v>1.9870000000000001</v>
      </c>
      <c r="BG514" t="s">
        <v>5722</v>
      </c>
    </row>
    <row r="515" spans="1:59" x14ac:dyDescent="0.25">
      <c r="A515" t="s">
        <v>679</v>
      </c>
      <c r="B515" t="s">
        <v>156</v>
      </c>
      <c r="C515">
        <v>1</v>
      </c>
      <c r="D515">
        <v>516</v>
      </c>
      <c r="E515">
        <v>2</v>
      </c>
      <c r="F515" t="s">
        <v>66</v>
      </c>
      <c r="G515" t="s">
        <v>67</v>
      </c>
      <c r="H515" t="s">
        <v>68</v>
      </c>
      <c r="I515" t="s">
        <v>7</v>
      </c>
      <c r="J515" t="s">
        <v>7</v>
      </c>
      <c r="K515" t="s">
        <v>70</v>
      </c>
      <c r="L515">
        <v>50</v>
      </c>
      <c r="M515">
        <v>1017759</v>
      </c>
      <c r="N515">
        <v>6</v>
      </c>
      <c r="O515">
        <v>2</v>
      </c>
      <c r="P515" t="s">
        <v>71</v>
      </c>
      <c r="Q515" t="s">
        <v>4510</v>
      </c>
      <c r="R515">
        <v>47</v>
      </c>
      <c r="T515">
        <v>10</v>
      </c>
      <c r="U515">
        <v>15</v>
      </c>
      <c r="V515">
        <v>0</v>
      </c>
      <c r="W515">
        <v>0</v>
      </c>
      <c r="X515">
        <v>0</v>
      </c>
      <c r="Y515">
        <v>0</v>
      </c>
      <c r="Z515">
        <v>10</v>
      </c>
      <c r="AA515">
        <v>15</v>
      </c>
      <c r="AB515">
        <v>50</v>
      </c>
      <c r="AC515">
        <v>18</v>
      </c>
      <c r="AD515">
        <v>0</v>
      </c>
      <c r="AE515">
        <v>0</v>
      </c>
      <c r="AF515">
        <v>18</v>
      </c>
      <c r="AG515">
        <v>0</v>
      </c>
      <c r="AH515">
        <v>32</v>
      </c>
      <c r="AI515">
        <v>32</v>
      </c>
      <c r="AJ515">
        <v>32</v>
      </c>
      <c r="AK515">
        <v>32</v>
      </c>
      <c r="AL515">
        <v>0</v>
      </c>
      <c r="AM515">
        <v>0.12</v>
      </c>
      <c r="AN515">
        <v>2.9090909090909092</v>
      </c>
      <c r="AO515">
        <v>0</v>
      </c>
      <c r="AP515" t="s">
        <v>82</v>
      </c>
      <c r="AQ515" t="s">
        <v>73</v>
      </c>
      <c r="AR515" t="s">
        <v>472</v>
      </c>
      <c r="AS515">
        <v>1498</v>
      </c>
      <c r="AT515">
        <v>1486</v>
      </c>
      <c r="AU515">
        <v>0</v>
      </c>
      <c r="AV515">
        <v>0</v>
      </c>
      <c r="AW515">
        <v>2.984</v>
      </c>
      <c r="AX515">
        <v>0.16577777777777777</v>
      </c>
      <c r="AY515">
        <v>2.984</v>
      </c>
      <c r="AZ515" t="s">
        <v>74</v>
      </c>
      <c r="BA515">
        <v>3.016</v>
      </c>
      <c r="BB515">
        <v>18.193029490616624</v>
      </c>
      <c r="BC515" t="s">
        <v>76</v>
      </c>
      <c r="BD515">
        <v>0</v>
      </c>
      <c r="BE515" t="s">
        <v>76</v>
      </c>
      <c r="BF515">
        <v>3.1110000000000002</v>
      </c>
      <c r="BG515" t="s">
        <v>5722</v>
      </c>
    </row>
    <row r="516" spans="1:59" x14ac:dyDescent="0.25">
      <c r="A516" t="s">
        <v>680</v>
      </c>
      <c r="B516" t="s">
        <v>156</v>
      </c>
      <c r="C516">
        <v>1</v>
      </c>
      <c r="D516">
        <v>517</v>
      </c>
      <c r="E516">
        <v>2</v>
      </c>
      <c r="F516" t="s">
        <v>66</v>
      </c>
      <c r="G516" t="s">
        <v>67</v>
      </c>
      <c r="H516" t="s">
        <v>68</v>
      </c>
      <c r="I516" t="s">
        <v>7</v>
      </c>
      <c r="J516" t="s">
        <v>7</v>
      </c>
      <c r="K516" t="s">
        <v>70</v>
      </c>
      <c r="L516">
        <v>50</v>
      </c>
      <c r="M516">
        <v>1017761</v>
      </c>
      <c r="N516">
        <v>6</v>
      </c>
      <c r="O516">
        <v>2</v>
      </c>
      <c r="P516" t="s">
        <v>71</v>
      </c>
      <c r="Q516" t="s">
        <v>4510</v>
      </c>
      <c r="R516">
        <v>47</v>
      </c>
      <c r="T516">
        <v>3</v>
      </c>
      <c r="U516">
        <v>8</v>
      </c>
      <c r="V516">
        <v>6</v>
      </c>
      <c r="W516">
        <v>0</v>
      </c>
      <c r="X516">
        <v>6</v>
      </c>
      <c r="Y516">
        <v>0</v>
      </c>
      <c r="Z516">
        <v>9</v>
      </c>
      <c r="AA516">
        <v>14</v>
      </c>
      <c r="AB516">
        <v>50</v>
      </c>
      <c r="AC516">
        <v>9</v>
      </c>
      <c r="AD516">
        <v>6</v>
      </c>
      <c r="AE516">
        <v>0</v>
      </c>
      <c r="AF516">
        <v>15</v>
      </c>
      <c r="AG516">
        <v>0</v>
      </c>
      <c r="AH516">
        <v>41</v>
      </c>
      <c r="AI516">
        <v>35</v>
      </c>
      <c r="AJ516">
        <v>41</v>
      </c>
      <c r="AK516">
        <v>41</v>
      </c>
      <c r="AL516">
        <v>0</v>
      </c>
      <c r="AM516">
        <v>0.12</v>
      </c>
      <c r="AN516">
        <v>3.7272727272727275</v>
      </c>
      <c r="AO516">
        <v>0</v>
      </c>
      <c r="AP516" t="s">
        <v>82</v>
      </c>
      <c r="AQ516" t="s">
        <v>73</v>
      </c>
      <c r="AR516" t="s">
        <v>472</v>
      </c>
      <c r="AS516">
        <v>840</v>
      </c>
      <c r="AT516">
        <v>862</v>
      </c>
      <c r="AU516">
        <v>0</v>
      </c>
      <c r="AV516">
        <v>0</v>
      </c>
      <c r="AW516">
        <v>1.702</v>
      </c>
      <c r="AX516">
        <v>0.18911111111111112</v>
      </c>
      <c r="AY516">
        <v>2.8366666666666669</v>
      </c>
      <c r="AZ516" t="s">
        <v>74</v>
      </c>
      <c r="BA516">
        <v>3.1633333333333331</v>
      </c>
      <c r="BB516">
        <v>16.727379553466509</v>
      </c>
      <c r="BC516" t="s">
        <v>81</v>
      </c>
      <c r="BD516">
        <v>0</v>
      </c>
      <c r="BE516" t="s">
        <v>76</v>
      </c>
      <c r="BF516">
        <v>1.726</v>
      </c>
      <c r="BG516" t="s">
        <v>5722</v>
      </c>
    </row>
    <row r="517" spans="1:59" x14ac:dyDescent="0.25">
      <c r="A517" t="s">
        <v>681</v>
      </c>
      <c r="B517" t="s">
        <v>156</v>
      </c>
      <c r="C517">
        <v>1</v>
      </c>
      <c r="D517">
        <v>518</v>
      </c>
      <c r="E517">
        <v>2</v>
      </c>
      <c r="F517" t="s">
        <v>66</v>
      </c>
      <c r="G517" t="s">
        <v>67</v>
      </c>
      <c r="H517" t="s">
        <v>68</v>
      </c>
      <c r="I517" t="s">
        <v>7</v>
      </c>
      <c r="J517" t="s">
        <v>7</v>
      </c>
      <c r="K517" t="s">
        <v>70</v>
      </c>
      <c r="L517">
        <v>50</v>
      </c>
      <c r="M517">
        <v>1017763</v>
      </c>
      <c r="N517">
        <v>6</v>
      </c>
      <c r="O517">
        <v>2</v>
      </c>
      <c r="P517" t="s">
        <v>71</v>
      </c>
      <c r="Q517" t="s">
        <v>4511</v>
      </c>
      <c r="R517">
        <v>48</v>
      </c>
      <c r="T517">
        <v>6</v>
      </c>
      <c r="U517">
        <v>11</v>
      </c>
      <c r="V517">
        <v>5</v>
      </c>
      <c r="W517">
        <v>0</v>
      </c>
      <c r="X517">
        <v>5</v>
      </c>
      <c r="Y517">
        <v>1</v>
      </c>
      <c r="Z517">
        <v>12</v>
      </c>
      <c r="AA517">
        <v>17</v>
      </c>
      <c r="AB517">
        <v>50</v>
      </c>
      <c r="AC517">
        <v>13</v>
      </c>
      <c r="AD517">
        <v>8</v>
      </c>
      <c r="AE517">
        <v>1</v>
      </c>
      <c r="AF517">
        <v>22</v>
      </c>
      <c r="AG517">
        <v>0</v>
      </c>
      <c r="AH517">
        <v>37</v>
      </c>
      <c r="AI517">
        <v>28</v>
      </c>
      <c r="AJ517">
        <v>36</v>
      </c>
      <c r="AK517">
        <v>37</v>
      </c>
      <c r="AL517">
        <v>0</v>
      </c>
      <c r="AM517">
        <v>0.12</v>
      </c>
      <c r="AN517">
        <v>3.2727272727272729</v>
      </c>
      <c r="AO517">
        <v>0</v>
      </c>
      <c r="AP517" t="s">
        <v>82</v>
      </c>
      <c r="AQ517" t="s">
        <v>73</v>
      </c>
      <c r="AR517" t="s">
        <v>472</v>
      </c>
      <c r="AS517">
        <v>842</v>
      </c>
      <c r="AT517">
        <v>809</v>
      </c>
      <c r="AU517">
        <v>0</v>
      </c>
      <c r="AV517">
        <v>0</v>
      </c>
      <c r="AW517">
        <v>1.651</v>
      </c>
      <c r="AX517">
        <v>0.127</v>
      </c>
      <c r="AY517">
        <v>2.794</v>
      </c>
      <c r="AZ517" t="s">
        <v>74</v>
      </c>
      <c r="BA517">
        <v>3.206</v>
      </c>
      <c r="BB517">
        <v>25.244094488188974</v>
      </c>
      <c r="BC517" t="s">
        <v>75</v>
      </c>
      <c r="BD517">
        <v>0</v>
      </c>
      <c r="BE517" t="s">
        <v>76</v>
      </c>
      <c r="BF517">
        <v>1.845</v>
      </c>
      <c r="BG517" t="s">
        <v>5723</v>
      </c>
    </row>
    <row r="518" spans="1:59" x14ac:dyDescent="0.25">
      <c r="A518" t="s">
        <v>682</v>
      </c>
      <c r="B518" t="s">
        <v>156</v>
      </c>
      <c r="C518">
        <v>1</v>
      </c>
      <c r="D518">
        <v>519</v>
      </c>
      <c r="E518">
        <v>2</v>
      </c>
      <c r="F518" t="s">
        <v>66</v>
      </c>
      <c r="G518" t="s">
        <v>67</v>
      </c>
      <c r="H518" t="s">
        <v>68</v>
      </c>
      <c r="I518" t="s">
        <v>7</v>
      </c>
      <c r="J518" t="s">
        <v>7</v>
      </c>
      <c r="K518" t="s">
        <v>70</v>
      </c>
      <c r="L518">
        <v>50</v>
      </c>
      <c r="M518">
        <v>1017765</v>
      </c>
      <c r="N518">
        <v>6</v>
      </c>
      <c r="O518">
        <v>2</v>
      </c>
      <c r="P518" t="s">
        <v>71</v>
      </c>
      <c r="Q518" t="s">
        <v>4511</v>
      </c>
      <c r="R518">
        <v>48</v>
      </c>
      <c r="T518">
        <v>9</v>
      </c>
      <c r="U518">
        <v>14</v>
      </c>
      <c r="V518">
        <v>8</v>
      </c>
      <c r="W518">
        <v>0</v>
      </c>
      <c r="X518">
        <v>8</v>
      </c>
      <c r="Y518">
        <v>1</v>
      </c>
      <c r="Z518">
        <v>18</v>
      </c>
      <c r="AA518">
        <v>23</v>
      </c>
      <c r="AB518">
        <v>50</v>
      </c>
      <c r="AC518">
        <v>20</v>
      </c>
      <c r="AD518">
        <v>14</v>
      </c>
      <c r="AE518">
        <v>1</v>
      </c>
      <c r="AF518">
        <v>35</v>
      </c>
      <c r="AG518">
        <v>0</v>
      </c>
      <c r="AH518">
        <v>30</v>
      </c>
      <c r="AI518">
        <v>15</v>
      </c>
      <c r="AJ518">
        <v>29</v>
      </c>
      <c r="AK518">
        <v>30</v>
      </c>
      <c r="AL518">
        <v>0</v>
      </c>
      <c r="AM518">
        <v>0.12</v>
      </c>
      <c r="AN518">
        <v>2.6363636363636362</v>
      </c>
      <c r="AO518">
        <v>0</v>
      </c>
      <c r="AP518" t="s">
        <v>82</v>
      </c>
      <c r="AQ518" t="s">
        <v>73</v>
      </c>
      <c r="AR518" t="s">
        <v>472</v>
      </c>
      <c r="AS518">
        <v>1774</v>
      </c>
      <c r="AT518">
        <v>1204</v>
      </c>
      <c r="AU518">
        <v>0</v>
      </c>
      <c r="AV518">
        <v>0</v>
      </c>
      <c r="AW518">
        <v>2.9780000000000002</v>
      </c>
      <c r="AX518">
        <v>0.1489</v>
      </c>
      <c r="AY518">
        <v>5.2115</v>
      </c>
      <c r="AZ518" t="s">
        <v>74</v>
      </c>
      <c r="BA518">
        <v>0.78849999999999998</v>
      </c>
      <c r="BB518">
        <v>5.2955003357958361</v>
      </c>
      <c r="BC518" t="s">
        <v>76</v>
      </c>
      <c r="BD518">
        <v>0</v>
      </c>
      <c r="BE518" t="s">
        <v>76</v>
      </c>
      <c r="BF518">
        <v>3.254</v>
      </c>
      <c r="BG518" t="s">
        <v>5723</v>
      </c>
    </row>
    <row r="519" spans="1:59" x14ac:dyDescent="0.25">
      <c r="A519" t="s">
        <v>683</v>
      </c>
      <c r="B519" t="s">
        <v>156</v>
      </c>
      <c r="C519">
        <v>1</v>
      </c>
      <c r="D519">
        <v>520</v>
      </c>
      <c r="E519">
        <v>2</v>
      </c>
      <c r="F519" t="s">
        <v>66</v>
      </c>
      <c r="G519" t="s">
        <v>67</v>
      </c>
      <c r="H519" t="s">
        <v>68</v>
      </c>
      <c r="I519" t="s">
        <v>7</v>
      </c>
      <c r="J519" t="s">
        <v>7</v>
      </c>
      <c r="K519" t="s">
        <v>70</v>
      </c>
      <c r="L519">
        <v>50</v>
      </c>
      <c r="M519">
        <v>1017767</v>
      </c>
      <c r="N519">
        <v>6</v>
      </c>
      <c r="O519">
        <v>2</v>
      </c>
      <c r="P519" t="s">
        <v>71</v>
      </c>
      <c r="Q519" t="s">
        <v>4511</v>
      </c>
      <c r="R519">
        <v>48</v>
      </c>
      <c r="T519">
        <v>6</v>
      </c>
      <c r="U519">
        <v>11</v>
      </c>
      <c r="V519">
        <v>5</v>
      </c>
      <c r="W519">
        <v>0</v>
      </c>
      <c r="X519">
        <v>5</v>
      </c>
      <c r="Y519">
        <v>1</v>
      </c>
      <c r="Z519">
        <v>12</v>
      </c>
      <c r="AA519">
        <v>17</v>
      </c>
      <c r="AB519">
        <v>50</v>
      </c>
      <c r="AC519">
        <v>17</v>
      </c>
      <c r="AD519">
        <v>9</v>
      </c>
      <c r="AE519">
        <v>1</v>
      </c>
      <c r="AF519">
        <v>27</v>
      </c>
      <c r="AG519">
        <v>0</v>
      </c>
      <c r="AH519">
        <v>33</v>
      </c>
      <c r="AI519">
        <v>23</v>
      </c>
      <c r="AJ519">
        <v>32</v>
      </c>
      <c r="AK519">
        <v>33</v>
      </c>
      <c r="AL519">
        <v>0</v>
      </c>
      <c r="AM519">
        <v>0.12</v>
      </c>
      <c r="AN519">
        <v>2.9090909090909092</v>
      </c>
      <c r="AO519">
        <v>0</v>
      </c>
      <c r="AP519" t="s">
        <v>82</v>
      </c>
      <c r="AQ519" t="s">
        <v>73</v>
      </c>
      <c r="AR519" t="s">
        <v>472</v>
      </c>
      <c r="AS519">
        <v>940</v>
      </c>
      <c r="AT519">
        <v>888</v>
      </c>
      <c r="AU519">
        <v>0</v>
      </c>
      <c r="AV519">
        <v>0</v>
      </c>
      <c r="AW519">
        <v>1.8280000000000001</v>
      </c>
      <c r="AX519">
        <v>0.10752941176470589</v>
      </c>
      <c r="AY519">
        <v>2.903294117647059</v>
      </c>
      <c r="AZ519" t="s">
        <v>74</v>
      </c>
      <c r="BA519">
        <v>3.096705882352941</v>
      </c>
      <c r="BB519">
        <v>28.798687089715532</v>
      </c>
      <c r="BC519" t="s">
        <v>76</v>
      </c>
      <c r="BD519">
        <v>0</v>
      </c>
      <c r="BE519" t="s">
        <v>76</v>
      </c>
      <c r="BF519">
        <v>1.837</v>
      </c>
      <c r="BG519" t="s">
        <v>5723</v>
      </c>
    </row>
    <row r="520" spans="1:59" x14ac:dyDescent="0.25">
      <c r="A520" t="s">
        <v>684</v>
      </c>
      <c r="B520" t="s">
        <v>156</v>
      </c>
      <c r="C520">
        <v>1</v>
      </c>
      <c r="D520">
        <v>521</v>
      </c>
      <c r="E520">
        <v>2</v>
      </c>
      <c r="F520" t="s">
        <v>66</v>
      </c>
      <c r="G520" t="s">
        <v>67</v>
      </c>
      <c r="H520" t="s">
        <v>68</v>
      </c>
      <c r="I520" t="s">
        <v>7</v>
      </c>
      <c r="J520" t="s">
        <v>7</v>
      </c>
      <c r="K520" t="s">
        <v>70</v>
      </c>
      <c r="L520">
        <v>50</v>
      </c>
      <c r="M520">
        <v>1017769</v>
      </c>
      <c r="N520">
        <v>6</v>
      </c>
      <c r="O520">
        <v>2</v>
      </c>
      <c r="P520" t="s">
        <v>71</v>
      </c>
      <c r="Q520" t="s">
        <v>4511</v>
      </c>
      <c r="R520">
        <v>48</v>
      </c>
      <c r="T520">
        <v>6</v>
      </c>
      <c r="U520">
        <v>11</v>
      </c>
      <c r="V520">
        <v>2</v>
      </c>
      <c r="W520">
        <v>0</v>
      </c>
      <c r="X520">
        <v>2</v>
      </c>
      <c r="Y520">
        <v>5</v>
      </c>
      <c r="Z520">
        <v>13</v>
      </c>
      <c r="AA520">
        <v>18</v>
      </c>
      <c r="AB520">
        <v>50</v>
      </c>
      <c r="AC520">
        <v>13</v>
      </c>
      <c r="AD520">
        <v>3</v>
      </c>
      <c r="AE520">
        <v>5</v>
      </c>
      <c r="AF520">
        <v>21</v>
      </c>
      <c r="AG520">
        <v>0</v>
      </c>
      <c r="AH520">
        <v>37</v>
      </c>
      <c r="AI520">
        <v>29</v>
      </c>
      <c r="AJ520">
        <v>32</v>
      </c>
      <c r="AK520">
        <v>37</v>
      </c>
      <c r="AL520">
        <v>0</v>
      </c>
      <c r="AM520">
        <v>0.12</v>
      </c>
      <c r="AN520">
        <v>2.9090909090909092</v>
      </c>
      <c r="AO520">
        <v>0</v>
      </c>
      <c r="AP520" t="s">
        <v>82</v>
      </c>
      <c r="AQ520" t="s">
        <v>73</v>
      </c>
      <c r="AR520" t="s">
        <v>472</v>
      </c>
      <c r="AS520">
        <v>829</v>
      </c>
      <c r="AT520">
        <v>812</v>
      </c>
      <c r="AU520">
        <v>0</v>
      </c>
      <c r="AV520">
        <v>0</v>
      </c>
      <c r="AW520">
        <v>1.641</v>
      </c>
      <c r="AX520">
        <v>0.12623076923076923</v>
      </c>
      <c r="AY520">
        <v>2.6508461538461536</v>
      </c>
      <c r="AZ520" t="s">
        <v>74</v>
      </c>
      <c r="BA520">
        <v>3.3491538461538464</v>
      </c>
      <c r="BB520">
        <v>26.531992687385742</v>
      </c>
      <c r="BC520" t="s">
        <v>76</v>
      </c>
      <c r="BD520">
        <v>0</v>
      </c>
      <c r="BE520" t="s">
        <v>76</v>
      </c>
      <c r="BF520">
        <v>1.681</v>
      </c>
      <c r="BG520" t="s">
        <v>5723</v>
      </c>
    </row>
    <row r="521" spans="1:59" x14ac:dyDescent="0.25">
      <c r="A521" t="s">
        <v>685</v>
      </c>
      <c r="B521" t="s">
        <v>156</v>
      </c>
      <c r="C521">
        <v>1</v>
      </c>
      <c r="D521">
        <v>522</v>
      </c>
      <c r="E521">
        <v>2</v>
      </c>
      <c r="F521" t="s">
        <v>66</v>
      </c>
      <c r="G521" t="s">
        <v>67</v>
      </c>
      <c r="H521" t="s">
        <v>68</v>
      </c>
      <c r="I521" t="s">
        <v>7</v>
      </c>
      <c r="J521" t="s">
        <v>7</v>
      </c>
      <c r="K521" t="s">
        <v>70</v>
      </c>
      <c r="L521">
        <v>50</v>
      </c>
      <c r="M521">
        <v>1017771</v>
      </c>
      <c r="N521">
        <v>6</v>
      </c>
      <c r="O521">
        <v>2</v>
      </c>
      <c r="P521" t="s">
        <v>71</v>
      </c>
      <c r="Q521" t="s">
        <v>4511</v>
      </c>
      <c r="R521">
        <v>48</v>
      </c>
      <c r="T521">
        <v>5</v>
      </c>
      <c r="U521">
        <v>10</v>
      </c>
      <c r="V521">
        <v>9</v>
      </c>
      <c r="W521">
        <v>0</v>
      </c>
      <c r="X521">
        <v>9</v>
      </c>
      <c r="Y521">
        <v>8</v>
      </c>
      <c r="Z521">
        <v>22</v>
      </c>
      <c r="AA521">
        <v>27</v>
      </c>
      <c r="AB521">
        <v>50</v>
      </c>
      <c r="AC521">
        <v>15</v>
      </c>
      <c r="AD521">
        <v>12</v>
      </c>
      <c r="AE521">
        <v>8</v>
      </c>
      <c r="AF521">
        <v>35</v>
      </c>
      <c r="AG521">
        <v>0</v>
      </c>
      <c r="AH521">
        <v>35</v>
      </c>
      <c r="AI521">
        <v>15</v>
      </c>
      <c r="AJ521">
        <v>27</v>
      </c>
      <c r="AK521">
        <v>35</v>
      </c>
      <c r="AL521">
        <v>0</v>
      </c>
      <c r="AM521">
        <v>0.12</v>
      </c>
      <c r="AN521">
        <v>2.4545454545454546</v>
      </c>
      <c r="AO521">
        <v>0</v>
      </c>
      <c r="AP521" t="s">
        <v>82</v>
      </c>
      <c r="AQ521" t="s">
        <v>73</v>
      </c>
      <c r="AR521" t="s">
        <v>472</v>
      </c>
      <c r="AS521">
        <v>1375</v>
      </c>
      <c r="AT521">
        <v>1520</v>
      </c>
      <c r="AU521">
        <v>0</v>
      </c>
      <c r="AV521">
        <v>0</v>
      </c>
      <c r="AW521">
        <v>2.895</v>
      </c>
      <c r="AX521">
        <v>0.193</v>
      </c>
      <c r="AY521">
        <v>6.7549999999999999</v>
      </c>
      <c r="AZ521" t="s">
        <v>74</v>
      </c>
      <c r="BA521">
        <v>-0.75499999999999989</v>
      </c>
      <c r="BB521">
        <v>-3.9119170984455951</v>
      </c>
      <c r="BC521" t="s">
        <v>76</v>
      </c>
      <c r="BD521">
        <v>0</v>
      </c>
      <c r="BE521" t="s">
        <v>76</v>
      </c>
      <c r="BF521">
        <v>3.09</v>
      </c>
      <c r="BG521" t="s">
        <v>5723</v>
      </c>
    </row>
    <row r="522" spans="1:59" x14ac:dyDescent="0.25">
      <c r="A522" t="s">
        <v>686</v>
      </c>
      <c r="B522" t="s">
        <v>156</v>
      </c>
      <c r="C522">
        <v>1</v>
      </c>
      <c r="D522">
        <v>523</v>
      </c>
      <c r="E522">
        <v>2</v>
      </c>
      <c r="F522" t="s">
        <v>66</v>
      </c>
      <c r="G522" t="s">
        <v>67</v>
      </c>
      <c r="H522" t="s">
        <v>77</v>
      </c>
      <c r="I522" t="s">
        <v>5</v>
      </c>
      <c r="J522" t="s">
        <v>78</v>
      </c>
      <c r="K522" t="s">
        <v>70</v>
      </c>
      <c r="L522">
        <v>50</v>
      </c>
      <c r="M522">
        <v>1017773</v>
      </c>
      <c r="N522">
        <v>5</v>
      </c>
      <c r="O522">
        <v>2</v>
      </c>
      <c r="P522" t="s">
        <v>71</v>
      </c>
      <c r="Q522" t="s">
        <v>4511</v>
      </c>
      <c r="R522">
        <v>48</v>
      </c>
      <c r="T522">
        <v>0</v>
      </c>
      <c r="U522">
        <v>4</v>
      </c>
      <c r="V522">
        <v>0</v>
      </c>
      <c r="W522">
        <v>0</v>
      </c>
      <c r="X522">
        <v>0</v>
      </c>
      <c r="Y522">
        <v>0</v>
      </c>
      <c r="Z522">
        <v>0</v>
      </c>
      <c r="AA522">
        <v>4</v>
      </c>
      <c r="AB522">
        <v>50</v>
      </c>
      <c r="AC522">
        <v>4</v>
      </c>
      <c r="AD522">
        <v>0</v>
      </c>
      <c r="AE522">
        <v>0</v>
      </c>
      <c r="AF522">
        <v>4</v>
      </c>
      <c r="AG522">
        <v>0</v>
      </c>
      <c r="AH522">
        <v>46</v>
      </c>
      <c r="AI522">
        <v>46</v>
      </c>
      <c r="AJ522">
        <v>46</v>
      </c>
      <c r="AK522">
        <v>46</v>
      </c>
      <c r="AL522">
        <v>0</v>
      </c>
      <c r="AM522">
        <v>0.1</v>
      </c>
      <c r="AN522">
        <v>4.1818181818181817</v>
      </c>
      <c r="AO522">
        <v>0</v>
      </c>
      <c r="AP522" t="s">
        <v>79</v>
      </c>
      <c r="AQ522" t="s">
        <v>73</v>
      </c>
      <c r="AR522" t="s">
        <v>472</v>
      </c>
      <c r="AS522">
        <v>0</v>
      </c>
      <c r="AT522">
        <v>0</v>
      </c>
      <c r="AU522">
        <v>0</v>
      </c>
      <c r="AV522">
        <v>0</v>
      </c>
      <c r="AW522">
        <v>0</v>
      </c>
      <c r="AX522">
        <v>0</v>
      </c>
      <c r="AY522">
        <v>0</v>
      </c>
      <c r="AZ522" t="s">
        <v>80</v>
      </c>
      <c r="BA522">
        <v>5</v>
      </c>
      <c r="BB522">
        <v>0</v>
      </c>
      <c r="BC522" t="s">
        <v>76</v>
      </c>
      <c r="BD522">
        <v>0</v>
      </c>
      <c r="BE522" t="s">
        <v>76</v>
      </c>
      <c r="BF522">
        <v>4.4535493333333322</v>
      </c>
      <c r="BG522" t="s">
        <v>5723</v>
      </c>
    </row>
    <row r="523" spans="1:59" x14ac:dyDescent="0.25">
      <c r="A523" t="s">
        <v>687</v>
      </c>
      <c r="B523" t="s">
        <v>156</v>
      </c>
      <c r="C523">
        <v>1</v>
      </c>
      <c r="D523">
        <v>524</v>
      </c>
      <c r="E523">
        <v>2</v>
      </c>
      <c r="F523" t="s">
        <v>66</v>
      </c>
      <c r="G523" t="s">
        <v>67</v>
      </c>
      <c r="H523" t="s">
        <v>68</v>
      </c>
      <c r="I523" t="s">
        <v>7</v>
      </c>
      <c r="J523" t="s">
        <v>7</v>
      </c>
      <c r="K523" t="s">
        <v>70</v>
      </c>
      <c r="L523">
        <v>50</v>
      </c>
      <c r="M523">
        <v>1017775</v>
      </c>
      <c r="N523">
        <v>6</v>
      </c>
      <c r="O523">
        <v>2</v>
      </c>
      <c r="P523" t="s">
        <v>71</v>
      </c>
      <c r="Q523" t="s">
        <v>4511</v>
      </c>
      <c r="R523">
        <v>48</v>
      </c>
      <c r="T523">
        <v>11</v>
      </c>
      <c r="U523">
        <v>16</v>
      </c>
      <c r="V523">
        <v>7</v>
      </c>
      <c r="W523">
        <v>1</v>
      </c>
      <c r="X523">
        <v>6</v>
      </c>
      <c r="Y523">
        <v>2</v>
      </c>
      <c r="Z523">
        <v>20</v>
      </c>
      <c r="AA523">
        <v>25</v>
      </c>
      <c r="AB523">
        <v>50</v>
      </c>
      <c r="AC523">
        <v>17</v>
      </c>
      <c r="AD523">
        <v>11</v>
      </c>
      <c r="AE523">
        <v>2</v>
      </c>
      <c r="AF523">
        <v>31</v>
      </c>
      <c r="AG523">
        <v>1</v>
      </c>
      <c r="AH523">
        <v>33</v>
      </c>
      <c r="AI523">
        <v>19</v>
      </c>
      <c r="AJ523">
        <v>30</v>
      </c>
      <c r="AK523">
        <v>32</v>
      </c>
      <c r="AL523">
        <v>0</v>
      </c>
      <c r="AM523">
        <v>0.12</v>
      </c>
      <c r="AN523">
        <v>2.7272727272727275</v>
      </c>
      <c r="AO523">
        <v>0.13636363636363635</v>
      </c>
      <c r="AP523" t="s">
        <v>82</v>
      </c>
      <c r="AQ523" t="s">
        <v>73</v>
      </c>
      <c r="AR523" t="s">
        <v>472</v>
      </c>
      <c r="AS523">
        <v>1621</v>
      </c>
      <c r="AT523">
        <v>1590</v>
      </c>
      <c r="AU523">
        <v>0</v>
      </c>
      <c r="AV523">
        <v>0</v>
      </c>
      <c r="AW523">
        <v>3.2109999999999999</v>
      </c>
      <c r="AX523">
        <v>0.18888235294117647</v>
      </c>
      <c r="AY523">
        <v>5.8553529411764709</v>
      </c>
      <c r="AZ523" t="s">
        <v>74</v>
      </c>
      <c r="BA523">
        <v>0.14464705882352913</v>
      </c>
      <c r="BB523">
        <v>0.76580504515727033</v>
      </c>
      <c r="BC523" t="s">
        <v>76</v>
      </c>
      <c r="BD523">
        <v>0</v>
      </c>
      <c r="BE523" t="s">
        <v>76</v>
      </c>
      <c r="BF523">
        <v>3.7480000000000002</v>
      </c>
      <c r="BG523" t="s">
        <v>5723</v>
      </c>
    </row>
    <row r="524" spans="1:59" x14ac:dyDescent="0.25">
      <c r="A524" t="s">
        <v>688</v>
      </c>
      <c r="B524" t="s">
        <v>156</v>
      </c>
      <c r="C524">
        <v>1</v>
      </c>
      <c r="D524">
        <v>525</v>
      </c>
      <c r="E524">
        <v>2</v>
      </c>
      <c r="F524" t="s">
        <v>66</v>
      </c>
      <c r="G524" t="s">
        <v>67</v>
      </c>
      <c r="H524" t="s">
        <v>68</v>
      </c>
      <c r="I524" t="s">
        <v>7</v>
      </c>
      <c r="J524" t="s">
        <v>7</v>
      </c>
      <c r="K524" t="s">
        <v>70</v>
      </c>
      <c r="L524">
        <v>50</v>
      </c>
      <c r="M524">
        <v>1017777</v>
      </c>
      <c r="N524">
        <v>6</v>
      </c>
      <c r="O524">
        <v>2</v>
      </c>
      <c r="P524" t="s">
        <v>71</v>
      </c>
      <c r="Q524" t="s">
        <v>4511</v>
      </c>
      <c r="R524">
        <v>48</v>
      </c>
      <c r="T524">
        <v>10</v>
      </c>
      <c r="U524">
        <v>15</v>
      </c>
      <c r="V524">
        <v>6</v>
      </c>
      <c r="W524">
        <v>1</v>
      </c>
      <c r="X524">
        <v>5</v>
      </c>
      <c r="Y524">
        <v>0</v>
      </c>
      <c r="Z524">
        <v>16</v>
      </c>
      <c r="AA524">
        <v>21</v>
      </c>
      <c r="AB524">
        <v>50</v>
      </c>
      <c r="AC524">
        <v>15</v>
      </c>
      <c r="AD524">
        <v>6</v>
      </c>
      <c r="AE524">
        <v>0</v>
      </c>
      <c r="AF524">
        <v>22</v>
      </c>
      <c r="AG524">
        <v>1</v>
      </c>
      <c r="AH524">
        <v>35</v>
      </c>
      <c r="AI524">
        <v>28</v>
      </c>
      <c r="AJ524">
        <v>34</v>
      </c>
      <c r="AK524">
        <v>34</v>
      </c>
      <c r="AL524">
        <v>0</v>
      </c>
      <c r="AM524">
        <v>0.12</v>
      </c>
      <c r="AN524">
        <v>3.0909090909090908</v>
      </c>
      <c r="AO524">
        <v>0.13636363636363635</v>
      </c>
      <c r="AP524" t="s">
        <v>82</v>
      </c>
      <c r="AQ524" t="s">
        <v>73</v>
      </c>
      <c r="AR524" t="s">
        <v>472</v>
      </c>
      <c r="AS524">
        <v>2005</v>
      </c>
      <c r="AT524">
        <v>1726</v>
      </c>
      <c r="AU524">
        <v>0</v>
      </c>
      <c r="AV524">
        <v>0</v>
      </c>
      <c r="AW524">
        <v>3.7309999999999999</v>
      </c>
      <c r="AX524">
        <v>0.24873333333333333</v>
      </c>
      <c r="AY524">
        <v>5.4721333333333337</v>
      </c>
      <c r="AZ524" t="s">
        <v>74</v>
      </c>
      <c r="BA524">
        <v>0.52786666666666626</v>
      </c>
      <c r="BB524">
        <v>2.1222192441704619</v>
      </c>
      <c r="BC524" t="s">
        <v>76</v>
      </c>
      <c r="BD524">
        <v>0</v>
      </c>
      <c r="BE524" t="s">
        <v>76</v>
      </c>
      <c r="BF524">
        <v>3.5390000000000001</v>
      </c>
      <c r="BG524" t="s">
        <v>5723</v>
      </c>
    </row>
    <row r="525" spans="1:59" x14ac:dyDescent="0.25">
      <c r="A525" t="s">
        <v>689</v>
      </c>
      <c r="B525" t="s">
        <v>156</v>
      </c>
      <c r="C525">
        <v>1</v>
      </c>
      <c r="D525">
        <v>526</v>
      </c>
      <c r="E525">
        <v>2</v>
      </c>
      <c r="F525" t="s">
        <v>66</v>
      </c>
      <c r="G525" t="s">
        <v>67</v>
      </c>
      <c r="H525" t="s">
        <v>68</v>
      </c>
      <c r="I525" t="s">
        <v>7</v>
      </c>
      <c r="J525" t="s">
        <v>7</v>
      </c>
      <c r="K525" t="s">
        <v>70</v>
      </c>
      <c r="L525">
        <v>50</v>
      </c>
      <c r="M525">
        <v>1017779</v>
      </c>
      <c r="N525">
        <v>6</v>
      </c>
      <c r="O525">
        <v>2</v>
      </c>
      <c r="P525" t="s">
        <v>71</v>
      </c>
      <c r="Q525" t="s">
        <v>4511</v>
      </c>
      <c r="R525">
        <v>48</v>
      </c>
      <c r="T525">
        <v>2</v>
      </c>
      <c r="U525">
        <v>7</v>
      </c>
      <c r="V525">
        <v>6</v>
      </c>
      <c r="W525">
        <v>1</v>
      </c>
      <c r="X525">
        <v>5</v>
      </c>
      <c r="Y525">
        <v>1</v>
      </c>
      <c r="Z525">
        <v>9</v>
      </c>
      <c r="AA525">
        <v>14</v>
      </c>
      <c r="AB525">
        <v>50</v>
      </c>
      <c r="AC525">
        <v>7</v>
      </c>
      <c r="AD525">
        <v>8</v>
      </c>
      <c r="AE525">
        <v>1</v>
      </c>
      <c r="AF525">
        <v>17</v>
      </c>
      <c r="AG525">
        <v>1</v>
      </c>
      <c r="AH525">
        <v>43</v>
      </c>
      <c r="AI525">
        <v>33</v>
      </c>
      <c r="AJ525">
        <v>41</v>
      </c>
      <c r="AK525">
        <v>42</v>
      </c>
      <c r="AL525">
        <v>0</v>
      </c>
      <c r="AM525">
        <v>0.12</v>
      </c>
      <c r="AN525">
        <v>3.7272727272727275</v>
      </c>
      <c r="AO525">
        <v>0.13636363636363635</v>
      </c>
      <c r="AP525" t="s">
        <v>82</v>
      </c>
      <c r="AQ525" t="s">
        <v>73</v>
      </c>
      <c r="AR525" t="s">
        <v>472</v>
      </c>
      <c r="AS525">
        <v>635</v>
      </c>
      <c r="AT525">
        <v>596</v>
      </c>
      <c r="AU525">
        <v>0</v>
      </c>
      <c r="AV525">
        <v>0</v>
      </c>
      <c r="AW525">
        <v>1.2310000000000001</v>
      </c>
      <c r="AX525">
        <v>0.17585714285714288</v>
      </c>
      <c r="AY525">
        <v>2.9895714285714288</v>
      </c>
      <c r="AZ525" t="s">
        <v>74</v>
      </c>
      <c r="BA525">
        <v>3.0104285714285712</v>
      </c>
      <c r="BB525">
        <v>17.118602761982125</v>
      </c>
      <c r="BC525" t="s">
        <v>76</v>
      </c>
      <c r="BD525">
        <v>0</v>
      </c>
      <c r="BE525" t="s">
        <v>76</v>
      </c>
      <c r="BF525">
        <v>1.321</v>
      </c>
      <c r="BG525" t="s">
        <v>5723</v>
      </c>
    </row>
    <row r="526" spans="1:59" x14ac:dyDescent="0.25">
      <c r="A526" t="s">
        <v>690</v>
      </c>
      <c r="B526" t="s">
        <v>156</v>
      </c>
      <c r="C526">
        <v>1</v>
      </c>
      <c r="D526">
        <v>527</v>
      </c>
      <c r="E526">
        <v>2</v>
      </c>
      <c r="F526" t="s">
        <v>66</v>
      </c>
      <c r="G526" t="s">
        <v>67</v>
      </c>
      <c r="H526" t="s">
        <v>68</v>
      </c>
      <c r="I526" t="s">
        <v>7</v>
      </c>
      <c r="J526" t="s">
        <v>7</v>
      </c>
      <c r="K526" t="s">
        <v>70</v>
      </c>
      <c r="L526">
        <v>50</v>
      </c>
      <c r="M526">
        <v>1017781</v>
      </c>
      <c r="N526">
        <v>6</v>
      </c>
      <c r="O526">
        <v>2</v>
      </c>
      <c r="P526" t="s">
        <v>71</v>
      </c>
      <c r="Q526" t="s">
        <v>4511</v>
      </c>
      <c r="R526">
        <v>48</v>
      </c>
      <c r="T526">
        <v>7</v>
      </c>
      <c r="U526">
        <v>12</v>
      </c>
      <c r="V526">
        <v>8</v>
      </c>
      <c r="W526">
        <v>2</v>
      </c>
      <c r="X526">
        <v>6</v>
      </c>
      <c r="Y526">
        <v>1</v>
      </c>
      <c r="Z526">
        <v>16</v>
      </c>
      <c r="AA526">
        <v>21</v>
      </c>
      <c r="AB526">
        <v>50</v>
      </c>
      <c r="AC526">
        <v>12</v>
      </c>
      <c r="AD526">
        <v>8</v>
      </c>
      <c r="AE526">
        <v>1</v>
      </c>
      <c r="AF526">
        <v>23</v>
      </c>
      <c r="AG526">
        <v>2</v>
      </c>
      <c r="AH526">
        <v>38</v>
      </c>
      <c r="AI526">
        <v>27</v>
      </c>
      <c r="AJ526">
        <v>35</v>
      </c>
      <c r="AK526">
        <v>36</v>
      </c>
      <c r="AL526">
        <v>0</v>
      </c>
      <c r="AM526">
        <v>0.12</v>
      </c>
      <c r="AN526">
        <v>3.1818181818181821</v>
      </c>
      <c r="AO526">
        <v>0.27272727272727271</v>
      </c>
      <c r="AP526" t="s">
        <v>82</v>
      </c>
      <c r="AQ526" t="s">
        <v>73</v>
      </c>
      <c r="AR526" t="s">
        <v>472</v>
      </c>
      <c r="AS526">
        <v>849</v>
      </c>
      <c r="AT526">
        <v>839</v>
      </c>
      <c r="AU526">
        <v>0</v>
      </c>
      <c r="AV526">
        <v>0</v>
      </c>
      <c r="AW526">
        <v>1.6879999999999999</v>
      </c>
      <c r="AX526">
        <v>0.14066666666666666</v>
      </c>
      <c r="AY526">
        <v>3.2353333333333332</v>
      </c>
      <c r="AZ526" t="s">
        <v>74</v>
      </c>
      <c r="BA526">
        <v>2.7646666666666668</v>
      </c>
      <c r="BB526">
        <v>19.654028436018958</v>
      </c>
      <c r="BC526" t="s">
        <v>76</v>
      </c>
      <c r="BD526">
        <v>0</v>
      </c>
      <c r="BE526" t="s">
        <v>76</v>
      </c>
      <c r="BF526">
        <v>1.738</v>
      </c>
      <c r="BG526" t="s">
        <v>5723</v>
      </c>
    </row>
    <row r="527" spans="1:59" x14ac:dyDescent="0.25">
      <c r="A527" t="s">
        <v>691</v>
      </c>
      <c r="B527" t="s">
        <v>156</v>
      </c>
      <c r="C527">
        <v>1</v>
      </c>
      <c r="D527">
        <v>528</v>
      </c>
      <c r="E527">
        <v>2</v>
      </c>
      <c r="F527" t="s">
        <v>66</v>
      </c>
      <c r="G527" t="s">
        <v>67</v>
      </c>
      <c r="H527" t="s">
        <v>68</v>
      </c>
      <c r="I527" t="s">
        <v>7</v>
      </c>
      <c r="J527" t="s">
        <v>7</v>
      </c>
      <c r="K527" t="s">
        <v>70</v>
      </c>
      <c r="L527">
        <v>50</v>
      </c>
      <c r="M527">
        <v>1017783</v>
      </c>
      <c r="N527">
        <v>6</v>
      </c>
      <c r="O527">
        <v>2</v>
      </c>
      <c r="P527" t="s">
        <v>71</v>
      </c>
      <c r="Q527" t="s">
        <v>4511</v>
      </c>
      <c r="R527">
        <v>48</v>
      </c>
      <c r="T527">
        <v>15</v>
      </c>
      <c r="U527">
        <v>20</v>
      </c>
      <c r="V527">
        <v>3</v>
      </c>
      <c r="W527">
        <v>0</v>
      </c>
      <c r="X527">
        <v>3</v>
      </c>
      <c r="Y527">
        <v>2</v>
      </c>
      <c r="Z527">
        <v>20</v>
      </c>
      <c r="AA527">
        <v>25</v>
      </c>
      <c r="AB527">
        <v>50</v>
      </c>
      <c r="AC527">
        <v>22</v>
      </c>
      <c r="AD527">
        <v>4</v>
      </c>
      <c r="AE527">
        <v>5</v>
      </c>
      <c r="AF527">
        <v>31</v>
      </c>
      <c r="AG527">
        <v>0</v>
      </c>
      <c r="AH527">
        <v>28</v>
      </c>
      <c r="AI527">
        <v>19</v>
      </c>
      <c r="AJ527">
        <v>23</v>
      </c>
      <c r="AK527">
        <v>28</v>
      </c>
      <c r="AL527">
        <v>0</v>
      </c>
      <c r="AM527">
        <v>0.12</v>
      </c>
      <c r="AN527">
        <v>2.0909090909090908</v>
      </c>
      <c r="AO527">
        <v>0</v>
      </c>
      <c r="AP527" t="s">
        <v>82</v>
      </c>
      <c r="AQ527" t="s">
        <v>73</v>
      </c>
      <c r="AR527" t="s">
        <v>472</v>
      </c>
      <c r="AS527">
        <v>1938</v>
      </c>
      <c r="AT527">
        <v>1994</v>
      </c>
      <c r="AU527">
        <v>0</v>
      </c>
      <c r="AV527">
        <v>0</v>
      </c>
      <c r="AW527">
        <v>3.9319999999999999</v>
      </c>
      <c r="AX527">
        <v>0.17872727272727273</v>
      </c>
      <c r="AY527">
        <v>5.5405454545454544</v>
      </c>
      <c r="AZ527" t="s">
        <v>74</v>
      </c>
      <c r="BA527">
        <v>0.45945454545454556</v>
      </c>
      <c r="BB527">
        <v>2.5707019328585967</v>
      </c>
      <c r="BC527" t="s">
        <v>81</v>
      </c>
      <c r="BD527">
        <v>0</v>
      </c>
      <c r="BE527" t="s">
        <v>76</v>
      </c>
      <c r="BF527">
        <v>3.827</v>
      </c>
      <c r="BG527" t="s">
        <v>5723</v>
      </c>
    </row>
    <row r="528" spans="1:59" x14ac:dyDescent="0.25">
      <c r="A528" t="s">
        <v>692</v>
      </c>
      <c r="B528" t="s">
        <v>156</v>
      </c>
      <c r="C528">
        <v>1</v>
      </c>
      <c r="D528">
        <v>529</v>
      </c>
      <c r="E528">
        <v>2</v>
      </c>
      <c r="F528" t="s">
        <v>66</v>
      </c>
      <c r="G528" t="s">
        <v>67</v>
      </c>
      <c r="H528" t="s">
        <v>68</v>
      </c>
      <c r="I528" t="s">
        <v>8</v>
      </c>
      <c r="J528" t="s">
        <v>84</v>
      </c>
      <c r="K528" t="s">
        <v>70</v>
      </c>
      <c r="L528">
        <v>50</v>
      </c>
      <c r="M528">
        <v>1017785</v>
      </c>
      <c r="N528">
        <v>6</v>
      </c>
      <c r="O528">
        <v>2</v>
      </c>
      <c r="P528" t="s">
        <v>71</v>
      </c>
      <c r="Q528" t="s">
        <v>4512</v>
      </c>
      <c r="R528">
        <v>49</v>
      </c>
      <c r="S528" t="s">
        <v>693</v>
      </c>
      <c r="T528">
        <v>0</v>
      </c>
      <c r="U528">
        <v>1</v>
      </c>
      <c r="V528">
        <v>0</v>
      </c>
      <c r="W528">
        <v>0</v>
      </c>
      <c r="X528">
        <v>0</v>
      </c>
      <c r="Y528">
        <v>0</v>
      </c>
      <c r="Z528">
        <v>0</v>
      </c>
      <c r="AA528">
        <v>1</v>
      </c>
      <c r="AB528">
        <v>50</v>
      </c>
      <c r="AC528">
        <v>1</v>
      </c>
      <c r="AD528">
        <v>0</v>
      </c>
      <c r="AE528">
        <v>0</v>
      </c>
      <c r="AF528">
        <v>1</v>
      </c>
      <c r="AG528">
        <v>0</v>
      </c>
      <c r="AH528">
        <v>49</v>
      </c>
      <c r="AI528">
        <v>49</v>
      </c>
      <c r="AJ528">
        <v>49</v>
      </c>
      <c r="AK528">
        <v>49</v>
      </c>
      <c r="AL528">
        <v>0</v>
      </c>
      <c r="AM528">
        <v>0.12</v>
      </c>
      <c r="AN528">
        <v>4.454545454545455</v>
      </c>
      <c r="AO528">
        <v>0</v>
      </c>
      <c r="AP528" t="s">
        <v>85</v>
      </c>
      <c r="AQ528" t="s">
        <v>73</v>
      </c>
      <c r="AR528" t="s">
        <v>472</v>
      </c>
      <c r="AS528">
        <v>0</v>
      </c>
      <c r="AT528">
        <v>0</v>
      </c>
      <c r="AU528">
        <v>0</v>
      </c>
      <c r="AV528">
        <v>0</v>
      </c>
      <c r="AW528">
        <v>0</v>
      </c>
      <c r="AX528">
        <v>0</v>
      </c>
      <c r="AY528">
        <v>0</v>
      </c>
      <c r="AZ528" t="s">
        <v>83</v>
      </c>
      <c r="BA528">
        <v>6</v>
      </c>
      <c r="BB528">
        <v>0</v>
      </c>
      <c r="BC528" t="s">
        <v>75</v>
      </c>
      <c r="BD528">
        <v>0</v>
      </c>
      <c r="BE528" t="s">
        <v>76</v>
      </c>
      <c r="BF528">
        <v>1.3163199999999999</v>
      </c>
      <c r="BG528" t="s">
        <v>5724</v>
      </c>
    </row>
    <row r="529" spans="1:59" x14ac:dyDescent="0.25">
      <c r="A529" t="s">
        <v>694</v>
      </c>
      <c r="B529" t="s">
        <v>156</v>
      </c>
      <c r="C529">
        <v>1</v>
      </c>
      <c r="D529">
        <v>530</v>
      </c>
      <c r="E529">
        <v>2</v>
      </c>
      <c r="F529" t="s">
        <v>66</v>
      </c>
      <c r="G529" t="s">
        <v>67</v>
      </c>
      <c r="H529" t="s">
        <v>68</v>
      </c>
      <c r="I529" t="s">
        <v>8</v>
      </c>
      <c r="J529" t="s">
        <v>84</v>
      </c>
      <c r="K529" t="s">
        <v>70</v>
      </c>
      <c r="L529">
        <v>50</v>
      </c>
      <c r="M529">
        <v>1017787</v>
      </c>
      <c r="N529">
        <v>6</v>
      </c>
      <c r="O529">
        <v>2</v>
      </c>
      <c r="P529" t="s">
        <v>71</v>
      </c>
      <c r="Q529" t="s">
        <v>4512</v>
      </c>
      <c r="R529">
        <v>49</v>
      </c>
      <c r="S529" t="s">
        <v>693</v>
      </c>
      <c r="T529">
        <v>0</v>
      </c>
      <c r="U529">
        <v>1</v>
      </c>
      <c r="V529">
        <v>0</v>
      </c>
      <c r="W529">
        <v>0</v>
      </c>
      <c r="X529">
        <v>0</v>
      </c>
      <c r="Y529">
        <v>0</v>
      </c>
      <c r="Z529">
        <v>0</v>
      </c>
      <c r="AA529">
        <v>1</v>
      </c>
      <c r="AB529">
        <v>50</v>
      </c>
      <c r="AC529">
        <v>1</v>
      </c>
      <c r="AD529">
        <v>0</v>
      </c>
      <c r="AE529">
        <v>0</v>
      </c>
      <c r="AF529">
        <v>1</v>
      </c>
      <c r="AG529">
        <v>0</v>
      </c>
      <c r="AH529">
        <v>49</v>
      </c>
      <c r="AI529">
        <v>49</v>
      </c>
      <c r="AJ529">
        <v>49</v>
      </c>
      <c r="AK529">
        <v>49</v>
      </c>
      <c r="AL529">
        <v>0</v>
      </c>
      <c r="AM529">
        <v>0.12</v>
      </c>
      <c r="AN529">
        <v>4.454545454545455</v>
      </c>
      <c r="AO529">
        <v>0</v>
      </c>
      <c r="AP529" t="s">
        <v>85</v>
      </c>
      <c r="AQ529" t="s">
        <v>73</v>
      </c>
      <c r="AR529" t="s">
        <v>472</v>
      </c>
      <c r="AS529">
        <v>0</v>
      </c>
      <c r="AT529">
        <v>0</v>
      </c>
      <c r="AU529">
        <v>0</v>
      </c>
      <c r="AV529">
        <v>0</v>
      </c>
      <c r="AW529">
        <v>0</v>
      </c>
      <c r="AX529">
        <v>0</v>
      </c>
      <c r="AY529">
        <v>0</v>
      </c>
      <c r="AZ529" t="s">
        <v>83</v>
      </c>
      <c r="BA529">
        <v>6</v>
      </c>
      <c r="BB529">
        <v>0</v>
      </c>
      <c r="BC529" t="s">
        <v>76</v>
      </c>
      <c r="BD529">
        <v>0</v>
      </c>
      <c r="BE529" t="s">
        <v>76</v>
      </c>
      <c r="BF529">
        <v>1.3163199999999999</v>
      </c>
      <c r="BG529" t="s">
        <v>5724</v>
      </c>
    </row>
    <row r="530" spans="1:59" x14ac:dyDescent="0.25">
      <c r="A530" t="s">
        <v>695</v>
      </c>
      <c r="B530" t="s">
        <v>156</v>
      </c>
      <c r="C530">
        <v>1</v>
      </c>
      <c r="D530">
        <v>531</v>
      </c>
      <c r="E530">
        <v>2</v>
      </c>
      <c r="F530" t="s">
        <v>66</v>
      </c>
      <c r="G530" t="s">
        <v>67</v>
      </c>
      <c r="H530" t="s">
        <v>68</v>
      </c>
      <c r="I530" t="s">
        <v>8</v>
      </c>
      <c r="J530" t="s">
        <v>84</v>
      </c>
      <c r="K530" t="s">
        <v>100</v>
      </c>
      <c r="L530">
        <v>50</v>
      </c>
      <c r="M530">
        <v>1017789</v>
      </c>
      <c r="N530">
        <v>6</v>
      </c>
      <c r="O530">
        <v>2</v>
      </c>
      <c r="P530" t="s">
        <v>71</v>
      </c>
      <c r="Q530" t="s">
        <v>4512</v>
      </c>
      <c r="R530">
        <v>49</v>
      </c>
      <c r="S530" t="s">
        <v>693</v>
      </c>
      <c r="T530">
        <v>0</v>
      </c>
      <c r="U530">
        <v>0</v>
      </c>
      <c r="V530">
        <v>0</v>
      </c>
      <c r="W530">
        <v>0</v>
      </c>
      <c r="X530">
        <v>0</v>
      </c>
      <c r="Y530">
        <v>0</v>
      </c>
      <c r="Z530">
        <v>0</v>
      </c>
      <c r="AA530">
        <v>0</v>
      </c>
      <c r="AB530">
        <v>50</v>
      </c>
      <c r="AC530">
        <v>0</v>
      </c>
      <c r="AD530">
        <v>0</v>
      </c>
      <c r="AE530">
        <v>0</v>
      </c>
      <c r="AF530">
        <v>0</v>
      </c>
      <c r="AG530">
        <v>0</v>
      </c>
      <c r="AH530">
        <v>50</v>
      </c>
      <c r="AI530">
        <v>50</v>
      </c>
      <c r="AJ530">
        <v>50</v>
      </c>
      <c r="AK530">
        <v>50</v>
      </c>
      <c r="AL530">
        <v>0</v>
      </c>
      <c r="AM530">
        <v>0.12</v>
      </c>
      <c r="AN530">
        <v>4.5454545454545459</v>
      </c>
      <c r="AO530">
        <v>0</v>
      </c>
      <c r="AP530" t="s">
        <v>116</v>
      </c>
      <c r="AQ530" t="s">
        <v>86</v>
      </c>
      <c r="AR530" t="s">
        <v>472</v>
      </c>
      <c r="AS530">
        <v>0</v>
      </c>
      <c r="AT530">
        <v>0</v>
      </c>
      <c r="AU530">
        <v>0</v>
      </c>
      <c r="AV530">
        <v>0</v>
      </c>
      <c r="AW530">
        <v>0</v>
      </c>
      <c r="AX530">
        <v>0</v>
      </c>
      <c r="AY530">
        <v>0</v>
      </c>
      <c r="AZ530" t="s">
        <v>74</v>
      </c>
      <c r="BA530">
        <v>6</v>
      </c>
      <c r="BB530">
        <v>0</v>
      </c>
      <c r="BC530" t="s">
        <v>76</v>
      </c>
      <c r="BD530">
        <v>1</v>
      </c>
      <c r="BE530" t="s">
        <v>76</v>
      </c>
      <c r="BF530">
        <v>0</v>
      </c>
      <c r="BG530" t="s">
        <v>5724</v>
      </c>
    </row>
    <row r="531" spans="1:59" x14ac:dyDescent="0.25">
      <c r="A531" t="s">
        <v>696</v>
      </c>
      <c r="B531" t="s">
        <v>156</v>
      </c>
      <c r="C531">
        <v>1</v>
      </c>
      <c r="D531">
        <v>532</v>
      </c>
      <c r="E531">
        <v>2</v>
      </c>
      <c r="F531" t="s">
        <v>66</v>
      </c>
      <c r="G531" t="s">
        <v>67</v>
      </c>
      <c r="H531" t="s">
        <v>68</v>
      </c>
      <c r="I531" t="s">
        <v>8</v>
      </c>
      <c r="J531" t="s">
        <v>84</v>
      </c>
      <c r="K531" t="s">
        <v>100</v>
      </c>
      <c r="L531">
        <v>50</v>
      </c>
      <c r="M531">
        <v>1017791</v>
      </c>
      <c r="N531">
        <v>6</v>
      </c>
      <c r="O531">
        <v>2</v>
      </c>
      <c r="P531" t="s">
        <v>71</v>
      </c>
      <c r="Q531" t="s">
        <v>4512</v>
      </c>
      <c r="R531">
        <v>49</v>
      </c>
      <c r="S531" t="s">
        <v>693</v>
      </c>
      <c r="T531">
        <v>0</v>
      </c>
      <c r="U531">
        <v>0</v>
      </c>
      <c r="V531">
        <v>0</v>
      </c>
      <c r="W531">
        <v>0</v>
      </c>
      <c r="X531">
        <v>0</v>
      </c>
      <c r="Y531">
        <v>0</v>
      </c>
      <c r="Z531">
        <v>0</v>
      </c>
      <c r="AA531">
        <v>0</v>
      </c>
      <c r="AB531">
        <v>50</v>
      </c>
      <c r="AC531">
        <v>0</v>
      </c>
      <c r="AD531">
        <v>0</v>
      </c>
      <c r="AE531">
        <v>0</v>
      </c>
      <c r="AF531">
        <v>0</v>
      </c>
      <c r="AG531">
        <v>0</v>
      </c>
      <c r="AH531">
        <v>50</v>
      </c>
      <c r="AI531">
        <v>50</v>
      </c>
      <c r="AJ531">
        <v>50</v>
      </c>
      <c r="AK531">
        <v>50</v>
      </c>
      <c r="AL531">
        <v>0</v>
      </c>
      <c r="AM531">
        <v>0.12</v>
      </c>
      <c r="AN531">
        <v>4.5454545454545459</v>
      </c>
      <c r="AO531">
        <v>0</v>
      </c>
      <c r="AP531" t="s">
        <v>116</v>
      </c>
      <c r="AQ531" t="s">
        <v>86</v>
      </c>
      <c r="AR531" t="s">
        <v>472</v>
      </c>
      <c r="AS531">
        <v>0</v>
      </c>
      <c r="AT531">
        <v>0</v>
      </c>
      <c r="AU531">
        <v>0</v>
      </c>
      <c r="AV531">
        <v>0</v>
      </c>
      <c r="AW531">
        <v>0</v>
      </c>
      <c r="AX531">
        <v>0</v>
      </c>
      <c r="AY531">
        <v>0</v>
      </c>
      <c r="AZ531" t="s">
        <v>74</v>
      </c>
      <c r="BA531">
        <v>6</v>
      </c>
      <c r="BB531">
        <v>0</v>
      </c>
      <c r="BC531" t="s">
        <v>76</v>
      </c>
      <c r="BD531">
        <v>2</v>
      </c>
      <c r="BE531" t="s">
        <v>76</v>
      </c>
      <c r="BF531">
        <v>0</v>
      </c>
      <c r="BG531" t="s">
        <v>5724</v>
      </c>
    </row>
    <row r="532" spans="1:59" x14ac:dyDescent="0.25">
      <c r="A532" t="s">
        <v>697</v>
      </c>
      <c r="B532" t="s">
        <v>156</v>
      </c>
      <c r="C532">
        <v>1</v>
      </c>
      <c r="D532">
        <v>533</v>
      </c>
      <c r="E532">
        <v>2</v>
      </c>
      <c r="F532" t="s">
        <v>66</v>
      </c>
      <c r="G532" t="s">
        <v>67</v>
      </c>
      <c r="H532" t="s">
        <v>68</v>
      </c>
      <c r="I532" t="s">
        <v>8</v>
      </c>
      <c r="J532" t="s">
        <v>84</v>
      </c>
      <c r="K532" t="s">
        <v>70</v>
      </c>
      <c r="L532">
        <v>50</v>
      </c>
      <c r="M532">
        <v>1017793</v>
      </c>
      <c r="N532">
        <v>6</v>
      </c>
      <c r="O532">
        <v>2</v>
      </c>
      <c r="P532" t="s">
        <v>71</v>
      </c>
      <c r="Q532" t="s">
        <v>4512</v>
      </c>
      <c r="R532">
        <v>49</v>
      </c>
      <c r="S532" t="s">
        <v>693</v>
      </c>
      <c r="T532">
        <v>0</v>
      </c>
      <c r="U532">
        <v>1</v>
      </c>
      <c r="V532">
        <v>0</v>
      </c>
      <c r="W532">
        <v>0</v>
      </c>
      <c r="X532">
        <v>0</v>
      </c>
      <c r="Y532">
        <v>0</v>
      </c>
      <c r="Z532">
        <v>0</v>
      </c>
      <c r="AA532">
        <v>1</v>
      </c>
      <c r="AB532">
        <v>50</v>
      </c>
      <c r="AC532">
        <v>1</v>
      </c>
      <c r="AD532">
        <v>0</v>
      </c>
      <c r="AE532">
        <v>0</v>
      </c>
      <c r="AF532">
        <v>1</v>
      </c>
      <c r="AG532">
        <v>0</v>
      </c>
      <c r="AH532">
        <v>49</v>
      </c>
      <c r="AI532">
        <v>49</v>
      </c>
      <c r="AJ532">
        <v>49</v>
      </c>
      <c r="AK532">
        <v>49</v>
      </c>
      <c r="AL532">
        <v>0</v>
      </c>
      <c r="AM532">
        <v>0.12</v>
      </c>
      <c r="AN532">
        <v>4.454545454545455</v>
      </c>
      <c r="AO532">
        <v>0</v>
      </c>
      <c r="AP532" t="s">
        <v>85</v>
      </c>
      <c r="AQ532" t="s">
        <v>73</v>
      </c>
      <c r="AR532" t="s">
        <v>472</v>
      </c>
      <c r="AS532">
        <v>0</v>
      </c>
      <c r="AT532">
        <v>0</v>
      </c>
      <c r="AU532">
        <v>0</v>
      </c>
      <c r="AV532">
        <v>0</v>
      </c>
      <c r="AW532">
        <v>0</v>
      </c>
      <c r="AX532">
        <v>0</v>
      </c>
      <c r="AY532">
        <v>0</v>
      </c>
      <c r="AZ532" t="s">
        <v>83</v>
      </c>
      <c r="BA532">
        <v>6</v>
      </c>
      <c r="BB532">
        <v>0</v>
      </c>
      <c r="BC532" t="s">
        <v>76</v>
      </c>
      <c r="BD532">
        <v>0</v>
      </c>
      <c r="BE532" t="s">
        <v>76</v>
      </c>
      <c r="BF532">
        <v>1.3163199999999999</v>
      </c>
      <c r="BG532" t="s">
        <v>5724</v>
      </c>
    </row>
    <row r="533" spans="1:59" x14ac:dyDescent="0.25">
      <c r="A533" t="s">
        <v>698</v>
      </c>
      <c r="B533" t="s">
        <v>156</v>
      </c>
      <c r="C533">
        <v>1</v>
      </c>
      <c r="D533">
        <v>534</v>
      </c>
      <c r="E533">
        <v>2</v>
      </c>
      <c r="F533" t="s">
        <v>66</v>
      </c>
      <c r="G533" t="s">
        <v>67</v>
      </c>
      <c r="H533" t="s">
        <v>68</v>
      </c>
      <c r="I533" t="s">
        <v>8</v>
      </c>
      <c r="J533" t="s">
        <v>84</v>
      </c>
      <c r="K533" t="s">
        <v>70</v>
      </c>
      <c r="L533">
        <v>50</v>
      </c>
      <c r="M533">
        <v>1017795</v>
      </c>
      <c r="N533">
        <v>6</v>
      </c>
      <c r="O533">
        <v>2</v>
      </c>
      <c r="P533" t="s">
        <v>71</v>
      </c>
      <c r="Q533" t="s">
        <v>4512</v>
      </c>
      <c r="R533">
        <v>49</v>
      </c>
      <c r="S533" t="s">
        <v>693</v>
      </c>
      <c r="T533">
        <v>0</v>
      </c>
      <c r="U533">
        <v>1</v>
      </c>
      <c r="V533">
        <v>0</v>
      </c>
      <c r="W533">
        <v>0</v>
      </c>
      <c r="X533">
        <v>0</v>
      </c>
      <c r="Y533">
        <v>0</v>
      </c>
      <c r="Z533">
        <v>0</v>
      </c>
      <c r="AA533">
        <v>1</v>
      </c>
      <c r="AB533">
        <v>50</v>
      </c>
      <c r="AC533">
        <v>1</v>
      </c>
      <c r="AD533">
        <v>0</v>
      </c>
      <c r="AE533">
        <v>0</v>
      </c>
      <c r="AF533">
        <v>1</v>
      </c>
      <c r="AG533">
        <v>0</v>
      </c>
      <c r="AH533">
        <v>49</v>
      </c>
      <c r="AI533">
        <v>49</v>
      </c>
      <c r="AJ533">
        <v>49</v>
      </c>
      <c r="AK533">
        <v>49</v>
      </c>
      <c r="AL533">
        <v>0</v>
      </c>
      <c r="AM533">
        <v>0.12</v>
      </c>
      <c r="AN533">
        <v>4.454545454545455</v>
      </c>
      <c r="AO533">
        <v>0</v>
      </c>
      <c r="AP533" t="s">
        <v>85</v>
      </c>
      <c r="AQ533" t="s">
        <v>73</v>
      </c>
      <c r="AR533" t="s">
        <v>472</v>
      </c>
      <c r="AS533">
        <v>0</v>
      </c>
      <c r="AT533">
        <v>0</v>
      </c>
      <c r="AU533">
        <v>0</v>
      </c>
      <c r="AV533">
        <v>0</v>
      </c>
      <c r="AW533">
        <v>0</v>
      </c>
      <c r="AX533">
        <v>0</v>
      </c>
      <c r="AY533">
        <v>0</v>
      </c>
      <c r="AZ533" t="s">
        <v>83</v>
      </c>
      <c r="BA533">
        <v>6</v>
      </c>
      <c r="BB533">
        <v>0</v>
      </c>
      <c r="BC533" t="s">
        <v>76</v>
      </c>
      <c r="BD533">
        <v>0</v>
      </c>
      <c r="BE533" t="s">
        <v>76</v>
      </c>
      <c r="BF533">
        <v>1.3163199999999999</v>
      </c>
      <c r="BG533" t="s">
        <v>5724</v>
      </c>
    </row>
    <row r="534" spans="1:59" x14ac:dyDescent="0.25">
      <c r="A534" t="s">
        <v>699</v>
      </c>
      <c r="B534" t="s">
        <v>156</v>
      </c>
      <c r="C534">
        <v>1</v>
      </c>
      <c r="D534">
        <v>535</v>
      </c>
      <c r="E534">
        <v>2</v>
      </c>
      <c r="F534" t="s">
        <v>66</v>
      </c>
      <c r="G534" t="s">
        <v>67</v>
      </c>
      <c r="H534" t="s">
        <v>68</v>
      </c>
      <c r="I534" t="s">
        <v>8</v>
      </c>
      <c r="J534" t="s">
        <v>84</v>
      </c>
      <c r="K534" t="s">
        <v>100</v>
      </c>
      <c r="L534">
        <v>50</v>
      </c>
      <c r="M534">
        <v>1017797</v>
      </c>
      <c r="N534">
        <v>6</v>
      </c>
      <c r="O534">
        <v>2</v>
      </c>
      <c r="P534" t="s">
        <v>71</v>
      </c>
      <c r="Q534" t="s">
        <v>4512</v>
      </c>
      <c r="R534">
        <v>49</v>
      </c>
      <c r="S534" t="s">
        <v>693</v>
      </c>
      <c r="T534">
        <v>0</v>
      </c>
      <c r="U534">
        <v>0</v>
      </c>
      <c r="V534">
        <v>0</v>
      </c>
      <c r="W534">
        <v>0</v>
      </c>
      <c r="X534">
        <v>0</v>
      </c>
      <c r="Y534">
        <v>0</v>
      </c>
      <c r="Z534">
        <v>0</v>
      </c>
      <c r="AA534">
        <v>0</v>
      </c>
      <c r="AB534">
        <v>50</v>
      </c>
      <c r="AC534">
        <v>0</v>
      </c>
      <c r="AD534">
        <v>0</v>
      </c>
      <c r="AE534">
        <v>0</v>
      </c>
      <c r="AF534">
        <v>0</v>
      </c>
      <c r="AG534">
        <v>0</v>
      </c>
      <c r="AH534">
        <v>50</v>
      </c>
      <c r="AI534">
        <v>50</v>
      </c>
      <c r="AJ534">
        <v>50</v>
      </c>
      <c r="AK534">
        <v>50</v>
      </c>
      <c r="AL534">
        <v>0</v>
      </c>
      <c r="AM534">
        <v>0.12</v>
      </c>
      <c r="AN534">
        <v>4.5454545454545459</v>
      </c>
      <c r="AO534">
        <v>0</v>
      </c>
      <c r="AP534" t="s">
        <v>116</v>
      </c>
      <c r="AQ534" t="s">
        <v>86</v>
      </c>
      <c r="AR534" t="s">
        <v>472</v>
      </c>
      <c r="AS534">
        <v>0</v>
      </c>
      <c r="AT534">
        <v>0</v>
      </c>
      <c r="AU534">
        <v>0</v>
      </c>
      <c r="AV534">
        <v>0</v>
      </c>
      <c r="AW534">
        <v>0</v>
      </c>
      <c r="AX534">
        <v>0</v>
      </c>
      <c r="AY534">
        <v>0</v>
      </c>
      <c r="AZ534" t="s">
        <v>74</v>
      </c>
      <c r="BA534">
        <v>6</v>
      </c>
      <c r="BB534">
        <v>0</v>
      </c>
      <c r="BC534" t="s">
        <v>76</v>
      </c>
      <c r="BD534">
        <v>1</v>
      </c>
      <c r="BE534" t="s">
        <v>76</v>
      </c>
      <c r="BF534">
        <v>0</v>
      </c>
      <c r="BG534" t="s">
        <v>5724</v>
      </c>
    </row>
    <row r="535" spans="1:59" x14ac:dyDescent="0.25">
      <c r="A535" t="s">
        <v>700</v>
      </c>
      <c r="B535" t="s">
        <v>156</v>
      </c>
      <c r="C535">
        <v>1</v>
      </c>
      <c r="D535">
        <v>536</v>
      </c>
      <c r="E535">
        <v>2</v>
      </c>
      <c r="F535" t="s">
        <v>66</v>
      </c>
      <c r="G535" t="s">
        <v>67</v>
      </c>
      <c r="H535" t="s">
        <v>68</v>
      </c>
      <c r="I535" t="s">
        <v>8</v>
      </c>
      <c r="J535" t="s">
        <v>84</v>
      </c>
      <c r="K535" t="s">
        <v>70</v>
      </c>
      <c r="L535">
        <v>50</v>
      </c>
      <c r="M535">
        <v>1017799</v>
      </c>
      <c r="N535">
        <v>6</v>
      </c>
      <c r="O535">
        <v>2</v>
      </c>
      <c r="P535" t="s">
        <v>71</v>
      </c>
      <c r="Q535" t="s">
        <v>4512</v>
      </c>
      <c r="R535">
        <v>49</v>
      </c>
      <c r="S535" t="s">
        <v>693</v>
      </c>
      <c r="T535">
        <v>0</v>
      </c>
      <c r="U535">
        <v>14</v>
      </c>
      <c r="V535">
        <v>0</v>
      </c>
      <c r="W535">
        <v>0</v>
      </c>
      <c r="X535">
        <v>0</v>
      </c>
      <c r="Y535">
        <v>0</v>
      </c>
      <c r="Z535">
        <v>0</v>
      </c>
      <c r="AA535">
        <v>14</v>
      </c>
      <c r="AB535">
        <v>50</v>
      </c>
      <c r="AC535">
        <v>50</v>
      </c>
      <c r="AD535">
        <v>0</v>
      </c>
      <c r="AE535">
        <v>0</v>
      </c>
      <c r="AF535">
        <v>50</v>
      </c>
      <c r="AG535">
        <v>0</v>
      </c>
      <c r="AH535">
        <v>0</v>
      </c>
      <c r="AI535">
        <v>0</v>
      </c>
      <c r="AJ535">
        <v>0</v>
      </c>
      <c r="AK535">
        <v>0</v>
      </c>
      <c r="AL535">
        <v>0</v>
      </c>
      <c r="AM535">
        <v>0.12</v>
      </c>
      <c r="AN535">
        <v>0</v>
      </c>
      <c r="AO535">
        <v>0</v>
      </c>
      <c r="AP535" t="s">
        <v>85</v>
      </c>
      <c r="AQ535" t="s">
        <v>73</v>
      </c>
      <c r="AR535" t="s">
        <v>472</v>
      </c>
      <c r="AS535">
        <v>0</v>
      </c>
      <c r="AT535">
        <v>0</v>
      </c>
      <c r="AU535">
        <v>0</v>
      </c>
      <c r="AV535">
        <v>0</v>
      </c>
      <c r="AW535">
        <v>0</v>
      </c>
      <c r="AX535">
        <v>0</v>
      </c>
      <c r="AY535">
        <v>0</v>
      </c>
      <c r="AZ535" t="s">
        <v>80</v>
      </c>
      <c r="BA535">
        <v>6</v>
      </c>
      <c r="BB535">
        <v>0</v>
      </c>
      <c r="BC535" t="s">
        <v>76</v>
      </c>
      <c r="BD535">
        <v>0</v>
      </c>
      <c r="BE535" t="s">
        <v>76</v>
      </c>
      <c r="BF535">
        <v>6.0111946666666665</v>
      </c>
      <c r="BG535" t="s">
        <v>5724</v>
      </c>
    </row>
    <row r="536" spans="1:59" x14ac:dyDescent="0.25">
      <c r="A536" t="s">
        <v>701</v>
      </c>
      <c r="B536" t="s">
        <v>156</v>
      </c>
      <c r="C536">
        <v>1</v>
      </c>
      <c r="D536">
        <v>537</v>
      </c>
      <c r="E536">
        <v>2</v>
      </c>
      <c r="F536" t="s">
        <v>66</v>
      </c>
      <c r="G536" t="s">
        <v>67</v>
      </c>
      <c r="H536" t="s">
        <v>68</v>
      </c>
      <c r="I536" t="s">
        <v>8</v>
      </c>
      <c r="J536" t="s">
        <v>84</v>
      </c>
      <c r="K536" t="s">
        <v>70</v>
      </c>
      <c r="L536">
        <v>50</v>
      </c>
      <c r="M536">
        <v>1017801</v>
      </c>
      <c r="N536">
        <v>6</v>
      </c>
      <c r="O536">
        <v>2</v>
      </c>
      <c r="P536" t="s">
        <v>71</v>
      </c>
      <c r="Q536" t="s">
        <v>4512</v>
      </c>
      <c r="R536">
        <v>49</v>
      </c>
      <c r="S536" t="s">
        <v>693</v>
      </c>
      <c r="T536">
        <v>0</v>
      </c>
      <c r="U536">
        <v>8</v>
      </c>
      <c r="V536">
        <v>0</v>
      </c>
      <c r="W536">
        <v>0</v>
      </c>
      <c r="X536">
        <v>0</v>
      </c>
      <c r="Y536">
        <v>0</v>
      </c>
      <c r="Z536">
        <v>0</v>
      </c>
      <c r="AA536">
        <v>8</v>
      </c>
      <c r="AB536">
        <v>50</v>
      </c>
      <c r="AC536">
        <v>26</v>
      </c>
      <c r="AD536">
        <v>0</v>
      </c>
      <c r="AE536">
        <v>0</v>
      </c>
      <c r="AF536">
        <v>26</v>
      </c>
      <c r="AG536">
        <v>0</v>
      </c>
      <c r="AH536">
        <v>24</v>
      </c>
      <c r="AI536">
        <v>24</v>
      </c>
      <c r="AJ536">
        <v>24</v>
      </c>
      <c r="AK536">
        <v>24</v>
      </c>
      <c r="AL536">
        <v>0</v>
      </c>
      <c r="AM536">
        <v>0.12</v>
      </c>
      <c r="AN536">
        <v>2.1818181818181817</v>
      </c>
      <c r="AO536">
        <v>0</v>
      </c>
      <c r="AP536" t="s">
        <v>85</v>
      </c>
      <c r="AQ536" t="s">
        <v>73</v>
      </c>
      <c r="AR536" t="s">
        <v>472</v>
      </c>
      <c r="AS536">
        <v>0</v>
      </c>
      <c r="AT536">
        <v>0</v>
      </c>
      <c r="AU536">
        <v>0</v>
      </c>
      <c r="AV536">
        <v>0</v>
      </c>
      <c r="AW536">
        <v>0</v>
      </c>
      <c r="AX536">
        <v>0</v>
      </c>
      <c r="AY536">
        <v>0</v>
      </c>
      <c r="AZ536" t="s">
        <v>80</v>
      </c>
      <c r="BA536">
        <v>6</v>
      </c>
      <c r="BB536">
        <v>0</v>
      </c>
      <c r="BC536" t="s">
        <v>76</v>
      </c>
      <c r="BD536">
        <v>0</v>
      </c>
      <c r="BE536" t="s">
        <v>76</v>
      </c>
      <c r="BF536">
        <v>2.9617199999999997</v>
      </c>
      <c r="BG536" t="s">
        <v>5724</v>
      </c>
    </row>
    <row r="537" spans="1:59" x14ac:dyDescent="0.25">
      <c r="A537" t="s">
        <v>702</v>
      </c>
      <c r="B537" t="s">
        <v>156</v>
      </c>
      <c r="C537">
        <v>1</v>
      </c>
      <c r="D537">
        <v>538</v>
      </c>
      <c r="E537">
        <v>2</v>
      </c>
      <c r="F537" t="s">
        <v>66</v>
      </c>
      <c r="G537" t="s">
        <v>67</v>
      </c>
      <c r="H537" t="s">
        <v>68</v>
      </c>
      <c r="I537" t="s">
        <v>8</v>
      </c>
      <c r="J537" t="s">
        <v>84</v>
      </c>
      <c r="K537" t="s">
        <v>70</v>
      </c>
      <c r="L537">
        <v>50</v>
      </c>
      <c r="M537">
        <v>1017803</v>
      </c>
      <c r="N537">
        <v>6</v>
      </c>
      <c r="O537">
        <v>2</v>
      </c>
      <c r="P537" t="s">
        <v>71</v>
      </c>
      <c r="Q537" t="s">
        <v>4512</v>
      </c>
      <c r="R537">
        <v>49</v>
      </c>
      <c r="S537" t="s">
        <v>693</v>
      </c>
      <c r="T537">
        <v>0</v>
      </c>
      <c r="U537">
        <v>5</v>
      </c>
      <c r="V537">
        <v>0</v>
      </c>
      <c r="W537">
        <v>0</v>
      </c>
      <c r="X537">
        <v>0</v>
      </c>
      <c r="Y537">
        <v>0</v>
      </c>
      <c r="Z537">
        <v>0</v>
      </c>
      <c r="AA537">
        <v>5</v>
      </c>
      <c r="AB537">
        <v>50</v>
      </c>
      <c r="AC537">
        <v>21</v>
      </c>
      <c r="AD537">
        <v>0</v>
      </c>
      <c r="AE537">
        <v>0</v>
      </c>
      <c r="AF537">
        <v>21</v>
      </c>
      <c r="AG537">
        <v>0</v>
      </c>
      <c r="AH537">
        <v>29</v>
      </c>
      <c r="AI537">
        <v>29</v>
      </c>
      <c r="AJ537">
        <v>29</v>
      </c>
      <c r="AK537">
        <v>29</v>
      </c>
      <c r="AL537">
        <v>0</v>
      </c>
      <c r="AM537">
        <v>0.12</v>
      </c>
      <c r="AN537">
        <v>2.6363636363636362</v>
      </c>
      <c r="AO537">
        <v>0</v>
      </c>
      <c r="AP537" t="s">
        <v>85</v>
      </c>
      <c r="AQ537" t="s">
        <v>73</v>
      </c>
      <c r="AR537" t="s">
        <v>472</v>
      </c>
      <c r="AS537">
        <v>0</v>
      </c>
      <c r="AT537">
        <v>0</v>
      </c>
      <c r="AU537">
        <v>0</v>
      </c>
      <c r="AV537">
        <v>0</v>
      </c>
      <c r="AW537">
        <v>0</v>
      </c>
      <c r="AX537">
        <v>0</v>
      </c>
      <c r="AY537">
        <v>0</v>
      </c>
      <c r="AZ537" t="s">
        <v>80</v>
      </c>
      <c r="BA537">
        <v>6</v>
      </c>
      <c r="BB537">
        <v>0</v>
      </c>
      <c r="BC537" t="s">
        <v>76</v>
      </c>
      <c r="BD537">
        <v>0</v>
      </c>
      <c r="BE537" t="s">
        <v>76</v>
      </c>
      <c r="BF537">
        <v>3.94896</v>
      </c>
      <c r="BG537" t="s">
        <v>5724</v>
      </c>
    </row>
    <row r="538" spans="1:59" x14ac:dyDescent="0.25">
      <c r="A538" t="s">
        <v>703</v>
      </c>
      <c r="B538" t="s">
        <v>156</v>
      </c>
      <c r="C538">
        <v>1</v>
      </c>
      <c r="D538">
        <v>539</v>
      </c>
      <c r="E538">
        <v>2</v>
      </c>
      <c r="F538" t="s">
        <v>66</v>
      </c>
      <c r="G538" t="s">
        <v>67</v>
      </c>
      <c r="H538" t="s">
        <v>68</v>
      </c>
      <c r="I538" t="s">
        <v>8</v>
      </c>
      <c r="J538" t="s">
        <v>84</v>
      </c>
      <c r="K538" t="s">
        <v>70</v>
      </c>
      <c r="L538">
        <v>50</v>
      </c>
      <c r="M538">
        <v>1017805</v>
      </c>
      <c r="N538">
        <v>6</v>
      </c>
      <c r="O538">
        <v>2</v>
      </c>
      <c r="P538" t="s">
        <v>71</v>
      </c>
      <c r="Q538" t="s">
        <v>4512</v>
      </c>
      <c r="R538">
        <v>49</v>
      </c>
      <c r="S538" t="s">
        <v>693</v>
      </c>
      <c r="T538">
        <v>0</v>
      </c>
      <c r="U538">
        <v>1</v>
      </c>
      <c r="V538">
        <v>0</v>
      </c>
      <c r="W538">
        <v>0</v>
      </c>
      <c r="X538">
        <v>0</v>
      </c>
      <c r="Y538">
        <v>0</v>
      </c>
      <c r="Z538">
        <v>0</v>
      </c>
      <c r="AA538">
        <v>1</v>
      </c>
      <c r="AB538">
        <v>50</v>
      </c>
      <c r="AC538">
        <v>1</v>
      </c>
      <c r="AD538">
        <v>0</v>
      </c>
      <c r="AE538">
        <v>0</v>
      </c>
      <c r="AF538">
        <v>1</v>
      </c>
      <c r="AG538">
        <v>0</v>
      </c>
      <c r="AH538">
        <v>49</v>
      </c>
      <c r="AI538">
        <v>49</v>
      </c>
      <c r="AJ538">
        <v>49</v>
      </c>
      <c r="AK538">
        <v>49</v>
      </c>
      <c r="AL538">
        <v>0</v>
      </c>
      <c r="AM538">
        <v>0.12</v>
      </c>
      <c r="AN538">
        <v>4.454545454545455</v>
      </c>
      <c r="AO538">
        <v>0</v>
      </c>
      <c r="AP538" t="s">
        <v>85</v>
      </c>
      <c r="AQ538" t="s">
        <v>73</v>
      </c>
      <c r="AR538" t="s">
        <v>472</v>
      </c>
      <c r="AS538">
        <v>0</v>
      </c>
      <c r="AT538">
        <v>0</v>
      </c>
      <c r="AU538">
        <v>0</v>
      </c>
      <c r="AV538">
        <v>0</v>
      </c>
      <c r="AW538">
        <v>0</v>
      </c>
      <c r="AX538">
        <v>0</v>
      </c>
      <c r="AY538">
        <v>0</v>
      </c>
      <c r="AZ538" t="s">
        <v>80</v>
      </c>
      <c r="BA538">
        <v>6</v>
      </c>
      <c r="BB538">
        <v>0</v>
      </c>
      <c r="BC538" t="s">
        <v>81</v>
      </c>
      <c r="BD538">
        <v>0</v>
      </c>
      <c r="BE538" t="s">
        <v>76</v>
      </c>
      <c r="BF538">
        <v>1.3163199999999999</v>
      </c>
      <c r="BG538" t="s">
        <v>5724</v>
      </c>
    </row>
    <row r="539" spans="1:59" x14ac:dyDescent="0.25">
      <c r="A539" t="s">
        <v>704</v>
      </c>
      <c r="B539" t="s">
        <v>156</v>
      </c>
      <c r="C539">
        <v>1</v>
      </c>
      <c r="D539">
        <v>540</v>
      </c>
      <c r="E539">
        <v>2</v>
      </c>
      <c r="F539" t="s">
        <v>66</v>
      </c>
      <c r="G539" t="s">
        <v>67</v>
      </c>
      <c r="H539" t="s">
        <v>68</v>
      </c>
      <c r="I539" t="s">
        <v>3</v>
      </c>
      <c r="J539" t="s">
        <v>69</v>
      </c>
      <c r="K539" t="s">
        <v>70</v>
      </c>
      <c r="L539">
        <v>50</v>
      </c>
      <c r="M539">
        <v>1017807</v>
      </c>
      <c r="N539">
        <v>10</v>
      </c>
      <c r="O539">
        <v>2</v>
      </c>
      <c r="P539" t="s">
        <v>71</v>
      </c>
      <c r="Q539" t="s">
        <v>4513</v>
      </c>
      <c r="R539">
        <v>50</v>
      </c>
      <c r="T539">
        <v>6</v>
      </c>
      <c r="U539">
        <v>11</v>
      </c>
      <c r="V539">
        <v>2</v>
      </c>
      <c r="W539">
        <v>0</v>
      </c>
      <c r="X539">
        <v>2</v>
      </c>
      <c r="Y539">
        <v>8</v>
      </c>
      <c r="Z539">
        <v>16</v>
      </c>
      <c r="AA539">
        <v>21</v>
      </c>
      <c r="AB539">
        <v>50</v>
      </c>
      <c r="AC539">
        <v>11</v>
      </c>
      <c r="AD539">
        <v>2</v>
      </c>
      <c r="AE539">
        <v>8</v>
      </c>
      <c r="AF539">
        <v>21</v>
      </c>
      <c r="AG539">
        <v>0</v>
      </c>
      <c r="AH539">
        <v>39</v>
      </c>
      <c r="AI539">
        <v>29</v>
      </c>
      <c r="AJ539">
        <v>31</v>
      </c>
      <c r="AK539">
        <v>39</v>
      </c>
      <c r="AL539">
        <v>0</v>
      </c>
      <c r="AM539">
        <v>0.2</v>
      </c>
      <c r="AN539">
        <v>2.8181818181818183</v>
      </c>
      <c r="AO539">
        <v>0</v>
      </c>
      <c r="AP539" t="s">
        <v>72</v>
      </c>
      <c r="AQ539" t="s">
        <v>73</v>
      </c>
      <c r="AR539" t="s">
        <v>472</v>
      </c>
      <c r="AS539">
        <v>1082</v>
      </c>
      <c r="AT539">
        <v>1498</v>
      </c>
      <c r="AU539">
        <v>0</v>
      </c>
      <c r="AV539">
        <v>0</v>
      </c>
      <c r="AW539">
        <v>2.58</v>
      </c>
      <c r="AX539">
        <v>0.23454545454545456</v>
      </c>
      <c r="AY539">
        <v>4.9254545454545458</v>
      </c>
      <c r="AZ539" t="s">
        <v>74</v>
      </c>
      <c r="BA539">
        <v>5.0745454545454542</v>
      </c>
      <c r="BB539">
        <v>21.63565891472868</v>
      </c>
      <c r="BC539" t="s">
        <v>75</v>
      </c>
      <c r="BD539">
        <v>0</v>
      </c>
      <c r="BE539" t="s">
        <v>76</v>
      </c>
      <c r="BF539">
        <v>2.7629999999999999</v>
      </c>
      <c r="BG539" t="s">
        <v>5725</v>
      </c>
    </row>
    <row r="540" spans="1:59" x14ac:dyDescent="0.25">
      <c r="A540" t="s">
        <v>705</v>
      </c>
      <c r="B540" t="s">
        <v>156</v>
      </c>
      <c r="C540">
        <v>1</v>
      </c>
      <c r="D540">
        <v>541</v>
      </c>
      <c r="E540">
        <v>2</v>
      </c>
      <c r="F540" t="s">
        <v>66</v>
      </c>
      <c r="G540" t="s">
        <v>67</v>
      </c>
      <c r="H540" t="s">
        <v>68</v>
      </c>
      <c r="I540" t="s">
        <v>7</v>
      </c>
      <c r="J540" t="s">
        <v>7</v>
      </c>
      <c r="K540" t="s">
        <v>70</v>
      </c>
      <c r="L540">
        <v>50</v>
      </c>
      <c r="M540">
        <v>1017809</v>
      </c>
      <c r="N540">
        <v>6</v>
      </c>
      <c r="O540">
        <v>2</v>
      </c>
      <c r="P540" t="s">
        <v>71</v>
      </c>
      <c r="Q540" t="s">
        <v>4513</v>
      </c>
      <c r="R540">
        <v>50</v>
      </c>
      <c r="T540">
        <v>4</v>
      </c>
      <c r="U540">
        <v>9</v>
      </c>
      <c r="V540">
        <v>5</v>
      </c>
      <c r="W540">
        <v>1</v>
      </c>
      <c r="X540">
        <v>4</v>
      </c>
      <c r="Y540">
        <v>2</v>
      </c>
      <c r="Z540">
        <v>11</v>
      </c>
      <c r="AA540">
        <v>16</v>
      </c>
      <c r="AB540">
        <v>50</v>
      </c>
      <c r="AC540">
        <v>9</v>
      </c>
      <c r="AD540">
        <v>6</v>
      </c>
      <c r="AE540">
        <v>5</v>
      </c>
      <c r="AF540">
        <v>21</v>
      </c>
      <c r="AG540">
        <v>1</v>
      </c>
      <c r="AH540">
        <v>41</v>
      </c>
      <c r="AI540">
        <v>29</v>
      </c>
      <c r="AJ540">
        <v>35</v>
      </c>
      <c r="AK540">
        <v>40</v>
      </c>
      <c r="AL540">
        <v>0</v>
      </c>
      <c r="AM540">
        <v>0.12</v>
      </c>
      <c r="AN540">
        <v>3.1818181818181821</v>
      </c>
      <c r="AO540">
        <v>0.13636363636363635</v>
      </c>
      <c r="AP540" t="s">
        <v>82</v>
      </c>
      <c r="AQ540" t="s">
        <v>73</v>
      </c>
      <c r="AR540" t="s">
        <v>472</v>
      </c>
      <c r="AS540">
        <v>864</v>
      </c>
      <c r="AT540">
        <v>822</v>
      </c>
      <c r="AU540">
        <v>0</v>
      </c>
      <c r="AV540">
        <v>0</v>
      </c>
      <c r="AW540">
        <v>1.6859999999999999</v>
      </c>
      <c r="AX540">
        <v>0.18733333333333332</v>
      </c>
      <c r="AY540">
        <v>3.9339999999999997</v>
      </c>
      <c r="AZ540" t="s">
        <v>74</v>
      </c>
      <c r="BA540">
        <v>2.0660000000000003</v>
      </c>
      <c r="BB540">
        <v>11.028469750889682</v>
      </c>
      <c r="BC540" t="s">
        <v>76</v>
      </c>
      <c r="BD540">
        <v>0</v>
      </c>
      <c r="BE540" t="s">
        <v>76</v>
      </c>
      <c r="BF540">
        <v>1.72</v>
      </c>
      <c r="BG540" t="s">
        <v>5725</v>
      </c>
    </row>
    <row r="541" spans="1:59" x14ac:dyDescent="0.25">
      <c r="A541" t="s">
        <v>706</v>
      </c>
      <c r="B541" t="s">
        <v>156</v>
      </c>
      <c r="C541">
        <v>1</v>
      </c>
      <c r="D541">
        <v>542</v>
      </c>
      <c r="E541">
        <v>2</v>
      </c>
      <c r="F541" t="s">
        <v>66</v>
      </c>
      <c r="G541" t="s">
        <v>67</v>
      </c>
      <c r="H541" t="s">
        <v>68</v>
      </c>
      <c r="I541" t="s">
        <v>7</v>
      </c>
      <c r="J541" t="s">
        <v>7</v>
      </c>
      <c r="K541" t="s">
        <v>70</v>
      </c>
      <c r="L541">
        <v>50</v>
      </c>
      <c r="M541">
        <v>1017811</v>
      </c>
      <c r="N541">
        <v>6</v>
      </c>
      <c r="O541">
        <v>2</v>
      </c>
      <c r="P541" t="s">
        <v>71</v>
      </c>
      <c r="Q541" t="s">
        <v>4513</v>
      </c>
      <c r="R541">
        <v>50</v>
      </c>
      <c r="T541">
        <v>9</v>
      </c>
      <c r="U541">
        <v>14</v>
      </c>
      <c r="V541">
        <v>4</v>
      </c>
      <c r="W541">
        <v>0</v>
      </c>
      <c r="X541">
        <v>4</v>
      </c>
      <c r="Y541">
        <v>2</v>
      </c>
      <c r="Z541">
        <v>15</v>
      </c>
      <c r="AA541">
        <v>20</v>
      </c>
      <c r="AB541">
        <v>50</v>
      </c>
      <c r="AC541">
        <v>14</v>
      </c>
      <c r="AD541">
        <v>9</v>
      </c>
      <c r="AE541">
        <v>5</v>
      </c>
      <c r="AF541">
        <v>28</v>
      </c>
      <c r="AG541">
        <v>0</v>
      </c>
      <c r="AH541">
        <v>36</v>
      </c>
      <c r="AI541">
        <v>22</v>
      </c>
      <c r="AJ541">
        <v>31</v>
      </c>
      <c r="AK541">
        <v>36</v>
      </c>
      <c r="AL541">
        <v>0</v>
      </c>
      <c r="AM541">
        <v>0.12</v>
      </c>
      <c r="AN541">
        <v>2.8181818181818183</v>
      </c>
      <c r="AO541">
        <v>0</v>
      </c>
      <c r="AP541" t="s">
        <v>82</v>
      </c>
      <c r="AQ541" t="s">
        <v>73</v>
      </c>
      <c r="AR541" t="s">
        <v>472</v>
      </c>
      <c r="AS541">
        <v>1591</v>
      </c>
      <c r="AT541">
        <v>1572</v>
      </c>
      <c r="AU541">
        <v>0</v>
      </c>
      <c r="AV541">
        <v>0</v>
      </c>
      <c r="AW541">
        <v>3.1629999999999998</v>
      </c>
      <c r="AX541">
        <v>0.22592857142857142</v>
      </c>
      <c r="AY541">
        <v>6.3259999999999996</v>
      </c>
      <c r="AZ541" t="s">
        <v>74</v>
      </c>
      <c r="BA541">
        <v>-0.32599999999999962</v>
      </c>
      <c r="BB541">
        <v>-1.4429339234903555</v>
      </c>
      <c r="BC541" t="s">
        <v>76</v>
      </c>
      <c r="BD541">
        <v>0</v>
      </c>
      <c r="BE541" t="s">
        <v>76</v>
      </c>
      <c r="BF541">
        <v>3.2450000000000001</v>
      </c>
      <c r="BG541" t="s">
        <v>5725</v>
      </c>
    </row>
    <row r="542" spans="1:59" x14ac:dyDescent="0.25">
      <c r="A542" t="s">
        <v>707</v>
      </c>
      <c r="B542" t="s">
        <v>156</v>
      </c>
      <c r="C542">
        <v>1</v>
      </c>
      <c r="D542">
        <v>543</v>
      </c>
      <c r="E542">
        <v>2</v>
      </c>
      <c r="F542" t="s">
        <v>66</v>
      </c>
      <c r="G542" t="s">
        <v>67</v>
      </c>
      <c r="H542" t="s">
        <v>68</v>
      </c>
      <c r="I542" t="s">
        <v>7</v>
      </c>
      <c r="J542" t="s">
        <v>7</v>
      </c>
      <c r="K542" t="s">
        <v>70</v>
      </c>
      <c r="L542">
        <v>50</v>
      </c>
      <c r="M542">
        <v>1017813</v>
      </c>
      <c r="N542">
        <v>6</v>
      </c>
      <c r="O542">
        <v>2</v>
      </c>
      <c r="P542" t="s">
        <v>71</v>
      </c>
      <c r="Q542" t="s">
        <v>4513</v>
      </c>
      <c r="R542">
        <v>50</v>
      </c>
      <c r="T542">
        <v>14</v>
      </c>
      <c r="U542">
        <v>19</v>
      </c>
      <c r="V542">
        <v>4</v>
      </c>
      <c r="W542">
        <v>0</v>
      </c>
      <c r="X542">
        <v>4</v>
      </c>
      <c r="Y542">
        <v>1</v>
      </c>
      <c r="Z542">
        <v>19</v>
      </c>
      <c r="AA542">
        <v>24</v>
      </c>
      <c r="AB542">
        <v>50</v>
      </c>
      <c r="AC542">
        <v>23</v>
      </c>
      <c r="AD542">
        <v>7</v>
      </c>
      <c r="AE542">
        <v>1</v>
      </c>
      <c r="AF542">
        <v>31</v>
      </c>
      <c r="AG542">
        <v>0</v>
      </c>
      <c r="AH542">
        <v>27</v>
      </c>
      <c r="AI542">
        <v>19</v>
      </c>
      <c r="AJ542">
        <v>26</v>
      </c>
      <c r="AK542">
        <v>27</v>
      </c>
      <c r="AL542">
        <v>0</v>
      </c>
      <c r="AM542">
        <v>0.12</v>
      </c>
      <c r="AN542">
        <v>2.3636363636363638</v>
      </c>
      <c r="AO542">
        <v>0</v>
      </c>
      <c r="AP542" t="s">
        <v>82</v>
      </c>
      <c r="AQ542" t="s">
        <v>73</v>
      </c>
      <c r="AR542" t="s">
        <v>472</v>
      </c>
      <c r="AS542">
        <v>1842</v>
      </c>
      <c r="AT542">
        <v>2180</v>
      </c>
      <c r="AU542">
        <v>0</v>
      </c>
      <c r="AV542">
        <v>0</v>
      </c>
      <c r="AW542">
        <v>4.0220000000000002</v>
      </c>
      <c r="AX542">
        <v>0.1748695652173913</v>
      </c>
      <c r="AY542">
        <v>5.4209565217391305</v>
      </c>
      <c r="AZ542" t="s">
        <v>74</v>
      </c>
      <c r="BA542">
        <v>0.57904347826086955</v>
      </c>
      <c r="BB542">
        <v>3.3112879164594728</v>
      </c>
      <c r="BC542" t="s">
        <v>76</v>
      </c>
      <c r="BD542">
        <v>0</v>
      </c>
      <c r="BE542" t="s">
        <v>76</v>
      </c>
      <c r="BF542">
        <v>4.1340000000000003</v>
      </c>
      <c r="BG542" t="s">
        <v>5725</v>
      </c>
    </row>
    <row r="543" spans="1:59" x14ac:dyDescent="0.25">
      <c r="A543" t="s">
        <v>708</v>
      </c>
      <c r="B543" t="s">
        <v>156</v>
      </c>
      <c r="C543">
        <v>1</v>
      </c>
      <c r="D543">
        <v>544</v>
      </c>
      <c r="E543">
        <v>2</v>
      </c>
      <c r="F543" t="s">
        <v>66</v>
      </c>
      <c r="G543" t="s">
        <v>67</v>
      </c>
      <c r="H543" t="s">
        <v>68</v>
      </c>
      <c r="I543" t="s">
        <v>7</v>
      </c>
      <c r="J543" t="s">
        <v>7</v>
      </c>
      <c r="K543" t="s">
        <v>70</v>
      </c>
      <c r="L543">
        <v>50</v>
      </c>
      <c r="M543">
        <v>1017815</v>
      </c>
      <c r="N543">
        <v>6</v>
      </c>
      <c r="O543">
        <v>2</v>
      </c>
      <c r="P543" t="s">
        <v>71</v>
      </c>
      <c r="Q543" t="s">
        <v>4513</v>
      </c>
      <c r="R543">
        <v>50</v>
      </c>
      <c r="T543">
        <v>7</v>
      </c>
      <c r="U543">
        <v>12</v>
      </c>
      <c r="V543">
        <v>5</v>
      </c>
      <c r="W543">
        <v>0</v>
      </c>
      <c r="X543">
        <v>5</v>
      </c>
      <c r="Y543">
        <v>0</v>
      </c>
      <c r="Z543">
        <v>12</v>
      </c>
      <c r="AA543">
        <v>17</v>
      </c>
      <c r="AB543">
        <v>50</v>
      </c>
      <c r="AC543">
        <v>12</v>
      </c>
      <c r="AD543">
        <v>9</v>
      </c>
      <c r="AE543">
        <v>0</v>
      </c>
      <c r="AF543">
        <v>21</v>
      </c>
      <c r="AG543">
        <v>0</v>
      </c>
      <c r="AH543">
        <v>38</v>
      </c>
      <c r="AI543">
        <v>29</v>
      </c>
      <c r="AJ543">
        <v>38</v>
      </c>
      <c r="AK543">
        <v>38</v>
      </c>
      <c r="AL543">
        <v>0</v>
      </c>
      <c r="AM543">
        <v>0.12</v>
      </c>
      <c r="AN543">
        <v>3.4545454545454546</v>
      </c>
      <c r="AO543">
        <v>0</v>
      </c>
      <c r="AP543" t="s">
        <v>82</v>
      </c>
      <c r="AQ543" t="s">
        <v>73</v>
      </c>
      <c r="AR543" t="s">
        <v>472</v>
      </c>
      <c r="AS543">
        <v>1293</v>
      </c>
      <c r="AT543">
        <v>1298</v>
      </c>
      <c r="AU543">
        <v>0</v>
      </c>
      <c r="AV543">
        <v>0</v>
      </c>
      <c r="AW543">
        <v>2.5910000000000002</v>
      </c>
      <c r="AX543">
        <v>0.21591666666666667</v>
      </c>
      <c r="AY543">
        <v>4.5342500000000001</v>
      </c>
      <c r="AZ543" t="s">
        <v>74</v>
      </c>
      <c r="BA543">
        <v>1.4657499999999999</v>
      </c>
      <c r="BB543">
        <v>6.7884986491702035</v>
      </c>
      <c r="BC543" t="s">
        <v>76</v>
      </c>
      <c r="BD543">
        <v>0</v>
      </c>
      <c r="BE543" t="s">
        <v>76</v>
      </c>
      <c r="BF543">
        <v>2.4830000000000001</v>
      </c>
      <c r="BG543" t="s">
        <v>5725</v>
      </c>
    </row>
    <row r="544" spans="1:59" x14ac:dyDescent="0.25">
      <c r="A544" t="s">
        <v>709</v>
      </c>
      <c r="B544" t="s">
        <v>156</v>
      </c>
      <c r="C544">
        <v>1</v>
      </c>
      <c r="D544">
        <v>545</v>
      </c>
      <c r="E544">
        <v>2</v>
      </c>
      <c r="F544" t="s">
        <v>66</v>
      </c>
      <c r="G544" t="s">
        <v>67</v>
      </c>
      <c r="H544" t="s">
        <v>77</v>
      </c>
      <c r="I544" t="s">
        <v>5</v>
      </c>
      <c r="J544" t="s">
        <v>78</v>
      </c>
      <c r="K544" t="s">
        <v>70</v>
      </c>
      <c r="L544">
        <v>50</v>
      </c>
      <c r="M544">
        <v>1017817</v>
      </c>
      <c r="N544">
        <v>5</v>
      </c>
      <c r="O544">
        <v>2</v>
      </c>
      <c r="P544" t="s">
        <v>71</v>
      </c>
      <c r="Q544" t="s">
        <v>4513</v>
      </c>
      <c r="R544">
        <v>50</v>
      </c>
      <c r="T544">
        <v>0</v>
      </c>
      <c r="U544">
        <v>4</v>
      </c>
      <c r="V544">
        <v>0</v>
      </c>
      <c r="W544">
        <v>0</v>
      </c>
      <c r="X544">
        <v>0</v>
      </c>
      <c r="Y544">
        <v>0</v>
      </c>
      <c r="Z544">
        <v>0</v>
      </c>
      <c r="AA544">
        <v>4</v>
      </c>
      <c r="AB544">
        <v>50</v>
      </c>
      <c r="AC544">
        <v>4</v>
      </c>
      <c r="AD544">
        <v>0</v>
      </c>
      <c r="AE544">
        <v>0</v>
      </c>
      <c r="AF544">
        <v>4</v>
      </c>
      <c r="AG544">
        <v>0</v>
      </c>
      <c r="AH544">
        <v>46</v>
      </c>
      <c r="AI544">
        <v>46</v>
      </c>
      <c r="AJ544">
        <v>46</v>
      </c>
      <c r="AK544">
        <v>46</v>
      </c>
      <c r="AL544">
        <v>0</v>
      </c>
      <c r="AM544">
        <v>0.1</v>
      </c>
      <c r="AN544">
        <v>4.1818181818181817</v>
      </c>
      <c r="AO544">
        <v>0</v>
      </c>
      <c r="AP544" t="s">
        <v>79</v>
      </c>
      <c r="AQ544" t="s">
        <v>73</v>
      </c>
      <c r="AR544" t="s">
        <v>472</v>
      </c>
      <c r="AS544">
        <v>0</v>
      </c>
      <c r="AT544">
        <v>0</v>
      </c>
      <c r="AU544">
        <v>0</v>
      </c>
      <c r="AV544">
        <v>0</v>
      </c>
      <c r="AW544">
        <v>0</v>
      </c>
      <c r="AX544">
        <v>0</v>
      </c>
      <c r="AY544">
        <v>0</v>
      </c>
      <c r="AZ544" t="s">
        <v>80</v>
      </c>
      <c r="BA544">
        <v>5</v>
      </c>
      <c r="BB544">
        <v>0</v>
      </c>
      <c r="BC544" t="s">
        <v>76</v>
      </c>
      <c r="BD544">
        <v>0</v>
      </c>
      <c r="BE544" t="s">
        <v>76</v>
      </c>
      <c r="BF544">
        <v>4.6509973333333336</v>
      </c>
      <c r="BG544" t="s">
        <v>5725</v>
      </c>
    </row>
    <row r="545" spans="1:59" x14ac:dyDescent="0.25">
      <c r="A545" t="s">
        <v>710</v>
      </c>
      <c r="B545" t="s">
        <v>156</v>
      </c>
      <c r="C545">
        <v>1</v>
      </c>
      <c r="D545">
        <v>546</v>
      </c>
      <c r="E545">
        <v>2</v>
      </c>
      <c r="F545" t="s">
        <v>66</v>
      </c>
      <c r="G545" t="s">
        <v>67</v>
      </c>
      <c r="H545" t="s">
        <v>68</v>
      </c>
      <c r="I545" t="s">
        <v>7</v>
      </c>
      <c r="J545" t="s">
        <v>7</v>
      </c>
      <c r="K545" t="s">
        <v>70</v>
      </c>
      <c r="L545">
        <v>50</v>
      </c>
      <c r="M545">
        <v>1017819</v>
      </c>
      <c r="N545">
        <v>6</v>
      </c>
      <c r="O545">
        <v>2</v>
      </c>
      <c r="P545" t="s">
        <v>71</v>
      </c>
      <c r="Q545" t="s">
        <v>4513</v>
      </c>
      <c r="R545">
        <v>50</v>
      </c>
      <c r="T545">
        <v>9</v>
      </c>
      <c r="U545">
        <v>14</v>
      </c>
      <c r="V545">
        <v>5</v>
      </c>
      <c r="W545">
        <v>0</v>
      </c>
      <c r="X545">
        <v>5</v>
      </c>
      <c r="Y545">
        <v>0</v>
      </c>
      <c r="Z545">
        <v>14</v>
      </c>
      <c r="AA545">
        <v>19</v>
      </c>
      <c r="AB545">
        <v>50</v>
      </c>
      <c r="AC545">
        <v>18</v>
      </c>
      <c r="AD545">
        <v>12</v>
      </c>
      <c r="AE545">
        <v>0</v>
      </c>
      <c r="AF545">
        <v>30</v>
      </c>
      <c r="AG545">
        <v>0</v>
      </c>
      <c r="AH545">
        <v>32</v>
      </c>
      <c r="AI545">
        <v>20</v>
      </c>
      <c r="AJ545">
        <v>32</v>
      </c>
      <c r="AK545">
        <v>32</v>
      </c>
      <c r="AL545">
        <v>0</v>
      </c>
      <c r="AM545">
        <v>0.12</v>
      </c>
      <c r="AN545">
        <v>2.9090909090909092</v>
      </c>
      <c r="AO545">
        <v>0</v>
      </c>
      <c r="AP545" t="s">
        <v>82</v>
      </c>
      <c r="AQ545" t="s">
        <v>73</v>
      </c>
      <c r="AR545" t="s">
        <v>472</v>
      </c>
      <c r="AS545">
        <v>1141</v>
      </c>
      <c r="AT545">
        <v>1123</v>
      </c>
      <c r="AU545">
        <v>0</v>
      </c>
      <c r="AV545">
        <v>0</v>
      </c>
      <c r="AW545">
        <v>2.2639999999999998</v>
      </c>
      <c r="AX545">
        <v>0.12577777777777777</v>
      </c>
      <c r="AY545">
        <v>3.773333333333333</v>
      </c>
      <c r="AZ545" t="s">
        <v>74</v>
      </c>
      <c r="BA545">
        <v>2.226666666666667</v>
      </c>
      <c r="BB545">
        <v>17.703180212014139</v>
      </c>
      <c r="BC545" t="s">
        <v>76</v>
      </c>
      <c r="BD545">
        <v>0</v>
      </c>
      <c r="BE545" t="s">
        <v>76</v>
      </c>
      <c r="BF545">
        <v>2.3279999999999998</v>
      </c>
      <c r="BG545" t="s">
        <v>5725</v>
      </c>
    </row>
    <row r="546" spans="1:59" x14ac:dyDescent="0.25">
      <c r="A546" t="s">
        <v>711</v>
      </c>
      <c r="B546" t="s">
        <v>156</v>
      </c>
      <c r="C546">
        <v>1</v>
      </c>
      <c r="D546">
        <v>547</v>
      </c>
      <c r="E546">
        <v>2</v>
      </c>
      <c r="F546" t="s">
        <v>66</v>
      </c>
      <c r="G546" t="s">
        <v>67</v>
      </c>
      <c r="H546" t="s">
        <v>68</v>
      </c>
      <c r="I546" t="s">
        <v>7</v>
      </c>
      <c r="J546" t="s">
        <v>7</v>
      </c>
      <c r="K546" t="s">
        <v>70</v>
      </c>
      <c r="L546">
        <v>50</v>
      </c>
      <c r="M546">
        <v>1017821</v>
      </c>
      <c r="N546">
        <v>6</v>
      </c>
      <c r="O546">
        <v>2</v>
      </c>
      <c r="P546" t="s">
        <v>71</v>
      </c>
      <c r="Q546" t="s">
        <v>4513</v>
      </c>
      <c r="R546">
        <v>50</v>
      </c>
      <c r="T546">
        <v>12</v>
      </c>
      <c r="U546">
        <v>17</v>
      </c>
      <c r="V546">
        <v>6</v>
      </c>
      <c r="W546">
        <v>0</v>
      </c>
      <c r="X546">
        <v>6</v>
      </c>
      <c r="Y546">
        <v>1</v>
      </c>
      <c r="Z546">
        <v>19</v>
      </c>
      <c r="AA546">
        <v>24</v>
      </c>
      <c r="AB546">
        <v>50</v>
      </c>
      <c r="AC546">
        <v>19</v>
      </c>
      <c r="AD546">
        <v>12</v>
      </c>
      <c r="AE546">
        <v>1</v>
      </c>
      <c r="AF546">
        <v>32</v>
      </c>
      <c r="AG546">
        <v>0</v>
      </c>
      <c r="AH546">
        <v>31</v>
      </c>
      <c r="AI546">
        <v>18</v>
      </c>
      <c r="AJ546">
        <v>30</v>
      </c>
      <c r="AK546">
        <v>31</v>
      </c>
      <c r="AL546">
        <v>0</v>
      </c>
      <c r="AM546">
        <v>0.12</v>
      </c>
      <c r="AN546">
        <v>2.7272727272727275</v>
      </c>
      <c r="AO546">
        <v>0</v>
      </c>
      <c r="AP546" t="s">
        <v>82</v>
      </c>
      <c r="AQ546" t="s">
        <v>73</v>
      </c>
      <c r="AR546" t="s">
        <v>472</v>
      </c>
      <c r="AS546">
        <v>1607</v>
      </c>
      <c r="AT546">
        <v>1592</v>
      </c>
      <c r="AU546">
        <v>0</v>
      </c>
      <c r="AV546">
        <v>0</v>
      </c>
      <c r="AW546">
        <v>3.1989999999999998</v>
      </c>
      <c r="AX546">
        <v>0.16836842105263158</v>
      </c>
      <c r="AY546">
        <v>5.3877894736842107</v>
      </c>
      <c r="AZ546" t="s">
        <v>74</v>
      </c>
      <c r="BA546">
        <v>0.61221052631578932</v>
      </c>
      <c r="BB546">
        <v>3.6361362925914338</v>
      </c>
      <c r="BC546" t="s">
        <v>76</v>
      </c>
      <c r="BD546">
        <v>0</v>
      </c>
      <c r="BE546" t="s">
        <v>76</v>
      </c>
      <c r="BF546">
        <v>3.274</v>
      </c>
      <c r="BG546" t="s">
        <v>5725</v>
      </c>
    </row>
    <row r="547" spans="1:59" x14ac:dyDescent="0.25">
      <c r="A547" t="s">
        <v>712</v>
      </c>
      <c r="B547" t="s">
        <v>156</v>
      </c>
      <c r="C547">
        <v>1</v>
      </c>
      <c r="D547">
        <v>548</v>
      </c>
      <c r="E547">
        <v>2</v>
      </c>
      <c r="F547" t="s">
        <v>66</v>
      </c>
      <c r="G547" t="s">
        <v>67</v>
      </c>
      <c r="H547" t="s">
        <v>68</v>
      </c>
      <c r="I547" t="s">
        <v>7</v>
      </c>
      <c r="J547" t="s">
        <v>7</v>
      </c>
      <c r="K547" t="s">
        <v>70</v>
      </c>
      <c r="L547">
        <v>50</v>
      </c>
      <c r="M547">
        <v>1017823</v>
      </c>
      <c r="N547">
        <v>6</v>
      </c>
      <c r="O547">
        <v>2</v>
      </c>
      <c r="P547" t="s">
        <v>71</v>
      </c>
      <c r="Q547" t="s">
        <v>4513</v>
      </c>
      <c r="R547">
        <v>50</v>
      </c>
      <c r="T547">
        <v>21</v>
      </c>
      <c r="U547">
        <v>26</v>
      </c>
      <c r="V547">
        <v>6</v>
      </c>
      <c r="W547">
        <v>1</v>
      </c>
      <c r="X547">
        <v>5</v>
      </c>
      <c r="Y547">
        <v>1</v>
      </c>
      <c r="Z547">
        <v>28</v>
      </c>
      <c r="AA547">
        <v>33</v>
      </c>
      <c r="AB547">
        <v>50</v>
      </c>
      <c r="AC547">
        <v>28</v>
      </c>
      <c r="AD547">
        <v>7</v>
      </c>
      <c r="AE547">
        <v>1</v>
      </c>
      <c r="AF547">
        <v>37</v>
      </c>
      <c r="AG547">
        <v>1</v>
      </c>
      <c r="AH547">
        <v>22</v>
      </c>
      <c r="AI547">
        <v>13</v>
      </c>
      <c r="AJ547">
        <v>20</v>
      </c>
      <c r="AK547">
        <v>21</v>
      </c>
      <c r="AL547">
        <v>0</v>
      </c>
      <c r="AM547">
        <v>0.12</v>
      </c>
      <c r="AN547">
        <v>1.8181818181818183</v>
      </c>
      <c r="AO547">
        <v>0.13636363636363635</v>
      </c>
      <c r="AP547" t="s">
        <v>82</v>
      </c>
      <c r="AQ547" t="s">
        <v>73</v>
      </c>
      <c r="AR547" t="s">
        <v>472</v>
      </c>
      <c r="AS547">
        <v>2010</v>
      </c>
      <c r="AT547">
        <v>1889</v>
      </c>
      <c r="AU547">
        <v>0</v>
      </c>
      <c r="AV547">
        <v>0</v>
      </c>
      <c r="AW547">
        <v>3.899</v>
      </c>
      <c r="AX547">
        <v>0.13925000000000001</v>
      </c>
      <c r="AY547">
        <v>5.1522500000000004</v>
      </c>
      <c r="AZ547" t="s">
        <v>74</v>
      </c>
      <c r="BA547">
        <v>0.84774999999999956</v>
      </c>
      <c r="BB547">
        <v>6.0879712746858132</v>
      </c>
      <c r="BC547" t="s">
        <v>76</v>
      </c>
      <c r="BD547">
        <v>0</v>
      </c>
      <c r="BE547" t="s">
        <v>76</v>
      </c>
      <c r="BF547">
        <v>3.871</v>
      </c>
      <c r="BG547" t="s">
        <v>5725</v>
      </c>
    </row>
    <row r="548" spans="1:59" x14ac:dyDescent="0.25">
      <c r="A548" t="s">
        <v>713</v>
      </c>
      <c r="B548" t="s">
        <v>156</v>
      </c>
      <c r="C548">
        <v>1</v>
      </c>
      <c r="D548">
        <v>549</v>
      </c>
      <c r="E548">
        <v>2</v>
      </c>
      <c r="F548" t="s">
        <v>66</v>
      </c>
      <c r="G548" t="s">
        <v>67</v>
      </c>
      <c r="H548" t="s">
        <v>68</v>
      </c>
      <c r="I548" t="s">
        <v>7</v>
      </c>
      <c r="J548" t="s">
        <v>7</v>
      </c>
      <c r="K548" t="s">
        <v>70</v>
      </c>
      <c r="L548">
        <v>50</v>
      </c>
      <c r="M548">
        <v>1017825</v>
      </c>
      <c r="N548">
        <v>6</v>
      </c>
      <c r="O548">
        <v>2</v>
      </c>
      <c r="P548" t="s">
        <v>71</v>
      </c>
      <c r="Q548" t="s">
        <v>4513</v>
      </c>
      <c r="R548">
        <v>50</v>
      </c>
      <c r="T548">
        <v>14</v>
      </c>
      <c r="U548">
        <v>19</v>
      </c>
      <c r="V548">
        <v>6</v>
      </c>
      <c r="W548">
        <v>0</v>
      </c>
      <c r="X548">
        <v>6</v>
      </c>
      <c r="Y548">
        <v>3</v>
      </c>
      <c r="Z548">
        <v>23</v>
      </c>
      <c r="AA548">
        <v>28</v>
      </c>
      <c r="AB548">
        <v>50</v>
      </c>
      <c r="AC548">
        <v>19</v>
      </c>
      <c r="AD548">
        <v>10</v>
      </c>
      <c r="AE548">
        <v>10</v>
      </c>
      <c r="AF548">
        <v>39</v>
      </c>
      <c r="AG548">
        <v>0</v>
      </c>
      <c r="AH548">
        <v>31</v>
      </c>
      <c r="AI548">
        <v>11</v>
      </c>
      <c r="AJ548">
        <v>21</v>
      </c>
      <c r="AK548">
        <v>31</v>
      </c>
      <c r="AL548">
        <v>0</v>
      </c>
      <c r="AM548">
        <v>0.12</v>
      </c>
      <c r="AN548">
        <v>1.9090909090909092</v>
      </c>
      <c r="AO548">
        <v>0</v>
      </c>
      <c r="AP548" t="s">
        <v>82</v>
      </c>
      <c r="AQ548" t="s">
        <v>73</v>
      </c>
      <c r="AR548" t="s">
        <v>472</v>
      </c>
      <c r="AS548">
        <v>1953</v>
      </c>
      <c r="AT548">
        <v>1926</v>
      </c>
      <c r="AU548">
        <v>0</v>
      </c>
      <c r="AV548">
        <v>0</v>
      </c>
      <c r="AW548">
        <v>3.879</v>
      </c>
      <c r="AX548">
        <v>0.20415789473684209</v>
      </c>
      <c r="AY548">
        <v>7.9621578947368414</v>
      </c>
      <c r="AZ548" t="s">
        <v>74</v>
      </c>
      <c r="BA548">
        <v>-1.9621578947368414</v>
      </c>
      <c r="BB548">
        <v>-9.610982211910283</v>
      </c>
      <c r="BC548" t="s">
        <v>76</v>
      </c>
      <c r="BD548">
        <v>0</v>
      </c>
      <c r="BE548" t="s">
        <v>76</v>
      </c>
      <c r="BF548">
        <v>3.9169999999999998</v>
      </c>
      <c r="BG548" t="s">
        <v>5725</v>
      </c>
    </row>
    <row r="549" spans="1:59" x14ac:dyDescent="0.25">
      <c r="A549" t="s">
        <v>714</v>
      </c>
      <c r="B549" t="s">
        <v>156</v>
      </c>
      <c r="C549">
        <v>1</v>
      </c>
      <c r="D549">
        <v>550</v>
      </c>
      <c r="E549">
        <v>2</v>
      </c>
      <c r="F549" t="s">
        <v>66</v>
      </c>
      <c r="G549" t="s">
        <v>67</v>
      </c>
      <c r="H549" t="s">
        <v>68</v>
      </c>
      <c r="I549" t="s">
        <v>7</v>
      </c>
      <c r="J549" t="s">
        <v>7</v>
      </c>
      <c r="K549" t="s">
        <v>70</v>
      </c>
      <c r="L549">
        <v>50</v>
      </c>
      <c r="M549">
        <v>1017827</v>
      </c>
      <c r="N549">
        <v>6</v>
      </c>
      <c r="O549">
        <v>2</v>
      </c>
      <c r="P549" t="s">
        <v>71</v>
      </c>
      <c r="Q549" t="s">
        <v>4513</v>
      </c>
      <c r="R549">
        <v>50</v>
      </c>
      <c r="T549">
        <v>21</v>
      </c>
      <c r="U549">
        <v>26</v>
      </c>
      <c r="V549">
        <v>7</v>
      </c>
      <c r="W549">
        <v>0</v>
      </c>
      <c r="X549">
        <v>7</v>
      </c>
      <c r="Y549">
        <v>2</v>
      </c>
      <c r="Z549">
        <v>30</v>
      </c>
      <c r="AA549">
        <v>35</v>
      </c>
      <c r="AB549">
        <v>50</v>
      </c>
      <c r="AC549">
        <v>26</v>
      </c>
      <c r="AD549">
        <v>14</v>
      </c>
      <c r="AE549">
        <v>2</v>
      </c>
      <c r="AF549">
        <v>42</v>
      </c>
      <c r="AG549">
        <v>0</v>
      </c>
      <c r="AH549">
        <v>24</v>
      </c>
      <c r="AI549">
        <v>8</v>
      </c>
      <c r="AJ549">
        <v>22</v>
      </c>
      <c r="AK549">
        <v>24</v>
      </c>
      <c r="AL549">
        <v>0</v>
      </c>
      <c r="AM549">
        <v>0.12</v>
      </c>
      <c r="AN549">
        <v>2</v>
      </c>
      <c r="AO549">
        <v>0</v>
      </c>
      <c r="AP549" t="s">
        <v>82</v>
      </c>
      <c r="AQ549" t="s">
        <v>73</v>
      </c>
      <c r="AR549" t="s">
        <v>472</v>
      </c>
      <c r="AS549">
        <v>2655</v>
      </c>
      <c r="AT549">
        <v>2495</v>
      </c>
      <c r="AU549">
        <v>0</v>
      </c>
      <c r="AV549">
        <v>0</v>
      </c>
      <c r="AW549">
        <v>5.15</v>
      </c>
      <c r="AX549">
        <v>0.19807692307692309</v>
      </c>
      <c r="AY549">
        <v>8.3192307692307708</v>
      </c>
      <c r="AZ549" t="s">
        <v>74</v>
      </c>
      <c r="BA549">
        <v>-2.3192307692307708</v>
      </c>
      <c r="BB549">
        <v>-11.708737864077676</v>
      </c>
      <c r="BC549" t="s">
        <v>81</v>
      </c>
      <c r="BD549">
        <v>0</v>
      </c>
      <c r="BE549" t="s">
        <v>76</v>
      </c>
      <c r="BF549">
        <v>5.0110000000000001</v>
      </c>
      <c r="BG549" t="s">
        <v>5725</v>
      </c>
    </row>
    <row r="550" spans="1:59" x14ac:dyDescent="0.25">
      <c r="A550" t="s">
        <v>715</v>
      </c>
      <c r="B550" t="s">
        <v>156</v>
      </c>
      <c r="C550">
        <v>1</v>
      </c>
      <c r="D550">
        <v>551</v>
      </c>
      <c r="E550" t="s">
        <v>91</v>
      </c>
      <c r="F550" t="s">
        <v>66</v>
      </c>
      <c r="G550" t="s">
        <v>67</v>
      </c>
      <c r="H550" t="s">
        <v>68</v>
      </c>
      <c r="I550" t="s">
        <v>3794</v>
      </c>
      <c r="J550" t="s">
        <v>87</v>
      </c>
      <c r="K550" t="s">
        <v>70</v>
      </c>
      <c r="L550">
        <v>50</v>
      </c>
      <c r="M550">
        <v>1017539</v>
      </c>
      <c r="N550">
        <v>14</v>
      </c>
      <c r="O550">
        <v>2</v>
      </c>
      <c r="P550" t="s">
        <v>71</v>
      </c>
      <c r="Q550" t="s">
        <v>4514</v>
      </c>
      <c r="R550">
        <v>51</v>
      </c>
      <c r="S550" t="s">
        <v>5032</v>
      </c>
      <c r="T550">
        <v>2</v>
      </c>
      <c r="U550">
        <v>5</v>
      </c>
      <c r="V550">
        <v>6</v>
      </c>
      <c r="W550">
        <v>0</v>
      </c>
      <c r="X550">
        <v>6</v>
      </c>
      <c r="Y550">
        <v>1</v>
      </c>
      <c r="Z550">
        <v>8</v>
      </c>
      <c r="AA550">
        <v>12</v>
      </c>
      <c r="AB550">
        <v>50</v>
      </c>
      <c r="AC550">
        <v>11</v>
      </c>
      <c r="AD550">
        <v>24</v>
      </c>
      <c r="AE550">
        <v>2</v>
      </c>
      <c r="AF550">
        <v>37</v>
      </c>
      <c r="AG550">
        <v>0</v>
      </c>
      <c r="AH550">
        <v>39</v>
      </c>
      <c r="AI550">
        <v>13</v>
      </c>
      <c r="AJ550">
        <v>37</v>
      </c>
      <c r="AK550">
        <v>39</v>
      </c>
      <c r="AL550">
        <v>0</v>
      </c>
      <c r="AM550">
        <v>0.28000000000000003</v>
      </c>
      <c r="AN550">
        <v>3.3636363636363638</v>
      </c>
      <c r="AO550">
        <v>0</v>
      </c>
      <c r="AP550" t="s">
        <v>4983</v>
      </c>
      <c r="AQ550" t="s">
        <v>73</v>
      </c>
      <c r="AR550" t="s">
        <v>191</v>
      </c>
      <c r="AS550">
        <v>0</v>
      </c>
      <c r="AT550">
        <v>0</v>
      </c>
      <c r="AU550">
        <v>0</v>
      </c>
      <c r="AV550">
        <v>0</v>
      </c>
      <c r="AW550">
        <v>0</v>
      </c>
      <c r="AX550">
        <v>0</v>
      </c>
      <c r="AY550">
        <v>0</v>
      </c>
      <c r="AZ550" t="s">
        <v>83</v>
      </c>
      <c r="BA550">
        <v>14</v>
      </c>
      <c r="BB550">
        <v>0</v>
      </c>
      <c r="BC550" t="s">
        <v>75</v>
      </c>
      <c r="BD550">
        <v>0</v>
      </c>
      <c r="BE550" t="s">
        <v>76</v>
      </c>
      <c r="BF550">
        <v>9.3897493333333308</v>
      </c>
      <c r="BG550" t="s">
        <v>5726</v>
      </c>
    </row>
    <row r="551" spans="1:59" x14ac:dyDescent="0.25">
      <c r="A551" t="s">
        <v>716</v>
      </c>
      <c r="B551" t="s">
        <v>156</v>
      </c>
      <c r="C551">
        <v>1</v>
      </c>
      <c r="D551">
        <v>552</v>
      </c>
      <c r="E551" t="s">
        <v>91</v>
      </c>
      <c r="F551" t="s">
        <v>66</v>
      </c>
      <c r="G551" t="s">
        <v>67</v>
      </c>
      <c r="H551" t="s">
        <v>68</v>
      </c>
      <c r="I551" t="s">
        <v>3794</v>
      </c>
      <c r="J551" t="s">
        <v>87</v>
      </c>
      <c r="K551" t="s">
        <v>70</v>
      </c>
      <c r="L551">
        <v>50</v>
      </c>
      <c r="M551">
        <v>1017541</v>
      </c>
      <c r="N551">
        <v>14</v>
      </c>
      <c r="O551">
        <v>2</v>
      </c>
      <c r="P551" t="s">
        <v>71</v>
      </c>
      <c r="Q551" t="s">
        <v>4514</v>
      </c>
      <c r="R551">
        <v>51</v>
      </c>
      <c r="S551" t="s">
        <v>5032</v>
      </c>
      <c r="T551">
        <v>2</v>
      </c>
      <c r="U551">
        <v>6</v>
      </c>
      <c r="V551">
        <v>6</v>
      </c>
      <c r="W551">
        <v>0</v>
      </c>
      <c r="X551">
        <v>6</v>
      </c>
      <c r="Y551">
        <v>1</v>
      </c>
      <c r="Z551">
        <v>8</v>
      </c>
      <c r="AA551">
        <v>13</v>
      </c>
      <c r="AB551">
        <v>50</v>
      </c>
      <c r="AC551">
        <v>12</v>
      </c>
      <c r="AD551">
        <v>24</v>
      </c>
      <c r="AE551">
        <v>2</v>
      </c>
      <c r="AF551">
        <v>38</v>
      </c>
      <c r="AG551">
        <v>0</v>
      </c>
      <c r="AH551">
        <v>38</v>
      </c>
      <c r="AI551">
        <v>12</v>
      </c>
      <c r="AJ551">
        <v>36</v>
      </c>
      <c r="AK551">
        <v>38</v>
      </c>
      <c r="AL551">
        <v>0</v>
      </c>
      <c r="AM551">
        <v>0.28000000000000003</v>
      </c>
      <c r="AN551">
        <v>3.2727272727272729</v>
      </c>
      <c r="AO551">
        <v>0</v>
      </c>
      <c r="AP551" t="s">
        <v>4983</v>
      </c>
      <c r="AQ551" t="s">
        <v>73</v>
      </c>
      <c r="AR551" t="s">
        <v>191</v>
      </c>
      <c r="AS551">
        <v>0</v>
      </c>
      <c r="AT551">
        <v>0</v>
      </c>
      <c r="AU551">
        <v>0</v>
      </c>
      <c r="AV551">
        <v>0</v>
      </c>
      <c r="AW551">
        <v>0</v>
      </c>
      <c r="AX551">
        <v>0</v>
      </c>
      <c r="AY551">
        <v>0</v>
      </c>
      <c r="AZ551" t="s">
        <v>83</v>
      </c>
      <c r="BA551">
        <v>14</v>
      </c>
      <c r="BB551">
        <v>0</v>
      </c>
      <c r="BC551" t="s">
        <v>76</v>
      </c>
      <c r="BD551">
        <v>0</v>
      </c>
      <c r="BE551" t="s">
        <v>76</v>
      </c>
      <c r="BF551">
        <v>9.8285226666666663</v>
      </c>
      <c r="BG551" t="s">
        <v>5726</v>
      </c>
    </row>
    <row r="552" spans="1:59" x14ac:dyDescent="0.25">
      <c r="A552" t="s">
        <v>717</v>
      </c>
      <c r="B552" t="s">
        <v>156</v>
      </c>
      <c r="C552">
        <v>1</v>
      </c>
      <c r="D552">
        <v>553</v>
      </c>
      <c r="E552" t="s">
        <v>91</v>
      </c>
      <c r="F552" t="s">
        <v>66</v>
      </c>
      <c r="G552" t="s">
        <v>67</v>
      </c>
      <c r="H552" t="s">
        <v>68</v>
      </c>
      <c r="I552" t="s">
        <v>3794</v>
      </c>
      <c r="J552" t="s">
        <v>87</v>
      </c>
      <c r="K552" t="s">
        <v>70</v>
      </c>
      <c r="L552">
        <v>50</v>
      </c>
      <c r="M552">
        <v>1017543</v>
      </c>
      <c r="N552">
        <v>14</v>
      </c>
      <c r="O552">
        <v>2</v>
      </c>
      <c r="P552" t="s">
        <v>71</v>
      </c>
      <c r="Q552" t="s">
        <v>4514</v>
      </c>
      <c r="R552">
        <v>51</v>
      </c>
      <c r="S552" t="s">
        <v>5032</v>
      </c>
      <c r="T552">
        <v>2</v>
      </c>
      <c r="U552">
        <v>6</v>
      </c>
      <c r="V552">
        <v>6</v>
      </c>
      <c r="W552">
        <v>0</v>
      </c>
      <c r="X552">
        <v>6</v>
      </c>
      <c r="Y552">
        <v>1</v>
      </c>
      <c r="Z552">
        <v>8</v>
      </c>
      <c r="AA552">
        <v>13</v>
      </c>
      <c r="AB552">
        <v>50</v>
      </c>
      <c r="AC552">
        <v>12</v>
      </c>
      <c r="AD552">
        <v>24</v>
      </c>
      <c r="AE552">
        <v>2</v>
      </c>
      <c r="AF552">
        <v>38</v>
      </c>
      <c r="AG552">
        <v>0</v>
      </c>
      <c r="AH552">
        <v>38</v>
      </c>
      <c r="AI552">
        <v>12</v>
      </c>
      <c r="AJ552">
        <v>36</v>
      </c>
      <c r="AK552">
        <v>38</v>
      </c>
      <c r="AL552">
        <v>0</v>
      </c>
      <c r="AM552">
        <v>0.28000000000000003</v>
      </c>
      <c r="AN552">
        <v>3.2727272727272729</v>
      </c>
      <c r="AO552">
        <v>0</v>
      </c>
      <c r="AP552" t="s">
        <v>4983</v>
      </c>
      <c r="AQ552" t="s">
        <v>73</v>
      </c>
      <c r="AR552" t="s">
        <v>191</v>
      </c>
      <c r="AS552">
        <v>0</v>
      </c>
      <c r="AT552">
        <v>0</v>
      </c>
      <c r="AU552">
        <v>0</v>
      </c>
      <c r="AV552">
        <v>0</v>
      </c>
      <c r="AW552">
        <v>0</v>
      </c>
      <c r="AX552">
        <v>0</v>
      </c>
      <c r="AY552">
        <v>0</v>
      </c>
      <c r="AZ552" t="s">
        <v>83</v>
      </c>
      <c r="BA552">
        <v>14</v>
      </c>
      <c r="BB552">
        <v>0</v>
      </c>
      <c r="BC552" t="s">
        <v>76</v>
      </c>
      <c r="BD552">
        <v>0</v>
      </c>
      <c r="BE552" t="s">
        <v>76</v>
      </c>
      <c r="BF552">
        <v>9.8724000000000007</v>
      </c>
      <c r="BG552" t="s">
        <v>5726</v>
      </c>
    </row>
    <row r="553" spans="1:59" x14ac:dyDescent="0.25">
      <c r="A553" t="s">
        <v>718</v>
      </c>
      <c r="B553" t="s">
        <v>156</v>
      </c>
      <c r="C553">
        <v>1</v>
      </c>
      <c r="D553">
        <v>554</v>
      </c>
      <c r="E553" t="s">
        <v>91</v>
      </c>
      <c r="F553" t="s">
        <v>66</v>
      </c>
      <c r="G553" t="s">
        <v>67</v>
      </c>
      <c r="H553" t="s">
        <v>68</v>
      </c>
      <c r="I553" t="s">
        <v>3794</v>
      </c>
      <c r="J553" t="s">
        <v>87</v>
      </c>
      <c r="K553" t="s">
        <v>70</v>
      </c>
      <c r="L553">
        <v>50</v>
      </c>
      <c r="M553">
        <v>1017545</v>
      </c>
      <c r="N553">
        <v>14</v>
      </c>
      <c r="O553">
        <v>2</v>
      </c>
      <c r="P553" t="s">
        <v>71</v>
      </c>
      <c r="Q553" t="s">
        <v>4514</v>
      </c>
      <c r="R553">
        <v>51</v>
      </c>
      <c r="S553" t="s">
        <v>5032</v>
      </c>
      <c r="T553">
        <v>2</v>
      </c>
      <c r="U553">
        <v>5</v>
      </c>
      <c r="V553">
        <v>6</v>
      </c>
      <c r="W553">
        <v>0</v>
      </c>
      <c r="X553">
        <v>6</v>
      </c>
      <c r="Y553">
        <v>1</v>
      </c>
      <c r="Z553">
        <v>8</v>
      </c>
      <c r="AA553">
        <v>12</v>
      </c>
      <c r="AB553">
        <v>50</v>
      </c>
      <c r="AC553">
        <v>11</v>
      </c>
      <c r="AD553">
        <v>24</v>
      </c>
      <c r="AE553">
        <v>2</v>
      </c>
      <c r="AF553">
        <v>37</v>
      </c>
      <c r="AG553">
        <v>0</v>
      </c>
      <c r="AH553">
        <v>39</v>
      </c>
      <c r="AI553">
        <v>13</v>
      </c>
      <c r="AJ553">
        <v>37</v>
      </c>
      <c r="AK553">
        <v>39</v>
      </c>
      <c r="AL553">
        <v>0</v>
      </c>
      <c r="AM553">
        <v>0.28000000000000003</v>
      </c>
      <c r="AN553">
        <v>3.3636363636363638</v>
      </c>
      <c r="AO553">
        <v>0</v>
      </c>
      <c r="AP553" t="s">
        <v>4983</v>
      </c>
      <c r="AQ553" t="s">
        <v>73</v>
      </c>
      <c r="AR553" t="s">
        <v>191</v>
      </c>
      <c r="AS553">
        <v>0</v>
      </c>
      <c r="AT553">
        <v>0</v>
      </c>
      <c r="AU553">
        <v>0</v>
      </c>
      <c r="AV553">
        <v>0</v>
      </c>
      <c r="AW553">
        <v>0</v>
      </c>
      <c r="AX553">
        <v>0</v>
      </c>
      <c r="AY553">
        <v>0</v>
      </c>
      <c r="AZ553" t="s">
        <v>83</v>
      </c>
      <c r="BA553">
        <v>14</v>
      </c>
      <c r="BB553">
        <v>0</v>
      </c>
      <c r="BC553" t="s">
        <v>76</v>
      </c>
      <c r="BD553">
        <v>0</v>
      </c>
      <c r="BE553" t="s">
        <v>76</v>
      </c>
      <c r="BF553">
        <v>8.8851599999999991</v>
      </c>
      <c r="BG553" t="s">
        <v>5726</v>
      </c>
    </row>
    <row r="554" spans="1:59" x14ac:dyDescent="0.25">
      <c r="A554" t="s">
        <v>719</v>
      </c>
      <c r="B554" t="s">
        <v>156</v>
      </c>
      <c r="C554">
        <v>1</v>
      </c>
      <c r="D554">
        <v>555</v>
      </c>
      <c r="E554">
        <v>2</v>
      </c>
      <c r="F554" t="s">
        <v>66</v>
      </c>
      <c r="G554" t="s">
        <v>67</v>
      </c>
      <c r="H554" t="s">
        <v>68</v>
      </c>
      <c r="I554" t="s">
        <v>10</v>
      </c>
      <c r="J554" t="s">
        <v>10</v>
      </c>
      <c r="K554" t="s">
        <v>92</v>
      </c>
      <c r="L554">
        <v>50</v>
      </c>
      <c r="M554">
        <v>1017547</v>
      </c>
      <c r="N554">
        <v>0</v>
      </c>
      <c r="O554">
        <v>2</v>
      </c>
      <c r="P554" t="s">
        <v>71</v>
      </c>
      <c r="Q554" t="s">
        <v>4514</v>
      </c>
      <c r="R554">
        <v>51</v>
      </c>
      <c r="S554" t="s">
        <v>5084</v>
      </c>
      <c r="T554">
        <v>0</v>
      </c>
      <c r="U554">
        <v>0</v>
      </c>
      <c r="V554">
        <v>0</v>
      </c>
      <c r="W554">
        <v>0</v>
      </c>
      <c r="X554">
        <v>0</v>
      </c>
      <c r="Y554">
        <v>0</v>
      </c>
      <c r="Z554">
        <v>0</v>
      </c>
      <c r="AA554">
        <v>0</v>
      </c>
      <c r="AB554">
        <v>50</v>
      </c>
      <c r="AC554">
        <v>0</v>
      </c>
      <c r="AD554">
        <v>0</v>
      </c>
      <c r="AE554">
        <v>0</v>
      </c>
      <c r="AF554">
        <v>0</v>
      </c>
      <c r="AG554">
        <v>0</v>
      </c>
      <c r="AH554">
        <v>0</v>
      </c>
      <c r="AI554">
        <v>50</v>
      </c>
      <c r="AJ554">
        <v>50</v>
      </c>
      <c r="AK554">
        <v>50</v>
      </c>
      <c r="AL554">
        <v>50</v>
      </c>
      <c r="AM554">
        <v>0</v>
      </c>
      <c r="AN554">
        <v>4.5454545454545459</v>
      </c>
      <c r="AO554">
        <v>0</v>
      </c>
      <c r="AP554" t="s">
        <v>2682</v>
      </c>
      <c r="AQ554" t="s">
        <v>86</v>
      </c>
      <c r="AR554" t="s">
        <v>472</v>
      </c>
      <c r="AS554">
        <v>0</v>
      </c>
      <c r="AT554">
        <v>0</v>
      </c>
      <c r="AU554">
        <v>0</v>
      </c>
      <c r="AV554">
        <v>0</v>
      </c>
      <c r="AW554">
        <v>0</v>
      </c>
      <c r="AX554">
        <v>0</v>
      </c>
      <c r="AY554">
        <v>0</v>
      </c>
      <c r="AZ554" t="s">
        <v>80</v>
      </c>
      <c r="BA554">
        <v>0</v>
      </c>
      <c r="BB554">
        <v>0</v>
      </c>
      <c r="BC554" t="s">
        <v>76</v>
      </c>
      <c r="BD554">
        <v>1</v>
      </c>
      <c r="BE554" t="s">
        <v>76</v>
      </c>
      <c r="BF554">
        <v>0</v>
      </c>
      <c r="BG554" t="s">
        <v>5726</v>
      </c>
    </row>
    <row r="555" spans="1:59" x14ac:dyDescent="0.25">
      <c r="A555" t="s">
        <v>720</v>
      </c>
      <c r="B555" t="s">
        <v>156</v>
      </c>
      <c r="C555">
        <v>1</v>
      </c>
      <c r="D555">
        <v>556</v>
      </c>
      <c r="E555">
        <v>2</v>
      </c>
      <c r="F555" t="s">
        <v>66</v>
      </c>
      <c r="G555" t="s">
        <v>67</v>
      </c>
      <c r="H555" t="s">
        <v>68</v>
      </c>
      <c r="I555" t="s">
        <v>10</v>
      </c>
      <c r="J555" t="s">
        <v>10</v>
      </c>
      <c r="K555" t="s">
        <v>92</v>
      </c>
      <c r="L555">
        <v>50</v>
      </c>
      <c r="M555">
        <v>1017549</v>
      </c>
      <c r="N555">
        <v>0</v>
      </c>
      <c r="O555">
        <v>2</v>
      </c>
      <c r="P555" t="s">
        <v>71</v>
      </c>
      <c r="Q555" t="s">
        <v>4514</v>
      </c>
      <c r="R555">
        <v>51</v>
      </c>
      <c r="S555" t="s">
        <v>5084</v>
      </c>
      <c r="T555">
        <v>0</v>
      </c>
      <c r="U555">
        <v>0</v>
      </c>
      <c r="V555">
        <v>0</v>
      </c>
      <c r="W555">
        <v>0</v>
      </c>
      <c r="X555">
        <v>0</v>
      </c>
      <c r="Y555">
        <v>0</v>
      </c>
      <c r="Z555">
        <v>0</v>
      </c>
      <c r="AA555">
        <v>0</v>
      </c>
      <c r="AB555">
        <v>50</v>
      </c>
      <c r="AC555">
        <v>0</v>
      </c>
      <c r="AD555">
        <v>0</v>
      </c>
      <c r="AE555">
        <v>0</v>
      </c>
      <c r="AF555">
        <v>0</v>
      </c>
      <c r="AG555">
        <v>0</v>
      </c>
      <c r="AH555">
        <v>0</v>
      </c>
      <c r="AI555">
        <v>50</v>
      </c>
      <c r="AJ555">
        <v>50</v>
      </c>
      <c r="AK555">
        <v>50</v>
      </c>
      <c r="AL555">
        <v>50</v>
      </c>
      <c r="AM555">
        <v>0</v>
      </c>
      <c r="AN555">
        <v>4.5454545454545459</v>
      </c>
      <c r="AO555">
        <v>0</v>
      </c>
      <c r="AP555" t="s">
        <v>2682</v>
      </c>
      <c r="AQ555" t="s">
        <v>86</v>
      </c>
      <c r="AR555" t="s">
        <v>472</v>
      </c>
      <c r="AS555">
        <v>0</v>
      </c>
      <c r="AT555">
        <v>0</v>
      </c>
      <c r="AU555">
        <v>0</v>
      </c>
      <c r="AV555">
        <v>0</v>
      </c>
      <c r="AW555">
        <v>0</v>
      </c>
      <c r="AX555">
        <v>0</v>
      </c>
      <c r="AY555">
        <v>0</v>
      </c>
      <c r="AZ555" t="s">
        <v>80</v>
      </c>
      <c r="BA555">
        <v>0</v>
      </c>
      <c r="BB555">
        <v>0</v>
      </c>
      <c r="BC555" t="s">
        <v>76</v>
      </c>
      <c r="BD555">
        <v>2</v>
      </c>
      <c r="BE555" t="s">
        <v>76</v>
      </c>
      <c r="BF555">
        <v>0</v>
      </c>
      <c r="BG555" t="s">
        <v>5726</v>
      </c>
    </row>
    <row r="556" spans="1:59" x14ac:dyDescent="0.25">
      <c r="A556" t="s">
        <v>721</v>
      </c>
      <c r="B556" t="s">
        <v>156</v>
      </c>
      <c r="C556">
        <v>1</v>
      </c>
      <c r="D556">
        <v>557</v>
      </c>
      <c r="E556">
        <v>2</v>
      </c>
      <c r="F556" t="s">
        <v>66</v>
      </c>
      <c r="G556" t="s">
        <v>67</v>
      </c>
      <c r="H556" t="s">
        <v>68</v>
      </c>
      <c r="I556" t="s">
        <v>10</v>
      </c>
      <c r="J556" t="s">
        <v>10</v>
      </c>
      <c r="K556" t="s">
        <v>92</v>
      </c>
      <c r="L556">
        <v>50</v>
      </c>
      <c r="M556">
        <v>1017551</v>
      </c>
      <c r="N556">
        <v>0</v>
      </c>
      <c r="O556">
        <v>2</v>
      </c>
      <c r="P556" t="s">
        <v>71</v>
      </c>
      <c r="Q556" t="s">
        <v>4514</v>
      </c>
      <c r="R556">
        <v>51</v>
      </c>
      <c r="S556" t="s">
        <v>5084</v>
      </c>
      <c r="T556">
        <v>0</v>
      </c>
      <c r="U556">
        <v>0</v>
      </c>
      <c r="V556">
        <v>0</v>
      </c>
      <c r="W556">
        <v>0</v>
      </c>
      <c r="X556">
        <v>0</v>
      </c>
      <c r="Y556">
        <v>0</v>
      </c>
      <c r="Z556">
        <v>0</v>
      </c>
      <c r="AA556">
        <v>0</v>
      </c>
      <c r="AB556">
        <v>50</v>
      </c>
      <c r="AC556">
        <v>0</v>
      </c>
      <c r="AD556">
        <v>0</v>
      </c>
      <c r="AE556">
        <v>0</v>
      </c>
      <c r="AF556">
        <v>0</v>
      </c>
      <c r="AG556">
        <v>0</v>
      </c>
      <c r="AH556">
        <v>0</v>
      </c>
      <c r="AI556">
        <v>50</v>
      </c>
      <c r="AJ556">
        <v>50</v>
      </c>
      <c r="AK556">
        <v>50</v>
      </c>
      <c r="AL556">
        <v>50</v>
      </c>
      <c r="AM556">
        <v>0</v>
      </c>
      <c r="AN556">
        <v>4.5454545454545459</v>
      </c>
      <c r="AO556">
        <v>0</v>
      </c>
      <c r="AP556" t="s">
        <v>2682</v>
      </c>
      <c r="AQ556" t="s">
        <v>86</v>
      </c>
      <c r="AR556" t="s">
        <v>472</v>
      </c>
      <c r="AS556">
        <v>0</v>
      </c>
      <c r="AT556">
        <v>0</v>
      </c>
      <c r="AU556">
        <v>0</v>
      </c>
      <c r="AV556">
        <v>0</v>
      </c>
      <c r="AW556">
        <v>0</v>
      </c>
      <c r="AX556">
        <v>0</v>
      </c>
      <c r="AY556">
        <v>0</v>
      </c>
      <c r="AZ556" t="s">
        <v>80</v>
      </c>
      <c r="BA556">
        <v>0</v>
      </c>
      <c r="BB556">
        <v>0</v>
      </c>
      <c r="BC556" t="s">
        <v>76</v>
      </c>
      <c r="BD556">
        <v>3</v>
      </c>
      <c r="BE556" t="s">
        <v>76</v>
      </c>
      <c r="BF556">
        <v>0</v>
      </c>
      <c r="BG556" t="s">
        <v>5726</v>
      </c>
    </row>
    <row r="557" spans="1:59" x14ac:dyDescent="0.25">
      <c r="A557" t="s">
        <v>722</v>
      </c>
      <c r="B557" t="s">
        <v>156</v>
      </c>
      <c r="C557">
        <v>1</v>
      </c>
      <c r="D557">
        <v>558</v>
      </c>
      <c r="E557">
        <v>2</v>
      </c>
      <c r="F557" t="s">
        <v>66</v>
      </c>
      <c r="G557" t="s">
        <v>67</v>
      </c>
      <c r="H557" t="s">
        <v>68</v>
      </c>
      <c r="I557" t="s">
        <v>10</v>
      </c>
      <c r="J557" t="s">
        <v>10</v>
      </c>
      <c r="K557" t="s">
        <v>92</v>
      </c>
      <c r="L557">
        <v>50</v>
      </c>
      <c r="M557">
        <v>1017553</v>
      </c>
      <c r="N557">
        <v>0</v>
      </c>
      <c r="O557">
        <v>2</v>
      </c>
      <c r="P557" t="s">
        <v>71</v>
      </c>
      <c r="Q557" t="s">
        <v>4514</v>
      </c>
      <c r="R557">
        <v>51</v>
      </c>
      <c r="S557" t="s">
        <v>5084</v>
      </c>
      <c r="T557">
        <v>0</v>
      </c>
      <c r="U557">
        <v>0</v>
      </c>
      <c r="V557">
        <v>0</v>
      </c>
      <c r="W557">
        <v>0</v>
      </c>
      <c r="X557">
        <v>0</v>
      </c>
      <c r="Y557">
        <v>0</v>
      </c>
      <c r="Z557">
        <v>0</v>
      </c>
      <c r="AA557">
        <v>0</v>
      </c>
      <c r="AB557">
        <v>50</v>
      </c>
      <c r="AC557">
        <v>0</v>
      </c>
      <c r="AD557">
        <v>0</v>
      </c>
      <c r="AE557">
        <v>0</v>
      </c>
      <c r="AF557">
        <v>0</v>
      </c>
      <c r="AG557">
        <v>0</v>
      </c>
      <c r="AH557">
        <v>0</v>
      </c>
      <c r="AI557">
        <v>50</v>
      </c>
      <c r="AJ557">
        <v>50</v>
      </c>
      <c r="AK557">
        <v>50</v>
      </c>
      <c r="AL557">
        <v>50</v>
      </c>
      <c r="AM557">
        <v>0</v>
      </c>
      <c r="AN557">
        <v>4.5454545454545459</v>
      </c>
      <c r="AO557">
        <v>0</v>
      </c>
      <c r="AP557" t="s">
        <v>2682</v>
      </c>
      <c r="AQ557" t="s">
        <v>86</v>
      </c>
      <c r="AR557" t="s">
        <v>472</v>
      </c>
      <c r="AS557">
        <v>0</v>
      </c>
      <c r="AT557">
        <v>0</v>
      </c>
      <c r="AU557">
        <v>0</v>
      </c>
      <c r="AV557">
        <v>0</v>
      </c>
      <c r="AW557">
        <v>0</v>
      </c>
      <c r="AX557">
        <v>0</v>
      </c>
      <c r="AY557">
        <v>0</v>
      </c>
      <c r="AZ557" t="s">
        <v>80</v>
      </c>
      <c r="BA557">
        <v>0</v>
      </c>
      <c r="BB557">
        <v>0</v>
      </c>
      <c r="BC557" t="s">
        <v>76</v>
      </c>
      <c r="BD557">
        <v>4</v>
      </c>
      <c r="BE557" t="s">
        <v>76</v>
      </c>
      <c r="BF557">
        <v>0</v>
      </c>
      <c r="BG557" t="s">
        <v>5726</v>
      </c>
    </row>
    <row r="558" spans="1:59" x14ac:dyDescent="0.25">
      <c r="A558" t="s">
        <v>723</v>
      </c>
      <c r="B558" t="s">
        <v>156</v>
      </c>
      <c r="C558">
        <v>1</v>
      </c>
      <c r="D558">
        <v>559</v>
      </c>
      <c r="E558" t="s">
        <v>91</v>
      </c>
      <c r="F558" t="s">
        <v>66</v>
      </c>
      <c r="G558" t="s">
        <v>67</v>
      </c>
      <c r="H558" t="s">
        <v>68</v>
      </c>
      <c r="I558" t="s">
        <v>6</v>
      </c>
      <c r="J558" t="s">
        <v>1518</v>
      </c>
      <c r="K558" t="s">
        <v>100</v>
      </c>
      <c r="L558">
        <v>50</v>
      </c>
      <c r="M558">
        <v>1017555</v>
      </c>
      <c r="N558">
        <v>20</v>
      </c>
      <c r="O558">
        <v>2</v>
      </c>
      <c r="P558" t="s">
        <v>71</v>
      </c>
      <c r="Q558" t="s">
        <v>4514</v>
      </c>
      <c r="R558">
        <v>51</v>
      </c>
      <c r="S558" t="s">
        <v>8988</v>
      </c>
      <c r="T558">
        <v>0</v>
      </c>
      <c r="U558">
        <v>0</v>
      </c>
      <c r="V558">
        <v>0</v>
      </c>
      <c r="W558">
        <v>0</v>
      </c>
      <c r="X558">
        <v>0</v>
      </c>
      <c r="Y558">
        <v>0</v>
      </c>
      <c r="Z558">
        <v>0</v>
      </c>
      <c r="AA558">
        <v>0</v>
      </c>
      <c r="AB558">
        <v>50</v>
      </c>
      <c r="AC558">
        <v>0</v>
      </c>
      <c r="AD558">
        <v>0</v>
      </c>
      <c r="AE558">
        <v>0</v>
      </c>
      <c r="AF558">
        <v>0</v>
      </c>
      <c r="AG558">
        <v>0</v>
      </c>
      <c r="AH558">
        <v>50</v>
      </c>
      <c r="AI558">
        <v>50</v>
      </c>
      <c r="AJ558">
        <v>50</v>
      </c>
      <c r="AK558">
        <v>50</v>
      </c>
      <c r="AL558">
        <v>0</v>
      </c>
      <c r="AM558">
        <v>0.4</v>
      </c>
      <c r="AN558">
        <v>4.5454545454545459</v>
      </c>
      <c r="AO558">
        <v>0</v>
      </c>
      <c r="AP558" t="s">
        <v>101</v>
      </c>
      <c r="AQ558" t="s">
        <v>86</v>
      </c>
      <c r="AR558" t="s">
        <v>191</v>
      </c>
      <c r="AS558">
        <v>0</v>
      </c>
      <c r="AT558">
        <v>0</v>
      </c>
      <c r="AU558">
        <v>0</v>
      </c>
      <c r="AV558">
        <v>0</v>
      </c>
      <c r="AW558">
        <v>0</v>
      </c>
      <c r="AX558">
        <v>0</v>
      </c>
      <c r="AY558">
        <v>0</v>
      </c>
      <c r="AZ558" t="s">
        <v>74</v>
      </c>
      <c r="BA558">
        <v>20</v>
      </c>
      <c r="BB558">
        <v>0</v>
      </c>
      <c r="BC558" t="s">
        <v>76</v>
      </c>
      <c r="BD558">
        <v>0</v>
      </c>
      <c r="BE558" t="s">
        <v>76</v>
      </c>
      <c r="BF558">
        <v>0</v>
      </c>
      <c r="BG558" t="s">
        <v>5726</v>
      </c>
    </row>
    <row r="559" spans="1:59" x14ac:dyDescent="0.25">
      <c r="A559" t="s">
        <v>724</v>
      </c>
      <c r="B559" t="s">
        <v>156</v>
      </c>
      <c r="C559">
        <v>1</v>
      </c>
      <c r="D559">
        <v>560</v>
      </c>
      <c r="E559" t="s">
        <v>91</v>
      </c>
      <c r="F559" t="s">
        <v>66</v>
      </c>
      <c r="G559" t="s">
        <v>67</v>
      </c>
      <c r="H559" t="s">
        <v>68</v>
      </c>
      <c r="I559" t="s">
        <v>6</v>
      </c>
      <c r="J559" t="s">
        <v>1518</v>
      </c>
      <c r="K559" t="s">
        <v>100</v>
      </c>
      <c r="L559">
        <v>50</v>
      </c>
      <c r="M559">
        <v>1017557</v>
      </c>
      <c r="N559">
        <v>20</v>
      </c>
      <c r="O559">
        <v>2</v>
      </c>
      <c r="P559" t="s">
        <v>71</v>
      </c>
      <c r="Q559" t="s">
        <v>4514</v>
      </c>
      <c r="R559">
        <v>51</v>
      </c>
      <c r="S559" t="s">
        <v>8988</v>
      </c>
      <c r="T559">
        <v>0</v>
      </c>
      <c r="U559">
        <v>0</v>
      </c>
      <c r="V559">
        <v>0</v>
      </c>
      <c r="W559">
        <v>0</v>
      </c>
      <c r="X559">
        <v>0</v>
      </c>
      <c r="Y559">
        <v>0</v>
      </c>
      <c r="Z559">
        <v>0</v>
      </c>
      <c r="AA559">
        <v>0</v>
      </c>
      <c r="AB559">
        <v>50</v>
      </c>
      <c r="AC559">
        <v>0</v>
      </c>
      <c r="AD559">
        <v>0</v>
      </c>
      <c r="AE559">
        <v>0</v>
      </c>
      <c r="AF559">
        <v>0</v>
      </c>
      <c r="AG559">
        <v>0</v>
      </c>
      <c r="AH559">
        <v>50</v>
      </c>
      <c r="AI559">
        <v>50</v>
      </c>
      <c r="AJ559">
        <v>50</v>
      </c>
      <c r="AK559">
        <v>50</v>
      </c>
      <c r="AL559">
        <v>0</v>
      </c>
      <c r="AM559">
        <v>0.4</v>
      </c>
      <c r="AN559">
        <v>4.5454545454545459</v>
      </c>
      <c r="AO559">
        <v>0</v>
      </c>
      <c r="AP559" t="s">
        <v>101</v>
      </c>
      <c r="AQ559" t="s">
        <v>86</v>
      </c>
      <c r="AR559" t="s">
        <v>191</v>
      </c>
      <c r="AS559">
        <v>0</v>
      </c>
      <c r="AT559">
        <v>0</v>
      </c>
      <c r="AU559">
        <v>0</v>
      </c>
      <c r="AV559">
        <v>0</v>
      </c>
      <c r="AW559">
        <v>0</v>
      </c>
      <c r="AX559">
        <v>0</v>
      </c>
      <c r="AY559">
        <v>0</v>
      </c>
      <c r="AZ559" t="s">
        <v>74</v>
      </c>
      <c r="BA559">
        <v>20</v>
      </c>
      <c r="BB559">
        <v>0</v>
      </c>
      <c r="BC559" t="s">
        <v>76</v>
      </c>
      <c r="BD559">
        <v>0</v>
      </c>
      <c r="BE559" t="s">
        <v>76</v>
      </c>
      <c r="BF559">
        <v>0</v>
      </c>
      <c r="BG559" t="s">
        <v>5726</v>
      </c>
    </row>
    <row r="560" spans="1:59" x14ac:dyDescent="0.25">
      <c r="A560" t="s">
        <v>725</v>
      </c>
      <c r="B560" t="s">
        <v>156</v>
      </c>
      <c r="C560">
        <v>1</v>
      </c>
      <c r="D560">
        <v>561</v>
      </c>
      <c r="E560">
        <v>2</v>
      </c>
      <c r="F560" t="s">
        <v>66</v>
      </c>
      <c r="G560" t="s">
        <v>67</v>
      </c>
      <c r="H560" t="s">
        <v>68</v>
      </c>
      <c r="I560" t="s">
        <v>10</v>
      </c>
      <c r="J560" t="s">
        <v>10</v>
      </c>
      <c r="K560" t="s">
        <v>92</v>
      </c>
      <c r="L560">
        <v>50</v>
      </c>
      <c r="M560">
        <v>1017559</v>
      </c>
      <c r="N560">
        <v>0</v>
      </c>
      <c r="O560">
        <v>2</v>
      </c>
      <c r="P560" t="s">
        <v>71</v>
      </c>
      <c r="Q560" t="s">
        <v>4514</v>
      </c>
      <c r="R560">
        <v>51</v>
      </c>
      <c r="S560" t="s">
        <v>5084</v>
      </c>
      <c r="T560">
        <v>0</v>
      </c>
      <c r="U560">
        <v>0</v>
      </c>
      <c r="V560">
        <v>0</v>
      </c>
      <c r="W560">
        <v>0</v>
      </c>
      <c r="X560">
        <v>0</v>
      </c>
      <c r="Y560">
        <v>0</v>
      </c>
      <c r="Z560">
        <v>0</v>
      </c>
      <c r="AA560">
        <v>0</v>
      </c>
      <c r="AB560">
        <v>50</v>
      </c>
      <c r="AC560">
        <v>0</v>
      </c>
      <c r="AD560">
        <v>0</v>
      </c>
      <c r="AE560">
        <v>0</v>
      </c>
      <c r="AF560">
        <v>0</v>
      </c>
      <c r="AG560">
        <v>0</v>
      </c>
      <c r="AH560">
        <v>0</v>
      </c>
      <c r="AI560">
        <v>50</v>
      </c>
      <c r="AJ560">
        <v>50</v>
      </c>
      <c r="AK560">
        <v>50</v>
      </c>
      <c r="AL560">
        <v>50</v>
      </c>
      <c r="AM560">
        <v>0</v>
      </c>
      <c r="AN560">
        <v>4.5454545454545459</v>
      </c>
      <c r="AO560">
        <v>0</v>
      </c>
      <c r="AP560" t="s">
        <v>2682</v>
      </c>
      <c r="AQ560" t="s">
        <v>86</v>
      </c>
      <c r="AR560" t="s">
        <v>472</v>
      </c>
      <c r="AS560">
        <v>0</v>
      </c>
      <c r="AT560">
        <v>0</v>
      </c>
      <c r="AU560">
        <v>0</v>
      </c>
      <c r="AV560">
        <v>0</v>
      </c>
      <c r="AW560">
        <v>0</v>
      </c>
      <c r="AX560">
        <v>0</v>
      </c>
      <c r="AY560">
        <v>0</v>
      </c>
      <c r="AZ560" t="s">
        <v>80</v>
      </c>
      <c r="BA560">
        <v>0</v>
      </c>
      <c r="BB560">
        <v>0</v>
      </c>
      <c r="BC560" t="s">
        <v>81</v>
      </c>
      <c r="BD560">
        <v>1</v>
      </c>
      <c r="BE560" t="s">
        <v>76</v>
      </c>
      <c r="BF560">
        <v>0</v>
      </c>
      <c r="BG560" t="s">
        <v>5726</v>
      </c>
    </row>
    <row r="561" spans="1:59" x14ac:dyDescent="0.25">
      <c r="A561" t="s">
        <v>726</v>
      </c>
      <c r="B561" t="s">
        <v>156</v>
      </c>
      <c r="C561">
        <v>1</v>
      </c>
      <c r="D561">
        <v>562</v>
      </c>
      <c r="E561" t="s">
        <v>91</v>
      </c>
      <c r="F561" t="s">
        <v>66</v>
      </c>
      <c r="G561" t="s">
        <v>67</v>
      </c>
      <c r="H561" t="s">
        <v>68</v>
      </c>
      <c r="I561" t="s">
        <v>6</v>
      </c>
      <c r="J561" t="s">
        <v>3</v>
      </c>
      <c r="K561" t="s">
        <v>70</v>
      </c>
      <c r="L561">
        <v>50</v>
      </c>
      <c r="M561">
        <v>3462852</v>
      </c>
      <c r="N561">
        <v>20</v>
      </c>
      <c r="O561">
        <v>2</v>
      </c>
      <c r="P561" t="s">
        <v>71</v>
      </c>
      <c r="Q561" t="s">
        <v>4515</v>
      </c>
      <c r="R561">
        <v>52</v>
      </c>
      <c r="S561" t="s">
        <v>2679</v>
      </c>
      <c r="T561">
        <v>22</v>
      </c>
      <c r="U561">
        <v>25</v>
      </c>
      <c r="V561">
        <v>0</v>
      </c>
      <c r="W561">
        <v>0</v>
      </c>
      <c r="X561">
        <v>0</v>
      </c>
      <c r="Y561">
        <v>0</v>
      </c>
      <c r="Z561">
        <v>22</v>
      </c>
      <c r="AA561">
        <v>25</v>
      </c>
      <c r="AB561">
        <v>50</v>
      </c>
      <c r="AC561">
        <v>49</v>
      </c>
      <c r="AD561">
        <v>0</v>
      </c>
      <c r="AE561">
        <v>0</v>
      </c>
      <c r="AF561">
        <v>49</v>
      </c>
      <c r="AG561">
        <v>0</v>
      </c>
      <c r="AH561">
        <v>1</v>
      </c>
      <c r="AI561">
        <v>1</v>
      </c>
      <c r="AJ561">
        <v>1</v>
      </c>
      <c r="AK561">
        <v>1</v>
      </c>
      <c r="AL561">
        <v>0</v>
      </c>
      <c r="AM561">
        <v>0.4</v>
      </c>
      <c r="AN561">
        <v>9.0909090909090912E-2</v>
      </c>
      <c r="AO561">
        <v>0</v>
      </c>
      <c r="AP561" t="s">
        <v>103</v>
      </c>
      <c r="AQ561" t="s">
        <v>73</v>
      </c>
      <c r="AR561" t="s">
        <v>191</v>
      </c>
      <c r="AS561">
        <v>0</v>
      </c>
      <c r="AT561">
        <v>0</v>
      </c>
      <c r="AU561">
        <v>0</v>
      </c>
      <c r="AV561">
        <v>0</v>
      </c>
      <c r="AW561">
        <v>0</v>
      </c>
      <c r="AX561">
        <v>0</v>
      </c>
      <c r="AY561">
        <v>0</v>
      </c>
      <c r="AZ561" t="s">
        <v>83</v>
      </c>
      <c r="BA561">
        <v>20</v>
      </c>
      <c r="BB561">
        <v>0</v>
      </c>
      <c r="BC561" t="s">
        <v>75</v>
      </c>
      <c r="BD561">
        <v>0</v>
      </c>
      <c r="BE561" t="s">
        <v>76</v>
      </c>
      <c r="BF561">
        <v>7.0203733333333327</v>
      </c>
      <c r="BG561" t="s">
        <v>5727</v>
      </c>
    </row>
    <row r="562" spans="1:59" x14ac:dyDescent="0.25">
      <c r="A562" t="s">
        <v>727</v>
      </c>
      <c r="B562" t="s">
        <v>156</v>
      </c>
      <c r="C562">
        <v>1</v>
      </c>
      <c r="D562">
        <v>563</v>
      </c>
      <c r="E562" t="s">
        <v>91</v>
      </c>
      <c r="F562" t="s">
        <v>66</v>
      </c>
      <c r="G562" t="s">
        <v>67</v>
      </c>
      <c r="H562" t="s">
        <v>68</v>
      </c>
      <c r="I562" t="s">
        <v>6</v>
      </c>
      <c r="J562" t="s">
        <v>3</v>
      </c>
      <c r="K562" t="s">
        <v>70</v>
      </c>
      <c r="L562">
        <v>50</v>
      </c>
      <c r="M562">
        <v>3462854</v>
      </c>
      <c r="N562">
        <v>20</v>
      </c>
      <c r="O562">
        <v>2</v>
      </c>
      <c r="P562" t="s">
        <v>71</v>
      </c>
      <c r="Q562" t="s">
        <v>4515</v>
      </c>
      <c r="R562">
        <v>52</v>
      </c>
      <c r="S562" t="s">
        <v>2679</v>
      </c>
      <c r="T562">
        <v>22</v>
      </c>
      <c r="U562">
        <v>25</v>
      </c>
      <c r="V562">
        <v>0</v>
      </c>
      <c r="W562">
        <v>0</v>
      </c>
      <c r="X562">
        <v>0</v>
      </c>
      <c r="Y562">
        <v>0</v>
      </c>
      <c r="Z562">
        <v>22</v>
      </c>
      <c r="AA562">
        <v>25</v>
      </c>
      <c r="AB562">
        <v>50</v>
      </c>
      <c r="AC562">
        <v>49</v>
      </c>
      <c r="AD562">
        <v>0</v>
      </c>
      <c r="AE562">
        <v>0</v>
      </c>
      <c r="AF562">
        <v>49</v>
      </c>
      <c r="AG562">
        <v>0</v>
      </c>
      <c r="AH562">
        <v>1</v>
      </c>
      <c r="AI562">
        <v>1</v>
      </c>
      <c r="AJ562">
        <v>1</v>
      </c>
      <c r="AK562">
        <v>1</v>
      </c>
      <c r="AL562">
        <v>0</v>
      </c>
      <c r="AM562">
        <v>0.4</v>
      </c>
      <c r="AN562">
        <v>9.0909090909090912E-2</v>
      </c>
      <c r="AO562">
        <v>0</v>
      </c>
      <c r="AP562" t="s">
        <v>103</v>
      </c>
      <c r="AQ562" t="s">
        <v>73</v>
      </c>
      <c r="AR562" t="s">
        <v>191</v>
      </c>
      <c r="AS562">
        <v>0</v>
      </c>
      <c r="AT562">
        <v>0</v>
      </c>
      <c r="AU562">
        <v>0</v>
      </c>
      <c r="AV562">
        <v>0</v>
      </c>
      <c r="AW562">
        <v>0</v>
      </c>
      <c r="AX562">
        <v>0</v>
      </c>
      <c r="AY562">
        <v>0</v>
      </c>
      <c r="AZ562" t="s">
        <v>83</v>
      </c>
      <c r="BA562">
        <v>20</v>
      </c>
      <c r="BB562">
        <v>0</v>
      </c>
      <c r="BC562" t="s">
        <v>76</v>
      </c>
      <c r="BD562">
        <v>0</v>
      </c>
      <c r="BE562" t="s">
        <v>76</v>
      </c>
      <c r="BF562">
        <v>5.8356853333333332</v>
      </c>
      <c r="BG562" t="s">
        <v>5727</v>
      </c>
    </row>
    <row r="563" spans="1:59" x14ac:dyDescent="0.25">
      <c r="A563" t="s">
        <v>728</v>
      </c>
      <c r="B563" t="s">
        <v>156</v>
      </c>
      <c r="C563">
        <v>1</v>
      </c>
      <c r="D563">
        <v>564</v>
      </c>
      <c r="E563" t="s">
        <v>91</v>
      </c>
      <c r="F563" t="s">
        <v>66</v>
      </c>
      <c r="G563" t="s">
        <v>67</v>
      </c>
      <c r="H563" t="s">
        <v>68</v>
      </c>
      <c r="I563" t="s">
        <v>6</v>
      </c>
      <c r="J563" t="s">
        <v>3</v>
      </c>
      <c r="K563" t="s">
        <v>70</v>
      </c>
      <c r="L563">
        <v>50</v>
      </c>
      <c r="M563">
        <v>3462856</v>
      </c>
      <c r="N563">
        <v>20</v>
      </c>
      <c r="O563">
        <v>2</v>
      </c>
      <c r="P563" t="s">
        <v>71</v>
      </c>
      <c r="Q563" t="s">
        <v>4515</v>
      </c>
      <c r="R563">
        <v>52</v>
      </c>
      <c r="S563" t="s">
        <v>2679</v>
      </c>
      <c r="T563">
        <v>22</v>
      </c>
      <c r="U563">
        <v>25</v>
      </c>
      <c r="V563">
        <v>0</v>
      </c>
      <c r="W563">
        <v>0</v>
      </c>
      <c r="X563">
        <v>0</v>
      </c>
      <c r="Y563">
        <v>0</v>
      </c>
      <c r="Z563">
        <v>22</v>
      </c>
      <c r="AA563">
        <v>25</v>
      </c>
      <c r="AB563">
        <v>50</v>
      </c>
      <c r="AC563">
        <v>49</v>
      </c>
      <c r="AD563">
        <v>0</v>
      </c>
      <c r="AE563">
        <v>0</v>
      </c>
      <c r="AF563">
        <v>49</v>
      </c>
      <c r="AG563">
        <v>0</v>
      </c>
      <c r="AH563">
        <v>1</v>
      </c>
      <c r="AI563">
        <v>1</v>
      </c>
      <c r="AJ563">
        <v>1</v>
      </c>
      <c r="AK563">
        <v>1</v>
      </c>
      <c r="AL563">
        <v>0</v>
      </c>
      <c r="AM563">
        <v>0.4</v>
      </c>
      <c r="AN563">
        <v>9.0909090909090912E-2</v>
      </c>
      <c r="AO563">
        <v>0</v>
      </c>
      <c r="AP563" t="s">
        <v>103</v>
      </c>
      <c r="AQ563" t="s">
        <v>73</v>
      </c>
      <c r="AR563" t="s">
        <v>191</v>
      </c>
      <c r="AS563">
        <v>0</v>
      </c>
      <c r="AT563">
        <v>0</v>
      </c>
      <c r="AU563">
        <v>0</v>
      </c>
      <c r="AV563">
        <v>0</v>
      </c>
      <c r="AW563">
        <v>0</v>
      </c>
      <c r="AX563">
        <v>0</v>
      </c>
      <c r="AY563">
        <v>0</v>
      </c>
      <c r="AZ563" t="s">
        <v>83</v>
      </c>
      <c r="BA563">
        <v>20</v>
      </c>
      <c r="BB563">
        <v>0</v>
      </c>
      <c r="BC563" t="s">
        <v>76</v>
      </c>
      <c r="BD563">
        <v>0</v>
      </c>
      <c r="BE563" t="s">
        <v>76</v>
      </c>
      <c r="BF563">
        <v>6.2963973333333332</v>
      </c>
      <c r="BG563" t="s">
        <v>5727</v>
      </c>
    </row>
    <row r="564" spans="1:59" x14ac:dyDescent="0.25">
      <c r="A564" t="s">
        <v>729</v>
      </c>
      <c r="B564" t="s">
        <v>156</v>
      </c>
      <c r="C564">
        <v>1</v>
      </c>
      <c r="D564">
        <v>565</v>
      </c>
      <c r="E564" t="s">
        <v>91</v>
      </c>
      <c r="F564" t="s">
        <v>66</v>
      </c>
      <c r="G564" t="s">
        <v>67</v>
      </c>
      <c r="H564" t="s">
        <v>68</v>
      </c>
      <c r="I564" t="s">
        <v>6</v>
      </c>
      <c r="J564" t="s">
        <v>3</v>
      </c>
      <c r="K564" t="s">
        <v>100</v>
      </c>
      <c r="L564">
        <v>50</v>
      </c>
      <c r="M564">
        <v>1017567</v>
      </c>
      <c r="N564">
        <v>20</v>
      </c>
      <c r="O564">
        <v>2</v>
      </c>
      <c r="P564" t="s">
        <v>71</v>
      </c>
      <c r="Q564" t="s">
        <v>4515</v>
      </c>
      <c r="R564">
        <v>52</v>
      </c>
      <c r="S564" t="s">
        <v>5083</v>
      </c>
      <c r="T564">
        <v>0</v>
      </c>
      <c r="U564">
        <v>0</v>
      </c>
      <c r="V564">
        <v>0</v>
      </c>
      <c r="W564">
        <v>0</v>
      </c>
      <c r="X564">
        <v>0</v>
      </c>
      <c r="Y564">
        <v>0</v>
      </c>
      <c r="Z564">
        <v>0</v>
      </c>
      <c r="AA564">
        <v>0</v>
      </c>
      <c r="AB564">
        <v>50</v>
      </c>
      <c r="AC564">
        <v>0</v>
      </c>
      <c r="AD564">
        <v>0</v>
      </c>
      <c r="AE564">
        <v>0</v>
      </c>
      <c r="AF564">
        <v>0</v>
      </c>
      <c r="AG564">
        <v>0</v>
      </c>
      <c r="AH564">
        <v>50</v>
      </c>
      <c r="AI564">
        <v>50</v>
      </c>
      <c r="AJ564">
        <v>50</v>
      </c>
      <c r="AK564">
        <v>50</v>
      </c>
      <c r="AL564">
        <v>0</v>
      </c>
      <c r="AM564">
        <v>0.4</v>
      </c>
      <c r="AN564">
        <v>4.5454545454545459</v>
      </c>
      <c r="AO564">
        <v>0</v>
      </c>
      <c r="AP564" t="s">
        <v>101</v>
      </c>
      <c r="AQ564" t="s">
        <v>86</v>
      </c>
      <c r="AR564" t="s">
        <v>191</v>
      </c>
      <c r="AS564">
        <v>0</v>
      </c>
      <c r="AT564">
        <v>0</v>
      </c>
      <c r="AU564">
        <v>0</v>
      </c>
      <c r="AV564">
        <v>0</v>
      </c>
      <c r="AW564">
        <v>0</v>
      </c>
      <c r="AX564">
        <v>0</v>
      </c>
      <c r="AY564">
        <v>0</v>
      </c>
      <c r="AZ564" t="s">
        <v>74</v>
      </c>
      <c r="BA564">
        <v>20</v>
      </c>
      <c r="BB564">
        <v>0</v>
      </c>
      <c r="BC564" t="s">
        <v>76</v>
      </c>
      <c r="BD564">
        <v>0</v>
      </c>
      <c r="BE564" t="s">
        <v>76</v>
      </c>
      <c r="BF564">
        <v>0</v>
      </c>
      <c r="BG564" t="s">
        <v>5727</v>
      </c>
    </row>
    <row r="565" spans="1:59" x14ac:dyDescent="0.25">
      <c r="A565" t="s">
        <v>730</v>
      </c>
      <c r="B565" t="s">
        <v>156</v>
      </c>
      <c r="C565">
        <v>1</v>
      </c>
      <c r="D565">
        <v>566</v>
      </c>
      <c r="E565" t="s">
        <v>91</v>
      </c>
      <c r="F565" t="s">
        <v>66</v>
      </c>
      <c r="G565" t="s">
        <v>67</v>
      </c>
      <c r="H565" t="s">
        <v>68</v>
      </c>
      <c r="I565" t="s">
        <v>10</v>
      </c>
      <c r="J565" t="s">
        <v>10</v>
      </c>
      <c r="K565" t="s">
        <v>92</v>
      </c>
      <c r="L565">
        <v>50</v>
      </c>
      <c r="M565">
        <v>1017569</v>
      </c>
      <c r="N565">
        <v>0</v>
      </c>
      <c r="O565">
        <v>2</v>
      </c>
      <c r="P565" t="s">
        <v>71</v>
      </c>
      <c r="Q565" t="s">
        <v>4515</v>
      </c>
      <c r="R565">
        <v>52</v>
      </c>
      <c r="S565" t="s">
        <v>2681</v>
      </c>
      <c r="T565">
        <v>0</v>
      </c>
      <c r="U565">
        <v>0</v>
      </c>
      <c r="V565">
        <v>0</v>
      </c>
      <c r="W565">
        <v>0</v>
      </c>
      <c r="X565">
        <v>0</v>
      </c>
      <c r="Y565">
        <v>5</v>
      </c>
      <c r="Z565">
        <v>0</v>
      </c>
      <c r="AA565">
        <v>5</v>
      </c>
      <c r="AB565">
        <v>50</v>
      </c>
      <c r="AC565">
        <v>0</v>
      </c>
      <c r="AD565">
        <v>0</v>
      </c>
      <c r="AE565">
        <v>5</v>
      </c>
      <c r="AF565">
        <v>5</v>
      </c>
      <c r="AG565">
        <v>0</v>
      </c>
      <c r="AH565">
        <v>0</v>
      </c>
      <c r="AI565">
        <v>45</v>
      </c>
      <c r="AJ565">
        <v>45</v>
      </c>
      <c r="AK565">
        <v>50</v>
      </c>
      <c r="AL565">
        <v>50</v>
      </c>
      <c r="AM565">
        <v>0</v>
      </c>
      <c r="AN565">
        <v>4.0909090909090908</v>
      </c>
      <c r="AO565">
        <v>0</v>
      </c>
      <c r="AP565" t="s">
        <v>2682</v>
      </c>
      <c r="AQ565" t="s">
        <v>73</v>
      </c>
      <c r="AR565" t="s">
        <v>191</v>
      </c>
      <c r="AS565">
        <v>0</v>
      </c>
      <c r="AT565">
        <v>0</v>
      </c>
      <c r="AU565">
        <v>0</v>
      </c>
      <c r="AV565">
        <v>0</v>
      </c>
      <c r="AW565">
        <v>0</v>
      </c>
      <c r="AX565">
        <v>0</v>
      </c>
      <c r="AY565">
        <v>0</v>
      </c>
      <c r="AZ565" t="s">
        <v>80</v>
      </c>
      <c r="BA565">
        <v>0</v>
      </c>
      <c r="BB565">
        <v>0</v>
      </c>
      <c r="BC565" t="s">
        <v>76</v>
      </c>
      <c r="BD565">
        <v>1</v>
      </c>
      <c r="BE565" t="s">
        <v>76</v>
      </c>
      <c r="BF565">
        <v>1.3163199999999999</v>
      </c>
      <c r="BG565" t="s">
        <v>5727</v>
      </c>
    </row>
    <row r="566" spans="1:59" x14ac:dyDescent="0.25">
      <c r="A566" t="s">
        <v>731</v>
      </c>
      <c r="B566" t="s">
        <v>156</v>
      </c>
      <c r="C566">
        <v>1</v>
      </c>
      <c r="D566">
        <v>567</v>
      </c>
      <c r="E566" t="s">
        <v>91</v>
      </c>
      <c r="F566" t="s">
        <v>66</v>
      </c>
      <c r="G566" t="s">
        <v>67</v>
      </c>
      <c r="H566" t="s">
        <v>68</v>
      </c>
      <c r="I566" t="s">
        <v>10</v>
      </c>
      <c r="J566" t="s">
        <v>10</v>
      </c>
      <c r="K566" t="s">
        <v>92</v>
      </c>
      <c r="L566">
        <v>50</v>
      </c>
      <c r="M566">
        <v>1017571</v>
      </c>
      <c r="N566">
        <v>0</v>
      </c>
      <c r="O566">
        <v>2</v>
      </c>
      <c r="P566" t="s">
        <v>71</v>
      </c>
      <c r="Q566" t="s">
        <v>4515</v>
      </c>
      <c r="R566">
        <v>52</v>
      </c>
      <c r="S566" t="s">
        <v>2681</v>
      </c>
      <c r="T566">
        <v>0</v>
      </c>
      <c r="U566">
        <v>0</v>
      </c>
      <c r="V566">
        <v>0</v>
      </c>
      <c r="W566">
        <v>0</v>
      </c>
      <c r="X566">
        <v>0</v>
      </c>
      <c r="Y566">
        <v>4</v>
      </c>
      <c r="Z566">
        <v>0</v>
      </c>
      <c r="AA566">
        <v>4</v>
      </c>
      <c r="AB566">
        <v>50</v>
      </c>
      <c r="AC566">
        <v>0</v>
      </c>
      <c r="AD566">
        <v>0</v>
      </c>
      <c r="AE566">
        <v>4</v>
      </c>
      <c r="AF566">
        <v>4</v>
      </c>
      <c r="AG566">
        <v>0</v>
      </c>
      <c r="AH566">
        <v>0</v>
      </c>
      <c r="AI566">
        <v>46</v>
      </c>
      <c r="AJ566">
        <v>46</v>
      </c>
      <c r="AK566">
        <v>50</v>
      </c>
      <c r="AL566">
        <v>50</v>
      </c>
      <c r="AM566">
        <v>0</v>
      </c>
      <c r="AN566">
        <v>4.1818181818181817</v>
      </c>
      <c r="AO566">
        <v>0</v>
      </c>
      <c r="AP566" t="s">
        <v>2682</v>
      </c>
      <c r="AQ566" t="s">
        <v>73</v>
      </c>
      <c r="AR566" t="s">
        <v>191</v>
      </c>
      <c r="AS566">
        <v>0</v>
      </c>
      <c r="AT566">
        <v>0</v>
      </c>
      <c r="AU566">
        <v>0</v>
      </c>
      <c r="AV566">
        <v>0</v>
      </c>
      <c r="AW566">
        <v>0</v>
      </c>
      <c r="AX566">
        <v>0</v>
      </c>
      <c r="AY566">
        <v>0</v>
      </c>
      <c r="AZ566" t="s">
        <v>80</v>
      </c>
      <c r="BA566">
        <v>0</v>
      </c>
      <c r="BB566">
        <v>0</v>
      </c>
      <c r="BC566" t="s">
        <v>76</v>
      </c>
      <c r="BD566">
        <v>2</v>
      </c>
      <c r="BE566" t="s">
        <v>76</v>
      </c>
      <c r="BF566">
        <v>4.5083959999999985</v>
      </c>
      <c r="BG566" t="s">
        <v>5727</v>
      </c>
    </row>
    <row r="567" spans="1:59" x14ac:dyDescent="0.25">
      <c r="A567" t="s">
        <v>732</v>
      </c>
      <c r="B567" t="s">
        <v>156</v>
      </c>
      <c r="C567">
        <v>1</v>
      </c>
      <c r="D567">
        <v>568</v>
      </c>
      <c r="E567" t="s">
        <v>91</v>
      </c>
      <c r="F567" t="s">
        <v>66</v>
      </c>
      <c r="G567" t="s">
        <v>67</v>
      </c>
      <c r="H567" t="s">
        <v>68</v>
      </c>
      <c r="I567" t="s">
        <v>10</v>
      </c>
      <c r="J567" t="s">
        <v>10</v>
      </c>
      <c r="K567" t="s">
        <v>92</v>
      </c>
      <c r="L567">
        <v>50</v>
      </c>
      <c r="M567">
        <v>1017573</v>
      </c>
      <c r="N567">
        <v>0</v>
      </c>
      <c r="O567">
        <v>2</v>
      </c>
      <c r="P567" t="s">
        <v>71</v>
      </c>
      <c r="Q567" t="s">
        <v>4515</v>
      </c>
      <c r="R567">
        <v>52</v>
      </c>
      <c r="S567" t="s">
        <v>2681</v>
      </c>
      <c r="T567">
        <v>0</v>
      </c>
      <c r="U567">
        <v>0</v>
      </c>
      <c r="V567">
        <v>0</v>
      </c>
      <c r="W567">
        <v>0</v>
      </c>
      <c r="X567">
        <v>0</v>
      </c>
      <c r="Y567">
        <v>5</v>
      </c>
      <c r="Z567">
        <v>0</v>
      </c>
      <c r="AA567">
        <v>5</v>
      </c>
      <c r="AB567">
        <v>50</v>
      </c>
      <c r="AC567">
        <v>0</v>
      </c>
      <c r="AD567">
        <v>0</v>
      </c>
      <c r="AE567">
        <v>5</v>
      </c>
      <c r="AF567">
        <v>5</v>
      </c>
      <c r="AG567">
        <v>0</v>
      </c>
      <c r="AH567">
        <v>0</v>
      </c>
      <c r="AI567">
        <v>45</v>
      </c>
      <c r="AJ567">
        <v>45</v>
      </c>
      <c r="AK567">
        <v>50</v>
      </c>
      <c r="AL567">
        <v>50</v>
      </c>
      <c r="AM567">
        <v>0</v>
      </c>
      <c r="AN567">
        <v>4.0909090909090908</v>
      </c>
      <c r="AO567">
        <v>0</v>
      </c>
      <c r="AP567" t="s">
        <v>2682</v>
      </c>
      <c r="AQ567" t="s">
        <v>73</v>
      </c>
      <c r="AR567" t="s">
        <v>191</v>
      </c>
      <c r="AS567">
        <v>0</v>
      </c>
      <c r="AT567">
        <v>0</v>
      </c>
      <c r="AU567">
        <v>0</v>
      </c>
      <c r="AV567">
        <v>0</v>
      </c>
      <c r="AW567">
        <v>0</v>
      </c>
      <c r="AX567">
        <v>0</v>
      </c>
      <c r="AY567">
        <v>0</v>
      </c>
      <c r="AZ567" t="s">
        <v>80</v>
      </c>
      <c r="BA567">
        <v>0</v>
      </c>
      <c r="BB567">
        <v>0</v>
      </c>
      <c r="BC567" t="s">
        <v>76</v>
      </c>
      <c r="BD567">
        <v>3</v>
      </c>
      <c r="BE567" t="s">
        <v>76</v>
      </c>
      <c r="BF567">
        <v>1.3163199999999999</v>
      </c>
      <c r="BG567" t="s">
        <v>5727</v>
      </c>
    </row>
    <row r="568" spans="1:59" x14ac:dyDescent="0.25">
      <c r="A568" t="s">
        <v>733</v>
      </c>
      <c r="B568" t="s">
        <v>156</v>
      </c>
      <c r="C568">
        <v>1</v>
      </c>
      <c r="D568">
        <v>569</v>
      </c>
      <c r="E568" t="s">
        <v>91</v>
      </c>
      <c r="F568" t="s">
        <v>66</v>
      </c>
      <c r="G568" t="s">
        <v>67</v>
      </c>
      <c r="H568" t="s">
        <v>68</v>
      </c>
      <c r="I568" t="s">
        <v>10</v>
      </c>
      <c r="J568" t="s">
        <v>10</v>
      </c>
      <c r="K568" t="s">
        <v>92</v>
      </c>
      <c r="L568">
        <v>50</v>
      </c>
      <c r="M568">
        <v>1017575</v>
      </c>
      <c r="N568">
        <v>0</v>
      </c>
      <c r="O568">
        <v>2</v>
      </c>
      <c r="P568" t="s">
        <v>71</v>
      </c>
      <c r="Q568" t="s">
        <v>4515</v>
      </c>
      <c r="R568">
        <v>52</v>
      </c>
      <c r="S568" t="s">
        <v>2681</v>
      </c>
      <c r="T568">
        <v>0</v>
      </c>
      <c r="U568">
        <v>0</v>
      </c>
      <c r="V568">
        <v>0</v>
      </c>
      <c r="W568">
        <v>0</v>
      </c>
      <c r="X568">
        <v>0</v>
      </c>
      <c r="Y568">
        <v>5</v>
      </c>
      <c r="Z568">
        <v>0</v>
      </c>
      <c r="AA568">
        <v>5</v>
      </c>
      <c r="AB568">
        <v>50</v>
      </c>
      <c r="AC568">
        <v>0</v>
      </c>
      <c r="AD568">
        <v>0</v>
      </c>
      <c r="AE568">
        <v>5</v>
      </c>
      <c r="AF568">
        <v>5</v>
      </c>
      <c r="AG568">
        <v>0</v>
      </c>
      <c r="AH568">
        <v>0</v>
      </c>
      <c r="AI568">
        <v>45</v>
      </c>
      <c r="AJ568">
        <v>45</v>
      </c>
      <c r="AK568">
        <v>50</v>
      </c>
      <c r="AL568">
        <v>50</v>
      </c>
      <c r="AM568">
        <v>0</v>
      </c>
      <c r="AN568">
        <v>4.0909090909090908</v>
      </c>
      <c r="AO568">
        <v>0</v>
      </c>
      <c r="AP568" t="s">
        <v>2682</v>
      </c>
      <c r="AQ568" t="s">
        <v>73</v>
      </c>
      <c r="AR568" t="s">
        <v>191</v>
      </c>
      <c r="AS568">
        <v>0</v>
      </c>
      <c r="AT568">
        <v>0</v>
      </c>
      <c r="AU568">
        <v>0</v>
      </c>
      <c r="AV568">
        <v>0</v>
      </c>
      <c r="AW568">
        <v>0</v>
      </c>
      <c r="AX568">
        <v>0</v>
      </c>
      <c r="AY568">
        <v>0</v>
      </c>
      <c r="AZ568" t="s">
        <v>80</v>
      </c>
      <c r="BA568">
        <v>0</v>
      </c>
      <c r="BB568">
        <v>0</v>
      </c>
      <c r="BC568" t="s">
        <v>76</v>
      </c>
      <c r="BD568">
        <v>4</v>
      </c>
      <c r="BE568" t="s">
        <v>76</v>
      </c>
      <c r="BF568">
        <v>1.3163199999999999</v>
      </c>
      <c r="BG568" t="s">
        <v>5727</v>
      </c>
    </row>
    <row r="569" spans="1:59" x14ac:dyDescent="0.25">
      <c r="A569" t="s">
        <v>734</v>
      </c>
      <c r="B569" t="s">
        <v>156</v>
      </c>
      <c r="C569">
        <v>1</v>
      </c>
      <c r="D569">
        <v>570</v>
      </c>
      <c r="E569" t="s">
        <v>91</v>
      </c>
      <c r="F569" t="s">
        <v>66</v>
      </c>
      <c r="G569" t="s">
        <v>67</v>
      </c>
      <c r="H569" t="s">
        <v>68</v>
      </c>
      <c r="I569" t="s">
        <v>10</v>
      </c>
      <c r="J569" t="s">
        <v>10</v>
      </c>
      <c r="K569" t="s">
        <v>92</v>
      </c>
      <c r="L569">
        <v>50</v>
      </c>
      <c r="M569">
        <v>1017577</v>
      </c>
      <c r="N569">
        <v>0</v>
      </c>
      <c r="O569">
        <v>2</v>
      </c>
      <c r="P569" t="s">
        <v>71</v>
      </c>
      <c r="Q569" t="s">
        <v>4515</v>
      </c>
      <c r="R569">
        <v>52</v>
      </c>
      <c r="S569" t="s">
        <v>2681</v>
      </c>
      <c r="T569">
        <v>0</v>
      </c>
      <c r="U569">
        <v>0</v>
      </c>
      <c r="V569">
        <v>0</v>
      </c>
      <c r="W569">
        <v>0</v>
      </c>
      <c r="X569">
        <v>0</v>
      </c>
      <c r="Y569">
        <v>5</v>
      </c>
      <c r="Z569">
        <v>0</v>
      </c>
      <c r="AA569">
        <v>5</v>
      </c>
      <c r="AB569">
        <v>50</v>
      </c>
      <c r="AC569">
        <v>0</v>
      </c>
      <c r="AD569">
        <v>0</v>
      </c>
      <c r="AE569">
        <v>5</v>
      </c>
      <c r="AF569">
        <v>5</v>
      </c>
      <c r="AG569">
        <v>0</v>
      </c>
      <c r="AH569">
        <v>0</v>
      </c>
      <c r="AI569">
        <v>45</v>
      </c>
      <c r="AJ569">
        <v>45</v>
      </c>
      <c r="AK569">
        <v>50</v>
      </c>
      <c r="AL569">
        <v>50</v>
      </c>
      <c r="AM569">
        <v>0</v>
      </c>
      <c r="AN569">
        <v>4.0909090909090908</v>
      </c>
      <c r="AO569">
        <v>0</v>
      </c>
      <c r="AP569" t="s">
        <v>2682</v>
      </c>
      <c r="AQ569" t="s">
        <v>73</v>
      </c>
      <c r="AR569" t="s">
        <v>191</v>
      </c>
      <c r="AS569">
        <v>0</v>
      </c>
      <c r="AT569">
        <v>0</v>
      </c>
      <c r="AU569">
        <v>0</v>
      </c>
      <c r="AV569">
        <v>0</v>
      </c>
      <c r="AW569">
        <v>0</v>
      </c>
      <c r="AX569">
        <v>0</v>
      </c>
      <c r="AY569">
        <v>0</v>
      </c>
      <c r="AZ569" t="s">
        <v>80</v>
      </c>
      <c r="BA569">
        <v>0</v>
      </c>
      <c r="BB569">
        <v>0</v>
      </c>
      <c r="BC569" t="s">
        <v>76</v>
      </c>
      <c r="BD569">
        <v>5</v>
      </c>
      <c r="BE569" t="s">
        <v>76</v>
      </c>
      <c r="BF569">
        <v>1.3163199999999999</v>
      </c>
      <c r="BG569" t="s">
        <v>5727</v>
      </c>
    </row>
    <row r="570" spans="1:59" x14ac:dyDescent="0.25">
      <c r="A570" t="s">
        <v>735</v>
      </c>
      <c r="B570" t="s">
        <v>156</v>
      </c>
      <c r="C570">
        <v>1</v>
      </c>
      <c r="D570">
        <v>571</v>
      </c>
      <c r="E570" t="s">
        <v>91</v>
      </c>
      <c r="F570" t="s">
        <v>66</v>
      </c>
      <c r="G570" t="s">
        <v>67</v>
      </c>
      <c r="H570" t="s">
        <v>68</v>
      </c>
      <c r="I570" t="s">
        <v>10</v>
      </c>
      <c r="J570" t="s">
        <v>10</v>
      </c>
      <c r="K570" t="s">
        <v>92</v>
      </c>
      <c r="L570">
        <v>50</v>
      </c>
      <c r="M570">
        <v>1017579</v>
      </c>
      <c r="N570">
        <v>0</v>
      </c>
      <c r="O570">
        <v>2</v>
      </c>
      <c r="P570" t="s">
        <v>71</v>
      </c>
      <c r="Q570" t="s">
        <v>4515</v>
      </c>
      <c r="R570">
        <v>52</v>
      </c>
      <c r="S570" t="s">
        <v>2681</v>
      </c>
      <c r="T570">
        <v>0</v>
      </c>
      <c r="U570">
        <v>0</v>
      </c>
      <c r="V570">
        <v>0</v>
      </c>
      <c r="W570">
        <v>0</v>
      </c>
      <c r="X570">
        <v>0</v>
      </c>
      <c r="Y570">
        <v>5</v>
      </c>
      <c r="Z570">
        <v>0</v>
      </c>
      <c r="AA570">
        <v>5</v>
      </c>
      <c r="AB570">
        <v>50</v>
      </c>
      <c r="AC570">
        <v>0</v>
      </c>
      <c r="AD570">
        <v>0</v>
      </c>
      <c r="AE570">
        <v>5</v>
      </c>
      <c r="AF570">
        <v>5</v>
      </c>
      <c r="AG570">
        <v>0</v>
      </c>
      <c r="AH570">
        <v>0</v>
      </c>
      <c r="AI570">
        <v>45</v>
      </c>
      <c r="AJ570">
        <v>45</v>
      </c>
      <c r="AK570">
        <v>50</v>
      </c>
      <c r="AL570">
        <v>50</v>
      </c>
      <c r="AM570">
        <v>0</v>
      </c>
      <c r="AN570">
        <v>4.0909090909090908</v>
      </c>
      <c r="AO570">
        <v>0</v>
      </c>
      <c r="AP570" t="s">
        <v>2682</v>
      </c>
      <c r="AQ570" t="s">
        <v>73</v>
      </c>
      <c r="AR570" t="s">
        <v>191</v>
      </c>
      <c r="AS570">
        <v>0</v>
      </c>
      <c r="AT570">
        <v>0</v>
      </c>
      <c r="AU570">
        <v>0</v>
      </c>
      <c r="AV570">
        <v>0</v>
      </c>
      <c r="AW570">
        <v>0</v>
      </c>
      <c r="AX570">
        <v>0</v>
      </c>
      <c r="AY570">
        <v>0</v>
      </c>
      <c r="AZ570" t="s">
        <v>80</v>
      </c>
      <c r="BA570">
        <v>0</v>
      </c>
      <c r="BB570">
        <v>0</v>
      </c>
      <c r="BC570" t="s">
        <v>76</v>
      </c>
      <c r="BD570">
        <v>6</v>
      </c>
      <c r="BE570" t="s">
        <v>76</v>
      </c>
      <c r="BF570">
        <v>1.3163199999999999</v>
      </c>
      <c r="BG570" t="s">
        <v>5727</v>
      </c>
    </row>
    <row r="571" spans="1:59" x14ac:dyDescent="0.25">
      <c r="A571" t="s">
        <v>736</v>
      </c>
      <c r="B571" t="s">
        <v>156</v>
      </c>
      <c r="C571">
        <v>1</v>
      </c>
      <c r="D571">
        <v>572</v>
      </c>
      <c r="E571" t="s">
        <v>91</v>
      </c>
      <c r="F571" t="s">
        <v>66</v>
      </c>
      <c r="G571" t="s">
        <v>67</v>
      </c>
      <c r="H571" t="s">
        <v>68</v>
      </c>
      <c r="I571" t="s">
        <v>10</v>
      </c>
      <c r="J571" t="s">
        <v>10</v>
      </c>
      <c r="K571" t="s">
        <v>92</v>
      </c>
      <c r="L571">
        <v>50</v>
      </c>
      <c r="M571">
        <v>1017581</v>
      </c>
      <c r="N571">
        <v>0</v>
      </c>
      <c r="O571">
        <v>2</v>
      </c>
      <c r="P571" t="s">
        <v>71</v>
      </c>
      <c r="Q571" t="s">
        <v>4515</v>
      </c>
      <c r="R571">
        <v>52</v>
      </c>
      <c r="S571" t="s">
        <v>2681</v>
      </c>
      <c r="T571">
        <v>0</v>
      </c>
      <c r="U571">
        <v>0</v>
      </c>
      <c r="V571">
        <v>0</v>
      </c>
      <c r="W571">
        <v>0</v>
      </c>
      <c r="X571">
        <v>0</v>
      </c>
      <c r="Y571">
        <v>5</v>
      </c>
      <c r="Z571">
        <v>0</v>
      </c>
      <c r="AA571">
        <v>5</v>
      </c>
      <c r="AB571">
        <v>50</v>
      </c>
      <c r="AC571">
        <v>0</v>
      </c>
      <c r="AD571">
        <v>0</v>
      </c>
      <c r="AE571">
        <v>5</v>
      </c>
      <c r="AF571">
        <v>5</v>
      </c>
      <c r="AG571">
        <v>0</v>
      </c>
      <c r="AH571">
        <v>0</v>
      </c>
      <c r="AI571">
        <v>45</v>
      </c>
      <c r="AJ571">
        <v>45</v>
      </c>
      <c r="AK571">
        <v>50</v>
      </c>
      <c r="AL571">
        <v>50</v>
      </c>
      <c r="AM571">
        <v>0</v>
      </c>
      <c r="AN571">
        <v>4.0909090909090908</v>
      </c>
      <c r="AO571">
        <v>0</v>
      </c>
      <c r="AP571" t="s">
        <v>2682</v>
      </c>
      <c r="AQ571" t="s">
        <v>73</v>
      </c>
      <c r="AR571" t="s">
        <v>191</v>
      </c>
      <c r="AS571">
        <v>0</v>
      </c>
      <c r="AT571">
        <v>0</v>
      </c>
      <c r="AU571">
        <v>0</v>
      </c>
      <c r="AV571">
        <v>0</v>
      </c>
      <c r="AW571">
        <v>0</v>
      </c>
      <c r="AX571">
        <v>0</v>
      </c>
      <c r="AY571">
        <v>0</v>
      </c>
      <c r="AZ571" t="s">
        <v>80</v>
      </c>
      <c r="BA571">
        <v>0</v>
      </c>
      <c r="BB571">
        <v>0</v>
      </c>
      <c r="BC571" t="s">
        <v>81</v>
      </c>
      <c r="BD571">
        <v>7</v>
      </c>
      <c r="BE571" t="s">
        <v>76</v>
      </c>
      <c r="BF571">
        <v>1.3163199999999999</v>
      </c>
      <c r="BG571" t="s">
        <v>5727</v>
      </c>
    </row>
    <row r="572" spans="1:59" x14ac:dyDescent="0.25">
      <c r="A572" t="s">
        <v>737</v>
      </c>
      <c r="B572" t="s">
        <v>156</v>
      </c>
      <c r="C572">
        <v>1</v>
      </c>
      <c r="D572">
        <v>573</v>
      </c>
      <c r="E572" t="s">
        <v>91</v>
      </c>
      <c r="F572" t="s">
        <v>66</v>
      </c>
      <c r="G572" t="s">
        <v>67</v>
      </c>
      <c r="H572" t="s">
        <v>68</v>
      </c>
      <c r="I572" t="s">
        <v>6</v>
      </c>
      <c r="J572" t="s">
        <v>3</v>
      </c>
      <c r="K572" t="s">
        <v>70</v>
      </c>
      <c r="L572">
        <v>50</v>
      </c>
      <c r="M572">
        <v>3480326</v>
      </c>
      <c r="N572">
        <v>20</v>
      </c>
      <c r="O572">
        <v>2</v>
      </c>
      <c r="P572" t="s">
        <v>71</v>
      </c>
      <c r="Q572" t="s">
        <v>4516</v>
      </c>
      <c r="R572">
        <v>53</v>
      </c>
      <c r="S572" t="s">
        <v>2002</v>
      </c>
      <c r="T572">
        <v>22</v>
      </c>
      <c r="U572">
        <v>25</v>
      </c>
      <c r="V572">
        <v>0</v>
      </c>
      <c r="W572">
        <v>0</v>
      </c>
      <c r="X572">
        <v>0</v>
      </c>
      <c r="Y572">
        <v>0</v>
      </c>
      <c r="Z572">
        <v>22</v>
      </c>
      <c r="AA572">
        <v>25</v>
      </c>
      <c r="AB572">
        <v>50</v>
      </c>
      <c r="AC572">
        <v>49</v>
      </c>
      <c r="AD572">
        <v>0</v>
      </c>
      <c r="AE572">
        <v>0</v>
      </c>
      <c r="AF572">
        <v>49</v>
      </c>
      <c r="AG572">
        <v>0</v>
      </c>
      <c r="AH572">
        <v>1</v>
      </c>
      <c r="AI572">
        <v>1</v>
      </c>
      <c r="AJ572">
        <v>1</v>
      </c>
      <c r="AK572">
        <v>1</v>
      </c>
      <c r="AL572">
        <v>0</v>
      </c>
      <c r="AM572">
        <v>0.4</v>
      </c>
      <c r="AN572">
        <v>9.0909090909090912E-2</v>
      </c>
      <c r="AO572">
        <v>0</v>
      </c>
      <c r="AP572" t="s">
        <v>103</v>
      </c>
      <c r="AQ572" t="s">
        <v>73</v>
      </c>
      <c r="AR572" t="s">
        <v>191</v>
      </c>
      <c r="AS572">
        <v>0</v>
      </c>
      <c r="AT572">
        <v>0</v>
      </c>
      <c r="AU572">
        <v>0</v>
      </c>
      <c r="AV572">
        <v>0</v>
      </c>
      <c r="AW572">
        <v>0</v>
      </c>
      <c r="AX572">
        <v>0</v>
      </c>
      <c r="AY572">
        <v>0</v>
      </c>
      <c r="AZ572" t="s">
        <v>80</v>
      </c>
      <c r="BA572">
        <v>20</v>
      </c>
      <c r="BB572">
        <v>0</v>
      </c>
      <c r="BC572" t="s">
        <v>75</v>
      </c>
      <c r="BD572">
        <v>0</v>
      </c>
      <c r="BE572" t="s">
        <v>76</v>
      </c>
      <c r="BF572">
        <v>15.576453333333331</v>
      </c>
      <c r="BG572" t="s">
        <v>5728</v>
      </c>
    </row>
    <row r="573" spans="1:59" x14ac:dyDescent="0.25">
      <c r="A573" t="s">
        <v>738</v>
      </c>
      <c r="B573" t="s">
        <v>156</v>
      </c>
      <c r="C573">
        <v>1</v>
      </c>
      <c r="D573">
        <v>574</v>
      </c>
      <c r="E573" t="s">
        <v>91</v>
      </c>
      <c r="F573" t="s">
        <v>66</v>
      </c>
      <c r="G573" t="s">
        <v>67</v>
      </c>
      <c r="H573" t="s">
        <v>68</v>
      </c>
      <c r="I573" t="s">
        <v>6</v>
      </c>
      <c r="J573" t="s">
        <v>3</v>
      </c>
      <c r="K573" t="s">
        <v>70</v>
      </c>
      <c r="L573">
        <v>50</v>
      </c>
      <c r="M573">
        <v>3506975</v>
      </c>
      <c r="N573">
        <v>20</v>
      </c>
      <c r="O573">
        <v>2</v>
      </c>
      <c r="P573" t="s">
        <v>71</v>
      </c>
      <c r="Q573" t="s">
        <v>4516</v>
      </c>
      <c r="R573">
        <v>53</v>
      </c>
      <c r="S573" t="s">
        <v>2666</v>
      </c>
      <c r="T573">
        <v>20</v>
      </c>
      <c r="U573">
        <v>23</v>
      </c>
      <c r="V573">
        <v>1</v>
      </c>
      <c r="W573">
        <v>0</v>
      </c>
      <c r="X573">
        <v>1</v>
      </c>
      <c r="Y573">
        <v>0</v>
      </c>
      <c r="Z573">
        <v>21</v>
      </c>
      <c r="AA573">
        <v>24</v>
      </c>
      <c r="AB573">
        <v>50</v>
      </c>
      <c r="AC573">
        <v>45</v>
      </c>
      <c r="AD573">
        <v>2</v>
      </c>
      <c r="AE573">
        <v>0</v>
      </c>
      <c r="AF573">
        <v>47</v>
      </c>
      <c r="AG573">
        <v>0</v>
      </c>
      <c r="AH573">
        <v>5</v>
      </c>
      <c r="AI573">
        <v>3</v>
      </c>
      <c r="AJ573">
        <v>5</v>
      </c>
      <c r="AK573">
        <v>5</v>
      </c>
      <c r="AL573">
        <v>0</v>
      </c>
      <c r="AM573">
        <v>0.4</v>
      </c>
      <c r="AN573">
        <v>0.45454545454545459</v>
      </c>
      <c r="AO573">
        <v>0</v>
      </c>
      <c r="AP573" t="s">
        <v>103</v>
      </c>
      <c r="AQ573" t="s">
        <v>73</v>
      </c>
      <c r="AR573" t="s">
        <v>191</v>
      </c>
      <c r="AS573">
        <v>0</v>
      </c>
      <c r="AT573">
        <v>0</v>
      </c>
      <c r="AU573">
        <v>0</v>
      </c>
      <c r="AV573">
        <v>0</v>
      </c>
      <c r="AW573">
        <v>0</v>
      </c>
      <c r="AX573">
        <v>0</v>
      </c>
      <c r="AY573">
        <v>0</v>
      </c>
      <c r="AZ573" t="s">
        <v>83</v>
      </c>
      <c r="BA573">
        <v>20</v>
      </c>
      <c r="BB573">
        <v>0</v>
      </c>
      <c r="BC573" t="s">
        <v>76</v>
      </c>
      <c r="BD573">
        <v>0</v>
      </c>
      <c r="BE573" t="s">
        <v>76</v>
      </c>
      <c r="BF573">
        <v>14.962170666666664</v>
      </c>
      <c r="BG573" t="s">
        <v>5728</v>
      </c>
    </row>
    <row r="574" spans="1:59" x14ac:dyDescent="0.25">
      <c r="A574" t="s">
        <v>739</v>
      </c>
      <c r="B574" t="s">
        <v>156</v>
      </c>
      <c r="C574">
        <v>1</v>
      </c>
      <c r="D574">
        <v>575</v>
      </c>
      <c r="E574" t="s">
        <v>91</v>
      </c>
      <c r="F574" t="s">
        <v>66</v>
      </c>
      <c r="G574" t="s">
        <v>67</v>
      </c>
      <c r="H574" t="s">
        <v>68</v>
      </c>
      <c r="I574" t="s">
        <v>6</v>
      </c>
      <c r="J574" t="s">
        <v>3</v>
      </c>
      <c r="K574" t="s">
        <v>70</v>
      </c>
      <c r="L574">
        <v>50</v>
      </c>
      <c r="M574">
        <v>3442256</v>
      </c>
      <c r="N574">
        <v>20</v>
      </c>
      <c r="O574">
        <v>2</v>
      </c>
      <c r="P574" t="s">
        <v>71</v>
      </c>
      <c r="Q574" t="s">
        <v>4516</v>
      </c>
      <c r="R574">
        <v>53</v>
      </c>
      <c r="S574" t="s">
        <v>2667</v>
      </c>
      <c r="T574">
        <v>22</v>
      </c>
      <c r="U574">
        <v>25</v>
      </c>
      <c r="V574">
        <v>0</v>
      </c>
      <c r="W574">
        <v>0</v>
      </c>
      <c r="X574">
        <v>0</v>
      </c>
      <c r="Y574">
        <v>0</v>
      </c>
      <c r="Z574">
        <v>22</v>
      </c>
      <c r="AA574">
        <v>25</v>
      </c>
      <c r="AB574">
        <v>50</v>
      </c>
      <c r="AC574">
        <v>49</v>
      </c>
      <c r="AD574">
        <v>0</v>
      </c>
      <c r="AE574">
        <v>0</v>
      </c>
      <c r="AF574">
        <v>49</v>
      </c>
      <c r="AG574">
        <v>0</v>
      </c>
      <c r="AH574">
        <v>1</v>
      </c>
      <c r="AI574">
        <v>1</v>
      </c>
      <c r="AJ574">
        <v>1</v>
      </c>
      <c r="AK574">
        <v>1</v>
      </c>
      <c r="AL574">
        <v>0</v>
      </c>
      <c r="AM574">
        <v>0.4</v>
      </c>
      <c r="AN574">
        <v>9.0909090909090912E-2</v>
      </c>
      <c r="AO574">
        <v>0</v>
      </c>
      <c r="AP574" t="s">
        <v>103</v>
      </c>
      <c r="AQ574" t="s">
        <v>73</v>
      </c>
      <c r="AR574" t="s">
        <v>191</v>
      </c>
      <c r="AS574">
        <v>0</v>
      </c>
      <c r="AT574">
        <v>0</v>
      </c>
      <c r="AU574">
        <v>0</v>
      </c>
      <c r="AV574">
        <v>0</v>
      </c>
      <c r="AW574">
        <v>0</v>
      </c>
      <c r="AX574">
        <v>0</v>
      </c>
      <c r="AY574">
        <v>0</v>
      </c>
      <c r="AZ574" t="s">
        <v>80</v>
      </c>
      <c r="BA574">
        <v>20</v>
      </c>
      <c r="BB574">
        <v>0</v>
      </c>
      <c r="BC574" t="s">
        <v>76</v>
      </c>
      <c r="BD574">
        <v>0</v>
      </c>
      <c r="BE574" t="s">
        <v>76</v>
      </c>
      <c r="BF574">
        <v>16.234613333333332</v>
      </c>
      <c r="BG574" t="s">
        <v>5728</v>
      </c>
    </row>
    <row r="575" spans="1:59" x14ac:dyDescent="0.25">
      <c r="A575" t="s">
        <v>740</v>
      </c>
      <c r="B575" t="s">
        <v>156</v>
      </c>
      <c r="C575">
        <v>1</v>
      </c>
      <c r="D575">
        <v>576</v>
      </c>
      <c r="E575" t="s">
        <v>91</v>
      </c>
      <c r="F575" t="s">
        <v>66</v>
      </c>
      <c r="G575" t="s">
        <v>67</v>
      </c>
      <c r="H575" t="s">
        <v>68</v>
      </c>
      <c r="I575" t="s">
        <v>6</v>
      </c>
      <c r="J575" t="s">
        <v>3</v>
      </c>
      <c r="K575" t="s">
        <v>100</v>
      </c>
      <c r="L575">
        <v>50</v>
      </c>
      <c r="M575">
        <v>1017589</v>
      </c>
      <c r="N575">
        <v>20</v>
      </c>
      <c r="O575">
        <v>2</v>
      </c>
      <c r="P575" t="s">
        <v>71</v>
      </c>
      <c r="Q575" t="s">
        <v>4516</v>
      </c>
      <c r="R575">
        <v>53</v>
      </c>
      <c r="S575" t="s">
        <v>5083</v>
      </c>
      <c r="T575">
        <v>0</v>
      </c>
      <c r="U575">
        <v>0</v>
      </c>
      <c r="V575">
        <v>0</v>
      </c>
      <c r="W575">
        <v>0</v>
      </c>
      <c r="X575">
        <v>0</v>
      </c>
      <c r="Y575">
        <v>0</v>
      </c>
      <c r="Z575">
        <v>0</v>
      </c>
      <c r="AA575">
        <v>0</v>
      </c>
      <c r="AB575">
        <v>50</v>
      </c>
      <c r="AC575">
        <v>0</v>
      </c>
      <c r="AD575">
        <v>0</v>
      </c>
      <c r="AE575">
        <v>0</v>
      </c>
      <c r="AF575">
        <v>0</v>
      </c>
      <c r="AG575">
        <v>0</v>
      </c>
      <c r="AH575">
        <v>50</v>
      </c>
      <c r="AI575">
        <v>50</v>
      </c>
      <c r="AJ575">
        <v>50</v>
      </c>
      <c r="AK575">
        <v>50</v>
      </c>
      <c r="AL575">
        <v>0</v>
      </c>
      <c r="AM575">
        <v>0.4</v>
      </c>
      <c r="AN575">
        <v>4.5454545454545459</v>
      </c>
      <c r="AO575">
        <v>0</v>
      </c>
      <c r="AP575" t="s">
        <v>101</v>
      </c>
      <c r="AQ575" t="s">
        <v>86</v>
      </c>
      <c r="AR575" t="s">
        <v>191</v>
      </c>
      <c r="AS575">
        <v>0</v>
      </c>
      <c r="AT575">
        <v>0</v>
      </c>
      <c r="AU575">
        <v>0</v>
      </c>
      <c r="AV575">
        <v>0</v>
      </c>
      <c r="AW575">
        <v>0</v>
      </c>
      <c r="AX575">
        <v>0</v>
      </c>
      <c r="AY575">
        <v>0</v>
      </c>
      <c r="AZ575" t="s">
        <v>74</v>
      </c>
      <c r="BA575">
        <v>20</v>
      </c>
      <c r="BB575">
        <v>0</v>
      </c>
      <c r="BC575" t="s">
        <v>76</v>
      </c>
      <c r="BD575">
        <v>0</v>
      </c>
      <c r="BE575" t="s">
        <v>76</v>
      </c>
      <c r="BF575">
        <v>0</v>
      </c>
      <c r="BG575" t="s">
        <v>5728</v>
      </c>
    </row>
    <row r="576" spans="1:59" x14ac:dyDescent="0.25">
      <c r="A576" t="s">
        <v>741</v>
      </c>
      <c r="B576" t="s">
        <v>156</v>
      </c>
      <c r="C576">
        <v>1</v>
      </c>
      <c r="D576">
        <v>577</v>
      </c>
      <c r="E576" t="s">
        <v>91</v>
      </c>
      <c r="F576" t="s">
        <v>66</v>
      </c>
      <c r="G576" t="s">
        <v>67</v>
      </c>
      <c r="H576" t="s">
        <v>68</v>
      </c>
      <c r="I576" t="s">
        <v>10</v>
      </c>
      <c r="J576" t="s">
        <v>10</v>
      </c>
      <c r="K576" t="s">
        <v>92</v>
      </c>
      <c r="L576">
        <v>50</v>
      </c>
      <c r="M576">
        <v>1017591</v>
      </c>
      <c r="N576">
        <v>0</v>
      </c>
      <c r="O576">
        <v>2</v>
      </c>
      <c r="P576" t="s">
        <v>71</v>
      </c>
      <c r="Q576" t="s">
        <v>4516</v>
      </c>
      <c r="R576">
        <v>53</v>
      </c>
      <c r="S576" t="s">
        <v>2681</v>
      </c>
      <c r="T576">
        <v>0</v>
      </c>
      <c r="U576">
        <v>0</v>
      </c>
      <c r="V576">
        <v>0</v>
      </c>
      <c r="W576">
        <v>0</v>
      </c>
      <c r="X576">
        <v>0</v>
      </c>
      <c r="Y576">
        <v>0</v>
      </c>
      <c r="Z576">
        <v>0</v>
      </c>
      <c r="AA576">
        <v>0</v>
      </c>
      <c r="AB576">
        <v>50</v>
      </c>
      <c r="AC576">
        <v>0</v>
      </c>
      <c r="AD576">
        <v>0</v>
      </c>
      <c r="AE576">
        <v>0</v>
      </c>
      <c r="AF576">
        <v>0</v>
      </c>
      <c r="AG576">
        <v>0</v>
      </c>
      <c r="AH576">
        <v>0</v>
      </c>
      <c r="AI576">
        <v>50</v>
      </c>
      <c r="AJ576">
        <v>50</v>
      </c>
      <c r="AK576">
        <v>50</v>
      </c>
      <c r="AL576">
        <v>50</v>
      </c>
      <c r="AM576">
        <v>0</v>
      </c>
      <c r="AN576">
        <v>4.5454545454545459</v>
      </c>
      <c r="AO576">
        <v>0</v>
      </c>
      <c r="AP576" t="s">
        <v>2682</v>
      </c>
      <c r="AQ576" t="s">
        <v>86</v>
      </c>
      <c r="AR576" t="s">
        <v>191</v>
      </c>
      <c r="AS576">
        <v>0</v>
      </c>
      <c r="AT576">
        <v>0</v>
      </c>
      <c r="AU576">
        <v>0</v>
      </c>
      <c r="AV576">
        <v>0</v>
      </c>
      <c r="AW576">
        <v>0</v>
      </c>
      <c r="AX576">
        <v>0</v>
      </c>
      <c r="AY576">
        <v>0</v>
      </c>
      <c r="AZ576" t="s">
        <v>80</v>
      </c>
      <c r="BA576">
        <v>0</v>
      </c>
      <c r="BB576">
        <v>0</v>
      </c>
      <c r="BC576" t="s">
        <v>76</v>
      </c>
      <c r="BD576">
        <v>1</v>
      </c>
      <c r="BE576" t="s">
        <v>76</v>
      </c>
      <c r="BF576">
        <v>0</v>
      </c>
      <c r="BG576" t="s">
        <v>5728</v>
      </c>
    </row>
    <row r="577" spans="1:59" x14ac:dyDescent="0.25">
      <c r="A577" t="s">
        <v>742</v>
      </c>
      <c r="B577" t="s">
        <v>156</v>
      </c>
      <c r="C577">
        <v>1</v>
      </c>
      <c r="D577">
        <v>578</v>
      </c>
      <c r="E577" t="s">
        <v>91</v>
      </c>
      <c r="F577" t="s">
        <v>66</v>
      </c>
      <c r="G577" t="s">
        <v>67</v>
      </c>
      <c r="H577" t="s">
        <v>68</v>
      </c>
      <c r="I577" t="s">
        <v>10</v>
      </c>
      <c r="J577" t="s">
        <v>10</v>
      </c>
      <c r="K577" t="s">
        <v>92</v>
      </c>
      <c r="L577">
        <v>50</v>
      </c>
      <c r="M577">
        <v>1017893</v>
      </c>
      <c r="N577">
        <v>0</v>
      </c>
      <c r="O577">
        <v>2</v>
      </c>
      <c r="P577" t="s">
        <v>71</v>
      </c>
      <c r="Q577" t="s">
        <v>4516</v>
      </c>
      <c r="R577">
        <v>53</v>
      </c>
      <c r="S577" t="s">
        <v>2681</v>
      </c>
      <c r="T577">
        <v>0</v>
      </c>
      <c r="U577">
        <v>0</v>
      </c>
      <c r="V577">
        <v>0</v>
      </c>
      <c r="W577">
        <v>0</v>
      </c>
      <c r="X577">
        <v>0</v>
      </c>
      <c r="Y577">
        <v>0</v>
      </c>
      <c r="Z577">
        <v>0</v>
      </c>
      <c r="AA577">
        <v>0</v>
      </c>
      <c r="AB577">
        <v>50</v>
      </c>
      <c r="AC577">
        <v>0</v>
      </c>
      <c r="AD577">
        <v>0</v>
      </c>
      <c r="AE577">
        <v>0</v>
      </c>
      <c r="AF577">
        <v>0</v>
      </c>
      <c r="AG577">
        <v>0</v>
      </c>
      <c r="AH577">
        <v>0</v>
      </c>
      <c r="AI577">
        <v>50</v>
      </c>
      <c r="AJ577">
        <v>50</v>
      </c>
      <c r="AK577">
        <v>50</v>
      </c>
      <c r="AL577">
        <v>50</v>
      </c>
      <c r="AM577">
        <v>0</v>
      </c>
      <c r="AN577">
        <v>4.5454545454545459</v>
      </c>
      <c r="AO577">
        <v>0</v>
      </c>
      <c r="AP577" t="s">
        <v>2682</v>
      </c>
      <c r="AQ577" t="s">
        <v>86</v>
      </c>
      <c r="AR577" t="s">
        <v>191</v>
      </c>
      <c r="AS577">
        <v>0</v>
      </c>
      <c r="AT577">
        <v>0</v>
      </c>
      <c r="AU577">
        <v>0</v>
      </c>
      <c r="AV577">
        <v>0</v>
      </c>
      <c r="AW577">
        <v>0</v>
      </c>
      <c r="AX577">
        <v>0</v>
      </c>
      <c r="AY577">
        <v>0</v>
      </c>
      <c r="AZ577" t="s">
        <v>80</v>
      </c>
      <c r="BA577">
        <v>0</v>
      </c>
      <c r="BB577">
        <v>0</v>
      </c>
      <c r="BC577" t="s">
        <v>76</v>
      </c>
      <c r="BD577">
        <v>2</v>
      </c>
      <c r="BE577" t="s">
        <v>76</v>
      </c>
      <c r="BF577">
        <v>0</v>
      </c>
      <c r="BG577" t="s">
        <v>5728</v>
      </c>
    </row>
    <row r="578" spans="1:59" x14ac:dyDescent="0.25">
      <c r="A578" t="s">
        <v>743</v>
      </c>
      <c r="B578" t="s">
        <v>156</v>
      </c>
      <c r="C578">
        <v>1</v>
      </c>
      <c r="D578">
        <v>579</v>
      </c>
      <c r="E578" t="s">
        <v>91</v>
      </c>
      <c r="F578" t="s">
        <v>66</v>
      </c>
      <c r="G578" t="s">
        <v>67</v>
      </c>
      <c r="H578" t="s">
        <v>68</v>
      </c>
      <c r="I578" t="s">
        <v>10</v>
      </c>
      <c r="J578" t="s">
        <v>10</v>
      </c>
      <c r="K578" t="s">
        <v>92</v>
      </c>
      <c r="L578">
        <v>50</v>
      </c>
      <c r="M578">
        <v>1017895</v>
      </c>
      <c r="N578">
        <v>0</v>
      </c>
      <c r="O578">
        <v>2</v>
      </c>
      <c r="P578" t="s">
        <v>71</v>
      </c>
      <c r="Q578" t="s">
        <v>4516</v>
      </c>
      <c r="R578">
        <v>53</v>
      </c>
      <c r="S578" t="s">
        <v>2681</v>
      </c>
      <c r="T578">
        <v>0</v>
      </c>
      <c r="U578">
        <v>0</v>
      </c>
      <c r="V578">
        <v>0</v>
      </c>
      <c r="W578">
        <v>0</v>
      </c>
      <c r="X578">
        <v>0</v>
      </c>
      <c r="Y578">
        <v>0</v>
      </c>
      <c r="Z578">
        <v>0</v>
      </c>
      <c r="AA578">
        <v>0</v>
      </c>
      <c r="AB578">
        <v>50</v>
      </c>
      <c r="AC578">
        <v>0</v>
      </c>
      <c r="AD578">
        <v>0</v>
      </c>
      <c r="AE578">
        <v>0</v>
      </c>
      <c r="AF578">
        <v>0</v>
      </c>
      <c r="AG578">
        <v>0</v>
      </c>
      <c r="AH578">
        <v>0</v>
      </c>
      <c r="AI578">
        <v>50</v>
      </c>
      <c r="AJ578">
        <v>50</v>
      </c>
      <c r="AK578">
        <v>50</v>
      </c>
      <c r="AL578">
        <v>50</v>
      </c>
      <c r="AM578">
        <v>0</v>
      </c>
      <c r="AN578">
        <v>4.5454545454545459</v>
      </c>
      <c r="AO578">
        <v>0</v>
      </c>
      <c r="AP578" t="s">
        <v>2682</v>
      </c>
      <c r="AQ578" t="s">
        <v>86</v>
      </c>
      <c r="AR578" t="s">
        <v>191</v>
      </c>
      <c r="AS578">
        <v>0</v>
      </c>
      <c r="AT578">
        <v>0</v>
      </c>
      <c r="AU578">
        <v>0</v>
      </c>
      <c r="AV578">
        <v>0</v>
      </c>
      <c r="AW578">
        <v>0</v>
      </c>
      <c r="AX578">
        <v>0</v>
      </c>
      <c r="AY578">
        <v>0</v>
      </c>
      <c r="AZ578" t="s">
        <v>80</v>
      </c>
      <c r="BA578">
        <v>0</v>
      </c>
      <c r="BB578">
        <v>0</v>
      </c>
      <c r="BC578" t="s">
        <v>76</v>
      </c>
      <c r="BD578">
        <v>3</v>
      </c>
      <c r="BE578" t="s">
        <v>76</v>
      </c>
      <c r="BF578">
        <v>0</v>
      </c>
      <c r="BG578" t="s">
        <v>5728</v>
      </c>
    </row>
    <row r="579" spans="1:59" x14ac:dyDescent="0.25">
      <c r="A579" t="s">
        <v>744</v>
      </c>
      <c r="B579" t="s">
        <v>156</v>
      </c>
      <c r="C579">
        <v>1</v>
      </c>
      <c r="D579">
        <v>580</v>
      </c>
      <c r="E579" t="s">
        <v>91</v>
      </c>
      <c r="F579" t="s">
        <v>66</v>
      </c>
      <c r="G579" t="s">
        <v>67</v>
      </c>
      <c r="H579" t="s">
        <v>68</v>
      </c>
      <c r="I579" t="s">
        <v>10</v>
      </c>
      <c r="J579" t="s">
        <v>10</v>
      </c>
      <c r="K579" t="s">
        <v>92</v>
      </c>
      <c r="L579">
        <v>50</v>
      </c>
      <c r="M579">
        <v>1017897</v>
      </c>
      <c r="N579">
        <v>0</v>
      </c>
      <c r="O579">
        <v>2</v>
      </c>
      <c r="P579" t="s">
        <v>71</v>
      </c>
      <c r="Q579" t="s">
        <v>4516</v>
      </c>
      <c r="R579">
        <v>53</v>
      </c>
      <c r="S579" t="s">
        <v>2681</v>
      </c>
      <c r="T579">
        <v>0</v>
      </c>
      <c r="U579">
        <v>0</v>
      </c>
      <c r="V579">
        <v>0</v>
      </c>
      <c r="W579">
        <v>0</v>
      </c>
      <c r="X579">
        <v>0</v>
      </c>
      <c r="Y579">
        <v>0</v>
      </c>
      <c r="Z579">
        <v>0</v>
      </c>
      <c r="AA579">
        <v>0</v>
      </c>
      <c r="AB579">
        <v>50</v>
      </c>
      <c r="AC579">
        <v>0</v>
      </c>
      <c r="AD579">
        <v>0</v>
      </c>
      <c r="AE579">
        <v>0</v>
      </c>
      <c r="AF579">
        <v>0</v>
      </c>
      <c r="AG579">
        <v>0</v>
      </c>
      <c r="AH579">
        <v>0</v>
      </c>
      <c r="AI579">
        <v>50</v>
      </c>
      <c r="AJ579">
        <v>50</v>
      </c>
      <c r="AK579">
        <v>50</v>
      </c>
      <c r="AL579">
        <v>50</v>
      </c>
      <c r="AM579">
        <v>0</v>
      </c>
      <c r="AN579">
        <v>4.5454545454545459</v>
      </c>
      <c r="AO579">
        <v>0</v>
      </c>
      <c r="AP579" t="s">
        <v>2682</v>
      </c>
      <c r="AQ579" t="s">
        <v>86</v>
      </c>
      <c r="AR579" t="s">
        <v>191</v>
      </c>
      <c r="AS579">
        <v>0</v>
      </c>
      <c r="AT579">
        <v>0</v>
      </c>
      <c r="AU579">
        <v>0</v>
      </c>
      <c r="AV579">
        <v>0</v>
      </c>
      <c r="AW579">
        <v>0</v>
      </c>
      <c r="AX579">
        <v>0</v>
      </c>
      <c r="AY579">
        <v>0</v>
      </c>
      <c r="AZ579" t="s">
        <v>80</v>
      </c>
      <c r="BA579">
        <v>0</v>
      </c>
      <c r="BB579">
        <v>0</v>
      </c>
      <c r="BC579" t="s">
        <v>76</v>
      </c>
      <c r="BD579">
        <v>4</v>
      </c>
      <c r="BE579" t="s">
        <v>76</v>
      </c>
      <c r="BF579">
        <v>0</v>
      </c>
      <c r="BG579" t="s">
        <v>5728</v>
      </c>
    </row>
    <row r="580" spans="1:59" x14ac:dyDescent="0.25">
      <c r="A580" t="s">
        <v>745</v>
      </c>
      <c r="B580" t="s">
        <v>156</v>
      </c>
      <c r="C580">
        <v>1</v>
      </c>
      <c r="D580">
        <v>581</v>
      </c>
      <c r="E580" t="s">
        <v>91</v>
      </c>
      <c r="F580" t="s">
        <v>66</v>
      </c>
      <c r="G580" t="s">
        <v>67</v>
      </c>
      <c r="H580" t="s">
        <v>68</v>
      </c>
      <c r="I580" t="s">
        <v>10</v>
      </c>
      <c r="J580" t="s">
        <v>10</v>
      </c>
      <c r="K580" t="s">
        <v>92</v>
      </c>
      <c r="L580">
        <v>50</v>
      </c>
      <c r="M580">
        <v>1017899</v>
      </c>
      <c r="N580">
        <v>0</v>
      </c>
      <c r="O580">
        <v>2</v>
      </c>
      <c r="P580" t="s">
        <v>71</v>
      </c>
      <c r="Q580" t="s">
        <v>4516</v>
      </c>
      <c r="R580">
        <v>53</v>
      </c>
      <c r="S580" t="s">
        <v>2681</v>
      </c>
      <c r="T580">
        <v>0</v>
      </c>
      <c r="U580">
        <v>0</v>
      </c>
      <c r="V580">
        <v>0</v>
      </c>
      <c r="W580">
        <v>0</v>
      </c>
      <c r="X580">
        <v>0</v>
      </c>
      <c r="Y580">
        <v>0</v>
      </c>
      <c r="Z580">
        <v>0</v>
      </c>
      <c r="AA580">
        <v>0</v>
      </c>
      <c r="AB580">
        <v>50</v>
      </c>
      <c r="AC580">
        <v>0</v>
      </c>
      <c r="AD580">
        <v>0</v>
      </c>
      <c r="AE580">
        <v>0</v>
      </c>
      <c r="AF580">
        <v>0</v>
      </c>
      <c r="AG580">
        <v>0</v>
      </c>
      <c r="AH580">
        <v>0</v>
      </c>
      <c r="AI580">
        <v>50</v>
      </c>
      <c r="AJ580">
        <v>50</v>
      </c>
      <c r="AK580">
        <v>50</v>
      </c>
      <c r="AL580">
        <v>50</v>
      </c>
      <c r="AM580">
        <v>0</v>
      </c>
      <c r="AN580">
        <v>4.5454545454545459</v>
      </c>
      <c r="AO580">
        <v>0</v>
      </c>
      <c r="AP580" t="s">
        <v>2682</v>
      </c>
      <c r="AQ580" t="s">
        <v>86</v>
      </c>
      <c r="AR580" t="s">
        <v>191</v>
      </c>
      <c r="AS580">
        <v>0</v>
      </c>
      <c r="AT580">
        <v>0</v>
      </c>
      <c r="AU580">
        <v>0</v>
      </c>
      <c r="AV580">
        <v>0</v>
      </c>
      <c r="AW580">
        <v>0</v>
      </c>
      <c r="AX580">
        <v>0</v>
      </c>
      <c r="AY580">
        <v>0</v>
      </c>
      <c r="AZ580" t="s">
        <v>80</v>
      </c>
      <c r="BA580">
        <v>0</v>
      </c>
      <c r="BB580">
        <v>0</v>
      </c>
      <c r="BC580" t="s">
        <v>76</v>
      </c>
      <c r="BD580">
        <v>5</v>
      </c>
      <c r="BE580" t="s">
        <v>76</v>
      </c>
      <c r="BF580">
        <v>0</v>
      </c>
      <c r="BG580" t="s">
        <v>5728</v>
      </c>
    </row>
    <row r="581" spans="1:59" x14ac:dyDescent="0.25">
      <c r="A581" t="s">
        <v>746</v>
      </c>
      <c r="B581" t="s">
        <v>156</v>
      </c>
      <c r="C581">
        <v>1</v>
      </c>
      <c r="D581">
        <v>582</v>
      </c>
      <c r="E581" t="s">
        <v>91</v>
      </c>
      <c r="F581" t="s">
        <v>66</v>
      </c>
      <c r="G581" t="s">
        <v>67</v>
      </c>
      <c r="H581" t="s">
        <v>68</v>
      </c>
      <c r="I581" t="s">
        <v>10</v>
      </c>
      <c r="J581" t="s">
        <v>10</v>
      </c>
      <c r="K581" t="s">
        <v>92</v>
      </c>
      <c r="L581">
        <v>50</v>
      </c>
      <c r="M581">
        <v>1017901</v>
      </c>
      <c r="N581">
        <v>0</v>
      </c>
      <c r="O581">
        <v>2</v>
      </c>
      <c r="P581" t="s">
        <v>71</v>
      </c>
      <c r="Q581" t="s">
        <v>4516</v>
      </c>
      <c r="R581">
        <v>53</v>
      </c>
      <c r="S581" t="s">
        <v>2681</v>
      </c>
      <c r="T581">
        <v>0</v>
      </c>
      <c r="U581">
        <v>0</v>
      </c>
      <c r="V581">
        <v>0</v>
      </c>
      <c r="W581">
        <v>0</v>
      </c>
      <c r="X581">
        <v>0</v>
      </c>
      <c r="Y581">
        <v>0</v>
      </c>
      <c r="Z581">
        <v>0</v>
      </c>
      <c r="AA581">
        <v>0</v>
      </c>
      <c r="AB581">
        <v>50</v>
      </c>
      <c r="AC581">
        <v>0</v>
      </c>
      <c r="AD581">
        <v>0</v>
      </c>
      <c r="AE581">
        <v>0</v>
      </c>
      <c r="AF581">
        <v>0</v>
      </c>
      <c r="AG581">
        <v>0</v>
      </c>
      <c r="AH581">
        <v>0</v>
      </c>
      <c r="AI581">
        <v>50</v>
      </c>
      <c r="AJ581">
        <v>50</v>
      </c>
      <c r="AK581">
        <v>50</v>
      </c>
      <c r="AL581">
        <v>50</v>
      </c>
      <c r="AM581">
        <v>0</v>
      </c>
      <c r="AN581">
        <v>4.5454545454545459</v>
      </c>
      <c r="AO581">
        <v>0</v>
      </c>
      <c r="AP581" t="s">
        <v>2682</v>
      </c>
      <c r="AQ581" t="s">
        <v>86</v>
      </c>
      <c r="AR581" t="s">
        <v>191</v>
      </c>
      <c r="AS581">
        <v>0</v>
      </c>
      <c r="AT581">
        <v>0</v>
      </c>
      <c r="AU581">
        <v>0</v>
      </c>
      <c r="AV581">
        <v>0</v>
      </c>
      <c r="AW581">
        <v>0</v>
      </c>
      <c r="AX581">
        <v>0</v>
      </c>
      <c r="AY581">
        <v>0</v>
      </c>
      <c r="AZ581" t="s">
        <v>80</v>
      </c>
      <c r="BA581">
        <v>0</v>
      </c>
      <c r="BB581">
        <v>0</v>
      </c>
      <c r="BC581" t="s">
        <v>76</v>
      </c>
      <c r="BD581">
        <v>6</v>
      </c>
      <c r="BE581" t="s">
        <v>76</v>
      </c>
      <c r="BF581">
        <v>0</v>
      </c>
      <c r="BG581" t="s">
        <v>5728</v>
      </c>
    </row>
    <row r="582" spans="1:59" x14ac:dyDescent="0.25">
      <c r="A582" t="s">
        <v>747</v>
      </c>
      <c r="B582" t="s">
        <v>156</v>
      </c>
      <c r="C582">
        <v>1</v>
      </c>
      <c r="D582">
        <v>583</v>
      </c>
      <c r="E582" t="s">
        <v>91</v>
      </c>
      <c r="F582" t="s">
        <v>66</v>
      </c>
      <c r="G582" t="s">
        <v>67</v>
      </c>
      <c r="H582" t="s">
        <v>68</v>
      </c>
      <c r="I582" t="s">
        <v>10</v>
      </c>
      <c r="J582" t="s">
        <v>10</v>
      </c>
      <c r="K582" t="s">
        <v>92</v>
      </c>
      <c r="L582">
        <v>50</v>
      </c>
      <c r="M582">
        <v>1017903</v>
      </c>
      <c r="N582">
        <v>0</v>
      </c>
      <c r="O582">
        <v>2</v>
      </c>
      <c r="P582" t="s">
        <v>71</v>
      </c>
      <c r="Q582" t="s">
        <v>4516</v>
      </c>
      <c r="R582">
        <v>53</v>
      </c>
      <c r="S582" t="s">
        <v>2681</v>
      </c>
      <c r="T582">
        <v>0</v>
      </c>
      <c r="U582">
        <v>0</v>
      </c>
      <c r="V582">
        <v>0</v>
      </c>
      <c r="W582">
        <v>0</v>
      </c>
      <c r="X582">
        <v>0</v>
      </c>
      <c r="Y582">
        <v>0</v>
      </c>
      <c r="Z582">
        <v>0</v>
      </c>
      <c r="AA582">
        <v>0</v>
      </c>
      <c r="AB582">
        <v>50</v>
      </c>
      <c r="AC582">
        <v>0</v>
      </c>
      <c r="AD582">
        <v>0</v>
      </c>
      <c r="AE582">
        <v>0</v>
      </c>
      <c r="AF582">
        <v>0</v>
      </c>
      <c r="AG582">
        <v>0</v>
      </c>
      <c r="AH582">
        <v>0</v>
      </c>
      <c r="AI582">
        <v>50</v>
      </c>
      <c r="AJ582">
        <v>50</v>
      </c>
      <c r="AK582">
        <v>50</v>
      </c>
      <c r="AL582">
        <v>50</v>
      </c>
      <c r="AM582">
        <v>0</v>
      </c>
      <c r="AN582">
        <v>4.5454545454545459</v>
      </c>
      <c r="AO582">
        <v>0</v>
      </c>
      <c r="AP582" t="s">
        <v>2682</v>
      </c>
      <c r="AQ582" t="s">
        <v>86</v>
      </c>
      <c r="AR582" t="s">
        <v>191</v>
      </c>
      <c r="AS582">
        <v>0</v>
      </c>
      <c r="AT582">
        <v>0</v>
      </c>
      <c r="AU582">
        <v>0</v>
      </c>
      <c r="AV582">
        <v>0</v>
      </c>
      <c r="AW582">
        <v>0</v>
      </c>
      <c r="AX582">
        <v>0</v>
      </c>
      <c r="AY582">
        <v>0</v>
      </c>
      <c r="AZ582" t="s">
        <v>80</v>
      </c>
      <c r="BA582">
        <v>0</v>
      </c>
      <c r="BB582">
        <v>0</v>
      </c>
      <c r="BC582" t="s">
        <v>81</v>
      </c>
      <c r="BD582">
        <v>7</v>
      </c>
      <c r="BE582" t="s">
        <v>76</v>
      </c>
      <c r="BF582">
        <v>0</v>
      </c>
      <c r="BG582" t="s">
        <v>5728</v>
      </c>
    </row>
    <row r="583" spans="1:59" x14ac:dyDescent="0.25">
      <c r="A583" t="s">
        <v>748</v>
      </c>
      <c r="B583" t="s">
        <v>156</v>
      </c>
      <c r="C583">
        <v>1</v>
      </c>
      <c r="D583">
        <v>584</v>
      </c>
      <c r="E583">
        <v>2</v>
      </c>
      <c r="F583" t="s">
        <v>66</v>
      </c>
      <c r="G583" t="s">
        <v>67</v>
      </c>
      <c r="H583" t="s">
        <v>68</v>
      </c>
      <c r="I583" t="s">
        <v>8</v>
      </c>
      <c r="J583" t="s">
        <v>84</v>
      </c>
      <c r="K583" t="s">
        <v>70</v>
      </c>
      <c r="L583">
        <v>50</v>
      </c>
      <c r="M583">
        <v>1017905</v>
      </c>
      <c r="N583">
        <v>6</v>
      </c>
      <c r="O583">
        <v>2</v>
      </c>
      <c r="P583" t="s">
        <v>71</v>
      </c>
      <c r="Q583" t="s">
        <v>4517</v>
      </c>
      <c r="R583">
        <v>54</v>
      </c>
      <c r="S583" t="s">
        <v>749</v>
      </c>
      <c r="T583">
        <v>0</v>
      </c>
      <c r="U583">
        <v>16</v>
      </c>
      <c r="V583">
        <v>0</v>
      </c>
      <c r="W583">
        <v>0</v>
      </c>
      <c r="X583">
        <v>0</v>
      </c>
      <c r="Y583">
        <v>0</v>
      </c>
      <c r="Z583">
        <v>0</v>
      </c>
      <c r="AA583">
        <v>16</v>
      </c>
      <c r="AB583">
        <v>50</v>
      </c>
      <c r="AC583">
        <v>38</v>
      </c>
      <c r="AD583">
        <v>0</v>
      </c>
      <c r="AE583">
        <v>0</v>
      </c>
      <c r="AF583">
        <v>38</v>
      </c>
      <c r="AG583">
        <v>0</v>
      </c>
      <c r="AH583">
        <v>12</v>
      </c>
      <c r="AI583">
        <v>12</v>
      </c>
      <c r="AJ583">
        <v>12</v>
      </c>
      <c r="AK583">
        <v>12</v>
      </c>
      <c r="AL583">
        <v>0</v>
      </c>
      <c r="AM583">
        <v>0.12</v>
      </c>
      <c r="AN583">
        <v>1.0909090909090908</v>
      </c>
      <c r="AO583">
        <v>0</v>
      </c>
      <c r="AP583" t="s">
        <v>85</v>
      </c>
      <c r="AQ583" t="s">
        <v>73</v>
      </c>
      <c r="AR583" t="s">
        <v>472</v>
      </c>
      <c r="AS583">
        <v>0</v>
      </c>
      <c r="AT583">
        <v>0</v>
      </c>
      <c r="AU583">
        <v>0</v>
      </c>
      <c r="AV583">
        <v>0</v>
      </c>
      <c r="AW583">
        <v>0</v>
      </c>
      <c r="AX583">
        <v>0</v>
      </c>
      <c r="AY583">
        <v>0</v>
      </c>
      <c r="AZ583" t="s">
        <v>80</v>
      </c>
      <c r="BA583">
        <v>6</v>
      </c>
      <c r="BB583">
        <v>0</v>
      </c>
      <c r="BC583" t="s">
        <v>75</v>
      </c>
      <c r="BD583">
        <v>0</v>
      </c>
      <c r="BE583" t="s">
        <v>76</v>
      </c>
      <c r="BF583">
        <v>4.980077333333333</v>
      </c>
      <c r="BG583" t="s">
        <v>5729</v>
      </c>
    </row>
    <row r="584" spans="1:59" x14ac:dyDescent="0.25">
      <c r="A584" t="s">
        <v>750</v>
      </c>
      <c r="B584" t="s">
        <v>156</v>
      </c>
      <c r="C584">
        <v>1</v>
      </c>
      <c r="D584">
        <v>585</v>
      </c>
      <c r="E584">
        <v>2</v>
      </c>
      <c r="F584" t="s">
        <v>66</v>
      </c>
      <c r="G584" t="s">
        <v>67</v>
      </c>
      <c r="H584" t="s">
        <v>68</v>
      </c>
      <c r="I584" t="s">
        <v>8</v>
      </c>
      <c r="J584" t="s">
        <v>84</v>
      </c>
      <c r="K584" t="s">
        <v>70</v>
      </c>
      <c r="L584">
        <v>50</v>
      </c>
      <c r="M584">
        <v>1017907</v>
      </c>
      <c r="N584">
        <v>6</v>
      </c>
      <c r="O584">
        <v>2</v>
      </c>
      <c r="P584" t="s">
        <v>71</v>
      </c>
      <c r="Q584" t="s">
        <v>4517</v>
      </c>
      <c r="R584">
        <v>54</v>
      </c>
      <c r="S584" t="s">
        <v>749</v>
      </c>
      <c r="T584">
        <v>0</v>
      </c>
      <c r="U584">
        <v>12</v>
      </c>
      <c r="V584">
        <v>0</v>
      </c>
      <c r="W584">
        <v>0</v>
      </c>
      <c r="X584">
        <v>0</v>
      </c>
      <c r="Y584">
        <v>0</v>
      </c>
      <c r="Z584">
        <v>0</v>
      </c>
      <c r="AA584">
        <v>12</v>
      </c>
      <c r="AB584">
        <v>50</v>
      </c>
      <c r="AC584">
        <v>26</v>
      </c>
      <c r="AD584">
        <v>0</v>
      </c>
      <c r="AE584">
        <v>0</v>
      </c>
      <c r="AF584">
        <v>26</v>
      </c>
      <c r="AG584">
        <v>0</v>
      </c>
      <c r="AH584">
        <v>24</v>
      </c>
      <c r="AI584">
        <v>24</v>
      </c>
      <c r="AJ584">
        <v>24</v>
      </c>
      <c r="AK584">
        <v>24</v>
      </c>
      <c r="AL584">
        <v>0</v>
      </c>
      <c r="AM584">
        <v>0.12</v>
      </c>
      <c r="AN584">
        <v>2.1818181818181817</v>
      </c>
      <c r="AO584">
        <v>0</v>
      </c>
      <c r="AP584" t="s">
        <v>85</v>
      </c>
      <c r="AQ584" t="s">
        <v>73</v>
      </c>
      <c r="AR584" t="s">
        <v>472</v>
      </c>
      <c r="AS584">
        <v>0</v>
      </c>
      <c r="AT584">
        <v>0</v>
      </c>
      <c r="AU584">
        <v>0</v>
      </c>
      <c r="AV584">
        <v>0</v>
      </c>
      <c r="AW584">
        <v>0</v>
      </c>
      <c r="AX584">
        <v>0</v>
      </c>
      <c r="AY584">
        <v>0</v>
      </c>
      <c r="AZ584" t="s">
        <v>80</v>
      </c>
      <c r="BA584">
        <v>6</v>
      </c>
      <c r="BB584">
        <v>0</v>
      </c>
      <c r="BC584" t="s">
        <v>76</v>
      </c>
      <c r="BD584">
        <v>0</v>
      </c>
      <c r="BE584" t="s">
        <v>76</v>
      </c>
      <c r="BF584">
        <v>3.3127386666666663</v>
      </c>
      <c r="BG584" t="s">
        <v>5729</v>
      </c>
    </row>
    <row r="585" spans="1:59" x14ac:dyDescent="0.25">
      <c r="A585" t="s">
        <v>751</v>
      </c>
      <c r="B585" t="s">
        <v>156</v>
      </c>
      <c r="C585">
        <v>1</v>
      </c>
      <c r="D585">
        <v>586</v>
      </c>
      <c r="E585">
        <v>2</v>
      </c>
      <c r="F585" t="s">
        <v>66</v>
      </c>
      <c r="G585" t="s">
        <v>67</v>
      </c>
      <c r="H585" t="s">
        <v>68</v>
      </c>
      <c r="I585" t="s">
        <v>8</v>
      </c>
      <c r="J585" t="s">
        <v>84</v>
      </c>
      <c r="K585" t="s">
        <v>70</v>
      </c>
      <c r="L585">
        <v>50</v>
      </c>
      <c r="M585">
        <v>1017909</v>
      </c>
      <c r="N585">
        <v>6</v>
      </c>
      <c r="O585">
        <v>2</v>
      </c>
      <c r="P585" t="s">
        <v>71</v>
      </c>
      <c r="Q585" t="s">
        <v>4517</v>
      </c>
      <c r="R585">
        <v>54</v>
      </c>
      <c r="S585" t="s">
        <v>749</v>
      </c>
      <c r="T585">
        <v>0</v>
      </c>
      <c r="U585">
        <v>6</v>
      </c>
      <c r="V585">
        <v>0</v>
      </c>
      <c r="W585">
        <v>0</v>
      </c>
      <c r="X585">
        <v>0</v>
      </c>
      <c r="Y585">
        <v>0</v>
      </c>
      <c r="Z585">
        <v>0</v>
      </c>
      <c r="AA585">
        <v>6</v>
      </c>
      <c r="AB585">
        <v>50</v>
      </c>
      <c r="AC585">
        <v>16</v>
      </c>
      <c r="AD585">
        <v>0</v>
      </c>
      <c r="AE585">
        <v>0</v>
      </c>
      <c r="AF585">
        <v>16</v>
      </c>
      <c r="AG585">
        <v>0</v>
      </c>
      <c r="AH585">
        <v>34</v>
      </c>
      <c r="AI585">
        <v>34</v>
      </c>
      <c r="AJ585">
        <v>34</v>
      </c>
      <c r="AK585">
        <v>34</v>
      </c>
      <c r="AL585">
        <v>0</v>
      </c>
      <c r="AM585">
        <v>0.12</v>
      </c>
      <c r="AN585">
        <v>3.0909090909090908</v>
      </c>
      <c r="AO585">
        <v>0</v>
      </c>
      <c r="AP585" t="s">
        <v>85</v>
      </c>
      <c r="AQ585" t="s">
        <v>73</v>
      </c>
      <c r="AR585" t="s">
        <v>472</v>
      </c>
      <c r="AS585">
        <v>0</v>
      </c>
      <c r="AT585">
        <v>0</v>
      </c>
      <c r="AU585">
        <v>0</v>
      </c>
      <c r="AV585">
        <v>0</v>
      </c>
      <c r="AW585">
        <v>0</v>
      </c>
      <c r="AX585">
        <v>0</v>
      </c>
      <c r="AY585">
        <v>0</v>
      </c>
      <c r="AZ585" t="s">
        <v>80</v>
      </c>
      <c r="BA585">
        <v>6</v>
      </c>
      <c r="BB585">
        <v>0</v>
      </c>
      <c r="BC585" t="s">
        <v>76</v>
      </c>
      <c r="BD585">
        <v>0</v>
      </c>
      <c r="BE585" t="s">
        <v>76</v>
      </c>
      <c r="BF585">
        <v>3.1920760000000001</v>
      </c>
      <c r="BG585" t="s">
        <v>5729</v>
      </c>
    </row>
    <row r="586" spans="1:59" x14ac:dyDescent="0.25">
      <c r="A586" t="s">
        <v>752</v>
      </c>
      <c r="B586" t="s">
        <v>156</v>
      </c>
      <c r="C586">
        <v>1</v>
      </c>
      <c r="D586">
        <v>587</v>
      </c>
      <c r="E586">
        <v>2</v>
      </c>
      <c r="F586" t="s">
        <v>66</v>
      </c>
      <c r="G586" t="s">
        <v>67</v>
      </c>
      <c r="H586" t="s">
        <v>68</v>
      </c>
      <c r="I586" t="s">
        <v>8</v>
      </c>
      <c r="J586" t="s">
        <v>84</v>
      </c>
      <c r="K586" t="s">
        <v>70</v>
      </c>
      <c r="L586">
        <v>50</v>
      </c>
      <c r="M586">
        <v>1017911</v>
      </c>
      <c r="N586">
        <v>6</v>
      </c>
      <c r="O586">
        <v>2</v>
      </c>
      <c r="P586" t="s">
        <v>71</v>
      </c>
      <c r="Q586" t="s">
        <v>4517</v>
      </c>
      <c r="R586">
        <v>54</v>
      </c>
      <c r="S586" t="s">
        <v>749</v>
      </c>
      <c r="T586">
        <v>0</v>
      </c>
      <c r="U586">
        <v>0</v>
      </c>
      <c r="V586">
        <v>0</v>
      </c>
      <c r="W586">
        <v>0</v>
      </c>
      <c r="X586">
        <v>0</v>
      </c>
      <c r="Y586">
        <v>0</v>
      </c>
      <c r="Z586">
        <v>0</v>
      </c>
      <c r="AA586">
        <v>0</v>
      </c>
      <c r="AB586">
        <v>50</v>
      </c>
      <c r="AC586">
        <v>0</v>
      </c>
      <c r="AD586">
        <v>0</v>
      </c>
      <c r="AE586">
        <v>0</v>
      </c>
      <c r="AF586">
        <v>0</v>
      </c>
      <c r="AG586">
        <v>0</v>
      </c>
      <c r="AH586">
        <v>50</v>
      </c>
      <c r="AI586">
        <v>50</v>
      </c>
      <c r="AJ586">
        <v>50</v>
      </c>
      <c r="AK586">
        <v>50</v>
      </c>
      <c r="AL586">
        <v>0</v>
      </c>
      <c r="AM586">
        <v>0.12</v>
      </c>
      <c r="AN586">
        <v>4.5454545454545459</v>
      </c>
      <c r="AO586">
        <v>0</v>
      </c>
      <c r="AP586" t="s">
        <v>85</v>
      </c>
      <c r="AQ586" t="s">
        <v>86</v>
      </c>
      <c r="AR586" t="s">
        <v>472</v>
      </c>
      <c r="AS586">
        <v>0</v>
      </c>
      <c r="AT586">
        <v>0</v>
      </c>
      <c r="AU586">
        <v>0</v>
      </c>
      <c r="AV586">
        <v>0</v>
      </c>
      <c r="AW586">
        <v>0</v>
      </c>
      <c r="AX586">
        <v>0</v>
      </c>
      <c r="AY586">
        <v>0</v>
      </c>
      <c r="AZ586" t="s">
        <v>80</v>
      </c>
      <c r="BA586">
        <v>6</v>
      </c>
      <c r="BB586">
        <v>0</v>
      </c>
      <c r="BC586" t="s">
        <v>76</v>
      </c>
      <c r="BD586">
        <v>1</v>
      </c>
      <c r="BE586" t="s">
        <v>76</v>
      </c>
      <c r="BF586">
        <v>0</v>
      </c>
      <c r="BG586" t="s">
        <v>5729</v>
      </c>
    </row>
    <row r="587" spans="1:59" x14ac:dyDescent="0.25">
      <c r="A587" t="s">
        <v>753</v>
      </c>
      <c r="B587" t="s">
        <v>156</v>
      </c>
      <c r="C587">
        <v>1</v>
      </c>
      <c r="D587">
        <v>588</v>
      </c>
      <c r="E587">
        <v>2</v>
      </c>
      <c r="F587" t="s">
        <v>66</v>
      </c>
      <c r="G587" t="s">
        <v>67</v>
      </c>
      <c r="H587" t="s">
        <v>68</v>
      </c>
      <c r="I587" t="s">
        <v>8</v>
      </c>
      <c r="J587" t="s">
        <v>84</v>
      </c>
      <c r="K587" t="s">
        <v>70</v>
      </c>
      <c r="L587">
        <v>50</v>
      </c>
      <c r="M587">
        <v>1017913</v>
      </c>
      <c r="N587">
        <v>6</v>
      </c>
      <c r="O587">
        <v>2</v>
      </c>
      <c r="P587" t="s">
        <v>71</v>
      </c>
      <c r="Q587" t="s">
        <v>4517</v>
      </c>
      <c r="R587">
        <v>54</v>
      </c>
      <c r="S587" t="s">
        <v>749</v>
      </c>
      <c r="T587">
        <v>0</v>
      </c>
      <c r="U587">
        <v>1</v>
      </c>
      <c r="V587">
        <v>0</v>
      </c>
      <c r="W587">
        <v>0</v>
      </c>
      <c r="X587">
        <v>0</v>
      </c>
      <c r="Y587">
        <v>0</v>
      </c>
      <c r="Z587">
        <v>0</v>
      </c>
      <c r="AA587">
        <v>1</v>
      </c>
      <c r="AB587">
        <v>50</v>
      </c>
      <c r="AC587">
        <v>1</v>
      </c>
      <c r="AD587">
        <v>0</v>
      </c>
      <c r="AE587">
        <v>0</v>
      </c>
      <c r="AF587">
        <v>1</v>
      </c>
      <c r="AG587">
        <v>0</v>
      </c>
      <c r="AH587">
        <v>49</v>
      </c>
      <c r="AI587">
        <v>49</v>
      </c>
      <c r="AJ587">
        <v>49</v>
      </c>
      <c r="AK587">
        <v>49</v>
      </c>
      <c r="AL587">
        <v>0</v>
      </c>
      <c r="AM587">
        <v>0.12</v>
      </c>
      <c r="AN587">
        <v>4.454545454545455</v>
      </c>
      <c r="AO587">
        <v>0</v>
      </c>
      <c r="AP587" t="s">
        <v>85</v>
      </c>
      <c r="AQ587" t="s">
        <v>73</v>
      </c>
      <c r="AR587" t="s">
        <v>472</v>
      </c>
      <c r="AS587">
        <v>0</v>
      </c>
      <c r="AT587">
        <v>0</v>
      </c>
      <c r="AU587">
        <v>0</v>
      </c>
      <c r="AV587">
        <v>0</v>
      </c>
      <c r="AW587">
        <v>0</v>
      </c>
      <c r="AX587">
        <v>0</v>
      </c>
      <c r="AY587">
        <v>0</v>
      </c>
      <c r="AZ587" t="s">
        <v>80</v>
      </c>
      <c r="BA587">
        <v>6</v>
      </c>
      <c r="BB587">
        <v>0</v>
      </c>
      <c r="BC587" t="s">
        <v>76</v>
      </c>
      <c r="BD587">
        <v>0</v>
      </c>
      <c r="BE587" t="s">
        <v>76</v>
      </c>
      <c r="BF587">
        <v>1.3163199999999999</v>
      </c>
      <c r="BG587" t="s">
        <v>5729</v>
      </c>
    </row>
    <row r="588" spans="1:59" x14ac:dyDescent="0.25">
      <c r="A588" t="s">
        <v>754</v>
      </c>
      <c r="B588" t="s">
        <v>156</v>
      </c>
      <c r="C588">
        <v>1</v>
      </c>
      <c r="D588">
        <v>589</v>
      </c>
      <c r="E588">
        <v>2</v>
      </c>
      <c r="F588" t="s">
        <v>66</v>
      </c>
      <c r="G588" t="s">
        <v>67</v>
      </c>
      <c r="H588" t="s">
        <v>68</v>
      </c>
      <c r="I588" t="s">
        <v>8</v>
      </c>
      <c r="J588" t="s">
        <v>84</v>
      </c>
      <c r="K588" t="s">
        <v>70</v>
      </c>
      <c r="L588">
        <v>50</v>
      </c>
      <c r="M588">
        <v>1017915</v>
      </c>
      <c r="N588">
        <v>6</v>
      </c>
      <c r="O588">
        <v>2</v>
      </c>
      <c r="P588" t="s">
        <v>71</v>
      </c>
      <c r="Q588" t="s">
        <v>4517</v>
      </c>
      <c r="R588">
        <v>54</v>
      </c>
      <c r="S588" t="s">
        <v>749</v>
      </c>
      <c r="T588">
        <v>0</v>
      </c>
      <c r="U588">
        <v>1</v>
      </c>
      <c r="V588">
        <v>0</v>
      </c>
      <c r="W588">
        <v>0</v>
      </c>
      <c r="X588">
        <v>0</v>
      </c>
      <c r="Y588">
        <v>0</v>
      </c>
      <c r="Z588">
        <v>0</v>
      </c>
      <c r="AA588">
        <v>1</v>
      </c>
      <c r="AB588">
        <v>50</v>
      </c>
      <c r="AC588">
        <v>1</v>
      </c>
      <c r="AD588">
        <v>0</v>
      </c>
      <c r="AE588">
        <v>0</v>
      </c>
      <c r="AF588">
        <v>1</v>
      </c>
      <c r="AG588">
        <v>0</v>
      </c>
      <c r="AH588">
        <v>49</v>
      </c>
      <c r="AI588">
        <v>49</v>
      </c>
      <c r="AJ588">
        <v>49</v>
      </c>
      <c r="AK588">
        <v>49</v>
      </c>
      <c r="AL588">
        <v>0</v>
      </c>
      <c r="AM588">
        <v>0.12</v>
      </c>
      <c r="AN588">
        <v>4.454545454545455</v>
      </c>
      <c r="AO588">
        <v>0</v>
      </c>
      <c r="AP588" t="s">
        <v>85</v>
      </c>
      <c r="AQ588" t="s">
        <v>73</v>
      </c>
      <c r="AR588" t="s">
        <v>472</v>
      </c>
      <c r="AS588">
        <v>0</v>
      </c>
      <c r="AT588">
        <v>0</v>
      </c>
      <c r="AU588">
        <v>0</v>
      </c>
      <c r="AV588">
        <v>0</v>
      </c>
      <c r="AW588">
        <v>0</v>
      </c>
      <c r="AX588">
        <v>0</v>
      </c>
      <c r="AY588">
        <v>0</v>
      </c>
      <c r="AZ588" t="s">
        <v>80</v>
      </c>
      <c r="BA588">
        <v>6</v>
      </c>
      <c r="BB588">
        <v>0</v>
      </c>
      <c r="BC588" t="s">
        <v>76</v>
      </c>
      <c r="BD588">
        <v>0</v>
      </c>
      <c r="BE588" t="s">
        <v>76</v>
      </c>
      <c r="BF588">
        <v>1.3163199999999999</v>
      </c>
      <c r="BG588" t="s">
        <v>5729</v>
      </c>
    </row>
    <row r="589" spans="1:59" x14ac:dyDescent="0.25">
      <c r="A589" t="s">
        <v>755</v>
      </c>
      <c r="B589" t="s">
        <v>156</v>
      </c>
      <c r="C589">
        <v>1</v>
      </c>
      <c r="D589">
        <v>590</v>
      </c>
      <c r="E589">
        <v>2</v>
      </c>
      <c r="F589" t="s">
        <v>66</v>
      </c>
      <c r="G589" t="s">
        <v>67</v>
      </c>
      <c r="H589" t="s">
        <v>68</v>
      </c>
      <c r="I589" t="s">
        <v>8</v>
      </c>
      <c r="J589" t="s">
        <v>84</v>
      </c>
      <c r="K589" t="s">
        <v>70</v>
      </c>
      <c r="L589">
        <v>50</v>
      </c>
      <c r="M589">
        <v>1017917</v>
      </c>
      <c r="N589">
        <v>6</v>
      </c>
      <c r="O589">
        <v>2</v>
      </c>
      <c r="P589" t="s">
        <v>71</v>
      </c>
      <c r="Q589" t="s">
        <v>4517</v>
      </c>
      <c r="R589">
        <v>54</v>
      </c>
      <c r="S589" t="s">
        <v>749</v>
      </c>
      <c r="T589">
        <v>0</v>
      </c>
      <c r="U589">
        <v>0</v>
      </c>
      <c r="V589">
        <v>0</v>
      </c>
      <c r="W589">
        <v>0</v>
      </c>
      <c r="X589">
        <v>0</v>
      </c>
      <c r="Y589">
        <v>0</v>
      </c>
      <c r="Z589">
        <v>0</v>
      </c>
      <c r="AA589">
        <v>0</v>
      </c>
      <c r="AB589">
        <v>50</v>
      </c>
      <c r="AC589">
        <v>0</v>
      </c>
      <c r="AD589">
        <v>0</v>
      </c>
      <c r="AE589">
        <v>0</v>
      </c>
      <c r="AF589">
        <v>0</v>
      </c>
      <c r="AG589">
        <v>0</v>
      </c>
      <c r="AH589">
        <v>50</v>
      </c>
      <c r="AI589">
        <v>50</v>
      </c>
      <c r="AJ589">
        <v>50</v>
      </c>
      <c r="AK589">
        <v>50</v>
      </c>
      <c r="AL589">
        <v>0</v>
      </c>
      <c r="AM589">
        <v>0.12</v>
      </c>
      <c r="AN589">
        <v>4.5454545454545459</v>
      </c>
      <c r="AO589">
        <v>0</v>
      </c>
      <c r="AP589" t="s">
        <v>85</v>
      </c>
      <c r="AQ589" t="s">
        <v>86</v>
      </c>
      <c r="AR589" t="s">
        <v>472</v>
      </c>
      <c r="AS589">
        <v>0</v>
      </c>
      <c r="AT589">
        <v>0</v>
      </c>
      <c r="AU589">
        <v>0</v>
      </c>
      <c r="AV589">
        <v>0</v>
      </c>
      <c r="AW589">
        <v>0</v>
      </c>
      <c r="AX589">
        <v>0</v>
      </c>
      <c r="AY589">
        <v>0</v>
      </c>
      <c r="AZ589" t="s">
        <v>80</v>
      </c>
      <c r="BA589">
        <v>6</v>
      </c>
      <c r="BB589">
        <v>0</v>
      </c>
      <c r="BC589" t="s">
        <v>76</v>
      </c>
      <c r="BD589">
        <v>1</v>
      </c>
      <c r="BE589" t="s">
        <v>76</v>
      </c>
      <c r="BF589">
        <v>0</v>
      </c>
      <c r="BG589" t="s">
        <v>5729</v>
      </c>
    </row>
    <row r="590" spans="1:59" x14ac:dyDescent="0.25">
      <c r="A590" t="s">
        <v>756</v>
      </c>
      <c r="B590" t="s">
        <v>156</v>
      </c>
      <c r="C590">
        <v>1</v>
      </c>
      <c r="D590">
        <v>591</v>
      </c>
      <c r="E590">
        <v>2</v>
      </c>
      <c r="F590" t="s">
        <v>66</v>
      </c>
      <c r="G590" t="s">
        <v>67</v>
      </c>
      <c r="H590" t="s">
        <v>68</v>
      </c>
      <c r="I590" t="s">
        <v>8</v>
      </c>
      <c r="J590" t="s">
        <v>84</v>
      </c>
      <c r="K590" t="s">
        <v>70</v>
      </c>
      <c r="L590">
        <v>50</v>
      </c>
      <c r="M590">
        <v>1017919</v>
      </c>
      <c r="N590">
        <v>6</v>
      </c>
      <c r="O590">
        <v>2</v>
      </c>
      <c r="P590" t="s">
        <v>71</v>
      </c>
      <c r="Q590" t="s">
        <v>4517</v>
      </c>
      <c r="R590">
        <v>54</v>
      </c>
      <c r="S590" t="s">
        <v>749</v>
      </c>
      <c r="T590">
        <v>0</v>
      </c>
      <c r="U590">
        <v>8</v>
      </c>
      <c r="V590">
        <v>0</v>
      </c>
      <c r="W590">
        <v>0</v>
      </c>
      <c r="X590">
        <v>0</v>
      </c>
      <c r="Y590">
        <v>0</v>
      </c>
      <c r="Z590">
        <v>0</v>
      </c>
      <c r="AA590">
        <v>8</v>
      </c>
      <c r="AB590">
        <v>50</v>
      </c>
      <c r="AC590">
        <v>18</v>
      </c>
      <c r="AD590">
        <v>0</v>
      </c>
      <c r="AE590">
        <v>0</v>
      </c>
      <c r="AF590">
        <v>18</v>
      </c>
      <c r="AG590">
        <v>0</v>
      </c>
      <c r="AH590">
        <v>32</v>
      </c>
      <c r="AI590">
        <v>32</v>
      </c>
      <c r="AJ590">
        <v>32</v>
      </c>
      <c r="AK590">
        <v>32</v>
      </c>
      <c r="AL590">
        <v>0</v>
      </c>
      <c r="AM590">
        <v>0.12</v>
      </c>
      <c r="AN590">
        <v>2.9090909090909092</v>
      </c>
      <c r="AO590">
        <v>0</v>
      </c>
      <c r="AP590" t="s">
        <v>85</v>
      </c>
      <c r="AQ590" t="s">
        <v>73</v>
      </c>
      <c r="AR590" t="s">
        <v>472</v>
      </c>
      <c r="AS590">
        <v>0</v>
      </c>
      <c r="AT590">
        <v>0</v>
      </c>
      <c r="AU590">
        <v>0</v>
      </c>
      <c r="AV590">
        <v>0</v>
      </c>
      <c r="AW590">
        <v>0</v>
      </c>
      <c r="AX590">
        <v>0</v>
      </c>
      <c r="AY590">
        <v>0</v>
      </c>
      <c r="AZ590" t="s">
        <v>80</v>
      </c>
      <c r="BA590">
        <v>6</v>
      </c>
      <c r="BB590">
        <v>0</v>
      </c>
      <c r="BC590" t="s">
        <v>76</v>
      </c>
      <c r="BD590">
        <v>0</v>
      </c>
      <c r="BE590" t="s">
        <v>76</v>
      </c>
      <c r="BF590">
        <v>3.6527880000000001</v>
      </c>
      <c r="BG590" t="s">
        <v>5729</v>
      </c>
    </row>
    <row r="591" spans="1:59" x14ac:dyDescent="0.25">
      <c r="A591" t="s">
        <v>757</v>
      </c>
      <c r="B591" t="s">
        <v>156</v>
      </c>
      <c r="C591">
        <v>1</v>
      </c>
      <c r="D591">
        <v>592</v>
      </c>
      <c r="E591">
        <v>2</v>
      </c>
      <c r="F591" t="s">
        <v>66</v>
      </c>
      <c r="G591" t="s">
        <v>67</v>
      </c>
      <c r="H591" t="s">
        <v>68</v>
      </c>
      <c r="I591" t="s">
        <v>8</v>
      </c>
      <c r="J591" t="s">
        <v>84</v>
      </c>
      <c r="K591" t="s">
        <v>70</v>
      </c>
      <c r="L591">
        <v>50</v>
      </c>
      <c r="M591">
        <v>1017921</v>
      </c>
      <c r="N591">
        <v>6</v>
      </c>
      <c r="O591">
        <v>2</v>
      </c>
      <c r="P591" t="s">
        <v>71</v>
      </c>
      <c r="Q591" t="s">
        <v>4517</v>
      </c>
      <c r="R591">
        <v>54</v>
      </c>
      <c r="S591" t="s">
        <v>749</v>
      </c>
      <c r="T591">
        <v>0</v>
      </c>
      <c r="U591">
        <v>6</v>
      </c>
      <c r="V591">
        <v>0</v>
      </c>
      <c r="W591">
        <v>0</v>
      </c>
      <c r="X591">
        <v>0</v>
      </c>
      <c r="Y591">
        <v>0</v>
      </c>
      <c r="Z591">
        <v>0</v>
      </c>
      <c r="AA591">
        <v>6</v>
      </c>
      <c r="AB591">
        <v>50</v>
      </c>
      <c r="AC591">
        <v>10</v>
      </c>
      <c r="AD591">
        <v>0</v>
      </c>
      <c r="AE591">
        <v>0</v>
      </c>
      <c r="AF591">
        <v>10</v>
      </c>
      <c r="AG591">
        <v>0</v>
      </c>
      <c r="AH591">
        <v>40</v>
      </c>
      <c r="AI591">
        <v>40</v>
      </c>
      <c r="AJ591">
        <v>40</v>
      </c>
      <c r="AK591">
        <v>40</v>
      </c>
      <c r="AL591">
        <v>0</v>
      </c>
      <c r="AM591">
        <v>0.12</v>
      </c>
      <c r="AN591">
        <v>3.6363636363636367</v>
      </c>
      <c r="AO591">
        <v>0</v>
      </c>
      <c r="AP591" t="s">
        <v>85</v>
      </c>
      <c r="AQ591" t="s">
        <v>73</v>
      </c>
      <c r="AR591" t="s">
        <v>472</v>
      </c>
      <c r="AS591">
        <v>0</v>
      </c>
      <c r="AT591">
        <v>0</v>
      </c>
      <c r="AU591">
        <v>0</v>
      </c>
      <c r="AV591">
        <v>0</v>
      </c>
      <c r="AW591">
        <v>0</v>
      </c>
      <c r="AX591">
        <v>0</v>
      </c>
      <c r="AY591">
        <v>0</v>
      </c>
      <c r="AZ591" t="s">
        <v>80</v>
      </c>
      <c r="BA591">
        <v>6</v>
      </c>
      <c r="BB591">
        <v>0</v>
      </c>
      <c r="BC591" t="s">
        <v>76</v>
      </c>
      <c r="BD591">
        <v>0</v>
      </c>
      <c r="BE591" t="s">
        <v>76</v>
      </c>
      <c r="BF591">
        <v>3.6198800000000002</v>
      </c>
      <c r="BG591" t="s">
        <v>5729</v>
      </c>
    </row>
    <row r="592" spans="1:59" x14ac:dyDescent="0.25">
      <c r="A592" t="s">
        <v>758</v>
      </c>
      <c r="B592" t="s">
        <v>156</v>
      </c>
      <c r="C592">
        <v>1</v>
      </c>
      <c r="D592">
        <v>593</v>
      </c>
      <c r="E592">
        <v>2</v>
      </c>
      <c r="F592" t="s">
        <v>66</v>
      </c>
      <c r="G592" t="s">
        <v>67</v>
      </c>
      <c r="H592" t="s">
        <v>68</v>
      </c>
      <c r="I592" t="s">
        <v>8</v>
      </c>
      <c r="J592" t="s">
        <v>84</v>
      </c>
      <c r="K592" t="s">
        <v>70</v>
      </c>
      <c r="L592">
        <v>50</v>
      </c>
      <c r="M592">
        <v>1017923</v>
      </c>
      <c r="N592">
        <v>6</v>
      </c>
      <c r="O592">
        <v>2</v>
      </c>
      <c r="P592" t="s">
        <v>71</v>
      </c>
      <c r="Q592" t="s">
        <v>4517</v>
      </c>
      <c r="R592">
        <v>54</v>
      </c>
      <c r="S592" t="s">
        <v>749</v>
      </c>
      <c r="T592">
        <v>0</v>
      </c>
      <c r="U592">
        <v>0</v>
      </c>
      <c r="V592">
        <v>0</v>
      </c>
      <c r="W592">
        <v>0</v>
      </c>
      <c r="X592">
        <v>0</v>
      </c>
      <c r="Y592">
        <v>0</v>
      </c>
      <c r="Z592">
        <v>0</v>
      </c>
      <c r="AA592">
        <v>0</v>
      </c>
      <c r="AB592">
        <v>50</v>
      </c>
      <c r="AC592">
        <v>0</v>
      </c>
      <c r="AD592">
        <v>0</v>
      </c>
      <c r="AE592">
        <v>0</v>
      </c>
      <c r="AF592">
        <v>0</v>
      </c>
      <c r="AG592">
        <v>0</v>
      </c>
      <c r="AH592">
        <v>50</v>
      </c>
      <c r="AI592">
        <v>50</v>
      </c>
      <c r="AJ592">
        <v>50</v>
      </c>
      <c r="AK592">
        <v>50</v>
      </c>
      <c r="AL592">
        <v>0</v>
      </c>
      <c r="AM592">
        <v>0.12</v>
      </c>
      <c r="AN592">
        <v>4.5454545454545459</v>
      </c>
      <c r="AO592">
        <v>0</v>
      </c>
      <c r="AP592" t="s">
        <v>85</v>
      </c>
      <c r="AQ592" t="s">
        <v>86</v>
      </c>
      <c r="AR592" t="s">
        <v>472</v>
      </c>
      <c r="AS592">
        <v>0</v>
      </c>
      <c r="AT592">
        <v>0</v>
      </c>
      <c r="AU592">
        <v>0</v>
      </c>
      <c r="AV592">
        <v>0</v>
      </c>
      <c r="AW592">
        <v>0</v>
      </c>
      <c r="AX592">
        <v>0</v>
      </c>
      <c r="AY592">
        <v>0</v>
      </c>
      <c r="AZ592" t="s">
        <v>80</v>
      </c>
      <c r="BA592">
        <v>6</v>
      </c>
      <c r="BB592">
        <v>0</v>
      </c>
      <c r="BC592" t="s">
        <v>76</v>
      </c>
      <c r="BD592">
        <v>1</v>
      </c>
      <c r="BE592" t="s">
        <v>76</v>
      </c>
      <c r="BF592">
        <v>0</v>
      </c>
      <c r="BG592" t="s">
        <v>5729</v>
      </c>
    </row>
    <row r="593" spans="1:59" x14ac:dyDescent="0.25">
      <c r="A593" t="s">
        <v>759</v>
      </c>
      <c r="B593" t="s">
        <v>156</v>
      </c>
      <c r="C593">
        <v>1</v>
      </c>
      <c r="D593">
        <v>594</v>
      </c>
      <c r="E593">
        <v>2</v>
      </c>
      <c r="F593" t="s">
        <v>66</v>
      </c>
      <c r="G593" t="s">
        <v>67</v>
      </c>
      <c r="H593" t="s">
        <v>68</v>
      </c>
      <c r="I593" t="s">
        <v>8</v>
      </c>
      <c r="J593" t="s">
        <v>84</v>
      </c>
      <c r="K593" t="s">
        <v>70</v>
      </c>
      <c r="L593">
        <v>50</v>
      </c>
      <c r="M593">
        <v>1017925</v>
      </c>
      <c r="N593">
        <v>6</v>
      </c>
      <c r="O593">
        <v>2</v>
      </c>
      <c r="P593" t="s">
        <v>71</v>
      </c>
      <c r="Q593" t="s">
        <v>4517</v>
      </c>
      <c r="R593">
        <v>54</v>
      </c>
      <c r="S593" t="s">
        <v>749</v>
      </c>
      <c r="T593">
        <v>0</v>
      </c>
      <c r="U593">
        <v>0</v>
      </c>
      <c r="V593">
        <v>0</v>
      </c>
      <c r="W593">
        <v>0</v>
      </c>
      <c r="X593">
        <v>0</v>
      </c>
      <c r="Y593">
        <v>0</v>
      </c>
      <c r="Z593">
        <v>0</v>
      </c>
      <c r="AA593">
        <v>0</v>
      </c>
      <c r="AB593">
        <v>50</v>
      </c>
      <c r="AC593">
        <v>0</v>
      </c>
      <c r="AD593">
        <v>0</v>
      </c>
      <c r="AE593">
        <v>0</v>
      </c>
      <c r="AF593">
        <v>0</v>
      </c>
      <c r="AG593">
        <v>0</v>
      </c>
      <c r="AH593">
        <v>50</v>
      </c>
      <c r="AI593">
        <v>50</v>
      </c>
      <c r="AJ593">
        <v>50</v>
      </c>
      <c r="AK593">
        <v>50</v>
      </c>
      <c r="AL593">
        <v>0</v>
      </c>
      <c r="AM593">
        <v>0.12</v>
      </c>
      <c r="AN593">
        <v>4.5454545454545459</v>
      </c>
      <c r="AO593">
        <v>0</v>
      </c>
      <c r="AP593" t="s">
        <v>85</v>
      </c>
      <c r="AQ593" t="s">
        <v>86</v>
      </c>
      <c r="AR593" t="s">
        <v>472</v>
      </c>
      <c r="AS593">
        <v>0</v>
      </c>
      <c r="AT593">
        <v>0</v>
      </c>
      <c r="AU593">
        <v>0</v>
      </c>
      <c r="AV593">
        <v>0</v>
      </c>
      <c r="AW593">
        <v>0</v>
      </c>
      <c r="AX593">
        <v>0</v>
      </c>
      <c r="AY593">
        <v>0</v>
      </c>
      <c r="AZ593" t="s">
        <v>80</v>
      </c>
      <c r="BA593">
        <v>6</v>
      </c>
      <c r="BB593">
        <v>0</v>
      </c>
      <c r="BC593" t="s">
        <v>81</v>
      </c>
      <c r="BD593">
        <v>2</v>
      </c>
      <c r="BE593" t="s">
        <v>76</v>
      </c>
      <c r="BF593">
        <v>0</v>
      </c>
      <c r="BG593" t="s">
        <v>5729</v>
      </c>
    </row>
    <row r="594" spans="1:59" x14ac:dyDescent="0.25">
      <c r="A594" t="s">
        <v>760</v>
      </c>
      <c r="B594" t="s">
        <v>156</v>
      </c>
      <c r="C594">
        <v>1</v>
      </c>
      <c r="D594">
        <v>595</v>
      </c>
      <c r="E594">
        <v>2</v>
      </c>
      <c r="F594" t="s">
        <v>66</v>
      </c>
      <c r="G594" t="s">
        <v>67</v>
      </c>
      <c r="H594" t="s">
        <v>68</v>
      </c>
      <c r="I594" t="s">
        <v>5</v>
      </c>
      <c r="J594" t="s">
        <v>99</v>
      </c>
      <c r="K594" t="s">
        <v>70</v>
      </c>
      <c r="L594">
        <v>50</v>
      </c>
      <c r="M594">
        <v>1017829</v>
      </c>
      <c r="N594">
        <v>6</v>
      </c>
      <c r="O594">
        <v>2</v>
      </c>
      <c r="P594" t="s">
        <v>71</v>
      </c>
      <c r="Q594" t="s">
        <v>4518</v>
      </c>
      <c r="R594">
        <v>55</v>
      </c>
      <c r="T594">
        <v>0</v>
      </c>
      <c r="U594">
        <v>8</v>
      </c>
      <c r="V594">
        <v>0</v>
      </c>
      <c r="W594">
        <v>0</v>
      </c>
      <c r="X594">
        <v>0</v>
      </c>
      <c r="Y594">
        <v>0</v>
      </c>
      <c r="Z594">
        <v>0</v>
      </c>
      <c r="AA594">
        <v>8</v>
      </c>
      <c r="AB594">
        <v>50</v>
      </c>
      <c r="AC594">
        <v>8</v>
      </c>
      <c r="AD594">
        <v>0</v>
      </c>
      <c r="AE594">
        <v>0</v>
      </c>
      <c r="AF594">
        <v>8</v>
      </c>
      <c r="AG594">
        <v>0</v>
      </c>
      <c r="AH594">
        <v>42</v>
      </c>
      <c r="AI594">
        <v>42</v>
      </c>
      <c r="AJ594">
        <v>42</v>
      </c>
      <c r="AK594">
        <v>42</v>
      </c>
      <c r="AL594">
        <v>0</v>
      </c>
      <c r="AM594">
        <v>0.12</v>
      </c>
      <c r="AN594">
        <v>3.8181818181818183</v>
      </c>
      <c r="AO594">
        <v>0</v>
      </c>
      <c r="AP594" t="s">
        <v>79</v>
      </c>
      <c r="AQ594" t="s">
        <v>73</v>
      </c>
      <c r="AR594" t="s">
        <v>472</v>
      </c>
      <c r="AS594">
        <v>403</v>
      </c>
      <c r="AT594">
        <v>375</v>
      </c>
      <c r="AU594">
        <v>0</v>
      </c>
      <c r="AV594">
        <v>0</v>
      </c>
      <c r="AW594">
        <v>0.77800000000000002</v>
      </c>
      <c r="AX594">
        <v>9.7250000000000003E-2</v>
      </c>
      <c r="AY594">
        <v>0.77800000000000002</v>
      </c>
      <c r="AZ594" t="s">
        <v>74</v>
      </c>
      <c r="BA594">
        <v>5.2219999999999995</v>
      </c>
      <c r="BB594">
        <v>53.696658097686367</v>
      </c>
      <c r="BC594" t="s">
        <v>75</v>
      </c>
      <c r="BD594">
        <v>0</v>
      </c>
      <c r="BE594" t="s">
        <v>76</v>
      </c>
      <c r="BF594">
        <v>0.78200000000000003</v>
      </c>
      <c r="BG594" t="s">
        <v>5730</v>
      </c>
    </row>
    <row r="595" spans="1:59" x14ac:dyDescent="0.25">
      <c r="A595" t="s">
        <v>761</v>
      </c>
      <c r="B595" t="s">
        <v>156</v>
      </c>
      <c r="C595">
        <v>1</v>
      </c>
      <c r="D595">
        <v>596</v>
      </c>
      <c r="E595">
        <v>2</v>
      </c>
      <c r="F595" t="s">
        <v>66</v>
      </c>
      <c r="G595" t="s">
        <v>67</v>
      </c>
      <c r="H595" t="s">
        <v>68</v>
      </c>
      <c r="I595" t="s">
        <v>7</v>
      </c>
      <c r="J595" t="s">
        <v>7</v>
      </c>
      <c r="K595" t="s">
        <v>70</v>
      </c>
      <c r="L595">
        <v>50</v>
      </c>
      <c r="M595">
        <v>1017831</v>
      </c>
      <c r="N595">
        <v>6</v>
      </c>
      <c r="O595">
        <v>2</v>
      </c>
      <c r="P595" t="s">
        <v>71</v>
      </c>
      <c r="Q595" t="s">
        <v>4518</v>
      </c>
      <c r="R595">
        <v>55</v>
      </c>
      <c r="T595">
        <v>0</v>
      </c>
      <c r="U595">
        <v>5</v>
      </c>
      <c r="V595">
        <v>3</v>
      </c>
      <c r="W595">
        <v>0</v>
      </c>
      <c r="X595">
        <v>3</v>
      </c>
      <c r="Y595">
        <v>0</v>
      </c>
      <c r="Z595">
        <v>3</v>
      </c>
      <c r="AA595">
        <v>8</v>
      </c>
      <c r="AB595">
        <v>50</v>
      </c>
      <c r="AC595">
        <v>5</v>
      </c>
      <c r="AD595">
        <v>3</v>
      </c>
      <c r="AE595">
        <v>0</v>
      </c>
      <c r="AF595">
        <v>8</v>
      </c>
      <c r="AG595">
        <v>0</v>
      </c>
      <c r="AH595">
        <v>45</v>
      </c>
      <c r="AI595">
        <v>42</v>
      </c>
      <c r="AJ595">
        <v>45</v>
      </c>
      <c r="AK595">
        <v>45</v>
      </c>
      <c r="AL595">
        <v>0</v>
      </c>
      <c r="AM595">
        <v>0.12</v>
      </c>
      <c r="AN595">
        <v>4.0909090909090908</v>
      </c>
      <c r="AO595">
        <v>0</v>
      </c>
      <c r="AP595" t="s">
        <v>82</v>
      </c>
      <c r="AQ595" t="s">
        <v>73</v>
      </c>
      <c r="AR595" t="s">
        <v>472</v>
      </c>
      <c r="AS595">
        <v>259</v>
      </c>
      <c r="AT595">
        <v>222</v>
      </c>
      <c r="AU595">
        <v>0</v>
      </c>
      <c r="AV595">
        <v>0</v>
      </c>
      <c r="AW595">
        <v>0.48099999999999998</v>
      </c>
      <c r="AX595">
        <v>9.6199999999999994E-2</v>
      </c>
      <c r="AY595">
        <v>0.76959999999999995</v>
      </c>
      <c r="AZ595" t="s">
        <v>74</v>
      </c>
      <c r="BA595">
        <v>5.2304000000000004</v>
      </c>
      <c r="BB595">
        <v>54.370062370062378</v>
      </c>
      <c r="BC595" t="s">
        <v>76</v>
      </c>
      <c r="BD595">
        <v>1</v>
      </c>
      <c r="BE595" t="s">
        <v>76</v>
      </c>
      <c r="BF595">
        <v>0.48699999999999999</v>
      </c>
      <c r="BG595" t="s">
        <v>5730</v>
      </c>
    </row>
    <row r="596" spans="1:59" x14ac:dyDescent="0.25">
      <c r="A596" t="s">
        <v>762</v>
      </c>
      <c r="B596" t="s">
        <v>156</v>
      </c>
      <c r="C596">
        <v>1</v>
      </c>
      <c r="D596">
        <v>597</v>
      </c>
      <c r="E596">
        <v>2</v>
      </c>
      <c r="F596" t="s">
        <v>66</v>
      </c>
      <c r="G596" t="s">
        <v>67</v>
      </c>
      <c r="H596" t="s">
        <v>68</v>
      </c>
      <c r="I596" t="s">
        <v>7</v>
      </c>
      <c r="J596" t="s">
        <v>7</v>
      </c>
      <c r="K596" t="s">
        <v>70</v>
      </c>
      <c r="L596">
        <v>50</v>
      </c>
      <c r="M596">
        <v>1017833</v>
      </c>
      <c r="N596">
        <v>6</v>
      </c>
      <c r="O596">
        <v>2</v>
      </c>
      <c r="P596" t="s">
        <v>71</v>
      </c>
      <c r="Q596" t="s">
        <v>4518</v>
      </c>
      <c r="R596">
        <v>55</v>
      </c>
      <c r="T596">
        <v>4</v>
      </c>
      <c r="U596">
        <v>9</v>
      </c>
      <c r="V596">
        <v>3</v>
      </c>
      <c r="W596">
        <v>0</v>
      </c>
      <c r="X596">
        <v>3</v>
      </c>
      <c r="Y596">
        <v>1</v>
      </c>
      <c r="Z596">
        <v>8</v>
      </c>
      <c r="AA596">
        <v>13</v>
      </c>
      <c r="AB596">
        <v>50</v>
      </c>
      <c r="AC596">
        <v>10</v>
      </c>
      <c r="AD596">
        <v>4</v>
      </c>
      <c r="AE596">
        <v>2</v>
      </c>
      <c r="AF596">
        <v>16</v>
      </c>
      <c r="AG596">
        <v>0</v>
      </c>
      <c r="AH596">
        <v>40</v>
      </c>
      <c r="AI596">
        <v>34</v>
      </c>
      <c r="AJ596">
        <v>38</v>
      </c>
      <c r="AK596">
        <v>40</v>
      </c>
      <c r="AL596">
        <v>0</v>
      </c>
      <c r="AM596">
        <v>0.12</v>
      </c>
      <c r="AN596">
        <v>3.4545454545454546</v>
      </c>
      <c r="AO596">
        <v>0</v>
      </c>
      <c r="AP596" t="s">
        <v>82</v>
      </c>
      <c r="AQ596" t="s">
        <v>73</v>
      </c>
      <c r="AR596" t="s">
        <v>472</v>
      </c>
      <c r="AS596">
        <v>833</v>
      </c>
      <c r="AT596">
        <v>866</v>
      </c>
      <c r="AU596">
        <v>0</v>
      </c>
      <c r="AV596">
        <v>0</v>
      </c>
      <c r="AW596">
        <v>1.6990000000000001</v>
      </c>
      <c r="AX596">
        <v>0.1699</v>
      </c>
      <c r="AY596">
        <v>2.7183999999999999</v>
      </c>
      <c r="AZ596" t="s">
        <v>74</v>
      </c>
      <c r="BA596">
        <v>3.2816000000000001</v>
      </c>
      <c r="BB596">
        <v>19.314891112419073</v>
      </c>
      <c r="BC596" t="s">
        <v>76</v>
      </c>
      <c r="BD596">
        <v>0</v>
      </c>
      <c r="BE596" t="s">
        <v>76</v>
      </c>
      <c r="BF596">
        <v>1.726</v>
      </c>
      <c r="BG596" t="s">
        <v>5730</v>
      </c>
    </row>
    <row r="597" spans="1:59" x14ac:dyDescent="0.25">
      <c r="A597" t="s">
        <v>763</v>
      </c>
      <c r="B597" t="s">
        <v>156</v>
      </c>
      <c r="C597">
        <v>1</v>
      </c>
      <c r="D597">
        <v>598</v>
      </c>
      <c r="E597">
        <v>2</v>
      </c>
      <c r="F597" t="s">
        <v>66</v>
      </c>
      <c r="G597" t="s">
        <v>67</v>
      </c>
      <c r="H597" t="s">
        <v>68</v>
      </c>
      <c r="I597" t="s">
        <v>7</v>
      </c>
      <c r="J597" t="s">
        <v>7</v>
      </c>
      <c r="K597" t="s">
        <v>70</v>
      </c>
      <c r="L597">
        <v>50</v>
      </c>
      <c r="M597">
        <v>1017835</v>
      </c>
      <c r="N597">
        <v>6</v>
      </c>
      <c r="O597">
        <v>2</v>
      </c>
      <c r="P597" t="s">
        <v>71</v>
      </c>
      <c r="Q597" t="s">
        <v>4518</v>
      </c>
      <c r="R597">
        <v>55</v>
      </c>
      <c r="T597">
        <v>0</v>
      </c>
      <c r="U597">
        <v>5</v>
      </c>
      <c r="V597">
        <v>3</v>
      </c>
      <c r="W597">
        <v>0</v>
      </c>
      <c r="X597">
        <v>3</v>
      </c>
      <c r="Y597">
        <v>0</v>
      </c>
      <c r="Z597">
        <v>3</v>
      </c>
      <c r="AA597">
        <v>8</v>
      </c>
      <c r="AB597">
        <v>50</v>
      </c>
      <c r="AC597">
        <v>5</v>
      </c>
      <c r="AD597">
        <v>5</v>
      </c>
      <c r="AE597">
        <v>0</v>
      </c>
      <c r="AF597">
        <v>10</v>
      </c>
      <c r="AG597">
        <v>0</v>
      </c>
      <c r="AH597">
        <v>45</v>
      </c>
      <c r="AI597">
        <v>40</v>
      </c>
      <c r="AJ597">
        <v>45</v>
      </c>
      <c r="AK597">
        <v>45</v>
      </c>
      <c r="AL597">
        <v>0</v>
      </c>
      <c r="AM597">
        <v>0.12</v>
      </c>
      <c r="AN597">
        <v>4.0909090909090908</v>
      </c>
      <c r="AO597">
        <v>0</v>
      </c>
      <c r="AP597" t="s">
        <v>82</v>
      </c>
      <c r="AQ597" t="s">
        <v>73</v>
      </c>
      <c r="AR597" t="s">
        <v>472</v>
      </c>
      <c r="AS597">
        <v>251</v>
      </c>
      <c r="AT597">
        <v>221</v>
      </c>
      <c r="AU597">
        <v>0</v>
      </c>
      <c r="AV597">
        <v>0</v>
      </c>
      <c r="AW597">
        <v>0.47199999999999998</v>
      </c>
      <c r="AX597">
        <v>9.4399999999999998E-2</v>
      </c>
      <c r="AY597">
        <v>0.94399999999999995</v>
      </c>
      <c r="AZ597" t="s">
        <v>74</v>
      </c>
      <c r="BA597">
        <v>5.056</v>
      </c>
      <c r="BB597">
        <v>53.559322033898304</v>
      </c>
      <c r="BC597" t="s">
        <v>76</v>
      </c>
      <c r="BD597">
        <v>1</v>
      </c>
      <c r="BE597" t="s">
        <v>76</v>
      </c>
      <c r="BF597">
        <v>0.47099999999999997</v>
      </c>
      <c r="BG597" t="s">
        <v>5730</v>
      </c>
    </row>
    <row r="598" spans="1:59" x14ac:dyDescent="0.25">
      <c r="A598" t="s">
        <v>764</v>
      </c>
      <c r="B598" t="s">
        <v>156</v>
      </c>
      <c r="C598">
        <v>1</v>
      </c>
      <c r="D598">
        <v>599</v>
      </c>
      <c r="E598">
        <v>2</v>
      </c>
      <c r="F598" t="s">
        <v>66</v>
      </c>
      <c r="G598" t="s">
        <v>67</v>
      </c>
      <c r="H598" t="s">
        <v>68</v>
      </c>
      <c r="I598" t="s">
        <v>7</v>
      </c>
      <c r="J598" t="s">
        <v>7</v>
      </c>
      <c r="K598" t="s">
        <v>70</v>
      </c>
      <c r="L598">
        <v>50</v>
      </c>
      <c r="M598">
        <v>1017837</v>
      </c>
      <c r="N598">
        <v>6</v>
      </c>
      <c r="O598">
        <v>2</v>
      </c>
      <c r="P598" t="s">
        <v>71</v>
      </c>
      <c r="Q598" t="s">
        <v>4518</v>
      </c>
      <c r="R598">
        <v>55</v>
      </c>
      <c r="T598">
        <v>7</v>
      </c>
      <c r="U598">
        <v>12</v>
      </c>
      <c r="V598">
        <v>2</v>
      </c>
      <c r="W598">
        <v>1</v>
      </c>
      <c r="X598">
        <v>1</v>
      </c>
      <c r="Y598">
        <v>0</v>
      </c>
      <c r="Z598">
        <v>9</v>
      </c>
      <c r="AA598">
        <v>14</v>
      </c>
      <c r="AB598">
        <v>50</v>
      </c>
      <c r="AC598">
        <v>13</v>
      </c>
      <c r="AD598">
        <v>2</v>
      </c>
      <c r="AE598">
        <v>0</v>
      </c>
      <c r="AF598">
        <v>16</v>
      </c>
      <c r="AG598">
        <v>1</v>
      </c>
      <c r="AH598">
        <v>37</v>
      </c>
      <c r="AI598">
        <v>34</v>
      </c>
      <c r="AJ598">
        <v>36</v>
      </c>
      <c r="AK598">
        <v>36</v>
      </c>
      <c r="AL598">
        <v>0</v>
      </c>
      <c r="AM598">
        <v>0.12</v>
      </c>
      <c r="AN598">
        <v>3.2727272727272729</v>
      </c>
      <c r="AO598">
        <v>0.13636363636363635</v>
      </c>
      <c r="AP598" t="s">
        <v>82</v>
      </c>
      <c r="AQ598" t="s">
        <v>73</v>
      </c>
      <c r="AR598" t="s">
        <v>472</v>
      </c>
      <c r="AS598">
        <v>1124</v>
      </c>
      <c r="AT598">
        <v>1195</v>
      </c>
      <c r="AU598">
        <v>0</v>
      </c>
      <c r="AV598">
        <v>0</v>
      </c>
      <c r="AW598">
        <v>2.319</v>
      </c>
      <c r="AX598">
        <v>0.17838461538461539</v>
      </c>
      <c r="AY598">
        <v>2.8541538461538463</v>
      </c>
      <c r="AZ598" t="s">
        <v>74</v>
      </c>
      <c r="BA598">
        <v>3.1458461538461537</v>
      </c>
      <c r="BB598">
        <v>17.635187580853817</v>
      </c>
      <c r="BC598" t="s">
        <v>76</v>
      </c>
      <c r="BD598">
        <v>0</v>
      </c>
      <c r="BE598" t="s">
        <v>76</v>
      </c>
      <c r="BF598">
        <v>2.3279999999999998</v>
      </c>
      <c r="BG598" t="s">
        <v>5730</v>
      </c>
    </row>
    <row r="599" spans="1:59" x14ac:dyDescent="0.25">
      <c r="A599" t="s">
        <v>765</v>
      </c>
      <c r="B599" t="s">
        <v>156</v>
      </c>
      <c r="C599">
        <v>1</v>
      </c>
      <c r="D599">
        <v>600</v>
      </c>
      <c r="E599">
        <v>2</v>
      </c>
      <c r="F599" t="s">
        <v>66</v>
      </c>
      <c r="G599" t="s">
        <v>67</v>
      </c>
      <c r="H599" t="s">
        <v>77</v>
      </c>
      <c r="I599" t="s">
        <v>5</v>
      </c>
      <c r="J599" t="s">
        <v>78</v>
      </c>
      <c r="K599" t="s">
        <v>70</v>
      </c>
      <c r="L599">
        <v>50</v>
      </c>
      <c r="M599">
        <v>1017839</v>
      </c>
      <c r="N599">
        <v>5</v>
      </c>
      <c r="O599">
        <v>2</v>
      </c>
      <c r="P599" t="s">
        <v>71</v>
      </c>
      <c r="Q599" t="s">
        <v>4518</v>
      </c>
      <c r="R599">
        <v>55</v>
      </c>
      <c r="T599">
        <v>0</v>
      </c>
      <c r="U599">
        <v>4</v>
      </c>
      <c r="V599">
        <v>0</v>
      </c>
      <c r="W599">
        <v>0</v>
      </c>
      <c r="X599">
        <v>0</v>
      </c>
      <c r="Y599">
        <v>0</v>
      </c>
      <c r="Z599">
        <v>0</v>
      </c>
      <c r="AA599">
        <v>4</v>
      </c>
      <c r="AB599">
        <v>50</v>
      </c>
      <c r="AC599">
        <v>4</v>
      </c>
      <c r="AD599">
        <v>0</v>
      </c>
      <c r="AE599">
        <v>0</v>
      </c>
      <c r="AF599">
        <v>4</v>
      </c>
      <c r="AG599">
        <v>0</v>
      </c>
      <c r="AH599">
        <v>46</v>
      </c>
      <c r="AI599">
        <v>46</v>
      </c>
      <c r="AJ599">
        <v>46</v>
      </c>
      <c r="AK599">
        <v>46</v>
      </c>
      <c r="AL599">
        <v>0</v>
      </c>
      <c r="AM599">
        <v>0.1</v>
      </c>
      <c r="AN599">
        <v>4.1818181818181817</v>
      </c>
      <c r="AO599">
        <v>0</v>
      </c>
      <c r="AP599" t="s">
        <v>79</v>
      </c>
      <c r="AQ599" t="s">
        <v>73</v>
      </c>
      <c r="AR599" t="s">
        <v>472</v>
      </c>
      <c r="AS599">
        <v>0</v>
      </c>
      <c r="AT599">
        <v>0</v>
      </c>
      <c r="AU599">
        <v>0</v>
      </c>
      <c r="AV599">
        <v>0</v>
      </c>
      <c r="AW599">
        <v>0</v>
      </c>
      <c r="AX599">
        <v>0</v>
      </c>
      <c r="AY599">
        <v>0</v>
      </c>
      <c r="AZ599" t="s">
        <v>80</v>
      </c>
      <c r="BA599">
        <v>5</v>
      </c>
      <c r="BB599">
        <v>0</v>
      </c>
      <c r="BC599" t="s">
        <v>76</v>
      </c>
      <c r="BD599">
        <v>0</v>
      </c>
      <c r="BE599" t="s">
        <v>76</v>
      </c>
      <c r="BF599">
        <v>4.2780399999999998</v>
      </c>
      <c r="BG599" t="s">
        <v>5730</v>
      </c>
    </row>
    <row r="600" spans="1:59" x14ac:dyDescent="0.25">
      <c r="A600" t="s">
        <v>766</v>
      </c>
      <c r="B600" t="s">
        <v>156</v>
      </c>
      <c r="C600">
        <v>1</v>
      </c>
      <c r="D600">
        <v>601</v>
      </c>
      <c r="E600">
        <v>2</v>
      </c>
      <c r="F600" t="s">
        <v>66</v>
      </c>
      <c r="G600" t="s">
        <v>67</v>
      </c>
      <c r="H600" t="s">
        <v>68</v>
      </c>
      <c r="I600" t="s">
        <v>7</v>
      </c>
      <c r="J600" t="s">
        <v>7</v>
      </c>
      <c r="K600" t="s">
        <v>70</v>
      </c>
      <c r="L600">
        <v>50</v>
      </c>
      <c r="M600">
        <v>1017841</v>
      </c>
      <c r="N600">
        <v>6</v>
      </c>
      <c r="O600">
        <v>2</v>
      </c>
      <c r="P600" t="s">
        <v>71</v>
      </c>
      <c r="Q600" t="s">
        <v>4518</v>
      </c>
      <c r="R600">
        <v>55</v>
      </c>
      <c r="T600">
        <v>3</v>
      </c>
      <c r="U600">
        <v>8</v>
      </c>
      <c r="V600">
        <v>1</v>
      </c>
      <c r="W600">
        <v>0</v>
      </c>
      <c r="X600">
        <v>1</v>
      </c>
      <c r="Y600">
        <v>1</v>
      </c>
      <c r="Z600">
        <v>5</v>
      </c>
      <c r="AA600">
        <v>10</v>
      </c>
      <c r="AB600">
        <v>50</v>
      </c>
      <c r="AC600">
        <v>9</v>
      </c>
      <c r="AD600">
        <v>1</v>
      </c>
      <c r="AE600">
        <v>2</v>
      </c>
      <c r="AF600">
        <v>12</v>
      </c>
      <c r="AG600">
        <v>0</v>
      </c>
      <c r="AH600">
        <v>41</v>
      </c>
      <c r="AI600">
        <v>38</v>
      </c>
      <c r="AJ600">
        <v>39</v>
      </c>
      <c r="AK600">
        <v>41</v>
      </c>
      <c r="AL600">
        <v>0</v>
      </c>
      <c r="AM600">
        <v>0.12</v>
      </c>
      <c r="AN600">
        <v>3.5454545454545454</v>
      </c>
      <c r="AO600">
        <v>0</v>
      </c>
      <c r="AP600" t="s">
        <v>82</v>
      </c>
      <c r="AQ600" t="s">
        <v>73</v>
      </c>
      <c r="AR600" t="s">
        <v>472</v>
      </c>
      <c r="AS600">
        <v>500</v>
      </c>
      <c r="AT600">
        <v>456</v>
      </c>
      <c r="AU600">
        <v>0</v>
      </c>
      <c r="AV600">
        <v>0</v>
      </c>
      <c r="AW600">
        <v>0.95599999999999996</v>
      </c>
      <c r="AX600">
        <v>0.10622222222222222</v>
      </c>
      <c r="AY600">
        <v>1.2746666666666666</v>
      </c>
      <c r="AZ600" t="s">
        <v>74</v>
      </c>
      <c r="BA600">
        <v>4.7253333333333334</v>
      </c>
      <c r="BB600">
        <v>44.485355648535567</v>
      </c>
      <c r="BC600" t="s">
        <v>76</v>
      </c>
      <c r="BD600">
        <v>0</v>
      </c>
      <c r="BE600" t="s">
        <v>76</v>
      </c>
      <c r="BF600">
        <v>0.97399999999999998</v>
      </c>
      <c r="BG600" t="s">
        <v>5730</v>
      </c>
    </row>
    <row r="601" spans="1:59" x14ac:dyDescent="0.25">
      <c r="A601" t="s">
        <v>767</v>
      </c>
      <c r="B601" t="s">
        <v>156</v>
      </c>
      <c r="C601">
        <v>1</v>
      </c>
      <c r="D601">
        <v>602</v>
      </c>
      <c r="E601">
        <v>2</v>
      </c>
      <c r="F601" t="s">
        <v>66</v>
      </c>
      <c r="G601" t="s">
        <v>67</v>
      </c>
      <c r="H601" t="s">
        <v>68</v>
      </c>
      <c r="I601" t="s">
        <v>7</v>
      </c>
      <c r="J601" t="s">
        <v>7</v>
      </c>
      <c r="K601" t="s">
        <v>70</v>
      </c>
      <c r="L601">
        <v>50</v>
      </c>
      <c r="M601">
        <v>1017843</v>
      </c>
      <c r="N601">
        <v>6</v>
      </c>
      <c r="O601">
        <v>2</v>
      </c>
      <c r="P601" t="s">
        <v>71</v>
      </c>
      <c r="Q601" t="s">
        <v>4518</v>
      </c>
      <c r="R601">
        <v>55</v>
      </c>
      <c r="T601">
        <v>0</v>
      </c>
      <c r="U601">
        <v>5</v>
      </c>
      <c r="V601">
        <v>0</v>
      </c>
      <c r="W601">
        <v>0</v>
      </c>
      <c r="X601">
        <v>0</v>
      </c>
      <c r="Y601">
        <v>1</v>
      </c>
      <c r="Z601">
        <v>1</v>
      </c>
      <c r="AA601">
        <v>6</v>
      </c>
      <c r="AB601">
        <v>50</v>
      </c>
      <c r="AC601">
        <v>5</v>
      </c>
      <c r="AD601">
        <v>0</v>
      </c>
      <c r="AE601">
        <v>2</v>
      </c>
      <c r="AF601">
        <v>7</v>
      </c>
      <c r="AG601">
        <v>0</v>
      </c>
      <c r="AH601">
        <v>45</v>
      </c>
      <c r="AI601">
        <v>43</v>
      </c>
      <c r="AJ601">
        <v>43</v>
      </c>
      <c r="AK601">
        <v>45</v>
      </c>
      <c r="AL601">
        <v>0</v>
      </c>
      <c r="AM601">
        <v>0.12</v>
      </c>
      <c r="AN601">
        <v>3.9090909090909092</v>
      </c>
      <c r="AO601">
        <v>0</v>
      </c>
      <c r="AP601" t="s">
        <v>82</v>
      </c>
      <c r="AQ601" t="s">
        <v>73</v>
      </c>
      <c r="AR601" t="s">
        <v>472</v>
      </c>
      <c r="AS601">
        <v>172</v>
      </c>
      <c r="AT601">
        <v>199</v>
      </c>
      <c r="AU601">
        <v>0</v>
      </c>
      <c r="AV601">
        <v>0</v>
      </c>
      <c r="AW601">
        <v>0.371</v>
      </c>
      <c r="AX601">
        <v>7.4200000000000002E-2</v>
      </c>
      <c r="AY601">
        <v>0.51939999999999997</v>
      </c>
      <c r="AZ601" t="s">
        <v>74</v>
      </c>
      <c r="BA601">
        <v>5.4805999999999999</v>
      </c>
      <c r="BB601">
        <v>73.862533692722366</v>
      </c>
      <c r="BC601" t="s">
        <v>76</v>
      </c>
      <c r="BD601">
        <v>1</v>
      </c>
      <c r="BE601" t="s">
        <v>76</v>
      </c>
      <c r="BF601">
        <v>0.378</v>
      </c>
      <c r="BG601" t="s">
        <v>5730</v>
      </c>
    </row>
    <row r="602" spans="1:59" x14ac:dyDescent="0.25">
      <c r="A602" t="s">
        <v>768</v>
      </c>
      <c r="B602" t="s">
        <v>156</v>
      </c>
      <c r="C602">
        <v>1</v>
      </c>
      <c r="D602">
        <v>603</v>
      </c>
      <c r="E602">
        <v>2</v>
      </c>
      <c r="F602" t="s">
        <v>66</v>
      </c>
      <c r="G602" t="s">
        <v>67</v>
      </c>
      <c r="H602" t="s">
        <v>68</v>
      </c>
      <c r="I602" t="s">
        <v>7</v>
      </c>
      <c r="J602" t="s">
        <v>7</v>
      </c>
      <c r="K602" t="s">
        <v>70</v>
      </c>
      <c r="L602">
        <v>50</v>
      </c>
      <c r="M602">
        <v>1017845</v>
      </c>
      <c r="N602">
        <v>6</v>
      </c>
      <c r="O602">
        <v>2</v>
      </c>
      <c r="P602" t="s">
        <v>71</v>
      </c>
      <c r="Q602" t="s">
        <v>4518</v>
      </c>
      <c r="R602">
        <v>55</v>
      </c>
      <c r="T602">
        <v>3</v>
      </c>
      <c r="U602">
        <v>8</v>
      </c>
      <c r="V602">
        <v>2</v>
      </c>
      <c r="W602">
        <v>0</v>
      </c>
      <c r="X602">
        <v>2</v>
      </c>
      <c r="Y602">
        <v>1</v>
      </c>
      <c r="Z602">
        <v>6</v>
      </c>
      <c r="AA602">
        <v>11</v>
      </c>
      <c r="AB602">
        <v>50</v>
      </c>
      <c r="AC602">
        <v>10</v>
      </c>
      <c r="AD602">
        <v>2</v>
      </c>
      <c r="AE602">
        <v>2</v>
      </c>
      <c r="AF602">
        <v>14</v>
      </c>
      <c r="AG602">
        <v>0</v>
      </c>
      <c r="AH602">
        <v>40</v>
      </c>
      <c r="AI602">
        <v>36</v>
      </c>
      <c r="AJ602">
        <v>38</v>
      </c>
      <c r="AK602">
        <v>40</v>
      </c>
      <c r="AL602">
        <v>0</v>
      </c>
      <c r="AM602">
        <v>0.12</v>
      </c>
      <c r="AN602">
        <v>3.4545454545454546</v>
      </c>
      <c r="AO602">
        <v>0</v>
      </c>
      <c r="AP602" t="s">
        <v>82</v>
      </c>
      <c r="AQ602" t="s">
        <v>73</v>
      </c>
      <c r="AR602" t="s">
        <v>472</v>
      </c>
      <c r="AS602">
        <v>579</v>
      </c>
      <c r="AT602">
        <v>552</v>
      </c>
      <c r="AU602">
        <v>0</v>
      </c>
      <c r="AV602">
        <v>0</v>
      </c>
      <c r="AW602">
        <v>1.131</v>
      </c>
      <c r="AX602">
        <v>0.11310000000000001</v>
      </c>
      <c r="AY602">
        <v>1.5834000000000001</v>
      </c>
      <c r="AZ602" t="s">
        <v>74</v>
      </c>
      <c r="BA602">
        <v>4.4165999999999999</v>
      </c>
      <c r="BB602">
        <v>39.050397877984082</v>
      </c>
      <c r="BC602" t="s">
        <v>76</v>
      </c>
      <c r="BD602">
        <v>0</v>
      </c>
      <c r="BE602" t="s">
        <v>76</v>
      </c>
      <c r="BF602">
        <v>1.1659999999999999</v>
      </c>
      <c r="BG602" t="s">
        <v>5730</v>
      </c>
    </row>
    <row r="603" spans="1:59" x14ac:dyDescent="0.25">
      <c r="A603" t="s">
        <v>769</v>
      </c>
      <c r="B603" t="s">
        <v>156</v>
      </c>
      <c r="C603">
        <v>1</v>
      </c>
      <c r="D603">
        <v>604</v>
      </c>
      <c r="E603">
        <v>2</v>
      </c>
      <c r="F603" t="s">
        <v>66</v>
      </c>
      <c r="G603" t="s">
        <v>67</v>
      </c>
      <c r="H603" t="s">
        <v>68</v>
      </c>
      <c r="I603" t="s">
        <v>7</v>
      </c>
      <c r="J603" t="s">
        <v>7</v>
      </c>
      <c r="K603" t="s">
        <v>70</v>
      </c>
      <c r="L603">
        <v>50</v>
      </c>
      <c r="M603">
        <v>1017847</v>
      </c>
      <c r="N603">
        <v>6</v>
      </c>
      <c r="O603">
        <v>2</v>
      </c>
      <c r="P603" t="s">
        <v>71</v>
      </c>
      <c r="Q603" t="s">
        <v>4518</v>
      </c>
      <c r="R603">
        <v>55</v>
      </c>
      <c r="T603">
        <v>11</v>
      </c>
      <c r="U603">
        <v>16</v>
      </c>
      <c r="V603">
        <v>0</v>
      </c>
      <c r="W603">
        <v>0</v>
      </c>
      <c r="X603">
        <v>0</v>
      </c>
      <c r="Y603">
        <v>0</v>
      </c>
      <c r="Z603">
        <v>11</v>
      </c>
      <c r="AA603">
        <v>16</v>
      </c>
      <c r="AB603">
        <v>50</v>
      </c>
      <c r="AC603">
        <v>19</v>
      </c>
      <c r="AD603">
        <v>0</v>
      </c>
      <c r="AE603">
        <v>0</v>
      </c>
      <c r="AF603">
        <v>19</v>
      </c>
      <c r="AG603">
        <v>0</v>
      </c>
      <c r="AH603">
        <v>31</v>
      </c>
      <c r="AI603">
        <v>31</v>
      </c>
      <c r="AJ603">
        <v>31</v>
      </c>
      <c r="AK603">
        <v>31</v>
      </c>
      <c r="AL603">
        <v>0</v>
      </c>
      <c r="AM603">
        <v>0.12</v>
      </c>
      <c r="AN603">
        <v>2.8181818181818183</v>
      </c>
      <c r="AO603">
        <v>0</v>
      </c>
      <c r="AP603" t="s">
        <v>82</v>
      </c>
      <c r="AQ603" t="s">
        <v>73</v>
      </c>
      <c r="AR603" t="s">
        <v>472</v>
      </c>
      <c r="AS603">
        <v>1456</v>
      </c>
      <c r="AT603">
        <v>1420</v>
      </c>
      <c r="AU603">
        <v>0</v>
      </c>
      <c r="AV603">
        <v>0</v>
      </c>
      <c r="AW603">
        <v>2.8759999999999999</v>
      </c>
      <c r="AX603">
        <v>0.15136842105263157</v>
      </c>
      <c r="AY603">
        <v>2.8759999999999999</v>
      </c>
      <c r="AZ603" t="s">
        <v>74</v>
      </c>
      <c r="BA603">
        <v>3.1240000000000001</v>
      </c>
      <c r="BB603">
        <v>20.638386648122395</v>
      </c>
      <c r="BC603" t="s">
        <v>76</v>
      </c>
      <c r="BD603">
        <v>0</v>
      </c>
      <c r="BE603" t="s">
        <v>76</v>
      </c>
      <c r="BF603">
        <v>2.786</v>
      </c>
      <c r="BG603" t="s">
        <v>5730</v>
      </c>
    </row>
    <row r="604" spans="1:59" x14ac:dyDescent="0.25">
      <c r="A604" t="s">
        <v>770</v>
      </c>
      <c r="B604" t="s">
        <v>156</v>
      </c>
      <c r="C604">
        <v>1</v>
      </c>
      <c r="D604">
        <v>605</v>
      </c>
      <c r="E604">
        <v>2</v>
      </c>
      <c r="F604" t="s">
        <v>66</v>
      </c>
      <c r="G604" t="s">
        <v>67</v>
      </c>
      <c r="H604" t="s">
        <v>68</v>
      </c>
      <c r="I604" t="s">
        <v>7</v>
      </c>
      <c r="J604" t="s">
        <v>7</v>
      </c>
      <c r="K604" t="s">
        <v>70</v>
      </c>
      <c r="L604">
        <v>50</v>
      </c>
      <c r="M604">
        <v>1017849</v>
      </c>
      <c r="N604">
        <v>6</v>
      </c>
      <c r="O604">
        <v>2</v>
      </c>
      <c r="P604" t="s">
        <v>71</v>
      </c>
      <c r="Q604" t="s">
        <v>4518</v>
      </c>
      <c r="R604">
        <v>55</v>
      </c>
      <c r="T604">
        <v>2</v>
      </c>
      <c r="U604">
        <v>7</v>
      </c>
      <c r="V604">
        <v>4</v>
      </c>
      <c r="W604">
        <v>0</v>
      </c>
      <c r="X604">
        <v>4</v>
      </c>
      <c r="Y604">
        <v>0</v>
      </c>
      <c r="Z604">
        <v>6</v>
      </c>
      <c r="AA604">
        <v>11</v>
      </c>
      <c r="AB604">
        <v>50</v>
      </c>
      <c r="AC604">
        <v>7</v>
      </c>
      <c r="AD604">
        <v>7</v>
      </c>
      <c r="AE604">
        <v>0</v>
      </c>
      <c r="AF604">
        <v>14</v>
      </c>
      <c r="AG604">
        <v>0</v>
      </c>
      <c r="AH604">
        <v>43</v>
      </c>
      <c r="AI604">
        <v>36</v>
      </c>
      <c r="AJ604">
        <v>43</v>
      </c>
      <c r="AK604">
        <v>43</v>
      </c>
      <c r="AL604">
        <v>0</v>
      </c>
      <c r="AM604">
        <v>0.12</v>
      </c>
      <c r="AN604">
        <v>3.9090909090909092</v>
      </c>
      <c r="AO604">
        <v>0</v>
      </c>
      <c r="AP604" t="s">
        <v>82</v>
      </c>
      <c r="AQ604" t="s">
        <v>73</v>
      </c>
      <c r="AR604" t="s">
        <v>472</v>
      </c>
      <c r="AS604">
        <v>500</v>
      </c>
      <c r="AT604">
        <v>472</v>
      </c>
      <c r="AU604">
        <v>0</v>
      </c>
      <c r="AV604">
        <v>0</v>
      </c>
      <c r="AW604">
        <v>0.97199999999999998</v>
      </c>
      <c r="AX604">
        <v>0.13885714285714285</v>
      </c>
      <c r="AY604">
        <v>1.944</v>
      </c>
      <c r="AZ604" t="s">
        <v>74</v>
      </c>
      <c r="BA604">
        <v>4.056</v>
      </c>
      <c r="BB604">
        <v>29.20987654320988</v>
      </c>
      <c r="BC604" t="s">
        <v>81</v>
      </c>
      <c r="BD604">
        <v>0</v>
      </c>
      <c r="BE604" t="s">
        <v>76</v>
      </c>
      <c r="BF604">
        <v>0.96099999999999997</v>
      </c>
      <c r="BG604" t="s">
        <v>5730</v>
      </c>
    </row>
    <row r="605" spans="1:59" x14ac:dyDescent="0.25">
      <c r="A605" t="s">
        <v>771</v>
      </c>
      <c r="B605" t="s">
        <v>156</v>
      </c>
      <c r="C605">
        <v>1</v>
      </c>
      <c r="D605">
        <v>606</v>
      </c>
      <c r="E605">
        <v>2</v>
      </c>
      <c r="F605" t="s">
        <v>66</v>
      </c>
      <c r="G605" t="s">
        <v>67</v>
      </c>
      <c r="H605" t="s">
        <v>68</v>
      </c>
      <c r="I605" t="s">
        <v>3</v>
      </c>
      <c r="J605" t="s">
        <v>69</v>
      </c>
      <c r="K605" t="s">
        <v>70</v>
      </c>
      <c r="L605">
        <v>50</v>
      </c>
      <c r="M605">
        <v>1017851</v>
      </c>
      <c r="N605">
        <v>10</v>
      </c>
      <c r="O605">
        <v>2</v>
      </c>
      <c r="P605" t="s">
        <v>71</v>
      </c>
      <c r="Q605" t="s">
        <v>4519</v>
      </c>
      <c r="R605">
        <v>56</v>
      </c>
      <c r="T605">
        <v>18</v>
      </c>
      <c r="U605">
        <v>23</v>
      </c>
      <c r="V605">
        <v>3</v>
      </c>
      <c r="W605">
        <v>0</v>
      </c>
      <c r="X605">
        <v>3</v>
      </c>
      <c r="Y605">
        <v>3</v>
      </c>
      <c r="Z605">
        <v>24</v>
      </c>
      <c r="AA605">
        <v>29</v>
      </c>
      <c r="AB605">
        <v>50</v>
      </c>
      <c r="AC605">
        <v>23</v>
      </c>
      <c r="AD605">
        <v>3</v>
      </c>
      <c r="AE605">
        <v>3</v>
      </c>
      <c r="AF605">
        <v>29</v>
      </c>
      <c r="AG605">
        <v>0</v>
      </c>
      <c r="AH605">
        <v>27</v>
      </c>
      <c r="AI605">
        <v>21</v>
      </c>
      <c r="AJ605">
        <v>24</v>
      </c>
      <c r="AK605">
        <v>27</v>
      </c>
      <c r="AL605">
        <v>0</v>
      </c>
      <c r="AM605">
        <v>0.2</v>
      </c>
      <c r="AN605">
        <v>2.1818181818181817</v>
      </c>
      <c r="AO605">
        <v>0</v>
      </c>
      <c r="AP605" t="s">
        <v>72</v>
      </c>
      <c r="AQ605" t="s">
        <v>73</v>
      </c>
      <c r="AR605" t="s">
        <v>472</v>
      </c>
      <c r="AS605">
        <v>2656</v>
      </c>
      <c r="AT605">
        <v>2611</v>
      </c>
      <c r="AU605">
        <v>0</v>
      </c>
      <c r="AV605">
        <v>0</v>
      </c>
      <c r="AW605">
        <v>5.2670000000000003</v>
      </c>
      <c r="AX605">
        <v>0.22900000000000001</v>
      </c>
      <c r="AY605">
        <v>6.641</v>
      </c>
      <c r="AZ605" t="s">
        <v>74</v>
      </c>
      <c r="BA605">
        <v>3.359</v>
      </c>
      <c r="BB605">
        <v>14.668122270742357</v>
      </c>
      <c r="BC605" t="s">
        <v>75</v>
      </c>
      <c r="BD605">
        <v>0</v>
      </c>
      <c r="BE605" t="s">
        <v>76</v>
      </c>
      <c r="BF605">
        <v>5.25</v>
      </c>
      <c r="BG605" t="s">
        <v>5731</v>
      </c>
    </row>
    <row r="606" spans="1:59" x14ac:dyDescent="0.25">
      <c r="A606" t="s">
        <v>772</v>
      </c>
      <c r="B606" t="s">
        <v>156</v>
      </c>
      <c r="C606">
        <v>1</v>
      </c>
      <c r="D606">
        <v>607</v>
      </c>
      <c r="E606">
        <v>2</v>
      </c>
      <c r="F606" t="s">
        <v>66</v>
      </c>
      <c r="G606" t="s">
        <v>67</v>
      </c>
      <c r="H606" t="s">
        <v>68</v>
      </c>
      <c r="I606" t="s">
        <v>7</v>
      </c>
      <c r="J606" t="s">
        <v>7</v>
      </c>
      <c r="K606" t="s">
        <v>70</v>
      </c>
      <c r="L606">
        <v>50</v>
      </c>
      <c r="M606">
        <v>1017853</v>
      </c>
      <c r="N606">
        <v>6</v>
      </c>
      <c r="O606">
        <v>2</v>
      </c>
      <c r="P606" t="s">
        <v>71</v>
      </c>
      <c r="Q606" t="s">
        <v>4519</v>
      </c>
      <c r="R606">
        <v>56</v>
      </c>
      <c r="T606">
        <v>15</v>
      </c>
      <c r="U606">
        <v>20</v>
      </c>
      <c r="V606">
        <v>8</v>
      </c>
      <c r="W606">
        <v>0</v>
      </c>
      <c r="X606">
        <v>8</v>
      </c>
      <c r="Y606">
        <v>0</v>
      </c>
      <c r="Z606">
        <v>23</v>
      </c>
      <c r="AA606">
        <v>28</v>
      </c>
      <c r="AB606">
        <v>50</v>
      </c>
      <c r="AC606">
        <v>24</v>
      </c>
      <c r="AD606">
        <v>11</v>
      </c>
      <c r="AE606">
        <v>0</v>
      </c>
      <c r="AF606">
        <v>35</v>
      </c>
      <c r="AG606">
        <v>0</v>
      </c>
      <c r="AH606">
        <v>26</v>
      </c>
      <c r="AI606">
        <v>15</v>
      </c>
      <c r="AJ606">
        <v>26</v>
      </c>
      <c r="AK606">
        <v>26</v>
      </c>
      <c r="AL606">
        <v>0</v>
      </c>
      <c r="AM606">
        <v>0.12</v>
      </c>
      <c r="AN606">
        <v>2.3636363636363638</v>
      </c>
      <c r="AO606">
        <v>0</v>
      </c>
      <c r="AP606" t="s">
        <v>82</v>
      </c>
      <c r="AQ606" t="s">
        <v>73</v>
      </c>
      <c r="AR606" t="s">
        <v>472</v>
      </c>
      <c r="AS606">
        <v>1404</v>
      </c>
      <c r="AT606">
        <v>1389</v>
      </c>
      <c r="AU606">
        <v>0</v>
      </c>
      <c r="AV606">
        <v>0</v>
      </c>
      <c r="AW606">
        <v>2.7930000000000001</v>
      </c>
      <c r="AX606">
        <v>0.11637500000000001</v>
      </c>
      <c r="AY606">
        <v>4.0731250000000001</v>
      </c>
      <c r="AZ606" t="s">
        <v>74</v>
      </c>
      <c r="BA606">
        <v>1.9268749999999999</v>
      </c>
      <c r="BB606">
        <v>16.557465091299676</v>
      </c>
      <c r="BC606" t="s">
        <v>76</v>
      </c>
      <c r="BD606">
        <v>0</v>
      </c>
      <c r="BE606" t="s">
        <v>76</v>
      </c>
      <c r="BF606">
        <v>2.742</v>
      </c>
      <c r="BG606" t="s">
        <v>5731</v>
      </c>
    </row>
    <row r="607" spans="1:59" x14ac:dyDescent="0.25">
      <c r="A607" t="s">
        <v>773</v>
      </c>
      <c r="B607" t="s">
        <v>156</v>
      </c>
      <c r="C607">
        <v>1</v>
      </c>
      <c r="D607">
        <v>608</v>
      </c>
      <c r="E607">
        <v>2</v>
      </c>
      <c r="F607" t="s">
        <v>66</v>
      </c>
      <c r="G607" t="s">
        <v>67</v>
      </c>
      <c r="H607" t="s">
        <v>68</v>
      </c>
      <c r="I607" t="s">
        <v>7</v>
      </c>
      <c r="J607" t="s">
        <v>7</v>
      </c>
      <c r="K607" t="s">
        <v>70</v>
      </c>
      <c r="L607">
        <v>50</v>
      </c>
      <c r="M607">
        <v>1017855</v>
      </c>
      <c r="N607">
        <v>6</v>
      </c>
      <c r="O607">
        <v>2</v>
      </c>
      <c r="P607" t="s">
        <v>71</v>
      </c>
      <c r="Q607" t="s">
        <v>4519</v>
      </c>
      <c r="R607">
        <v>56</v>
      </c>
      <c r="T607">
        <v>14</v>
      </c>
      <c r="U607">
        <v>19</v>
      </c>
      <c r="V607">
        <v>9</v>
      </c>
      <c r="W607">
        <v>0</v>
      </c>
      <c r="X607">
        <v>9</v>
      </c>
      <c r="Y607">
        <v>0</v>
      </c>
      <c r="Z607">
        <v>23</v>
      </c>
      <c r="AA607">
        <v>28</v>
      </c>
      <c r="AB607">
        <v>50</v>
      </c>
      <c r="AC607">
        <v>26</v>
      </c>
      <c r="AD607">
        <v>11</v>
      </c>
      <c r="AE607">
        <v>0</v>
      </c>
      <c r="AF607">
        <v>37</v>
      </c>
      <c r="AG607">
        <v>0</v>
      </c>
      <c r="AH607">
        <v>24</v>
      </c>
      <c r="AI607">
        <v>13</v>
      </c>
      <c r="AJ607">
        <v>24</v>
      </c>
      <c r="AK607">
        <v>24</v>
      </c>
      <c r="AL607">
        <v>0</v>
      </c>
      <c r="AM607">
        <v>0.12</v>
      </c>
      <c r="AN607">
        <v>2.1818181818181817</v>
      </c>
      <c r="AO607">
        <v>0</v>
      </c>
      <c r="AP607" t="s">
        <v>82</v>
      </c>
      <c r="AQ607" t="s">
        <v>73</v>
      </c>
      <c r="AR607" t="s">
        <v>472</v>
      </c>
      <c r="AS607">
        <v>1673</v>
      </c>
      <c r="AT607">
        <v>1860</v>
      </c>
      <c r="AU607">
        <v>0</v>
      </c>
      <c r="AV607">
        <v>0</v>
      </c>
      <c r="AW607">
        <v>3.5329999999999999</v>
      </c>
      <c r="AX607">
        <v>0.13588461538461538</v>
      </c>
      <c r="AY607">
        <v>5.0277307692307689</v>
      </c>
      <c r="AZ607" t="s">
        <v>74</v>
      </c>
      <c r="BA607">
        <v>0.97226923076923111</v>
      </c>
      <c r="BB607">
        <v>7.155108972544582</v>
      </c>
      <c r="BC607" t="s">
        <v>76</v>
      </c>
      <c r="BD607">
        <v>0</v>
      </c>
      <c r="BE607" t="s">
        <v>76</v>
      </c>
      <c r="BF607">
        <v>3.5459999999999998</v>
      </c>
      <c r="BG607" t="s">
        <v>5731</v>
      </c>
    </row>
    <row r="608" spans="1:59" x14ac:dyDescent="0.25">
      <c r="A608" t="s">
        <v>774</v>
      </c>
      <c r="B608" t="s">
        <v>156</v>
      </c>
      <c r="C608">
        <v>1</v>
      </c>
      <c r="D608">
        <v>609</v>
      </c>
      <c r="E608">
        <v>2</v>
      </c>
      <c r="F608" t="s">
        <v>66</v>
      </c>
      <c r="G608" t="s">
        <v>67</v>
      </c>
      <c r="H608" t="s">
        <v>68</v>
      </c>
      <c r="I608" t="s">
        <v>7</v>
      </c>
      <c r="J608" t="s">
        <v>7</v>
      </c>
      <c r="K608" t="s">
        <v>70</v>
      </c>
      <c r="L608">
        <v>50</v>
      </c>
      <c r="M608">
        <v>1017857</v>
      </c>
      <c r="N608">
        <v>6</v>
      </c>
      <c r="O608">
        <v>2</v>
      </c>
      <c r="P608" t="s">
        <v>71</v>
      </c>
      <c r="Q608" t="s">
        <v>4519</v>
      </c>
      <c r="R608">
        <v>56</v>
      </c>
      <c r="T608">
        <v>5</v>
      </c>
      <c r="U608">
        <v>10</v>
      </c>
      <c r="V608">
        <v>12</v>
      </c>
      <c r="W608">
        <v>0</v>
      </c>
      <c r="X608">
        <v>12</v>
      </c>
      <c r="Y608">
        <v>3</v>
      </c>
      <c r="Z608">
        <v>20</v>
      </c>
      <c r="AA608">
        <v>25</v>
      </c>
      <c r="AB608">
        <v>50</v>
      </c>
      <c r="AC608">
        <v>12</v>
      </c>
      <c r="AD608">
        <v>15</v>
      </c>
      <c r="AE608">
        <v>6</v>
      </c>
      <c r="AF608">
        <v>33</v>
      </c>
      <c r="AG608">
        <v>0</v>
      </c>
      <c r="AH608">
        <v>38</v>
      </c>
      <c r="AI608">
        <v>17</v>
      </c>
      <c r="AJ608">
        <v>32</v>
      </c>
      <c r="AK608">
        <v>38</v>
      </c>
      <c r="AL608">
        <v>0</v>
      </c>
      <c r="AM608">
        <v>0.12</v>
      </c>
      <c r="AN608">
        <v>2.9090909090909092</v>
      </c>
      <c r="AO608">
        <v>0</v>
      </c>
      <c r="AP608" t="s">
        <v>82</v>
      </c>
      <c r="AQ608" t="s">
        <v>73</v>
      </c>
      <c r="AR608" t="s">
        <v>472</v>
      </c>
      <c r="AS608">
        <v>1241</v>
      </c>
      <c r="AT608">
        <v>1377</v>
      </c>
      <c r="AU608">
        <v>0</v>
      </c>
      <c r="AV608">
        <v>0</v>
      </c>
      <c r="AW608">
        <v>2.6179999999999999</v>
      </c>
      <c r="AX608">
        <v>0.21816666666666665</v>
      </c>
      <c r="AY608">
        <v>7.1994999999999996</v>
      </c>
      <c r="AZ608" t="s">
        <v>74</v>
      </c>
      <c r="BA608">
        <v>-1.1994999999999996</v>
      </c>
      <c r="BB608">
        <v>-5.498090145148967</v>
      </c>
      <c r="BC608" t="s">
        <v>76</v>
      </c>
      <c r="BD608">
        <v>0</v>
      </c>
      <c r="BE608" t="s">
        <v>76</v>
      </c>
      <c r="BF608">
        <v>2.8220000000000001</v>
      </c>
      <c r="BG608" t="s">
        <v>5731</v>
      </c>
    </row>
    <row r="609" spans="1:59" x14ac:dyDescent="0.25">
      <c r="A609" t="s">
        <v>775</v>
      </c>
      <c r="B609" t="s">
        <v>156</v>
      </c>
      <c r="C609">
        <v>1</v>
      </c>
      <c r="D609">
        <v>610</v>
      </c>
      <c r="E609">
        <v>2</v>
      </c>
      <c r="F609" t="s">
        <v>66</v>
      </c>
      <c r="G609" t="s">
        <v>67</v>
      </c>
      <c r="H609" t="s">
        <v>68</v>
      </c>
      <c r="I609" t="s">
        <v>7</v>
      </c>
      <c r="J609" t="s">
        <v>7</v>
      </c>
      <c r="K609" t="s">
        <v>70</v>
      </c>
      <c r="L609">
        <v>50</v>
      </c>
      <c r="M609">
        <v>1017859</v>
      </c>
      <c r="N609">
        <v>6</v>
      </c>
      <c r="O609">
        <v>2</v>
      </c>
      <c r="P609" t="s">
        <v>71</v>
      </c>
      <c r="Q609" t="s">
        <v>4519</v>
      </c>
      <c r="R609">
        <v>56</v>
      </c>
      <c r="T609">
        <v>11</v>
      </c>
      <c r="U609">
        <v>16</v>
      </c>
      <c r="V609">
        <v>9</v>
      </c>
      <c r="W609">
        <v>1</v>
      </c>
      <c r="X609">
        <v>8</v>
      </c>
      <c r="Y609">
        <v>0</v>
      </c>
      <c r="Z609">
        <v>20</v>
      </c>
      <c r="AA609">
        <v>25</v>
      </c>
      <c r="AB609">
        <v>50</v>
      </c>
      <c r="AC609">
        <v>18</v>
      </c>
      <c r="AD609">
        <v>10</v>
      </c>
      <c r="AE609">
        <v>0</v>
      </c>
      <c r="AF609">
        <v>29</v>
      </c>
      <c r="AG609">
        <v>1</v>
      </c>
      <c r="AH609">
        <v>32</v>
      </c>
      <c r="AI609">
        <v>21</v>
      </c>
      <c r="AJ609">
        <v>31</v>
      </c>
      <c r="AK609">
        <v>31</v>
      </c>
      <c r="AL609">
        <v>0</v>
      </c>
      <c r="AM609">
        <v>0.12</v>
      </c>
      <c r="AN609">
        <v>2.8181818181818183</v>
      </c>
      <c r="AO609">
        <v>0.13636363636363635</v>
      </c>
      <c r="AP609" t="s">
        <v>82</v>
      </c>
      <c r="AQ609" t="s">
        <v>73</v>
      </c>
      <c r="AR609" t="s">
        <v>472</v>
      </c>
      <c r="AS609">
        <v>1487</v>
      </c>
      <c r="AT609">
        <v>1390</v>
      </c>
      <c r="AU609">
        <v>0</v>
      </c>
      <c r="AV609">
        <v>0</v>
      </c>
      <c r="AW609">
        <v>2.8769999999999998</v>
      </c>
      <c r="AX609">
        <v>0.15983333333333333</v>
      </c>
      <c r="AY609">
        <v>4.6351666666666667</v>
      </c>
      <c r="AZ609" t="s">
        <v>74</v>
      </c>
      <c r="BA609">
        <v>1.3648333333333333</v>
      </c>
      <c r="BB609">
        <v>8.5391032325338898</v>
      </c>
      <c r="BC609" t="s">
        <v>76</v>
      </c>
      <c r="BD609">
        <v>0</v>
      </c>
      <c r="BE609" t="s">
        <v>76</v>
      </c>
      <c r="BF609">
        <v>2.8439999999999999</v>
      </c>
      <c r="BG609" t="s">
        <v>5731</v>
      </c>
    </row>
    <row r="610" spans="1:59" x14ac:dyDescent="0.25">
      <c r="A610" t="s">
        <v>776</v>
      </c>
      <c r="B610" t="s">
        <v>156</v>
      </c>
      <c r="C610">
        <v>1</v>
      </c>
      <c r="D610">
        <v>611</v>
      </c>
      <c r="E610">
        <v>2</v>
      </c>
      <c r="F610" t="s">
        <v>66</v>
      </c>
      <c r="G610" t="s">
        <v>67</v>
      </c>
      <c r="H610" t="s">
        <v>77</v>
      </c>
      <c r="I610" t="s">
        <v>5</v>
      </c>
      <c r="J610" t="s">
        <v>78</v>
      </c>
      <c r="K610" t="s">
        <v>70</v>
      </c>
      <c r="L610">
        <v>50</v>
      </c>
      <c r="M610">
        <v>1017861</v>
      </c>
      <c r="N610">
        <v>5</v>
      </c>
      <c r="O610">
        <v>2</v>
      </c>
      <c r="P610" t="s">
        <v>71</v>
      </c>
      <c r="Q610" t="s">
        <v>4519</v>
      </c>
      <c r="R610">
        <v>56</v>
      </c>
      <c r="T610">
        <v>0</v>
      </c>
      <c r="U610">
        <v>4</v>
      </c>
      <c r="V610">
        <v>0</v>
      </c>
      <c r="W610">
        <v>0</v>
      </c>
      <c r="X610">
        <v>0</v>
      </c>
      <c r="Y610">
        <v>0</v>
      </c>
      <c r="Z610">
        <v>0</v>
      </c>
      <c r="AA610">
        <v>4</v>
      </c>
      <c r="AB610">
        <v>50</v>
      </c>
      <c r="AC610">
        <v>4</v>
      </c>
      <c r="AD610">
        <v>0</v>
      </c>
      <c r="AE610">
        <v>0</v>
      </c>
      <c r="AF610">
        <v>4</v>
      </c>
      <c r="AG610">
        <v>0</v>
      </c>
      <c r="AH610">
        <v>46</v>
      </c>
      <c r="AI610">
        <v>46</v>
      </c>
      <c r="AJ610">
        <v>46</v>
      </c>
      <c r="AK610">
        <v>46</v>
      </c>
      <c r="AL610">
        <v>0</v>
      </c>
      <c r="AM610">
        <v>0.1</v>
      </c>
      <c r="AN610">
        <v>4.1818181818181817</v>
      </c>
      <c r="AO610">
        <v>0</v>
      </c>
      <c r="AP610" t="s">
        <v>79</v>
      </c>
      <c r="AQ610" t="s">
        <v>73</v>
      </c>
      <c r="AR610" t="s">
        <v>472</v>
      </c>
      <c r="AS610">
        <v>0</v>
      </c>
      <c r="AT610">
        <v>0</v>
      </c>
      <c r="AU610">
        <v>0</v>
      </c>
      <c r="AV610">
        <v>0</v>
      </c>
      <c r="AW610">
        <v>0</v>
      </c>
      <c r="AX610">
        <v>0</v>
      </c>
      <c r="AY610">
        <v>0</v>
      </c>
      <c r="AZ610" t="s">
        <v>80</v>
      </c>
      <c r="BA610">
        <v>5</v>
      </c>
      <c r="BB610">
        <v>0</v>
      </c>
      <c r="BC610" t="s">
        <v>76</v>
      </c>
      <c r="BD610">
        <v>0</v>
      </c>
      <c r="BE610" t="s">
        <v>76</v>
      </c>
      <c r="BF610">
        <v>4.5851813333333329</v>
      </c>
      <c r="BG610" t="s">
        <v>5731</v>
      </c>
    </row>
    <row r="611" spans="1:59" x14ac:dyDescent="0.25">
      <c r="A611" t="s">
        <v>777</v>
      </c>
      <c r="B611" t="s">
        <v>156</v>
      </c>
      <c r="C611">
        <v>1</v>
      </c>
      <c r="D611">
        <v>612</v>
      </c>
      <c r="E611">
        <v>2</v>
      </c>
      <c r="F611" t="s">
        <v>66</v>
      </c>
      <c r="G611" t="s">
        <v>67</v>
      </c>
      <c r="H611" t="s">
        <v>68</v>
      </c>
      <c r="I611" t="s">
        <v>7</v>
      </c>
      <c r="J611" t="s">
        <v>7</v>
      </c>
      <c r="K611" t="s">
        <v>70</v>
      </c>
      <c r="L611">
        <v>50</v>
      </c>
      <c r="M611">
        <v>1017863</v>
      </c>
      <c r="N611">
        <v>6</v>
      </c>
      <c r="O611">
        <v>2</v>
      </c>
      <c r="P611" t="s">
        <v>71</v>
      </c>
      <c r="Q611" t="s">
        <v>4519</v>
      </c>
      <c r="R611">
        <v>56</v>
      </c>
      <c r="T611">
        <v>15</v>
      </c>
      <c r="U611">
        <v>20</v>
      </c>
      <c r="V611">
        <v>8</v>
      </c>
      <c r="W611">
        <v>0</v>
      </c>
      <c r="X611">
        <v>8</v>
      </c>
      <c r="Y611">
        <v>1</v>
      </c>
      <c r="Z611">
        <v>24</v>
      </c>
      <c r="AA611">
        <v>29</v>
      </c>
      <c r="AB611">
        <v>50</v>
      </c>
      <c r="AC611">
        <v>20</v>
      </c>
      <c r="AD611">
        <v>15</v>
      </c>
      <c r="AE611">
        <v>1</v>
      </c>
      <c r="AF611">
        <v>36</v>
      </c>
      <c r="AG611">
        <v>0</v>
      </c>
      <c r="AH611">
        <v>30</v>
      </c>
      <c r="AI611">
        <v>14</v>
      </c>
      <c r="AJ611">
        <v>29</v>
      </c>
      <c r="AK611">
        <v>30</v>
      </c>
      <c r="AL611">
        <v>0</v>
      </c>
      <c r="AM611">
        <v>0.12</v>
      </c>
      <c r="AN611">
        <v>2.6363636363636362</v>
      </c>
      <c r="AO611">
        <v>0</v>
      </c>
      <c r="AP611" t="s">
        <v>82</v>
      </c>
      <c r="AQ611" t="s">
        <v>73</v>
      </c>
      <c r="AR611" t="s">
        <v>472</v>
      </c>
      <c r="AS611">
        <v>2859</v>
      </c>
      <c r="AT611">
        <v>2827</v>
      </c>
      <c r="AU611">
        <v>0</v>
      </c>
      <c r="AV611">
        <v>0</v>
      </c>
      <c r="AW611">
        <v>5.6859999999999999</v>
      </c>
      <c r="AX611">
        <v>0.2843</v>
      </c>
      <c r="AY611">
        <v>10.2348</v>
      </c>
      <c r="AZ611" t="s">
        <v>74</v>
      </c>
      <c r="BA611">
        <v>-4.2347999999999999</v>
      </c>
      <c r="BB611">
        <v>-14.895532887794584</v>
      </c>
      <c r="BC611" t="s">
        <v>76</v>
      </c>
      <c r="BD611">
        <v>0</v>
      </c>
      <c r="BE611" t="s">
        <v>76</v>
      </c>
      <c r="BF611">
        <v>5.8550000000000004</v>
      </c>
      <c r="BG611" t="s">
        <v>5731</v>
      </c>
    </row>
    <row r="612" spans="1:59" x14ac:dyDescent="0.25">
      <c r="A612" t="s">
        <v>778</v>
      </c>
      <c r="B612" t="s">
        <v>156</v>
      </c>
      <c r="C612">
        <v>1</v>
      </c>
      <c r="D612">
        <v>613</v>
      </c>
      <c r="E612">
        <v>2</v>
      </c>
      <c r="F612" t="s">
        <v>66</v>
      </c>
      <c r="G612" t="s">
        <v>67</v>
      </c>
      <c r="H612" t="s">
        <v>68</v>
      </c>
      <c r="I612" t="s">
        <v>7</v>
      </c>
      <c r="J612" t="s">
        <v>7</v>
      </c>
      <c r="K612" t="s">
        <v>70</v>
      </c>
      <c r="L612">
        <v>50</v>
      </c>
      <c r="M612">
        <v>1017865</v>
      </c>
      <c r="N612">
        <v>6</v>
      </c>
      <c r="O612">
        <v>2</v>
      </c>
      <c r="P612" t="s">
        <v>71</v>
      </c>
      <c r="Q612" t="s">
        <v>4519</v>
      </c>
      <c r="R612">
        <v>56</v>
      </c>
      <c r="T612">
        <v>8</v>
      </c>
      <c r="U612">
        <v>13</v>
      </c>
      <c r="V612">
        <v>4</v>
      </c>
      <c r="W612">
        <v>0</v>
      </c>
      <c r="X612">
        <v>4</v>
      </c>
      <c r="Y612">
        <v>2</v>
      </c>
      <c r="Z612">
        <v>14</v>
      </c>
      <c r="AA612">
        <v>19</v>
      </c>
      <c r="AB612">
        <v>50</v>
      </c>
      <c r="AC612">
        <v>14</v>
      </c>
      <c r="AD612">
        <v>7</v>
      </c>
      <c r="AE612">
        <v>2</v>
      </c>
      <c r="AF612">
        <v>23</v>
      </c>
      <c r="AG612">
        <v>0</v>
      </c>
      <c r="AH612">
        <v>36</v>
      </c>
      <c r="AI612">
        <v>27</v>
      </c>
      <c r="AJ612">
        <v>34</v>
      </c>
      <c r="AK612">
        <v>36</v>
      </c>
      <c r="AL612">
        <v>0</v>
      </c>
      <c r="AM612">
        <v>0.12</v>
      </c>
      <c r="AN612">
        <v>3.0909090909090908</v>
      </c>
      <c r="AO612">
        <v>0</v>
      </c>
      <c r="AP612" t="s">
        <v>82</v>
      </c>
      <c r="AQ612" t="s">
        <v>73</v>
      </c>
      <c r="AR612" t="s">
        <v>472</v>
      </c>
      <c r="AS612">
        <v>1270</v>
      </c>
      <c r="AT612">
        <v>1139</v>
      </c>
      <c r="AU612">
        <v>0</v>
      </c>
      <c r="AV612">
        <v>0</v>
      </c>
      <c r="AW612">
        <v>2.4089999999999998</v>
      </c>
      <c r="AX612">
        <v>0.17207142857142857</v>
      </c>
      <c r="AY612">
        <v>3.957642857142857</v>
      </c>
      <c r="AZ612" t="s">
        <v>74</v>
      </c>
      <c r="BA612">
        <v>2.042357142857143</v>
      </c>
      <c r="BB612">
        <v>11.869240348692404</v>
      </c>
      <c r="BC612" t="s">
        <v>76</v>
      </c>
      <c r="BD612">
        <v>0</v>
      </c>
      <c r="BE612" t="s">
        <v>76</v>
      </c>
      <c r="BF612">
        <v>2.4950000000000001</v>
      </c>
      <c r="BG612" t="s">
        <v>5731</v>
      </c>
    </row>
    <row r="613" spans="1:59" x14ac:dyDescent="0.25">
      <c r="A613" t="s">
        <v>779</v>
      </c>
      <c r="B613" t="s">
        <v>156</v>
      </c>
      <c r="C613">
        <v>1</v>
      </c>
      <c r="D613">
        <v>614</v>
      </c>
      <c r="E613">
        <v>2</v>
      </c>
      <c r="F613" t="s">
        <v>66</v>
      </c>
      <c r="G613" t="s">
        <v>67</v>
      </c>
      <c r="H613" t="s">
        <v>68</v>
      </c>
      <c r="I613" t="s">
        <v>7</v>
      </c>
      <c r="J613" t="s">
        <v>7</v>
      </c>
      <c r="K613" t="s">
        <v>70</v>
      </c>
      <c r="L613">
        <v>50</v>
      </c>
      <c r="M613">
        <v>1017867</v>
      </c>
      <c r="N613">
        <v>6</v>
      </c>
      <c r="O613">
        <v>2</v>
      </c>
      <c r="P613" t="s">
        <v>71</v>
      </c>
      <c r="Q613" t="s">
        <v>4519</v>
      </c>
      <c r="R613">
        <v>56</v>
      </c>
      <c r="T613">
        <v>7</v>
      </c>
      <c r="U613">
        <v>12</v>
      </c>
      <c r="V613">
        <v>12</v>
      </c>
      <c r="W613">
        <v>0</v>
      </c>
      <c r="X613">
        <v>12</v>
      </c>
      <c r="Y613">
        <v>4</v>
      </c>
      <c r="Z613">
        <v>23</v>
      </c>
      <c r="AA613">
        <v>28</v>
      </c>
      <c r="AB613">
        <v>50</v>
      </c>
      <c r="AC613">
        <v>12</v>
      </c>
      <c r="AD613">
        <v>15</v>
      </c>
      <c r="AE613">
        <v>7</v>
      </c>
      <c r="AF613">
        <v>34</v>
      </c>
      <c r="AG613">
        <v>0</v>
      </c>
      <c r="AH613">
        <v>38</v>
      </c>
      <c r="AI613">
        <v>16</v>
      </c>
      <c r="AJ613">
        <v>31</v>
      </c>
      <c r="AK613">
        <v>38</v>
      </c>
      <c r="AL613">
        <v>0</v>
      </c>
      <c r="AM613">
        <v>0.12</v>
      </c>
      <c r="AN613">
        <v>2.8181818181818183</v>
      </c>
      <c r="AO613">
        <v>0</v>
      </c>
      <c r="AP613" t="s">
        <v>82</v>
      </c>
      <c r="AQ613" t="s">
        <v>73</v>
      </c>
      <c r="AR613" t="s">
        <v>472</v>
      </c>
      <c r="AS613">
        <v>1623</v>
      </c>
      <c r="AT613">
        <v>1582</v>
      </c>
      <c r="AU613">
        <v>0</v>
      </c>
      <c r="AV613">
        <v>0</v>
      </c>
      <c r="AW613">
        <v>3.2050000000000001</v>
      </c>
      <c r="AX613">
        <v>0.26708333333333334</v>
      </c>
      <c r="AY613">
        <v>9.0808333333333344</v>
      </c>
      <c r="AZ613" t="s">
        <v>74</v>
      </c>
      <c r="BA613">
        <v>-3.0808333333333344</v>
      </c>
      <c r="BB613">
        <v>-11.535101404056165</v>
      </c>
      <c r="BC613" t="s">
        <v>76</v>
      </c>
      <c r="BD613">
        <v>0</v>
      </c>
      <c r="BE613" t="s">
        <v>76</v>
      </c>
      <c r="BF613">
        <v>3.4529999999999998</v>
      </c>
      <c r="BG613" t="s">
        <v>5731</v>
      </c>
    </row>
    <row r="614" spans="1:59" x14ac:dyDescent="0.25">
      <c r="A614" t="s">
        <v>780</v>
      </c>
      <c r="B614" t="s">
        <v>156</v>
      </c>
      <c r="C614">
        <v>1</v>
      </c>
      <c r="D614">
        <v>615</v>
      </c>
      <c r="E614">
        <v>2</v>
      </c>
      <c r="F614" t="s">
        <v>66</v>
      </c>
      <c r="G614" t="s">
        <v>67</v>
      </c>
      <c r="H614" t="s">
        <v>68</v>
      </c>
      <c r="I614" t="s">
        <v>7</v>
      </c>
      <c r="J614" t="s">
        <v>7</v>
      </c>
      <c r="K614" t="s">
        <v>70</v>
      </c>
      <c r="L614">
        <v>50</v>
      </c>
      <c r="M614">
        <v>1017869</v>
      </c>
      <c r="N614">
        <v>6</v>
      </c>
      <c r="O614">
        <v>2</v>
      </c>
      <c r="P614" t="s">
        <v>71</v>
      </c>
      <c r="Q614" t="s">
        <v>4519</v>
      </c>
      <c r="R614">
        <v>56</v>
      </c>
      <c r="T614">
        <v>9</v>
      </c>
      <c r="U614">
        <v>14</v>
      </c>
      <c r="V614">
        <v>13</v>
      </c>
      <c r="W614">
        <v>0</v>
      </c>
      <c r="X614">
        <v>13</v>
      </c>
      <c r="Y614">
        <v>0</v>
      </c>
      <c r="Z614">
        <v>22</v>
      </c>
      <c r="AA614">
        <v>27</v>
      </c>
      <c r="AB614">
        <v>50</v>
      </c>
      <c r="AC614">
        <v>15</v>
      </c>
      <c r="AD614">
        <v>20</v>
      </c>
      <c r="AE614">
        <v>0</v>
      </c>
      <c r="AF614">
        <v>35</v>
      </c>
      <c r="AG614">
        <v>0</v>
      </c>
      <c r="AH614">
        <v>35</v>
      </c>
      <c r="AI614">
        <v>15</v>
      </c>
      <c r="AJ614">
        <v>35</v>
      </c>
      <c r="AK614">
        <v>35</v>
      </c>
      <c r="AL614">
        <v>0</v>
      </c>
      <c r="AM614">
        <v>0.12</v>
      </c>
      <c r="AN614">
        <v>3.1818181818181821</v>
      </c>
      <c r="AO614">
        <v>0</v>
      </c>
      <c r="AP614" t="s">
        <v>82</v>
      </c>
      <c r="AQ614" t="s">
        <v>73</v>
      </c>
      <c r="AR614" t="s">
        <v>472</v>
      </c>
      <c r="AS614">
        <v>1508</v>
      </c>
      <c r="AT614">
        <v>1447</v>
      </c>
      <c r="AU614">
        <v>0</v>
      </c>
      <c r="AV614">
        <v>0</v>
      </c>
      <c r="AW614">
        <v>2.9550000000000001</v>
      </c>
      <c r="AX614">
        <v>0.19700000000000001</v>
      </c>
      <c r="AY614">
        <v>6.8950000000000005</v>
      </c>
      <c r="AZ614" t="s">
        <v>74</v>
      </c>
      <c r="BA614">
        <v>-0.89500000000000046</v>
      </c>
      <c r="BB614">
        <v>-4.5431472081218294</v>
      </c>
      <c r="BC614" t="s">
        <v>76</v>
      </c>
      <c r="BD614">
        <v>0</v>
      </c>
      <c r="BE614" t="s">
        <v>76</v>
      </c>
      <c r="BF614">
        <v>3.581</v>
      </c>
      <c r="BG614" t="s">
        <v>5731</v>
      </c>
    </row>
    <row r="615" spans="1:59" x14ac:dyDescent="0.25">
      <c r="A615" t="s">
        <v>781</v>
      </c>
      <c r="B615" t="s">
        <v>156</v>
      </c>
      <c r="C615">
        <v>1</v>
      </c>
      <c r="D615">
        <v>616</v>
      </c>
      <c r="E615">
        <v>2</v>
      </c>
      <c r="F615" t="s">
        <v>66</v>
      </c>
      <c r="G615" t="s">
        <v>67</v>
      </c>
      <c r="H615" t="s">
        <v>68</v>
      </c>
      <c r="I615" t="s">
        <v>7</v>
      </c>
      <c r="J615" t="s">
        <v>7</v>
      </c>
      <c r="K615" t="s">
        <v>70</v>
      </c>
      <c r="L615">
        <v>50</v>
      </c>
      <c r="M615">
        <v>1017871</v>
      </c>
      <c r="N615">
        <v>6</v>
      </c>
      <c r="O615">
        <v>2</v>
      </c>
      <c r="P615" t="s">
        <v>71</v>
      </c>
      <c r="Q615" t="s">
        <v>4519</v>
      </c>
      <c r="R615">
        <v>56</v>
      </c>
      <c r="T615">
        <v>7</v>
      </c>
      <c r="U615">
        <v>12</v>
      </c>
      <c r="V615">
        <v>11</v>
      </c>
      <c r="W615">
        <v>2</v>
      </c>
      <c r="X615">
        <v>9</v>
      </c>
      <c r="Y615">
        <v>1</v>
      </c>
      <c r="Z615">
        <v>19</v>
      </c>
      <c r="AA615">
        <v>24</v>
      </c>
      <c r="AB615">
        <v>50</v>
      </c>
      <c r="AC615">
        <v>12</v>
      </c>
      <c r="AD615">
        <v>11</v>
      </c>
      <c r="AE615">
        <v>1</v>
      </c>
      <c r="AF615">
        <v>27</v>
      </c>
      <c r="AG615">
        <v>3</v>
      </c>
      <c r="AH615">
        <v>38</v>
      </c>
      <c r="AI615">
        <v>23</v>
      </c>
      <c r="AJ615">
        <v>34</v>
      </c>
      <c r="AK615">
        <v>35</v>
      </c>
      <c r="AL615">
        <v>0</v>
      </c>
      <c r="AM615">
        <v>0.12</v>
      </c>
      <c r="AN615">
        <v>3.0909090909090908</v>
      </c>
      <c r="AO615">
        <v>0.40909090909090906</v>
      </c>
      <c r="AP615" t="s">
        <v>82</v>
      </c>
      <c r="AQ615" t="s">
        <v>73</v>
      </c>
      <c r="AR615" t="s">
        <v>472</v>
      </c>
      <c r="AS615">
        <v>1210</v>
      </c>
      <c r="AT615">
        <v>972</v>
      </c>
      <c r="AU615">
        <v>0</v>
      </c>
      <c r="AV615">
        <v>0</v>
      </c>
      <c r="AW615">
        <v>2.1819999999999999</v>
      </c>
      <c r="AX615">
        <v>0.18183333333333332</v>
      </c>
      <c r="AY615">
        <v>4.9094999999999995</v>
      </c>
      <c r="AZ615" t="s">
        <v>74</v>
      </c>
      <c r="BA615">
        <v>1.0905000000000005</v>
      </c>
      <c r="BB615">
        <v>5.997250229147574</v>
      </c>
      <c r="BC615" t="s">
        <v>81</v>
      </c>
      <c r="BD615">
        <v>0</v>
      </c>
      <c r="BE615" t="s">
        <v>76</v>
      </c>
      <c r="BF615">
        <v>2.1110000000000002</v>
      </c>
      <c r="BG615" t="s">
        <v>5731</v>
      </c>
    </row>
    <row r="616" spans="1:59" x14ac:dyDescent="0.25">
      <c r="A616" t="s">
        <v>782</v>
      </c>
      <c r="B616" t="s">
        <v>156</v>
      </c>
      <c r="C616">
        <v>1</v>
      </c>
      <c r="D616">
        <v>999</v>
      </c>
      <c r="E616">
        <v>1</v>
      </c>
      <c r="F616" t="s">
        <v>66</v>
      </c>
      <c r="G616" t="s">
        <v>67</v>
      </c>
      <c r="H616" t="s">
        <v>77</v>
      </c>
      <c r="I616" t="s">
        <v>5</v>
      </c>
      <c r="J616" t="s">
        <v>93</v>
      </c>
      <c r="K616" t="s">
        <v>70</v>
      </c>
      <c r="L616">
        <v>50</v>
      </c>
      <c r="M616">
        <v>1426593</v>
      </c>
      <c r="N616">
        <v>0</v>
      </c>
      <c r="O616">
        <v>1</v>
      </c>
      <c r="P616" t="s">
        <v>71</v>
      </c>
      <c r="Q616">
        <v>0</v>
      </c>
      <c r="R616">
        <v>1</v>
      </c>
      <c r="T616">
        <v>0</v>
      </c>
      <c r="U616">
        <v>4</v>
      </c>
      <c r="V616">
        <v>0</v>
      </c>
      <c r="W616">
        <v>0</v>
      </c>
      <c r="X616">
        <v>0</v>
      </c>
      <c r="Y616">
        <v>0</v>
      </c>
      <c r="Z616">
        <v>0</v>
      </c>
      <c r="AA616">
        <v>4</v>
      </c>
      <c r="AB616">
        <v>50</v>
      </c>
      <c r="AC616">
        <v>6</v>
      </c>
      <c r="AD616">
        <v>0</v>
      </c>
      <c r="AE616">
        <v>0</v>
      </c>
      <c r="AF616">
        <v>6</v>
      </c>
      <c r="AG616">
        <v>0</v>
      </c>
      <c r="AH616">
        <v>44</v>
      </c>
      <c r="AI616">
        <v>44</v>
      </c>
      <c r="AJ616">
        <v>44</v>
      </c>
      <c r="AK616">
        <v>44</v>
      </c>
      <c r="AL616">
        <v>0</v>
      </c>
      <c r="AM616">
        <v>0</v>
      </c>
      <c r="AN616">
        <v>4</v>
      </c>
      <c r="AO616">
        <v>0</v>
      </c>
      <c r="AP616" t="s">
        <v>79</v>
      </c>
      <c r="AQ616" t="s">
        <v>73</v>
      </c>
      <c r="AR616" t="s">
        <v>157</v>
      </c>
      <c r="AS616">
        <v>0</v>
      </c>
      <c r="AT616">
        <v>0</v>
      </c>
      <c r="AU616">
        <v>0</v>
      </c>
      <c r="AV616">
        <v>0</v>
      </c>
      <c r="AW616">
        <v>0</v>
      </c>
      <c r="AX616">
        <v>0</v>
      </c>
      <c r="AY616">
        <v>0</v>
      </c>
      <c r="AZ616" t="s">
        <v>80</v>
      </c>
      <c r="BA616">
        <v>0</v>
      </c>
      <c r="BB616">
        <v>0</v>
      </c>
      <c r="BC616" t="s">
        <v>75</v>
      </c>
      <c r="BD616">
        <v>0</v>
      </c>
      <c r="BE616" t="s">
        <v>76</v>
      </c>
      <c r="BF616">
        <v>2.6655479999999998</v>
      </c>
      <c r="BG616" t="s">
        <v>5732</v>
      </c>
    </row>
    <row r="617" spans="1:59" x14ac:dyDescent="0.25">
      <c r="A617" t="s">
        <v>783</v>
      </c>
      <c r="B617" t="s">
        <v>156</v>
      </c>
      <c r="C617">
        <v>2</v>
      </c>
      <c r="D617">
        <v>1</v>
      </c>
      <c r="E617">
        <v>1</v>
      </c>
      <c r="F617" t="s">
        <v>66</v>
      </c>
      <c r="G617" t="s">
        <v>67</v>
      </c>
      <c r="H617" t="s">
        <v>68</v>
      </c>
      <c r="I617" t="s">
        <v>7</v>
      </c>
      <c r="J617" t="s">
        <v>7</v>
      </c>
      <c r="K617" t="s">
        <v>70</v>
      </c>
      <c r="L617">
        <v>50</v>
      </c>
      <c r="M617">
        <v>1137093</v>
      </c>
      <c r="N617">
        <v>6</v>
      </c>
      <c r="O617">
        <v>3</v>
      </c>
      <c r="P617" t="s">
        <v>109</v>
      </c>
      <c r="Q617" t="s">
        <v>4464</v>
      </c>
      <c r="R617">
        <v>1</v>
      </c>
      <c r="T617">
        <v>6</v>
      </c>
      <c r="U617">
        <v>11</v>
      </c>
      <c r="V617">
        <v>6</v>
      </c>
      <c r="W617">
        <v>0</v>
      </c>
      <c r="X617">
        <v>6</v>
      </c>
      <c r="Y617">
        <v>0</v>
      </c>
      <c r="Z617">
        <v>12</v>
      </c>
      <c r="AA617">
        <v>17</v>
      </c>
      <c r="AB617">
        <v>50</v>
      </c>
      <c r="AC617">
        <v>12</v>
      </c>
      <c r="AD617">
        <v>9</v>
      </c>
      <c r="AE617">
        <v>0</v>
      </c>
      <c r="AF617">
        <v>21</v>
      </c>
      <c r="AG617">
        <v>0</v>
      </c>
      <c r="AH617">
        <v>38</v>
      </c>
      <c r="AI617">
        <v>29</v>
      </c>
      <c r="AJ617">
        <v>38</v>
      </c>
      <c r="AK617">
        <v>38</v>
      </c>
      <c r="AL617">
        <v>0</v>
      </c>
      <c r="AM617">
        <v>0.12</v>
      </c>
      <c r="AN617">
        <v>3.4545454545454546</v>
      </c>
      <c r="AO617">
        <v>0</v>
      </c>
      <c r="AP617" t="s">
        <v>82</v>
      </c>
      <c r="AQ617" t="s">
        <v>73</v>
      </c>
      <c r="AR617" t="s">
        <v>157</v>
      </c>
      <c r="AS617">
        <v>995</v>
      </c>
      <c r="AT617">
        <v>832</v>
      </c>
      <c r="AU617">
        <v>0</v>
      </c>
      <c r="AV617">
        <v>0</v>
      </c>
      <c r="AW617">
        <v>1.827</v>
      </c>
      <c r="AX617">
        <v>0.15225</v>
      </c>
      <c r="AY617">
        <v>3.1972499999999999</v>
      </c>
      <c r="AZ617" t="s">
        <v>74</v>
      </c>
      <c r="BA617">
        <v>2.8027500000000001</v>
      </c>
      <c r="BB617">
        <v>18.408866995073893</v>
      </c>
      <c r="BC617" t="s">
        <v>75</v>
      </c>
      <c r="BD617">
        <v>0</v>
      </c>
      <c r="BE617" t="s">
        <v>76</v>
      </c>
      <c r="BF617">
        <v>1.82</v>
      </c>
      <c r="BG617" t="s">
        <v>5733</v>
      </c>
    </row>
    <row r="618" spans="1:59" x14ac:dyDescent="0.25">
      <c r="A618" t="s">
        <v>784</v>
      </c>
      <c r="B618" t="s">
        <v>156</v>
      </c>
      <c r="C618">
        <v>2</v>
      </c>
      <c r="D618">
        <v>2</v>
      </c>
      <c r="E618">
        <v>1</v>
      </c>
      <c r="F618" t="s">
        <v>66</v>
      </c>
      <c r="G618" t="s">
        <v>67</v>
      </c>
      <c r="H618" t="s">
        <v>68</v>
      </c>
      <c r="I618" t="s">
        <v>7</v>
      </c>
      <c r="J618" t="s">
        <v>7</v>
      </c>
      <c r="K618" t="s">
        <v>70</v>
      </c>
      <c r="L618">
        <v>50</v>
      </c>
      <c r="M618">
        <v>1137095</v>
      </c>
      <c r="N618">
        <v>6</v>
      </c>
      <c r="O618">
        <v>3</v>
      </c>
      <c r="P618" t="s">
        <v>109</v>
      </c>
      <c r="Q618" t="s">
        <v>4464</v>
      </c>
      <c r="R618">
        <v>1</v>
      </c>
      <c r="T618">
        <v>8</v>
      </c>
      <c r="U618">
        <v>13</v>
      </c>
      <c r="V618">
        <v>1</v>
      </c>
      <c r="W618">
        <v>0</v>
      </c>
      <c r="X618">
        <v>1</v>
      </c>
      <c r="Y618">
        <v>0</v>
      </c>
      <c r="Z618">
        <v>9</v>
      </c>
      <c r="AA618">
        <v>14</v>
      </c>
      <c r="AB618">
        <v>50</v>
      </c>
      <c r="AC618">
        <v>17</v>
      </c>
      <c r="AD618">
        <v>2</v>
      </c>
      <c r="AE618">
        <v>0</v>
      </c>
      <c r="AF618">
        <v>19</v>
      </c>
      <c r="AG618">
        <v>0</v>
      </c>
      <c r="AH618">
        <v>33</v>
      </c>
      <c r="AI618">
        <v>31</v>
      </c>
      <c r="AJ618">
        <v>33</v>
      </c>
      <c r="AK618">
        <v>33</v>
      </c>
      <c r="AL618">
        <v>0</v>
      </c>
      <c r="AM618">
        <v>0.12</v>
      </c>
      <c r="AN618">
        <v>3</v>
      </c>
      <c r="AO618">
        <v>0</v>
      </c>
      <c r="AP618" t="s">
        <v>82</v>
      </c>
      <c r="AQ618" t="s">
        <v>73</v>
      </c>
      <c r="AR618" t="s">
        <v>157</v>
      </c>
      <c r="AS618">
        <v>1341</v>
      </c>
      <c r="AT618">
        <v>1374</v>
      </c>
      <c r="AU618">
        <v>0</v>
      </c>
      <c r="AV618">
        <v>0</v>
      </c>
      <c r="AW618">
        <v>2.7149999999999999</v>
      </c>
      <c r="AX618">
        <v>0.15970588235294117</v>
      </c>
      <c r="AY618">
        <v>3.0344117647058821</v>
      </c>
      <c r="AZ618" t="s">
        <v>74</v>
      </c>
      <c r="BA618">
        <v>2.9655882352941179</v>
      </c>
      <c r="BB618">
        <v>18.569060773480665</v>
      </c>
      <c r="BC618" t="s">
        <v>76</v>
      </c>
      <c r="BD618">
        <v>0</v>
      </c>
      <c r="BE618" t="s">
        <v>76</v>
      </c>
      <c r="BF618">
        <v>2.7909999999999999</v>
      </c>
      <c r="BG618" t="s">
        <v>5733</v>
      </c>
    </row>
    <row r="619" spans="1:59" x14ac:dyDescent="0.25">
      <c r="A619" t="s">
        <v>785</v>
      </c>
      <c r="B619" t="s">
        <v>156</v>
      </c>
      <c r="C619">
        <v>2</v>
      </c>
      <c r="D619">
        <v>3</v>
      </c>
      <c r="E619">
        <v>1</v>
      </c>
      <c r="F619" t="s">
        <v>66</v>
      </c>
      <c r="G619" t="s">
        <v>67</v>
      </c>
      <c r="H619" t="s">
        <v>68</v>
      </c>
      <c r="I619" t="s">
        <v>7</v>
      </c>
      <c r="J619" t="s">
        <v>7</v>
      </c>
      <c r="K619" t="s">
        <v>70</v>
      </c>
      <c r="L619">
        <v>50</v>
      </c>
      <c r="M619">
        <v>1137097</v>
      </c>
      <c r="N619">
        <v>6</v>
      </c>
      <c r="O619">
        <v>3</v>
      </c>
      <c r="P619" t="s">
        <v>109</v>
      </c>
      <c r="Q619" t="s">
        <v>4464</v>
      </c>
      <c r="R619">
        <v>1</v>
      </c>
      <c r="T619">
        <v>11</v>
      </c>
      <c r="U619">
        <v>16</v>
      </c>
      <c r="V619">
        <v>4</v>
      </c>
      <c r="W619">
        <v>0</v>
      </c>
      <c r="X619">
        <v>4</v>
      </c>
      <c r="Y619">
        <v>0</v>
      </c>
      <c r="Z619">
        <v>15</v>
      </c>
      <c r="AA619">
        <v>20</v>
      </c>
      <c r="AB619">
        <v>50</v>
      </c>
      <c r="AC619">
        <v>24</v>
      </c>
      <c r="AD619">
        <v>8</v>
      </c>
      <c r="AE619">
        <v>0</v>
      </c>
      <c r="AF619">
        <v>32</v>
      </c>
      <c r="AG619">
        <v>0</v>
      </c>
      <c r="AH619">
        <v>26</v>
      </c>
      <c r="AI619">
        <v>18</v>
      </c>
      <c r="AJ619">
        <v>26</v>
      </c>
      <c r="AK619">
        <v>26</v>
      </c>
      <c r="AL619">
        <v>0</v>
      </c>
      <c r="AM619">
        <v>0.12</v>
      </c>
      <c r="AN619">
        <v>2.3636363636363638</v>
      </c>
      <c r="AO619">
        <v>0</v>
      </c>
      <c r="AP619" t="s">
        <v>82</v>
      </c>
      <c r="AQ619" t="s">
        <v>73</v>
      </c>
      <c r="AR619" t="s">
        <v>157</v>
      </c>
      <c r="AS619">
        <v>1869</v>
      </c>
      <c r="AT619">
        <v>1426</v>
      </c>
      <c r="AU619">
        <v>0</v>
      </c>
      <c r="AV619">
        <v>0</v>
      </c>
      <c r="AW619">
        <v>3.2949999999999999</v>
      </c>
      <c r="AX619">
        <v>0.13729166666666667</v>
      </c>
      <c r="AY619">
        <v>4.3933333333333335</v>
      </c>
      <c r="AZ619" t="s">
        <v>74</v>
      </c>
      <c r="BA619">
        <v>1.6066666666666665</v>
      </c>
      <c r="BB619">
        <v>11.702579666160847</v>
      </c>
      <c r="BC619" t="s">
        <v>76</v>
      </c>
      <c r="BD619">
        <v>0</v>
      </c>
      <c r="BE619" t="s">
        <v>76</v>
      </c>
      <c r="BF619">
        <v>3.1989999999999998</v>
      </c>
      <c r="BG619" t="s">
        <v>5733</v>
      </c>
    </row>
    <row r="620" spans="1:59" x14ac:dyDescent="0.25">
      <c r="A620" t="s">
        <v>786</v>
      </c>
      <c r="B620" t="s">
        <v>156</v>
      </c>
      <c r="C620">
        <v>2</v>
      </c>
      <c r="D620">
        <v>4</v>
      </c>
      <c r="E620">
        <v>1</v>
      </c>
      <c r="F620" t="s">
        <v>66</v>
      </c>
      <c r="G620" t="s">
        <v>67</v>
      </c>
      <c r="H620" t="s">
        <v>68</v>
      </c>
      <c r="I620" t="s">
        <v>7</v>
      </c>
      <c r="J620" t="s">
        <v>7</v>
      </c>
      <c r="K620" t="s">
        <v>70</v>
      </c>
      <c r="L620">
        <v>50</v>
      </c>
      <c r="M620">
        <v>1137099</v>
      </c>
      <c r="N620">
        <v>6</v>
      </c>
      <c r="O620">
        <v>3</v>
      </c>
      <c r="P620" t="s">
        <v>109</v>
      </c>
      <c r="Q620" t="s">
        <v>4464</v>
      </c>
      <c r="R620">
        <v>1</v>
      </c>
      <c r="T620">
        <v>10</v>
      </c>
      <c r="U620">
        <v>15</v>
      </c>
      <c r="V620">
        <v>4</v>
      </c>
      <c r="W620">
        <v>0</v>
      </c>
      <c r="X620">
        <v>4</v>
      </c>
      <c r="Y620">
        <v>1</v>
      </c>
      <c r="Z620">
        <v>15</v>
      </c>
      <c r="AA620">
        <v>20</v>
      </c>
      <c r="AB620">
        <v>50</v>
      </c>
      <c r="AC620">
        <v>18</v>
      </c>
      <c r="AD620">
        <v>9</v>
      </c>
      <c r="AE620">
        <v>2</v>
      </c>
      <c r="AF620">
        <v>29</v>
      </c>
      <c r="AG620">
        <v>0</v>
      </c>
      <c r="AH620">
        <v>32</v>
      </c>
      <c r="AI620">
        <v>21</v>
      </c>
      <c r="AJ620">
        <v>30</v>
      </c>
      <c r="AK620">
        <v>32</v>
      </c>
      <c r="AL620">
        <v>0</v>
      </c>
      <c r="AM620">
        <v>0.12</v>
      </c>
      <c r="AN620">
        <v>2.7272727272727275</v>
      </c>
      <c r="AO620">
        <v>0</v>
      </c>
      <c r="AP620" t="s">
        <v>82</v>
      </c>
      <c r="AQ620" t="s">
        <v>73</v>
      </c>
      <c r="AR620" t="s">
        <v>157</v>
      </c>
      <c r="AS620">
        <v>1459</v>
      </c>
      <c r="AT620">
        <v>1384</v>
      </c>
      <c r="AU620">
        <v>0</v>
      </c>
      <c r="AV620">
        <v>0</v>
      </c>
      <c r="AW620">
        <v>2.843</v>
      </c>
      <c r="AX620">
        <v>0.15794444444444444</v>
      </c>
      <c r="AY620">
        <v>4.5803888888888888</v>
      </c>
      <c r="AZ620" t="s">
        <v>74</v>
      </c>
      <c r="BA620">
        <v>1.4196111111111112</v>
      </c>
      <c r="BB620">
        <v>8.9880408019697509</v>
      </c>
      <c r="BC620" t="s">
        <v>76</v>
      </c>
      <c r="BD620">
        <v>0</v>
      </c>
      <c r="BE620" t="s">
        <v>76</v>
      </c>
      <c r="BF620">
        <v>2.8559999999999999</v>
      </c>
      <c r="BG620" t="s">
        <v>5733</v>
      </c>
    </row>
    <row r="621" spans="1:59" x14ac:dyDescent="0.25">
      <c r="A621" t="s">
        <v>787</v>
      </c>
      <c r="B621" t="s">
        <v>156</v>
      </c>
      <c r="C621">
        <v>2</v>
      </c>
      <c r="D621">
        <v>5</v>
      </c>
      <c r="E621">
        <v>1</v>
      </c>
      <c r="F621" t="s">
        <v>66</v>
      </c>
      <c r="G621" t="s">
        <v>67</v>
      </c>
      <c r="H621" t="s">
        <v>68</v>
      </c>
      <c r="I621" t="s">
        <v>7</v>
      </c>
      <c r="J621" t="s">
        <v>7</v>
      </c>
      <c r="K621" t="s">
        <v>70</v>
      </c>
      <c r="L621">
        <v>50</v>
      </c>
      <c r="M621">
        <v>1137101</v>
      </c>
      <c r="N621">
        <v>6</v>
      </c>
      <c r="O621">
        <v>3</v>
      </c>
      <c r="P621" t="s">
        <v>109</v>
      </c>
      <c r="Q621" t="s">
        <v>4464</v>
      </c>
      <c r="R621">
        <v>1</v>
      </c>
      <c r="T621">
        <v>12</v>
      </c>
      <c r="U621">
        <v>17</v>
      </c>
      <c r="V621">
        <v>5</v>
      </c>
      <c r="W621">
        <v>0</v>
      </c>
      <c r="X621">
        <v>5</v>
      </c>
      <c r="Y621">
        <v>0</v>
      </c>
      <c r="Z621">
        <v>17</v>
      </c>
      <c r="AA621">
        <v>22</v>
      </c>
      <c r="AB621">
        <v>50</v>
      </c>
      <c r="AC621">
        <v>22</v>
      </c>
      <c r="AD621">
        <v>7</v>
      </c>
      <c r="AE621">
        <v>0</v>
      </c>
      <c r="AF621">
        <v>29</v>
      </c>
      <c r="AG621">
        <v>0</v>
      </c>
      <c r="AH621">
        <v>28</v>
      </c>
      <c r="AI621">
        <v>21</v>
      </c>
      <c r="AJ621">
        <v>28</v>
      </c>
      <c r="AK621">
        <v>28</v>
      </c>
      <c r="AL621">
        <v>0</v>
      </c>
      <c r="AM621">
        <v>0.12</v>
      </c>
      <c r="AN621">
        <v>2.5454545454545454</v>
      </c>
      <c r="AO621">
        <v>0</v>
      </c>
      <c r="AP621" t="s">
        <v>82</v>
      </c>
      <c r="AQ621" t="s">
        <v>73</v>
      </c>
      <c r="AR621" t="s">
        <v>157</v>
      </c>
      <c r="AS621">
        <v>1673</v>
      </c>
      <c r="AT621">
        <v>1733</v>
      </c>
      <c r="AU621">
        <v>0</v>
      </c>
      <c r="AV621">
        <v>0</v>
      </c>
      <c r="AW621">
        <v>3.4060000000000001</v>
      </c>
      <c r="AX621">
        <v>0.15481818181818183</v>
      </c>
      <c r="AY621">
        <v>4.489727272727273</v>
      </c>
      <c r="AZ621" t="s">
        <v>74</v>
      </c>
      <c r="BA621">
        <v>1.510272727272727</v>
      </c>
      <c r="BB621">
        <v>9.7551379917792111</v>
      </c>
      <c r="BC621" t="s">
        <v>76</v>
      </c>
      <c r="BD621">
        <v>0</v>
      </c>
      <c r="BE621" t="s">
        <v>76</v>
      </c>
      <c r="BF621">
        <v>3.4729999999999999</v>
      </c>
      <c r="BG621" t="s">
        <v>5733</v>
      </c>
    </row>
    <row r="622" spans="1:59" x14ac:dyDescent="0.25">
      <c r="A622" t="s">
        <v>788</v>
      </c>
      <c r="B622" t="s">
        <v>156</v>
      </c>
      <c r="C622">
        <v>2</v>
      </c>
      <c r="D622">
        <v>6</v>
      </c>
      <c r="E622">
        <v>1</v>
      </c>
      <c r="F622" t="s">
        <v>66</v>
      </c>
      <c r="G622" t="s">
        <v>67</v>
      </c>
      <c r="H622" t="s">
        <v>77</v>
      </c>
      <c r="I622" t="s">
        <v>5</v>
      </c>
      <c r="J622" t="s">
        <v>78</v>
      </c>
      <c r="K622" t="s">
        <v>70</v>
      </c>
      <c r="L622">
        <v>50</v>
      </c>
      <c r="M622">
        <v>1137103</v>
      </c>
      <c r="N622">
        <v>5</v>
      </c>
      <c r="O622">
        <v>3</v>
      </c>
      <c r="P622" t="s">
        <v>109</v>
      </c>
      <c r="Q622" t="s">
        <v>4464</v>
      </c>
      <c r="R622">
        <v>1</v>
      </c>
      <c r="T622">
        <v>0</v>
      </c>
      <c r="U622">
        <v>4</v>
      </c>
      <c r="V622">
        <v>0</v>
      </c>
      <c r="W622">
        <v>0</v>
      </c>
      <c r="X622">
        <v>0</v>
      </c>
      <c r="Y622">
        <v>0</v>
      </c>
      <c r="Z622">
        <v>0</v>
      </c>
      <c r="AA622">
        <v>4</v>
      </c>
      <c r="AB622">
        <v>50</v>
      </c>
      <c r="AC622">
        <v>4</v>
      </c>
      <c r="AD622">
        <v>0</v>
      </c>
      <c r="AE622">
        <v>0</v>
      </c>
      <c r="AF622">
        <v>4</v>
      </c>
      <c r="AG622">
        <v>0</v>
      </c>
      <c r="AH622">
        <v>46</v>
      </c>
      <c r="AI622">
        <v>46</v>
      </c>
      <c r="AJ622">
        <v>46</v>
      </c>
      <c r="AK622">
        <v>46</v>
      </c>
      <c r="AL622">
        <v>0</v>
      </c>
      <c r="AM622">
        <v>0.1</v>
      </c>
      <c r="AN622">
        <v>4.1818181818181817</v>
      </c>
      <c r="AO622">
        <v>0</v>
      </c>
      <c r="AP622" t="s">
        <v>79</v>
      </c>
      <c r="AQ622" t="s">
        <v>73</v>
      </c>
      <c r="AR622" t="s">
        <v>157</v>
      </c>
      <c r="AS622">
        <v>0</v>
      </c>
      <c r="AT622">
        <v>0</v>
      </c>
      <c r="AU622">
        <v>0</v>
      </c>
      <c r="AV622">
        <v>0</v>
      </c>
      <c r="AW622">
        <v>0</v>
      </c>
      <c r="AX622">
        <v>0</v>
      </c>
      <c r="AY622">
        <v>0</v>
      </c>
      <c r="AZ622" t="s">
        <v>80</v>
      </c>
      <c r="BA622">
        <v>5</v>
      </c>
      <c r="BB622">
        <v>0</v>
      </c>
      <c r="BC622" t="s">
        <v>76</v>
      </c>
      <c r="BD622">
        <v>0</v>
      </c>
      <c r="BE622" t="s">
        <v>76</v>
      </c>
      <c r="BF622">
        <v>4.5193653333333339</v>
      </c>
      <c r="BG622" t="s">
        <v>5733</v>
      </c>
    </row>
    <row r="623" spans="1:59" x14ac:dyDescent="0.25">
      <c r="A623" t="s">
        <v>789</v>
      </c>
      <c r="B623" t="s">
        <v>156</v>
      </c>
      <c r="C623">
        <v>2</v>
      </c>
      <c r="D623">
        <v>7</v>
      </c>
      <c r="E623">
        <v>1</v>
      </c>
      <c r="F623" t="s">
        <v>66</v>
      </c>
      <c r="G623" t="s">
        <v>67</v>
      </c>
      <c r="H623" t="s">
        <v>68</v>
      </c>
      <c r="I623" t="s">
        <v>7</v>
      </c>
      <c r="J623" t="s">
        <v>7</v>
      </c>
      <c r="K623" t="s">
        <v>70</v>
      </c>
      <c r="L623">
        <v>50</v>
      </c>
      <c r="M623">
        <v>1137105</v>
      </c>
      <c r="N623">
        <v>6</v>
      </c>
      <c r="O623">
        <v>3</v>
      </c>
      <c r="P623" t="s">
        <v>109</v>
      </c>
      <c r="Q623" t="s">
        <v>4464</v>
      </c>
      <c r="R623">
        <v>1</v>
      </c>
      <c r="T623">
        <v>10</v>
      </c>
      <c r="U623">
        <v>15</v>
      </c>
      <c r="V623">
        <v>4</v>
      </c>
      <c r="W623">
        <v>0</v>
      </c>
      <c r="X623">
        <v>4</v>
      </c>
      <c r="Y623">
        <v>1</v>
      </c>
      <c r="Z623">
        <v>15</v>
      </c>
      <c r="AA623">
        <v>20</v>
      </c>
      <c r="AB623">
        <v>50</v>
      </c>
      <c r="AC623">
        <v>17</v>
      </c>
      <c r="AD623">
        <v>7</v>
      </c>
      <c r="AE623">
        <v>2</v>
      </c>
      <c r="AF623">
        <v>26</v>
      </c>
      <c r="AG623">
        <v>0</v>
      </c>
      <c r="AH623">
        <v>33</v>
      </c>
      <c r="AI623">
        <v>24</v>
      </c>
      <c r="AJ623">
        <v>31</v>
      </c>
      <c r="AK623">
        <v>33</v>
      </c>
      <c r="AL623">
        <v>0</v>
      </c>
      <c r="AM623">
        <v>0.12</v>
      </c>
      <c r="AN623">
        <v>2.8181818181818183</v>
      </c>
      <c r="AO623">
        <v>0</v>
      </c>
      <c r="AP623" t="s">
        <v>82</v>
      </c>
      <c r="AQ623" t="s">
        <v>73</v>
      </c>
      <c r="AR623" t="s">
        <v>157</v>
      </c>
      <c r="AS623">
        <v>1436</v>
      </c>
      <c r="AT623">
        <v>1536</v>
      </c>
      <c r="AU623">
        <v>0</v>
      </c>
      <c r="AV623">
        <v>0</v>
      </c>
      <c r="AW623">
        <v>2.972</v>
      </c>
      <c r="AX623">
        <v>0.17482352941176471</v>
      </c>
      <c r="AY623">
        <v>4.5454117647058823</v>
      </c>
      <c r="AZ623" t="s">
        <v>74</v>
      </c>
      <c r="BA623">
        <v>1.4545882352941177</v>
      </c>
      <c r="BB623">
        <v>8.3203230148048455</v>
      </c>
      <c r="BC623" t="s">
        <v>76</v>
      </c>
      <c r="BD623">
        <v>0</v>
      </c>
      <c r="BE623" t="s">
        <v>76</v>
      </c>
      <c r="BF623">
        <v>2.9340000000000002</v>
      </c>
      <c r="BG623" t="s">
        <v>5733</v>
      </c>
    </row>
    <row r="624" spans="1:59" x14ac:dyDescent="0.25">
      <c r="A624" t="s">
        <v>790</v>
      </c>
      <c r="B624" t="s">
        <v>156</v>
      </c>
      <c r="C624">
        <v>2</v>
      </c>
      <c r="D624">
        <v>8</v>
      </c>
      <c r="E624">
        <v>1</v>
      </c>
      <c r="F624" t="s">
        <v>66</v>
      </c>
      <c r="G624" t="s">
        <v>67</v>
      </c>
      <c r="H624" t="s">
        <v>68</v>
      </c>
      <c r="I624" t="s">
        <v>7</v>
      </c>
      <c r="J624" t="s">
        <v>7</v>
      </c>
      <c r="K624" t="s">
        <v>70</v>
      </c>
      <c r="L624">
        <v>50</v>
      </c>
      <c r="M624">
        <v>1137107</v>
      </c>
      <c r="N624">
        <v>6</v>
      </c>
      <c r="O624">
        <v>3</v>
      </c>
      <c r="P624" t="s">
        <v>109</v>
      </c>
      <c r="Q624" t="s">
        <v>4464</v>
      </c>
      <c r="R624">
        <v>1</v>
      </c>
      <c r="T624">
        <v>6</v>
      </c>
      <c r="U624">
        <v>11</v>
      </c>
      <c r="V624">
        <v>3</v>
      </c>
      <c r="W624">
        <v>0</v>
      </c>
      <c r="X624">
        <v>3</v>
      </c>
      <c r="Y624">
        <v>2</v>
      </c>
      <c r="Z624">
        <v>11</v>
      </c>
      <c r="AA624">
        <v>16</v>
      </c>
      <c r="AB624">
        <v>50</v>
      </c>
      <c r="AC624">
        <v>15</v>
      </c>
      <c r="AD624">
        <v>5</v>
      </c>
      <c r="AE624">
        <v>3</v>
      </c>
      <c r="AF624">
        <v>23</v>
      </c>
      <c r="AG624">
        <v>0</v>
      </c>
      <c r="AH624">
        <v>35</v>
      </c>
      <c r="AI624">
        <v>27</v>
      </c>
      <c r="AJ624">
        <v>32</v>
      </c>
      <c r="AK624">
        <v>35</v>
      </c>
      <c r="AL624">
        <v>0</v>
      </c>
      <c r="AM624">
        <v>0.12</v>
      </c>
      <c r="AN624">
        <v>2.9090909090909092</v>
      </c>
      <c r="AO624">
        <v>0</v>
      </c>
      <c r="AP624" t="s">
        <v>82</v>
      </c>
      <c r="AQ624" t="s">
        <v>73</v>
      </c>
      <c r="AR624" t="s">
        <v>157</v>
      </c>
      <c r="AS624">
        <v>1334</v>
      </c>
      <c r="AT624">
        <v>1387</v>
      </c>
      <c r="AU624">
        <v>0</v>
      </c>
      <c r="AV624">
        <v>0</v>
      </c>
      <c r="AW624">
        <v>2.7210000000000001</v>
      </c>
      <c r="AX624">
        <v>0.18140000000000001</v>
      </c>
      <c r="AY624">
        <v>4.1722000000000001</v>
      </c>
      <c r="AZ624" t="s">
        <v>74</v>
      </c>
      <c r="BA624">
        <v>1.8277999999999999</v>
      </c>
      <c r="BB624">
        <v>10.076074972436603</v>
      </c>
      <c r="BC624" t="s">
        <v>76</v>
      </c>
      <c r="BD624">
        <v>0</v>
      </c>
      <c r="BE624" t="s">
        <v>76</v>
      </c>
      <c r="BF624">
        <v>2.7130000000000001</v>
      </c>
      <c r="BG624" t="s">
        <v>5733</v>
      </c>
    </row>
    <row r="625" spans="1:59" x14ac:dyDescent="0.25">
      <c r="A625" t="s">
        <v>791</v>
      </c>
      <c r="B625" t="s">
        <v>156</v>
      </c>
      <c r="C625">
        <v>2</v>
      </c>
      <c r="D625">
        <v>9</v>
      </c>
      <c r="E625">
        <v>1</v>
      </c>
      <c r="F625" t="s">
        <v>66</v>
      </c>
      <c r="G625" t="s">
        <v>67</v>
      </c>
      <c r="H625" t="s">
        <v>68</v>
      </c>
      <c r="I625" t="s">
        <v>7</v>
      </c>
      <c r="J625" t="s">
        <v>7</v>
      </c>
      <c r="K625" t="s">
        <v>70</v>
      </c>
      <c r="L625">
        <v>50</v>
      </c>
      <c r="M625">
        <v>1137109</v>
      </c>
      <c r="N625">
        <v>6</v>
      </c>
      <c r="O625">
        <v>3</v>
      </c>
      <c r="P625" t="s">
        <v>109</v>
      </c>
      <c r="Q625" t="s">
        <v>4464</v>
      </c>
      <c r="R625">
        <v>1</v>
      </c>
      <c r="T625">
        <v>16</v>
      </c>
      <c r="U625">
        <v>21</v>
      </c>
      <c r="V625">
        <v>0</v>
      </c>
      <c r="W625">
        <v>0</v>
      </c>
      <c r="X625">
        <v>0</v>
      </c>
      <c r="Y625">
        <v>0</v>
      </c>
      <c r="Z625">
        <v>16</v>
      </c>
      <c r="AA625">
        <v>21</v>
      </c>
      <c r="AB625">
        <v>50</v>
      </c>
      <c r="AC625">
        <v>21</v>
      </c>
      <c r="AD625">
        <v>0</v>
      </c>
      <c r="AE625">
        <v>0</v>
      </c>
      <c r="AF625">
        <v>21</v>
      </c>
      <c r="AG625">
        <v>0</v>
      </c>
      <c r="AH625">
        <v>29</v>
      </c>
      <c r="AI625">
        <v>29</v>
      </c>
      <c r="AJ625">
        <v>29</v>
      </c>
      <c r="AK625">
        <v>29</v>
      </c>
      <c r="AL625">
        <v>0</v>
      </c>
      <c r="AM625">
        <v>0.12</v>
      </c>
      <c r="AN625">
        <v>2.6363636363636362</v>
      </c>
      <c r="AO625">
        <v>0</v>
      </c>
      <c r="AP625" t="s">
        <v>82</v>
      </c>
      <c r="AQ625" t="s">
        <v>73</v>
      </c>
      <c r="AR625" t="s">
        <v>157</v>
      </c>
      <c r="AS625">
        <v>1889</v>
      </c>
      <c r="AT625">
        <v>1910</v>
      </c>
      <c r="AU625">
        <v>0</v>
      </c>
      <c r="AV625">
        <v>0</v>
      </c>
      <c r="AW625">
        <v>3.7989999999999999</v>
      </c>
      <c r="AX625">
        <v>0.1809047619047619</v>
      </c>
      <c r="AY625">
        <v>3.7989999999999999</v>
      </c>
      <c r="AZ625" t="s">
        <v>74</v>
      </c>
      <c r="BA625">
        <v>2.2010000000000001</v>
      </c>
      <c r="BB625">
        <v>12.166622795472493</v>
      </c>
      <c r="BC625" t="s">
        <v>76</v>
      </c>
      <c r="BD625">
        <v>0</v>
      </c>
      <c r="BE625" t="s">
        <v>76</v>
      </c>
      <c r="BF625">
        <v>3.8119999999999998</v>
      </c>
      <c r="BG625" t="s">
        <v>5733</v>
      </c>
    </row>
    <row r="626" spans="1:59" x14ac:dyDescent="0.25">
      <c r="A626" t="s">
        <v>792</v>
      </c>
      <c r="B626" t="s">
        <v>156</v>
      </c>
      <c r="C626">
        <v>2</v>
      </c>
      <c r="D626">
        <v>10</v>
      </c>
      <c r="E626">
        <v>1</v>
      </c>
      <c r="F626" t="s">
        <v>66</v>
      </c>
      <c r="G626" t="s">
        <v>67</v>
      </c>
      <c r="H626" t="s">
        <v>68</v>
      </c>
      <c r="I626" t="s">
        <v>7</v>
      </c>
      <c r="J626" t="s">
        <v>7</v>
      </c>
      <c r="K626" t="s">
        <v>70</v>
      </c>
      <c r="L626">
        <v>50</v>
      </c>
      <c r="M626">
        <v>1137111</v>
      </c>
      <c r="N626">
        <v>6</v>
      </c>
      <c r="O626">
        <v>3</v>
      </c>
      <c r="P626" t="s">
        <v>109</v>
      </c>
      <c r="Q626" t="s">
        <v>4464</v>
      </c>
      <c r="R626">
        <v>1</v>
      </c>
      <c r="T626">
        <v>24</v>
      </c>
      <c r="U626">
        <v>29</v>
      </c>
      <c r="V626">
        <v>1</v>
      </c>
      <c r="W626">
        <v>0</v>
      </c>
      <c r="X626">
        <v>1</v>
      </c>
      <c r="Y626">
        <v>0</v>
      </c>
      <c r="Z626">
        <v>25</v>
      </c>
      <c r="AA626">
        <v>30</v>
      </c>
      <c r="AB626">
        <v>50</v>
      </c>
      <c r="AC626">
        <v>29</v>
      </c>
      <c r="AD626">
        <v>1</v>
      </c>
      <c r="AE626">
        <v>0</v>
      </c>
      <c r="AF626">
        <v>30</v>
      </c>
      <c r="AG626">
        <v>0</v>
      </c>
      <c r="AH626">
        <v>21</v>
      </c>
      <c r="AI626">
        <v>20</v>
      </c>
      <c r="AJ626">
        <v>21</v>
      </c>
      <c r="AK626">
        <v>21</v>
      </c>
      <c r="AL626">
        <v>0</v>
      </c>
      <c r="AM626">
        <v>0.12</v>
      </c>
      <c r="AN626">
        <v>1.9090909090909092</v>
      </c>
      <c r="AO626">
        <v>0</v>
      </c>
      <c r="AP626" t="s">
        <v>82</v>
      </c>
      <c r="AQ626" t="s">
        <v>73</v>
      </c>
      <c r="AR626" t="s">
        <v>157</v>
      </c>
      <c r="AS626">
        <v>2749</v>
      </c>
      <c r="AT626">
        <v>2834</v>
      </c>
      <c r="AU626">
        <v>0</v>
      </c>
      <c r="AV626">
        <v>0</v>
      </c>
      <c r="AW626">
        <v>5.5830000000000002</v>
      </c>
      <c r="AX626">
        <v>0.19251724137931034</v>
      </c>
      <c r="AY626">
        <v>5.7755172413793101</v>
      </c>
      <c r="AZ626" t="s">
        <v>74</v>
      </c>
      <c r="BA626">
        <v>0.22448275862068989</v>
      </c>
      <c r="BB626">
        <v>1.1660397635679756</v>
      </c>
      <c r="BC626" t="s">
        <v>76</v>
      </c>
      <c r="BD626">
        <v>0</v>
      </c>
      <c r="BE626" t="s">
        <v>76</v>
      </c>
      <c r="BF626">
        <v>5.4109999999999996</v>
      </c>
      <c r="BG626" t="s">
        <v>5733</v>
      </c>
    </row>
    <row r="627" spans="1:59" x14ac:dyDescent="0.25">
      <c r="A627" t="s">
        <v>793</v>
      </c>
      <c r="B627" t="s">
        <v>156</v>
      </c>
      <c r="C627">
        <v>2</v>
      </c>
      <c r="D627">
        <v>11</v>
      </c>
      <c r="E627">
        <v>1</v>
      </c>
      <c r="F627" t="s">
        <v>66</v>
      </c>
      <c r="G627" t="s">
        <v>67</v>
      </c>
      <c r="H627" t="s">
        <v>68</v>
      </c>
      <c r="I627" t="s">
        <v>7</v>
      </c>
      <c r="J627" t="s">
        <v>7</v>
      </c>
      <c r="K627" t="s">
        <v>70</v>
      </c>
      <c r="L627">
        <v>50</v>
      </c>
      <c r="M627">
        <v>1137113</v>
      </c>
      <c r="N627">
        <v>6</v>
      </c>
      <c r="O627">
        <v>3</v>
      </c>
      <c r="P627" t="s">
        <v>109</v>
      </c>
      <c r="Q627" t="s">
        <v>4464</v>
      </c>
      <c r="R627">
        <v>1</v>
      </c>
      <c r="T627">
        <v>0</v>
      </c>
      <c r="U627">
        <v>5</v>
      </c>
      <c r="V627">
        <v>1</v>
      </c>
      <c r="W627">
        <v>0</v>
      </c>
      <c r="X627">
        <v>1</v>
      </c>
      <c r="Y627">
        <v>0</v>
      </c>
      <c r="Z627">
        <v>1</v>
      </c>
      <c r="AA627">
        <v>6</v>
      </c>
      <c r="AB627">
        <v>50</v>
      </c>
      <c r="AC627">
        <v>5</v>
      </c>
      <c r="AD627">
        <v>2</v>
      </c>
      <c r="AE627">
        <v>0</v>
      </c>
      <c r="AF627">
        <v>7</v>
      </c>
      <c r="AG627">
        <v>0</v>
      </c>
      <c r="AH627">
        <v>45</v>
      </c>
      <c r="AI627">
        <v>43</v>
      </c>
      <c r="AJ627">
        <v>45</v>
      </c>
      <c r="AK627">
        <v>45</v>
      </c>
      <c r="AL627">
        <v>0</v>
      </c>
      <c r="AM627">
        <v>0.12</v>
      </c>
      <c r="AN627">
        <v>4.0909090909090908</v>
      </c>
      <c r="AO627">
        <v>0</v>
      </c>
      <c r="AP627" t="s">
        <v>82</v>
      </c>
      <c r="AQ627" t="s">
        <v>73</v>
      </c>
      <c r="AR627" t="s">
        <v>157</v>
      </c>
      <c r="AS627">
        <v>221</v>
      </c>
      <c r="AT627">
        <v>181</v>
      </c>
      <c r="AU627">
        <v>0</v>
      </c>
      <c r="AV627">
        <v>0</v>
      </c>
      <c r="AW627">
        <v>0.40200000000000002</v>
      </c>
      <c r="AX627">
        <v>8.0399999999999999E-2</v>
      </c>
      <c r="AY627">
        <v>0.56279999999999997</v>
      </c>
      <c r="AZ627" t="s">
        <v>74</v>
      </c>
      <c r="BA627">
        <v>5.4371999999999998</v>
      </c>
      <c r="BB627">
        <v>67.626865671641795</v>
      </c>
      <c r="BC627" t="s">
        <v>81</v>
      </c>
      <c r="BD627">
        <v>1</v>
      </c>
      <c r="BE627" t="s">
        <v>76</v>
      </c>
      <c r="BF627">
        <v>0.41899999999999998</v>
      </c>
      <c r="BG627" t="s">
        <v>5733</v>
      </c>
    </row>
    <row r="628" spans="1:59" x14ac:dyDescent="0.25">
      <c r="A628" t="s">
        <v>794</v>
      </c>
      <c r="B628" t="s">
        <v>156</v>
      </c>
      <c r="C628">
        <v>2</v>
      </c>
      <c r="D628">
        <v>12</v>
      </c>
      <c r="E628">
        <v>2</v>
      </c>
      <c r="F628" t="s">
        <v>66</v>
      </c>
      <c r="G628" t="s">
        <v>67</v>
      </c>
      <c r="H628" t="s">
        <v>68</v>
      </c>
      <c r="I628" t="s">
        <v>7</v>
      </c>
      <c r="J628" t="s">
        <v>7</v>
      </c>
      <c r="K628" t="s">
        <v>70</v>
      </c>
      <c r="L628">
        <v>50</v>
      </c>
      <c r="M628">
        <v>1137115</v>
      </c>
      <c r="N628">
        <v>6</v>
      </c>
      <c r="O628">
        <v>3</v>
      </c>
      <c r="P628" t="s">
        <v>109</v>
      </c>
      <c r="Q628" t="s">
        <v>4465</v>
      </c>
      <c r="R628">
        <v>2</v>
      </c>
      <c r="T628">
        <v>1</v>
      </c>
      <c r="U628">
        <v>6</v>
      </c>
      <c r="V628">
        <v>5</v>
      </c>
      <c r="W628">
        <v>2</v>
      </c>
      <c r="X628">
        <v>3</v>
      </c>
      <c r="Y628">
        <v>0</v>
      </c>
      <c r="Z628">
        <v>6</v>
      </c>
      <c r="AA628">
        <v>11</v>
      </c>
      <c r="AB628">
        <v>50</v>
      </c>
      <c r="AC628">
        <v>7</v>
      </c>
      <c r="AD628">
        <v>3</v>
      </c>
      <c r="AE628">
        <v>0</v>
      </c>
      <c r="AF628">
        <v>12</v>
      </c>
      <c r="AG628">
        <v>2</v>
      </c>
      <c r="AH628">
        <v>43</v>
      </c>
      <c r="AI628">
        <v>38</v>
      </c>
      <c r="AJ628">
        <v>41</v>
      </c>
      <c r="AK628">
        <v>41</v>
      </c>
      <c r="AL628">
        <v>0</v>
      </c>
      <c r="AM628">
        <v>0.12</v>
      </c>
      <c r="AN628">
        <v>3.7272727272727275</v>
      </c>
      <c r="AO628">
        <v>0.27272727272727271</v>
      </c>
      <c r="AP628" t="s">
        <v>82</v>
      </c>
      <c r="AQ628" t="s">
        <v>73</v>
      </c>
      <c r="AR628" t="s">
        <v>472</v>
      </c>
      <c r="AS628">
        <v>342</v>
      </c>
      <c r="AT628">
        <v>332</v>
      </c>
      <c r="AU628">
        <v>0</v>
      </c>
      <c r="AV628">
        <v>0</v>
      </c>
      <c r="AW628">
        <v>0.67400000000000004</v>
      </c>
      <c r="AX628">
        <v>9.6285714285714294E-2</v>
      </c>
      <c r="AY628">
        <v>1.1554285714285715</v>
      </c>
      <c r="AZ628" t="s">
        <v>74</v>
      </c>
      <c r="BA628">
        <v>4.8445714285714283</v>
      </c>
      <c r="BB628">
        <v>50.314540059347173</v>
      </c>
      <c r="BC628" t="s">
        <v>75</v>
      </c>
      <c r="BD628">
        <v>0</v>
      </c>
      <c r="BE628" t="s">
        <v>76</v>
      </c>
      <c r="BF628">
        <v>0.69599999999999995</v>
      </c>
      <c r="BG628" t="s">
        <v>5734</v>
      </c>
    </row>
    <row r="629" spans="1:59" x14ac:dyDescent="0.25">
      <c r="A629" t="s">
        <v>795</v>
      </c>
      <c r="B629" t="s">
        <v>156</v>
      </c>
      <c r="C629">
        <v>2</v>
      </c>
      <c r="D629">
        <v>13</v>
      </c>
      <c r="E629">
        <v>2</v>
      </c>
      <c r="F629" t="s">
        <v>66</v>
      </c>
      <c r="G629" t="s">
        <v>67</v>
      </c>
      <c r="H629" t="s">
        <v>68</v>
      </c>
      <c r="I629" t="s">
        <v>7</v>
      </c>
      <c r="J629" t="s">
        <v>7</v>
      </c>
      <c r="K629" t="s">
        <v>70</v>
      </c>
      <c r="L629">
        <v>50</v>
      </c>
      <c r="M629">
        <v>1137117</v>
      </c>
      <c r="N629">
        <v>6</v>
      </c>
      <c r="O629">
        <v>3</v>
      </c>
      <c r="P629" t="s">
        <v>109</v>
      </c>
      <c r="Q629" t="s">
        <v>4465</v>
      </c>
      <c r="R629">
        <v>2</v>
      </c>
      <c r="T629">
        <v>1</v>
      </c>
      <c r="U629">
        <v>6</v>
      </c>
      <c r="V629">
        <v>1</v>
      </c>
      <c r="W629">
        <v>0</v>
      </c>
      <c r="X629">
        <v>1</v>
      </c>
      <c r="Y629">
        <v>0</v>
      </c>
      <c r="Z629">
        <v>2</v>
      </c>
      <c r="AA629">
        <v>7</v>
      </c>
      <c r="AB629">
        <v>50</v>
      </c>
      <c r="AC629">
        <v>7</v>
      </c>
      <c r="AD629">
        <v>1</v>
      </c>
      <c r="AE629">
        <v>0</v>
      </c>
      <c r="AF629">
        <v>8</v>
      </c>
      <c r="AG629">
        <v>0</v>
      </c>
      <c r="AH629">
        <v>43</v>
      </c>
      <c r="AI629">
        <v>42</v>
      </c>
      <c r="AJ629">
        <v>43</v>
      </c>
      <c r="AK629">
        <v>43</v>
      </c>
      <c r="AL629">
        <v>0</v>
      </c>
      <c r="AM629">
        <v>0.12</v>
      </c>
      <c r="AN629">
        <v>3.9090909090909092</v>
      </c>
      <c r="AO629">
        <v>0</v>
      </c>
      <c r="AP629" t="s">
        <v>82</v>
      </c>
      <c r="AQ629" t="s">
        <v>73</v>
      </c>
      <c r="AR629" t="s">
        <v>472</v>
      </c>
      <c r="AS629">
        <v>326</v>
      </c>
      <c r="AT629">
        <v>288</v>
      </c>
      <c r="AU629">
        <v>0</v>
      </c>
      <c r="AV629">
        <v>0</v>
      </c>
      <c r="AW629">
        <v>0.61399999999999999</v>
      </c>
      <c r="AX629">
        <v>8.7714285714285717E-2</v>
      </c>
      <c r="AY629">
        <v>0.70171428571428573</v>
      </c>
      <c r="AZ629" t="s">
        <v>74</v>
      </c>
      <c r="BA629">
        <v>5.298285714285714</v>
      </c>
      <c r="BB629">
        <v>60.403908794788272</v>
      </c>
      <c r="BC629" t="s">
        <v>76</v>
      </c>
      <c r="BD629">
        <v>0</v>
      </c>
      <c r="BE629" t="s">
        <v>76</v>
      </c>
      <c r="BF629">
        <v>0.61299999999999999</v>
      </c>
      <c r="BG629" t="s">
        <v>5734</v>
      </c>
    </row>
    <row r="630" spans="1:59" x14ac:dyDescent="0.25">
      <c r="A630" t="s">
        <v>796</v>
      </c>
      <c r="B630" t="s">
        <v>156</v>
      </c>
      <c r="C630">
        <v>2</v>
      </c>
      <c r="D630">
        <v>14</v>
      </c>
      <c r="E630">
        <v>2</v>
      </c>
      <c r="F630" t="s">
        <v>66</v>
      </c>
      <c r="G630" t="s">
        <v>67</v>
      </c>
      <c r="H630" t="s">
        <v>68</v>
      </c>
      <c r="I630" t="s">
        <v>7</v>
      </c>
      <c r="J630" t="s">
        <v>7</v>
      </c>
      <c r="K630" t="s">
        <v>70</v>
      </c>
      <c r="L630">
        <v>50</v>
      </c>
      <c r="M630">
        <v>1137119</v>
      </c>
      <c r="N630">
        <v>6</v>
      </c>
      <c r="O630">
        <v>3</v>
      </c>
      <c r="P630" t="s">
        <v>109</v>
      </c>
      <c r="Q630" t="s">
        <v>4465</v>
      </c>
      <c r="R630">
        <v>2</v>
      </c>
      <c r="T630">
        <v>4</v>
      </c>
      <c r="U630">
        <v>9</v>
      </c>
      <c r="V630">
        <v>3</v>
      </c>
      <c r="W630">
        <v>1</v>
      </c>
      <c r="X630">
        <v>2</v>
      </c>
      <c r="Y630">
        <v>0</v>
      </c>
      <c r="Z630">
        <v>7</v>
      </c>
      <c r="AA630">
        <v>12</v>
      </c>
      <c r="AB630">
        <v>50</v>
      </c>
      <c r="AC630">
        <v>12</v>
      </c>
      <c r="AD630">
        <v>2</v>
      </c>
      <c r="AE630">
        <v>0</v>
      </c>
      <c r="AF630">
        <v>15</v>
      </c>
      <c r="AG630">
        <v>1</v>
      </c>
      <c r="AH630">
        <v>38</v>
      </c>
      <c r="AI630">
        <v>35</v>
      </c>
      <c r="AJ630">
        <v>37</v>
      </c>
      <c r="AK630">
        <v>37</v>
      </c>
      <c r="AL630">
        <v>0</v>
      </c>
      <c r="AM630">
        <v>0.12</v>
      </c>
      <c r="AN630">
        <v>3.3636363636363638</v>
      </c>
      <c r="AO630">
        <v>0.13636363636363635</v>
      </c>
      <c r="AP630" t="s">
        <v>82</v>
      </c>
      <c r="AQ630" t="s">
        <v>73</v>
      </c>
      <c r="AR630" t="s">
        <v>472</v>
      </c>
      <c r="AS630">
        <v>784</v>
      </c>
      <c r="AT630">
        <v>763</v>
      </c>
      <c r="AU630">
        <v>0</v>
      </c>
      <c r="AV630">
        <v>0</v>
      </c>
      <c r="AW630">
        <v>1.5469999999999999</v>
      </c>
      <c r="AX630">
        <v>0.12891666666666665</v>
      </c>
      <c r="AY630">
        <v>1.9337499999999999</v>
      </c>
      <c r="AZ630" t="s">
        <v>74</v>
      </c>
      <c r="BA630">
        <v>4.0662500000000001</v>
      </c>
      <c r="BB630">
        <v>31.541693600517135</v>
      </c>
      <c r="BC630" t="s">
        <v>76</v>
      </c>
      <c r="BD630">
        <v>0</v>
      </c>
      <c r="BE630" t="s">
        <v>76</v>
      </c>
      <c r="BF630">
        <v>1.5429999999999999</v>
      </c>
      <c r="BG630" t="s">
        <v>5734</v>
      </c>
    </row>
    <row r="631" spans="1:59" x14ac:dyDescent="0.25">
      <c r="A631" t="s">
        <v>797</v>
      </c>
      <c r="B631" t="s">
        <v>156</v>
      </c>
      <c r="C631">
        <v>2</v>
      </c>
      <c r="D631">
        <v>15</v>
      </c>
      <c r="E631">
        <v>2</v>
      </c>
      <c r="F631" t="s">
        <v>66</v>
      </c>
      <c r="G631" t="s">
        <v>67</v>
      </c>
      <c r="H631" t="s">
        <v>68</v>
      </c>
      <c r="I631" t="s">
        <v>7</v>
      </c>
      <c r="J631" t="s">
        <v>7</v>
      </c>
      <c r="K631" t="s">
        <v>70</v>
      </c>
      <c r="L631">
        <v>50</v>
      </c>
      <c r="M631">
        <v>1137121</v>
      </c>
      <c r="N631">
        <v>6</v>
      </c>
      <c r="O631">
        <v>3</v>
      </c>
      <c r="P631" t="s">
        <v>109</v>
      </c>
      <c r="Q631" t="s">
        <v>4465</v>
      </c>
      <c r="R631">
        <v>2</v>
      </c>
      <c r="T631">
        <v>2</v>
      </c>
      <c r="U631">
        <v>7</v>
      </c>
      <c r="V631">
        <v>3</v>
      </c>
      <c r="W631">
        <v>1</v>
      </c>
      <c r="X631">
        <v>2</v>
      </c>
      <c r="Y631">
        <v>0</v>
      </c>
      <c r="Z631">
        <v>5</v>
      </c>
      <c r="AA631">
        <v>10</v>
      </c>
      <c r="AB631">
        <v>50</v>
      </c>
      <c r="AC631">
        <v>8</v>
      </c>
      <c r="AD631">
        <v>2</v>
      </c>
      <c r="AE631">
        <v>0</v>
      </c>
      <c r="AF631">
        <v>11</v>
      </c>
      <c r="AG631">
        <v>1</v>
      </c>
      <c r="AH631">
        <v>42</v>
      </c>
      <c r="AI631">
        <v>39</v>
      </c>
      <c r="AJ631">
        <v>41</v>
      </c>
      <c r="AK631">
        <v>41</v>
      </c>
      <c r="AL631">
        <v>0</v>
      </c>
      <c r="AM631">
        <v>0.12</v>
      </c>
      <c r="AN631">
        <v>3.7272727272727275</v>
      </c>
      <c r="AO631">
        <v>0.13636363636363635</v>
      </c>
      <c r="AP631" t="s">
        <v>82</v>
      </c>
      <c r="AQ631" t="s">
        <v>73</v>
      </c>
      <c r="AR631" t="s">
        <v>472</v>
      </c>
      <c r="AS631">
        <v>642</v>
      </c>
      <c r="AT631">
        <v>649</v>
      </c>
      <c r="AU631">
        <v>0</v>
      </c>
      <c r="AV631">
        <v>0</v>
      </c>
      <c r="AW631">
        <v>1.2909999999999999</v>
      </c>
      <c r="AX631">
        <v>0.16137499999999999</v>
      </c>
      <c r="AY631">
        <v>1.7751249999999998</v>
      </c>
      <c r="AZ631" t="s">
        <v>74</v>
      </c>
      <c r="BA631">
        <v>4.2248749999999999</v>
      </c>
      <c r="BB631">
        <v>26.18048024786987</v>
      </c>
      <c r="BC631" t="s">
        <v>76</v>
      </c>
      <c r="BD631">
        <v>0</v>
      </c>
      <c r="BE631" t="s">
        <v>76</v>
      </c>
      <c r="BF631">
        <v>1.3420000000000001</v>
      </c>
      <c r="BG631" t="s">
        <v>5734</v>
      </c>
    </row>
    <row r="632" spans="1:59" x14ac:dyDescent="0.25">
      <c r="A632" t="s">
        <v>798</v>
      </c>
      <c r="B632" t="s">
        <v>156</v>
      </c>
      <c r="C632">
        <v>2</v>
      </c>
      <c r="D632">
        <v>16</v>
      </c>
      <c r="E632">
        <v>2</v>
      </c>
      <c r="F632" t="s">
        <v>66</v>
      </c>
      <c r="G632" t="s">
        <v>67</v>
      </c>
      <c r="H632" t="s">
        <v>68</v>
      </c>
      <c r="I632" t="s">
        <v>7</v>
      </c>
      <c r="J632" t="s">
        <v>7</v>
      </c>
      <c r="K632" t="s">
        <v>70</v>
      </c>
      <c r="L632">
        <v>50</v>
      </c>
      <c r="M632">
        <v>1137123</v>
      </c>
      <c r="N632">
        <v>6</v>
      </c>
      <c r="O632">
        <v>3</v>
      </c>
      <c r="P632" t="s">
        <v>109</v>
      </c>
      <c r="Q632" t="s">
        <v>4465</v>
      </c>
      <c r="R632">
        <v>2</v>
      </c>
      <c r="T632">
        <v>3</v>
      </c>
      <c r="U632">
        <v>8</v>
      </c>
      <c r="V632">
        <v>5</v>
      </c>
      <c r="W632">
        <v>3</v>
      </c>
      <c r="X632">
        <v>2</v>
      </c>
      <c r="Y632">
        <v>0</v>
      </c>
      <c r="Z632">
        <v>8</v>
      </c>
      <c r="AA632">
        <v>13</v>
      </c>
      <c r="AB632">
        <v>50</v>
      </c>
      <c r="AC632">
        <v>8</v>
      </c>
      <c r="AD632">
        <v>2</v>
      </c>
      <c r="AE632">
        <v>0</v>
      </c>
      <c r="AF632">
        <v>13</v>
      </c>
      <c r="AG632">
        <v>3</v>
      </c>
      <c r="AH632">
        <v>42</v>
      </c>
      <c r="AI632">
        <v>37</v>
      </c>
      <c r="AJ632">
        <v>39</v>
      </c>
      <c r="AK632">
        <v>39</v>
      </c>
      <c r="AL632">
        <v>0</v>
      </c>
      <c r="AM632">
        <v>0.12</v>
      </c>
      <c r="AN632">
        <v>3.5454545454545454</v>
      </c>
      <c r="AO632">
        <v>0.40909090909090906</v>
      </c>
      <c r="AP632" t="s">
        <v>82</v>
      </c>
      <c r="AQ632" t="s">
        <v>73</v>
      </c>
      <c r="AR632" t="s">
        <v>472</v>
      </c>
      <c r="AS632">
        <v>540</v>
      </c>
      <c r="AT632">
        <v>507</v>
      </c>
      <c r="AU632">
        <v>0</v>
      </c>
      <c r="AV632">
        <v>0</v>
      </c>
      <c r="AW632">
        <v>1.0469999999999999</v>
      </c>
      <c r="AX632">
        <v>0.13087499999999999</v>
      </c>
      <c r="AY632">
        <v>1.7013749999999999</v>
      </c>
      <c r="AZ632" t="s">
        <v>74</v>
      </c>
      <c r="BA632">
        <v>4.2986250000000004</v>
      </c>
      <c r="BB632">
        <v>32.845272206303733</v>
      </c>
      <c r="BC632" t="s">
        <v>76</v>
      </c>
      <c r="BD632">
        <v>0</v>
      </c>
      <c r="BE632" t="s">
        <v>76</v>
      </c>
      <c r="BF632">
        <v>1.0629999999999999</v>
      </c>
      <c r="BG632" t="s">
        <v>5734</v>
      </c>
    </row>
    <row r="633" spans="1:59" x14ac:dyDescent="0.25">
      <c r="A633" t="s">
        <v>799</v>
      </c>
      <c r="B633" t="s">
        <v>156</v>
      </c>
      <c r="C633">
        <v>2</v>
      </c>
      <c r="D633">
        <v>17</v>
      </c>
      <c r="E633">
        <v>2</v>
      </c>
      <c r="F633" t="s">
        <v>66</v>
      </c>
      <c r="G633" t="s">
        <v>67</v>
      </c>
      <c r="H633" t="s">
        <v>77</v>
      </c>
      <c r="I633" t="s">
        <v>5</v>
      </c>
      <c r="J633" t="s">
        <v>78</v>
      </c>
      <c r="K633" t="s">
        <v>70</v>
      </c>
      <c r="L633">
        <v>50</v>
      </c>
      <c r="M633">
        <v>1137125</v>
      </c>
      <c r="N633">
        <v>5</v>
      </c>
      <c r="O633">
        <v>3</v>
      </c>
      <c r="P633" t="s">
        <v>109</v>
      </c>
      <c r="Q633" t="s">
        <v>4465</v>
      </c>
      <c r="R633">
        <v>2</v>
      </c>
      <c r="T633">
        <v>0</v>
      </c>
      <c r="U633">
        <v>4</v>
      </c>
      <c r="V633">
        <v>0</v>
      </c>
      <c r="W633">
        <v>0</v>
      </c>
      <c r="X633">
        <v>0</v>
      </c>
      <c r="Y633">
        <v>0</v>
      </c>
      <c r="Z633">
        <v>0</v>
      </c>
      <c r="AA633">
        <v>4</v>
      </c>
      <c r="AB633">
        <v>50</v>
      </c>
      <c r="AC633">
        <v>4</v>
      </c>
      <c r="AD633">
        <v>0</v>
      </c>
      <c r="AE633">
        <v>0</v>
      </c>
      <c r="AF633">
        <v>4</v>
      </c>
      <c r="AG633">
        <v>0</v>
      </c>
      <c r="AH633">
        <v>46</v>
      </c>
      <c r="AI633">
        <v>46</v>
      </c>
      <c r="AJ633">
        <v>46</v>
      </c>
      <c r="AK633">
        <v>46</v>
      </c>
      <c r="AL633">
        <v>0</v>
      </c>
      <c r="AM633">
        <v>0.1</v>
      </c>
      <c r="AN633">
        <v>4.1818181818181817</v>
      </c>
      <c r="AO633">
        <v>0</v>
      </c>
      <c r="AP633" t="s">
        <v>79</v>
      </c>
      <c r="AQ633" t="s">
        <v>73</v>
      </c>
      <c r="AR633" t="s">
        <v>472</v>
      </c>
      <c r="AS633">
        <v>0</v>
      </c>
      <c r="AT633">
        <v>0</v>
      </c>
      <c r="AU633">
        <v>0</v>
      </c>
      <c r="AV633">
        <v>0</v>
      </c>
      <c r="AW633">
        <v>0</v>
      </c>
      <c r="AX633">
        <v>0</v>
      </c>
      <c r="AY633">
        <v>0</v>
      </c>
      <c r="AZ633" t="s">
        <v>80</v>
      </c>
      <c r="BA633">
        <v>5</v>
      </c>
      <c r="BB633">
        <v>0</v>
      </c>
      <c r="BC633" t="s">
        <v>76</v>
      </c>
      <c r="BD633">
        <v>0</v>
      </c>
      <c r="BE633" t="s">
        <v>76</v>
      </c>
      <c r="BF633">
        <v>4.3219173333333325</v>
      </c>
      <c r="BG633" t="s">
        <v>5734</v>
      </c>
    </row>
    <row r="634" spans="1:59" x14ac:dyDescent="0.25">
      <c r="A634" t="s">
        <v>800</v>
      </c>
      <c r="B634" t="s">
        <v>156</v>
      </c>
      <c r="C634">
        <v>2</v>
      </c>
      <c r="D634">
        <v>18</v>
      </c>
      <c r="E634">
        <v>2</v>
      </c>
      <c r="F634" t="s">
        <v>66</v>
      </c>
      <c r="G634" t="s">
        <v>67</v>
      </c>
      <c r="H634" t="s">
        <v>68</v>
      </c>
      <c r="I634" t="s">
        <v>7</v>
      </c>
      <c r="J634" t="s">
        <v>7</v>
      </c>
      <c r="K634" t="s">
        <v>70</v>
      </c>
      <c r="L634">
        <v>50</v>
      </c>
      <c r="M634">
        <v>1137127</v>
      </c>
      <c r="N634">
        <v>6</v>
      </c>
      <c r="O634">
        <v>3</v>
      </c>
      <c r="P634" t="s">
        <v>109</v>
      </c>
      <c r="Q634" t="s">
        <v>4465</v>
      </c>
      <c r="R634">
        <v>2</v>
      </c>
      <c r="T634">
        <v>3</v>
      </c>
      <c r="U634">
        <v>8</v>
      </c>
      <c r="V634">
        <v>6</v>
      </c>
      <c r="W634">
        <v>1</v>
      </c>
      <c r="X634">
        <v>5</v>
      </c>
      <c r="Y634">
        <v>3</v>
      </c>
      <c r="Z634">
        <v>12</v>
      </c>
      <c r="AA634">
        <v>17</v>
      </c>
      <c r="AB634">
        <v>50</v>
      </c>
      <c r="AC634">
        <v>9</v>
      </c>
      <c r="AD634">
        <v>7</v>
      </c>
      <c r="AE634">
        <v>4</v>
      </c>
      <c r="AF634">
        <v>21</v>
      </c>
      <c r="AG634">
        <v>1</v>
      </c>
      <c r="AH634">
        <v>41</v>
      </c>
      <c r="AI634">
        <v>29</v>
      </c>
      <c r="AJ634">
        <v>36</v>
      </c>
      <c r="AK634">
        <v>40</v>
      </c>
      <c r="AL634">
        <v>0</v>
      </c>
      <c r="AM634">
        <v>0.12</v>
      </c>
      <c r="AN634">
        <v>3.2727272727272729</v>
      </c>
      <c r="AO634">
        <v>0.13636363636363635</v>
      </c>
      <c r="AP634" t="s">
        <v>82</v>
      </c>
      <c r="AQ634" t="s">
        <v>73</v>
      </c>
      <c r="AR634" t="s">
        <v>472</v>
      </c>
      <c r="AS634">
        <v>784</v>
      </c>
      <c r="AT634">
        <v>731</v>
      </c>
      <c r="AU634">
        <v>0</v>
      </c>
      <c r="AV634">
        <v>0</v>
      </c>
      <c r="AW634">
        <v>1.5149999999999999</v>
      </c>
      <c r="AX634">
        <v>0.16833333333333333</v>
      </c>
      <c r="AY634">
        <v>3.5350000000000001</v>
      </c>
      <c r="AZ634" t="s">
        <v>74</v>
      </c>
      <c r="BA634">
        <v>2.4649999999999999</v>
      </c>
      <c r="BB634">
        <v>14.643564356435643</v>
      </c>
      <c r="BC634" t="s">
        <v>76</v>
      </c>
      <c r="BD634">
        <v>0</v>
      </c>
      <c r="BE634" t="s">
        <v>76</v>
      </c>
      <c r="BF634">
        <v>1.5069999999999999</v>
      </c>
      <c r="BG634" t="s">
        <v>5734</v>
      </c>
    </row>
    <row r="635" spans="1:59" x14ac:dyDescent="0.25">
      <c r="A635" t="s">
        <v>801</v>
      </c>
      <c r="B635" t="s">
        <v>156</v>
      </c>
      <c r="C635">
        <v>2</v>
      </c>
      <c r="D635">
        <v>19</v>
      </c>
      <c r="E635">
        <v>2</v>
      </c>
      <c r="F635" t="s">
        <v>66</v>
      </c>
      <c r="G635" t="s">
        <v>67</v>
      </c>
      <c r="H635" t="s">
        <v>68</v>
      </c>
      <c r="I635" t="s">
        <v>7</v>
      </c>
      <c r="J635" t="s">
        <v>7</v>
      </c>
      <c r="K635" t="s">
        <v>70</v>
      </c>
      <c r="L635">
        <v>50</v>
      </c>
      <c r="M635">
        <v>1137129</v>
      </c>
      <c r="N635">
        <v>6</v>
      </c>
      <c r="O635">
        <v>3</v>
      </c>
      <c r="P635" t="s">
        <v>109</v>
      </c>
      <c r="Q635" t="s">
        <v>4465</v>
      </c>
      <c r="R635">
        <v>2</v>
      </c>
      <c r="T635">
        <v>2</v>
      </c>
      <c r="U635">
        <v>7</v>
      </c>
      <c r="V635">
        <v>2</v>
      </c>
      <c r="W635">
        <v>1</v>
      </c>
      <c r="X635">
        <v>1</v>
      </c>
      <c r="Y635">
        <v>0</v>
      </c>
      <c r="Z635">
        <v>4</v>
      </c>
      <c r="AA635">
        <v>9</v>
      </c>
      <c r="AB635">
        <v>50</v>
      </c>
      <c r="AC635">
        <v>8</v>
      </c>
      <c r="AD635">
        <v>2</v>
      </c>
      <c r="AE635">
        <v>0</v>
      </c>
      <c r="AF635">
        <v>11</v>
      </c>
      <c r="AG635">
        <v>1</v>
      </c>
      <c r="AH635">
        <v>42</v>
      </c>
      <c r="AI635">
        <v>39</v>
      </c>
      <c r="AJ635">
        <v>41</v>
      </c>
      <c r="AK635">
        <v>41</v>
      </c>
      <c r="AL635">
        <v>0</v>
      </c>
      <c r="AM635">
        <v>0.12</v>
      </c>
      <c r="AN635">
        <v>3.7272727272727275</v>
      </c>
      <c r="AO635">
        <v>0.13636363636363635</v>
      </c>
      <c r="AP635" t="s">
        <v>82</v>
      </c>
      <c r="AQ635" t="s">
        <v>73</v>
      </c>
      <c r="AR635" t="s">
        <v>472</v>
      </c>
      <c r="AS635">
        <v>733</v>
      </c>
      <c r="AT635">
        <v>682</v>
      </c>
      <c r="AU635">
        <v>0</v>
      </c>
      <c r="AV635">
        <v>0</v>
      </c>
      <c r="AW635">
        <v>1.415</v>
      </c>
      <c r="AX635">
        <v>0.176875</v>
      </c>
      <c r="AY635">
        <v>1.9456250000000002</v>
      </c>
      <c r="AZ635" t="s">
        <v>74</v>
      </c>
      <c r="BA635">
        <v>4.0543750000000003</v>
      </c>
      <c r="BB635">
        <v>22.922261484098939</v>
      </c>
      <c r="BC635" t="s">
        <v>76</v>
      </c>
      <c r="BD635">
        <v>0</v>
      </c>
      <c r="BE635" t="s">
        <v>76</v>
      </c>
      <c r="BF635">
        <v>1.4530000000000001</v>
      </c>
      <c r="BG635" t="s">
        <v>5734</v>
      </c>
    </row>
    <row r="636" spans="1:59" x14ac:dyDescent="0.25">
      <c r="A636" t="s">
        <v>802</v>
      </c>
      <c r="B636" t="s">
        <v>156</v>
      </c>
      <c r="C636">
        <v>2</v>
      </c>
      <c r="D636">
        <v>20</v>
      </c>
      <c r="E636">
        <v>2</v>
      </c>
      <c r="F636" t="s">
        <v>66</v>
      </c>
      <c r="G636" t="s">
        <v>67</v>
      </c>
      <c r="H636" t="s">
        <v>68</v>
      </c>
      <c r="I636" t="s">
        <v>7</v>
      </c>
      <c r="J636" t="s">
        <v>7</v>
      </c>
      <c r="K636" t="s">
        <v>70</v>
      </c>
      <c r="L636">
        <v>50</v>
      </c>
      <c r="M636">
        <v>1137131</v>
      </c>
      <c r="N636">
        <v>6</v>
      </c>
      <c r="O636">
        <v>3</v>
      </c>
      <c r="P636" t="s">
        <v>109</v>
      </c>
      <c r="Q636" t="s">
        <v>4465</v>
      </c>
      <c r="R636">
        <v>2</v>
      </c>
      <c r="T636">
        <v>10</v>
      </c>
      <c r="U636">
        <v>15</v>
      </c>
      <c r="V636">
        <v>3</v>
      </c>
      <c r="W636">
        <v>1</v>
      </c>
      <c r="X636">
        <v>2</v>
      </c>
      <c r="Y636">
        <v>1</v>
      </c>
      <c r="Z636">
        <v>14</v>
      </c>
      <c r="AA636">
        <v>19</v>
      </c>
      <c r="AB636">
        <v>50</v>
      </c>
      <c r="AC636">
        <v>15</v>
      </c>
      <c r="AD636">
        <v>2</v>
      </c>
      <c r="AE636">
        <v>1</v>
      </c>
      <c r="AF636">
        <v>19</v>
      </c>
      <c r="AG636">
        <v>1</v>
      </c>
      <c r="AH636">
        <v>35</v>
      </c>
      <c r="AI636">
        <v>31</v>
      </c>
      <c r="AJ636">
        <v>33</v>
      </c>
      <c r="AK636">
        <v>34</v>
      </c>
      <c r="AL636">
        <v>0</v>
      </c>
      <c r="AM636">
        <v>0.12</v>
      </c>
      <c r="AN636">
        <v>3</v>
      </c>
      <c r="AO636">
        <v>0.13636363636363635</v>
      </c>
      <c r="AP636" t="s">
        <v>82</v>
      </c>
      <c r="AQ636" t="s">
        <v>73</v>
      </c>
      <c r="AR636" t="s">
        <v>472</v>
      </c>
      <c r="AS636">
        <v>2002</v>
      </c>
      <c r="AT636">
        <v>2042</v>
      </c>
      <c r="AU636">
        <v>0</v>
      </c>
      <c r="AV636">
        <v>0</v>
      </c>
      <c r="AW636">
        <v>4.0439999999999996</v>
      </c>
      <c r="AX636">
        <v>0.26959999999999995</v>
      </c>
      <c r="AY636">
        <v>5.122399999999999</v>
      </c>
      <c r="AZ636" t="s">
        <v>74</v>
      </c>
      <c r="BA636">
        <v>0.87760000000000105</v>
      </c>
      <c r="BB636">
        <v>3.2551928783382835</v>
      </c>
      <c r="BC636" t="s">
        <v>76</v>
      </c>
      <c r="BD636">
        <v>0</v>
      </c>
      <c r="BE636" t="s">
        <v>76</v>
      </c>
      <c r="BF636">
        <v>3.9449999999999998</v>
      </c>
      <c r="BG636" t="s">
        <v>5734</v>
      </c>
    </row>
    <row r="637" spans="1:59" x14ac:dyDescent="0.25">
      <c r="A637" t="s">
        <v>803</v>
      </c>
      <c r="B637" t="s">
        <v>156</v>
      </c>
      <c r="C637">
        <v>2</v>
      </c>
      <c r="D637">
        <v>21</v>
      </c>
      <c r="E637">
        <v>2</v>
      </c>
      <c r="F637" t="s">
        <v>66</v>
      </c>
      <c r="G637" t="s">
        <v>67</v>
      </c>
      <c r="H637" t="s">
        <v>68</v>
      </c>
      <c r="I637" t="s">
        <v>7</v>
      </c>
      <c r="J637" t="s">
        <v>7</v>
      </c>
      <c r="K637" t="s">
        <v>70</v>
      </c>
      <c r="L637">
        <v>50</v>
      </c>
      <c r="M637">
        <v>1137133</v>
      </c>
      <c r="N637">
        <v>6</v>
      </c>
      <c r="O637">
        <v>3</v>
      </c>
      <c r="P637" t="s">
        <v>109</v>
      </c>
      <c r="Q637" t="s">
        <v>4465</v>
      </c>
      <c r="R637">
        <v>2</v>
      </c>
      <c r="T637">
        <v>4</v>
      </c>
      <c r="U637">
        <v>9</v>
      </c>
      <c r="V637">
        <v>1</v>
      </c>
      <c r="W637">
        <v>0</v>
      </c>
      <c r="X637">
        <v>1</v>
      </c>
      <c r="Y637">
        <v>0</v>
      </c>
      <c r="Z637">
        <v>5</v>
      </c>
      <c r="AA637">
        <v>10</v>
      </c>
      <c r="AB637">
        <v>50</v>
      </c>
      <c r="AC637">
        <v>9</v>
      </c>
      <c r="AD637">
        <v>2</v>
      </c>
      <c r="AE637">
        <v>0</v>
      </c>
      <c r="AF637">
        <v>11</v>
      </c>
      <c r="AG637">
        <v>0</v>
      </c>
      <c r="AH637">
        <v>41</v>
      </c>
      <c r="AI637">
        <v>39</v>
      </c>
      <c r="AJ637">
        <v>41</v>
      </c>
      <c r="AK637">
        <v>41</v>
      </c>
      <c r="AL637">
        <v>0</v>
      </c>
      <c r="AM637">
        <v>0.12</v>
      </c>
      <c r="AN637">
        <v>3.7272727272727275</v>
      </c>
      <c r="AO637">
        <v>0</v>
      </c>
      <c r="AP637" t="s">
        <v>82</v>
      </c>
      <c r="AQ637" t="s">
        <v>73</v>
      </c>
      <c r="AR637" t="s">
        <v>472</v>
      </c>
      <c r="AS637">
        <v>910</v>
      </c>
      <c r="AT637">
        <v>899</v>
      </c>
      <c r="AU637">
        <v>0</v>
      </c>
      <c r="AV637">
        <v>0</v>
      </c>
      <c r="AW637">
        <v>1.8089999999999999</v>
      </c>
      <c r="AX637">
        <v>0.20099999999999998</v>
      </c>
      <c r="AY637">
        <v>2.2109999999999999</v>
      </c>
      <c r="AZ637" t="s">
        <v>74</v>
      </c>
      <c r="BA637">
        <v>3.7890000000000001</v>
      </c>
      <c r="BB637">
        <v>18.850746268656717</v>
      </c>
      <c r="BC637" t="s">
        <v>76</v>
      </c>
      <c r="BD637">
        <v>0</v>
      </c>
      <c r="BE637" t="s">
        <v>76</v>
      </c>
      <c r="BF637">
        <v>1.7729999999999999</v>
      </c>
      <c r="BG637" t="s">
        <v>5734</v>
      </c>
    </row>
    <row r="638" spans="1:59" x14ac:dyDescent="0.25">
      <c r="A638" t="s">
        <v>804</v>
      </c>
      <c r="B638" t="s">
        <v>156</v>
      </c>
      <c r="C638">
        <v>2</v>
      </c>
      <c r="D638">
        <v>22</v>
      </c>
      <c r="E638">
        <v>2</v>
      </c>
      <c r="F638" t="s">
        <v>66</v>
      </c>
      <c r="G638" t="s">
        <v>67</v>
      </c>
      <c r="H638" t="s">
        <v>68</v>
      </c>
      <c r="I638" t="s">
        <v>7</v>
      </c>
      <c r="J638" t="s">
        <v>7</v>
      </c>
      <c r="K638" t="s">
        <v>70</v>
      </c>
      <c r="L638">
        <v>50</v>
      </c>
      <c r="M638">
        <v>1137135</v>
      </c>
      <c r="N638">
        <v>6</v>
      </c>
      <c r="O638">
        <v>3</v>
      </c>
      <c r="P638" t="s">
        <v>109</v>
      </c>
      <c r="Q638" t="s">
        <v>4465</v>
      </c>
      <c r="R638">
        <v>2</v>
      </c>
      <c r="T638">
        <v>5</v>
      </c>
      <c r="U638">
        <v>10</v>
      </c>
      <c r="V638">
        <v>1</v>
      </c>
      <c r="W638">
        <v>0</v>
      </c>
      <c r="X638">
        <v>1</v>
      </c>
      <c r="Y638">
        <v>1</v>
      </c>
      <c r="Z638">
        <v>7</v>
      </c>
      <c r="AA638">
        <v>12</v>
      </c>
      <c r="AB638">
        <v>50</v>
      </c>
      <c r="AC638">
        <v>10</v>
      </c>
      <c r="AD638">
        <v>1</v>
      </c>
      <c r="AE638">
        <v>1</v>
      </c>
      <c r="AF638">
        <v>12</v>
      </c>
      <c r="AG638">
        <v>0</v>
      </c>
      <c r="AH638">
        <v>40</v>
      </c>
      <c r="AI638">
        <v>38</v>
      </c>
      <c r="AJ638">
        <v>39</v>
      </c>
      <c r="AK638">
        <v>40</v>
      </c>
      <c r="AL638">
        <v>0</v>
      </c>
      <c r="AM638">
        <v>0.12</v>
      </c>
      <c r="AN638">
        <v>3.5454545454545454</v>
      </c>
      <c r="AO638">
        <v>0</v>
      </c>
      <c r="AP638" t="s">
        <v>82</v>
      </c>
      <c r="AQ638" t="s">
        <v>73</v>
      </c>
      <c r="AR638" t="s">
        <v>472</v>
      </c>
      <c r="AS638">
        <v>896</v>
      </c>
      <c r="AT638">
        <v>886</v>
      </c>
      <c r="AU638">
        <v>0</v>
      </c>
      <c r="AV638">
        <v>0</v>
      </c>
      <c r="AW638">
        <v>1.782</v>
      </c>
      <c r="AX638">
        <v>0.1782</v>
      </c>
      <c r="AY638">
        <v>2.1383999999999999</v>
      </c>
      <c r="AZ638" t="s">
        <v>74</v>
      </c>
      <c r="BA638">
        <v>3.8616000000000001</v>
      </c>
      <c r="BB638">
        <v>21.670033670033671</v>
      </c>
      <c r="BC638" t="s">
        <v>81</v>
      </c>
      <c r="BD638">
        <v>0</v>
      </c>
      <c r="BE638" t="s">
        <v>76</v>
      </c>
      <c r="BF638">
        <v>1.784</v>
      </c>
      <c r="BG638" t="s">
        <v>5734</v>
      </c>
    </row>
    <row r="639" spans="1:59" x14ac:dyDescent="0.25">
      <c r="A639" t="s">
        <v>805</v>
      </c>
      <c r="B639" t="s">
        <v>156</v>
      </c>
      <c r="C639">
        <v>2</v>
      </c>
      <c r="D639">
        <v>23</v>
      </c>
      <c r="E639">
        <v>1</v>
      </c>
      <c r="F639" t="s">
        <v>66</v>
      </c>
      <c r="G639" t="s">
        <v>67</v>
      </c>
      <c r="H639" t="s">
        <v>68</v>
      </c>
      <c r="I639" t="s">
        <v>7</v>
      </c>
      <c r="J639" t="s">
        <v>7</v>
      </c>
      <c r="K639" t="s">
        <v>70</v>
      </c>
      <c r="L639">
        <v>50</v>
      </c>
      <c r="M639">
        <v>1137137</v>
      </c>
      <c r="N639">
        <v>6</v>
      </c>
      <c r="O639">
        <v>3</v>
      </c>
      <c r="P639" t="s">
        <v>109</v>
      </c>
      <c r="Q639" t="s">
        <v>4466</v>
      </c>
      <c r="R639">
        <v>3</v>
      </c>
      <c r="T639">
        <v>18</v>
      </c>
      <c r="U639">
        <v>23</v>
      </c>
      <c r="V639">
        <v>9</v>
      </c>
      <c r="W639">
        <v>0</v>
      </c>
      <c r="X639">
        <v>9</v>
      </c>
      <c r="Y639">
        <v>1</v>
      </c>
      <c r="Z639">
        <v>28</v>
      </c>
      <c r="AA639">
        <v>33</v>
      </c>
      <c r="AB639">
        <v>50</v>
      </c>
      <c r="AC639">
        <v>24</v>
      </c>
      <c r="AD639">
        <v>11</v>
      </c>
      <c r="AE639">
        <v>2</v>
      </c>
      <c r="AF639">
        <v>37</v>
      </c>
      <c r="AG639">
        <v>0</v>
      </c>
      <c r="AH639">
        <v>26</v>
      </c>
      <c r="AI639">
        <v>13</v>
      </c>
      <c r="AJ639">
        <v>24</v>
      </c>
      <c r="AK639">
        <v>26</v>
      </c>
      <c r="AL639">
        <v>0</v>
      </c>
      <c r="AM639">
        <v>0.12</v>
      </c>
      <c r="AN639">
        <v>2.1818181818181817</v>
      </c>
      <c r="AO639">
        <v>0</v>
      </c>
      <c r="AP639" t="s">
        <v>82</v>
      </c>
      <c r="AQ639" t="s">
        <v>73</v>
      </c>
      <c r="AR639" t="s">
        <v>157</v>
      </c>
      <c r="AS639">
        <v>2457</v>
      </c>
      <c r="AT639">
        <v>2475</v>
      </c>
      <c r="AU639">
        <v>0</v>
      </c>
      <c r="AV639">
        <v>0</v>
      </c>
      <c r="AW639">
        <v>4.9320000000000004</v>
      </c>
      <c r="AX639">
        <v>0.20550000000000002</v>
      </c>
      <c r="AY639">
        <v>7.6035000000000004</v>
      </c>
      <c r="AZ639" t="s">
        <v>74</v>
      </c>
      <c r="BA639">
        <v>-1.6035000000000004</v>
      </c>
      <c r="BB639">
        <v>-7.8029197080291981</v>
      </c>
      <c r="BC639" t="s">
        <v>75</v>
      </c>
      <c r="BD639">
        <v>0</v>
      </c>
      <c r="BE639" t="s">
        <v>76</v>
      </c>
      <c r="BF639">
        <v>4.8479999999999999</v>
      </c>
      <c r="BG639" t="s">
        <v>5735</v>
      </c>
    </row>
    <row r="640" spans="1:59" x14ac:dyDescent="0.25">
      <c r="A640" t="s">
        <v>806</v>
      </c>
      <c r="B640" t="s">
        <v>156</v>
      </c>
      <c r="C640">
        <v>2</v>
      </c>
      <c r="D640">
        <v>24</v>
      </c>
      <c r="E640">
        <v>1</v>
      </c>
      <c r="F640" t="s">
        <v>66</v>
      </c>
      <c r="G640" t="s">
        <v>67</v>
      </c>
      <c r="H640" t="s">
        <v>68</v>
      </c>
      <c r="I640" t="s">
        <v>7</v>
      </c>
      <c r="J640" t="s">
        <v>7</v>
      </c>
      <c r="K640" t="s">
        <v>70</v>
      </c>
      <c r="L640">
        <v>50</v>
      </c>
      <c r="M640">
        <v>1137139</v>
      </c>
      <c r="N640">
        <v>6</v>
      </c>
      <c r="O640">
        <v>3</v>
      </c>
      <c r="P640" t="s">
        <v>109</v>
      </c>
      <c r="Q640" t="s">
        <v>4466</v>
      </c>
      <c r="R640">
        <v>3</v>
      </c>
      <c r="T640">
        <v>11</v>
      </c>
      <c r="U640">
        <v>16</v>
      </c>
      <c r="V640">
        <v>14</v>
      </c>
      <c r="W640">
        <v>0</v>
      </c>
      <c r="X640">
        <v>14</v>
      </c>
      <c r="Y640">
        <v>1</v>
      </c>
      <c r="Z640">
        <v>26</v>
      </c>
      <c r="AA640">
        <v>31</v>
      </c>
      <c r="AB640">
        <v>50</v>
      </c>
      <c r="AC640">
        <v>16</v>
      </c>
      <c r="AD640">
        <v>19</v>
      </c>
      <c r="AE640">
        <v>1</v>
      </c>
      <c r="AF640">
        <v>36</v>
      </c>
      <c r="AG640">
        <v>0</v>
      </c>
      <c r="AH640">
        <v>34</v>
      </c>
      <c r="AI640">
        <v>14</v>
      </c>
      <c r="AJ640">
        <v>33</v>
      </c>
      <c r="AK640">
        <v>34</v>
      </c>
      <c r="AL640">
        <v>0</v>
      </c>
      <c r="AM640">
        <v>0.12</v>
      </c>
      <c r="AN640">
        <v>3</v>
      </c>
      <c r="AO640">
        <v>0</v>
      </c>
      <c r="AP640" t="s">
        <v>82</v>
      </c>
      <c r="AQ640" t="s">
        <v>73</v>
      </c>
      <c r="AR640" t="s">
        <v>157</v>
      </c>
      <c r="AS640">
        <v>1976</v>
      </c>
      <c r="AT640">
        <v>1945</v>
      </c>
      <c r="AU640">
        <v>0</v>
      </c>
      <c r="AV640">
        <v>0</v>
      </c>
      <c r="AW640">
        <v>3.9209999999999998</v>
      </c>
      <c r="AX640">
        <v>0.24506249999999999</v>
      </c>
      <c r="AY640">
        <v>8.8222500000000004</v>
      </c>
      <c r="AZ640" t="s">
        <v>74</v>
      </c>
      <c r="BA640">
        <v>-2.8222500000000004</v>
      </c>
      <c r="BB640">
        <v>-11.51644988523336</v>
      </c>
      <c r="BC640" t="s">
        <v>76</v>
      </c>
      <c r="BD640">
        <v>0</v>
      </c>
      <c r="BE640" t="s">
        <v>76</v>
      </c>
      <c r="BF640">
        <v>3.9089999999999998</v>
      </c>
      <c r="BG640" t="s">
        <v>5735</v>
      </c>
    </row>
    <row r="641" spans="1:59" x14ac:dyDescent="0.25">
      <c r="A641" t="s">
        <v>807</v>
      </c>
      <c r="B641" t="s">
        <v>156</v>
      </c>
      <c r="C641">
        <v>2</v>
      </c>
      <c r="D641">
        <v>25</v>
      </c>
      <c r="E641">
        <v>1</v>
      </c>
      <c r="F641" t="s">
        <v>66</v>
      </c>
      <c r="G641" t="s">
        <v>67</v>
      </c>
      <c r="H641" t="s">
        <v>68</v>
      </c>
      <c r="I641" t="s">
        <v>7</v>
      </c>
      <c r="J641" t="s">
        <v>7</v>
      </c>
      <c r="K641" t="s">
        <v>70</v>
      </c>
      <c r="L641">
        <v>50</v>
      </c>
      <c r="M641">
        <v>1137141</v>
      </c>
      <c r="N641">
        <v>8</v>
      </c>
      <c r="O641">
        <v>3</v>
      </c>
      <c r="P641" t="s">
        <v>109</v>
      </c>
      <c r="Q641" t="s">
        <v>4466</v>
      </c>
      <c r="R641">
        <v>3</v>
      </c>
      <c r="T641">
        <v>16</v>
      </c>
      <c r="U641">
        <v>21</v>
      </c>
      <c r="V641">
        <v>4</v>
      </c>
      <c r="W641">
        <v>0</v>
      </c>
      <c r="X641">
        <v>4</v>
      </c>
      <c r="Y641">
        <v>1</v>
      </c>
      <c r="Z641">
        <v>21</v>
      </c>
      <c r="AA641">
        <v>26</v>
      </c>
      <c r="AB641">
        <v>50</v>
      </c>
      <c r="AC641">
        <v>24</v>
      </c>
      <c r="AD641">
        <v>6</v>
      </c>
      <c r="AE641">
        <v>1</v>
      </c>
      <c r="AF641">
        <v>31</v>
      </c>
      <c r="AG641">
        <v>0</v>
      </c>
      <c r="AH641">
        <v>26</v>
      </c>
      <c r="AI641">
        <v>19</v>
      </c>
      <c r="AJ641">
        <v>25</v>
      </c>
      <c r="AK641">
        <v>26</v>
      </c>
      <c r="AL641">
        <v>0</v>
      </c>
      <c r="AM641">
        <v>0.16</v>
      </c>
      <c r="AN641">
        <v>2.2727272727272729</v>
      </c>
      <c r="AO641">
        <v>0</v>
      </c>
      <c r="AP641" t="s">
        <v>82</v>
      </c>
      <c r="AQ641" t="s">
        <v>73</v>
      </c>
      <c r="AR641" t="s">
        <v>157</v>
      </c>
      <c r="AS641">
        <v>3434</v>
      </c>
      <c r="AT641">
        <v>3336</v>
      </c>
      <c r="AU641">
        <v>0</v>
      </c>
      <c r="AV641">
        <v>0</v>
      </c>
      <c r="AW641">
        <v>6.77</v>
      </c>
      <c r="AX641">
        <v>0.2820833333333333</v>
      </c>
      <c r="AY641">
        <v>8.7445833333333329</v>
      </c>
      <c r="AZ641" t="s">
        <v>74</v>
      </c>
      <c r="BA641">
        <v>-0.74458333333333293</v>
      </c>
      <c r="BB641">
        <v>-2.6395864106351539</v>
      </c>
      <c r="BC641" t="s">
        <v>76</v>
      </c>
      <c r="BD641">
        <v>0</v>
      </c>
      <c r="BE641" t="s">
        <v>76</v>
      </c>
      <c r="BF641">
        <v>7.0010000000000003</v>
      </c>
      <c r="BG641" t="s">
        <v>5735</v>
      </c>
    </row>
    <row r="642" spans="1:59" x14ac:dyDescent="0.25">
      <c r="A642" t="s">
        <v>808</v>
      </c>
      <c r="B642" t="s">
        <v>156</v>
      </c>
      <c r="C642">
        <v>2</v>
      </c>
      <c r="D642">
        <v>26</v>
      </c>
      <c r="E642">
        <v>1</v>
      </c>
      <c r="F642" t="s">
        <v>66</v>
      </c>
      <c r="G642" t="s">
        <v>67</v>
      </c>
      <c r="H642" t="s">
        <v>68</v>
      </c>
      <c r="I642" t="s">
        <v>7</v>
      </c>
      <c r="J642" t="s">
        <v>7</v>
      </c>
      <c r="K642" t="s">
        <v>70</v>
      </c>
      <c r="L642">
        <v>50</v>
      </c>
      <c r="M642">
        <v>1137143</v>
      </c>
      <c r="N642">
        <v>6</v>
      </c>
      <c r="O642">
        <v>3</v>
      </c>
      <c r="P642" t="s">
        <v>109</v>
      </c>
      <c r="Q642" t="s">
        <v>4466</v>
      </c>
      <c r="R642">
        <v>3</v>
      </c>
      <c r="T642">
        <v>11</v>
      </c>
      <c r="U642">
        <v>16</v>
      </c>
      <c r="V642">
        <v>8</v>
      </c>
      <c r="W642">
        <v>0</v>
      </c>
      <c r="X642">
        <v>8</v>
      </c>
      <c r="Y642">
        <v>3</v>
      </c>
      <c r="Z642">
        <v>22</v>
      </c>
      <c r="AA642">
        <v>27</v>
      </c>
      <c r="AB642">
        <v>50</v>
      </c>
      <c r="AC642">
        <v>16</v>
      </c>
      <c r="AD642">
        <v>9</v>
      </c>
      <c r="AE642">
        <v>3</v>
      </c>
      <c r="AF642">
        <v>28</v>
      </c>
      <c r="AG642">
        <v>0</v>
      </c>
      <c r="AH642">
        <v>34</v>
      </c>
      <c r="AI642">
        <v>22</v>
      </c>
      <c r="AJ642">
        <v>31</v>
      </c>
      <c r="AK642">
        <v>34</v>
      </c>
      <c r="AL642">
        <v>0</v>
      </c>
      <c r="AM642">
        <v>0.12</v>
      </c>
      <c r="AN642">
        <v>2.8181818181818183</v>
      </c>
      <c r="AO642">
        <v>0</v>
      </c>
      <c r="AP642" t="s">
        <v>82</v>
      </c>
      <c r="AQ642" t="s">
        <v>73</v>
      </c>
      <c r="AR642" t="s">
        <v>157</v>
      </c>
      <c r="AS642">
        <v>1342</v>
      </c>
      <c r="AT642">
        <v>1407</v>
      </c>
      <c r="AU642">
        <v>0</v>
      </c>
      <c r="AV642">
        <v>0</v>
      </c>
      <c r="AW642">
        <v>2.7490000000000001</v>
      </c>
      <c r="AX642">
        <v>0.17181250000000001</v>
      </c>
      <c r="AY642">
        <v>4.8107500000000005</v>
      </c>
      <c r="AZ642" t="s">
        <v>74</v>
      </c>
      <c r="BA642">
        <v>1.1892499999999995</v>
      </c>
      <c r="BB642">
        <v>6.9217897417242602</v>
      </c>
      <c r="BC642" t="s">
        <v>76</v>
      </c>
      <c r="BD642">
        <v>0</v>
      </c>
      <c r="BE642" t="s">
        <v>76</v>
      </c>
      <c r="BF642">
        <v>2.839</v>
      </c>
      <c r="BG642" t="s">
        <v>5735</v>
      </c>
    </row>
    <row r="643" spans="1:59" x14ac:dyDescent="0.25">
      <c r="A643" t="s">
        <v>809</v>
      </c>
      <c r="B643" t="s">
        <v>156</v>
      </c>
      <c r="C643">
        <v>2</v>
      </c>
      <c r="D643">
        <v>27</v>
      </c>
      <c r="E643">
        <v>1</v>
      </c>
      <c r="F643" t="s">
        <v>66</v>
      </c>
      <c r="G643" t="s">
        <v>67</v>
      </c>
      <c r="H643" t="s">
        <v>68</v>
      </c>
      <c r="I643" t="s">
        <v>7</v>
      </c>
      <c r="J643" t="s">
        <v>7</v>
      </c>
      <c r="K643" t="s">
        <v>70</v>
      </c>
      <c r="L643">
        <v>50</v>
      </c>
      <c r="M643">
        <v>1137145</v>
      </c>
      <c r="N643">
        <v>6</v>
      </c>
      <c r="O643">
        <v>3</v>
      </c>
      <c r="P643" t="s">
        <v>109</v>
      </c>
      <c r="Q643" t="s">
        <v>4466</v>
      </c>
      <c r="R643">
        <v>3</v>
      </c>
      <c r="T643">
        <v>11</v>
      </c>
      <c r="U643">
        <v>16</v>
      </c>
      <c r="V643">
        <v>7</v>
      </c>
      <c r="W643">
        <v>0</v>
      </c>
      <c r="X643">
        <v>7</v>
      </c>
      <c r="Y643">
        <v>1</v>
      </c>
      <c r="Z643">
        <v>19</v>
      </c>
      <c r="AA643">
        <v>24</v>
      </c>
      <c r="AB643">
        <v>50</v>
      </c>
      <c r="AC643">
        <v>19</v>
      </c>
      <c r="AD643">
        <v>8</v>
      </c>
      <c r="AE643">
        <v>1</v>
      </c>
      <c r="AF643">
        <v>28</v>
      </c>
      <c r="AG643">
        <v>0</v>
      </c>
      <c r="AH643">
        <v>31</v>
      </c>
      <c r="AI643">
        <v>22</v>
      </c>
      <c r="AJ643">
        <v>30</v>
      </c>
      <c r="AK643">
        <v>31</v>
      </c>
      <c r="AL643">
        <v>0</v>
      </c>
      <c r="AM643">
        <v>0.12</v>
      </c>
      <c r="AN643">
        <v>2.7272727272727275</v>
      </c>
      <c r="AO643">
        <v>0</v>
      </c>
      <c r="AP643" t="s">
        <v>82</v>
      </c>
      <c r="AQ643" t="s">
        <v>73</v>
      </c>
      <c r="AR643" t="s">
        <v>157</v>
      </c>
      <c r="AS643">
        <v>1739</v>
      </c>
      <c r="AT643">
        <v>1870</v>
      </c>
      <c r="AU643">
        <v>0</v>
      </c>
      <c r="AV643">
        <v>0</v>
      </c>
      <c r="AW643">
        <v>3.609</v>
      </c>
      <c r="AX643">
        <v>0.18994736842105264</v>
      </c>
      <c r="AY643">
        <v>5.318526315789474</v>
      </c>
      <c r="AZ643" t="s">
        <v>74</v>
      </c>
      <c r="BA643">
        <v>0.68147368421052601</v>
      </c>
      <c r="BB643">
        <v>3.5876974231088927</v>
      </c>
      <c r="BC643" t="s">
        <v>76</v>
      </c>
      <c r="BD643">
        <v>0</v>
      </c>
      <c r="BE643" t="s">
        <v>76</v>
      </c>
      <c r="BF643">
        <v>3.5539999999999998</v>
      </c>
      <c r="BG643" t="s">
        <v>5735</v>
      </c>
    </row>
    <row r="644" spans="1:59" x14ac:dyDescent="0.25">
      <c r="A644" t="s">
        <v>810</v>
      </c>
      <c r="B644" t="s">
        <v>156</v>
      </c>
      <c r="C644">
        <v>2</v>
      </c>
      <c r="D644">
        <v>28</v>
      </c>
      <c r="E644">
        <v>1</v>
      </c>
      <c r="F644" t="s">
        <v>66</v>
      </c>
      <c r="G644" t="s">
        <v>67</v>
      </c>
      <c r="H644" t="s">
        <v>77</v>
      </c>
      <c r="I644" t="s">
        <v>5</v>
      </c>
      <c r="J644" t="s">
        <v>78</v>
      </c>
      <c r="K644" t="s">
        <v>70</v>
      </c>
      <c r="L644">
        <v>50</v>
      </c>
      <c r="M644">
        <v>1137147</v>
      </c>
      <c r="N644">
        <v>5</v>
      </c>
      <c r="O644">
        <v>3</v>
      </c>
      <c r="P644" t="s">
        <v>109</v>
      </c>
      <c r="Q644" t="s">
        <v>4466</v>
      </c>
      <c r="R644">
        <v>3</v>
      </c>
      <c r="T644">
        <v>0</v>
      </c>
      <c r="U644">
        <v>4</v>
      </c>
      <c r="V644">
        <v>0</v>
      </c>
      <c r="W644">
        <v>0</v>
      </c>
      <c r="X644">
        <v>0</v>
      </c>
      <c r="Y644">
        <v>0</v>
      </c>
      <c r="Z644">
        <v>0</v>
      </c>
      <c r="AA644">
        <v>4</v>
      </c>
      <c r="AB644">
        <v>50</v>
      </c>
      <c r="AC644">
        <v>4</v>
      </c>
      <c r="AD644">
        <v>0</v>
      </c>
      <c r="AE644">
        <v>0</v>
      </c>
      <c r="AF644">
        <v>4</v>
      </c>
      <c r="AG644">
        <v>0</v>
      </c>
      <c r="AH644">
        <v>46</v>
      </c>
      <c r="AI644">
        <v>46</v>
      </c>
      <c r="AJ644">
        <v>46</v>
      </c>
      <c r="AK644">
        <v>46</v>
      </c>
      <c r="AL644">
        <v>0</v>
      </c>
      <c r="AM644">
        <v>0.1</v>
      </c>
      <c r="AN644">
        <v>4.1818181818181817</v>
      </c>
      <c r="AO644">
        <v>0</v>
      </c>
      <c r="AP644" t="s">
        <v>79</v>
      </c>
      <c r="AQ644" t="s">
        <v>73</v>
      </c>
      <c r="AR644" t="s">
        <v>157</v>
      </c>
      <c r="AS644">
        <v>0</v>
      </c>
      <c r="AT644">
        <v>0</v>
      </c>
      <c r="AU644">
        <v>0</v>
      </c>
      <c r="AV644">
        <v>0</v>
      </c>
      <c r="AW644">
        <v>0</v>
      </c>
      <c r="AX644">
        <v>0</v>
      </c>
      <c r="AY644">
        <v>0</v>
      </c>
      <c r="AZ644" t="s">
        <v>80</v>
      </c>
      <c r="BA644">
        <v>5</v>
      </c>
      <c r="BB644">
        <v>0</v>
      </c>
      <c r="BC644" t="s">
        <v>76</v>
      </c>
      <c r="BD644">
        <v>0</v>
      </c>
      <c r="BE644" t="s">
        <v>76</v>
      </c>
      <c r="BF644">
        <v>4.5632426666666666</v>
      </c>
      <c r="BG644" t="s">
        <v>5735</v>
      </c>
    </row>
    <row r="645" spans="1:59" x14ac:dyDescent="0.25">
      <c r="A645" t="s">
        <v>811</v>
      </c>
      <c r="B645" t="s">
        <v>156</v>
      </c>
      <c r="C645">
        <v>2</v>
      </c>
      <c r="D645">
        <v>29</v>
      </c>
      <c r="E645">
        <v>1</v>
      </c>
      <c r="F645" t="s">
        <v>66</v>
      </c>
      <c r="G645" t="s">
        <v>67</v>
      </c>
      <c r="H645" t="s">
        <v>68</v>
      </c>
      <c r="I645" t="s">
        <v>7</v>
      </c>
      <c r="J645" t="s">
        <v>7</v>
      </c>
      <c r="K645" t="s">
        <v>70</v>
      </c>
      <c r="L645">
        <v>50</v>
      </c>
      <c r="M645">
        <v>1137149</v>
      </c>
      <c r="N645">
        <v>6</v>
      </c>
      <c r="O645">
        <v>3</v>
      </c>
      <c r="P645" t="s">
        <v>109</v>
      </c>
      <c r="Q645" t="s">
        <v>4466</v>
      </c>
      <c r="R645">
        <v>3</v>
      </c>
      <c r="T645">
        <v>11</v>
      </c>
      <c r="U645">
        <v>16</v>
      </c>
      <c r="V645">
        <v>6</v>
      </c>
      <c r="W645">
        <v>0</v>
      </c>
      <c r="X645">
        <v>6</v>
      </c>
      <c r="Y645">
        <v>0</v>
      </c>
      <c r="Z645">
        <v>17</v>
      </c>
      <c r="AA645">
        <v>22</v>
      </c>
      <c r="AB645">
        <v>50</v>
      </c>
      <c r="AC645">
        <v>16</v>
      </c>
      <c r="AD645">
        <v>6</v>
      </c>
      <c r="AE645">
        <v>0</v>
      </c>
      <c r="AF645">
        <v>22</v>
      </c>
      <c r="AG645">
        <v>0</v>
      </c>
      <c r="AH645">
        <v>34</v>
      </c>
      <c r="AI645">
        <v>28</v>
      </c>
      <c r="AJ645">
        <v>34</v>
      </c>
      <c r="AK645">
        <v>34</v>
      </c>
      <c r="AL645">
        <v>0</v>
      </c>
      <c r="AM645">
        <v>0.12</v>
      </c>
      <c r="AN645">
        <v>3.0909090909090908</v>
      </c>
      <c r="AO645">
        <v>0</v>
      </c>
      <c r="AP645" t="s">
        <v>82</v>
      </c>
      <c r="AQ645" t="s">
        <v>73</v>
      </c>
      <c r="AR645" t="s">
        <v>157</v>
      </c>
      <c r="AS645">
        <v>1553</v>
      </c>
      <c r="AT645">
        <v>1501</v>
      </c>
      <c r="AU645">
        <v>0</v>
      </c>
      <c r="AV645">
        <v>0</v>
      </c>
      <c r="AW645">
        <v>3.0539999999999998</v>
      </c>
      <c r="AX645">
        <v>0.19087499999999999</v>
      </c>
      <c r="AY645">
        <v>4.1992500000000001</v>
      </c>
      <c r="AZ645" t="s">
        <v>74</v>
      </c>
      <c r="BA645">
        <v>1.8007499999999999</v>
      </c>
      <c r="BB645">
        <v>9.4341846758349703</v>
      </c>
      <c r="BC645" t="s">
        <v>76</v>
      </c>
      <c r="BD645">
        <v>0</v>
      </c>
      <c r="BE645" t="s">
        <v>76</v>
      </c>
      <c r="BF645">
        <v>3.06</v>
      </c>
      <c r="BG645" t="s">
        <v>5735</v>
      </c>
    </row>
    <row r="646" spans="1:59" x14ac:dyDescent="0.25">
      <c r="A646" t="s">
        <v>812</v>
      </c>
      <c r="B646" t="s">
        <v>156</v>
      </c>
      <c r="C646">
        <v>2</v>
      </c>
      <c r="D646">
        <v>30</v>
      </c>
      <c r="E646">
        <v>1</v>
      </c>
      <c r="F646" t="s">
        <v>66</v>
      </c>
      <c r="G646" t="s">
        <v>67</v>
      </c>
      <c r="H646" t="s">
        <v>68</v>
      </c>
      <c r="I646" t="s">
        <v>7</v>
      </c>
      <c r="J646" t="s">
        <v>7</v>
      </c>
      <c r="K646" t="s">
        <v>70</v>
      </c>
      <c r="L646">
        <v>50</v>
      </c>
      <c r="M646">
        <v>1137151</v>
      </c>
      <c r="N646">
        <v>6</v>
      </c>
      <c r="O646">
        <v>3</v>
      </c>
      <c r="P646" t="s">
        <v>109</v>
      </c>
      <c r="Q646" t="s">
        <v>4466</v>
      </c>
      <c r="R646">
        <v>3</v>
      </c>
      <c r="T646">
        <v>15</v>
      </c>
      <c r="U646">
        <v>20</v>
      </c>
      <c r="V646">
        <v>3</v>
      </c>
      <c r="W646">
        <v>0</v>
      </c>
      <c r="X646">
        <v>3</v>
      </c>
      <c r="Y646">
        <v>0</v>
      </c>
      <c r="Z646">
        <v>18</v>
      </c>
      <c r="AA646">
        <v>23</v>
      </c>
      <c r="AB646">
        <v>50</v>
      </c>
      <c r="AC646">
        <v>35</v>
      </c>
      <c r="AD646">
        <v>6</v>
      </c>
      <c r="AE646">
        <v>0</v>
      </c>
      <c r="AF646">
        <v>41</v>
      </c>
      <c r="AG646">
        <v>0</v>
      </c>
      <c r="AH646">
        <v>15</v>
      </c>
      <c r="AI646">
        <v>9</v>
      </c>
      <c r="AJ646">
        <v>15</v>
      </c>
      <c r="AK646">
        <v>15</v>
      </c>
      <c r="AL646">
        <v>0</v>
      </c>
      <c r="AM646">
        <v>0.12</v>
      </c>
      <c r="AN646">
        <v>1.3636363636363638</v>
      </c>
      <c r="AO646">
        <v>0</v>
      </c>
      <c r="AP646" t="s">
        <v>82</v>
      </c>
      <c r="AQ646" t="s">
        <v>73</v>
      </c>
      <c r="AR646" t="s">
        <v>157</v>
      </c>
      <c r="AS646">
        <v>1867</v>
      </c>
      <c r="AT646">
        <v>1907</v>
      </c>
      <c r="AU646">
        <v>0</v>
      </c>
      <c r="AV646">
        <v>0</v>
      </c>
      <c r="AW646">
        <v>3.774</v>
      </c>
      <c r="AX646">
        <v>0.10782857142857143</v>
      </c>
      <c r="AY646">
        <v>4.4209714285714288</v>
      </c>
      <c r="AZ646" t="s">
        <v>74</v>
      </c>
      <c r="BA646">
        <v>1.5790285714285712</v>
      </c>
      <c r="BB646">
        <v>14.643879173290937</v>
      </c>
      <c r="BC646" t="s">
        <v>76</v>
      </c>
      <c r="BD646">
        <v>0</v>
      </c>
      <c r="BE646" t="s">
        <v>76</v>
      </c>
      <c r="BF646">
        <v>3.9220000000000002</v>
      </c>
      <c r="BG646" t="s">
        <v>5735</v>
      </c>
    </row>
    <row r="647" spans="1:59" x14ac:dyDescent="0.25">
      <c r="A647" t="s">
        <v>813</v>
      </c>
      <c r="B647" t="s">
        <v>156</v>
      </c>
      <c r="C647">
        <v>2</v>
      </c>
      <c r="D647">
        <v>31</v>
      </c>
      <c r="E647">
        <v>1</v>
      </c>
      <c r="F647" t="s">
        <v>66</v>
      </c>
      <c r="G647" t="s">
        <v>67</v>
      </c>
      <c r="H647" t="s">
        <v>68</v>
      </c>
      <c r="I647" t="s">
        <v>7</v>
      </c>
      <c r="J647" t="s">
        <v>7</v>
      </c>
      <c r="K647" t="s">
        <v>70</v>
      </c>
      <c r="L647">
        <v>50</v>
      </c>
      <c r="M647">
        <v>1137153</v>
      </c>
      <c r="N647">
        <v>6</v>
      </c>
      <c r="O647">
        <v>3</v>
      </c>
      <c r="P647" t="s">
        <v>109</v>
      </c>
      <c r="Q647" t="s">
        <v>4466</v>
      </c>
      <c r="R647">
        <v>3</v>
      </c>
      <c r="T647">
        <v>0</v>
      </c>
      <c r="U647">
        <v>5</v>
      </c>
      <c r="V647">
        <v>0</v>
      </c>
      <c r="W647">
        <v>0</v>
      </c>
      <c r="X647">
        <v>0</v>
      </c>
      <c r="Y647">
        <v>0</v>
      </c>
      <c r="Z647">
        <v>0</v>
      </c>
      <c r="AA647">
        <v>5</v>
      </c>
      <c r="AB647">
        <v>50</v>
      </c>
      <c r="AC647">
        <v>5</v>
      </c>
      <c r="AD647">
        <v>0</v>
      </c>
      <c r="AE647">
        <v>0</v>
      </c>
      <c r="AF647">
        <v>5</v>
      </c>
      <c r="AG647">
        <v>0</v>
      </c>
      <c r="AH647">
        <v>45</v>
      </c>
      <c r="AI647">
        <v>45</v>
      </c>
      <c r="AJ647">
        <v>45</v>
      </c>
      <c r="AK647">
        <v>45</v>
      </c>
      <c r="AL647">
        <v>0</v>
      </c>
      <c r="AM647">
        <v>0.12</v>
      </c>
      <c r="AN647">
        <v>4.0909090909090908</v>
      </c>
      <c r="AO647">
        <v>0</v>
      </c>
      <c r="AP647" t="s">
        <v>82</v>
      </c>
      <c r="AQ647" t="s">
        <v>73</v>
      </c>
      <c r="AR647" t="s">
        <v>157</v>
      </c>
      <c r="AS647">
        <v>190</v>
      </c>
      <c r="AT647">
        <v>157</v>
      </c>
      <c r="AU647">
        <v>0</v>
      </c>
      <c r="AV647">
        <v>0</v>
      </c>
      <c r="AW647">
        <v>0.34699999999999998</v>
      </c>
      <c r="AX647">
        <v>6.9399999999999989E-2</v>
      </c>
      <c r="AY647">
        <v>0.34699999999999998</v>
      </c>
      <c r="AZ647" t="s">
        <v>74</v>
      </c>
      <c r="BA647">
        <v>5.6530000000000005</v>
      </c>
      <c r="BB647">
        <v>81.45533141210376</v>
      </c>
      <c r="BC647" t="s">
        <v>76</v>
      </c>
      <c r="BD647">
        <v>1</v>
      </c>
      <c r="BE647" t="s">
        <v>76</v>
      </c>
      <c r="BF647">
        <v>0.35099999999999998</v>
      </c>
      <c r="BG647" t="s">
        <v>5735</v>
      </c>
    </row>
    <row r="648" spans="1:59" x14ac:dyDescent="0.25">
      <c r="A648" t="s">
        <v>814</v>
      </c>
      <c r="B648" t="s">
        <v>156</v>
      </c>
      <c r="C648">
        <v>2</v>
      </c>
      <c r="D648">
        <v>32</v>
      </c>
      <c r="E648">
        <v>1</v>
      </c>
      <c r="F648" t="s">
        <v>66</v>
      </c>
      <c r="G648" t="s">
        <v>67</v>
      </c>
      <c r="H648" t="s">
        <v>68</v>
      </c>
      <c r="I648" t="s">
        <v>7</v>
      </c>
      <c r="J648" t="s">
        <v>110</v>
      </c>
      <c r="K648" t="s">
        <v>70</v>
      </c>
      <c r="L648">
        <v>50</v>
      </c>
      <c r="M648">
        <v>1137155</v>
      </c>
      <c r="N648">
        <v>6</v>
      </c>
      <c r="O648">
        <v>3</v>
      </c>
      <c r="P648" t="s">
        <v>109</v>
      </c>
      <c r="Q648" t="s">
        <v>4466</v>
      </c>
      <c r="R648">
        <v>3</v>
      </c>
      <c r="S648" t="s">
        <v>2668</v>
      </c>
      <c r="T648">
        <v>0</v>
      </c>
      <c r="U648">
        <v>5</v>
      </c>
      <c r="V648">
        <v>1</v>
      </c>
      <c r="W648">
        <v>0</v>
      </c>
      <c r="X648">
        <v>1</v>
      </c>
      <c r="Y648">
        <v>0</v>
      </c>
      <c r="Z648">
        <v>1</v>
      </c>
      <c r="AA648">
        <v>6</v>
      </c>
      <c r="AB648">
        <v>50</v>
      </c>
      <c r="AC648">
        <v>5</v>
      </c>
      <c r="AD648">
        <v>2</v>
      </c>
      <c r="AE648">
        <v>0</v>
      </c>
      <c r="AF648">
        <v>7</v>
      </c>
      <c r="AG648">
        <v>0</v>
      </c>
      <c r="AH648">
        <v>45</v>
      </c>
      <c r="AI648">
        <v>43</v>
      </c>
      <c r="AJ648">
        <v>45</v>
      </c>
      <c r="AK648">
        <v>45</v>
      </c>
      <c r="AL648">
        <v>0</v>
      </c>
      <c r="AM648">
        <v>0.12</v>
      </c>
      <c r="AN648">
        <v>4.0909090909090908</v>
      </c>
      <c r="AO648">
        <v>0</v>
      </c>
      <c r="AP648" t="s">
        <v>82</v>
      </c>
      <c r="AQ648" t="s">
        <v>73</v>
      </c>
      <c r="AR648" t="s">
        <v>157</v>
      </c>
      <c r="AS648">
        <v>202</v>
      </c>
      <c r="AT648">
        <v>152</v>
      </c>
      <c r="AU648">
        <v>0</v>
      </c>
      <c r="AV648">
        <v>0</v>
      </c>
      <c r="AW648">
        <v>0.35399999999999998</v>
      </c>
      <c r="AX648">
        <v>7.0800000000000002E-2</v>
      </c>
      <c r="AY648">
        <v>0.49560000000000004</v>
      </c>
      <c r="AZ648" t="s">
        <v>74</v>
      </c>
      <c r="BA648">
        <v>5.5044000000000004</v>
      </c>
      <c r="BB648">
        <v>77.745762711864415</v>
      </c>
      <c r="BC648" t="s">
        <v>76</v>
      </c>
      <c r="BD648">
        <v>2</v>
      </c>
      <c r="BE648" t="s">
        <v>76</v>
      </c>
      <c r="BF648">
        <v>0.88600000000000001</v>
      </c>
      <c r="BG648" t="s">
        <v>5735</v>
      </c>
    </row>
    <row r="649" spans="1:59" x14ac:dyDescent="0.25">
      <c r="A649" t="s">
        <v>815</v>
      </c>
      <c r="B649" t="s">
        <v>156</v>
      </c>
      <c r="C649">
        <v>2</v>
      </c>
      <c r="D649">
        <v>33</v>
      </c>
      <c r="E649">
        <v>1</v>
      </c>
      <c r="F649" t="s">
        <v>66</v>
      </c>
      <c r="G649" t="s">
        <v>67</v>
      </c>
      <c r="H649" t="s">
        <v>68</v>
      </c>
      <c r="I649" t="s">
        <v>7</v>
      </c>
      <c r="J649" t="s">
        <v>7</v>
      </c>
      <c r="K649" t="s">
        <v>70</v>
      </c>
      <c r="L649">
        <v>50</v>
      </c>
      <c r="M649">
        <v>1137157</v>
      </c>
      <c r="N649">
        <v>6</v>
      </c>
      <c r="O649">
        <v>3</v>
      </c>
      <c r="P649" t="s">
        <v>109</v>
      </c>
      <c r="Q649" t="s">
        <v>4466</v>
      </c>
      <c r="R649">
        <v>3</v>
      </c>
      <c r="T649">
        <v>0</v>
      </c>
      <c r="U649">
        <v>5</v>
      </c>
      <c r="V649">
        <v>0</v>
      </c>
      <c r="W649">
        <v>0</v>
      </c>
      <c r="X649">
        <v>0</v>
      </c>
      <c r="Y649">
        <v>0</v>
      </c>
      <c r="Z649">
        <v>0</v>
      </c>
      <c r="AA649">
        <v>5</v>
      </c>
      <c r="AB649">
        <v>50</v>
      </c>
      <c r="AC649">
        <v>5</v>
      </c>
      <c r="AD649">
        <v>0</v>
      </c>
      <c r="AE649">
        <v>0</v>
      </c>
      <c r="AF649">
        <v>5</v>
      </c>
      <c r="AG649">
        <v>0</v>
      </c>
      <c r="AH649">
        <v>45</v>
      </c>
      <c r="AI649">
        <v>45</v>
      </c>
      <c r="AJ649">
        <v>45</v>
      </c>
      <c r="AK649">
        <v>45</v>
      </c>
      <c r="AL649">
        <v>0</v>
      </c>
      <c r="AM649">
        <v>0.12</v>
      </c>
      <c r="AN649">
        <v>4.0909090909090908</v>
      </c>
      <c r="AO649">
        <v>0</v>
      </c>
      <c r="AP649" t="s">
        <v>82</v>
      </c>
      <c r="AQ649" t="s">
        <v>73</v>
      </c>
      <c r="AR649" t="s">
        <v>157</v>
      </c>
      <c r="AS649">
        <v>182</v>
      </c>
      <c r="AT649">
        <v>179</v>
      </c>
      <c r="AU649">
        <v>0</v>
      </c>
      <c r="AV649">
        <v>0</v>
      </c>
      <c r="AW649">
        <v>0.36099999999999999</v>
      </c>
      <c r="AX649">
        <v>7.22E-2</v>
      </c>
      <c r="AY649">
        <v>0.36099999999999999</v>
      </c>
      <c r="AZ649" t="s">
        <v>74</v>
      </c>
      <c r="BA649">
        <v>5.6390000000000002</v>
      </c>
      <c r="BB649">
        <v>78.10249307479225</v>
      </c>
      <c r="BC649" t="s">
        <v>81</v>
      </c>
      <c r="BD649">
        <v>3</v>
      </c>
      <c r="BE649" t="s">
        <v>76</v>
      </c>
      <c r="BF649">
        <v>0.36599999999999999</v>
      </c>
      <c r="BG649" t="s">
        <v>5735</v>
      </c>
    </row>
    <row r="650" spans="1:59" x14ac:dyDescent="0.25">
      <c r="A650" t="s">
        <v>816</v>
      </c>
      <c r="B650" t="s">
        <v>156</v>
      </c>
      <c r="C650">
        <v>2</v>
      </c>
      <c r="D650">
        <v>34</v>
      </c>
      <c r="E650" t="s">
        <v>91</v>
      </c>
      <c r="F650" t="s">
        <v>66</v>
      </c>
      <c r="G650" t="s">
        <v>67</v>
      </c>
      <c r="H650" t="s">
        <v>68</v>
      </c>
      <c r="I650" t="s">
        <v>6</v>
      </c>
      <c r="J650" t="s">
        <v>2676</v>
      </c>
      <c r="K650" t="s">
        <v>70</v>
      </c>
      <c r="L650">
        <v>50</v>
      </c>
      <c r="M650">
        <v>3381140</v>
      </c>
      <c r="N650">
        <v>15</v>
      </c>
      <c r="O650">
        <v>3</v>
      </c>
      <c r="P650" t="s">
        <v>109</v>
      </c>
      <c r="Q650" t="s">
        <v>4467</v>
      </c>
      <c r="R650">
        <v>4</v>
      </c>
      <c r="S650" t="s">
        <v>817</v>
      </c>
      <c r="T650">
        <v>20</v>
      </c>
      <c r="U650">
        <v>23</v>
      </c>
      <c r="V650">
        <v>0</v>
      </c>
      <c r="W650">
        <v>0</v>
      </c>
      <c r="X650">
        <v>0</v>
      </c>
      <c r="Y650">
        <v>0</v>
      </c>
      <c r="Z650">
        <v>20</v>
      </c>
      <c r="AA650">
        <v>23</v>
      </c>
      <c r="AB650">
        <v>50</v>
      </c>
      <c r="AC650">
        <v>41</v>
      </c>
      <c r="AD650">
        <v>0</v>
      </c>
      <c r="AE650">
        <v>0</v>
      </c>
      <c r="AF650">
        <v>41</v>
      </c>
      <c r="AG650">
        <v>0</v>
      </c>
      <c r="AH650">
        <v>9</v>
      </c>
      <c r="AI650">
        <v>9</v>
      </c>
      <c r="AJ650">
        <v>9</v>
      </c>
      <c r="AK650">
        <v>9</v>
      </c>
      <c r="AL650">
        <v>0</v>
      </c>
      <c r="AM650">
        <v>0.3</v>
      </c>
      <c r="AN650">
        <v>0.81818181818181823</v>
      </c>
      <c r="AO650">
        <v>0</v>
      </c>
      <c r="AP650" t="s">
        <v>103</v>
      </c>
      <c r="AQ650" t="s">
        <v>73</v>
      </c>
      <c r="AR650" t="s">
        <v>191</v>
      </c>
      <c r="AS650">
        <v>0</v>
      </c>
      <c r="AT650">
        <v>0</v>
      </c>
      <c r="AU650">
        <v>0</v>
      </c>
      <c r="AV650">
        <v>0</v>
      </c>
      <c r="AW650">
        <v>0</v>
      </c>
      <c r="AX650">
        <v>0</v>
      </c>
      <c r="AY650">
        <v>0</v>
      </c>
      <c r="AZ650" t="s">
        <v>83</v>
      </c>
      <c r="BA650">
        <v>15</v>
      </c>
      <c r="BB650">
        <v>0</v>
      </c>
      <c r="BC650" t="s">
        <v>75</v>
      </c>
      <c r="BD650">
        <v>0</v>
      </c>
      <c r="BE650" t="s">
        <v>76</v>
      </c>
      <c r="BF650">
        <v>10.025970666666666</v>
      </c>
      <c r="BG650" t="s">
        <v>5736</v>
      </c>
    </row>
    <row r="651" spans="1:59" x14ac:dyDescent="0.25">
      <c r="A651" t="s">
        <v>818</v>
      </c>
      <c r="B651" t="s">
        <v>156</v>
      </c>
      <c r="C651">
        <v>2</v>
      </c>
      <c r="D651">
        <v>35</v>
      </c>
      <c r="E651">
        <v>2</v>
      </c>
      <c r="F651" t="s">
        <v>66</v>
      </c>
      <c r="G651" t="s">
        <v>67</v>
      </c>
      <c r="H651" t="s">
        <v>68</v>
      </c>
      <c r="I651" t="s">
        <v>10</v>
      </c>
      <c r="J651" t="s">
        <v>10</v>
      </c>
      <c r="K651" t="s">
        <v>302</v>
      </c>
      <c r="L651">
        <v>50</v>
      </c>
      <c r="M651">
        <v>1137161</v>
      </c>
      <c r="N651">
        <v>0</v>
      </c>
      <c r="O651">
        <v>3</v>
      </c>
      <c r="P651" t="s">
        <v>109</v>
      </c>
      <c r="Q651" t="s">
        <v>4467</v>
      </c>
      <c r="R651">
        <v>4</v>
      </c>
      <c r="S651" t="s">
        <v>5085</v>
      </c>
      <c r="T651">
        <v>0</v>
      </c>
      <c r="U651">
        <v>0</v>
      </c>
      <c r="V651">
        <v>0</v>
      </c>
      <c r="W651">
        <v>0</v>
      </c>
      <c r="X651">
        <v>0</v>
      </c>
      <c r="Y651">
        <v>0</v>
      </c>
      <c r="Z651">
        <v>0</v>
      </c>
      <c r="AA651">
        <v>0</v>
      </c>
      <c r="AB651">
        <v>50</v>
      </c>
      <c r="AC651">
        <v>0</v>
      </c>
      <c r="AD651">
        <v>0</v>
      </c>
      <c r="AE651">
        <v>0</v>
      </c>
      <c r="AF651">
        <v>0</v>
      </c>
      <c r="AG651">
        <v>0</v>
      </c>
      <c r="AH651">
        <v>0</v>
      </c>
      <c r="AI651">
        <v>50</v>
      </c>
      <c r="AJ651">
        <v>50</v>
      </c>
      <c r="AK651">
        <v>50</v>
      </c>
      <c r="AL651">
        <v>50</v>
      </c>
      <c r="AM651">
        <v>0</v>
      </c>
      <c r="AN651">
        <v>4.5454545454545459</v>
      </c>
      <c r="AO651">
        <v>0</v>
      </c>
      <c r="AP651" t="s">
        <v>896</v>
      </c>
      <c r="AQ651" t="s">
        <v>86</v>
      </c>
      <c r="AR651" t="s">
        <v>472</v>
      </c>
      <c r="AS651">
        <v>0</v>
      </c>
      <c r="AT651">
        <v>0</v>
      </c>
      <c r="AU651">
        <v>0</v>
      </c>
      <c r="AV651">
        <v>0</v>
      </c>
      <c r="AW651">
        <v>0</v>
      </c>
      <c r="AX651">
        <v>0</v>
      </c>
      <c r="AY651">
        <v>0</v>
      </c>
      <c r="AZ651" t="s">
        <v>74</v>
      </c>
      <c r="BA651">
        <v>0</v>
      </c>
      <c r="BB651">
        <v>0</v>
      </c>
      <c r="BC651" t="s">
        <v>76</v>
      </c>
      <c r="BD651">
        <v>1</v>
      </c>
      <c r="BE651" t="s">
        <v>76</v>
      </c>
      <c r="BF651">
        <v>0</v>
      </c>
      <c r="BG651" t="s">
        <v>5736</v>
      </c>
    </row>
    <row r="652" spans="1:59" x14ac:dyDescent="0.25">
      <c r="A652" t="s">
        <v>819</v>
      </c>
      <c r="B652" t="s">
        <v>156</v>
      </c>
      <c r="C652">
        <v>2</v>
      </c>
      <c r="D652">
        <v>36</v>
      </c>
      <c r="E652" t="s">
        <v>91</v>
      </c>
      <c r="F652" t="s">
        <v>66</v>
      </c>
      <c r="G652" t="s">
        <v>67</v>
      </c>
      <c r="H652" t="s">
        <v>68</v>
      </c>
      <c r="I652" t="s">
        <v>6</v>
      </c>
      <c r="J652" t="s">
        <v>2676</v>
      </c>
      <c r="K652" t="s">
        <v>70</v>
      </c>
      <c r="L652">
        <v>50</v>
      </c>
      <c r="M652">
        <v>3417621</v>
      </c>
      <c r="N652">
        <v>15</v>
      </c>
      <c r="O652">
        <v>3</v>
      </c>
      <c r="P652" t="s">
        <v>109</v>
      </c>
      <c r="Q652" t="s">
        <v>4467</v>
      </c>
      <c r="R652">
        <v>4</v>
      </c>
      <c r="S652" t="s">
        <v>2005</v>
      </c>
      <c r="T652">
        <v>24</v>
      </c>
      <c r="U652">
        <v>27</v>
      </c>
      <c r="V652">
        <v>0</v>
      </c>
      <c r="W652">
        <v>0</v>
      </c>
      <c r="X652">
        <v>0</v>
      </c>
      <c r="Y652">
        <v>0</v>
      </c>
      <c r="Z652">
        <v>24</v>
      </c>
      <c r="AA652">
        <v>27</v>
      </c>
      <c r="AB652">
        <v>50</v>
      </c>
      <c r="AC652">
        <v>49</v>
      </c>
      <c r="AD652">
        <v>0</v>
      </c>
      <c r="AE652">
        <v>0</v>
      </c>
      <c r="AF652">
        <v>49</v>
      </c>
      <c r="AG652">
        <v>0</v>
      </c>
      <c r="AH652">
        <v>1</v>
      </c>
      <c r="AI652">
        <v>1</v>
      </c>
      <c r="AJ652">
        <v>1</v>
      </c>
      <c r="AK652">
        <v>1</v>
      </c>
      <c r="AL652">
        <v>0</v>
      </c>
      <c r="AM652">
        <v>0.3</v>
      </c>
      <c r="AN652">
        <v>9.0909090909090912E-2</v>
      </c>
      <c r="AO652">
        <v>0</v>
      </c>
      <c r="AP652" t="s">
        <v>103</v>
      </c>
      <c r="AQ652" t="s">
        <v>73</v>
      </c>
      <c r="AR652" t="s">
        <v>191</v>
      </c>
      <c r="AS652">
        <v>0</v>
      </c>
      <c r="AT652">
        <v>0</v>
      </c>
      <c r="AU652">
        <v>0</v>
      </c>
      <c r="AV652">
        <v>0</v>
      </c>
      <c r="AW652">
        <v>0</v>
      </c>
      <c r="AX652">
        <v>0</v>
      </c>
      <c r="AY652">
        <v>0</v>
      </c>
      <c r="AZ652" t="s">
        <v>80</v>
      </c>
      <c r="BA652">
        <v>15</v>
      </c>
      <c r="BB652">
        <v>0</v>
      </c>
      <c r="BC652" t="s">
        <v>76</v>
      </c>
      <c r="BD652">
        <v>0</v>
      </c>
      <c r="BE652" t="s">
        <v>76</v>
      </c>
      <c r="BF652">
        <v>10.947394666666668</v>
      </c>
      <c r="BG652" t="s">
        <v>5736</v>
      </c>
    </row>
    <row r="653" spans="1:59" x14ac:dyDescent="0.25">
      <c r="A653" t="s">
        <v>820</v>
      </c>
      <c r="B653" t="s">
        <v>156</v>
      </c>
      <c r="C653">
        <v>2</v>
      </c>
      <c r="D653">
        <v>37</v>
      </c>
      <c r="E653" t="s">
        <v>91</v>
      </c>
      <c r="F653" t="s">
        <v>66</v>
      </c>
      <c r="G653" t="s">
        <v>67</v>
      </c>
      <c r="H653" t="s">
        <v>68</v>
      </c>
      <c r="I653" t="s">
        <v>10</v>
      </c>
      <c r="J653" t="s">
        <v>10</v>
      </c>
      <c r="K653" t="s">
        <v>92</v>
      </c>
      <c r="L653">
        <v>50</v>
      </c>
      <c r="M653">
        <v>1137165</v>
      </c>
      <c r="N653">
        <v>0</v>
      </c>
      <c r="O653">
        <v>3</v>
      </c>
      <c r="P653" t="s">
        <v>109</v>
      </c>
      <c r="Q653" t="s">
        <v>4467</v>
      </c>
      <c r="R653">
        <v>4</v>
      </c>
      <c r="S653" t="s">
        <v>5033</v>
      </c>
      <c r="T653">
        <v>0</v>
      </c>
      <c r="U653">
        <v>0</v>
      </c>
      <c r="V653">
        <v>0</v>
      </c>
      <c r="W653">
        <v>0</v>
      </c>
      <c r="X653">
        <v>0</v>
      </c>
      <c r="Y653">
        <v>0</v>
      </c>
      <c r="Z653">
        <v>0</v>
      </c>
      <c r="AA653">
        <v>0</v>
      </c>
      <c r="AB653">
        <v>50</v>
      </c>
      <c r="AC653">
        <v>0</v>
      </c>
      <c r="AD653">
        <v>0</v>
      </c>
      <c r="AE653">
        <v>0</v>
      </c>
      <c r="AF653">
        <v>0</v>
      </c>
      <c r="AG653">
        <v>0</v>
      </c>
      <c r="AH653">
        <v>0</v>
      </c>
      <c r="AI653">
        <v>50</v>
      </c>
      <c r="AJ653">
        <v>50</v>
      </c>
      <c r="AK653">
        <v>50</v>
      </c>
      <c r="AL653">
        <v>50</v>
      </c>
      <c r="AM653">
        <v>0</v>
      </c>
      <c r="AN653">
        <v>4.5454545454545459</v>
      </c>
      <c r="AO653">
        <v>0</v>
      </c>
      <c r="AP653" t="s">
        <v>2682</v>
      </c>
      <c r="AQ653" t="s">
        <v>86</v>
      </c>
      <c r="AR653" t="s">
        <v>191</v>
      </c>
      <c r="AS653">
        <v>0</v>
      </c>
      <c r="AT653">
        <v>0</v>
      </c>
      <c r="AU653">
        <v>0</v>
      </c>
      <c r="AV653">
        <v>0</v>
      </c>
      <c r="AW653">
        <v>0</v>
      </c>
      <c r="AX653">
        <v>0</v>
      </c>
      <c r="AY653">
        <v>0</v>
      </c>
      <c r="AZ653" t="s">
        <v>83</v>
      </c>
      <c r="BA653">
        <v>0</v>
      </c>
      <c r="BB653">
        <v>0</v>
      </c>
      <c r="BC653" t="s">
        <v>76</v>
      </c>
      <c r="BD653">
        <v>1</v>
      </c>
      <c r="BE653" t="s">
        <v>76</v>
      </c>
      <c r="BF653">
        <v>0</v>
      </c>
      <c r="BG653" t="s">
        <v>5736</v>
      </c>
    </row>
    <row r="654" spans="1:59" x14ac:dyDescent="0.25">
      <c r="A654" t="s">
        <v>821</v>
      </c>
      <c r="B654" t="s">
        <v>156</v>
      </c>
      <c r="C654">
        <v>2</v>
      </c>
      <c r="D654">
        <v>38</v>
      </c>
      <c r="E654" t="s">
        <v>91</v>
      </c>
      <c r="F654" t="s">
        <v>66</v>
      </c>
      <c r="G654" t="s">
        <v>67</v>
      </c>
      <c r="H654" t="s">
        <v>68</v>
      </c>
      <c r="I654" t="s">
        <v>10</v>
      </c>
      <c r="J654" t="s">
        <v>10</v>
      </c>
      <c r="K654" t="s">
        <v>92</v>
      </c>
      <c r="L654">
        <v>50</v>
      </c>
      <c r="M654">
        <v>1137167</v>
      </c>
      <c r="N654">
        <v>0</v>
      </c>
      <c r="O654">
        <v>3</v>
      </c>
      <c r="P654" t="s">
        <v>109</v>
      </c>
      <c r="Q654" t="s">
        <v>4467</v>
      </c>
      <c r="R654">
        <v>4</v>
      </c>
      <c r="S654" t="s">
        <v>5033</v>
      </c>
      <c r="T654">
        <v>0</v>
      </c>
      <c r="U654">
        <v>0</v>
      </c>
      <c r="V654">
        <v>0</v>
      </c>
      <c r="W654">
        <v>0</v>
      </c>
      <c r="X654">
        <v>0</v>
      </c>
      <c r="Y654">
        <v>0</v>
      </c>
      <c r="Z654">
        <v>0</v>
      </c>
      <c r="AA654">
        <v>0</v>
      </c>
      <c r="AB654">
        <v>50</v>
      </c>
      <c r="AC654">
        <v>0</v>
      </c>
      <c r="AD654">
        <v>0</v>
      </c>
      <c r="AE654">
        <v>0</v>
      </c>
      <c r="AF654">
        <v>0</v>
      </c>
      <c r="AG654">
        <v>0</v>
      </c>
      <c r="AH654">
        <v>0</v>
      </c>
      <c r="AI654">
        <v>50</v>
      </c>
      <c r="AJ654">
        <v>50</v>
      </c>
      <c r="AK654">
        <v>50</v>
      </c>
      <c r="AL654">
        <v>50</v>
      </c>
      <c r="AM654">
        <v>0</v>
      </c>
      <c r="AN654">
        <v>4.5454545454545459</v>
      </c>
      <c r="AO654">
        <v>0</v>
      </c>
      <c r="AP654" t="s">
        <v>2682</v>
      </c>
      <c r="AQ654" t="s">
        <v>86</v>
      </c>
      <c r="AR654" t="s">
        <v>191</v>
      </c>
      <c r="AS654">
        <v>0</v>
      </c>
      <c r="AT654">
        <v>0</v>
      </c>
      <c r="AU654">
        <v>0</v>
      </c>
      <c r="AV654">
        <v>0</v>
      </c>
      <c r="AW654">
        <v>0</v>
      </c>
      <c r="AX654">
        <v>0</v>
      </c>
      <c r="AY654">
        <v>0</v>
      </c>
      <c r="AZ654" t="s">
        <v>83</v>
      </c>
      <c r="BA654">
        <v>0</v>
      </c>
      <c r="BB654">
        <v>0</v>
      </c>
      <c r="BC654" t="s">
        <v>76</v>
      </c>
      <c r="BD654">
        <v>2</v>
      </c>
      <c r="BE654" t="s">
        <v>76</v>
      </c>
      <c r="BF654">
        <v>0</v>
      </c>
      <c r="BG654" t="s">
        <v>5736</v>
      </c>
    </row>
    <row r="655" spans="1:59" x14ac:dyDescent="0.25">
      <c r="A655" t="s">
        <v>822</v>
      </c>
      <c r="B655" t="s">
        <v>156</v>
      </c>
      <c r="C655">
        <v>2</v>
      </c>
      <c r="D655">
        <v>39</v>
      </c>
      <c r="E655" t="s">
        <v>91</v>
      </c>
      <c r="F655" t="s">
        <v>66</v>
      </c>
      <c r="G655" t="s">
        <v>67</v>
      </c>
      <c r="H655" t="s">
        <v>68</v>
      </c>
      <c r="I655" t="s">
        <v>10</v>
      </c>
      <c r="J655" t="s">
        <v>10</v>
      </c>
      <c r="K655" t="s">
        <v>92</v>
      </c>
      <c r="L655">
        <v>50</v>
      </c>
      <c r="M655">
        <v>1137169</v>
      </c>
      <c r="N655">
        <v>0</v>
      </c>
      <c r="O655">
        <v>3</v>
      </c>
      <c r="P655" t="s">
        <v>109</v>
      </c>
      <c r="Q655" t="s">
        <v>4467</v>
      </c>
      <c r="R655">
        <v>4</v>
      </c>
      <c r="S655" t="s">
        <v>5033</v>
      </c>
      <c r="T655">
        <v>0</v>
      </c>
      <c r="U655">
        <v>0</v>
      </c>
      <c r="V655">
        <v>0</v>
      </c>
      <c r="W655">
        <v>0</v>
      </c>
      <c r="X655">
        <v>0</v>
      </c>
      <c r="Y655">
        <v>0</v>
      </c>
      <c r="Z655">
        <v>0</v>
      </c>
      <c r="AA655">
        <v>0</v>
      </c>
      <c r="AB655">
        <v>50</v>
      </c>
      <c r="AC655">
        <v>0</v>
      </c>
      <c r="AD655">
        <v>0</v>
      </c>
      <c r="AE655">
        <v>0</v>
      </c>
      <c r="AF655">
        <v>0</v>
      </c>
      <c r="AG655">
        <v>0</v>
      </c>
      <c r="AH655">
        <v>0</v>
      </c>
      <c r="AI655">
        <v>50</v>
      </c>
      <c r="AJ655">
        <v>50</v>
      </c>
      <c r="AK655">
        <v>50</v>
      </c>
      <c r="AL655">
        <v>50</v>
      </c>
      <c r="AM655">
        <v>0</v>
      </c>
      <c r="AN655">
        <v>4.5454545454545459</v>
      </c>
      <c r="AO655">
        <v>0</v>
      </c>
      <c r="AP655" t="s">
        <v>2682</v>
      </c>
      <c r="AQ655" t="s">
        <v>86</v>
      </c>
      <c r="AR655" t="s">
        <v>191</v>
      </c>
      <c r="AS655">
        <v>0</v>
      </c>
      <c r="AT655">
        <v>0</v>
      </c>
      <c r="AU655">
        <v>0</v>
      </c>
      <c r="AV655">
        <v>0</v>
      </c>
      <c r="AW655">
        <v>0</v>
      </c>
      <c r="AX655">
        <v>0</v>
      </c>
      <c r="AY655">
        <v>0</v>
      </c>
      <c r="AZ655" t="s">
        <v>83</v>
      </c>
      <c r="BA655">
        <v>0</v>
      </c>
      <c r="BB655">
        <v>0</v>
      </c>
      <c r="BC655" t="s">
        <v>76</v>
      </c>
      <c r="BD655">
        <v>3</v>
      </c>
      <c r="BE655" t="s">
        <v>76</v>
      </c>
      <c r="BF655">
        <v>0</v>
      </c>
      <c r="BG655" t="s">
        <v>5736</v>
      </c>
    </row>
    <row r="656" spans="1:59" x14ac:dyDescent="0.25">
      <c r="A656" t="s">
        <v>823</v>
      </c>
      <c r="B656" t="s">
        <v>156</v>
      </c>
      <c r="C656">
        <v>2</v>
      </c>
      <c r="D656">
        <v>40</v>
      </c>
      <c r="E656" t="s">
        <v>91</v>
      </c>
      <c r="F656" t="s">
        <v>66</v>
      </c>
      <c r="G656" t="s">
        <v>67</v>
      </c>
      <c r="H656" t="s">
        <v>68</v>
      </c>
      <c r="I656" t="s">
        <v>6</v>
      </c>
      <c r="J656" t="s">
        <v>2676</v>
      </c>
      <c r="K656" t="s">
        <v>70</v>
      </c>
      <c r="L656">
        <v>50</v>
      </c>
      <c r="M656">
        <v>3381244</v>
      </c>
      <c r="N656">
        <v>15</v>
      </c>
      <c r="O656">
        <v>3</v>
      </c>
      <c r="P656" t="s">
        <v>109</v>
      </c>
      <c r="Q656" t="s">
        <v>4467</v>
      </c>
      <c r="R656">
        <v>4</v>
      </c>
      <c r="S656" t="s">
        <v>817</v>
      </c>
      <c r="T656">
        <v>18</v>
      </c>
      <c r="U656">
        <v>21</v>
      </c>
      <c r="V656">
        <v>0</v>
      </c>
      <c r="W656">
        <v>0</v>
      </c>
      <c r="X656">
        <v>0</v>
      </c>
      <c r="Y656">
        <v>4</v>
      </c>
      <c r="Z656">
        <v>22</v>
      </c>
      <c r="AA656">
        <v>25</v>
      </c>
      <c r="AB656">
        <v>50</v>
      </c>
      <c r="AC656">
        <v>41</v>
      </c>
      <c r="AD656">
        <v>0</v>
      </c>
      <c r="AE656">
        <v>8</v>
      </c>
      <c r="AF656">
        <v>49</v>
      </c>
      <c r="AG656">
        <v>0</v>
      </c>
      <c r="AH656">
        <v>9</v>
      </c>
      <c r="AI656">
        <v>1</v>
      </c>
      <c r="AJ656">
        <v>1</v>
      </c>
      <c r="AK656">
        <v>9</v>
      </c>
      <c r="AL656">
        <v>0</v>
      </c>
      <c r="AM656">
        <v>0.3</v>
      </c>
      <c r="AN656">
        <v>9.0909090909090912E-2</v>
      </c>
      <c r="AO656">
        <v>0</v>
      </c>
      <c r="AP656" t="s">
        <v>103</v>
      </c>
      <c r="AQ656" t="s">
        <v>73</v>
      </c>
      <c r="AR656" t="s">
        <v>191</v>
      </c>
      <c r="AS656">
        <v>0</v>
      </c>
      <c r="AT656">
        <v>0</v>
      </c>
      <c r="AU656">
        <v>0</v>
      </c>
      <c r="AV656">
        <v>0</v>
      </c>
      <c r="AW656">
        <v>0</v>
      </c>
      <c r="AX656">
        <v>0</v>
      </c>
      <c r="AY656">
        <v>0</v>
      </c>
      <c r="AZ656" t="s">
        <v>83</v>
      </c>
      <c r="BA656">
        <v>15</v>
      </c>
      <c r="BB656">
        <v>0</v>
      </c>
      <c r="BC656" t="s">
        <v>76</v>
      </c>
      <c r="BD656">
        <v>0</v>
      </c>
      <c r="BE656" t="s">
        <v>76</v>
      </c>
      <c r="BF656">
        <v>11.495861333333334</v>
      </c>
      <c r="BG656" t="s">
        <v>5736</v>
      </c>
    </row>
    <row r="657" spans="1:59" x14ac:dyDescent="0.25">
      <c r="A657" t="s">
        <v>824</v>
      </c>
      <c r="B657" t="s">
        <v>156</v>
      </c>
      <c r="C657">
        <v>2</v>
      </c>
      <c r="D657">
        <v>41</v>
      </c>
      <c r="E657" t="s">
        <v>91</v>
      </c>
      <c r="F657" t="s">
        <v>66</v>
      </c>
      <c r="G657" t="s">
        <v>67</v>
      </c>
      <c r="H657" t="s">
        <v>68</v>
      </c>
      <c r="I657" t="s">
        <v>10</v>
      </c>
      <c r="J657" t="s">
        <v>10</v>
      </c>
      <c r="K657" t="s">
        <v>92</v>
      </c>
      <c r="L657">
        <v>50</v>
      </c>
      <c r="M657">
        <v>1137173</v>
      </c>
      <c r="N657">
        <v>0</v>
      </c>
      <c r="O657">
        <v>3</v>
      </c>
      <c r="P657" t="s">
        <v>109</v>
      </c>
      <c r="Q657" t="s">
        <v>4467</v>
      </c>
      <c r="R657">
        <v>4</v>
      </c>
      <c r="S657" t="s">
        <v>5033</v>
      </c>
      <c r="T657">
        <v>0</v>
      </c>
      <c r="U657">
        <v>0</v>
      </c>
      <c r="V657">
        <v>0</v>
      </c>
      <c r="W657">
        <v>0</v>
      </c>
      <c r="X657">
        <v>0</v>
      </c>
      <c r="Y657">
        <v>0</v>
      </c>
      <c r="Z657">
        <v>0</v>
      </c>
      <c r="AA657">
        <v>0</v>
      </c>
      <c r="AB657">
        <v>50</v>
      </c>
      <c r="AC657">
        <v>0</v>
      </c>
      <c r="AD657">
        <v>0</v>
      </c>
      <c r="AE657">
        <v>0</v>
      </c>
      <c r="AF657">
        <v>0</v>
      </c>
      <c r="AG657">
        <v>0</v>
      </c>
      <c r="AH657">
        <v>0</v>
      </c>
      <c r="AI657">
        <v>50</v>
      </c>
      <c r="AJ657">
        <v>50</v>
      </c>
      <c r="AK657">
        <v>50</v>
      </c>
      <c r="AL657">
        <v>50</v>
      </c>
      <c r="AM657">
        <v>0</v>
      </c>
      <c r="AN657">
        <v>4.5454545454545459</v>
      </c>
      <c r="AO657">
        <v>0</v>
      </c>
      <c r="AP657" t="s">
        <v>2682</v>
      </c>
      <c r="AQ657" t="s">
        <v>86</v>
      </c>
      <c r="AR657" t="s">
        <v>191</v>
      </c>
      <c r="AS657">
        <v>0</v>
      </c>
      <c r="AT657">
        <v>0</v>
      </c>
      <c r="AU657">
        <v>0</v>
      </c>
      <c r="AV657">
        <v>0</v>
      </c>
      <c r="AW657">
        <v>0</v>
      </c>
      <c r="AX657">
        <v>0</v>
      </c>
      <c r="AY657">
        <v>0</v>
      </c>
      <c r="AZ657" t="s">
        <v>83</v>
      </c>
      <c r="BA657">
        <v>0</v>
      </c>
      <c r="BB657">
        <v>0</v>
      </c>
      <c r="BC657" t="s">
        <v>76</v>
      </c>
      <c r="BD657">
        <v>1</v>
      </c>
      <c r="BE657" t="s">
        <v>76</v>
      </c>
      <c r="BF657">
        <v>0</v>
      </c>
      <c r="BG657" t="s">
        <v>5736</v>
      </c>
    </row>
    <row r="658" spans="1:59" x14ac:dyDescent="0.25">
      <c r="A658" t="s">
        <v>825</v>
      </c>
      <c r="B658" t="s">
        <v>156</v>
      </c>
      <c r="C658">
        <v>2</v>
      </c>
      <c r="D658">
        <v>42</v>
      </c>
      <c r="E658" t="s">
        <v>91</v>
      </c>
      <c r="F658" t="s">
        <v>66</v>
      </c>
      <c r="G658" t="s">
        <v>67</v>
      </c>
      <c r="H658" t="s">
        <v>68</v>
      </c>
      <c r="I658" t="s">
        <v>10</v>
      </c>
      <c r="J658" t="s">
        <v>10</v>
      </c>
      <c r="K658" t="s">
        <v>92</v>
      </c>
      <c r="L658">
        <v>50</v>
      </c>
      <c r="M658">
        <v>1137175</v>
      </c>
      <c r="N658">
        <v>0</v>
      </c>
      <c r="O658">
        <v>3</v>
      </c>
      <c r="P658" t="s">
        <v>109</v>
      </c>
      <c r="Q658" t="s">
        <v>4467</v>
      </c>
      <c r="R658">
        <v>4</v>
      </c>
      <c r="S658" t="s">
        <v>5033</v>
      </c>
      <c r="T658">
        <v>0</v>
      </c>
      <c r="U658">
        <v>0</v>
      </c>
      <c r="V658">
        <v>0</v>
      </c>
      <c r="W658">
        <v>0</v>
      </c>
      <c r="X658">
        <v>0</v>
      </c>
      <c r="Y658">
        <v>0</v>
      </c>
      <c r="Z658">
        <v>0</v>
      </c>
      <c r="AA658">
        <v>0</v>
      </c>
      <c r="AB658">
        <v>50</v>
      </c>
      <c r="AC658">
        <v>0</v>
      </c>
      <c r="AD658">
        <v>0</v>
      </c>
      <c r="AE658">
        <v>0</v>
      </c>
      <c r="AF658">
        <v>0</v>
      </c>
      <c r="AG658">
        <v>0</v>
      </c>
      <c r="AH658">
        <v>0</v>
      </c>
      <c r="AI658">
        <v>50</v>
      </c>
      <c r="AJ658">
        <v>50</v>
      </c>
      <c r="AK658">
        <v>50</v>
      </c>
      <c r="AL658">
        <v>50</v>
      </c>
      <c r="AM658">
        <v>0</v>
      </c>
      <c r="AN658">
        <v>4.5454545454545459</v>
      </c>
      <c r="AO658">
        <v>0</v>
      </c>
      <c r="AP658" t="s">
        <v>2682</v>
      </c>
      <c r="AQ658" t="s">
        <v>86</v>
      </c>
      <c r="AR658" t="s">
        <v>191</v>
      </c>
      <c r="AS658">
        <v>0</v>
      </c>
      <c r="AT658">
        <v>0</v>
      </c>
      <c r="AU658">
        <v>0</v>
      </c>
      <c r="AV658">
        <v>0</v>
      </c>
      <c r="AW658">
        <v>0</v>
      </c>
      <c r="AX658">
        <v>0</v>
      </c>
      <c r="AY658">
        <v>0</v>
      </c>
      <c r="AZ658" t="s">
        <v>83</v>
      </c>
      <c r="BA658">
        <v>0</v>
      </c>
      <c r="BB658">
        <v>0</v>
      </c>
      <c r="BC658" t="s">
        <v>76</v>
      </c>
      <c r="BD658">
        <v>2</v>
      </c>
      <c r="BE658" t="s">
        <v>76</v>
      </c>
      <c r="BF658">
        <v>0</v>
      </c>
      <c r="BG658" t="s">
        <v>5736</v>
      </c>
    </row>
    <row r="659" spans="1:59" x14ac:dyDescent="0.25">
      <c r="A659" t="s">
        <v>826</v>
      </c>
      <c r="B659" t="s">
        <v>156</v>
      </c>
      <c r="C659">
        <v>2</v>
      </c>
      <c r="D659">
        <v>43</v>
      </c>
      <c r="E659" t="s">
        <v>91</v>
      </c>
      <c r="F659" t="s">
        <v>66</v>
      </c>
      <c r="G659" t="s">
        <v>67</v>
      </c>
      <c r="H659" t="s">
        <v>68</v>
      </c>
      <c r="I659" t="s">
        <v>6</v>
      </c>
      <c r="J659" t="s">
        <v>2676</v>
      </c>
      <c r="K659" t="s">
        <v>100</v>
      </c>
      <c r="L659">
        <v>0</v>
      </c>
      <c r="M659">
        <v>3583722</v>
      </c>
      <c r="N659">
        <v>20</v>
      </c>
      <c r="O659">
        <v>3</v>
      </c>
      <c r="P659" t="s">
        <v>109</v>
      </c>
      <c r="Q659" t="s">
        <v>4467</v>
      </c>
      <c r="R659">
        <v>4</v>
      </c>
      <c r="S659" t="s">
        <v>9281</v>
      </c>
      <c r="T659">
        <v>11</v>
      </c>
      <c r="U659">
        <v>14</v>
      </c>
      <c r="V659">
        <v>0</v>
      </c>
      <c r="W659">
        <v>0</v>
      </c>
      <c r="X659">
        <v>0</v>
      </c>
      <c r="Y659">
        <v>0</v>
      </c>
      <c r="Z659">
        <v>11</v>
      </c>
      <c r="AA659">
        <v>14</v>
      </c>
      <c r="AB659">
        <v>50</v>
      </c>
      <c r="AC659">
        <v>27</v>
      </c>
      <c r="AD659">
        <v>0</v>
      </c>
      <c r="AE659">
        <v>0</v>
      </c>
      <c r="AF659">
        <v>27</v>
      </c>
      <c r="AG659">
        <v>0</v>
      </c>
      <c r="AH659">
        <v>23</v>
      </c>
      <c r="AI659">
        <v>23</v>
      </c>
      <c r="AJ659">
        <v>23</v>
      </c>
      <c r="AK659">
        <v>23</v>
      </c>
      <c r="AL659">
        <v>0</v>
      </c>
      <c r="AM659">
        <v>0.4</v>
      </c>
      <c r="AN659">
        <v>2.0909090909090908</v>
      </c>
      <c r="AO659">
        <v>0</v>
      </c>
      <c r="AP659" t="s">
        <v>101</v>
      </c>
      <c r="AQ659" t="s">
        <v>73</v>
      </c>
      <c r="AR659" t="s">
        <v>191</v>
      </c>
      <c r="AS659">
        <v>0</v>
      </c>
      <c r="AT659">
        <v>0</v>
      </c>
      <c r="AU659">
        <v>0</v>
      </c>
      <c r="AV659">
        <v>0</v>
      </c>
      <c r="AW659">
        <v>0</v>
      </c>
      <c r="AX659">
        <v>0</v>
      </c>
      <c r="AY659">
        <v>0</v>
      </c>
      <c r="AZ659" t="s">
        <v>74</v>
      </c>
      <c r="BA659">
        <v>20</v>
      </c>
      <c r="BB659">
        <v>0</v>
      </c>
      <c r="BC659" t="s">
        <v>76</v>
      </c>
      <c r="BD659">
        <v>0</v>
      </c>
      <c r="BE659" t="s">
        <v>76</v>
      </c>
      <c r="BF659">
        <v>1.5795840000000001</v>
      </c>
      <c r="BG659" t="s">
        <v>5736</v>
      </c>
    </row>
    <row r="660" spans="1:59" x14ac:dyDescent="0.25">
      <c r="A660" t="s">
        <v>827</v>
      </c>
      <c r="B660" t="s">
        <v>156</v>
      </c>
      <c r="C660">
        <v>2</v>
      </c>
      <c r="D660">
        <v>44</v>
      </c>
      <c r="E660" t="s">
        <v>91</v>
      </c>
      <c r="F660" t="s">
        <v>66</v>
      </c>
      <c r="G660" t="s">
        <v>67</v>
      </c>
      <c r="H660" t="s">
        <v>68</v>
      </c>
      <c r="I660" t="s">
        <v>6</v>
      </c>
      <c r="J660" t="s">
        <v>2676</v>
      </c>
      <c r="K660" t="s">
        <v>70</v>
      </c>
      <c r="L660">
        <v>50</v>
      </c>
      <c r="M660">
        <v>3384998</v>
      </c>
      <c r="N660">
        <v>15</v>
      </c>
      <c r="O660">
        <v>3</v>
      </c>
      <c r="P660" t="s">
        <v>109</v>
      </c>
      <c r="Q660" t="s">
        <v>4467</v>
      </c>
      <c r="R660">
        <v>4</v>
      </c>
      <c r="S660" t="s">
        <v>828</v>
      </c>
      <c r="T660">
        <v>20</v>
      </c>
      <c r="U660">
        <v>23</v>
      </c>
      <c r="V660">
        <v>0</v>
      </c>
      <c r="W660">
        <v>0</v>
      </c>
      <c r="X660">
        <v>0</v>
      </c>
      <c r="Y660">
        <v>4</v>
      </c>
      <c r="Z660">
        <v>24</v>
      </c>
      <c r="AA660">
        <v>27</v>
      </c>
      <c r="AB660">
        <v>50</v>
      </c>
      <c r="AC660">
        <v>41</v>
      </c>
      <c r="AD660">
        <v>0</v>
      </c>
      <c r="AE660">
        <v>8</v>
      </c>
      <c r="AF660">
        <v>49</v>
      </c>
      <c r="AG660">
        <v>0</v>
      </c>
      <c r="AH660">
        <v>9</v>
      </c>
      <c r="AI660">
        <v>1</v>
      </c>
      <c r="AJ660">
        <v>1</v>
      </c>
      <c r="AK660">
        <v>9</v>
      </c>
      <c r="AL660">
        <v>0</v>
      </c>
      <c r="AM660">
        <v>0.3</v>
      </c>
      <c r="AN660">
        <v>9.0909090909090912E-2</v>
      </c>
      <c r="AO660">
        <v>0</v>
      </c>
      <c r="AP660" t="s">
        <v>103</v>
      </c>
      <c r="AQ660" t="s">
        <v>73</v>
      </c>
      <c r="AR660" t="s">
        <v>191</v>
      </c>
      <c r="AS660">
        <v>0</v>
      </c>
      <c r="AT660">
        <v>0</v>
      </c>
      <c r="AU660">
        <v>0</v>
      </c>
      <c r="AV660">
        <v>0</v>
      </c>
      <c r="AW660">
        <v>0</v>
      </c>
      <c r="AX660">
        <v>0</v>
      </c>
      <c r="AY660">
        <v>0</v>
      </c>
      <c r="AZ660" t="s">
        <v>83</v>
      </c>
      <c r="BA660">
        <v>15</v>
      </c>
      <c r="BB660">
        <v>0</v>
      </c>
      <c r="BC660" t="s">
        <v>81</v>
      </c>
      <c r="BD660">
        <v>0</v>
      </c>
      <c r="BE660" t="s">
        <v>76</v>
      </c>
      <c r="BF660">
        <v>10.815762666666666</v>
      </c>
      <c r="BG660" t="s">
        <v>5736</v>
      </c>
    </row>
    <row r="661" spans="1:59" x14ac:dyDescent="0.25">
      <c r="A661" t="s">
        <v>829</v>
      </c>
      <c r="B661" t="s">
        <v>156</v>
      </c>
      <c r="C661">
        <v>2</v>
      </c>
      <c r="D661">
        <v>45</v>
      </c>
      <c r="E661">
        <v>1</v>
      </c>
      <c r="F661" t="s">
        <v>66</v>
      </c>
      <c r="G661" t="s">
        <v>67</v>
      </c>
      <c r="H661" t="s">
        <v>68</v>
      </c>
      <c r="I661" t="s">
        <v>7</v>
      </c>
      <c r="J661" t="s">
        <v>7</v>
      </c>
      <c r="K661" t="s">
        <v>70</v>
      </c>
      <c r="L661">
        <v>50</v>
      </c>
      <c r="M661">
        <v>1137181</v>
      </c>
      <c r="N661">
        <v>9.5</v>
      </c>
      <c r="O661">
        <v>3</v>
      </c>
      <c r="P661" t="s">
        <v>109</v>
      </c>
      <c r="Q661" t="s">
        <v>4468</v>
      </c>
      <c r="R661">
        <v>5</v>
      </c>
      <c r="T661">
        <v>10</v>
      </c>
      <c r="U661">
        <v>15</v>
      </c>
      <c r="V661">
        <v>10</v>
      </c>
      <c r="W661">
        <v>0</v>
      </c>
      <c r="X661">
        <v>10</v>
      </c>
      <c r="Y661">
        <v>1</v>
      </c>
      <c r="Z661">
        <v>21</v>
      </c>
      <c r="AA661">
        <v>26</v>
      </c>
      <c r="AB661">
        <v>50</v>
      </c>
      <c r="AC661">
        <v>19</v>
      </c>
      <c r="AD661">
        <v>19</v>
      </c>
      <c r="AE661">
        <v>2</v>
      </c>
      <c r="AF661">
        <v>40</v>
      </c>
      <c r="AG661">
        <v>0</v>
      </c>
      <c r="AH661">
        <v>31</v>
      </c>
      <c r="AI661">
        <v>10</v>
      </c>
      <c r="AJ661">
        <v>29</v>
      </c>
      <c r="AK661">
        <v>31</v>
      </c>
      <c r="AL661">
        <v>0</v>
      </c>
      <c r="AM661">
        <v>0.19</v>
      </c>
      <c r="AN661">
        <v>2.6363636363636362</v>
      </c>
      <c r="AO661">
        <v>0</v>
      </c>
      <c r="AP661" t="s">
        <v>82</v>
      </c>
      <c r="AQ661" t="s">
        <v>73</v>
      </c>
      <c r="AR661" t="s">
        <v>157</v>
      </c>
      <c r="AS661">
        <v>1961</v>
      </c>
      <c r="AT661">
        <v>1989</v>
      </c>
      <c r="AU661">
        <v>0</v>
      </c>
      <c r="AV661">
        <v>0</v>
      </c>
      <c r="AW661">
        <v>3.95</v>
      </c>
      <c r="AX661">
        <v>0.20789473684210527</v>
      </c>
      <c r="AY661">
        <v>8.3157894736842106</v>
      </c>
      <c r="AZ661" t="s">
        <v>74</v>
      </c>
      <c r="BA661">
        <v>1.1842105263157894</v>
      </c>
      <c r="BB661">
        <v>5.6962025316455689</v>
      </c>
      <c r="BC661" t="s">
        <v>75</v>
      </c>
      <c r="BD661">
        <v>0</v>
      </c>
      <c r="BE661" t="s">
        <v>76</v>
      </c>
      <c r="BF661">
        <v>3.8159999999999998</v>
      </c>
      <c r="BG661" t="s">
        <v>5737</v>
      </c>
    </row>
    <row r="662" spans="1:59" x14ac:dyDescent="0.25">
      <c r="A662" t="s">
        <v>830</v>
      </c>
      <c r="B662" t="s">
        <v>156</v>
      </c>
      <c r="C662">
        <v>2</v>
      </c>
      <c r="D662">
        <v>46</v>
      </c>
      <c r="E662">
        <v>1</v>
      </c>
      <c r="F662" t="s">
        <v>66</v>
      </c>
      <c r="G662" t="s">
        <v>67</v>
      </c>
      <c r="H662" t="s">
        <v>68</v>
      </c>
      <c r="I662" t="s">
        <v>7</v>
      </c>
      <c r="J662" t="s">
        <v>7</v>
      </c>
      <c r="K662" t="s">
        <v>70</v>
      </c>
      <c r="L662">
        <v>50</v>
      </c>
      <c r="M662">
        <v>1137183</v>
      </c>
      <c r="N662">
        <v>6</v>
      </c>
      <c r="O662">
        <v>3</v>
      </c>
      <c r="P662" t="s">
        <v>109</v>
      </c>
      <c r="Q662" t="s">
        <v>4468</v>
      </c>
      <c r="R662">
        <v>5</v>
      </c>
      <c r="T662">
        <v>7</v>
      </c>
      <c r="U662">
        <v>12</v>
      </c>
      <c r="V662">
        <v>11</v>
      </c>
      <c r="W662">
        <v>0</v>
      </c>
      <c r="X662">
        <v>11</v>
      </c>
      <c r="Y662">
        <v>2</v>
      </c>
      <c r="Z662">
        <v>20</v>
      </c>
      <c r="AA662">
        <v>25</v>
      </c>
      <c r="AB662">
        <v>50</v>
      </c>
      <c r="AC662">
        <v>15</v>
      </c>
      <c r="AD662">
        <v>20</v>
      </c>
      <c r="AE662">
        <v>4</v>
      </c>
      <c r="AF662">
        <v>39</v>
      </c>
      <c r="AG662">
        <v>0</v>
      </c>
      <c r="AH662">
        <v>35</v>
      </c>
      <c r="AI662">
        <v>11</v>
      </c>
      <c r="AJ662">
        <v>31</v>
      </c>
      <c r="AK662">
        <v>35</v>
      </c>
      <c r="AL662">
        <v>0</v>
      </c>
      <c r="AM662">
        <v>0.12</v>
      </c>
      <c r="AN662">
        <v>2.8181818181818183</v>
      </c>
      <c r="AO662">
        <v>0</v>
      </c>
      <c r="AP662" t="s">
        <v>82</v>
      </c>
      <c r="AQ662" t="s">
        <v>73</v>
      </c>
      <c r="AR662" t="s">
        <v>157</v>
      </c>
      <c r="AS662">
        <v>1150</v>
      </c>
      <c r="AT662">
        <v>914</v>
      </c>
      <c r="AU662">
        <v>0</v>
      </c>
      <c r="AV662">
        <v>0</v>
      </c>
      <c r="AW662">
        <v>2.0640000000000001</v>
      </c>
      <c r="AX662">
        <v>0.1376</v>
      </c>
      <c r="AY662">
        <v>5.3663999999999996</v>
      </c>
      <c r="AZ662" t="s">
        <v>74</v>
      </c>
      <c r="BA662">
        <v>0.63360000000000039</v>
      </c>
      <c r="BB662">
        <v>4.6046511627907005</v>
      </c>
      <c r="BC662" t="s">
        <v>76</v>
      </c>
      <c r="BD662">
        <v>0</v>
      </c>
      <c r="BE662" t="s">
        <v>76</v>
      </c>
      <c r="BF662">
        <v>1.9810000000000001</v>
      </c>
      <c r="BG662" t="s">
        <v>5737</v>
      </c>
    </row>
    <row r="663" spans="1:59" x14ac:dyDescent="0.25">
      <c r="A663" t="s">
        <v>831</v>
      </c>
      <c r="B663" t="s">
        <v>156</v>
      </c>
      <c r="C663">
        <v>2</v>
      </c>
      <c r="D663">
        <v>47</v>
      </c>
      <c r="E663">
        <v>1</v>
      </c>
      <c r="F663" t="s">
        <v>66</v>
      </c>
      <c r="G663" t="s">
        <v>67</v>
      </c>
      <c r="H663" t="s">
        <v>68</v>
      </c>
      <c r="I663" t="s">
        <v>7</v>
      </c>
      <c r="J663" t="s">
        <v>7</v>
      </c>
      <c r="K663" t="s">
        <v>70</v>
      </c>
      <c r="L663">
        <v>50</v>
      </c>
      <c r="M663">
        <v>1137185</v>
      </c>
      <c r="N663">
        <v>6</v>
      </c>
      <c r="O663">
        <v>3</v>
      </c>
      <c r="P663" t="s">
        <v>109</v>
      </c>
      <c r="Q663" t="s">
        <v>4468</v>
      </c>
      <c r="R663">
        <v>5</v>
      </c>
      <c r="T663">
        <v>9</v>
      </c>
      <c r="U663">
        <v>14</v>
      </c>
      <c r="V663">
        <v>7</v>
      </c>
      <c r="W663">
        <v>0</v>
      </c>
      <c r="X663">
        <v>7</v>
      </c>
      <c r="Y663">
        <v>2</v>
      </c>
      <c r="Z663">
        <v>18</v>
      </c>
      <c r="AA663">
        <v>23</v>
      </c>
      <c r="AB663">
        <v>50</v>
      </c>
      <c r="AC663">
        <v>21</v>
      </c>
      <c r="AD663">
        <v>11</v>
      </c>
      <c r="AE663">
        <v>4</v>
      </c>
      <c r="AF663">
        <v>36</v>
      </c>
      <c r="AG663">
        <v>0</v>
      </c>
      <c r="AH663">
        <v>29</v>
      </c>
      <c r="AI663">
        <v>14</v>
      </c>
      <c r="AJ663">
        <v>25</v>
      </c>
      <c r="AK663">
        <v>29</v>
      </c>
      <c r="AL663">
        <v>0</v>
      </c>
      <c r="AM663">
        <v>0.12</v>
      </c>
      <c r="AN663">
        <v>2.2727272727272729</v>
      </c>
      <c r="AO663">
        <v>0</v>
      </c>
      <c r="AP663" t="s">
        <v>82</v>
      </c>
      <c r="AQ663" t="s">
        <v>73</v>
      </c>
      <c r="AR663" t="s">
        <v>157</v>
      </c>
      <c r="AS663">
        <v>2162</v>
      </c>
      <c r="AT663">
        <v>1969</v>
      </c>
      <c r="AU663">
        <v>0</v>
      </c>
      <c r="AV663">
        <v>0</v>
      </c>
      <c r="AW663">
        <v>4.1310000000000002</v>
      </c>
      <c r="AX663">
        <v>0.19671428571428573</v>
      </c>
      <c r="AY663">
        <v>7.0817142857142859</v>
      </c>
      <c r="AZ663" t="s">
        <v>74</v>
      </c>
      <c r="BA663">
        <v>-1.0817142857142859</v>
      </c>
      <c r="BB663">
        <v>-5.4989106753812642</v>
      </c>
      <c r="BC663" t="s">
        <v>76</v>
      </c>
      <c r="BD663">
        <v>0</v>
      </c>
      <c r="BE663" t="s">
        <v>76</v>
      </c>
      <c r="BF663">
        <v>4.2910000000000004</v>
      </c>
      <c r="BG663" t="s">
        <v>5737</v>
      </c>
    </row>
    <row r="664" spans="1:59" x14ac:dyDescent="0.25">
      <c r="A664" t="s">
        <v>832</v>
      </c>
      <c r="B664" t="s">
        <v>156</v>
      </c>
      <c r="C664">
        <v>2</v>
      </c>
      <c r="D664">
        <v>48</v>
      </c>
      <c r="E664">
        <v>1</v>
      </c>
      <c r="F664" t="s">
        <v>66</v>
      </c>
      <c r="G664" t="s">
        <v>67</v>
      </c>
      <c r="H664" t="s">
        <v>68</v>
      </c>
      <c r="I664" t="s">
        <v>7</v>
      </c>
      <c r="J664" t="s">
        <v>7</v>
      </c>
      <c r="K664" t="s">
        <v>70</v>
      </c>
      <c r="L664">
        <v>50</v>
      </c>
      <c r="M664">
        <v>1137187</v>
      </c>
      <c r="N664">
        <v>6</v>
      </c>
      <c r="O664">
        <v>3</v>
      </c>
      <c r="P664" t="s">
        <v>109</v>
      </c>
      <c r="Q664" t="s">
        <v>4468</v>
      </c>
      <c r="R664">
        <v>5</v>
      </c>
      <c r="T664">
        <v>7</v>
      </c>
      <c r="U664">
        <v>12</v>
      </c>
      <c r="V664">
        <v>1</v>
      </c>
      <c r="W664">
        <v>0</v>
      </c>
      <c r="X664">
        <v>1</v>
      </c>
      <c r="Y664">
        <v>3</v>
      </c>
      <c r="Z664">
        <v>11</v>
      </c>
      <c r="AA664">
        <v>16</v>
      </c>
      <c r="AB664">
        <v>50</v>
      </c>
      <c r="AC664">
        <v>13</v>
      </c>
      <c r="AD664">
        <v>2</v>
      </c>
      <c r="AE664">
        <v>5</v>
      </c>
      <c r="AF664">
        <v>20</v>
      </c>
      <c r="AG664">
        <v>0</v>
      </c>
      <c r="AH664">
        <v>37</v>
      </c>
      <c r="AI664">
        <v>30</v>
      </c>
      <c r="AJ664">
        <v>32</v>
      </c>
      <c r="AK664">
        <v>37</v>
      </c>
      <c r="AL664">
        <v>0</v>
      </c>
      <c r="AM664">
        <v>0.12</v>
      </c>
      <c r="AN664">
        <v>2.9090909090909092</v>
      </c>
      <c r="AO664">
        <v>0</v>
      </c>
      <c r="AP664" t="s">
        <v>82</v>
      </c>
      <c r="AQ664" t="s">
        <v>73</v>
      </c>
      <c r="AR664" t="s">
        <v>157</v>
      </c>
      <c r="AS664">
        <v>864</v>
      </c>
      <c r="AT664">
        <v>840</v>
      </c>
      <c r="AU664">
        <v>0</v>
      </c>
      <c r="AV664">
        <v>0</v>
      </c>
      <c r="AW664">
        <v>1.704</v>
      </c>
      <c r="AX664">
        <v>0.13107692307692306</v>
      </c>
      <c r="AY664">
        <v>2.6215384615384614</v>
      </c>
      <c r="AZ664" t="s">
        <v>74</v>
      </c>
      <c r="BA664">
        <v>3.3784615384615386</v>
      </c>
      <c r="BB664">
        <v>25.774647887323948</v>
      </c>
      <c r="BC664" t="s">
        <v>76</v>
      </c>
      <c r="BD664">
        <v>0</v>
      </c>
      <c r="BE664" t="s">
        <v>76</v>
      </c>
      <c r="BF664">
        <v>1.679</v>
      </c>
      <c r="BG664" t="s">
        <v>5737</v>
      </c>
    </row>
    <row r="665" spans="1:59" x14ac:dyDescent="0.25">
      <c r="A665" t="s">
        <v>833</v>
      </c>
      <c r="B665" t="s">
        <v>156</v>
      </c>
      <c r="C665">
        <v>2</v>
      </c>
      <c r="D665">
        <v>49</v>
      </c>
      <c r="E665">
        <v>1</v>
      </c>
      <c r="F665" t="s">
        <v>66</v>
      </c>
      <c r="G665" t="s">
        <v>67</v>
      </c>
      <c r="H665" t="s">
        <v>68</v>
      </c>
      <c r="I665" t="s">
        <v>7</v>
      </c>
      <c r="J665" t="s">
        <v>7</v>
      </c>
      <c r="K665" t="s">
        <v>70</v>
      </c>
      <c r="L665">
        <v>50</v>
      </c>
      <c r="M665">
        <v>1137189</v>
      </c>
      <c r="N665">
        <v>6</v>
      </c>
      <c r="O665">
        <v>3</v>
      </c>
      <c r="P665" t="s">
        <v>109</v>
      </c>
      <c r="Q665" t="s">
        <v>4468</v>
      </c>
      <c r="R665">
        <v>5</v>
      </c>
      <c r="T665">
        <v>12</v>
      </c>
      <c r="U665">
        <v>17</v>
      </c>
      <c r="V665">
        <v>2</v>
      </c>
      <c r="W665">
        <v>0</v>
      </c>
      <c r="X665">
        <v>2</v>
      </c>
      <c r="Y665">
        <v>0</v>
      </c>
      <c r="Z665">
        <v>14</v>
      </c>
      <c r="AA665">
        <v>19</v>
      </c>
      <c r="AB665">
        <v>50</v>
      </c>
      <c r="AC665">
        <v>20</v>
      </c>
      <c r="AD665">
        <v>3</v>
      </c>
      <c r="AE665">
        <v>0</v>
      </c>
      <c r="AF665">
        <v>23</v>
      </c>
      <c r="AG665">
        <v>0</v>
      </c>
      <c r="AH665">
        <v>30</v>
      </c>
      <c r="AI665">
        <v>27</v>
      </c>
      <c r="AJ665">
        <v>30</v>
      </c>
      <c r="AK665">
        <v>30</v>
      </c>
      <c r="AL665">
        <v>0</v>
      </c>
      <c r="AM665">
        <v>0.12</v>
      </c>
      <c r="AN665">
        <v>2.7272727272727275</v>
      </c>
      <c r="AO665">
        <v>0</v>
      </c>
      <c r="AP665" t="s">
        <v>82</v>
      </c>
      <c r="AQ665" t="s">
        <v>73</v>
      </c>
      <c r="AR665" t="s">
        <v>157</v>
      </c>
      <c r="AS665">
        <v>1951</v>
      </c>
      <c r="AT665">
        <v>1903</v>
      </c>
      <c r="AU665">
        <v>0</v>
      </c>
      <c r="AV665">
        <v>0</v>
      </c>
      <c r="AW665">
        <v>3.8540000000000001</v>
      </c>
      <c r="AX665">
        <v>0.19270000000000001</v>
      </c>
      <c r="AY665">
        <v>4.4321000000000002</v>
      </c>
      <c r="AZ665" t="s">
        <v>74</v>
      </c>
      <c r="BA665">
        <v>1.5678999999999998</v>
      </c>
      <c r="BB665">
        <v>8.1364815775817316</v>
      </c>
      <c r="BC665" t="s">
        <v>76</v>
      </c>
      <c r="BD665">
        <v>0</v>
      </c>
      <c r="BE665" t="s">
        <v>76</v>
      </c>
      <c r="BF665">
        <v>3.8620000000000001</v>
      </c>
      <c r="BG665" t="s">
        <v>5737</v>
      </c>
    </row>
    <row r="666" spans="1:59" x14ac:dyDescent="0.25">
      <c r="A666" t="s">
        <v>834</v>
      </c>
      <c r="B666" t="s">
        <v>156</v>
      </c>
      <c r="C666">
        <v>2</v>
      </c>
      <c r="D666">
        <v>50</v>
      </c>
      <c r="E666">
        <v>1</v>
      </c>
      <c r="F666" t="s">
        <v>66</v>
      </c>
      <c r="G666" t="s">
        <v>67</v>
      </c>
      <c r="H666" t="s">
        <v>77</v>
      </c>
      <c r="I666" t="s">
        <v>5</v>
      </c>
      <c r="J666" t="s">
        <v>78</v>
      </c>
      <c r="K666" t="s">
        <v>70</v>
      </c>
      <c r="L666">
        <v>50</v>
      </c>
      <c r="M666">
        <v>1137191</v>
      </c>
      <c r="N666">
        <v>5</v>
      </c>
      <c r="O666">
        <v>3</v>
      </c>
      <c r="P666" t="s">
        <v>109</v>
      </c>
      <c r="Q666" t="s">
        <v>4468</v>
      </c>
      <c r="R666">
        <v>5</v>
      </c>
      <c r="T666">
        <v>0</v>
      </c>
      <c r="U666">
        <v>4</v>
      </c>
      <c r="V666">
        <v>0</v>
      </c>
      <c r="W666">
        <v>0</v>
      </c>
      <c r="X666">
        <v>0</v>
      </c>
      <c r="Y666">
        <v>0</v>
      </c>
      <c r="Z666">
        <v>0</v>
      </c>
      <c r="AA666">
        <v>4</v>
      </c>
      <c r="AB666">
        <v>50</v>
      </c>
      <c r="AC666">
        <v>4</v>
      </c>
      <c r="AD666">
        <v>0</v>
      </c>
      <c r="AE666">
        <v>0</v>
      </c>
      <c r="AF666">
        <v>4</v>
      </c>
      <c r="AG666">
        <v>0</v>
      </c>
      <c r="AH666">
        <v>46</v>
      </c>
      <c r="AI666">
        <v>46</v>
      </c>
      <c r="AJ666">
        <v>46</v>
      </c>
      <c r="AK666">
        <v>46</v>
      </c>
      <c r="AL666">
        <v>0</v>
      </c>
      <c r="AM666">
        <v>0.1</v>
      </c>
      <c r="AN666">
        <v>4.1818181818181817</v>
      </c>
      <c r="AO666">
        <v>0</v>
      </c>
      <c r="AP666" t="s">
        <v>79</v>
      </c>
      <c r="AQ666" t="s">
        <v>73</v>
      </c>
      <c r="AR666" t="s">
        <v>157</v>
      </c>
      <c r="AS666">
        <v>0</v>
      </c>
      <c r="AT666">
        <v>0</v>
      </c>
      <c r="AU666">
        <v>0</v>
      </c>
      <c r="AV666">
        <v>0</v>
      </c>
      <c r="AW666">
        <v>0</v>
      </c>
      <c r="AX666">
        <v>0</v>
      </c>
      <c r="AY666">
        <v>0</v>
      </c>
      <c r="AZ666" t="s">
        <v>80</v>
      </c>
      <c r="BA666">
        <v>5</v>
      </c>
      <c r="BB666">
        <v>0</v>
      </c>
      <c r="BC666" t="s">
        <v>76</v>
      </c>
      <c r="BD666">
        <v>0</v>
      </c>
      <c r="BE666" t="s">
        <v>76</v>
      </c>
      <c r="BF666">
        <v>4.5851813333333329</v>
      </c>
      <c r="BG666" t="s">
        <v>5737</v>
      </c>
    </row>
    <row r="667" spans="1:59" x14ac:dyDescent="0.25">
      <c r="A667" t="s">
        <v>835</v>
      </c>
      <c r="B667" t="s">
        <v>156</v>
      </c>
      <c r="C667">
        <v>2</v>
      </c>
      <c r="D667">
        <v>51</v>
      </c>
      <c r="E667">
        <v>1</v>
      </c>
      <c r="F667" t="s">
        <v>66</v>
      </c>
      <c r="G667" t="s">
        <v>67</v>
      </c>
      <c r="H667" t="s">
        <v>68</v>
      </c>
      <c r="I667" t="s">
        <v>7</v>
      </c>
      <c r="J667" t="s">
        <v>7</v>
      </c>
      <c r="K667" t="s">
        <v>70</v>
      </c>
      <c r="L667">
        <v>50</v>
      </c>
      <c r="M667">
        <v>1137193</v>
      </c>
      <c r="N667">
        <v>6</v>
      </c>
      <c r="O667">
        <v>3</v>
      </c>
      <c r="P667" t="s">
        <v>109</v>
      </c>
      <c r="Q667" t="s">
        <v>4468</v>
      </c>
      <c r="R667">
        <v>5</v>
      </c>
      <c r="T667">
        <v>6</v>
      </c>
      <c r="U667">
        <v>11</v>
      </c>
      <c r="V667">
        <v>5</v>
      </c>
      <c r="W667">
        <v>0</v>
      </c>
      <c r="X667">
        <v>5</v>
      </c>
      <c r="Y667">
        <v>2</v>
      </c>
      <c r="Z667">
        <v>13</v>
      </c>
      <c r="AA667">
        <v>18</v>
      </c>
      <c r="AB667">
        <v>50</v>
      </c>
      <c r="AC667">
        <v>15</v>
      </c>
      <c r="AD667">
        <v>8</v>
      </c>
      <c r="AE667">
        <v>4</v>
      </c>
      <c r="AF667">
        <v>27</v>
      </c>
      <c r="AG667">
        <v>0</v>
      </c>
      <c r="AH667">
        <v>35</v>
      </c>
      <c r="AI667">
        <v>23</v>
      </c>
      <c r="AJ667">
        <v>31</v>
      </c>
      <c r="AK667">
        <v>35</v>
      </c>
      <c r="AL667">
        <v>0</v>
      </c>
      <c r="AM667">
        <v>0.12</v>
      </c>
      <c r="AN667">
        <v>2.8181818181818183</v>
      </c>
      <c r="AO667">
        <v>0</v>
      </c>
      <c r="AP667" t="s">
        <v>82</v>
      </c>
      <c r="AQ667" t="s">
        <v>73</v>
      </c>
      <c r="AR667" t="s">
        <v>157</v>
      </c>
      <c r="AS667">
        <v>1101</v>
      </c>
      <c r="AT667">
        <v>1202</v>
      </c>
      <c r="AU667">
        <v>0</v>
      </c>
      <c r="AV667">
        <v>0</v>
      </c>
      <c r="AW667">
        <v>2.3029999999999999</v>
      </c>
      <c r="AX667">
        <v>0.15353333333333333</v>
      </c>
      <c r="AY667">
        <v>4.1453999999999995</v>
      </c>
      <c r="AZ667" t="s">
        <v>74</v>
      </c>
      <c r="BA667">
        <v>1.8546000000000005</v>
      </c>
      <c r="BB667">
        <v>12.079461571862792</v>
      </c>
      <c r="BC667" t="s">
        <v>76</v>
      </c>
      <c r="BD667">
        <v>0</v>
      </c>
      <c r="BE667" t="s">
        <v>76</v>
      </c>
      <c r="BF667">
        <v>2.3290000000000002</v>
      </c>
      <c r="BG667" t="s">
        <v>5737</v>
      </c>
    </row>
    <row r="668" spans="1:59" x14ac:dyDescent="0.25">
      <c r="A668" t="s">
        <v>836</v>
      </c>
      <c r="B668" t="s">
        <v>156</v>
      </c>
      <c r="C668">
        <v>2</v>
      </c>
      <c r="D668">
        <v>52</v>
      </c>
      <c r="E668">
        <v>1</v>
      </c>
      <c r="F668" t="s">
        <v>66</v>
      </c>
      <c r="G668" t="s">
        <v>67</v>
      </c>
      <c r="H668" t="s">
        <v>68</v>
      </c>
      <c r="I668" t="s">
        <v>7</v>
      </c>
      <c r="J668" t="s">
        <v>7</v>
      </c>
      <c r="K668" t="s">
        <v>70</v>
      </c>
      <c r="L668">
        <v>50</v>
      </c>
      <c r="M668">
        <v>1137195</v>
      </c>
      <c r="N668">
        <v>6</v>
      </c>
      <c r="O668">
        <v>3</v>
      </c>
      <c r="P668" t="s">
        <v>109</v>
      </c>
      <c r="Q668" t="s">
        <v>4468</v>
      </c>
      <c r="R668">
        <v>5</v>
      </c>
      <c r="T668">
        <v>13</v>
      </c>
      <c r="U668">
        <v>18</v>
      </c>
      <c r="V668">
        <v>5</v>
      </c>
      <c r="W668">
        <v>0</v>
      </c>
      <c r="X668">
        <v>5</v>
      </c>
      <c r="Y668">
        <v>0</v>
      </c>
      <c r="Z668">
        <v>18</v>
      </c>
      <c r="AA668">
        <v>23</v>
      </c>
      <c r="AB668">
        <v>50</v>
      </c>
      <c r="AC668">
        <v>21</v>
      </c>
      <c r="AD668">
        <v>8</v>
      </c>
      <c r="AE668">
        <v>0</v>
      </c>
      <c r="AF668">
        <v>29</v>
      </c>
      <c r="AG668">
        <v>0</v>
      </c>
      <c r="AH668">
        <v>29</v>
      </c>
      <c r="AI668">
        <v>21</v>
      </c>
      <c r="AJ668">
        <v>29</v>
      </c>
      <c r="AK668">
        <v>29</v>
      </c>
      <c r="AL668">
        <v>0</v>
      </c>
      <c r="AM668">
        <v>0.12</v>
      </c>
      <c r="AN668">
        <v>2.6363636363636362</v>
      </c>
      <c r="AO668">
        <v>0</v>
      </c>
      <c r="AP668" t="s">
        <v>82</v>
      </c>
      <c r="AQ668" t="s">
        <v>73</v>
      </c>
      <c r="AR668" t="s">
        <v>157</v>
      </c>
      <c r="AS668">
        <v>2047</v>
      </c>
      <c r="AT668">
        <v>1843</v>
      </c>
      <c r="AU668">
        <v>0</v>
      </c>
      <c r="AV668">
        <v>0</v>
      </c>
      <c r="AW668">
        <v>3.89</v>
      </c>
      <c r="AX668">
        <v>0.18523809523809526</v>
      </c>
      <c r="AY668">
        <v>5.3719047619047622</v>
      </c>
      <c r="AZ668" t="s">
        <v>74</v>
      </c>
      <c r="BA668">
        <v>0.62809523809523782</v>
      </c>
      <c r="BB668">
        <v>3.3907455012853451</v>
      </c>
      <c r="BC668" t="s">
        <v>76</v>
      </c>
      <c r="BD668">
        <v>0</v>
      </c>
      <c r="BE668" t="s">
        <v>76</v>
      </c>
      <c r="BF668">
        <v>3.9129999999999998</v>
      </c>
      <c r="BG668" t="s">
        <v>5737</v>
      </c>
    </row>
    <row r="669" spans="1:59" x14ac:dyDescent="0.25">
      <c r="A669" t="s">
        <v>837</v>
      </c>
      <c r="B669" t="s">
        <v>156</v>
      </c>
      <c r="C669">
        <v>2</v>
      </c>
      <c r="D669">
        <v>53</v>
      </c>
      <c r="E669">
        <v>1</v>
      </c>
      <c r="F669" t="s">
        <v>66</v>
      </c>
      <c r="G669" t="s">
        <v>67</v>
      </c>
      <c r="H669" t="s">
        <v>68</v>
      </c>
      <c r="I669" t="s">
        <v>7</v>
      </c>
      <c r="J669" t="s">
        <v>7</v>
      </c>
      <c r="K669" t="s">
        <v>70</v>
      </c>
      <c r="L669">
        <v>50</v>
      </c>
      <c r="M669">
        <v>1137197</v>
      </c>
      <c r="N669">
        <v>6</v>
      </c>
      <c r="O669">
        <v>3</v>
      </c>
      <c r="P669" t="s">
        <v>109</v>
      </c>
      <c r="Q669" t="s">
        <v>4468</v>
      </c>
      <c r="R669">
        <v>5</v>
      </c>
      <c r="T669">
        <v>8</v>
      </c>
      <c r="U669">
        <v>13</v>
      </c>
      <c r="V669">
        <v>2</v>
      </c>
      <c r="W669">
        <v>0</v>
      </c>
      <c r="X669">
        <v>2</v>
      </c>
      <c r="Y669">
        <v>3</v>
      </c>
      <c r="Z669">
        <v>13</v>
      </c>
      <c r="AA669">
        <v>18</v>
      </c>
      <c r="AB669">
        <v>50</v>
      </c>
      <c r="AC669">
        <v>15</v>
      </c>
      <c r="AD669">
        <v>2</v>
      </c>
      <c r="AE669">
        <v>8</v>
      </c>
      <c r="AF669">
        <v>25</v>
      </c>
      <c r="AG669">
        <v>0</v>
      </c>
      <c r="AH669">
        <v>35</v>
      </c>
      <c r="AI669">
        <v>25</v>
      </c>
      <c r="AJ669">
        <v>27</v>
      </c>
      <c r="AK669">
        <v>35</v>
      </c>
      <c r="AL669">
        <v>0</v>
      </c>
      <c r="AM669">
        <v>0.12</v>
      </c>
      <c r="AN669">
        <v>2.4545454545454546</v>
      </c>
      <c r="AO669">
        <v>0</v>
      </c>
      <c r="AP669" t="s">
        <v>82</v>
      </c>
      <c r="AQ669" t="s">
        <v>73</v>
      </c>
      <c r="AR669" t="s">
        <v>157</v>
      </c>
      <c r="AS669">
        <v>1468</v>
      </c>
      <c r="AT669">
        <v>1381</v>
      </c>
      <c r="AU669">
        <v>0</v>
      </c>
      <c r="AV669">
        <v>0</v>
      </c>
      <c r="AW669">
        <v>2.8490000000000002</v>
      </c>
      <c r="AX669">
        <v>0.18993333333333334</v>
      </c>
      <c r="AY669">
        <v>4.748333333333334</v>
      </c>
      <c r="AZ669" t="s">
        <v>74</v>
      </c>
      <c r="BA669">
        <v>1.251666666666666</v>
      </c>
      <c r="BB669">
        <v>6.590031590031586</v>
      </c>
      <c r="BC669" t="s">
        <v>76</v>
      </c>
      <c r="BD669">
        <v>0</v>
      </c>
      <c r="BE669" t="s">
        <v>76</v>
      </c>
      <c r="BF669">
        <v>2.9159999999999999</v>
      </c>
      <c r="BG669" t="s">
        <v>5737</v>
      </c>
    </row>
    <row r="670" spans="1:59" x14ac:dyDescent="0.25">
      <c r="A670" t="s">
        <v>838</v>
      </c>
      <c r="B670" t="s">
        <v>156</v>
      </c>
      <c r="C670">
        <v>2</v>
      </c>
      <c r="D670">
        <v>54</v>
      </c>
      <c r="E670">
        <v>1</v>
      </c>
      <c r="F670" t="s">
        <v>66</v>
      </c>
      <c r="G670" t="s">
        <v>67</v>
      </c>
      <c r="H670" t="s">
        <v>68</v>
      </c>
      <c r="I670" t="s">
        <v>7</v>
      </c>
      <c r="J670" t="s">
        <v>7</v>
      </c>
      <c r="K670" t="s">
        <v>70</v>
      </c>
      <c r="L670">
        <v>50</v>
      </c>
      <c r="M670">
        <v>1137199</v>
      </c>
      <c r="N670">
        <v>6</v>
      </c>
      <c r="O670">
        <v>3</v>
      </c>
      <c r="P670" t="s">
        <v>109</v>
      </c>
      <c r="Q670" t="s">
        <v>4468</v>
      </c>
      <c r="R670">
        <v>5</v>
      </c>
      <c r="T670">
        <v>13</v>
      </c>
      <c r="U670">
        <v>18</v>
      </c>
      <c r="V670">
        <v>9</v>
      </c>
      <c r="W670">
        <v>0</v>
      </c>
      <c r="X670">
        <v>9</v>
      </c>
      <c r="Y670">
        <v>0</v>
      </c>
      <c r="Z670">
        <v>22</v>
      </c>
      <c r="AA670">
        <v>27</v>
      </c>
      <c r="AB670">
        <v>50</v>
      </c>
      <c r="AC670">
        <v>22</v>
      </c>
      <c r="AD670">
        <v>9</v>
      </c>
      <c r="AE670">
        <v>0</v>
      </c>
      <c r="AF670">
        <v>31</v>
      </c>
      <c r="AG670">
        <v>0</v>
      </c>
      <c r="AH670">
        <v>28</v>
      </c>
      <c r="AI670">
        <v>19</v>
      </c>
      <c r="AJ670">
        <v>28</v>
      </c>
      <c r="AK670">
        <v>28</v>
      </c>
      <c r="AL670">
        <v>0</v>
      </c>
      <c r="AM670">
        <v>0.12</v>
      </c>
      <c r="AN670">
        <v>2.5454545454545454</v>
      </c>
      <c r="AO670">
        <v>0</v>
      </c>
      <c r="AP670" t="s">
        <v>82</v>
      </c>
      <c r="AQ670" t="s">
        <v>73</v>
      </c>
      <c r="AR670" t="s">
        <v>157</v>
      </c>
      <c r="AS670">
        <v>2364</v>
      </c>
      <c r="AT670">
        <v>2216</v>
      </c>
      <c r="AU670">
        <v>0</v>
      </c>
      <c r="AV670">
        <v>0</v>
      </c>
      <c r="AW670">
        <v>4.58</v>
      </c>
      <c r="AX670">
        <v>0.20818181818181819</v>
      </c>
      <c r="AY670">
        <v>6.4536363636363641</v>
      </c>
      <c r="AZ670" t="s">
        <v>74</v>
      </c>
      <c r="BA670">
        <v>-0.45363636363636406</v>
      </c>
      <c r="BB670">
        <v>-2.1790393013100458</v>
      </c>
      <c r="BC670" t="s">
        <v>76</v>
      </c>
      <c r="BD670">
        <v>0</v>
      </c>
      <c r="BE670" t="s">
        <v>76</v>
      </c>
      <c r="BF670">
        <v>4.6369999999999996</v>
      </c>
      <c r="BG670" t="s">
        <v>5737</v>
      </c>
    </row>
    <row r="671" spans="1:59" x14ac:dyDescent="0.25">
      <c r="A671" t="s">
        <v>839</v>
      </c>
      <c r="B671" t="s">
        <v>156</v>
      </c>
      <c r="C671">
        <v>2</v>
      </c>
      <c r="D671">
        <v>55</v>
      </c>
      <c r="E671">
        <v>1</v>
      </c>
      <c r="F671" t="s">
        <v>66</v>
      </c>
      <c r="G671" t="s">
        <v>67</v>
      </c>
      <c r="H671" t="s">
        <v>68</v>
      </c>
      <c r="I671" t="s">
        <v>7</v>
      </c>
      <c r="J671" t="s">
        <v>7</v>
      </c>
      <c r="K671" t="s">
        <v>70</v>
      </c>
      <c r="L671">
        <v>50</v>
      </c>
      <c r="M671">
        <v>1137201</v>
      </c>
      <c r="N671">
        <v>6</v>
      </c>
      <c r="O671">
        <v>3</v>
      </c>
      <c r="P671" t="s">
        <v>109</v>
      </c>
      <c r="Q671" t="s">
        <v>4468</v>
      </c>
      <c r="R671">
        <v>5</v>
      </c>
      <c r="T671">
        <v>11</v>
      </c>
      <c r="U671">
        <v>16</v>
      </c>
      <c r="V671">
        <v>2</v>
      </c>
      <c r="W671">
        <v>0</v>
      </c>
      <c r="X671">
        <v>2</v>
      </c>
      <c r="Y671">
        <v>1</v>
      </c>
      <c r="Z671">
        <v>14</v>
      </c>
      <c r="AA671">
        <v>19</v>
      </c>
      <c r="AB671">
        <v>50</v>
      </c>
      <c r="AC671">
        <v>18</v>
      </c>
      <c r="AD671">
        <v>4</v>
      </c>
      <c r="AE671">
        <v>2</v>
      </c>
      <c r="AF671">
        <v>24</v>
      </c>
      <c r="AG671">
        <v>0</v>
      </c>
      <c r="AH671">
        <v>32</v>
      </c>
      <c r="AI671">
        <v>26</v>
      </c>
      <c r="AJ671">
        <v>30</v>
      </c>
      <c r="AK671">
        <v>32</v>
      </c>
      <c r="AL671">
        <v>0</v>
      </c>
      <c r="AM671">
        <v>0.12</v>
      </c>
      <c r="AN671">
        <v>2.7272727272727275</v>
      </c>
      <c r="AO671">
        <v>0</v>
      </c>
      <c r="AP671" t="s">
        <v>82</v>
      </c>
      <c r="AQ671" t="s">
        <v>73</v>
      </c>
      <c r="AR671" t="s">
        <v>157</v>
      </c>
      <c r="AS671">
        <v>1663</v>
      </c>
      <c r="AT671">
        <v>1890</v>
      </c>
      <c r="AU671">
        <v>0</v>
      </c>
      <c r="AV671">
        <v>0</v>
      </c>
      <c r="AW671">
        <v>3.5529999999999999</v>
      </c>
      <c r="AX671">
        <v>0.19738888888888889</v>
      </c>
      <c r="AY671">
        <v>4.7373333333333338</v>
      </c>
      <c r="AZ671" t="s">
        <v>74</v>
      </c>
      <c r="BA671">
        <v>1.2626666666666662</v>
      </c>
      <c r="BB671">
        <v>6.3968477343090315</v>
      </c>
      <c r="BC671" t="s">
        <v>81</v>
      </c>
      <c r="BD671">
        <v>0</v>
      </c>
      <c r="BE671" t="s">
        <v>76</v>
      </c>
      <c r="BF671">
        <v>3.5579999999999998</v>
      </c>
      <c r="BG671" t="s">
        <v>5737</v>
      </c>
    </row>
    <row r="672" spans="1:59" x14ac:dyDescent="0.25">
      <c r="A672" t="s">
        <v>840</v>
      </c>
      <c r="B672" t="s">
        <v>156</v>
      </c>
      <c r="C672">
        <v>2</v>
      </c>
      <c r="D672">
        <v>56</v>
      </c>
      <c r="E672">
        <v>2</v>
      </c>
      <c r="F672" t="s">
        <v>66</v>
      </c>
      <c r="G672" t="s">
        <v>67</v>
      </c>
      <c r="H672" t="s">
        <v>68</v>
      </c>
      <c r="I672" t="s">
        <v>7</v>
      </c>
      <c r="J672" t="s">
        <v>7</v>
      </c>
      <c r="K672" t="s">
        <v>70</v>
      </c>
      <c r="L672">
        <v>50</v>
      </c>
      <c r="M672">
        <v>1137203</v>
      </c>
      <c r="N672">
        <v>6</v>
      </c>
      <c r="O672">
        <v>3</v>
      </c>
      <c r="P672" t="s">
        <v>109</v>
      </c>
      <c r="Q672" t="s">
        <v>4469</v>
      </c>
      <c r="R672">
        <v>6</v>
      </c>
      <c r="T672">
        <v>7</v>
      </c>
      <c r="U672">
        <v>12</v>
      </c>
      <c r="V672">
        <v>1</v>
      </c>
      <c r="W672">
        <v>0</v>
      </c>
      <c r="X672">
        <v>1</v>
      </c>
      <c r="Y672">
        <v>2</v>
      </c>
      <c r="Z672">
        <v>10</v>
      </c>
      <c r="AA672">
        <v>15</v>
      </c>
      <c r="AB672">
        <v>50</v>
      </c>
      <c r="AC672">
        <v>12</v>
      </c>
      <c r="AD672">
        <v>1</v>
      </c>
      <c r="AE672">
        <v>2</v>
      </c>
      <c r="AF672">
        <v>15</v>
      </c>
      <c r="AG672">
        <v>0</v>
      </c>
      <c r="AH672">
        <v>38</v>
      </c>
      <c r="AI672">
        <v>35</v>
      </c>
      <c r="AJ672">
        <v>36</v>
      </c>
      <c r="AK672">
        <v>38</v>
      </c>
      <c r="AL672">
        <v>0</v>
      </c>
      <c r="AM672">
        <v>0.12</v>
      </c>
      <c r="AN672">
        <v>3.2727272727272729</v>
      </c>
      <c r="AO672">
        <v>0</v>
      </c>
      <c r="AP672" t="s">
        <v>82</v>
      </c>
      <c r="AQ672" t="s">
        <v>73</v>
      </c>
      <c r="AR672" t="s">
        <v>472</v>
      </c>
      <c r="AS672">
        <v>931</v>
      </c>
      <c r="AT672">
        <v>903</v>
      </c>
      <c r="AU672">
        <v>0</v>
      </c>
      <c r="AV672">
        <v>0</v>
      </c>
      <c r="AW672">
        <v>1.8340000000000001</v>
      </c>
      <c r="AX672">
        <v>0.15283333333333335</v>
      </c>
      <c r="AY672">
        <v>2.2925000000000004</v>
      </c>
      <c r="AZ672" t="s">
        <v>74</v>
      </c>
      <c r="BA672">
        <v>3.7074999999999996</v>
      </c>
      <c r="BB672">
        <v>24.258451472191926</v>
      </c>
      <c r="BC672" t="s">
        <v>75</v>
      </c>
      <c r="BD672">
        <v>0</v>
      </c>
      <c r="BE672" t="s">
        <v>76</v>
      </c>
      <c r="BF672">
        <v>1.897</v>
      </c>
      <c r="BG672" t="s">
        <v>5738</v>
      </c>
    </row>
    <row r="673" spans="1:59" x14ac:dyDescent="0.25">
      <c r="A673" t="s">
        <v>841</v>
      </c>
      <c r="B673" t="s">
        <v>156</v>
      </c>
      <c r="C673">
        <v>2</v>
      </c>
      <c r="D673">
        <v>57</v>
      </c>
      <c r="E673">
        <v>2</v>
      </c>
      <c r="F673" t="s">
        <v>66</v>
      </c>
      <c r="G673" t="s">
        <v>67</v>
      </c>
      <c r="H673" t="s">
        <v>68</v>
      </c>
      <c r="I673" t="s">
        <v>7</v>
      </c>
      <c r="J673" t="s">
        <v>7</v>
      </c>
      <c r="K673" t="s">
        <v>70</v>
      </c>
      <c r="L673">
        <v>50</v>
      </c>
      <c r="M673">
        <v>1137205</v>
      </c>
      <c r="N673">
        <v>6</v>
      </c>
      <c r="O673">
        <v>3</v>
      </c>
      <c r="P673" t="s">
        <v>109</v>
      </c>
      <c r="Q673" t="s">
        <v>4469</v>
      </c>
      <c r="R673">
        <v>6</v>
      </c>
      <c r="T673">
        <v>4</v>
      </c>
      <c r="U673">
        <v>9</v>
      </c>
      <c r="V673">
        <v>0</v>
      </c>
      <c r="W673">
        <v>0</v>
      </c>
      <c r="X673">
        <v>0</v>
      </c>
      <c r="Y673">
        <v>0</v>
      </c>
      <c r="Z673">
        <v>4</v>
      </c>
      <c r="AA673">
        <v>9</v>
      </c>
      <c r="AB673">
        <v>50</v>
      </c>
      <c r="AC673">
        <v>11</v>
      </c>
      <c r="AD673">
        <v>0</v>
      </c>
      <c r="AE673">
        <v>0</v>
      </c>
      <c r="AF673">
        <v>11</v>
      </c>
      <c r="AG673">
        <v>0</v>
      </c>
      <c r="AH673">
        <v>39</v>
      </c>
      <c r="AI673">
        <v>39</v>
      </c>
      <c r="AJ673">
        <v>39</v>
      </c>
      <c r="AK673">
        <v>39</v>
      </c>
      <c r="AL673">
        <v>0</v>
      </c>
      <c r="AM673">
        <v>0.12</v>
      </c>
      <c r="AN673">
        <v>3.5454545454545454</v>
      </c>
      <c r="AO673">
        <v>0</v>
      </c>
      <c r="AP673" t="s">
        <v>82</v>
      </c>
      <c r="AQ673" t="s">
        <v>73</v>
      </c>
      <c r="AR673" t="s">
        <v>472</v>
      </c>
      <c r="AS673">
        <v>662</v>
      </c>
      <c r="AT673">
        <v>656</v>
      </c>
      <c r="AU673">
        <v>0</v>
      </c>
      <c r="AV673">
        <v>0</v>
      </c>
      <c r="AW673">
        <v>1.3180000000000001</v>
      </c>
      <c r="AX673">
        <v>0.11981818181818182</v>
      </c>
      <c r="AY673">
        <v>1.3180000000000001</v>
      </c>
      <c r="AZ673" t="s">
        <v>74</v>
      </c>
      <c r="BA673">
        <v>4.6820000000000004</v>
      </c>
      <c r="BB673">
        <v>39.07587253414264</v>
      </c>
      <c r="BC673" t="s">
        <v>76</v>
      </c>
      <c r="BD673">
        <v>0</v>
      </c>
      <c r="BE673" t="s">
        <v>76</v>
      </c>
      <c r="BF673">
        <v>1.278</v>
      </c>
      <c r="BG673" t="s">
        <v>5738</v>
      </c>
    </row>
    <row r="674" spans="1:59" x14ac:dyDescent="0.25">
      <c r="A674" t="s">
        <v>842</v>
      </c>
      <c r="B674" t="s">
        <v>156</v>
      </c>
      <c r="C674">
        <v>2</v>
      </c>
      <c r="D674">
        <v>58</v>
      </c>
      <c r="E674">
        <v>2</v>
      </c>
      <c r="F674" t="s">
        <v>66</v>
      </c>
      <c r="G674" t="s">
        <v>67</v>
      </c>
      <c r="H674" t="s">
        <v>68</v>
      </c>
      <c r="I674" t="s">
        <v>7</v>
      </c>
      <c r="J674" t="s">
        <v>7</v>
      </c>
      <c r="K674" t="s">
        <v>70</v>
      </c>
      <c r="L674">
        <v>50</v>
      </c>
      <c r="M674">
        <v>1137207</v>
      </c>
      <c r="N674">
        <v>6</v>
      </c>
      <c r="O674">
        <v>3</v>
      </c>
      <c r="P674" t="s">
        <v>109</v>
      </c>
      <c r="Q674" t="s">
        <v>4469</v>
      </c>
      <c r="R674">
        <v>6</v>
      </c>
      <c r="T674">
        <v>6</v>
      </c>
      <c r="U674">
        <v>11</v>
      </c>
      <c r="V674">
        <v>6</v>
      </c>
      <c r="W674">
        <v>0</v>
      </c>
      <c r="X674">
        <v>6</v>
      </c>
      <c r="Y674">
        <v>1</v>
      </c>
      <c r="Z674">
        <v>13</v>
      </c>
      <c r="AA674">
        <v>18</v>
      </c>
      <c r="AB674">
        <v>50</v>
      </c>
      <c r="AC674">
        <v>13</v>
      </c>
      <c r="AD674">
        <v>14</v>
      </c>
      <c r="AE674">
        <v>2</v>
      </c>
      <c r="AF674">
        <v>29</v>
      </c>
      <c r="AG674">
        <v>0</v>
      </c>
      <c r="AH674">
        <v>37</v>
      </c>
      <c r="AI674">
        <v>21</v>
      </c>
      <c r="AJ674">
        <v>35</v>
      </c>
      <c r="AK674">
        <v>37</v>
      </c>
      <c r="AL674">
        <v>0</v>
      </c>
      <c r="AM674">
        <v>0.12</v>
      </c>
      <c r="AN674">
        <v>3.1818181818181821</v>
      </c>
      <c r="AO674">
        <v>0</v>
      </c>
      <c r="AP674" t="s">
        <v>82</v>
      </c>
      <c r="AQ674" t="s">
        <v>73</v>
      </c>
      <c r="AR674" t="s">
        <v>472</v>
      </c>
      <c r="AS674">
        <v>973</v>
      </c>
      <c r="AT674">
        <v>1162</v>
      </c>
      <c r="AU674">
        <v>0</v>
      </c>
      <c r="AV674">
        <v>0</v>
      </c>
      <c r="AW674">
        <v>2.1349999999999998</v>
      </c>
      <c r="AX674">
        <v>0.16423076923076921</v>
      </c>
      <c r="AY674">
        <v>4.7626923076923067</v>
      </c>
      <c r="AZ674" t="s">
        <v>74</v>
      </c>
      <c r="BA674">
        <v>1.2373076923076933</v>
      </c>
      <c r="BB674">
        <v>7.533957845433263</v>
      </c>
      <c r="BC674" t="s">
        <v>76</v>
      </c>
      <c r="BD674">
        <v>0</v>
      </c>
      <c r="BE674" t="s">
        <v>76</v>
      </c>
      <c r="BF674">
        <v>2.2109999999999999</v>
      </c>
      <c r="BG674" t="s">
        <v>5738</v>
      </c>
    </row>
    <row r="675" spans="1:59" x14ac:dyDescent="0.25">
      <c r="A675" t="s">
        <v>843</v>
      </c>
      <c r="B675" t="s">
        <v>156</v>
      </c>
      <c r="C675">
        <v>2</v>
      </c>
      <c r="D675">
        <v>59</v>
      </c>
      <c r="E675">
        <v>2</v>
      </c>
      <c r="F675" t="s">
        <v>66</v>
      </c>
      <c r="G675" t="s">
        <v>67</v>
      </c>
      <c r="H675" t="s">
        <v>68</v>
      </c>
      <c r="I675" t="s">
        <v>7</v>
      </c>
      <c r="J675" t="s">
        <v>7</v>
      </c>
      <c r="K675" t="s">
        <v>70</v>
      </c>
      <c r="L675">
        <v>50</v>
      </c>
      <c r="M675">
        <v>1137209</v>
      </c>
      <c r="N675">
        <v>6</v>
      </c>
      <c r="O675">
        <v>3</v>
      </c>
      <c r="P675" t="s">
        <v>109</v>
      </c>
      <c r="Q675" t="s">
        <v>4469</v>
      </c>
      <c r="R675">
        <v>6</v>
      </c>
      <c r="T675">
        <v>4</v>
      </c>
      <c r="U675">
        <v>9</v>
      </c>
      <c r="V675">
        <v>2</v>
      </c>
      <c r="W675">
        <v>0</v>
      </c>
      <c r="X675">
        <v>2</v>
      </c>
      <c r="Y675">
        <v>1</v>
      </c>
      <c r="Z675">
        <v>7</v>
      </c>
      <c r="AA675">
        <v>12</v>
      </c>
      <c r="AB675">
        <v>50</v>
      </c>
      <c r="AC675">
        <v>12</v>
      </c>
      <c r="AD675">
        <v>4</v>
      </c>
      <c r="AE675">
        <v>2</v>
      </c>
      <c r="AF675">
        <v>18</v>
      </c>
      <c r="AG675">
        <v>0</v>
      </c>
      <c r="AH675">
        <v>38</v>
      </c>
      <c r="AI675">
        <v>32</v>
      </c>
      <c r="AJ675">
        <v>36</v>
      </c>
      <c r="AK675">
        <v>38</v>
      </c>
      <c r="AL675">
        <v>0</v>
      </c>
      <c r="AM675">
        <v>0.12</v>
      </c>
      <c r="AN675">
        <v>3.2727272727272729</v>
      </c>
      <c r="AO675">
        <v>0</v>
      </c>
      <c r="AP675" t="s">
        <v>82</v>
      </c>
      <c r="AQ675" t="s">
        <v>73</v>
      </c>
      <c r="AR675" t="s">
        <v>472</v>
      </c>
      <c r="AS675">
        <v>977</v>
      </c>
      <c r="AT675">
        <v>910</v>
      </c>
      <c r="AU675">
        <v>0</v>
      </c>
      <c r="AV675">
        <v>0</v>
      </c>
      <c r="AW675">
        <v>1.887</v>
      </c>
      <c r="AX675">
        <v>0.15725</v>
      </c>
      <c r="AY675">
        <v>2.8304999999999998</v>
      </c>
      <c r="AZ675" t="s">
        <v>74</v>
      </c>
      <c r="BA675">
        <v>3.1695000000000002</v>
      </c>
      <c r="BB675">
        <v>20.155802861685217</v>
      </c>
      <c r="BC675" t="s">
        <v>76</v>
      </c>
      <c r="BD675">
        <v>0</v>
      </c>
      <c r="BE675" t="s">
        <v>76</v>
      </c>
      <c r="BF675">
        <v>1.8640000000000001</v>
      </c>
      <c r="BG675" t="s">
        <v>5738</v>
      </c>
    </row>
    <row r="676" spans="1:59" x14ac:dyDescent="0.25">
      <c r="A676" t="s">
        <v>844</v>
      </c>
      <c r="B676" t="s">
        <v>156</v>
      </c>
      <c r="C676">
        <v>2</v>
      </c>
      <c r="D676">
        <v>60</v>
      </c>
      <c r="E676">
        <v>2</v>
      </c>
      <c r="F676" t="s">
        <v>66</v>
      </c>
      <c r="G676" t="s">
        <v>67</v>
      </c>
      <c r="H676" t="s">
        <v>68</v>
      </c>
      <c r="I676" t="s">
        <v>7</v>
      </c>
      <c r="J676" t="s">
        <v>7</v>
      </c>
      <c r="K676" t="s">
        <v>70</v>
      </c>
      <c r="L676">
        <v>50</v>
      </c>
      <c r="M676">
        <v>1137211</v>
      </c>
      <c r="N676">
        <v>6</v>
      </c>
      <c r="O676">
        <v>3</v>
      </c>
      <c r="P676" t="s">
        <v>109</v>
      </c>
      <c r="Q676" t="s">
        <v>4469</v>
      </c>
      <c r="R676">
        <v>6</v>
      </c>
      <c r="T676">
        <v>13</v>
      </c>
      <c r="U676">
        <v>18</v>
      </c>
      <c r="V676">
        <v>2</v>
      </c>
      <c r="W676">
        <v>0</v>
      </c>
      <c r="X676">
        <v>2</v>
      </c>
      <c r="Y676">
        <v>0</v>
      </c>
      <c r="Z676">
        <v>15</v>
      </c>
      <c r="AA676">
        <v>20</v>
      </c>
      <c r="AB676">
        <v>50</v>
      </c>
      <c r="AC676">
        <v>20</v>
      </c>
      <c r="AD676">
        <v>4</v>
      </c>
      <c r="AE676">
        <v>0</v>
      </c>
      <c r="AF676">
        <v>24</v>
      </c>
      <c r="AG676">
        <v>0</v>
      </c>
      <c r="AH676">
        <v>30</v>
      </c>
      <c r="AI676">
        <v>26</v>
      </c>
      <c r="AJ676">
        <v>30</v>
      </c>
      <c r="AK676">
        <v>30</v>
      </c>
      <c r="AL676">
        <v>0</v>
      </c>
      <c r="AM676">
        <v>0.12</v>
      </c>
      <c r="AN676">
        <v>2.7272727272727275</v>
      </c>
      <c r="AO676">
        <v>0</v>
      </c>
      <c r="AP676" t="s">
        <v>82</v>
      </c>
      <c r="AQ676" t="s">
        <v>73</v>
      </c>
      <c r="AR676" t="s">
        <v>472</v>
      </c>
      <c r="AS676">
        <v>2450</v>
      </c>
      <c r="AT676">
        <v>2236</v>
      </c>
      <c r="AU676">
        <v>0</v>
      </c>
      <c r="AV676">
        <v>0</v>
      </c>
      <c r="AW676">
        <v>4.6859999999999999</v>
      </c>
      <c r="AX676">
        <v>0.23430000000000001</v>
      </c>
      <c r="AY676">
        <v>5.6232000000000006</v>
      </c>
      <c r="AZ676" t="s">
        <v>74</v>
      </c>
      <c r="BA676">
        <v>0.37679999999999936</v>
      </c>
      <c r="BB676">
        <v>1.6081946222791266</v>
      </c>
      <c r="BC676" t="s">
        <v>76</v>
      </c>
      <c r="BD676">
        <v>0</v>
      </c>
      <c r="BE676" t="s">
        <v>76</v>
      </c>
      <c r="BF676">
        <v>4.9429999999999996</v>
      </c>
      <c r="BG676" t="s">
        <v>5738</v>
      </c>
    </row>
    <row r="677" spans="1:59" x14ac:dyDescent="0.25">
      <c r="A677" t="s">
        <v>845</v>
      </c>
      <c r="B677" t="s">
        <v>156</v>
      </c>
      <c r="C677">
        <v>2</v>
      </c>
      <c r="D677">
        <v>61</v>
      </c>
      <c r="E677">
        <v>2</v>
      </c>
      <c r="F677" t="s">
        <v>66</v>
      </c>
      <c r="G677" t="s">
        <v>67</v>
      </c>
      <c r="H677" t="s">
        <v>77</v>
      </c>
      <c r="I677" t="s">
        <v>5</v>
      </c>
      <c r="J677" t="s">
        <v>78</v>
      </c>
      <c r="K677" t="s">
        <v>70</v>
      </c>
      <c r="L677">
        <v>50</v>
      </c>
      <c r="M677">
        <v>1137213</v>
      </c>
      <c r="N677">
        <v>5</v>
      </c>
      <c r="O677">
        <v>3</v>
      </c>
      <c r="P677" t="s">
        <v>109</v>
      </c>
      <c r="Q677" t="s">
        <v>4469</v>
      </c>
      <c r="R677">
        <v>6</v>
      </c>
      <c r="T677">
        <v>0</v>
      </c>
      <c r="U677">
        <v>4</v>
      </c>
      <c r="V677">
        <v>0</v>
      </c>
      <c r="W677">
        <v>0</v>
      </c>
      <c r="X677">
        <v>0</v>
      </c>
      <c r="Y677">
        <v>0</v>
      </c>
      <c r="Z677">
        <v>0</v>
      </c>
      <c r="AA677">
        <v>4</v>
      </c>
      <c r="AB677">
        <v>50</v>
      </c>
      <c r="AC677">
        <v>4</v>
      </c>
      <c r="AD677">
        <v>0</v>
      </c>
      <c r="AE677">
        <v>0</v>
      </c>
      <c r="AF677">
        <v>4</v>
      </c>
      <c r="AG677">
        <v>0</v>
      </c>
      <c r="AH677">
        <v>46</v>
      </c>
      <c r="AI677">
        <v>46</v>
      </c>
      <c r="AJ677">
        <v>46</v>
      </c>
      <c r="AK677">
        <v>46</v>
      </c>
      <c r="AL677">
        <v>0</v>
      </c>
      <c r="AM677">
        <v>0.1</v>
      </c>
      <c r="AN677">
        <v>4.1818181818181817</v>
      </c>
      <c r="AO677">
        <v>0</v>
      </c>
      <c r="AP677" t="s">
        <v>79</v>
      </c>
      <c r="AQ677" t="s">
        <v>73</v>
      </c>
      <c r="AR677" t="s">
        <v>472</v>
      </c>
      <c r="AS677">
        <v>0</v>
      </c>
      <c r="AT677">
        <v>0</v>
      </c>
      <c r="AU677">
        <v>0</v>
      </c>
      <c r="AV677">
        <v>0</v>
      </c>
      <c r="AW677">
        <v>0</v>
      </c>
      <c r="AX677">
        <v>0</v>
      </c>
      <c r="AY677">
        <v>0</v>
      </c>
      <c r="AZ677" t="s">
        <v>80</v>
      </c>
      <c r="BA677">
        <v>5</v>
      </c>
      <c r="BB677">
        <v>0</v>
      </c>
      <c r="BC677" t="s">
        <v>76</v>
      </c>
      <c r="BD677">
        <v>0</v>
      </c>
      <c r="BE677" t="s">
        <v>76</v>
      </c>
      <c r="BF677">
        <v>4.3219173333333325</v>
      </c>
      <c r="BG677" t="s">
        <v>5738</v>
      </c>
    </row>
    <row r="678" spans="1:59" x14ac:dyDescent="0.25">
      <c r="A678" t="s">
        <v>846</v>
      </c>
      <c r="B678" t="s">
        <v>156</v>
      </c>
      <c r="C678">
        <v>2</v>
      </c>
      <c r="D678">
        <v>62</v>
      </c>
      <c r="E678">
        <v>2</v>
      </c>
      <c r="F678" t="s">
        <v>66</v>
      </c>
      <c r="G678" t="s">
        <v>67</v>
      </c>
      <c r="H678" t="s">
        <v>68</v>
      </c>
      <c r="I678" t="s">
        <v>7</v>
      </c>
      <c r="J678" t="s">
        <v>7</v>
      </c>
      <c r="K678" t="s">
        <v>70</v>
      </c>
      <c r="L678">
        <v>50</v>
      </c>
      <c r="M678">
        <v>1137215</v>
      </c>
      <c r="N678">
        <v>6</v>
      </c>
      <c r="O678">
        <v>3</v>
      </c>
      <c r="P678" t="s">
        <v>109</v>
      </c>
      <c r="Q678" t="s">
        <v>4469</v>
      </c>
      <c r="R678">
        <v>6</v>
      </c>
      <c r="T678">
        <v>1</v>
      </c>
      <c r="U678">
        <v>6</v>
      </c>
      <c r="V678">
        <v>3</v>
      </c>
      <c r="W678">
        <v>0</v>
      </c>
      <c r="X678">
        <v>3</v>
      </c>
      <c r="Y678">
        <v>0</v>
      </c>
      <c r="Z678">
        <v>4</v>
      </c>
      <c r="AA678">
        <v>9</v>
      </c>
      <c r="AB678">
        <v>50</v>
      </c>
      <c r="AC678">
        <v>7</v>
      </c>
      <c r="AD678">
        <v>6</v>
      </c>
      <c r="AE678">
        <v>0</v>
      </c>
      <c r="AF678">
        <v>13</v>
      </c>
      <c r="AG678">
        <v>0</v>
      </c>
      <c r="AH678">
        <v>43</v>
      </c>
      <c r="AI678">
        <v>37</v>
      </c>
      <c r="AJ678">
        <v>43</v>
      </c>
      <c r="AK678">
        <v>43</v>
      </c>
      <c r="AL678">
        <v>0</v>
      </c>
      <c r="AM678">
        <v>0.12</v>
      </c>
      <c r="AN678">
        <v>3.9090909090909092</v>
      </c>
      <c r="AO678">
        <v>0</v>
      </c>
      <c r="AP678" t="s">
        <v>82</v>
      </c>
      <c r="AQ678" t="s">
        <v>73</v>
      </c>
      <c r="AR678" t="s">
        <v>472</v>
      </c>
      <c r="AS678">
        <v>501</v>
      </c>
      <c r="AT678">
        <v>474</v>
      </c>
      <c r="AU678">
        <v>0</v>
      </c>
      <c r="AV678">
        <v>0</v>
      </c>
      <c r="AW678">
        <v>0.97499999999999998</v>
      </c>
      <c r="AX678">
        <v>0.13928571428571429</v>
      </c>
      <c r="AY678">
        <v>1.8107142857142857</v>
      </c>
      <c r="AZ678" t="s">
        <v>74</v>
      </c>
      <c r="BA678">
        <v>4.1892857142857141</v>
      </c>
      <c r="BB678">
        <v>30.076923076923073</v>
      </c>
      <c r="BC678" t="s">
        <v>76</v>
      </c>
      <c r="BD678">
        <v>0</v>
      </c>
      <c r="BE678" t="s">
        <v>76</v>
      </c>
      <c r="BF678">
        <v>0.97599999999999998</v>
      </c>
      <c r="BG678" t="s">
        <v>5738</v>
      </c>
    </row>
    <row r="679" spans="1:59" x14ac:dyDescent="0.25">
      <c r="A679" t="s">
        <v>847</v>
      </c>
      <c r="B679" t="s">
        <v>156</v>
      </c>
      <c r="C679">
        <v>2</v>
      </c>
      <c r="D679">
        <v>63</v>
      </c>
      <c r="E679">
        <v>2</v>
      </c>
      <c r="F679" t="s">
        <v>66</v>
      </c>
      <c r="G679" t="s">
        <v>67</v>
      </c>
      <c r="H679" t="s">
        <v>68</v>
      </c>
      <c r="I679" t="s">
        <v>7</v>
      </c>
      <c r="J679" t="s">
        <v>7</v>
      </c>
      <c r="K679" t="s">
        <v>70</v>
      </c>
      <c r="L679">
        <v>50</v>
      </c>
      <c r="M679">
        <v>1137217</v>
      </c>
      <c r="N679">
        <v>6</v>
      </c>
      <c r="O679">
        <v>3</v>
      </c>
      <c r="P679" t="s">
        <v>109</v>
      </c>
      <c r="Q679" t="s">
        <v>4469</v>
      </c>
      <c r="R679">
        <v>6</v>
      </c>
      <c r="T679">
        <v>1</v>
      </c>
      <c r="U679">
        <v>6</v>
      </c>
      <c r="V679">
        <v>2</v>
      </c>
      <c r="W679">
        <v>0</v>
      </c>
      <c r="X679">
        <v>2</v>
      </c>
      <c r="Y679">
        <v>2</v>
      </c>
      <c r="Z679">
        <v>5</v>
      </c>
      <c r="AA679">
        <v>10</v>
      </c>
      <c r="AB679">
        <v>50</v>
      </c>
      <c r="AC679">
        <v>6</v>
      </c>
      <c r="AD679">
        <v>4</v>
      </c>
      <c r="AE679">
        <v>2</v>
      </c>
      <c r="AF679">
        <v>12</v>
      </c>
      <c r="AG679">
        <v>0</v>
      </c>
      <c r="AH679">
        <v>44</v>
      </c>
      <c r="AI679">
        <v>38</v>
      </c>
      <c r="AJ679">
        <v>42</v>
      </c>
      <c r="AK679">
        <v>44</v>
      </c>
      <c r="AL679">
        <v>0</v>
      </c>
      <c r="AM679">
        <v>0.12</v>
      </c>
      <c r="AN679">
        <v>3.8181818181818183</v>
      </c>
      <c r="AO679">
        <v>0</v>
      </c>
      <c r="AP679" t="s">
        <v>82</v>
      </c>
      <c r="AQ679" t="s">
        <v>73</v>
      </c>
      <c r="AR679" t="s">
        <v>472</v>
      </c>
      <c r="AS679">
        <v>530</v>
      </c>
      <c r="AT679">
        <v>549</v>
      </c>
      <c r="AU679">
        <v>0</v>
      </c>
      <c r="AV679">
        <v>0</v>
      </c>
      <c r="AW679">
        <v>1.079</v>
      </c>
      <c r="AX679">
        <v>0.17983333333333332</v>
      </c>
      <c r="AY679">
        <v>2.1579999999999999</v>
      </c>
      <c r="AZ679" t="s">
        <v>74</v>
      </c>
      <c r="BA679">
        <v>3.8420000000000001</v>
      </c>
      <c r="BB679">
        <v>21.364226135310474</v>
      </c>
      <c r="BC679" t="s">
        <v>76</v>
      </c>
      <c r="BD679">
        <v>0</v>
      </c>
      <c r="BE679" t="s">
        <v>76</v>
      </c>
      <c r="BF679">
        <v>1.1040000000000001</v>
      </c>
      <c r="BG679" t="s">
        <v>5738</v>
      </c>
    </row>
    <row r="680" spans="1:59" x14ac:dyDescent="0.25">
      <c r="A680" t="s">
        <v>848</v>
      </c>
      <c r="B680" t="s">
        <v>156</v>
      </c>
      <c r="C680">
        <v>2</v>
      </c>
      <c r="D680">
        <v>64</v>
      </c>
      <c r="E680">
        <v>2</v>
      </c>
      <c r="F680" t="s">
        <v>66</v>
      </c>
      <c r="G680" t="s">
        <v>67</v>
      </c>
      <c r="H680" t="s">
        <v>68</v>
      </c>
      <c r="I680" t="s">
        <v>7</v>
      </c>
      <c r="J680" t="s">
        <v>7</v>
      </c>
      <c r="K680" t="s">
        <v>70</v>
      </c>
      <c r="L680">
        <v>50</v>
      </c>
      <c r="M680">
        <v>1137219</v>
      </c>
      <c r="N680">
        <v>6</v>
      </c>
      <c r="O680">
        <v>3</v>
      </c>
      <c r="P680" t="s">
        <v>109</v>
      </c>
      <c r="Q680" t="s">
        <v>4469</v>
      </c>
      <c r="R680">
        <v>6</v>
      </c>
      <c r="T680">
        <v>12</v>
      </c>
      <c r="U680">
        <v>17</v>
      </c>
      <c r="V680">
        <v>2</v>
      </c>
      <c r="W680">
        <v>0</v>
      </c>
      <c r="X680">
        <v>2</v>
      </c>
      <c r="Y680">
        <v>9</v>
      </c>
      <c r="Z680">
        <v>23</v>
      </c>
      <c r="AA680">
        <v>28</v>
      </c>
      <c r="AB680">
        <v>50</v>
      </c>
      <c r="AC680">
        <v>17</v>
      </c>
      <c r="AD680">
        <v>3</v>
      </c>
      <c r="AE680">
        <v>9</v>
      </c>
      <c r="AF680">
        <v>29</v>
      </c>
      <c r="AG680">
        <v>0</v>
      </c>
      <c r="AH680">
        <v>33</v>
      </c>
      <c r="AI680">
        <v>21</v>
      </c>
      <c r="AJ680">
        <v>24</v>
      </c>
      <c r="AK680">
        <v>33</v>
      </c>
      <c r="AL680">
        <v>0</v>
      </c>
      <c r="AM680">
        <v>0.12</v>
      </c>
      <c r="AN680">
        <v>2.1818181818181817</v>
      </c>
      <c r="AO680">
        <v>0</v>
      </c>
      <c r="AP680" t="s">
        <v>82</v>
      </c>
      <c r="AQ680" t="s">
        <v>73</v>
      </c>
      <c r="AR680" t="s">
        <v>472</v>
      </c>
      <c r="AS680">
        <v>2616</v>
      </c>
      <c r="AT680">
        <v>2703</v>
      </c>
      <c r="AU680">
        <v>0</v>
      </c>
      <c r="AV680">
        <v>0</v>
      </c>
      <c r="AW680">
        <v>5.319</v>
      </c>
      <c r="AX680">
        <v>0.31288235294117644</v>
      </c>
      <c r="AY680">
        <v>9.0735882352941175</v>
      </c>
      <c r="AZ680" t="s">
        <v>74</v>
      </c>
      <c r="BA680">
        <v>-3.0735882352941175</v>
      </c>
      <c r="BB680">
        <v>-9.8234630569655952</v>
      </c>
      <c r="BC680" t="s">
        <v>76</v>
      </c>
      <c r="BD680">
        <v>0</v>
      </c>
      <c r="BE680" t="s">
        <v>76</v>
      </c>
      <c r="BF680">
        <v>5.6909999999999998</v>
      </c>
      <c r="BG680" t="s">
        <v>5738</v>
      </c>
    </row>
    <row r="681" spans="1:59" x14ac:dyDescent="0.25">
      <c r="A681" t="s">
        <v>849</v>
      </c>
      <c r="B681" t="s">
        <v>156</v>
      </c>
      <c r="C681">
        <v>2</v>
      </c>
      <c r="D681">
        <v>65</v>
      </c>
      <c r="E681">
        <v>2</v>
      </c>
      <c r="F681" t="s">
        <v>66</v>
      </c>
      <c r="G681" t="s">
        <v>67</v>
      </c>
      <c r="H681" t="s">
        <v>68</v>
      </c>
      <c r="I681" t="s">
        <v>7</v>
      </c>
      <c r="J681" t="s">
        <v>7</v>
      </c>
      <c r="K681" t="s">
        <v>70</v>
      </c>
      <c r="L681">
        <v>50</v>
      </c>
      <c r="M681">
        <v>1137221</v>
      </c>
      <c r="N681">
        <v>6</v>
      </c>
      <c r="O681">
        <v>3</v>
      </c>
      <c r="P681" t="s">
        <v>109</v>
      </c>
      <c r="Q681" t="s">
        <v>4469</v>
      </c>
      <c r="R681">
        <v>6</v>
      </c>
      <c r="T681">
        <v>15</v>
      </c>
      <c r="U681">
        <v>20</v>
      </c>
      <c r="V681">
        <v>6</v>
      </c>
      <c r="W681">
        <v>0</v>
      </c>
      <c r="X681">
        <v>6</v>
      </c>
      <c r="Y681">
        <v>1</v>
      </c>
      <c r="Z681">
        <v>22</v>
      </c>
      <c r="AA681">
        <v>27</v>
      </c>
      <c r="AB681">
        <v>50</v>
      </c>
      <c r="AC681">
        <v>26</v>
      </c>
      <c r="AD681">
        <v>10</v>
      </c>
      <c r="AE681">
        <v>1</v>
      </c>
      <c r="AF681">
        <v>37</v>
      </c>
      <c r="AG681">
        <v>0</v>
      </c>
      <c r="AH681">
        <v>24</v>
      </c>
      <c r="AI681">
        <v>13</v>
      </c>
      <c r="AJ681">
        <v>23</v>
      </c>
      <c r="AK681">
        <v>24</v>
      </c>
      <c r="AL681">
        <v>0</v>
      </c>
      <c r="AM681">
        <v>0.12</v>
      </c>
      <c r="AN681">
        <v>2.0909090909090908</v>
      </c>
      <c r="AO681">
        <v>0</v>
      </c>
      <c r="AP681" t="s">
        <v>82</v>
      </c>
      <c r="AQ681" t="s">
        <v>73</v>
      </c>
      <c r="AR681" t="s">
        <v>472</v>
      </c>
      <c r="AS681">
        <v>2429</v>
      </c>
      <c r="AT681">
        <v>2411</v>
      </c>
      <c r="AU681">
        <v>0</v>
      </c>
      <c r="AV681">
        <v>0</v>
      </c>
      <c r="AW681">
        <v>4.84</v>
      </c>
      <c r="AX681">
        <v>0.18615384615384614</v>
      </c>
      <c r="AY681">
        <v>6.8876923076923076</v>
      </c>
      <c r="AZ681" t="s">
        <v>74</v>
      </c>
      <c r="BA681">
        <v>-0.88769230769230756</v>
      </c>
      <c r="BB681">
        <v>-4.7685950413223139</v>
      </c>
      <c r="BC681" t="s">
        <v>76</v>
      </c>
      <c r="BD681">
        <v>0</v>
      </c>
      <c r="BE681" t="s">
        <v>76</v>
      </c>
      <c r="BF681">
        <v>4.702</v>
      </c>
      <c r="BG681" t="s">
        <v>5738</v>
      </c>
    </row>
    <row r="682" spans="1:59" x14ac:dyDescent="0.25">
      <c r="A682" t="s">
        <v>850</v>
      </c>
      <c r="B682" t="s">
        <v>156</v>
      </c>
      <c r="C682">
        <v>2</v>
      </c>
      <c r="D682">
        <v>66</v>
      </c>
      <c r="E682">
        <v>2</v>
      </c>
      <c r="F682" t="s">
        <v>66</v>
      </c>
      <c r="G682" t="s">
        <v>67</v>
      </c>
      <c r="H682" t="s">
        <v>68</v>
      </c>
      <c r="I682" t="s">
        <v>7</v>
      </c>
      <c r="J682" t="s">
        <v>7</v>
      </c>
      <c r="K682" t="s">
        <v>70</v>
      </c>
      <c r="L682">
        <v>50</v>
      </c>
      <c r="M682">
        <v>1137223</v>
      </c>
      <c r="N682">
        <v>10</v>
      </c>
      <c r="O682">
        <v>3</v>
      </c>
      <c r="P682" t="s">
        <v>109</v>
      </c>
      <c r="Q682" t="s">
        <v>4469</v>
      </c>
      <c r="R682">
        <v>6</v>
      </c>
      <c r="T682">
        <v>21</v>
      </c>
      <c r="U682">
        <v>26</v>
      </c>
      <c r="V682">
        <v>2</v>
      </c>
      <c r="W682">
        <v>0</v>
      </c>
      <c r="X682">
        <v>2</v>
      </c>
      <c r="Y682">
        <v>4</v>
      </c>
      <c r="Z682">
        <v>27</v>
      </c>
      <c r="AA682">
        <v>32</v>
      </c>
      <c r="AB682">
        <v>50</v>
      </c>
      <c r="AC682">
        <v>28</v>
      </c>
      <c r="AD682">
        <v>3</v>
      </c>
      <c r="AE682">
        <v>4</v>
      </c>
      <c r="AF682">
        <v>35</v>
      </c>
      <c r="AG682">
        <v>0</v>
      </c>
      <c r="AH682">
        <v>22</v>
      </c>
      <c r="AI682">
        <v>15</v>
      </c>
      <c r="AJ682">
        <v>18</v>
      </c>
      <c r="AK682">
        <v>22</v>
      </c>
      <c r="AL682">
        <v>0</v>
      </c>
      <c r="AM682">
        <v>0.2</v>
      </c>
      <c r="AN682">
        <v>1.6363636363636365</v>
      </c>
      <c r="AO682">
        <v>0</v>
      </c>
      <c r="AP682" t="s">
        <v>82</v>
      </c>
      <c r="AQ682" t="s">
        <v>73</v>
      </c>
      <c r="AR682" t="s">
        <v>472</v>
      </c>
      <c r="AS682">
        <v>3060</v>
      </c>
      <c r="AT682">
        <v>3122</v>
      </c>
      <c r="AU682">
        <v>0</v>
      </c>
      <c r="AV682">
        <v>0</v>
      </c>
      <c r="AW682">
        <v>6.1820000000000004</v>
      </c>
      <c r="AX682">
        <v>0.22078571428571431</v>
      </c>
      <c r="AY682">
        <v>7.7275000000000009</v>
      </c>
      <c r="AZ682" t="s">
        <v>74</v>
      </c>
      <c r="BA682">
        <v>2.2724999999999991</v>
      </c>
      <c r="BB682">
        <v>10.292785506308633</v>
      </c>
      <c r="BC682" t="s">
        <v>81</v>
      </c>
      <c r="BD682">
        <v>0</v>
      </c>
      <c r="BE682" t="s">
        <v>76</v>
      </c>
      <c r="BF682">
        <v>5.9880000000000004</v>
      </c>
      <c r="BG682" t="s">
        <v>5738</v>
      </c>
    </row>
    <row r="683" spans="1:59" x14ac:dyDescent="0.25">
      <c r="A683" t="s">
        <v>851</v>
      </c>
      <c r="B683" t="s">
        <v>156</v>
      </c>
      <c r="C683">
        <v>2</v>
      </c>
      <c r="D683">
        <v>67</v>
      </c>
      <c r="E683">
        <v>1</v>
      </c>
      <c r="F683" t="s">
        <v>66</v>
      </c>
      <c r="G683" t="s">
        <v>67</v>
      </c>
      <c r="H683" t="s">
        <v>68</v>
      </c>
      <c r="I683" t="s">
        <v>114</v>
      </c>
      <c r="J683" t="s">
        <v>114</v>
      </c>
      <c r="K683" t="s">
        <v>70</v>
      </c>
      <c r="L683">
        <v>50</v>
      </c>
      <c r="M683">
        <v>1137225</v>
      </c>
      <c r="N683">
        <v>11.8</v>
      </c>
      <c r="O683">
        <v>3</v>
      </c>
      <c r="P683" t="s">
        <v>109</v>
      </c>
      <c r="Q683" t="s">
        <v>4470</v>
      </c>
      <c r="R683">
        <v>7</v>
      </c>
      <c r="S683" t="s">
        <v>5034</v>
      </c>
      <c r="T683">
        <v>6</v>
      </c>
      <c r="U683">
        <v>11</v>
      </c>
      <c r="V683">
        <v>0</v>
      </c>
      <c r="W683">
        <v>0</v>
      </c>
      <c r="X683">
        <v>0</v>
      </c>
      <c r="Y683">
        <v>0</v>
      </c>
      <c r="Z683">
        <v>6</v>
      </c>
      <c r="AA683">
        <v>11</v>
      </c>
      <c r="AB683">
        <v>50</v>
      </c>
      <c r="AC683">
        <v>29</v>
      </c>
      <c r="AD683">
        <v>0</v>
      </c>
      <c r="AE683">
        <v>0</v>
      </c>
      <c r="AF683">
        <v>29</v>
      </c>
      <c r="AG683">
        <v>0</v>
      </c>
      <c r="AH683">
        <v>21</v>
      </c>
      <c r="AI683">
        <v>21</v>
      </c>
      <c r="AJ683">
        <v>21</v>
      </c>
      <c r="AK683">
        <v>21</v>
      </c>
      <c r="AL683">
        <v>0</v>
      </c>
      <c r="AM683">
        <v>0.23600000000000002</v>
      </c>
      <c r="AN683">
        <v>1.9090909090909092</v>
      </c>
      <c r="AO683">
        <v>0</v>
      </c>
      <c r="AP683" t="s">
        <v>5035</v>
      </c>
      <c r="AQ683" t="s">
        <v>73</v>
      </c>
      <c r="AR683" t="s">
        <v>157</v>
      </c>
      <c r="AS683">
        <v>0</v>
      </c>
      <c r="AT683">
        <v>0</v>
      </c>
      <c r="AU683">
        <v>0</v>
      </c>
      <c r="AV683">
        <v>0</v>
      </c>
      <c r="AW683">
        <v>0</v>
      </c>
      <c r="AX683">
        <v>0</v>
      </c>
      <c r="AY683">
        <v>0</v>
      </c>
      <c r="AZ683" t="s">
        <v>83</v>
      </c>
      <c r="BA683">
        <v>11.8</v>
      </c>
      <c r="BB683">
        <v>0</v>
      </c>
      <c r="BC683" t="s">
        <v>75</v>
      </c>
      <c r="BD683">
        <v>0</v>
      </c>
      <c r="BE683" t="s">
        <v>76</v>
      </c>
      <c r="BF683">
        <v>9.4775039999999997</v>
      </c>
      <c r="BG683" t="s">
        <v>5739</v>
      </c>
    </row>
    <row r="684" spans="1:59" x14ac:dyDescent="0.25">
      <c r="A684" t="s">
        <v>852</v>
      </c>
      <c r="B684" t="s">
        <v>156</v>
      </c>
      <c r="C684">
        <v>2</v>
      </c>
      <c r="D684">
        <v>68</v>
      </c>
      <c r="E684">
        <v>1</v>
      </c>
      <c r="F684" t="s">
        <v>66</v>
      </c>
      <c r="G684" t="s">
        <v>67</v>
      </c>
      <c r="H684" t="s">
        <v>68</v>
      </c>
      <c r="I684" t="s">
        <v>114</v>
      </c>
      <c r="J684" t="s">
        <v>114</v>
      </c>
      <c r="K684" t="s">
        <v>70</v>
      </c>
      <c r="L684">
        <v>50</v>
      </c>
      <c r="M684">
        <v>1137227</v>
      </c>
      <c r="N684">
        <v>11.8</v>
      </c>
      <c r="O684">
        <v>3</v>
      </c>
      <c r="P684" t="s">
        <v>109</v>
      </c>
      <c r="Q684" t="s">
        <v>4470</v>
      </c>
      <c r="R684">
        <v>7</v>
      </c>
      <c r="S684" t="s">
        <v>5034</v>
      </c>
      <c r="T684">
        <v>6</v>
      </c>
      <c r="U684">
        <v>11</v>
      </c>
      <c r="V684">
        <v>0</v>
      </c>
      <c r="W684">
        <v>0</v>
      </c>
      <c r="X684">
        <v>0</v>
      </c>
      <c r="Y684">
        <v>0</v>
      </c>
      <c r="Z684">
        <v>6</v>
      </c>
      <c r="AA684">
        <v>11</v>
      </c>
      <c r="AB684">
        <v>50</v>
      </c>
      <c r="AC684">
        <v>29</v>
      </c>
      <c r="AD684">
        <v>0</v>
      </c>
      <c r="AE684">
        <v>0</v>
      </c>
      <c r="AF684">
        <v>29</v>
      </c>
      <c r="AG684">
        <v>0</v>
      </c>
      <c r="AH684">
        <v>21</v>
      </c>
      <c r="AI684">
        <v>21</v>
      </c>
      <c r="AJ684">
        <v>21</v>
      </c>
      <c r="AK684">
        <v>21</v>
      </c>
      <c r="AL684">
        <v>0</v>
      </c>
      <c r="AM684">
        <v>0.23600000000000002</v>
      </c>
      <c r="AN684">
        <v>1.9090909090909092</v>
      </c>
      <c r="AO684">
        <v>0</v>
      </c>
      <c r="AP684" t="s">
        <v>5035</v>
      </c>
      <c r="AQ684" t="s">
        <v>73</v>
      </c>
      <c r="AR684" t="s">
        <v>157</v>
      </c>
      <c r="AS684">
        <v>0</v>
      </c>
      <c r="AT684">
        <v>0</v>
      </c>
      <c r="AU684">
        <v>0</v>
      </c>
      <c r="AV684">
        <v>0</v>
      </c>
      <c r="AW684">
        <v>0</v>
      </c>
      <c r="AX684">
        <v>0</v>
      </c>
      <c r="AY684">
        <v>0</v>
      </c>
      <c r="AZ684" t="s">
        <v>83</v>
      </c>
      <c r="BA684">
        <v>11.8</v>
      </c>
      <c r="BB684">
        <v>0</v>
      </c>
      <c r="BC684" t="s">
        <v>76</v>
      </c>
      <c r="BD684">
        <v>0</v>
      </c>
      <c r="BE684" t="s">
        <v>76</v>
      </c>
      <c r="BF684">
        <v>9.3897493333333326</v>
      </c>
      <c r="BG684" t="s">
        <v>5739</v>
      </c>
    </row>
    <row r="685" spans="1:59" x14ac:dyDescent="0.25">
      <c r="A685" t="s">
        <v>853</v>
      </c>
      <c r="B685" t="s">
        <v>156</v>
      </c>
      <c r="C685">
        <v>2</v>
      </c>
      <c r="D685">
        <v>69</v>
      </c>
      <c r="E685">
        <v>1</v>
      </c>
      <c r="F685" t="s">
        <v>66</v>
      </c>
      <c r="G685" t="s">
        <v>67</v>
      </c>
      <c r="H685" t="s">
        <v>68</v>
      </c>
      <c r="I685" t="s">
        <v>114</v>
      </c>
      <c r="J685" t="s">
        <v>114</v>
      </c>
      <c r="K685" t="s">
        <v>70</v>
      </c>
      <c r="L685">
        <v>50</v>
      </c>
      <c r="M685">
        <v>1137229</v>
      </c>
      <c r="N685">
        <v>11.8</v>
      </c>
      <c r="O685">
        <v>3</v>
      </c>
      <c r="P685" t="s">
        <v>109</v>
      </c>
      <c r="Q685" t="s">
        <v>4470</v>
      </c>
      <c r="R685">
        <v>7</v>
      </c>
      <c r="S685" t="s">
        <v>5034</v>
      </c>
      <c r="T685">
        <v>13</v>
      </c>
      <c r="U685">
        <v>17</v>
      </c>
      <c r="V685">
        <v>0</v>
      </c>
      <c r="W685">
        <v>0</v>
      </c>
      <c r="X685">
        <v>0</v>
      </c>
      <c r="Y685">
        <v>0</v>
      </c>
      <c r="Z685">
        <v>13</v>
      </c>
      <c r="AA685">
        <v>17</v>
      </c>
      <c r="AB685">
        <v>50</v>
      </c>
      <c r="AC685">
        <v>30</v>
      </c>
      <c r="AD685">
        <v>0</v>
      </c>
      <c r="AE685">
        <v>0</v>
      </c>
      <c r="AF685">
        <v>30</v>
      </c>
      <c r="AG685">
        <v>0</v>
      </c>
      <c r="AH685">
        <v>20</v>
      </c>
      <c r="AI685">
        <v>20</v>
      </c>
      <c r="AJ685">
        <v>20</v>
      </c>
      <c r="AK685">
        <v>20</v>
      </c>
      <c r="AL685">
        <v>0</v>
      </c>
      <c r="AM685">
        <v>0.23600000000000002</v>
      </c>
      <c r="AN685">
        <v>1.8181818181818183</v>
      </c>
      <c r="AO685">
        <v>0</v>
      </c>
      <c r="AP685" t="s">
        <v>5035</v>
      </c>
      <c r="AQ685" t="s">
        <v>73</v>
      </c>
      <c r="AR685" t="s">
        <v>157</v>
      </c>
      <c r="AS685">
        <v>0</v>
      </c>
      <c r="AT685">
        <v>0</v>
      </c>
      <c r="AU685">
        <v>0</v>
      </c>
      <c r="AV685">
        <v>0</v>
      </c>
      <c r="AW685">
        <v>0</v>
      </c>
      <c r="AX685">
        <v>0</v>
      </c>
      <c r="AY685">
        <v>0</v>
      </c>
      <c r="AZ685" t="s">
        <v>83</v>
      </c>
      <c r="BA685">
        <v>11.8</v>
      </c>
      <c r="BB685">
        <v>0</v>
      </c>
      <c r="BC685" t="s">
        <v>76</v>
      </c>
      <c r="BD685">
        <v>0</v>
      </c>
      <c r="BE685" t="s">
        <v>76</v>
      </c>
      <c r="BF685">
        <v>8.6877119999999994</v>
      </c>
      <c r="BG685" t="s">
        <v>5739</v>
      </c>
    </row>
    <row r="686" spans="1:59" x14ac:dyDescent="0.25">
      <c r="A686" t="s">
        <v>854</v>
      </c>
      <c r="B686" t="s">
        <v>156</v>
      </c>
      <c r="C686">
        <v>2</v>
      </c>
      <c r="D686">
        <v>70</v>
      </c>
      <c r="E686">
        <v>1</v>
      </c>
      <c r="F686" t="s">
        <v>66</v>
      </c>
      <c r="G686" t="s">
        <v>67</v>
      </c>
      <c r="H686" t="s">
        <v>68</v>
      </c>
      <c r="I686" t="s">
        <v>114</v>
      </c>
      <c r="J686" t="s">
        <v>114</v>
      </c>
      <c r="K686" t="s">
        <v>70</v>
      </c>
      <c r="L686">
        <v>50</v>
      </c>
      <c r="M686">
        <v>1137231</v>
      </c>
      <c r="N686">
        <v>11.8</v>
      </c>
      <c r="O686">
        <v>3</v>
      </c>
      <c r="P686" t="s">
        <v>109</v>
      </c>
      <c r="Q686" t="s">
        <v>4470</v>
      </c>
      <c r="R686">
        <v>7</v>
      </c>
      <c r="S686" t="s">
        <v>5034</v>
      </c>
      <c r="T686">
        <v>12</v>
      </c>
      <c r="U686">
        <v>16</v>
      </c>
      <c r="V686">
        <v>0</v>
      </c>
      <c r="W686">
        <v>0</v>
      </c>
      <c r="X686">
        <v>0</v>
      </c>
      <c r="Y686">
        <v>0</v>
      </c>
      <c r="Z686">
        <v>12</v>
      </c>
      <c r="AA686">
        <v>16</v>
      </c>
      <c r="AB686">
        <v>50</v>
      </c>
      <c r="AC686">
        <v>28</v>
      </c>
      <c r="AD686">
        <v>0</v>
      </c>
      <c r="AE686">
        <v>0</v>
      </c>
      <c r="AF686">
        <v>28</v>
      </c>
      <c r="AG686">
        <v>0</v>
      </c>
      <c r="AH686">
        <v>22</v>
      </c>
      <c r="AI686">
        <v>22</v>
      </c>
      <c r="AJ686">
        <v>22</v>
      </c>
      <c r="AK686">
        <v>22</v>
      </c>
      <c r="AL686">
        <v>0</v>
      </c>
      <c r="AM686">
        <v>0.23600000000000002</v>
      </c>
      <c r="AN686">
        <v>2</v>
      </c>
      <c r="AO686">
        <v>0</v>
      </c>
      <c r="AP686" t="s">
        <v>5035</v>
      </c>
      <c r="AQ686" t="s">
        <v>73</v>
      </c>
      <c r="AR686" t="s">
        <v>157</v>
      </c>
      <c r="AS686">
        <v>0</v>
      </c>
      <c r="AT686">
        <v>0</v>
      </c>
      <c r="AU686">
        <v>0</v>
      </c>
      <c r="AV686">
        <v>0</v>
      </c>
      <c r="AW686">
        <v>0</v>
      </c>
      <c r="AX686">
        <v>0</v>
      </c>
      <c r="AY686">
        <v>0</v>
      </c>
      <c r="AZ686" t="s">
        <v>83</v>
      </c>
      <c r="BA686">
        <v>11.8</v>
      </c>
      <c r="BB686">
        <v>0</v>
      </c>
      <c r="BC686" t="s">
        <v>76</v>
      </c>
      <c r="BD686">
        <v>0</v>
      </c>
      <c r="BE686" t="s">
        <v>76</v>
      </c>
      <c r="BF686">
        <v>8.1831226666666659</v>
      </c>
      <c r="BG686" t="s">
        <v>5739</v>
      </c>
    </row>
    <row r="687" spans="1:59" x14ac:dyDescent="0.25">
      <c r="A687" t="s">
        <v>855</v>
      </c>
      <c r="B687" t="s">
        <v>156</v>
      </c>
      <c r="C687">
        <v>2</v>
      </c>
      <c r="D687">
        <v>71</v>
      </c>
      <c r="E687">
        <v>1</v>
      </c>
      <c r="F687" t="s">
        <v>66</v>
      </c>
      <c r="G687" t="s">
        <v>67</v>
      </c>
      <c r="H687" t="s">
        <v>68</v>
      </c>
      <c r="I687" t="s">
        <v>114</v>
      </c>
      <c r="J687" t="s">
        <v>114</v>
      </c>
      <c r="K687" t="s">
        <v>70</v>
      </c>
      <c r="L687">
        <v>50</v>
      </c>
      <c r="M687">
        <v>1137233</v>
      </c>
      <c r="N687">
        <v>11.8</v>
      </c>
      <c r="O687">
        <v>3</v>
      </c>
      <c r="P687" t="s">
        <v>109</v>
      </c>
      <c r="Q687" t="s">
        <v>4470</v>
      </c>
      <c r="R687">
        <v>7</v>
      </c>
      <c r="S687" t="s">
        <v>5034</v>
      </c>
      <c r="T687">
        <v>2</v>
      </c>
      <c r="U687">
        <v>8</v>
      </c>
      <c r="V687">
        <v>0</v>
      </c>
      <c r="W687">
        <v>0</v>
      </c>
      <c r="X687">
        <v>0</v>
      </c>
      <c r="Y687">
        <v>0</v>
      </c>
      <c r="Z687">
        <v>2</v>
      </c>
      <c r="AA687">
        <v>8</v>
      </c>
      <c r="AB687">
        <v>50</v>
      </c>
      <c r="AC687">
        <v>10</v>
      </c>
      <c r="AD687">
        <v>0</v>
      </c>
      <c r="AE687">
        <v>0</v>
      </c>
      <c r="AF687">
        <v>10</v>
      </c>
      <c r="AG687">
        <v>0</v>
      </c>
      <c r="AH687">
        <v>40</v>
      </c>
      <c r="AI687">
        <v>40</v>
      </c>
      <c r="AJ687">
        <v>40</v>
      </c>
      <c r="AK687">
        <v>40</v>
      </c>
      <c r="AL687">
        <v>0</v>
      </c>
      <c r="AM687">
        <v>0.23600000000000002</v>
      </c>
      <c r="AN687">
        <v>3.6363636363636367</v>
      </c>
      <c r="AO687">
        <v>0</v>
      </c>
      <c r="AP687" t="s">
        <v>5035</v>
      </c>
      <c r="AQ687" t="s">
        <v>73</v>
      </c>
      <c r="AR687" t="s">
        <v>157</v>
      </c>
      <c r="AS687">
        <v>0</v>
      </c>
      <c r="AT687">
        <v>0</v>
      </c>
      <c r="AU687">
        <v>0</v>
      </c>
      <c r="AV687">
        <v>0</v>
      </c>
      <c r="AW687">
        <v>0</v>
      </c>
      <c r="AX687">
        <v>0</v>
      </c>
      <c r="AY687">
        <v>0</v>
      </c>
      <c r="AZ687" t="s">
        <v>83</v>
      </c>
      <c r="BA687">
        <v>11.8</v>
      </c>
      <c r="BB687">
        <v>0</v>
      </c>
      <c r="BC687" t="s">
        <v>76</v>
      </c>
      <c r="BD687">
        <v>0</v>
      </c>
      <c r="BE687" t="s">
        <v>76</v>
      </c>
      <c r="BF687">
        <v>2.9617199999999997</v>
      </c>
      <c r="BG687" t="s">
        <v>5739</v>
      </c>
    </row>
    <row r="688" spans="1:59" x14ac:dyDescent="0.25">
      <c r="A688" t="s">
        <v>856</v>
      </c>
      <c r="B688" t="s">
        <v>156</v>
      </c>
      <c r="C688">
        <v>2</v>
      </c>
      <c r="D688">
        <v>72</v>
      </c>
      <c r="E688">
        <v>1</v>
      </c>
      <c r="F688" t="s">
        <v>66</v>
      </c>
      <c r="G688" t="s">
        <v>67</v>
      </c>
      <c r="H688" t="s">
        <v>68</v>
      </c>
      <c r="I688" t="s">
        <v>114</v>
      </c>
      <c r="J688" t="s">
        <v>114</v>
      </c>
      <c r="K688" t="s">
        <v>70</v>
      </c>
      <c r="L688">
        <v>50</v>
      </c>
      <c r="M688">
        <v>1137235</v>
      </c>
      <c r="N688">
        <v>11.8</v>
      </c>
      <c r="O688">
        <v>3</v>
      </c>
      <c r="P688" t="s">
        <v>109</v>
      </c>
      <c r="Q688" t="s">
        <v>4470</v>
      </c>
      <c r="R688">
        <v>7</v>
      </c>
      <c r="S688" t="s">
        <v>5034</v>
      </c>
      <c r="T688">
        <v>1</v>
      </c>
      <c r="U688">
        <v>7</v>
      </c>
      <c r="V688">
        <v>0</v>
      </c>
      <c r="W688">
        <v>0</v>
      </c>
      <c r="X688">
        <v>0</v>
      </c>
      <c r="Y688">
        <v>0</v>
      </c>
      <c r="Z688">
        <v>1</v>
      </c>
      <c r="AA688">
        <v>7</v>
      </c>
      <c r="AB688">
        <v>50</v>
      </c>
      <c r="AC688">
        <v>9</v>
      </c>
      <c r="AD688">
        <v>0</v>
      </c>
      <c r="AE688">
        <v>0</v>
      </c>
      <c r="AF688">
        <v>9</v>
      </c>
      <c r="AG688">
        <v>0</v>
      </c>
      <c r="AH688">
        <v>41</v>
      </c>
      <c r="AI688">
        <v>41</v>
      </c>
      <c r="AJ688">
        <v>41</v>
      </c>
      <c r="AK688">
        <v>41</v>
      </c>
      <c r="AL688">
        <v>0</v>
      </c>
      <c r="AM688">
        <v>0.23600000000000002</v>
      </c>
      <c r="AN688">
        <v>3.7272727272727275</v>
      </c>
      <c r="AO688">
        <v>0</v>
      </c>
      <c r="AP688" t="s">
        <v>5035</v>
      </c>
      <c r="AQ688" t="s">
        <v>73</v>
      </c>
      <c r="AR688" t="s">
        <v>157</v>
      </c>
      <c r="AS688">
        <v>0</v>
      </c>
      <c r="AT688">
        <v>0</v>
      </c>
      <c r="AU688">
        <v>0</v>
      </c>
      <c r="AV688">
        <v>0</v>
      </c>
      <c r="AW688">
        <v>0</v>
      </c>
      <c r="AX688">
        <v>0</v>
      </c>
      <c r="AY688">
        <v>0</v>
      </c>
      <c r="AZ688" t="s">
        <v>83</v>
      </c>
      <c r="BA688">
        <v>11.8</v>
      </c>
      <c r="BB688">
        <v>0</v>
      </c>
      <c r="BC688" t="s">
        <v>76</v>
      </c>
      <c r="BD688">
        <v>0</v>
      </c>
      <c r="BE688" t="s">
        <v>76</v>
      </c>
      <c r="BF688">
        <v>2.6655479999999998</v>
      </c>
      <c r="BG688" t="s">
        <v>5739</v>
      </c>
    </row>
    <row r="689" spans="1:59" x14ac:dyDescent="0.25">
      <c r="A689" t="s">
        <v>857</v>
      </c>
      <c r="B689" t="s">
        <v>156</v>
      </c>
      <c r="C689">
        <v>2</v>
      </c>
      <c r="D689">
        <v>73</v>
      </c>
      <c r="E689">
        <v>1</v>
      </c>
      <c r="F689" t="s">
        <v>66</v>
      </c>
      <c r="G689" t="s">
        <v>67</v>
      </c>
      <c r="H689" t="s">
        <v>68</v>
      </c>
      <c r="I689" t="s">
        <v>114</v>
      </c>
      <c r="J689" t="s">
        <v>114</v>
      </c>
      <c r="K689" t="s">
        <v>70</v>
      </c>
      <c r="L689">
        <v>50</v>
      </c>
      <c r="M689">
        <v>1137237</v>
      </c>
      <c r="N689">
        <v>11.8</v>
      </c>
      <c r="O689">
        <v>3</v>
      </c>
      <c r="P689" t="s">
        <v>109</v>
      </c>
      <c r="Q689" t="s">
        <v>4470</v>
      </c>
      <c r="R689">
        <v>7</v>
      </c>
      <c r="S689" t="s">
        <v>5034</v>
      </c>
      <c r="T689">
        <v>5</v>
      </c>
      <c r="U689">
        <v>5</v>
      </c>
      <c r="V689">
        <v>0</v>
      </c>
      <c r="W689">
        <v>0</v>
      </c>
      <c r="X689">
        <v>0</v>
      </c>
      <c r="Y689">
        <v>0</v>
      </c>
      <c r="Z689">
        <v>5</v>
      </c>
      <c r="AA689">
        <v>5</v>
      </c>
      <c r="AB689">
        <v>50</v>
      </c>
      <c r="AC689">
        <v>22</v>
      </c>
      <c r="AD689">
        <v>0</v>
      </c>
      <c r="AE689">
        <v>0</v>
      </c>
      <c r="AF689">
        <v>22</v>
      </c>
      <c r="AG689">
        <v>0</v>
      </c>
      <c r="AH689">
        <v>28</v>
      </c>
      <c r="AI689">
        <v>28</v>
      </c>
      <c r="AJ689">
        <v>28</v>
      </c>
      <c r="AK689">
        <v>28</v>
      </c>
      <c r="AL689">
        <v>0</v>
      </c>
      <c r="AM689">
        <v>0.23600000000000002</v>
      </c>
      <c r="AN689">
        <v>2.5454545454545454</v>
      </c>
      <c r="AO689">
        <v>0</v>
      </c>
      <c r="AP689" t="s">
        <v>5035</v>
      </c>
      <c r="AQ689" t="s">
        <v>73</v>
      </c>
      <c r="AR689" t="s">
        <v>157</v>
      </c>
      <c r="AS689">
        <v>0</v>
      </c>
      <c r="AT689">
        <v>0</v>
      </c>
      <c r="AU689">
        <v>0</v>
      </c>
      <c r="AV689">
        <v>0</v>
      </c>
      <c r="AW689">
        <v>0</v>
      </c>
      <c r="AX689">
        <v>0</v>
      </c>
      <c r="AY689">
        <v>0</v>
      </c>
      <c r="AZ689" t="s">
        <v>83</v>
      </c>
      <c r="BA689">
        <v>11.8</v>
      </c>
      <c r="BB689">
        <v>0</v>
      </c>
      <c r="BC689" t="s">
        <v>76</v>
      </c>
      <c r="BD689">
        <v>0</v>
      </c>
      <c r="BE689" t="s">
        <v>76</v>
      </c>
      <c r="BF689">
        <v>6.9764959999999991</v>
      </c>
      <c r="BG689" t="s">
        <v>5739</v>
      </c>
    </row>
    <row r="690" spans="1:59" x14ac:dyDescent="0.25">
      <c r="A690" t="s">
        <v>858</v>
      </c>
      <c r="B690" t="s">
        <v>156</v>
      </c>
      <c r="C690">
        <v>2</v>
      </c>
      <c r="D690">
        <v>74</v>
      </c>
      <c r="E690">
        <v>1</v>
      </c>
      <c r="F690" t="s">
        <v>66</v>
      </c>
      <c r="G690" t="s">
        <v>67</v>
      </c>
      <c r="H690" t="s">
        <v>68</v>
      </c>
      <c r="I690" t="s">
        <v>114</v>
      </c>
      <c r="J690" t="s">
        <v>114</v>
      </c>
      <c r="K690" t="s">
        <v>70</v>
      </c>
      <c r="L690">
        <v>50</v>
      </c>
      <c r="M690">
        <v>1137239</v>
      </c>
      <c r="N690">
        <v>11.8</v>
      </c>
      <c r="O690">
        <v>3</v>
      </c>
      <c r="P690" t="s">
        <v>109</v>
      </c>
      <c r="Q690" t="s">
        <v>4470</v>
      </c>
      <c r="R690">
        <v>7</v>
      </c>
      <c r="S690" t="s">
        <v>5034</v>
      </c>
      <c r="T690">
        <v>0</v>
      </c>
      <c r="U690">
        <v>4</v>
      </c>
      <c r="V690">
        <v>0</v>
      </c>
      <c r="W690">
        <v>0</v>
      </c>
      <c r="X690">
        <v>0</v>
      </c>
      <c r="Y690">
        <v>0</v>
      </c>
      <c r="Z690">
        <v>0</v>
      </c>
      <c r="AA690">
        <v>4</v>
      </c>
      <c r="AB690">
        <v>50</v>
      </c>
      <c r="AC690">
        <v>18</v>
      </c>
      <c r="AD690">
        <v>0</v>
      </c>
      <c r="AE690">
        <v>0</v>
      </c>
      <c r="AF690">
        <v>18</v>
      </c>
      <c r="AG690">
        <v>0</v>
      </c>
      <c r="AH690">
        <v>32</v>
      </c>
      <c r="AI690">
        <v>32</v>
      </c>
      <c r="AJ690">
        <v>32</v>
      </c>
      <c r="AK690">
        <v>32</v>
      </c>
      <c r="AL690">
        <v>0</v>
      </c>
      <c r="AM690">
        <v>0.23600000000000002</v>
      </c>
      <c r="AN690">
        <v>2.9090909090909092</v>
      </c>
      <c r="AO690">
        <v>0</v>
      </c>
      <c r="AP690" t="s">
        <v>5035</v>
      </c>
      <c r="AQ690" t="s">
        <v>73</v>
      </c>
      <c r="AR690" t="s">
        <v>157</v>
      </c>
      <c r="AS690">
        <v>0</v>
      </c>
      <c r="AT690">
        <v>0</v>
      </c>
      <c r="AU690">
        <v>0</v>
      </c>
      <c r="AV690">
        <v>0</v>
      </c>
      <c r="AW690">
        <v>0</v>
      </c>
      <c r="AX690">
        <v>0</v>
      </c>
      <c r="AY690">
        <v>0</v>
      </c>
      <c r="AZ690" t="s">
        <v>83</v>
      </c>
      <c r="BA690">
        <v>11.8</v>
      </c>
      <c r="BB690">
        <v>0</v>
      </c>
      <c r="BC690" t="s">
        <v>76</v>
      </c>
      <c r="BD690">
        <v>0</v>
      </c>
      <c r="BE690" t="s">
        <v>76</v>
      </c>
      <c r="BF690">
        <v>6.6474159999999989</v>
      </c>
      <c r="BG690" t="s">
        <v>5739</v>
      </c>
    </row>
    <row r="691" spans="1:59" x14ac:dyDescent="0.25">
      <c r="A691" t="s">
        <v>859</v>
      </c>
      <c r="B691" t="s">
        <v>156</v>
      </c>
      <c r="C691">
        <v>2</v>
      </c>
      <c r="D691">
        <v>75</v>
      </c>
      <c r="E691">
        <v>1</v>
      </c>
      <c r="F691" t="s">
        <v>66</v>
      </c>
      <c r="G691" t="s">
        <v>67</v>
      </c>
      <c r="H691" t="s">
        <v>68</v>
      </c>
      <c r="I691" t="s">
        <v>114</v>
      </c>
      <c r="J691" t="s">
        <v>114</v>
      </c>
      <c r="K691" t="s">
        <v>70</v>
      </c>
      <c r="L691">
        <v>50</v>
      </c>
      <c r="M691">
        <v>1137241</v>
      </c>
      <c r="N691">
        <v>11.8</v>
      </c>
      <c r="O691">
        <v>3</v>
      </c>
      <c r="P691" t="s">
        <v>109</v>
      </c>
      <c r="Q691" t="s">
        <v>4470</v>
      </c>
      <c r="R691">
        <v>7</v>
      </c>
      <c r="S691" t="s">
        <v>5034</v>
      </c>
      <c r="T691">
        <v>0</v>
      </c>
      <c r="U691">
        <v>4</v>
      </c>
      <c r="V691">
        <v>0</v>
      </c>
      <c r="W691">
        <v>0</v>
      </c>
      <c r="X691">
        <v>0</v>
      </c>
      <c r="Y691">
        <v>0</v>
      </c>
      <c r="Z691">
        <v>0</v>
      </c>
      <c r="AA691">
        <v>4</v>
      </c>
      <c r="AB691">
        <v>50</v>
      </c>
      <c r="AC691">
        <v>18</v>
      </c>
      <c r="AD691">
        <v>0</v>
      </c>
      <c r="AE691">
        <v>0</v>
      </c>
      <c r="AF691">
        <v>18</v>
      </c>
      <c r="AG691">
        <v>0</v>
      </c>
      <c r="AH691">
        <v>32</v>
      </c>
      <c r="AI691">
        <v>32</v>
      </c>
      <c r="AJ691">
        <v>32</v>
      </c>
      <c r="AK691">
        <v>32</v>
      </c>
      <c r="AL691">
        <v>0</v>
      </c>
      <c r="AM691">
        <v>0.23600000000000002</v>
      </c>
      <c r="AN691">
        <v>2.9090909090909092</v>
      </c>
      <c r="AO691">
        <v>0</v>
      </c>
      <c r="AP691" t="s">
        <v>5035</v>
      </c>
      <c r="AQ691" t="s">
        <v>73</v>
      </c>
      <c r="AR691" t="s">
        <v>157</v>
      </c>
      <c r="AS691">
        <v>0</v>
      </c>
      <c r="AT691">
        <v>0</v>
      </c>
      <c r="AU691">
        <v>0</v>
      </c>
      <c r="AV691">
        <v>0</v>
      </c>
      <c r="AW691">
        <v>0</v>
      </c>
      <c r="AX691">
        <v>0</v>
      </c>
      <c r="AY691">
        <v>0</v>
      </c>
      <c r="AZ691" t="s">
        <v>83</v>
      </c>
      <c r="BA691">
        <v>11.8</v>
      </c>
      <c r="BB691">
        <v>0</v>
      </c>
      <c r="BC691" t="s">
        <v>76</v>
      </c>
      <c r="BD691">
        <v>0</v>
      </c>
      <c r="BE691" t="s">
        <v>76</v>
      </c>
      <c r="BF691">
        <v>6.515784</v>
      </c>
      <c r="BG691" t="s">
        <v>5739</v>
      </c>
    </row>
    <row r="692" spans="1:59" x14ac:dyDescent="0.25">
      <c r="A692" t="s">
        <v>860</v>
      </c>
      <c r="B692" t="s">
        <v>156</v>
      </c>
      <c r="C692">
        <v>2</v>
      </c>
      <c r="D692">
        <v>76</v>
      </c>
      <c r="E692">
        <v>1</v>
      </c>
      <c r="F692" t="s">
        <v>66</v>
      </c>
      <c r="G692" t="s">
        <v>67</v>
      </c>
      <c r="H692" t="s">
        <v>68</v>
      </c>
      <c r="I692" t="s">
        <v>114</v>
      </c>
      <c r="J692" t="s">
        <v>114</v>
      </c>
      <c r="K692" t="s">
        <v>70</v>
      </c>
      <c r="L692">
        <v>50</v>
      </c>
      <c r="M692">
        <v>1137243</v>
      </c>
      <c r="N692">
        <v>11.8</v>
      </c>
      <c r="O692">
        <v>3</v>
      </c>
      <c r="P692" t="s">
        <v>109</v>
      </c>
      <c r="Q692" t="s">
        <v>4470</v>
      </c>
      <c r="R692">
        <v>7</v>
      </c>
      <c r="S692" t="s">
        <v>5034</v>
      </c>
      <c r="T692">
        <v>0</v>
      </c>
      <c r="U692">
        <v>0</v>
      </c>
      <c r="V692">
        <v>0</v>
      </c>
      <c r="W692">
        <v>0</v>
      </c>
      <c r="X692">
        <v>0</v>
      </c>
      <c r="Y692">
        <v>0</v>
      </c>
      <c r="Z692">
        <v>0</v>
      </c>
      <c r="AA692">
        <v>0</v>
      </c>
      <c r="AB692">
        <v>50</v>
      </c>
      <c r="AC692">
        <v>0</v>
      </c>
      <c r="AD692">
        <v>0</v>
      </c>
      <c r="AE692">
        <v>0</v>
      </c>
      <c r="AF692">
        <v>0</v>
      </c>
      <c r="AG692">
        <v>0</v>
      </c>
      <c r="AH692">
        <v>50</v>
      </c>
      <c r="AI692">
        <v>50</v>
      </c>
      <c r="AJ692">
        <v>50</v>
      </c>
      <c r="AK692">
        <v>50</v>
      </c>
      <c r="AL692">
        <v>0</v>
      </c>
      <c r="AM692">
        <v>0.23600000000000002</v>
      </c>
      <c r="AN692">
        <v>4.5454545454545459</v>
      </c>
      <c r="AO692">
        <v>0</v>
      </c>
      <c r="AP692" t="s">
        <v>5035</v>
      </c>
      <c r="AQ692" t="s">
        <v>86</v>
      </c>
      <c r="AR692" t="s">
        <v>157</v>
      </c>
      <c r="AS692">
        <v>0</v>
      </c>
      <c r="AT692">
        <v>0</v>
      </c>
      <c r="AU692">
        <v>0</v>
      </c>
      <c r="AV692">
        <v>0</v>
      </c>
      <c r="AW692">
        <v>0</v>
      </c>
      <c r="AX692">
        <v>0</v>
      </c>
      <c r="AY692">
        <v>0</v>
      </c>
      <c r="AZ692" t="s">
        <v>83</v>
      </c>
      <c r="BA692">
        <v>11.8</v>
      </c>
      <c r="BB692">
        <v>0</v>
      </c>
      <c r="BC692" t="s">
        <v>76</v>
      </c>
      <c r="BD692">
        <v>0</v>
      </c>
      <c r="BE692" t="s">
        <v>76</v>
      </c>
      <c r="BF692">
        <v>0</v>
      </c>
      <c r="BG692" t="s">
        <v>5739</v>
      </c>
    </row>
    <row r="693" spans="1:59" x14ac:dyDescent="0.25">
      <c r="A693" t="s">
        <v>861</v>
      </c>
      <c r="B693" t="s">
        <v>156</v>
      </c>
      <c r="C693">
        <v>2</v>
      </c>
      <c r="D693">
        <v>77</v>
      </c>
      <c r="E693">
        <v>1</v>
      </c>
      <c r="F693" t="s">
        <v>66</v>
      </c>
      <c r="G693" t="s">
        <v>67</v>
      </c>
      <c r="H693" t="s">
        <v>68</v>
      </c>
      <c r="I693" t="s">
        <v>114</v>
      </c>
      <c r="J693" t="s">
        <v>114</v>
      </c>
      <c r="K693" t="s">
        <v>70</v>
      </c>
      <c r="L693">
        <v>50</v>
      </c>
      <c r="M693">
        <v>1137245</v>
      </c>
      <c r="N693">
        <v>11.8</v>
      </c>
      <c r="O693">
        <v>3</v>
      </c>
      <c r="P693" t="s">
        <v>109</v>
      </c>
      <c r="Q693" t="s">
        <v>4470</v>
      </c>
      <c r="R693">
        <v>7</v>
      </c>
      <c r="S693" t="s">
        <v>5034</v>
      </c>
      <c r="T693">
        <v>5</v>
      </c>
      <c r="U693">
        <v>8</v>
      </c>
      <c r="V693">
        <v>0</v>
      </c>
      <c r="W693">
        <v>0</v>
      </c>
      <c r="X693">
        <v>0</v>
      </c>
      <c r="Y693">
        <v>0</v>
      </c>
      <c r="Z693">
        <v>5</v>
      </c>
      <c r="AA693">
        <v>8</v>
      </c>
      <c r="AB693">
        <v>50</v>
      </c>
      <c r="AC693">
        <v>25</v>
      </c>
      <c r="AD693">
        <v>0</v>
      </c>
      <c r="AE693">
        <v>0</v>
      </c>
      <c r="AF693">
        <v>25</v>
      </c>
      <c r="AG693">
        <v>0</v>
      </c>
      <c r="AH693">
        <v>25</v>
      </c>
      <c r="AI693">
        <v>25</v>
      </c>
      <c r="AJ693">
        <v>25</v>
      </c>
      <c r="AK693">
        <v>25</v>
      </c>
      <c r="AL693">
        <v>0</v>
      </c>
      <c r="AM693">
        <v>0.23600000000000002</v>
      </c>
      <c r="AN693">
        <v>2.2727272727272729</v>
      </c>
      <c r="AO693">
        <v>0</v>
      </c>
      <c r="AP693" t="s">
        <v>5035</v>
      </c>
      <c r="AQ693" t="s">
        <v>73</v>
      </c>
      <c r="AR693" t="s">
        <v>157</v>
      </c>
      <c r="AS693">
        <v>0</v>
      </c>
      <c r="AT693">
        <v>0</v>
      </c>
      <c r="AU693">
        <v>0</v>
      </c>
      <c r="AV693">
        <v>0</v>
      </c>
      <c r="AW693">
        <v>0</v>
      </c>
      <c r="AX693">
        <v>0</v>
      </c>
      <c r="AY693">
        <v>0</v>
      </c>
      <c r="AZ693" t="s">
        <v>83</v>
      </c>
      <c r="BA693">
        <v>11.8</v>
      </c>
      <c r="BB693">
        <v>0</v>
      </c>
      <c r="BC693" t="s">
        <v>81</v>
      </c>
      <c r="BD693">
        <v>0</v>
      </c>
      <c r="BE693" t="s">
        <v>76</v>
      </c>
      <c r="BF693">
        <v>8.2928159999999984</v>
      </c>
      <c r="BG693" t="s">
        <v>5739</v>
      </c>
    </row>
    <row r="694" spans="1:59" x14ac:dyDescent="0.25">
      <c r="A694" t="s">
        <v>862</v>
      </c>
      <c r="B694" t="s">
        <v>156</v>
      </c>
      <c r="C694">
        <v>2</v>
      </c>
      <c r="D694">
        <v>78</v>
      </c>
      <c r="E694">
        <v>2</v>
      </c>
      <c r="F694" t="s">
        <v>66</v>
      </c>
      <c r="G694" t="s">
        <v>67</v>
      </c>
      <c r="H694" t="s">
        <v>68</v>
      </c>
      <c r="I694" t="s">
        <v>7</v>
      </c>
      <c r="J694" t="s">
        <v>7</v>
      </c>
      <c r="K694" t="s">
        <v>70</v>
      </c>
      <c r="L694">
        <v>50</v>
      </c>
      <c r="M694">
        <v>1137247</v>
      </c>
      <c r="N694">
        <v>6</v>
      </c>
      <c r="O694">
        <v>3</v>
      </c>
      <c r="P694" t="s">
        <v>109</v>
      </c>
      <c r="Q694" t="s">
        <v>4472</v>
      </c>
      <c r="R694">
        <v>8</v>
      </c>
      <c r="T694">
        <v>0</v>
      </c>
      <c r="U694">
        <v>5</v>
      </c>
      <c r="V694">
        <v>0</v>
      </c>
      <c r="W694">
        <v>0</v>
      </c>
      <c r="X694">
        <v>0</v>
      </c>
      <c r="Y694">
        <v>0</v>
      </c>
      <c r="Z694">
        <v>0</v>
      </c>
      <c r="AA694">
        <v>5</v>
      </c>
      <c r="AB694">
        <v>50</v>
      </c>
      <c r="AC694">
        <v>5</v>
      </c>
      <c r="AD694">
        <v>0</v>
      </c>
      <c r="AE694">
        <v>0</v>
      </c>
      <c r="AF694">
        <v>5</v>
      </c>
      <c r="AG694">
        <v>0</v>
      </c>
      <c r="AH694">
        <v>45</v>
      </c>
      <c r="AI694">
        <v>45</v>
      </c>
      <c r="AJ694">
        <v>45</v>
      </c>
      <c r="AK694">
        <v>45</v>
      </c>
      <c r="AL694">
        <v>0</v>
      </c>
      <c r="AM694">
        <v>0.12</v>
      </c>
      <c r="AN694">
        <v>4.0909090909090908</v>
      </c>
      <c r="AO694">
        <v>0</v>
      </c>
      <c r="AP694" t="s">
        <v>82</v>
      </c>
      <c r="AQ694" t="s">
        <v>73</v>
      </c>
      <c r="AR694" t="s">
        <v>472</v>
      </c>
      <c r="AS694">
        <v>200</v>
      </c>
      <c r="AT694">
        <v>175</v>
      </c>
      <c r="AU694">
        <v>0</v>
      </c>
      <c r="AV694">
        <v>0</v>
      </c>
      <c r="AW694">
        <v>0.375</v>
      </c>
      <c r="AX694">
        <v>7.4999999999999997E-2</v>
      </c>
      <c r="AY694">
        <v>0.375</v>
      </c>
      <c r="AZ694" t="s">
        <v>74</v>
      </c>
      <c r="BA694">
        <v>5.625</v>
      </c>
      <c r="BB694">
        <v>75</v>
      </c>
      <c r="BC694" t="s">
        <v>75</v>
      </c>
      <c r="BD694">
        <v>1</v>
      </c>
      <c r="BE694" t="s">
        <v>76</v>
      </c>
      <c r="BF694">
        <v>0.36799999999999999</v>
      </c>
      <c r="BG694" t="s">
        <v>5740</v>
      </c>
    </row>
    <row r="695" spans="1:59" x14ac:dyDescent="0.25">
      <c r="A695" t="s">
        <v>863</v>
      </c>
      <c r="B695" t="s">
        <v>156</v>
      </c>
      <c r="C695">
        <v>2</v>
      </c>
      <c r="D695">
        <v>79</v>
      </c>
      <c r="E695">
        <v>2</v>
      </c>
      <c r="F695" t="s">
        <v>66</v>
      </c>
      <c r="G695" t="s">
        <v>67</v>
      </c>
      <c r="H695" t="s">
        <v>68</v>
      </c>
      <c r="I695" t="s">
        <v>7</v>
      </c>
      <c r="J695" t="s">
        <v>7</v>
      </c>
      <c r="K695" t="s">
        <v>70</v>
      </c>
      <c r="L695">
        <v>50</v>
      </c>
      <c r="M695">
        <v>1137249</v>
      </c>
      <c r="N695">
        <v>6</v>
      </c>
      <c r="O695">
        <v>3</v>
      </c>
      <c r="P695" t="s">
        <v>109</v>
      </c>
      <c r="Q695" t="s">
        <v>4472</v>
      </c>
      <c r="R695">
        <v>8</v>
      </c>
      <c r="T695">
        <v>2</v>
      </c>
      <c r="U695">
        <v>7</v>
      </c>
      <c r="V695">
        <v>1</v>
      </c>
      <c r="W695">
        <v>0</v>
      </c>
      <c r="X695">
        <v>1</v>
      </c>
      <c r="Y695">
        <v>1</v>
      </c>
      <c r="Z695">
        <v>4</v>
      </c>
      <c r="AA695">
        <v>9</v>
      </c>
      <c r="AB695">
        <v>50</v>
      </c>
      <c r="AC695">
        <v>11</v>
      </c>
      <c r="AD695">
        <v>4</v>
      </c>
      <c r="AE695">
        <v>2</v>
      </c>
      <c r="AF695">
        <v>17</v>
      </c>
      <c r="AG695">
        <v>0</v>
      </c>
      <c r="AH695">
        <v>39</v>
      </c>
      <c r="AI695">
        <v>33</v>
      </c>
      <c r="AJ695">
        <v>37</v>
      </c>
      <c r="AK695">
        <v>39</v>
      </c>
      <c r="AL695">
        <v>0</v>
      </c>
      <c r="AM695">
        <v>0.12</v>
      </c>
      <c r="AN695">
        <v>3.3636363636363638</v>
      </c>
      <c r="AO695">
        <v>0</v>
      </c>
      <c r="AP695" t="s">
        <v>82</v>
      </c>
      <c r="AQ695" t="s">
        <v>73</v>
      </c>
      <c r="AR695" t="s">
        <v>472</v>
      </c>
      <c r="AS695">
        <v>379</v>
      </c>
      <c r="AT695">
        <v>839</v>
      </c>
      <c r="AU695">
        <v>0</v>
      </c>
      <c r="AV695">
        <v>0</v>
      </c>
      <c r="AW695">
        <v>1.218</v>
      </c>
      <c r="AX695">
        <v>0.11072727272727273</v>
      </c>
      <c r="AY695">
        <v>1.8823636363636365</v>
      </c>
      <c r="AZ695" t="s">
        <v>74</v>
      </c>
      <c r="BA695">
        <v>4.1176363636363638</v>
      </c>
      <c r="BB695">
        <v>37.187192118226598</v>
      </c>
      <c r="BC695" t="s">
        <v>76</v>
      </c>
      <c r="BD695">
        <v>0</v>
      </c>
      <c r="BE695" t="s">
        <v>76</v>
      </c>
      <c r="BF695">
        <v>1.2370000000000001</v>
      </c>
      <c r="BG695" t="s">
        <v>5740</v>
      </c>
    </row>
    <row r="696" spans="1:59" x14ac:dyDescent="0.25">
      <c r="A696" t="s">
        <v>864</v>
      </c>
      <c r="B696" t="s">
        <v>156</v>
      </c>
      <c r="C696">
        <v>2</v>
      </c>
      <c r="D696">
        <v>80</v>
      </c>
      <c r="E696">
        <v>2</v>
      </c>
      <c r="F696" t="s">
        <v>66</v>
      </c>
      <c r="G696" t="s">
        <v>67</v>
      </c>
      <c r="H696" t="s">
        <v>68</v>
      </c>
      <c r="I696" t="s">
        <v>7</v>
      </c>
      <c r="J696" t="s">
        <v>7</v>
      </c>
      <c r="K696" t="s">
        <v>70</v>
      </c>
      <c r="L696">
        <v>50</v>
      </c>
      <c r="M696">
        <v>1137251</v>
      </c>
      <c r="N696">
        <v>6</v>
      </c>
      <c r="O696">
        <v>3</v>
      </c>
      <c r="P696" t="s">
        <v>109</v>
      </c>
      <c r="Q696" t="s">
        <v>4472</v>
      </c>
      <c r="R696">
        <v>8</v>
      </c>
      <c r="T696">
        <v>2</v>
      </c>
      <c r="U696">
        <v>7</v>
      </c>
      <c r="V696">
        <v>1</v>
      </c>
      <c r="W696">
        <v>1</v>
      </c>
      <c r="X696">
        <v>0</v>
      </c>
      <c r="Y696">
        <v>0</v>
      </c>
      <c r="Z696">
        <v>3</v>
      </c>
      <c r="AA696">
        <v>8</v>
      </c>
      <c r="AB696">
        <v>50</v>
      </c>
      <c r="AC696">
        <v>10</v>
      </c>
      <c r="AD696">
        <v>0</v>
      </c>
      <c r="AE696">
        <v>0</v>
      </c>
      <c r="AF696">
        <v>11</v>
      </c>
      <c r="AG696">
        <v>1</v>
      </c>
      <c r="AH696">
        <v>40</v>
      </c>
      <c r="AI696">
        <v>39</v>
      </c>
      <c r="AJ696">
        <v>39</v>
      </c>
      <c r="AK696">
        <v>39</v>
      </c>
      <c r="AL696">
        <v>0</v>
      </c>
      <c r="AM696">
        <v>0.12</v>
      </c>
      <c r="AN696">
        <v>3.5454545454545454</v>
      </c>
      <c r="AO696">
        <v>0.13636363636363635</v>
      </c>
      <c r="AP696" t="s">
        <v>82</v>
      </c>
      <c r="AQ696" t="s">
        <v>73</v>
      </c>
      <c r="AR696" t="s">
        <v>472</v>
      </c>
      <c r="AS696">
        <v>286</v>
      </c>
      <c r="AT696">
        <v>492</v>
      </c>
      <c r="AU696">
        <v>0</v>
      </c>
      <c r="AV696">
        <v>0</v>
      </c>
      <c r="AW696">
        <v>0.77800000000000002</v>
      </c>
      <c r="AX696">
        <v>7.7800000000000008E-2</v>
      </c>
      <c r="AY696">
        <v>0.85580000000000012</v>
      </c>
      <c r="AZ696" t="s">
        <v>74</v>
      </c>
      <c r="BA696">
        <v>5.1441999999999997</v>
      </c>
      <c r="BB696">
        <v>66.120822622107951</v>
      </c>
      <c r="BC696" t="s">
        <v>76</v>
      </c>
      <c r="BD696">
        <v>0</v>
      </c>
      <c r="BE696" t="s">
        <v>76</v>
      </c>
      <c r="BF696">
        <v>0.77</v>
      </c>
      <c r="BG696" t="s">
        <v>5740</v>
      </c>
    </row>
    <row r="697" spans="1:59" x14ac:dyDescent="0.25">
      <c r="A697" t="s">
        <v>865</v>
      </c>
      <c r="B697" t="s">
        <v>156</v>
      </c>
      <c r="C697">
        <v>2</v>
      </c>
      <c r="D697">
        <v>81</v>
      </c>
      <c r="E697">
        <v>2</v>
      </c>
      <c r="F697" t="s">
        <v>66</v>
      </c>
      <c r="G697" t="s">
        <v>67</v>
      </c>
      <c r="H697" t="s">
        <v>68</v>
      </c>
      <c r="I697" t="s">
        <v>7</v>
      </c>
      <c r="J697" t="s">
        <v>7</v>
      </c>
      <c r="K697" t="s">
        <v>70</v>
      </c>
      <c r="L697">
        <v>50</v>
      </c>
      <c r="M697">
        <v>1137253</v>
      </c>
      <c r="N697">
        <v>6</v>
      </c>
      <c r="O697">
        <v>3</v>
      </c>
      <c r="P697" t="s">
        <v>109</v>
      </c>
      <c r="Q697" t="s">
        <v>4472</v>
      </c>
      <c r="R697">
        <v>8</v>
      </c>
      <c r="T697">
        <v>4</v>
      </c>
      <c r="U697">
        <v>9</v>
      </c>
      <c r="V697">
        <v>3</v>
      </c>
      <c r="W697">
        <v>1</v>
      </c>
      <c r="X697">
        <v>2</v>
      </c>
      <c r="Y697">
        <v>0</v>
      </c>
      <c r="Z697">
        <v>7</v>
      </c>
      <c r="AA697">
        <v>12</v>
      </c>
      <c r="AB697">
        <v>50</v>
      </c>
      <c r="AC697">
        <v>12</v>
      </c>
      <c r="AD697">
        <v>3</v>
      </c>
      <c r="AE697">
        <v>0</v>
      </c>
      <c r="AF697">
        <v>16</v>
      </c>
      <c r="AG697">
        <v>1</v>
      </c>
      <c r="AH697">
        <v>38</v>
      </c>
      <c r="AI697">
        <v>34</v>
      </c>
      <c r="AJ697">
        <v>37</v>
      </c>
      <c r="AK697">
        <v>37</v>
      </c>
      <c r="AL697">
        <v>0</v>
      </c>
      <c r="AM697">
        <v>0.12</v>
      </c>
      <c r="AN697">
        <v>3.3636363636363638</v>
      </c>
      <c r="AO697">
        <v>0.13636363636363635</v>
      </c>
      <c r="AP697" t="s">
        <v>82</v>
      </c>
      <c r="AQ697" t="s">
        <v>73</v>
      </c>
      <c r="AR697" t="s">
        <v>472</v>
      </c>
      <c r="AS697">
        <v>738</v>
      </c>
      <c r="AT697">
        <v>747</v>
      </c>
      <c r="AU697">
        <v>0</v>
      </c>
      <c r="AV697">
        <v>0</v>
      </c>
      <c r="AW697">
        <v>1.4850000000000001</v>
      </c>
      <c r="AX697">
        <v>0.12375000000000001</v>
      </c>
      <c r="AY697">
        <v>1.9800000000000002</v>
      </c>
      <c r="AZ697" t="s">
        <v>74</v>
      </c>
      <c r="BA697">
        <v>4.0199999999999996</v>
      </c>
      <c r="BB697">
        <v>32.484848484848477</v>
      </c>
      <c r="BC697" t="s">
        <v>76</v>
      </c>
      <c r="BD697">
        <v>0</v>
      </c>
      <c r="BE697" t="s">
        <v>76</v>
      </c>
      <c r="BF697">
        <v>1.4790000000000001</v>
      </c>
      <c r="BG697" t="s">
        <v>5740</v>
      </c>
    </row>
    <row r="698" spans="1:59" x14ac:dyDescent="0.25">
      <c r="A698" t="s">
        <v>866</v>
      </c>
      <c r="B698" t="s">
        <v>156</v>
      </c>
      <c r="C698">
        <v>2</v>
      </c>
      <c r="D698">
        <v>82</v>
      </c>
      <c r="E698">
        <v>2</v>
      </c>
      <c r="F698" t="s">
        <v>66</v>
      </c>
      <c r="G698" t="s">
        <v>67</v>
      </c>
      <c r="H698" t="s">
        <v>68</v>
      </c>
      <c r="I698" t="s">
        <v>7</v>
      </c>
      <c r="J698" t="s">
        <v>7</v>
      </c>
      <c r="K698" t="s">
        <v>70</v>
      </c>
      <c r="L698">
        <v>50</v>
      </c>
      <c r="M698">
        <v>1137255</v>
      </c>
      <c r="N698">
        <v>6</v>
      </c>
      <c r="O698">
        <v>3</v>
      </c>
      <c r="P698" t="s">
        <v>109</v>
      </c>
      <c r="Q698" t="s">
        <v>4472</v>
      </c>
      <c r="R698">
        <v>8</v>
      </c>
      <c r="T698">
        <v>1</v>
      </c>
      <c r="U698">
        <v>6</v>
      </c>
      <c r="V698">
        <v>4</v>
      </c>
      <c r="W698">
        <v>1</v>
      </c>
      <c r="X698">
        <v>3</v>
      </c>
      <c r="Y698">
        <v>3</v>
      </c>
      <c r="Z698">
        <v>8</v>
      </c>
      <c r="AA698">
        <v>13</v>
      </c>
      <c r="AB698">
        <v>50</v>
      </c>
      <c r="AC698">
        <v>6</v>
      </c>
      <c r="AD698">
        <v>6</v>
      </c>
      <c r="AE698">
        <v>3</v>
      </c>
      <c r="AF698">
        <v>16</v>
      </c>
      <c r="AG698">
        <v>1</v>
      </c>
      <c r="AH698">
        <v>44</v>
      </c>
      <c r="AI698">
        <v>34</v>
      </c>
      <c r="AJ698">
        <v>40</v>
      </c>
      <c r="AK698">
        <v>43</v>
      </c>
      <c r="AL698">
        <v>0</v>
      </c>
      <c r="AM698">
        <v>0.12</v>
      </c>
      <c r="AN698">
        <v>3.6363636363636367</v>
      </c>
      <c r="AO698">
        <v>0.13636363636363635</v>
      </c>
      <c r="AP698" t="s">
        <v>82</v>
      </c>
      <c r="AQ698" t="s">
        <v>73</v>
      </c>
      <c r="AR698" t="s">
        <v>472</v>
      </c>
      <c r="AS698">
        <v>526</v>
      </c>
      <c r="AT698">
        <v>506</v>
      </c>
      <c r="AU698">
        <v>0</v>
      </c>
      <c r="AV698">
        <v>0</v>
      </c>
      <c r="AW698">
        <v>1.032</v>
      </c>
      <c r="AX698">
        <v>0.17200000000000001</v>
      </c>
      <c r="AY698">
        <v>2.7520000000000002</v>
      </c>
      <c r="AZ698" t="s">
        <v>74</v>
      </c>
      <c r="BA698">
        <v>3.2479999999999998</v>
      </c>
      <c r="BB698">
        <v>18.883720930232556</v>
      </c>
      <c r="BC698" t="s">
        <v>76</v>
      </c>
      <c r="BD698">
        <v>0</v>
      </c>
      <c r="BE698" t="s">
        <v>76</v>
      </c>
      <c r="BF698">
        <v>1.1359999999999999</v>
      </c>
      <c r="BG698" t="s">
        <v>5740</v>
      </c>
    </row>
    <row r="699" spans="1:59" x14ac:dyDescent="0.25">
      <c r="A699" t="s">
        <v>867</v>
      </c>
      <c r="B699" t="s">
        <v>156</v>
      </c>
      <c r="C699">
        <v>2</v>
      </c>
      <c r="D699">
        <v>83</v>
      </c>
      <c r="E699">
        <v>2</v>
      </c>
      <c r="F699" t="s">
        <v>66</v>
      </c>
      <c r="G699" t="s">
        <v>67</v>
      </c>
      <c r="H699" t="s">
        <v>77</v>
      </c>
      <c r="I699" t="s">
        <v>5</v>
      </c>
      <c r="J699" t="s">
        <v>78</v>
      </c>
      <c r="K699" t="s">
        <v>70</v>
      </c>
      <c r="L699">
        <v>50</v>
      </c>
      <c r="M699">
        <v>1137257</v>
      </c>
      <c r="N699">
        <v>5</v>
      </c>
      <c r="O699">
        <v>3</v>
      </c>
      <c r="P699" t="s">
        <v>109</v>
      </c>
      <c r="Q699" t="s">
        <v>4472</v>
      </c>
      <c r="R699">
        <v>8</v>
      </c>
      <c r="T699">
        <v>0</v>
      </c>
      <c r="U699">
        <v>4</v>
      </c>
      <c r="V699">
        <v>0</v>
      </c>
      <c r="W699">
        <v>0</v>
      </c>
      <c r="X699">
        <v>0</v>
      </c>
      <c r="Y699">
        <v>0</v>
      </c>
      <c r="Z699">
        <v>0</v>
      </c>
      <c r="AA699">
        <v>4</v>
      </c>
      <c r="AB699">
        <v>50</v>
      </c>
      <c r="AC699">
        <v>4</v>
      </c>
      <c r="AD699">
        <v>0</v>
      </c>
      <c r="AE699">
        <v>0</v>
      </c>
      <c r="AF699">
        <v>4</v>
      </c>
      <c r="AG699">
        <v>0</v>
      </c>
      <c r="AH699">
        <v>46</v>
      </c>
      <c r="AI699">
        <v>46</v>
      </c>
      <c r="AJ699">
        <v>46</v>
      </c>
      <c r="AK699">
        <v>46</v>
      </c>
      <c r="AL699">
        <v>0</v>
      </c>
      <c r="AM699">
        <v>0.1</v>
      </c>
      <c r="AN699">
        <v>4.1818181818181817</v>
      </c>
      <c r="AO699">
        <v>0</v>
      </c>
      <c r="AP699" t="s">
        <v>79</v>
      </c>
      <c r="AQ699" t="s">
        <v>73</v>
      </c>
      <c r="AR699" t="s">
        <v>472</v>
      </c>
      <c r="AS699">
        <v>0</v>
      </c>
      <c r="AT699">
        <v>0</v>
      </c>
      <c r="AU699">
        <v>0</v>
      </c>
      <c r="AV699">
        <v>0</v>
      </c>
      <c r="AW699">
        <v>0</v>
      </c>
      <c r="AX699">
        <v>0</v>
      </c>
      <c r="AY699">
        <v>0</v>
      </c>
      <c r="AZ699" t="s">
        <v>80</v>
      </c>
      <c r="BA699">
        <v>5</v>
      </c>
      <c r="BB699">
        <v>0</v>
      </c>
      <c r="BC699" t="s">
        <v>76</v>
      </c>
      <c r="BD699">
        <v>0</v>
      </c>
      <c r="BE699" t="s">
        <v>76</v>
      </c>
      <c r="BF699">
        <v>4.3219173333333325</v>
      </c>
      <c r="BG699" t="s">
        <v>5740</v>
      </c>
    </row>
    <row r="700" spans="1:59" x14ac:dyDescent="0.25">
      <c r="A700" t="s">
        <v>868</v>
      </c>
      <c r="B700" t="s">
        <v>156</v>
      </c>
      <c r="C700">
        <v>2</v>
      </c>
      <c r="D700">
        <v>84</v>
      </c>
      <c r="E700">
        <v>2</v>
      </c>
      <c r="F700" t="s">
        <v>66</v>
      </c>
      <c r="G700" t="s">
        <v>67</v>
      </c>
      <c r="H700" t="s">
        <v>68</v>
      </c>
      <c r="I700" t="s">
        <v>7</v>
      </c>
      <c r="J700" t="s">
        <v>7</v>
      </c>
      <c r="K700" t="s">
        <v>70</v>
      </c>
      <c r="L700">
        <v>50</v>
      </c>
      <c r="M700">
        <v>1137259</v>
      </c>
      <c r="N700">
        <v>6</v>
      </c>
      <c r="O700">
        <v>3</v>
      </c>
      <c r="P700" t="s">
        <v>109</v>
      </c>
      <c r="Q700" t="s">
        <v>4472</v>
      </c>
      <c r="R700">
        <v>8</v>
      </c>
      <c r="T700">
        <v>4</v>
      </c>
      <c r="U700">
        <v>9</v>
      </c>
      <c r="V700">
        <v>0</v>
      </c>
      <c r="W700">
        <v>0</v>
      </c>
      <c r="X700">
        <v>0</v>
      </c>
      <c r="Y700">
        <v>0</v>
      </c>
      <c r="Z700">
        <v>4</v>
      </c>
      <c r="AA700">
        <v>9</v>
      </c>
      <c r="AB700">
        <v>50</v>
      </c>
      <c r="AC700">
        <v>10</v>
      </c>
      <c r="AD700">
        <v>0</v>
      </c>
      <c r="AE700">
        <v>0</v>
      </c>
      <c r="AF700">
        <v>10</v>
      </c>
      <c r="AG700">
        <v>0</v>
      </c>
      <c r="AH700">
        <v>40</v>
      </c>
      <c r="AI700">
        <v>40</v>
      </c>
      <c r="AJ700">
        <v>40</v>
      </c>
      <c r="AK700">
        <v>40</v>
      </c>
      <c r="AL700">
        <v>0</v>
      </c>
      <c r="AM700">
        <v>0.12</v>
      </c>
      <c r="AN700">
        <v>3.6363636363636367</v>
      </c>
      <c r="AO700">
        <v>0</v>
      </c>
      <c r="AP700" t="s">
        <v>82</v>
      </c>
      <c r="AQ700" t="s">
        <v>73</v>
      </c>
      <c r="AR700" t="s">
        <v>472</v>
      </c>
      <c r="AS700">
        <v>511</v>
      </c>
      <c r="AT700">
        <v>497</v>
      </c>
      <c r="AU700">
        <v>0</v>
      </c>
      <c r="AV700">
        <v>0</v>
      </c>
      <c r="AW700">
        <v>1.008</v>
      </c>
      <c r="AX700">
        <v>0.1008</v>
      </c>
      <c r="AY700">
        <v>1.008</v>
      </c>
      <c r="AZ700" t="s">
        <v>74</v>
      </c>
      <c r="BA700">
        <v>4.992</v>
      </c>
      <c r="BB700">
        <v>49.523809523809526</v>
      </c>
      <c r="BC700" t="s">
        <v>76</v>
      </c>
      <c r="BD700">
        <v>0</v>
      </c>
      <c r="BE700" t="s">
        <v>76</v>
      </c>
      <c r="BF700">
        <v>1.004</v>
      </c>
      <c r="BG700" t="s">
        <v>5740</v>
      </c>
    </row>
    <row r="701" spans="1:59" x14ac:dyDescent="0.25">
      <c r="A701" t="s">
        <v>869</v>
      </c>
      <c r="B701" t="s">
        <v>156</v>
      </c>
      <c r="C701">
        <v>2</v>
      </c>
      <c r="D701">
        <v>85</v>
      </c>
      <c r="E701">
        <v>2</v>
      </c>
      <c r="F701" t="s">
        <v>66</v>
      </c>
      <c r="G701" t="s">
        <v>67</v>
      </c>
      <c r="H701" t="s">
        <v>68</v>
      </c>
      <c r="I701" t="s">
        <v>7</v>
      </c>
      <c r="J701" t="s">
        <v>7</v>
      </c>
      <c r="K701" t="s">
        <v>70</v>
      </c>
      <c r="L701">
        <v>50</v>
      </c>
      <c r="M701">
        <v>1137261</v>
      </c>
      <c r="N701">
        <v>6</v>
      </c>
      <c r="O701">
        <v>3</v>
      </c>
      <c r="P701" t="s">
        <v>109</v>
      </c>
      <c r="Q701" t="s">
        <v>4472</v>
      </c>
      <c r="R701">
        <v>8</v>
      </c>
      <c r="T701">
        <v>3</v>
      </c>
      <c r="U701">
        <v>8</v>
      </c>
      <c r="V701">
        <v>1</v>
      </c>
      <c r="W701">
        <v>0</v>
      </c>
      <c r="X701">
        <v>1</v>
      </c>
      <c r="Y701">
        <v>0</v>
      </c>
      <c r="Z701">
        <v>4</v>
      </c>
      <c r="AA701">
        <v>9</v>
      </c>
      <c r="AB701">
        <v>50</v>
      </c>
      <c r="AC701">
        <v>11</v>
      </c>
      <c r="AD701">
        <v>1</v>
      </c>
      <c r="AE701">
        <v>0</v>
      </c>
      <c r="AF701">
        <v>12</v>
      </c>
      <c r="AG701">
        <v>0</v>
      </c>
      <c r="AH701">
        <v>39</v>
      </c>
      <c r="AI701">
        <v>38</v>
      </c>
      <c r="AJ701">
        <v>39</v>
      </c>
      <c r="AK701">
        <v>39</v>
      </c>
      <c r="AL701">
        <v>0</v>
      </c>
      <c r="AM701">
        <v>0.12</v>
      </c>
      <c r="AN701">
        <v>3.5454545454545454</v>
      </c>
      <c r="AO701">
        <v>0</v>
      </c>
      <c r="AP701" t="s">
        <v>82</v>
      </c>
      <c r="AQ701" t="s">
        <v>73</v>
      </c>
      <c r="AR701" t="s">
        <v>472</v>
      </c>
      <c r="AS701">
        <v>512</v>
      </c>
      <c r="AT701">
        <v>735</v>
      </c>
      <c r="AU701">
        <v>0</v>
      </c>
      <c r="AV701">
        <v>0</v>
      </c>
      <c r="AW701">
        <v>1.2470000000000001</v>
      </c>
      <c r="AX701">
        <v>0.11336363636363637</v>
      </c>
      <c r="AY701">
        <v>1.3603636363636364</v>
      </c>
      <c r="AZ701" t="s">
        <v>74</v>
      </c>
      <c r="BA701">
        <v>4.6396363636363631</v>
      </c>
      <c r="BB701">
        <v>40.927024859663184</v>
      </c>
      <c r="BC701" t="s">
        <v>76</v>
      </c>
      <c r="BD701">
        <v>0</v>
      </c>
      <c r="BE701" t="s">
        <v>76</v>
      </c>
      <c r="BF701">
        <v>1.1080000000000001</v>
      </c>
      <c r="BG701" t="s">
        <v>5740</v>
      </c>
    </row>
    <row r="702" spans="1:59" x14ac:dyDescent="0.25">
      <c r="A702" t="s">
        <v>870</v>
      </c>
      <c r="B702" t="s">
        <v>156</v>
      </c>
      <c r="C702">
        <v>2</v>
      </c>
      <c r="D702">
        <v>86</v>
      </c>
      <c r="E702">
        <v>2</v>
      </c>
      <c r="F702" t="s">
        <v>66</v>
      </c>
      <c r="G702" t="s">
        <v>67</v>
      </c>
      <c r="H702" t="s">
        <v>68</v>
      </c>
      <c r="I702" t="s">
        <v>7</v>
      </c>
      <c r="J702" t="s">
        <v>7</v>
      </c>
      <c r="K702" t="s">
        <v>70</v>
      </c>
      <c r="L702">
        <v>50</v>
      </c>
      <c r="M702">
        <v>1137263</v>
      </c>
      <c r="N702">
        <v>6</v>
      </c>
      <c r="O702">
        <v>3</v>
      </c>
      <c r="P702" t="s">
        <v>109</v>
      </c>
      <c r="Q702" t="s">
        <v>4472</v>
      </c>
      <c r="R702">
        <v>8</v>
      </c>
      <c r="T702">
        <v>4</v>
      </c>
      <c r="U702">
        <v>9</v>
      </c>
      <c r="V702">
        <v>3</v>
      </c>
      <c r="W702">
        <v>1</v>
      </c>
      <c r="X702">
        <v>2</v>
      </c>
      <c r="Y702">
        <v>0</v>
      </c>
      <c r="Z702">
        <v>7</v>
      </c>
      <c r="AA702">
        <v>12</v>
      </c>
      <c r="AB702">
        <v>50</v>
      </c>
      <c r="AC702">
        <v>13</v>
      </c>
      <c r="AD702">
        <v>4</v>
      </c>
      <c r="AE702">
        <v>0</v>
      </c>
      <c r="AF702">
        <v>18</v>
      </c>
      <c r="AG702">
        <v>1</v>
      </c>
      <c r="AH702">
        <v>37</v>
      </c>
      <c r="AI702">
        <v>32</v>
      </c>
      <c r="AJ702">
        <v>36</v>
      </c>
      <c r="AK702">
        <v>36</v>
      </c>
      <c r="AL702">
        <v>0</v>
      </c>
      <c r="AM702">
        <v>0.12</v>
      </c>
      <c r="AN702">
        <v>3.2727272727272729</v>
      </c>
      <c r="AO702">
        <v>0.13636363636363635</v>
      </c>
      <c r="AP702" t="s">
        <v>82</v>
      </c>
      <c r="AQ702" t="s">
        <v>73</v>
      </c>
      <c r="AR702" t="s">
        <v>472</v>
      </c>
      <c r="AS702">
        <v>1098</v>
      </c>
      <c r="AT702">
        <v>1157</v>
      </c>
      <c r="AU702">
        <v>0</v>
      </c>
      <c r="AV702">
        <v>0</v>
      </c>
      <c r="AW702">
        <v>2.2549999999999999</v>
      </c>
      <c r="AX702">
        <v>0.17346153846153844</v>
      </c>
      <c r="AY702">
        <v>3.1223076923076922</v>
      </c>
      <c r="AZ702" t="s">
        <v>74</v>
      </c>
      <c r="BA702">
        <v>2.8776923076923078</v>
      </c>
      <c r="BB702">
        <v>16.589800443458984</v>
      </c>
      <c r="BC702" t="s">
        <v>76</v>
      </c>
      <c r="BD702">
        <v>0</v>
      </c>
      <c r="BE702" t="s">
        <v>76</v>
      </c>
      <c r="BF702">
        <v>2.3580000000000001</v>
      </c>
      <c r="BG702" t="s">
        <v>5740</v>
      </c>
    </row>
    <row r="703" spans="1:59" x14ac:dyDescent="0.25">
      <c r="A703" t="s">
        <v>871</v>
      </c>
      <c r="B703" t="s">
        <v>156</v>
      </c>
      <c r="C703">
        <v>2</v>
      </c>
      <c r="D703">
        <v>87</v>
      </c>
      <c r="E703">
        <v>2</v>
      </c>
      <c r="F703" t="s">
        <v>66</v>
      </c>
      <c r="G703" t="s">
        <v>67</v>
      </c>
      <c r="H703" t="s">
        <v>68</v>
      </c>
      <c r="I703" t="s">
        <v>7</v>
      </c>
      <c r="J703" t="s">
        <v>7</v>
      </c>
      <c r="K703" t="s">
        <v>70</v>
      </c>
      <c r="L703">
        <v>50</v>
      </c>
      <c r="M703">
        <v>1137265</v>
      </c>
      <c r="N703">
        <v>6</v>
      </c>
      <c r="O703">
        <v>3</v>
      </c>
      <c r="P703" t="s">
        <v>109</v>
      </c>
      <c r="Q703" t="s">
        <v>4472</v>
      </c>
      <c r="R703">
        <v>8</v>
      </c>
      <c r="T703">
        <v>3</v>
      </c>
      <c r="U703">
        <v>8</v>
      </c>
      <c r="V703">
        <v>4</v>
      </c>
      <c r="W703">
        <v>2</v>
      </c>
      <c r="X703">
        <v>2</v>
      </c>
      <c r="Y703">
        <v>0</v>
      </c>
      <c r="Z703">
        <v>7</v>
      </c>
      <c r="AA703">
        <v>12</v>
      </c>
      <c r="AB703">
        <v>50</v>
      </c>
      <c r="AC703">
        <v>14</v>
      </c>
      <c r="AD703">
        <v>2</v>
      </c>
      <c r="AE703">
        <v>0</v>
      </c>
      <c r="AF703">
        <v>18</v>
      </c>
      <c r="AG703">
        <v>2</v>
      </c>
      <c r="AH703">
        <v>36</v>
      </c>
      <c r="AI703">
        <v>32</v>
      </c>
      <c r="AJ703">
        <v>34</v>
      </c>
      <c r="AK703">
        <v>34</v>
      </c>
      <c r="AL703">
        <v>0</v>
      </c>
      <c r="AM703">
        <v>0.12</v>
      </c>
      <c r="AN703">
        <v>3.0909090909090908</v>
      </c>
      <c r="AO703">
        <v>0.27272727272727271</v>
      </c>
      <c r="AP703" t="s">
        <v>82</v>
      </c>
      <c r="AQ703" t="s">
        <v>73</v>
      </c>
      <c r="AR703" t="s">
        <v>472</v>
      </c>
      <c r="AS703">
        <v>996</v>
      </c>
      <c r="AT703">
        <v>933</v>
      </c>
      <c r="AU703">
        <v>0</v>
      </c>
      <c r="AV703">
        <v>0</v>
      </c>
      <c r="AW703">
        <v>1.929</v>
      </c>
      <c r="AX703">
        <v>0.13778571428571429</v>
      </c>
      <c r="AY703">
        <v>2.480142857142857</v>
      </c>
      <c r="AZ703" t="s">
        <v>74</v>
      </c>
      <c r="BA703">
        <v>3.519857142857143</v>
      </c>
      <c r="BB703">
        <v>25.545878693623639</v>
      </c>
      <c r="BC703" t="s">
        <v>76</v>
      </c>
      <c r="BD703">
        <v>0</v>
      </c>
      <c r="BE703" t="s">
        <v>76</v>
      </c>
      <c r="BF703">
        <v>1.94</v>
      </c>
      <c r="BG703" t="s">
        <v>5740</v>
      </c>
    </row>
    <row r="704" spans="1:59" x14ac:dyDescent="0.25">
      <c r="A704" t="s">
        <v>872</v>
      </c>
      <c r="B704" t="s">
        <v>156</v>
      </c>
      <c r="C704">
        <v>2</v>
      </c>
      <c r="D704">
        <v>88</v>
      </c>
      <c r="E704">
        <v>2</v>
      </c>
      <c r="F704" t="s">
        <v>66</v>
      </c>
      <c r="G704" t="s">
        <v>67</v>
      </c>
      <c r="H704" t="s">
        <v>68</v>
      </c>
      <c r="I704" t="s">
        <v>7</v>
      </c>
      <c r="J704" t="s">
        <v>7</v>
      </c>
      <c r="K704" t="s">
        <v>70</v>
      </c>
      <c r="L704">
        <v>50</v>
      </c>
      <c r="M704">
        <v>1137267</v>
      </c>
      <c r="N704">
        <v>6</v>
      </c>
      <c r="O704">
        <v>3</v>
      </c>
      <c r="P704" t="s">
        <v>109</v>
      </c>
      <c r="Q704" t="s">
        <v>4472</v>
      </c>
      <c r="R704">
        <v>8</v>
      </c>
      <c r="T704">
        <v>3</v>
      </c>
      <c r="U704">
        <v>8</v>
      </c>
      <c r="V704">
        <v>4</v>
      </c>
      <c r="W704">
        <v>1</v>
      </c>
      <c r="X704">
        <v>3</v>
      </c>
      <c r="Y704">
        <v>1</v>
      </c>
      <c r="Z704">
        <v>8</v>
      </c>
      <c r="AA704">
        <v>13</v>
      </c>
      <c r="AB704">
        <v>50</v>
      </c>
      <c r="AC704">
        <v>8</v>
      </c>
      <c r="AD704">
        <v>4</v>
      </c>
      <c r="AE704">
        <v>1</v>
      </c>
      <c r="AF704">
        <v>14</v>
      </c>
      <c r="AG704">
        <v>1</v>
      </c>
      <c r="AH704">
        <v>42</v>
      </c>
      <c r="AI704">
        <v>36</v>
      </c>
      <c r="AJ704">
        <v>40</v>
      </c>
      <c r="AK704">
        <v>41</v>
      </c>
      <c r="AL704">
        <v>0</v>
      </c>
      <c r="AM704">
        <v>0.12</v>
      </c>
      <c r="AN704">
        <v>3.6363636363636367</v>
      </c>
      <c r="AO704">
        <v>0.13636363636363635</v>
      </c>
      <c r="AP704" t="s">
        <v>82</v>
      </c>
      <c r="AQ704" t="s">
        <v>73</v>
      </c>
      <c r="AR704" t="s">
        <v>472</v>
      </c>
      <c r="AS704">
        <v>485</v>
      </c>
      <c r="AT704">
        <v>472</v>
      </c>
      <c r="AU704">
        <v>0</v>
      </c>
      <c r="AV704">
        <v>0</v>
      </c>
      <c r="AW704">
        <v>0.95699999999999996</v>
      </c>
      <c r="AX704">
        <v>0.119625</v>
      </c>
      <c r="AY704">
        <v>1.67475</v>
      </c>
      <c r="AZ704" t="s">
        <v>74</v>
      </c>
      <c r="BA704">
        <v>4.3252500000000005</v>
      </c>
      <c r="BB704">
        <v>36.156739811912232</v>
      </c>
      <c r="BC704" t="s">
        <v>81</v>
      </c>
      <c r="BD704">
        <v>0</v>
      </c>
      <c r="BE704" t="s">
        <v>76</v>
      </c>
      <c r="BF704">
        <v>0.98899999999999999</v>
      </c>
      <c r="BG704" t="s">
        <v>5740</v>
      </c>
    </row>
    <row r="705" spans="1:59" x14ac:dyDescent="0.25">
      <c r="A705" t="s">
        <v>873</v>
      </c>
      <c r="B705" t="s">
        <v>156</v>
      </c>
      <c r="C705">
        <v>2</v>
      </c>
      <c r="D705">
        <v>89</v>
      </c>
      <c r="E705">
        <v>1</v>
      </c>
      <c r="F705" t="s">
        <v>66</v>
      </c>
      <c r="G705" t="s">
        <v>67</v>
      </c>
      <c r="H705" t="s">
        <v>68</v>
      </c>
      <c r="I705" t="s">
        <v>114</v>
      </c>
      <c r="J705" t="s">
        <v>114</v>
      </c>
      <c r="K705" t="s">
        <v>70</v>
      </c>
      <c r="L705">
        <v>50</v>
      </c>
      <c r="M705">
        <v>1137293</v>
      </c>
      <c r="N705">
        <v>11.8</v>
      </c>
      <c r="O705">
        <v>3</v>
      </c>
      <c r="P705" t="s">
        <v>109</v>
      </c>
      <c r="Q705" t="s">
        <v>4473</v>
      </c>
      <c r="R705">
        <v>9</v>
      </c>
      <c r="S705" t="s">
        <v>5034</v>
      </c>
      <c r="T705">
        <v>5</v>
      </c>
      <c r="U705">
        <v>10</v>
      </c>
      <c r="V705">
        <v>0</v>
      </c>
      <c r="W705">
        <v>0</v>
      </c>
      <c r="X705">
        <v>0</v>
      </c>
      <c r="Y705">
        <v>0</v>
      </c>
      <c r="Z705">
        <v>5</v>
      </c>
      <c r="AA705">
        <v>10</v>
      </c>
      <c r="AB705">
        <v>50</v>
      </c>
      <c r="AC705">
        <v>27</v>
      </c>
      <c r="AD705">
        <v>0</v>
      </c>
      <c r="AE705">
        <v>0</v>
      </c>
      <c r="AF705">
        <v>27</v>
      </c>
      <c r="AG705">
        <v>0</v>
      </c>
      <c r="AH705">
        <v>23</v>
      </c>
      <c r="AI705">
        <v>23</v>
      </c>
      <c r="AJ705">
        <v>23</v>
      </c>
      <c r="AK705">
        <v>23</v>
      </c>
      <c r="AL705">
        <v>0</v>
      </c>
      <c r="AM705">
        <v>0.23600000000000002</v>
      </c>
      <c r="AN705">
        <v>2.0909090909090908</v>
      </c>
      <c r="AO705">
        <v>0</v>
      </c>
      <c r="AP705" t="s">
        <v>5035</v>
      </c>
      <c r="AQ705" t="s">
        <v>73</v>
      </c>
      <c r="AR705" t="s">
        <v>157</v>
      </c>
      <c r="AS705">
        <v>0</v>
      </c>
      <c r="AT705">
        <v>0</v>
      </c>
      <c r="AU705">
        <v>0</v>
      </c>
      <c r="AV705">
        <v>0</v>
      </c>
      <c r="AW705">
        <v>0</v>
      </c>
      <c r="AX705">
        <v>0</v>
      </c>
      <c r="AY705">
        <v>0</v>
      </c>
      <c r="AZ705" t="s">
        <v>83</v>
      </c>
      <c r="BA705">
        <v>11.8</v>
      </c>
      <c r="BB705">
        <v>0</v>
      </c>
      <c r="BC705" t="s">
        <v>75</v>
      </c>
      <c r="BD705">
        <v>0</v>
      </c>
      <c r="BE705" t="s">
        <v>76</v>
      </c>
      <c r="BF705">
        <v>8.9290373333333317</v>
      </c>
      <c r="BG705" t="s">
        <v>5741</v>
      </c>
    </row>
    <row r="706" spans="1:59" x14ac:dyDescent="0.25">
      <c r="A706" t="s">
        <v>874</v>
      </c>
      <c r="B706" t="s">
        <v>156</v>
      </c>
      <c r="C706">
        <v>2</v>
      </c>
      <c r="D706">
        <v>90</v>
      </c>
      <c r="E706">
        <v>1</v>
      </c>
      <c r="F706" t="s">
        <v>66</v>
      </c>
      <c r="G706" t="s">
        <v>67</v>
      </c>
      <c r="H706" t="s">
        <v>68</v>
      </c>
      <c r="I706" t="s">
        <v>114</v>
      </c>
      <c r="J706" t="s">
        <v>114</v>
      </c>
      <c r="K706" t="s">
        <v>70</v>
      </c>
      <c r="L706">
        <v>50</v>
      </c>
      <c r="M706">
        <v>1137295</v>
      </c>
      <c r="N706">
        <v>11.8</v>
      </c>
      <c r="O706">
        <v>3</v>
      </c>
      <c r="P706" t="s">
        <v>109</v>
      </c>
      <c r="Q706" t="s">
        <v>4473</v>
      </c>
      <c r="R706">
        <v>9</v>
      </c>
      <c r="S706" t="s">
        <v>5034</v>
      </c>
      <c r="T706">
        <v>5</v>
      </c>
      <c r="U706">
        <v>10</v>
      </c>
      <c r="V706">
        <v>0</v>
      </c>
      <c r="W706">
        <v>0</v>
      </c>
      <c r="X706">
        <v>0</v>
      </c>
      <c r="Y706">
        <v>0</v>
      </c>
      <c r="Z706">
        <v>5</v>
      </c>
      <c r="AA706">
        <v>10</v>
      </c>
      <c r="AB706">
        <v>50</v>
      </c>
      <c r="AC706">
        <v>27</v>
      </c>
      <c r="AD706">
        <v>0</v>
      </c>
      <c r="AE706">
        <v>0</v>
      </c>
      <c r="AF706">
        <v>27</v>
      </c>
      <c r="AG706">
        <v>0</v>
      </c>
      <c r="AH706">
        <v>23</v>
      </c>
      <c r="AI706">
        <v>23</v>
      </c>
      <c r="AJ706">
        <v>23</v>
      </c>
      <c r="AK706">
        <v>23</v>
      </c>
      <c r="AL706">
        <v>0</v>
      </c>
      <c r="AM706">
        <v>0.23600000000000002</v>
      </c>
      <c r="AN706">
        <v>2.0909090909090908</v>
      </c>
      <c r="AO706">
        <v>0</v>
      </c>
      <c r="AP706" t="s">
        <v>5035</v>
      </c>
      <c r="AQ706" t="s">
        <v>73</v>
      </c>
      <c r="AR706" t="s">
        <v>157</v>
      </c>
      <c r="AS706">
        <v>0</v>
      </c>
      <c r="AT706">
        <v>0</v>
      </c>
      <c r="AU706">
        <v>0</v>
      </c>
      <c r="AV706">
        <v>0</v>
      </c>
      <c r="AW706">
        <v>0</v>
      </c>
      <c r="AX706">
        <v>0</v>
      </c>
      <c r="AY706">
        <v>0</v>
      </c>
      <c r="AZ706" t="s">
        <v>83</v>
      </c>
      <c r="BA706">
        <v>11.8</v>
      </c>
      <c r="BB706">
        <v>0</v>
      </c>
      <c r="BC706" t="s">
        <v>76</v>
      </c>
      <c r="BD706">
        <v>0</v>
      </c>
      <c r="BE706" t="s">
        <v>76</v>
      </c>
      <c r="BF706">
        <v>9.038730666666666</v>
      </c>
      <c r="BG706" t="s">
        <v>5741</v>
      </c>
    </row>
    <row r="707" spans="1:59" x14ac:dyDescent="0.25">
      <c r="A707" t="s">
        <v>875</v>
      </c>
      <c r="B707" t="s">
        <v>156</v>
      </c>
      <c r="C707">
        <v>2</v>
      </c>
      <c r="D707">
        <v>91</v>
      </c>
      <c r="E707">
        <v>1</v>
      </c>
      <c r="F707" t="s">
        <v>66</v>
      </c>
      <c r="G707" t="s">
        <v>67</v>
      </c>
      <c r="H707" t="s">
        <v>68</v>
      </c>
      <c r="I707" t="s">
        <v>114</v>
      </c>
      <c r="J707" t="s">
        <v>114</v>
      </c>
      <c r="K707" t="s">
        <v>70</v>
      </c>
      <c r="L707">
        <v>50</v>
      </c>
      <c r="M707">
        <v>1137297</v>
      </c>
      <c r="N707">
        <v>11.8</v>
      </c>
      <c r="O707">
        <v>3</v>
      </c>
      <c r="P707" t="s">
        <v>109</v>
      </c>
      <c r="Q707" t="s">
        <v>4473</v>
      </c>
      <c r="R707">
        <v>9</v>
      </c>
      <c r="S707" t="s">
        <v>5034</v>
      </c>
      <c r="T707">
        <v>12</v>
      </c>
      <c r="U707">
        <v>16</v>
      </c>
      <c r="V707">
        <v>0</v>
      </c>
      <c r="W707">
        <v>0</v>
      </c>
      <c r="X707">
        <v>0</v>
      </c>
      <c r="Y707">
        <v>0</v>
      </c>
      <c r="Z707">
        <v>12</v>
      </c>
      <c r="AA707">
        <v>16</v>
      </c>
      <c r="AB707">
        <v>50</v>
      </c>
      <c r="AC707">
        <v>28</v>
      </c>
      <c r="AD707">
        <v>0</v>
      </c>
      <c r="AE707">
        <v>0</v>
      </c>
      <c r="AF707">
        <v>28</v>
      </c>
      <c r="AG707">
        <v>0</v>
      </c>
      <c r="AH707">
        <v>22</v>
      </c>
      <c r="AI707">
        <v>22</v>
      </c>
      <c r="AJ707">
        <v>22</v>
      </c>
      <c r="AK707">
        <v>22</v>
      </c>
      <c r="AL707">
        <v>0</v>
      </c>
      <c r="AM707">
        <v>0.23600000000000002</v>
      </c>
      <c r="AN707">
        <v>2</v>
      </c>
      <c r="AO707">
        <v>0</v>
      </c>
      <c r="AP707" t="s">
        <v>5035</v>
      </c>
      <c r="AQ707" t="s">
        <v>73</v>
      </c>
      <c r="AR707" t="s">
        <v>157</v>
      </c>
      <c r="AS707">
        <v>0</v>
      </c>
      <c r="AT707">
        <v>0</v>
      </c>
      <c r="AU707">
        <v>0</v>
      </c>
      <c r="AV707">
        <v>0</v>
      </c>
      <c r="AW707">
        <v>0</v>
      </c>
      <c r="AX707">
        <v>0</v>
      </c>
      <c r="AY707">
        <v>0</v>
      </c>
      <c r="AZ707" t="s">
        <v>83</v>
      </c>
      <c r="BA707">
        <v>11.8</v>
      </c>
      <c r="BB707">
        <v>0</v>
      </c>
      <c r="BC707" t="s">
        <v>76</v>
      </c>
      <c r="BD707">
        <v>0</v>
      </c>
      <c r="BE707" t="s">
        <v>76</v>
      </c>
      <c r="BF707">
        <v>7.7882266666666657</v>
      </c>
      <c r="BG707" t="s">
        <v>5741</v>
      </c>
    </row>
    <row r="708" spans="1:59" x14ac:dyDescent="0.25">
      <c r="A708" t="s">
        <v>876</v>
      </c>
      <c r="B708" t="s">
        <v>156</v>
      </c>
      <c r="C708">
        <v>2</v>
      </c>
      <c r="D708">
        <v>92</v>
      </c>
      <c r="E708">
        <v>1</v>
      </c>
      <c r="F708" t="s">
        <v>66</v>
      </c>
      <c r="G708" t="s">
        <v>67</v>
      </c>
      <c r="H708" t="s">
        <v>68</v>
      </c>
      <c r="I708" t="s">
        <v>114</v>
      </c>
      <c r="J708" t="s">
        <v>114</v>
      </c>
      <c r="K708" t="s">
        <v>70</v>
      </c>
      <c r="L708">
        <v>50</v>
      </c>
      <c r="M708">
        <v>1137299</v>
      </c>
      <c r="N708">
        <v>11.8</v>
      </c>
      <c r="O708">
        <v>3</v>
      </c>
      <c r="P708" t="s">
        <v>109</v>
      </c>
      <c r="Q708" t="s">
        <v>4473</v>
      </c>
      <c r="R708">
        <v>9</v>
      </c>
      <c r="S708" t="s">
        <v>5034</v>
      </c>
      <c r="T708">
        <v>12</v>
      </c>
      <c r="U708">
        <v>16</v>
      </c>
      <c r="V708">
        <v>0</v>
      </c>
      <c r="W708">
        <v>0</v>
      </c>
      <c r="X708">
        <v>0</v>
      </c>
      <c r="Y708">
        <v>0</v>
      </c>
      <c r="Z708">
        <v>12</v>
      </c>
      <c r="AA708">
        <v>16</v>
      </c>
      <c r="AB708">
        <v>50</v>
      </c>
      <c r="AC708">
        <v>28</v>
      </c>
      <c r="AD708">
        <v>0</v>
      </c>
      <c r="AE708">
        <v>0</v>
      </c>
      <c r="AF708">
        <v>28</v>
      </c>
      <c r="AG708">
        <v>0</v>
      </c>
      <c r="AH708">
        <v>22</v>
      </c>
      <c r="AI708">
        <v>22</v>
      </c>
      <c r="AJ708">
        <v>22</v>
      </c>
      <c r="AK708">
        <v>22</v>
      </c>
      <c r="AL708">
        <v>0</v>
      </c>
      <c r="AM708">
        <v>0.23600000000000002</v>
      </c>
      <c r="AN708">
        <v>2</v>
      </c>
      <c r="AO708">
        <v>0</v>
      </c>
      <c r="AP708" t="s">
        <v>5035</v>
      </c>
      <c r="AQ708" t="s">
        <v>73</v>
      </c>
      <c r="AR708" t="s">
        <v>157</v>
      </c>
      <c r="AS708">
        <v>0</v>
      </c>
      <c r="AT708">
        <v>0</v>
      </c>
      <c r="AU708">
        <v>0</v>
      </c>
      <c r="AV708">
        <v>0</v>
      </c>
      <c r="AW708">
        <v>0</v>
      </c>
      <c r="AX708">
        <v>0</v>
      </c>
      <c r="AY708">
        <v>0</v>
      </c>
      <c r="AZ708" t="s">
        <v>83</v>
      </c>
      <c r="BA708">
        <v>11.8</v>
      </c>
      <c r="BB708">
        <v>0</v>
      </c>
      <c r="BC708" t="s">
        <v>76</v>
      </c>
      <c r="BD708">
        <v>0</v>
      </c>
      <c r="BE708" t="s">
        <v>76</v>
      </c>
      <c r="BF708">
        <v>8.3147546666666674</v>
      </c>
      <c r="BG708" t="s">
        <v>5741</v>
      </c>
    </row>
    <row r="709" spans="1:59" x14ac:dyDescent="0.25">
      <c r="A709" t="s">
        <v>877</v>
      </c>
      <c r="B709" t="s">
        <v>156</v>
      </c>
      <c r="C709">
        <v>2</v>
      </c>
      <c r="D709">
        <v>93</v>
      </c>
      <c r="E709">
        <v>1</v>
      </c>
      <c r="F709" t="s">
        <v>66</v>
      </c>
      <c r="G709" t="s">
        <v>67</v>
      </c>
      <c r="H709" t="s">
        <v>68</v>
      </c>
      <c r="I709" t="s">
        <v>114</v>
      </c>
      <c r="J709" t="s">
        <v>114</v>
      </c>
      <c r="K709" t="s">
        <v>70</v>
      </c>
      <c r="L709">
        <v>50</v>
      </c>
      <c r="M709">
        <v>1137301</v>
      </c>
      <c r="N709">
        <v>11.8</v>
      </c>
      <c r="O709">
        <v>3</v>
      </c>
      <c r="P709" t="s">
        <v>109</v>
      </c>
      <c r="Q709" t="s">
        <v>4473</v>
      </c>
      <c r="R709">
        <v>9</v>
      </c>
      <c r="S709" t="s">
        <v>5034</v>
      </c>
      <c r="T709">
        <v>5</v>
      </c>
      <c r="U709">
        <v>8</v>
      </c>
      <c r="V709">
        <v>0</v>
      </c>
      <c r="W709">
        <v>0</v>
      </c>
      <c r="X709">
        <v>0</v>
      </c>
      <c r="Y709">
        <v>0</v>
      </c>
      <c r="Z709">
        <v>5</v>
      </c>
      <c r="AA709">
        <v>8</v>
      </c>
      <c r="AB709">
        <v>50</v>
      </c>
      <c r="AC709">
        <v>25</v>
      </c>
      <c r="AD709">
        <v>0</v>
      </c>
      <c r="AE709">
        <v>0</v>
      </c>
      <c r="AF709">
        <v>25</v>
      </c>
      <c r="AG709">
        <v>0</v>
      </c>
      <c r="AH709">
        <v>25</v>
      </c>
      <c r="AI709">
        <v>25</v>
      </c>
      <c r="AJ709">
        <v>25</v>
      </c>
      <c r="AK709">
        <v>25</v>
      </c>
      <c r="AL709">
        <v>0</v>
      </c>
      <c r="AM709">
        <v>0.23600000000000002</v>
      </c>
      <c r="AN709">
        <v>2.2727272727272729</v>
      </c>
      <c r="AO709">
        <v>0</v>
      </c>
      <c r="AP709" t="s">
        <v>5035</v>
      </c>
      <c r="AQ709" t="s">
        <v>73</v>
      </c>
      <c r="AR709" t="s">
        <v>157</v>
      </c>
      <c r="AS709">
        <v>0</v>
      </c>
      <c r="AT709">
        <v>0</v>
      </c>
      <c r="AU709">
        <v>0</v>
      </c>
      <c r="AV709">
        <v>0</v>
      </c>
      <c r="AW709">
        <v>0</v>
      </c>
      <c r="AX709">
        <v>0</v>
      </c>
      <c r="AY709">
        <v>0</v>
      </c>
      <c r="AZ709" t="s">
        <v>83</v>
      </c>
      <c r="BA709">
        <v>11.8</v>
      </c>
      <c r="BB709">
        <v>0</v>
      </c>
      <c r="BC709" t="s">
        <v>76</v>
      </c>
      <c r="BD709">
        <v>0</v>
      </c>
      <c r="BE709" t="s">
        <v>76</v>
      </c>
      <c r="BF709">
        <v>8.7535279999999993</v>
      </c>
      <c r="BG709" t="s">
        <v>5741</v>
      </c>
    </row>
    <row r="710" spans="1:59" x14ac:dyDescent="0.25">
      <c r="A710" t="s">
        <v>878</v>
      </c>
      <c r="B710" t="s">
        <v>156</v>
      </c>
      <c r="C710">
        <v>2</v>
      </c>
      <c r="D710">
        <v>94</v>
      </c>
      <c r="E710">
        <v>1</v>
      </c>
      <c r="F710" t="s">
        <v>66</v>
      </c>
      <c r="G710" t="s">
        <v>67</v>
      </c>
      <c r="H710" t="s">
        <v>68</v>
      </c>
      <c r="I710" t="s">
        <v>114</v>
      </c>
      <c r="J710" t="s">
        <v>114</v>
      </c>
      <c r="K710" t="s">
        <v>70</v>
      </c>
      <c r="L710">
        <v>50</v>
      </c>
      <c r="M710">
        <v>1137303</v>
      </c>
      <c r="N710">
        <v>11.8</v>
      </c>
      <c r="O710">
        <v>3</v>
      </c>
      <c r="P710" t="s">
        <v>109</v>
      </c>
      <c r="Q710" t="s">
        <v>4473</v>
      </c>
      <c r="R710">
        <v>9</v>
      </c>
      <c r="S710" t="s">
        <v>5034</v>
      </c>
      <c r="T710">
        <v>5</v>
      </c>
      <c r="U710">
        <v>8</v>
      </c>
      <c r="V710">
        <v>0</v>
      </c>
      <c r="W710">
        <v>0</v>
      </c>
      <c r="X710">
        <v>0</v>
      </c>
      <c r="Y710">
        <v>0</v>
      </c>
      <c r="Z710">
        <v>5</v>
      </c>
      <c r="AA710">
        <v>8</v>
      </c>
      <c r="AB710">
        <v>50</v>
      </c>
      <c r="AC710">
        <v>25</v>
      </c>
      <c r="AD710">
        <v>0</v>
      </c>
      <c r="AE710">
        <v>0</v>
      </c>
      <c r="AF710">
        <v>25</v>
      </c>
      <c r="AG710">
        <v>0</v>
      </c>
      <c r="AH710">
        <v>25</v>
      </c>
      <c r="AI710">
        <v>25</v>
      </c>
      <c r="AJ710">
        <v>25</v>
      </c>
      <c r="AK710">
        <v>25</v>
      </c>
      <c r="AL710">
        <v>0</v>
      </c>
      <c r="AM710">
        <v>0.23600000000000002</v>
      </c>
      <c r="AN710">
        <v>2.2727272727272729</v>
      </c>
      <c r="AO710">
        <v>0</v>
      </c>
      <c r="AP710" t="s">
        <v>5035</v>
      </c>
      <c r="AQ710" t="s">
        <v>73</v>
      </c>
      <c r="AR710" t="s">
        <v>157</v>
      </c>
      <c r="AS710">
        <v>0</v>
      </c>
      <c r="AT710">
        <v>0</v>
      </c>
      <c r="AU710">
        <v>0</v>
      </c>
      <c r="AV710">
        <v>0</v>
      </c>
      <c r="AW710">
        <v>0</v>
      </c>
      <c r="AX710">
        <v>0</v>
      </c>
      <c r="AY710">
        <v>0</v>
      </c>
      <c r="AZ710" t="s">
        <v>83</v>
      </c>
      <c r="BA710">
        <v>11.8</v>
      </c>
      <c r="BB710">
        <v>0</v>
      </c>
      <c r="BC710" t="s">
        <v>76</v>
      </c>
      <c r="BD710">
        <v>0</v>
      </c>
      <c r="BE710" t="s">
        <v>76</v>
      </c>
      <c r="BF710">
        <v>8.7096506666666649</v>
      </c>
      <c r="BG710" t="s">
        <v>5741</v>
      </c>
    </row>
    <row r="711" spans="1:59" x14ac:dyDescent="0.25">
      <c r="A711" t="s">
        <v>879</v>
      </c>
      <c r="B711" t="s">
        <v>156</v>
      </c>
      <c r="C711">
        <v>2</v>
      </c>
      <c r="D711">
        <v>95</v>
      </c>
      <c r="E711">
        <v>1</v>
      </c>
      <c r="F711" t="s">
        <v>66</v>
      </c>
      <c r="G711" t="s">
        <v>67</v>
      </c>
      <c r="H711" t="s">
        <v>68</v>
      </c>
      <c r="I711" t="s">
        <v>114</v>
      </c>
      <c r="J711" t="s">
        <v>114</v>
      </c>
      <c r="K711" t="s">
        <v>70</v>
      </c>
      <c r="L711">
        <v>50</v>
      </c>
      <c r="M711">
        <v>1137305</v>
      </c>
      <c r="N711">
        <v>11.8</v>
      </c>
      <c r="O711">
        <v>3</v>
      </c>
      <c r="P711" t="s">
        <v>109</v>
      </c>
      <c r="Q711" t="s">
        <v>4473</v>
      </c>
      <c r="R711">
        <v>9</v>
      </c>
      <c r="S711" t="s">
        <v>5034</v>
      </c>
      <c r="T711">
        <v>5</v>
      </c>
      <c r="U711">
        <v>8</v>
      </c>
      <c r="V711">
        <v>0</v>
      </c>
      <c r="W711">
        <v>0</v>
      </c>
      <c r="X711">
        <v>0</v>
      </c>
      <c r="Y711">
        <v>0</v>
      </c>
      <c r="Z711">
        <v>5</v>
      </c>
      <c r="AA711">
        <v>8</v>
      </c>
      <c r="AB711">
        <v>50</v>
      </c>
      <c r="AC711">
        <v>25</v>
      </c>
      <c r="AD711">
        <v>0</v>
      </c>
      <c r="AE711">
        <v>0</v>
      </c>
      <c r="AF711">
        <v>25</v>
      </c>
      <c r="AG711">
        <v>0</v>
      </c>
      <c r="AH711">
        <v>25</v>
      </c>
      <c r="AI711">
        <v>25</v>
      </c>
      <c r="AJ711">
        <v>25</v>
      </c>
      <c r="AK711">
        <v>25</v>
      </c>
      <c r="AL711">
        <v>0</v>
      </c>
      <c r="AM711">
        <v>0.23600000000000002</v>
      </c>
      <c r="AN711">
        <v>2.2727272727272729</v>
      </c>
      <c r="AO711">
        <v>0</v>
      </c>
      <c r="AP711" t="s">
        <v>5035</v>
      </c>
      <c r="AQ711" t="s">
        <v>73</v>
      </c>
      <c r="AR711" t="s">
        <v>157</v>
      </c>
      <c r="AS711">
        <v>0</v>
      </c>
      <c r="AT711">
        <v>0</v>
      </c>
      <c r="AU711">
        <v>0</v>
      </c>
      <c r="AV711">
        <v>0</v>
      </c>
      <c r="AW711">
        <v>0</v>
      </c>
      <c r="AX711">
        <v>0</v>
      </c>
      <c r="AY711">
        <v>0</v>
      </c>
      <c r="AZ711" t="s">
        <v>83</v>
      </c>
      <c r="BA711">
        <v>11.8</v>
      </c>
      <c r="BB711">
        <v>0</v>
      </c>
      <c r="BC711" t="s">
        <v>76</v>
      </c>
      <c r="BD711">
        <v>0</v>
      </c>
      <c r="BE711" t="s">
        <v>76</v>
      </c>
      <c r="BF711">
        <v>8.270877333333333</v>
      </c>
      <c r="BG711" t="s">
        <v>5741</v>
      </c>
    </row>
    <row r="712" spans="1:59" x14ac:dyDescent="0.25">
      <c r="A712" t="s">
        <v>880</v>
      </c>
      <c r="B712" t="s">
        <v>156</v>
      </c>
      <c r="C712">
        <v>2</v>
      </c>
      <c r="D712">
        <v>96</v>
      </c>
      <c r="E712">
        <v>1</v>
      </c>
      <c r="F712" t="s">
        <v>66</v>
      </c>
      <c r="G712" t="s">
        <v>67</v>
      </c>
      <c r="H712" t="s">
        <v>68</v>
      </c>
      <c r="I712" t="s">
        <v>114</v>
      </c>
      <c r="J712" t="s">
        <v>114</v>
      </c>
      <c r="K712" t="s">
        <v>70</v>
      </c>
      <c r="L712">
        <v>50</v>
      </c>
      <c r="M712">
        <v>1137307</v>
      </c>
      <c r="N712">
        <v>11.8</v>
      </c>
      <c r="O712">
        <v>3</v>
      </c>
      <c r="P712" t="s">
        <v>109</v>
      </c>
      <c r="Q712" t="s">
        <v>4473</v>
      </c>
      <c r="R712">
        <v>9</v>
      </c>
      <c r="S712" t="s">
        <v>5034</v>
      </c>
      <c r="T712">
        <v>5</v>
      </c>
      <c r="U712">
        <v>8</v>
      </c>
      <c r="V712">
        <v>0</v>
      </c>
      <c r="W712">
        <v>0</v>
      </c>
      <c r="X712">
        <v>0</v>
      </c>
      <c r="Y712">
        <v>0</v>
      </c>
      <c r="Z712">
        <v>5</v>
      </c>
      <c r="AA712">
        <v>8</v>
      </c>
      <c r="AB712">
        <v>50</v>
      </c>
      <c r="AC712">
        <v>25</v>
      </c>
      <c r="AD712">
        <v>0</v>
      </c>
      <c r="AE712">
        <v>0</v>
      </c>
      <c r="AF712">
        <v>25</v>
      </c>
      <c r="AG712">
        <v>0</v>
      </c>
      <c r="AH712">
        <v>25</v>
      </c>
      <c r="AI712">
        <v>25</v>
      </c>
      <c r="AJ712">
        <v>25</v>
      </c>
      <c r="AK712">
        <v>25</v>
      </c>
      <c r="AL712">
        <v>0</v>
      </c>
      <c r="AM712">
        <v>0.23600000000000002</v>
      </c>
      <c r="AN712">
        <v>2.2727272727272729</v>
      </c>
      <c r="AO712">
        <v>0</v>
      </c>
      <c r="AP712" t="s">
        <v>5035</v>
      </c>
      <c r="AQ712" t="s">
        <v>73</v>
      </c>
      <c r="AR712" t="s">
        <v>157</v>
      </c>
      <c r="AS712">
        <v>0</v>
      </c>
      <c r="AT712">
        <v>0</v>
      </c>
      <c r="AU712">
        <v>0</v>
      </c>
      <c r="AV712">
        <v>0</v>
      </c>
      <c r="AW712">
        <v>0</v>
      </c>
      <c r="AX712">
        <v>0</v>
      </c>
      <c r="AY712">
        <v>0</v>
      </c>
      <c r="AZ712" t="s">
        <v>83</v>
      </c>
      <c r="BA712">
        <v>11.8</v>
      </c>
      <c r="BB712">
        <v>0</v>
      </c>
      <c r="BC712" t="s">
        <v>76</v>
      </c>
      <c r="BD712">
        <v>0</v>
      </c>
      <c r="BE712" t="s">
        <v>76</v>
      </c>
      <c r="BF712">
        <v>8.2050613333333331</v>
      </c>
      <c r="BG712" t="s">
        <v>5741</v>
      </c>
    </row>
    <row r="713" spans="1:59" x14ac:dyDescent="0.25">
      <c r="A713" t="s">
        <v>881</v>
      </c>
      <c r="B713" t="s">
        <v>156</v>
      </c>
      <c r="C713">
        <v>2</v>
      </c>
      <c r="D713">
        <v>97</v>
      </c>
      <c r="E713">
        <v>1</v>
      </c>
      <c r="F713" t="s">
        <v>66</v>
      </c>
      <c r="G713" t="s">
        <v>67</v>
      </c>
      <c r="H713" t="s">
        <v>68</v>
      </c>
      <c r="I713" t="s">
        <v>114</v>
      </c>
      <c r="J713" t="s">
        <v>114</v>
      </c>
      <c r="K713" t="s">
        <v>70</v>
      </c>
      <c r="L713">
        <v>50</v>
      </c>
      <c r="M713">
        <v>1137309</v>
      </c>
      <c r="N713">
        <v>11.8</v>
      </c>
      <c r="O713">
        <v>3</v>
      </c>
      <c r="P713" t="s">
        <v>109</v>
      </c>
      <c r="Q713" t="s">
        <v>4473</v>
      </c>
      <c r="R713">
        <v>9</v>
      </c>
      <c r="S713" t="s">
        <v>5034</v>
      </c>
      <c r="T713">
        <v>7</v>
      </c>
      <c r="U713">
        <v>11</v>
      </c>
      <c r="V713">
        <v>0</v>
      </c>
      <c r="W713">
        <v>0</v>
      </c>
      <c r="X713">
        <v>0</v>
      </c>
      <c r="Y713">
        <v>0</v>
      </c>
      <c r="Z713">
        <v>7</v>
      </c>
      <c r="AA713">
        <v>11</v>
      </c>
      <c r="AB713">
        <v>50</v>
      </c>
      <c r="AC713">
        <v>18</v>
      </c>
      <c r="AD713">
        <v>0</v>
      </c>
      <c r="AE713">
        <v>0</v>
      </c>
      <c r="AF713">
        <v>18</v>
      </c>
      <c r="AG713">
        <v>0</v>
      </c>
      <c r="AH713">
        <v>32</v>
      </c>
      <c r="AI713">
        <v>32</v>
      </c>
      <c r="AJ713">
        <v>32</v>
      </c>
      <c r="AK713">
        <v>32</v>
      </c>
      <c r="AL713">
        <v>0</v>
      </c>
      <c r="AM713">
        <v>0.23600000000000002</v>
      </c>
      <c r="AN713">
        <v>2.9090909090909092</v>
      </c>
      <c r="AO713">
        <v>0</v>
      </c>
      <c r="AP713" t="s">
        <v>5035</v>
      </c>
      <c r="AQ713" t="s">
        <v>73</v>
      </c>
      <c r="AR713" t="s">
        <v>157</v>
      </c>
      <c r="AS713">
        <v>0</v>
      </c>
      <c r="AT713">
        <v>0</v>
      </c>
      <c r="AU713">
        <v>0</v>
      </c>
      <c r="AV713">
        <v>0</v>
      </c>
      <c r="AW713">
        <v>0</v>
      </c>
      <c r="AX713">
        <v>0</v>
      </c>
      <c r="AY713">
        <v>0</v>
      </c>
      <c r="AZ713" t="s">
        <v>83</v>
      </c>
      <c r="BA713">
        <v>11.8</v>
      </c>
      <c r="BB713">
        <v>0</v>
      </c>
      <c r="BC713" t="s">
        <v>76</v>
      </c>
      <c r="BD713">
        <v>0</v>
      </c>
      <c r="BE713" t="s">
        <v>76</v>
      </c>
      <c r="BF713">
        <v>6.9545573333333328</v>
      </c>
      <c r="BG713" t="s">
        <v>5741</v>
      </c>
    </row>
    <row r="714" spans="1:59" x14ac:dyDescent="0.25">
      <c r="A714" t="s">
        <v>882</v>
      </c>
      <c r="B714" t="s">
        <v>156</v>
      </c>
      <c r="C714">
        <v>2</v>
      </c>
      <c r="D714">
        <v>98</v>
      </c>
      <c r="E714">
        <v>1</v>
      </c>
      <c r="F714" t="s">
        <v>66</v>
      </c>
      <c r="G714" t="s">
        <v>67</v>
      </c>
      <c r="H714" t="s">
        <v>68</v>
      </c>
      <c r="I714" t="s">
        <v>114</v>
      </c>
      <c r="J714" t="s">
        <v>114</v>
      </c>
      <c r="K714" t="s">
        <v>70</v>
      </c>
      <c r="L714">
        <v>50</v>
      </c>
      <c r="M714">
        <v>1137311</v>
      </c>
      <c r="N714">
        <v>11.8</v>
      </c>
      <c r="O714">
        <v>3</v>
      </c>
      <c r="P714" t="s">
        <v>109</v>
      </c>
      <c r="Q714" t="s">
        <v>4473</v>
      </c>
      <c r="R714">
        <v>9</v>
      </c>
      <c r="S714" t="s">
        <v>5034</v>
      </c>
      <c r="T714">
        <v>5</v>
      </c>
      <c r="U714">
        <v>9</v>
      </c>
      <c r="V714">
        <v>0</v>
      </c>
      <c r="W714">
        <v>0</v>
      </c>
      <c r="X714">
        <v>0</v>
      </c>
      <c r="Y714">
        <v>0</v>
      </c>
      <c r="Z714">
        <v>5</v>
      </c>
      <c r="AA714">
        <v>9</v>
      </c>
      <c r="AB714">
        <v>50</v>
      </c>
      <c r="AC714">
        <v>26</v>
      </c>
      <c r="AD714">
        <v>0</v>
      </c>
      <c r="AE714">
        <v>0</v>
      </c>
      <c r="AF714">
        <v>26</v>
      </c>
      <c r="AG714">
        <v>0</v>
      </c>
      <c r="AH714">
        <v>24</v>
      </c>
      <c r="AI714">
        <v>24</v>
      </c>
      <c r="AJ714">
        <v>24</v>
      </c>
      <c r="AK714">
        <v>24</v>
      </c>
      <c r="AL714">
        <v>0</v>
      </c>
      <c r="AM714">
        <v>0.23600000000000002</v>
      </c>
      <c r="AN714">
        <v>2.1818181818181817</v>
      </c>
      <c r="AO714">
        <v>0</v>
      </c>
      <c r="AP714" t="s">
        <v>5035</v>
      </c>
      <c r="AQ714" t="s">
        <v>73</v>
      </c>
      <c r="AR714" t="s">
        <v>157</v>
      </c>
      <c r="AS714">
        <v>0</v>
      </c>
      <c r="AT714">
        <v>0</v>
      </c>
      <c r="AU714">
        <v>0</v>
      </c>
      <c r="AV714">
        <v>0</v>
      </c>
      <c r="AW714">
        <v>0</v>
      </c>
      <c r="AX714">
        <v>0</v>
      </c>
      <c r="AY714">
        <v>0</v>
      </c>
      <c r="AZ714" t="s">
        <v>83</v>
      </c>
      <c r="BA714">
        <v>11.8</v>
      </c>
      <c r="BB714">
        <v>0</v>
      </c>
      <c r="BC714" t="s">
        <v>76</v>
      </c>
      <c r="BD714">
        <v>0</v>
      </c>
      <c r="BE714" t="s">
        <v>76</v>
      </c>
      <c r="BF714">
        <v>8.8412826666666664</v>
      </c>
      <c r="BG714" t="s">
        <v>5741</v>
      </c>
    </row>
    <row r="715" spans="1:59" x14ac:dyDescent="0.25">
      <c r="A715" t="s">
        <v>883</v>
      </c>
      <c r="B715" t="s">
        <v>156</v>
      </c>
      <c r="C715">
        <v>2</v>
      </c>
      <c r="D715">
        <v>99</v>
      </c>
      <c r="E715">
        <v>1</v>
      </c>
      <c r="F715" t="s">
        <v>66</v>
      </c>
      <c r="G715" t="s">
        <v>67</v>
      </c>
      <c r="H715" t="s">
        <v>68</v>
      </c>
      <c r="I715" t="s">
        <v>114</v>
      </c>
      <c r="J715" t="s">
        <v>114</v>
      </c>
      <c r="K715" t="s">
        <v>70</v>
      </c>
      <c r="L715">
        <v>50</v>
      </c>
      <c r="M715">
        <v>1137313</v>
      </c>
      <c r="N715">
        <v>11.8</v>
      </c>
      <c r="O715">
        <v>3</v>
      </c>
      <c r="P715" t="s">
        <v>109</v>
      </c>
      <c r="Q715" t="s">
        <v>4473</v>
      </c>
      <c r="R715">
        <v>9</v>
      </c>
      <c r="S715" t="s">
        <v>5034</v>
      </c>
      <c r="T715">
        <v>5</v>
      </c>
      <c r="U715">
        <v>8</v>
      </c>
      <c r="V715">
        <v>0</v>
      </c>
      <c r="W715">
        <v>0</v>
      </c>
      <c r="X715">
        <v>0</v>
      </c>
      <c r="Y715">
        <v>0</v>
      </c>
      <c r="Z715">
        <v>5</v>
      </c>
      <c r="AA715">
        <v>8</v>
      </c>
      <c r="AB715">
        <v>50</v>
      </c>
      <c r="AC715">
        <v>25</v>
      </c>
      <c r="AD715">
        <v>0</v>
      </c>
      <c r="AE715">
        <v>0</v>
      </c>
      <c r="AF715">
        <v>25</v>
      </c>
      <c r="AG715">
        <v>0</v>
      </c>
      <c r="AH715">
        <v>25</v>
      </c>
      <c r="AI715">
        <v>25</v>
      </c>
      <c r="AJ715">
        <v>25</v>
      </c>
      <c r="AK715">
        <v>25</v>
      </c>
      <c r="AL715">
        <v>0</v>
      </c>
      <c r="AM715">
        <v>0.23600000000000002</v>
      </c>
      <c r="AN715">
        <v>2.2727272727272729</v>
      </c>
      <c r="AO715">
        <v>0</v>
      </c>
      <c r="AP715" t="s">
        <v>5035</v>
      </c>
      <c r="AQ715" t="s">
        <v>73</v>
      </c>
      <c r="AR715" t="s">
        <v>157</v>
      </c>
      <c r="AS715">
        <v>0</v>
      </c>
      <c r="AT715">
        <v>0</v>
      </c>
      <c r="AU715">
        <v>0</v>
      </c>
      <c r="AV715">
        <v>0</v>
      </c>
      <c r="AW715">
        <v>0</v>
      </c>
      <c r="AX715">
        <v>0</v>
      </c>
      <c r="AY715">
        <v>0</v>
      </c>
      <c r="AZ715" t="s">
        <v>83</v>
      </c>
      <c r="BA715">
        <v>11.8</v>
      </c>
      <c r="BB715">
        <v>0</v>
      </c>
      <c r="BC715" t="s">
        <v>81</v>
      </c>
      <c r="BD715">
        <v>0</v>
      </c>
      <c r="BE715" t="s">
        <v>76</v>
      </c>
      <c r="BF715">
        <v>8.3586320000000018</v>
      </c>
      <c r="BG715" t="s">
        <v>5741</v>
      </c>
    </row>
    <row r="716" spans="1:59" x14ac:dyDescent="0.25">
      <c r="A716" t="s">
        <v>884</v>
      </c>
      <c r="B716" t="s">
        <v>156</v>
      </c>
      <c r="C716">
        <v>2</v>
      </c>
      <c r="D716">
        <v>100</v>
      </c>
      <c r="E716" t="s">
        <v>91</v>
      </c>
      <c r="F716" t="s">
        <v>66</v>
      </c>
      <c r="G716" t="s">
        <v>67</v>
      </c>
      <c r="H716" t="s">
        <v>68</v>
      </c>
      <c r="I716" t="s">
        <v>6</v>
      </c>
      <c r="J716" t="s">
        <v>1518</v>
      </c>
      <c r="K716" t="s">
        <v>70</v>
      </c>
      <c r="L716">
        <v>50</v>
      </c>
      <c r="M716">
        <v>1137315</v>
      </c>
      <c r="N716">
        <v>20</v>
      </c>
      <c r="O716">
        <v>3</v>
      </c>
      <c r="P716" t="s">
        <v>109</v>
      </c>
      <c r="Q716" t="s">
        <v>4976</v>
      </c>
      <c r="R716">
        <v>10</v>
      </c>
      <c r="S716" t="s">
        <v>4520</v>
      </c>
      <c r="T716">
        <v>5</v>
      </c>
      <c r="U716">
        <v>8</v>
      </c>
      <c r="V716">
        <v>0</v>
      </c>
      <c r="W716">
        <v>0</v>
      </c>
      <c r="X716">
        <v>0</v>
      </c>
      <c r="Y716">
        <v>0</v>
      </c>
      <c r="Z716">
        <v>5</v>
      </c>
      <c r="AA716">
        <v>8</v>
      </c>
      <c r="AB716">
        <v>50</v>
      </c>
      <c r="AC716">
        <v>25</v>
      </c>
      <c r="AD716">
        <v>0</v>
      </c>
      <c r="AE716">
        <v>0</v>
      </c>
      <c r="AF716">
        <v>25</v>
      </c>
      <c r="AG716">
        <v>0</v>
      </c>
      <c r="AH716">
        <v>25</v>
      </c>
      <c r="AI716">
        <v>25</v>
      </c>
      <c r="AJ716">
        <v>25</v>
      </c>
      <c r="AK716">
        <v>25</v>
      </c>
      <c r="AL716">
        <v>0</v>
      </c>
      <c r="AM716">
        <v>0.4</v>
      </c>
      <c r="AN716">
        <v>2.2727272727272729</v>
      </c>
      <c r="AO716">
        <v>0</v>
      </c>
      <c r="AP716" t="s">
        <v>103</v>
      </c>
      <c r="AQ716" t="s">
        <v>73</v>
      </c>
      <c r="AR716" t="s">
        <v>191</v>
      </c>
      <c r="AS716">
        <v>0</v>
      </c>
      <c r="AT716">
        <v>0</v>
      </c>
      <c r="AU716">
        <v>0</v>
      </c>
      <c r="AV716">
        <v>0</v>
      </c>
      <c r="AW716">
        <v>0</v>
      </c>
      <c r="AX716">
        <v>0</v>
      </c>
      <c r="AY716">
        <v>0</v>
      </c>
      <c r="AZ716" t="s">
        <v>83</v>
      </c>
      <c r="BA716">
        <v>20</v>
      </c>
      <c r="BB716">
        <v>0</v>
      </c>
      <c r="BC716" t="s">
        <v>75</v>
      </c>
      <c r="BD716">
        <v>0</v>
      </c>
      <c r="BE716" t="s">
        <v>76</v>
      </c>
      <c r="BF716">
        <v>8.2050613333333331</v>
      </c>
      <c r="BG716" t="s">
        <v>5742</v>
      </c>
    </row>
    <row r="717" spans="1:59" x14ac:dyDescent="0.25">
      <c r="A717" t="s">
        <v>885</v>
      </c>
      <c r="B717" t="s">
        <v>156</v>
      </c>
      <c r="C717">
        <v>2</v>
      </c>
      <c r="D717">
        <v>101</v>
      </c>
      <c r="E717" t="s">
        <v>91</v>
      </c>
      <c r="F717" t="s">
        <v>66</v>
      </c>
      <c r="G717" t="s">
        <v>67</v>
      </c>
      <c r="H717" t="s">
        <v>68</v>
      </c>
      <c r="I717" t="s">
        <v>6</v>
      </c>
      <c r="J717" t="s">
        <v>1518</v>
      </c>
      <c r="K717" t="s">
        <v>70</v>
      </c>
      <c r="L717">
        <v>50</v>
      </c>
      <c r="M717">
        <v>1137317</v>
      </c>
      <c r="N717">
        <v>20</v>
      </c>
      <c r="O717">
        <v>3</v>
      </c>
      <c r="P717" t="s">
        <v>109</v>
      </c>
      <c r="Q717" t="s">
        <v>4976</v>
      </c>
      <c r="R717">
        <v>10</v>
      </c>
      <c r="S717" t="s">
        <v>4520</v>
      </c>
      <c r="T717">
        <v>5</v>
      </c>
      <c r="U717">
        <v>8</v>
      </c>
      <c r="V717">
        <v>0</v>
      </c>
      <c r="W717">
        <v>0</v>
      </c>
      <c r="X717">
        <v>0</v>
      </c>
      <c r="Y717">
        <v>0</v>
      </c>
      <c r="Z717">
        <v>5</v>
      </c>
      <c r="AA717">
        <v>8</v>
      </c>
      <c r="AB717">
        <v>50</v>
      </c>
      <c r="AC717">
        <v>25</v>
      </c>
      <c r="AD717">
        <v>0</v>
      </c>
      <c r="AE717">
        <v>0</v>
      </c>
      <c r="AF717">
        <v>25</v>
      </c>
      <c r="AG717">
        <v>0</v>
      </c>
      <c r="AH717">
        <v>25</v>
      </c>
      <c r="AI717">
        <v>25</v>
      </c>
      <c r="AJ717">
        <v>25</v>
      </c>
      <c r="AK717">
        <v>25</v>
      </c>
      <c r="AL717">
        <v>0</v>
      </c>
      <c r="AM717">
        <v>0.4</v>
      </c>
      <c r="AN717">
        <v>2.2727272727272729</v>
      </c>
      <c r="AO717">
        <v>0</v>
      </c>
      <c r="AP717" t="s">
        <v>103</v>
      </c>
      <c r="AQ717" t="s">
        <v>73</v>
      </c>
      <c r="AR717" t="s">
        <v>191</v>
      </c>
      <c r="AS717">
        <v>0</v>
      </c>
      <c r="AT717">
        <v>0</v>
      </c>
      <c r="AU717">
        <v>0</v>
      </c>
      <c r="AV717">
        <v>0</v>
      </c>
      <c r="AW717">
        <v>0</v>
      </c>
      <c r="AX717">
        <v>0</v>
      </c>
      <c r="AY717">
        <v>0</v>
      </c>
      <c r="AZ717" t="s">
        <v>83</v>
      </c>
      <c r="BA717">
        <v>20</v>
      </c>
      <c r="BB717">
        <v>0</v>
      </c>
      <c r="BC717" t="s">
        <v>76</v>
      </c>
      <c r="BD717">
        <v>0</v>
      </c>
      <c r="BE717" t="s">
        <v>76</v>
      </c>
      <c r="BF717">
        <v>8.117306666666666</v>
      </c>
      <c r="BG717" t="s">
        <v>5742</v>
      </c>
    </row>
    <row r="718" spans="1:59" x14ac:dyDescent="0.25">
      <c r="A718" t="s">
        <v>886</v>
      </c>
      <c r="B718" t="s">
        <v>156</v>
      </c>
      <c r="C718">
        <v>2</v>
      </c>
      <c r="D718">
        <v>102</v>
      </c>
      <c r="E718" t="s">
        <v>91</v>
      </c>
      <c r="F718" t="s">
        <v>66</v>
      </c>
      <c r="G718" t="s">
        <v>67</v>
      </c>
      <c r="H718" t="s">
        <v>68</v>
      </c>
      <c r="I718" t="s">
        <v>6</v>
      </c>
      <c r="J718" t="s">
        <v>7</v>
      </c>
      <c r="K718" t="s">
        <v>70</v>
      </c>
      <c r="L718">
        <v>50</v>
      </c>
      <c r="M718">
        <v>3551941</v>
      </c>
      <c r="N718">
        <v>20</v>
      </c>
      <c r="O718">
        <v>3</v>
      </c>
      <c r="P718" t="s">
        <v>109</v>
      </c>
      <c r="Q718" t="s">
        <v>4976</v>
      </c>
      <c r="R718">
        <v>10</v>
      </c>
      <c r="S718" t="s">
        <v>5036</v>
      </c>
      <c r="T718">
        <v>30</v>
      </c>
      <c r="U718">
        <v>34</v>
      </c>
      <c r="V718">
        <v>0</v>
      </c>
      <c r="W718">
        <v>0</v>
      </c>
      <c r="X718">
        <v>0</v>
      </c>
      <c r="Y718">
        <v>0</v>
      </c>
      <c r="Z718">
        <v>30</v>
      </c>
      <c r="AA718">
        <v>34</v>
      </c>
      <c r="AB718">
        <v>50</v>
      </c>
      <c r="AC718">
        <v>36</v>
      </c>
      <c r="AD718">
        <v>0</v>
      </c>
      <c r="AE718">
        <v>0</v>
      </c>
      <c r="AF718">
        <v>36</v>
      </c>
      <c r="AG718">
        <v>0</v>
      </c>
      <c r="AH718">
        <v>14</v>
      </c>
      <c r="AI718">
        <v>14</v>
      </c>
      <c r="AJ718">
        <v>14</v>
      </c>
      <c r="AK718">
        <v>14</v>
      </c>
      <c r="AL718">
        <v>0</v>
      </c>
      <c r="AM718">
        <v>0.4</v>
      </c>
      <c r="AN718">
        <v>1.2727272727272727</v>
      </c>
      <c r="AO718">
        <v>0</v>
      </c>
      <c r="AP718" t="s">
        <v>103</v>
      </c>
      <c r="AQ718" t="s">
        <v>73</v>
      </c>
      <c r="AR718" t="s">
        <v>191</v>
      </c>
      <c r="AS718">
        <v>0</v>
      </c>
      <c r="AT718">
        <v>0</v>
      </c>
      <c r="AU718">
        <v>0</v>
      </c>
      <c r="AV718">
        <v>0</v>
      </c>
      <c r="AW718">
        <v>0</v>
      </c>
      <c r="AX718">
        <v>0</v>
      </c>
      <c r="AY718">
        <v>0</v>
      </c>
      <c r="AZ718" t="s">
        <v>80</v>
      </c>
      <c r="BA718">
        <v>20</v>
      </c>
      <c r="BB718">
        <v>0</v>
      </c>
      <c r="BC718" t="s">
        <v>76</v>
      </c>
      <c r="BD718">
        <v>0</v>
      </c>
      <c r="BE718" t="s">
        <v>76</v>
      </c>
      <c r="BF718">
        <v>8.4025093333333309</v>
      </c>
      <c r="BG718" t="s">
        <v>5742</v>
      </c>
    </row>
    <row r="719" spans="1:59" x14ac:dyDescent="0.25">
      <c r="A719" t="s">
        <v>887</v>
      </c>
      <c r="B719" t="s">
        <v>156</v>
      </c>
      <c r="C719">
        <v>2</v>
      </c>
      <c r="D719">
        <v>103</v>
      </c>
      <c r="E719" t="s">
        <v>91</v>
      </c>
      <c r="F719" t="s">
        <v>66</v>
      </c>
      <c r="G719" t="s">
        <v>67</v>
      </c>
      <c r="H719" t="s">
        <v>68</v>
      </c>
      <c r="I719" t="s">
        <v>6</v>
      </c>
      <c r="J719" t="s">
        <v>7</v>
      </c>
      <c r="K719" t="s">
        <v>70</v>
      </c>
      <c r="L719">
        <v>50</v>
      </c>
      <c r="M719">
        <v>3551943</v>
      </c>
      <c r="N719">
        <v>20</v>
      </c>
      <c r="O719">
        <v>3</v>
      </c>
      <c r="P719" t="s">
        <v>109</v>
      </c>
      <c r="Q719" t="s">
        <v>4976</v>
      </c>
      <c r="R719">
        <v>10</v>
      </c>
      <c r="S719" t="s">
        <v>5036</v>
      </c>
      <c r="T719">
        <v>30</v>
      </c>
      <c r="U719">
        <v>34</v>
      </c>
      <c r="V719">
        <v>0</v>
      </c>
      <c r="W719">
        <v>0</v>
      </c>
      <c r="X719">
        <v>0</v>
      </c>
      <c r="Y719">
        <v>0</v>
      </c>
      <c r="Z719">
        <v>30</v>
      </c>
      <c r="AA719">
        <v>34</v>
      </c>
      <c r="AB719">
        <v>50</v>
      </c>
      <c r="AC719">
        <v>36</v>
      </c>
      <c r="AD719">
        <v>0</v>
      </c>
      <c r="AE719">
        <v>0</v>
      </c>
      <c r="AF719">
        <v>36</v>
      </c>
      <c r="AG719">
        <v>0</v>
      </c>
      <c r="AH719">
        <v>14</v>
      </c>
      <c r="AI719">
        <v>14</v>
      </c>
      <c r="AJ719">
        <v>14</v>
      </c>
      <c r="AK719">
        <v>14</v>
      </c>
      <c r="AL719">
        <v>0</v>
      </c>
      <c r="AM719">
        <v>0.4</v>
      </c>
      <c r="AN719">
        <v>1.2727272727272727</v>
      </c>
      <c r="AO719">
        <v>0</v>
      </c>
      <c r="AP719" t="s">
        <v>103</v>
      </c>
      <c r="AQ719" t="s">
        <v>73</v>
      </c>
      <c r="AR719" t="s">
        <v>191</v>
      </c>
      <c r="AS719">
        <v>0</v>
      </c>
      <c r="AT719">
        <v>0</v>
      </c>
      <c r="AU719">
        <v>0</v>
      </c>
      <c r="AV719">
        <v>0</v>
      </c>
      <c r="AW719">
        <v>0</v>
      </c>
      <c r="AX719">
        <v>0</v>
      </c>
      <c r="AY719">
        <v>0</v>
      </c>
      <c r="AZ719" t="s">
        <v>80</v>
      </c>
      <c r="BA719">
        <v>20</v>
      </c>
      <c r="BB719">
        <v>0</v>
      </c>
      <c r="BC719" t="s">
        <v>76</v>
      </c>
      <c r="BD719">
        <v>0</v>
      </c>
      <c r="BE719" t="s">
        <v>76</v>
      </c>
      <c r="BF719">
        <v>8.9948533333333334</v>
      </c>
      <c r="BG719" t="s">
        <v>5742</v>
      </c>
    </row>
    <row r="720" spans="1:59" x14ac:dyDescent="0.25">
      <c r="A720" t="s">
        <v>888</v>
      </c>
      <c r="B720" t="s">
        <v>156</v>
      </c>
      <c r="C720">
        <v>2</v>
      </c>
      <c r="D720">
        <v>104</v>
      </c>
      <c r="E720">
        <v>2</v>
      </c>
      <c r="F720" t="s">
        <v>66</v>
      </c>
      <c r="G720" t="s">
        <v>67</v>
      </c>
      <c r="H720" t="s">
        <v>68</v>
      </c>
      <c r="I720" t="s">
        <v>10</v>
      </c>
      <c r="J720" t="s">
        <v>10</v>
      </c>
      <c r="K720" t="s">
        <v>100</v>
      </c>
      <c r="L720">
        <v>50</v>
      </c>
      <c r="M720">
        <v>1137323</v>
      </c>
      <c r="N720">
        <v>0</v>
      </c>
      <c r="O720">
        <v>3</v>
      </c>
      <c r="P720" t="s">
        <v>109</v>
      </c>
      <c r="Q720" t="s">
        <v>4976</v>
      </c>
      <c r="R720">
        <v>10</v>
      </c>
      <c r="S720" t="s">
        <v>2694</v>
      </c>
      <c r="T720">
        <v>0</v>
      </c>
      <c r="U720">
        <v>0</v>
      </c>
      <c r="V720">
        <v>0</v>
      </c>
      <c r="W720">
        <v>0</v>
      </c>
      <c r="X720">
        <v>0</v>
      </c>
      <c r="Y720">
        <v>0</v>
      </c>
      <c r="Z720">
        <v>0</v>
      </c>
      <c r="AA720">
        <v>0</v>
      </c>
      <c r="AB720">
        <v>50</v>
      </c>
      <c r="AC720">
        <v>0</v>
      </c>
      <c r="AD720">
        <v>0</v>
      </c>
      <c r="AE720">
        <v>0</v>
      </c>
      <c r="AF720">
        <v>0</v>
      </c>
      <c r="AG720">
        <v>0</v>
      </c>
      <c r="AH720">
        <v>50</v>
      </c>
      <c r="AI720">
        <v>50</v>
      </c>
      <c r="AJ720">
        <v>50</v>
      </c>
      <c r="AK720">
        <v>50</v>
      </c>
      <c r="AL720">
        <v>0</v>
      </c>
      <c r="AM720">
        <v>0</v>
      </c>
      <c r="AN720">
        <v>4.5454545454545459</v>
      </c>
      <c r="AO720">
        <v>0</v>
      </c>
      <c r="AP720" t="s">
        <v>113</v>
      </c>
      <c r="AQ720" t="s">
        <v>86</v>
      </c>
      <c r="AR720" t="s">
        <v>472</v>
      </c>
      <c r="AS720">
        <v>0</v>
      </c>
      <c r="AT720">
        <v>0</v>
      </c>
      <c r="AU720">
        <v>0</v>
      </c>
      <c r="AV720">
        <v>0</v>
      </c>
      <c r="AW720">
        <v>0</v>
      </c>
      <c r="AX720">
        <v>0</v>
      </c>
      <c r="AY720">
        <v>0</v>
      </c>
      <c r="AZ720" t="s">
        <v>74</v>
      </c>
      <c r="BA720">
        <v>0</v>
      </c>
      <c r="BB720">
        <v>0</v>
      </c>
      <c r="BC720" t="s">
        <v>76</v>
      </c>
      <c r="BD720">
        <v>1</v>
      </c>
      <c r="BE720" t="s">
        <v>76</v>
      </c>
      <c r="BF720">
        <v>0</v>
      </c>
      <c r="BG720" t="s">
        <v>5742</v>
      </c>
    </row>
    <row r="721" spans="1:59" x14ac:dyDescent="0.25">
      <c r="A721" t="s">
        <v>889</v>
      </c>
      <c r="B721" t="s">
        <v>156</v>
      </c>
      <c r="C721">
        <v>2</v>
      </c>
      <c r="D721">
        <v>105</v>
      </c>
      <c r="E721">
        <v>2</v>
      </c>
      <c r="F721" t="s">
        <v>66</v>
      </c>
      <c r="G721" t="s">
        <v>67</v>
      </c>
      <c r="H721" t="s">
        <v>68</v>
      </c>
      <c r="I721" t="s">
        <v>10</v>
      </c>
      <c r="J721" t="s">
        <v>10</v>
      </c>
      <c r="K721" t="s">
        <v>100</v>
      </c>
      <c r="L721">
        <v>50</v>
      </c>
      <c r="M721">
        <v>1137325</v>
      </c>
      <c r="N721">
        <v>0</v>
      </c>
      <c r="O721">
        <v>3</v>
      </c>
      <c r="P721" t="s">
        <v>109</v>
      </c>
      <c r="Q721" t="s">
        <v>4976</v>
      </c>
      <c r="R721">
        <v>10</v>
      </c>
      <c r="S721" t="s">
        <v>2694</v>
      </c>
      <c r="T721">
        <v>0</v>
      </c>
      <c r="U721">
        <v>0</v>
      </c>
      <c r="V721">
        <v>0</v>
      </c>
      <c r="W721">
        <v>0</v>
      </c>
      <c r="X721">
        <v>0</v>
      </c>
      <c r="Y721">
        <v>0</v>
      </c>
      <c r="Z721">
        <v>0</v>
      </c>
      <c r="AA721">
        <v>0</v>
      </c>
      <c r="AB721">
        <v>50</v>
      </c>
      <c r="AC721">
        <v>0</v>
      </c>
      <c r="AD721">
        <v>0</v>
      </c>
      <c r="AE721">
        <v>0</v>
      </c>
      <c r="AF721">
        <v>0</v>
      </c>
      <c r="AG721">
        <v>0</v>
      </c>
      <c r="AH721">
        <v>50</v>
      </c>
      <c r="AI721">
        <v>50</v>
      </c>
      <c r="AJ721">
        <v>50</v>
      </c>
      <c r="AK721">
        <v>50</v>
      </c>
      <c r="AL721">
        <v>0</v>
      </c>
      <c r="AM721">
        <v>0</v>
      </c>
      <c r="AN721">
        <v>4.5454545454545459</v>
      </c>
      <c r="AO721">
        <v>0</v>
      </c>
      <c r="AP721" t="s">
        <v>113</v>
      </c>
      <c r="AQ721" t="s">
        <v>86</v>
      </c>
      <c r="AR721" t="s">
        <v>472</v>
      </c>
      <c r="AS721">
        <v>0</v>
      </c>
      <c r="AT721">
        <v>0</v>
      </c>
      <c r="AU721">
        <v>0</v>
      </c>
      <c r="AV721">
        <v>0</v>
      </c>
      <c r="AW721">
        <v>0</v>
      </c>
      <c r="AX721">
        <v>0</v>
      </c>
      <c r="AY721">
        <v>0</v>
      </c>
      <c r="AZ721" t="s">
        <v>74</v>
      </c>
      <c r="BA721">
        <v>0</v>
      </c>
      <c r="BB721">
        <v>0</v>
      </c>
      <c r="BC721" t="s">
        <v>76</v>
      </c>
      <c r="BD721">
        <v>2</v>
      </c>
      <c r="BE721" t="s">
        <v>76</v>
      </c>
      <c r="BF721">
        <v>0</v>
      </c>
      <c r="BG721" t="s">
        <v>5742</v>
      </c>
    </row>
    <row r="722" spans="1:59" x14ac:dyDescent="0.25">
      <c r="A722" t="s">
        <v>890</v>
      </c>
      <c r="B722" t="s">
        <v>156</v>
      </c>
      <c r="C722">
        <v>2</v>
      </c>
      <c r="D722">
        <v>106</v>
      </c>
      <c r="E722">
        <v>2</v>
      </c>
      <c r="F722" t="s">
        <v>66</v>
      </c>
      <c r="G722" t="s">
        <v>67</v>
      </c>
      <c r="H722" t="s">
        <v>68</v>
      </c>
      <c r="I722" t="s">
        <v>10</v>
      </c>
      <c r="J722" t="s">
        <v>10</v>
      </c>
      <c r="K722" t="s">
        <v>100</v>
      </c>
      <c r="L722">
        <v>50</v>
      </c>
      <c r="M722">
        <v>1137327</v>
      </c>
      <c r="N722">
        <v>0</v>
      </c>
      <c r="O722">
        <v>3</v>
      </c>
      <c r="P722" t="s">
        <v>109</v>
      </c>
      <c r="Q722" t="s">
        <v>4976</v>
      </c>
      <c r="R722">
        <v>10</v>
      </c>
      <c r="S722" t="s">
        <v>2694</v>
      </c>
      <c r="T722">
        <v>0</v>
      </c>
      <c r="U722">
        <v>0</v>
      </c>
      <c r="V722">
        <v>0</v>
      </c>
      <c r="W722">
        <v>0</v>
      </c>
      <c r="X722">
        <v>0</v>
      </c>
      <c r="Y722">
        <v>0</v>
      </c>
      <c r="Z722">
        <v>0</v>
      </c>
      <c r="AA722">
        <v>0</v>
      </c>
      <c r="AB722">
        <v>50</v>
      </c>
      <c r="AC722">
        <v>0</v>
      </c>
      <c r="AD722">
        <v>0</v>
      </c>
      <c r="AE722">
        <v>0</v>
      </c>
      <c r="AF722">
        <v>0</v>
      </c>
      <c r="AG722">
        <v>0</v>
      </c>
      <c r="AH722">
        <v>50</v>
      </c>
      <c r="AI722">
        <v>50</v>
      </c>
      <c r="AJ722">
        <v>50</v>
      </c>
      <c r="AK722">
        <v>50</v>
      </c>
      <c r="AL722">
        <v>0</v>
      </c>
      <c r="AM722">
        <v>0</v>
      </c>
      <c r="AN722">
        <v>4.5454545454545459</v>
      </c>
      <c r="AO722">
        <v>0</v>
      </c>
      <c r="AP722" t="s">
        <v>113</v>
      </c>
      <c r="AQ722" t="s">
        <v>86</v>
      </c>
      <c r="AR722" t="s">
        <v>472</v>
      </c>
      <c r="AS722">
        <v>0</v>
      </c>
      <c r="AT722">
        <v>0</v>
      </c>
      <c r="AU722">
        <v>0</v>
      </c>
      <c r="AV722">
        <v>0</v>
      </c>
      <c r="AW722">
        <v>0</v>
      </c>
      <c r="AX722">
        <v>0</v>
      </c>
      <c r="AY722">
        <v>0</v>
      </c>
      <c r="AZ722" t="s">
        <v>74</v>
      </c>
      <c r="BA722">
        <v>0</v>
      </c>
      <c r="BB722">
        <v>0</v>
      </c>
      <c r="BC722" t="s">
        <v>76</v>
      </c>
      <c r="BD722">
        <v>3</v>
      </c>
      <c r="BE722" t="s">
        <v>76</v>
      </c>
      <c r="BF722">
        <v>0</v>
      </c>
      <c r="BG722" t="s">
        <v>5742</v>
      </c>
    </row>
    <row r="723" spans="1:59" x14ac:dyDescent="0.25">
      <c r="A723" t="s">
        <v>891</v>
      </c>
      <c r="B723" t="s">
        <v>156</v>
      </c>
      <c r="C723">
        <v>2</v>
      </c>
      <c r="D723">
        <v>107</v>
      </c>
      <c r="E723">
        <v>2</v>
      </c>
      <c r="F723" t="s">
        <v>66</v>
      </c>
      <c r="G723" t="s">
        <v>67</v>
      </c>
      <c r="H723" t="s">
        <v>68</v>
      </c>
      <c r="I723" t="s">
        <v>10</v>
      </c>
      <c r="J723" t="s">
        <v>10</v>
      </c>
      <c r="K723" t="s">
        <v>100</v>
      </c>
      <c r="L723">
        <v>50</v>
      </c>
      <c r="M723">
        <v>1137329</v>
      </c>
      <c r="N723">
        <v>0</v>
      </c>
      <c r="O723">
        <v>3</v>
      </c>
      <c r="P723" t="s">
        <v>109</v>
      </c>
      <c r="Q723" t="s">
        <v>4976</v>
      </c>
      <c r="R723">
        <v>10</v>
      </c>
      <c r="S723" t="s">
        <v>2694</v>
      </c>
      <c r="T723">
        <v>0</v>
      </c>
      <c r="U723">
        <v>0</v>
      </c>
      <c r="V723">
        <v>0</v>
      </c>
      <c r="W723">
        <v>0</v>
      </c>
      <c r="X723">
        <v>0</v>
      </c>
      <c r="Y723">
        <v>0</v>
      </c>
      <c r="Z723">
        <v>0</v>
      </c>
      <c r="AA723">
        <v>0</v>
      </c>
      <c r="AB723">
        <v>50</v>
      </c>
      <c r="AC723">
        <v>0</v>
      </c>
      <c r="AD723">
        <v>0</v>
      </c>
      <c r="AE723">
        <v>0</v>
      </c>
      <c r="AF723">
        <v>0</v>
      </c>
      <c r="AG723">
        <v>0</v>
      </c>
      <c r="AH723">
        <v>50</v>
      </c>
      <c r="AI723">
        <v>50</v>
      </c>
      <c r="AJ723">
        <v>50</v>
      </c>
      <c r="AK723">
        <v>50</v>
      </c>
      <c r="AL723">
        <v>0</v>
      </c>
      <c r="AM723">
        <v>0</v>
      </c>
      <c r="AN723">
        <v>4.5454545454545459</v>
      </c>
      <c r="AO723">
        <v>0</v>
      </c>
      <c r="AP723" t="s">
        <v>113</v>
      </c>
      <c r="AQ723" t="s">
        <v>86</v>
      </c>
      <c r="AR723" t="s">
        <v>472</v>
      </c>
      <c r="AS723">
        <v>0</v>
      </c>
      <c r="AT723">
        <v>0</v>
      </c>
      <c r="AU723">
        <v>0</v>
      </c>
      <c r="AV723">
        <v>0</v>
      </c>
      <c r="AW723">
        <v>0</v>
      </c>
      <c r="AX723">
        <v>0</v>
      </c>
      <c r="AY723">
        <v>0</v>
      </c>
      <c r="AZ723" t="s">
        <v>74</v>
      </c>
      <c r="BA723">
        <v>0</v>
      </c>
      <c r="BB723">
        <v>0</v>
      </c>
      <c r="BC723" t="s">
        <v>76</v>
      </c>
      <c r="BD723">
        <v>4</v>
      </c>
      <c r="BE723" t="s">
        <v>76</v>
      </c>
      <c r="BF723">
        <v>0</v>
      </c>
      <c r="BG723" t="s">
        <v>5742</v>
      </c>
    </row>
    <row r="724" spans="1:59" x14ac:dyDescent="0.25">
      <c r="A724" t="s">
        <v>892</v>
      </c>
      <c r="B724" t="s">
        <v>156</v>
      </c>
      <c r="C724">
        <v>2</v>
      </c>
      <c r="D724">
        <v>108</v>
      </c>
      <c r="E724">
        <v>2</v>
      </c>
      <c r="F724" t="s">
        <v>66</v>
      </c>
      <c r="G724" t="s">
        <v>67</v>
      </c>
      <c r="H724" t="s">
        <v>68</v>
      </c>
      <c r="I724" t="s">
        <v>10</v>
      </c>
      <c r="J724" t="s">
        <v>10</v>
      </c>
      <c r="K724" t="s">
        <v>100</v>
      </c>
      <c r="L724">
        <v>50</v>
      </c>
      <c r="M724">
        <v>1137331</v>
      </c>
      <c r="N724">
        <v>0</v>
      </c>
      <c r="O724">
        <v>3</v>
      </c>
      <c r="P724" t="s">
        <v>109</v>
      </c>
      <c r="Q724" t="s">
        <v>4976</v>
      </c>
      <c r="R724">
        <v>10</v>
      </c>
      <c r="S724" t="s">
        <v>2694</v>
      </c>
      <c r="T724">
        <v>0</v>
      </c>
      <c r="U724">
        <v>0</v>
      </c>
      <c r="V724">
        <v>0</v>
      </c>
      <c r="W724">
        <v>0</v>
      </c>
      <c r="X724">
        <v>0</v>
      </c>
      <c r="Y724">
        <v>0</v>
      </c>
      <c r="Z724">
        <v>0</v>
      </c>
      <c r="AA724">
        <v>0</v>
      </c>
      <c r="AB724">
        <v>50</v>
      </c>
      <c r="AC724">
        <v>0</v>
      </c>
      <c r="AD724">
        <v>0</v>
      </c>
      <c r="AE724">
        <v>0</v>
      </c>
      <c r="AF724">
        <v>0</v>
      </c>
      <c r="AG724">
        <v>0</v>
      </c>
      <c r="AH724">
        <v>50</v>
      </c>
      <c r="AI724">
        <v>50</v>
      </c>
      <c r="AJ724">
        <v>50</v>
      </c>
      <c r="AK724">
        <v>50</v>
      </c>
      <c r="AL724">
        <v>0</v>
      </c>
      <c r="AM724">
        <v>0</v>
      </c>
      <c r="AN724">
        <v>4.5454545454545459</v>
      </c>
      <c r="AO724">
        <v>0</v>
      </c>
      <c r="AP724" t="s">
        <v>113</v>
      </c>
      <c r="AQ724" t="s">
        <v>86</v>
      </c>
      <c r="AR724" t="s">
        <v>472</v>
      </c>
      <c r="AS724">
        <v>0</v>
      </c>
      <c r="AT724">
        <v>0</v>
      </c>
      <c r="AU724">
        <v>0</v>
      </c>
      <c r="AV724">
        <v>0</v>
      </c>
      <c r="AW724">
        <v>0</v>
      </c>
      <c r="AX724">
        <v>0</v>
      </c>
      <c r="AY724">
        <v>0</v>
      </c>
      <c r="AZ724" t="s">
        <v>74</v>
      </c>
      <c r="BA724">
        <v>0</v>
      </c>
      <c r="BB724">
        <v>0</v>
      </c>
      <c r="BC724" t="s">
        <v>76</v>
      </c>
      <c r="BD724">
        <v>5</v>
      </c>
      <c r="BE724" t="s">
        <v>76</v>
      </c>
      <c r="BF724">
        <v>0</v>
      </c>
      <c r="BG724" t="s">
        <v>5742</v>
      </c>
    </row>
    <row r="725" spans="1:59" x14ac:dyDescent="0.25">
      <c r="A725" t="s">
        <v>893</v>
      </c>
      <c r="B725" t="s">
        <v>156</v>
      </c>
      <c r="C725">
        <v>2</v>
      </c>
      <c r="D725">
        <v>109</v>
      </c>
      <c r="E725">
        <v>2</v>
      </c>
      <c r="F725" t="s">
        <v>66</v>
      </c>
      <c r="G725" t="s">
        <v>67</v>
      </c>
      <c r="H725" t="s">
        <v>68</v>
      </c>
      <c r="I725" t="s">
        <v>10</v>
      </c>
      <c r="J725" t="s">
        <v>10</v>
      </c>
      <c r="K725" t="s">
        <v>100</v>
      </c>
      <c r="L725">
        <v>50</v>
      </c>
      <c r="M725">
        <v>1137333</v>
      </c>
      <c r="N725">
        <v>0</v>
      </c>
      <c r="O725">
        <v>3</v>
      </c>
      <c r="P725" t="s">
        <v>109</v>
      </c>
      <c r="Q725" t="s">
        <v>4976</v>
      </c>
      <c r="R725">
        <v>10</v>
      </c>
      <c r="S725" t="s">
        <v>2694</v>
      </c>
      <c r="T725">
        <v>0</v>
      </c>
      <c r="U725">
        <v>0</v>
      </c>
      <c r="V725">
        <v>0</v>
      </c>
      <c r="W725">
        <v>0</v>
      </c>
      <c r="X725">
        <v>0</v>
      </c>
      <c r="Y725">
        <v>0</v>
      </c>
      <c r="Z725">
        <v>0</v>
      </c>
      <c r="AA725">
        <v>0</v>
      </c>
      <c r="AB725">
        <v>50</v>
      </c>
      <c r="AC725">
        <v>0</v>
      </c>
      <c r="AD725">
        <v>0</v>
      </c>
      <c r="AE725">
        <v>0</v>
      </c>
      <c r="AF725">
        <v>0</v>
      </c>
      <c r="AG725">
        <v>0</v>
      </c>
      <c r="AH725">
        <v>50</v>
      </c>
      <c r="AI725">
        <v>50</v>
      </c>
      <c r="AJ725">
        <v>50</v>
      </c>
      <c r="AK725">
        <v>50</v>
      </c>
      <c r="AL725">
        <v>0</v>
      </c>
      <c r="AM725">
        <v>0</v>
      </c>
      <c r="AN725">
        <v>4.5454545454545459</v>
      </c>
      <c r="AO725">
        <v>0</v>
      </c>
      <c r="AP725" t="s">
        <v>113</v>
      </c>
      <c r="AQ725" t="s">
        <v>86</v>
      </c>
      <c r="AR725" t="s">
        <v>472</v>
      </c>
      <c r="AS725">
        <v>0</v>
      </c>
      <c r="AT725">
        <v>0</v>
      </c>
      <c r="AU725">
        <v>0</v>
      </c>
      <c r="AV725">
        <v>0</v>
      </c>
      <c r="AW725">
        <v>0</v>
      </c>
      <c r="AX725">
        <v>0</v>
      </c>
      <c r="AY725">
        <v>0</v>
      </c>
      <c r="AZ725" t="s">
        <v>74</v>
      </c>
      <c r="BA725">
        <v>0</v>
      </c>
      <c r="BB725">
        <v>0</v>
      </c>
      <c r="BC725" t="s">
        <v>76</v>
      </c>
      <c r="BD725">
        <v>6</v>
      </c>
      <c r="BE725" t="s">
        <v>76</v>
      </c>
      <c r="BF725">
        <v>0</v>
      </c>
      <c r="BG725" t="s">
        <v>5742</v>
      </c>
    </row>
    <row r="726" spans="1:59" x14ac:dyDescent="0.25">
      <c r="A726" t="s">
        <v>894</v>
      </c>
      <c r="B726" t="s">
        <v>156</v>
      </c>
      <c r="C726">
        <v>2</v>
      </c>
      <c r="D726">
        <v>110</v>
      </c>
      <c r="E726">
        <v>2</v>
      </c>
      <c r="F726" t="s">
        <v>66</v>
      </c>
      <c r="G726" t="s">
        <v>67</v>
      </c>
      <c r="H726" t="s">
        <v>68</v>
      </c>
      <c r="I726" t="s">
        <v>10</v>
      </c>
      <c r="J726" t="s">
        <v>10</v>
      </c>
      <c r="K726" t="s">
        <v>100</v>
      </c>
      <c r="L726">
        <v>50</v>
      </c>
      <c r="M726">
        <v>1137335</v>
      </c>
      <c r="N726">
        <v>0</v>
      </c>
      <c r="O726">
        <v>3</v>
      </c>
      <c r="P726" t="s">
        <v>109</v>
      </c>
      <c r="Q726" t="s">
        <v>4976</v>
      </c>
      <c r="R726">
        <v>10</v>
      </c>
      <c r="S726" t="s">
        <v>2694</v>
      </c>
      <c r="T726">
        <v>0</v>
      </c>
      <c r="U726">
        <v>0</v>
      </c>
      <c r="V726">
        <v>0</v>
      </c>
      <c r="W726">
        <v>0</v>
      </c>
      <c r="X726">
        <v>0</v>
      </c>
      <c r="Y726">
        <v>0</v>
      </c>
      <c r="Z726">
        <v>0</v>
      </c>
      <c r="AA726">
        <v>0</v>
      </c>
      <c r="AB726">
        <v>50</v>
      </c>
      <c r="AC726">
        <v>0</v>
      </c>
      <c r="AD726">
        <v>0</v>
      </c>
      <c r="AE726">
        <v>0</v>
      </c>
      <c r="AF726">
        <v>0</v>
      </c>
      <c r="AG726">
        <v>0</v>
      </c>
      <c r="AH726">
        <v>50</v>
      </c>
      <c r="AI726">
        <v>50</v>
      </c>
      <c r="AJ726">
        <v>50</v>
      </c>
      <c r="AK726">
        <v>50</v>
      </c>
      <c r="AL726">
        <v>0</v>
      </c>
      <c r="AM726">
        <v>0</v>
      </c>
      <c r="AN726">
        <v>4.5454545454545459</v>
      </c>
      <c r="AO726">
        <v>0</v>
      </c>
      <c r="AP726" t="s">
        <v>113</v>
      </c>
      <c r="AQ726" t="s">
        <v>86</v>
      </c>
      <c r="AR726" t="s">
        <v>472</v>
      </c>
      <c r="AS726">
        <v>0</v>
      </c>
      <c r="AT726">
        <v>0</v>
      </c>
      <c r="AU726">
        <v>0</v>
      </c>
      <c r="AV726">
        <v>0</v>
      </c>
      <c r="AW726">
        <v>0</v>
      </c>
      <c r="AX726">
        <v>0</v>
      </c>
      <c r="AY726">
        <v>0</v>
      </c>
      <c r="AZ726" t="s">
        <v>74</v>
      </c>
      <c r="BA726">
        <v>0</v>
      </c>
      <c r="BB726">
        <v>0</v>
      </c>
      <c r="BC726" t="s">
        <v>81</v>
      </c>
      <c r="BD726">
        <v>7</v>
      </c>
      <c r="BE726" t="s">
        <v>76</v>
      </c>
      <c r="BF726">
        <v>0</v>
      </c>
      <c r="BG726" t="s">
        <v>5742</v>
      </c>
    </row>
    <row r="727" spans="1:59" x14ac:dyDescent="0.25">
      <c r="A727" t="s">
        <v>895</v>
      </c>
      <c r="B727" t="s">
        <v>156</v>
      </c>
      <c r="C727">
        <v>2</v>
      </c>
      <c r="D727">
        <v>111</v>
      </c>
      <c r="E727">
        <v>1</v>
      </c>
      <c r="F727" t="s">
        <v>66</v>
      </c>
      <c r="G727" t="s">
        <v>67</v>
      </c>
      <c r="H727" t="s">
        <v>68</v>
      </c>
      <c r="I727" t="s">
        <v>10</v>
      </c>
      <c r="J727" t="s">
        <v>10</v>
      </c>
      <c r="K727" t="s">
        <v>302</v>
      </c>
      <c r="L727">
        <v>50</v>
      </c>
      <c r="M727">
        <v>1137337</v>
      </c>
      <c r="N727">
        <v>0</v>
      </c>
      <c r="O727">
        <v>3</v>
      </c>
      <c r="P727" t="s">
        <v>109</v>
      </c>
      <c r="Q727" t="s">
        <v>4474</v>
      </c>
      <c r="R727">
        <v>11</v>
      </c>
      <c r="T727">
        <v>0</v>
      </c>
      <c r="U727">
        <v>0</v>
      </c>
      <c r="V727">
        <v>0</v>
      </c>
      <c r="W727">
        <v>0</v>
      </c>
      <c r="X727">
        <v>0</v>
      </c>
      <c r="Y727">
        <v>0</v>
      </c>
      <c r="Z727">
        <v>0</v>
      </c>
      <c r="AA727">
        <v>0</v>
      </c>
      <c r="AB727">
        <v>50</v>
      </c>
      <c r="AC727">
        <v>0</v>
      </c>
      <c r="AD727">
        <v>0</v>
      </c>
      <c r="AE727">
        <v>0</v>
      </c>
      <c r="AF727">
        <v>0</v>
      </c>
      <c r="AG727">
        <v>0</v>
      </c>
      <c r="AH727">
        <v>0</v>
      </c>
      <c r="AI727">
        <v>50</v>
      </c>
      <c r="AJ727">
        <v>50</v>
      </c>
      <c r="AK727">
        <v>50</v>
      </c>
      <c r="AL727">
        <v>50</v>
      </c>
      <c r="AM727">
        <v>0</v>
      </c>
      <c r="AN727">
        <v>4.5454545454545459</v>
      </c>
      <c r="AO727">
        <v>0</v>
      </c>
      <c r="AP727" t="s">
        <v>896</v>
      </c>
      <c r="AQ727" t="s">
        <v>86</v>
      </c>
      <c r="AR727" t="s">
        <v>157</v>
      </c>
      <c r="AS727">
        <v>0</v>
      </c>
      <c r="AT727">
        <v>0</v>
      </c>
      <c r="AU727">
        <v>0</v>
      </c>
      <c r="AV727">
        <v>0</v>
      </c>
      <c r="AW727">
        <v>0</v>
      </c>
      <c r="AX727">
        <v>0</v>
      </c>
      <c r="AY727">
        <v>0</v>
      </c>
      <c r="AZ727" t="s">
        <v>74</v>
      </c>
      <c r="BA727">
        <v>0</v>
      </c>
      <c r="BB727">
        <v>0</v>
      </c>
      <c r="BC727" t="s">
        <v>75</v>
      </c>
      <c r="BD727">
        <v>1</v>
      </c>
      <c r="BE727" t="s">
        <v>76</v>
      </c>
      <c r="BF727">
        <v>0</v>
      </c>
      <c r="BG727" t="s">
        <v>5743</v>
      </c>
    </row>
    <row r="728" spans="1:59" x14ac:dyDescent="0.25">
      <c r="A728" t="s">
        <v>897</v>
      </c>
      <c r="B728" t="s">
        <v>156</v>
      </c>
      <c r="C728">
        <v>2</v>
      </c>
      <c r="D728">
        <v>112</v>
      </c>
      <c r="E728">
        <v>1</v>
      </c>
      <c r="F728" t="s">
        <v>66</v>
      </c>
      <c r="G728" t="s">
        <v>67</v>
      </c>
      <c r="H728" t="s">
        <v>68</v>
      </c>
      <c r="I728" t="s">
        <v>7</v>
      </c>
      <c r="J728" t="s">
        <v>7</v>
      </c>
      <c r="K728" t="s">
        <v>70</v>
      </c>
      <c r="L728">
        <v>50</v>
      </c>
      <c r="M728">
        <v>1137339</v>
      </c>
      <c r="N728">
        <v>6</v>
      </c>
      <c r="O728">
        <v>3</v>
      </c>
      <c r="P728" t="s">
        <v>109</v>
      </c>
      <c r="Q728" t="s">
        <v>4474</v>
      </c>
      <c r="R728">
        <v>11</v>
      </c>
      <c r="T728">
        <v>17</v>
      </c>
      <c r="U728">
        <v>22</v>
      </c>
      <c r="V728">
        <v>4</v>
      </c>
      <c r="W728">
        <v>0</v>
      </c>
      <c r="X728">
        <v>4</v>
      </c>
      <c r="Y728">
        <v>0</v>
      </c>
      <c r="Z728">
        <v>21</v>
      </c>
      <c r="AA728">
        <v>26</v>
      </c>
      <c r="AB728">
        <v>50</v>
      </c>
      <c r="AC728">
        <v>24</v>
      </c>
      <c r="AD728">
        <v>4</v>
      </c>
      <c r="AE728">
        <v>0</v>
      </c>
      <c r="AF728">
        <v>28</v>
      </c>
      <c r="AG728">
        <v>0</v>
      </c>
      <c r="AH728">
        <v>26</v>
      </c>
      <c r="AI728">
        <v>22</v>
      </c>
      <c r="AJ728">
        <v>26</v>
      </c>
      <c r="AK728">
        <v>26</v>
      </c>
      <c r="AL728">
        <v>0</v>
      </c>
      <c r="AM728">
        <v>0.12</v>
      </c>
      <c r="AN728">
        <v>2.3636363636363638</v>
      </c>
      <c r="AO728">
        <v>0</v>
      </c>
      <c r="AP728" t="s">
        <v>82</v>
      </c>
      <c r="AQ728" t="s">
        <v>73</v>
      </c>
      <c r="AR728" t="s">
        <v>157</v>
      </c>
      <c r="AS728">
        <v>2243</v>
      </c>
      <c r="AT728">
        <v>2131</v>
      </c>
      <c r="AU728">
        <v>0</v>
      </c>
      <c r="AV728">
        <v>0</v>
      </c>
      <c r="AW728">
        <v>4.3739999999999997</v>
      </c>
      <c r="AX728">
        <v>0.18225</v>
      </c>
      <c r="AY728">
        <v>5.1029999999999998</v>
      </c>
      <c r="AZ728" t="s">
        <v>74</v>
      </c>
      <c r="BA728">
        <v>0.89700000000000024</v>
      </c>
      <c r="BB728">
        <v>4.9218106995884785</v>
      </c>
      <c r="BC728" t="s">
        <v>76</v>
      </c>
      <c r="BD728">
        <v>0</v>
      </c>
      <c r="BE728" t="s">
        <v>76</v>
      </c>
      <c r="BF728">
        <v>4.3920000000000003</v>
      </c>
      <c r="BG728" t="s">
        <v>5743</v>
      </c>
    </row>
    <row r="729" spans="1:59" x14ac:dyDescent="0.25">
      <c r="A729" t="s">
        <v>898</v>
      </c>
      <c r="B729" t="s">
        <v>156</v>
      </c>
      <c r="C729">
        <v>2</v>
      </c>
      <c r="D729">
        <v>113</v>
      </c>
      <c r="E729">
        <v>1</v>
      </c>
      <c r="F729" t="s">
        <v>66</v>
      </c>
      <c r="G729" t="s">
        <v>67</v>
      </c>
      <c r="H729" t="s">
        <v>68</v>
      </c>
      <c r="I729" t="s">
        <v>7</v>
      </c>
      <c r="J729" t="s">
        <v>7</v>
      </c>
      <c r="K729" t="s">
        <v>70</v>
      </c>
      <c r="L729">
        <v>50</v>
      </c>
      <c r="M729">
        <v>1137341</v>
      </c>
      <c r="N729">
        <v>6</v>
      </c>
      <c r="O729">
        <v>3</v>
      </c>
      <c r="P729" t="s">
        <v>109</v>
      </c>
      <c r="Q729" t="s">
        <v>4474</v>
      </c>
      <c r="R729">
        <v>11</v>
      </c>
      <c r="T729">
        <v>9</v>
      </c>
      <c r="U729">
        <v>14</v>
      </c>
      <c r="V729">
        <v>8</v>
      </c>
      <c r="W729">
        <v>0</v>
      </c>
      <c r="X729">
        <v>8</v>
      </c>
      <c r="Y729">
        <v>3</v>
      </c>
      <c r="Z729">
        <v>20</v>
      </c>
      <c r="AA729">
        <v>25</v>
      </c>
      <c r="AB729">
        <v>50</v>
      </c>
      <c r="AC729">
        <v>14</v>
      </c>
      <c r="AD729">
        <v>8</v>
      </c>
      <c r="AE729">
        <v>4</v>
      </c>
      <c r="AF729">
        <v>26</v>
      </c>
      <c r="AG729">
        <v>0</v>
      </c>
      <c r="AH729">
        <v>36</v>
      </c>
      <c r="AI729">
        <v>24</v>
      </c>
      <c r="AJ729">
        <v>32</v>
      </c>
      <c r="AK729">
        <v>36</v>
      </c>
      <c r="AL729">
        <v>0</v>
      </c>
      <c r="AM729">
        <v>0.12</v>
      </c>
      <c r="AN729">
        <v>2.9090909090909092</v>
      </c>
      <c r="AO729">
        <v>0</v>
      </c>
      <c r="AP729" t="s">
        <v>82</v>
      </c>
      <c r="AQ729" t="s">
        <v>73</v>
      </c>
      <c r="AR729" t="s">
        <v>157</v>
      </c>
      <c r="AS729">
        <v>1346</v>
      </c>
      <c r="AT729">
        <v>1495</v>
      </c>
      <c r="AU729">
        <v>0</v>
      </c>
      <c r="AV729">
        <v>0</v>
      </c>
      <c r="AW729">
        <v>2.8410000000000002</v>
      </c>
      <c r="AX729">
        <v>0.20292857142857143</v>
      </c>
      <c r="AY729">
        <v>5.2761428571428572</v>
      </c>
      <c r="AZ729" t="s">
        <v>74</v>
      </c>
      <c r="BA729">
        <v>0.72385714285714275</v>
      </c>
      <c r="BB729">
        <v>3.5670538542766628</v>
      </c>
      <c r="BC729" t="s">
        <v>76</v>
      </c>
      <c r="BD729">
        <v>0</v>
      </c>
      <c r="BE729" t="s">
        <v>76</v>
      </c>
      <c r="BF729">
        <v>2.8</v>
      </c>
      <c r="BG729" t="s">
        <v>5743</v>
      </c>
    </row>
    <row r="730" spans="1:59" x14ac:dyDescent="0.25">
      <c r="A730" t="s">
        <v>899</v>
      </c>
      <c r="B730" t="s">
        <v>156</v>
      </c>
      <c r="C730">
        <v>2</v>
      </c>
      <c r="D730">
        <v>114</v>
      </c>
      <c r="E730">
        <v>1</v>
      </c>
      <c r="F730" t="s">
        <v>66</v>
      </c>
      <c r="G730" t="s">
        <v>67</v>
      </c>
      <c r="H730" t="s">
        <v>68</v>
      </c>
      <c r="I730" t="s">
        <v>7</v>
      </c>
      <c r="J730" t="s">
        <v>7</v>
      </c>
      <c r="K730" t="s">
        <v>70</v>
      </c>
      <c r="L730">
        <v>50</v>
      </c>
      <c r="M730">
        <v>1137343</v>
      </c>
      <c r="N730">
        <v>6</v>
      </c>
      <c r="O730">
        <v>3</v>
      </c>
      <c r="P730" t="s">
        <v>109</v>
      </c>
      <c r="Q730" t="s">
        <v>4474</v>
      </c>
      <c r="R730">
        <v>11</v>
      </c>
      <c r="T730">
        <v>8</v>
      </c>
      <c r="U730">
        <v>13</v>
      </c>
      <c r="V730">
        <v>5</v>
      </c>
      <c r="W730">
        <v>0</v>
      </c>
      <c r="X730">
        <v>5</v>
      </c>
      <c r="Y730">
        <v>2</v>
      </c>
      <c r="Z730">
        <v>15</v>
      </c>
      <c r="AA730">
        <v>20</v>
      </c>
      <c r="AB730">
        <v>50</v>
      </c>
      <c r="AC730">
        <v>14</v>
      </c>
      <c r="AD730">
        <v>7</v>
      </c>
      <c r="AE730">
        <v>2</v>
      </c>
      <c r="AF730">
        <v>23</v>
      </c>
      <c r="AG730">
        <v>0</v>
      </c>
      <c r="AH730">
        <v>36</v>
      </c>
      <c r="AI730">
        <v>27</v>
      </c>
      <c r="AJ730">
        <v>34</v>
      </c>
      <c r="AK730">
        <v>36</v>
      </c>
      <c r="AL730">
        <v>0</v>
      </c>
      <c r="AM730">
        <v>0.12</v>
      </c>
      <c r="AN730">
        <v>3.0909090909090908</v>
      </c>
      <c r="AO730">
        <v>0</v>
      </c>
      <c r="AP730" t="s">
        <v>82</v>
      </c>
      <c r="AQ730" t="s">
        <v>73</v>
      </c>
      <c r="AR730" t="s">
        <v>157</v>
      </c>
      <c r="AS730">
        <v>1499</v>
      </c>
      <c r="AT730">
        <v>1541</v>
      </c>
      <c r="AU730">
        <v>0</v>
      </c>
      <c r="AV730">
        <v>0</v>
      </c>
      <c r="AW730">
        <v>3.04</v>
      </c>
      <c r="AX730">
        <v>0.21714285714285714</v>
      </c>
      <c r="AY730">
        <v>4.9942857142857138</v>
      </c>
      <c r="AZ730" t="s">
        <v>74</v>
      </c>
      <c r="BA730">
        <v>1.0057142857142862</v>
      </c>
      <c r="BB730">
        <v>4.6315789473684239</v>
      </c>
      <c r="BC730" t="s">
        <v>76</v>
      </c>
      <c r="BD730">
        <v>0</v>
      </c>
      <c r="BE730" t="s">
        <v>76</v>
      </c>
      <c r="BF730">
        <v>2.847</v>
      </c>
      <c r="BG730" t="s">
        <v>5743</v>
      </c>
    </row>
    <row r="731" spans="1:59" x14ac:dyDescent="0.25">
      <c r="A731" t="s">
        <v>900</v>
      </c>
      <c r="B731" t="s">
        <v>156</v>
      </c>
      <c r="C731">
        <v>2</v>
      </c>
      <c r="D731">
        <v>115</v>
      </c>
      <c r="E731">
        <v>1</v>
      </c>
      <c r="F731" t="s">
        <v>66</v>
      </c>
      <c r="G731" t="s">
        <v>67</v>
      </c>
      <c r="H731" t="s">
        <v>68</v>
      </c>
      <c r="I731" t="s">
        <v>7</v>
      </c>
      <c r="J731" t="s">
        <v>7</v>
      </c>
      <c r="K731" t="s">
        <v>70</v>
      </c>
      <c r="L731">
        <v>50</v>
      </c>
      <c r="M731">
        <v>1137345</v>
      </c>
      <c r="N731">
        <v>6</v>
      </c>
      <c r="O731">
        <v>3</v>
      </c>
      <c r="P731" t="s">
        <v>109</v>
      </c>
      <c r="Q731" t="s">
        <v>4474</v>
      </c>
      <c r="R731">
        <v>11</v>
      </c>
      <c r="T731">
        <v>9</v>
      </c>
      <c r="U731">
        <v>14</v>
      </c>
      <c r="V731">
        <v>4</v>
      </c>
      <c r="W731">
        <v>0</v>
      </c>
      <c r="X731">
        <v>4</v>
      </c>
      <c r="Y731">
        <v>2</v>
      </c>
      <c r="Z731">
        <v>15</v>
      </c>
      <c r="AA731">
        <v>20</v>
      </c>
      <c r="AB731">
        <v>50</v>
      </c>
      <c r="AC731">
        <v>17</v>
      </c>
      <c r="AD731">
        <v>6</v>
      </c>
      <c r="AE731">
        <v>2</v>
      </c>
      <c r="AF731">
        <v>25</v>
      </c>
      <c r="AG731">
        <v>0</v>
      </c>
      <c r="AH731">
        <v>33</v>
      </c>
      <c r="AI731">
        <v>25</v>
      </c>
      <c r="AJ731">
        <v>31</v>
      </c>
      <c r="AK731">
        <v>33</v>
      </c>
      <c r="AL731">
        <v>0</v>
      </c>
      <c r="AM731">
        <v>0.12</v>
      </c>
      <c r="AN731">
        <v>2.8181818181818183</v>
      </c>
      <c r="AO731">
        <v>0</v>
      </c>
      <c r="AP731" t="s">
        <v>82</v>
      </c>
      <c r="AQ731" t="s">
        <v>73</v>
      </c>
      <c r="AR731" t="s">
        <v>157</v>
      </c>
      <c r="AS731">
        <v>1188</v>
      </c>
      <c r="AT731">
        <v>1698</v>
      </c>
      <c r="AU731">
        <v>0</v>
      </c>
      <c r="AV731">
        <v>0</v>
      </c>
      <c r="AW731">
        <v>2.8860000000000001</v>
      </c>
      <c r="AX731">
        <v>0.16976470588235296</v>
      </c>
      <c r="AY731">
        <v>4.2441176470588236</v>
      </c>
      <c r="AZ731" t="s">
        <v>74</v>
      </c>
      <c r="BA731">
        <v>1.7558823529411764</v>
      </c>
      <c r="BB731">
        <v>10.343035343035343</v>
      </c>
      <c r="BC731" t="s">
        <v>76</v>
      </c>
      <c r="BD731">
        <v>0</v>
      </c>
      <c r="BE731" t="s">
        <v>76</v>
      </c>
      <c r="BF731">
        <v>2.7879999999999998</v>
      </c>
      <c r="BG731" t="s">
        <v>5743</v>
      </c>
    </row>
    <row r="732" spans="1:59" x14ac:dyDescent="0.25">
      <c r="A732" t="s">
        <v>901</v>
      </c>
      <c r="B732" t="s">
        <v>156</v>
      </c>
      <c r="C732">
        <v>2</v>
      </c>
      <c r="D732">
        <v>116</v>
      </c>
      <c r="E732">
        <v>1</v>
      </c>
      <c r="F732" t="s">
        <v>66</v>
      </c>
      <c r="G732" t="s">
        <v>67</v>
      </c>
      <c r="H732" t="s">
        <v>68</v>
      </c>
      <c r="I732" t="s">
        <v>7</v>
      </c>
      <c r="J732" t="s">
        <v>7</v>
      </c>
      <c r="K732" t="s">
        <v>70</v>
      </c>
      <c r="L732">
        <v>50</v>
      </c>
      <c r="M732">
        <v>1137347</v>
      </c>
      <c r="N732">
        <v>6</v>
      </c>
      <c r="O732">
        <v>3</v>
      </c>
      <c r="P732" t="s">
        <v>109</v>
      </c>
      <c r="Q732" t="s">
        <v>4474</v>
      </c>
      <c r="R732">
        <v>11</v>
      </c>
      <c r="T732">
        <v>10</v>
      </c>
      <c r="U732">
        <v>15</v>
      </c>
      <c r="V732">
        <v>6</v>
      </c>
      <c r="W732">
        <v>0</v>
      </c>
      <c r="X732">
        <v>6</v>
      </c>
      <c r="Y732">
        <v>2</v>
      </c>
      <c r="Z732">
        <v>18</v>
      </c>
      <c r="AA732">
        <v>23</v>
      </c>
      <c r="AB732">
        <v>50</v>
      </c>
      <c r="AC732">
        <v>17</v>
      </c>
      <c r="AD732">
        <v>7</v>
      </c>
      <c r="AE732">
        <v>2</v>
      </c>
      <c r="AF732">
        <v>26</v>
      </c>
      <c r="AG732">
        <v>0</v>
      </c>
      <c r="AH732">
        <v>33</v>
      </c>
      <c r="AI732">
        <v>24</v>
      </c>
      <c r="AJ732">
        <v>31</v>
      </c>
      <c r="AK732">
        <v>33</v>
      </c>
      <c r="AL732">
        <v>0</v>
      </c>
      <c r="AM732">
        <v>0.12</v>
      </c>
      <c r="AN732">
        <v>2.8181818181818183</v>
      </c>
      <c r="AO732">
        <v>0</v>
      </c>
      <c r="AP732" t="s">
        <v>82</v>
      </c>
      <c r="AQ732" t="s">
        <v>73</v>
      </c>
      <c r="AR732" t="s">
        <v>157</v>
      </c>
      <c r="AS732">
        <v>1419</v>
      </c>
      <c r="AT732">
        <v>1823</v>
      </c>
      <c r="AU732">
        <v>0</v>
      </c>
      <c r="AV732">
        <v>0</v>
      </c>
      <c r="AW732">
        <v>3.242</v>
      </c>
      <c r="AX732">
        <v>0.19070588235294117</v>
      </c>
      <c r="AY732">
        <v>4.9583529411764706</v>
      </c>
      <c r="AZ732" t="s">
        <v>74</v>
      </c>
      <c r="BA732">
        <v>1.0416470588235294</v>
      </c>
      <c r="BB732">
        <v>5.4620604565083282</v>
      </c>
      <c r="BC732" t="s">
        <v>76</v>
      </c>
      <c r="BD732">
        <v>0</v>
      </c>
      <c r="BE732" t="s">
        <v>76</v>
      </c>
      <c r="BF732">
        <v>3.1989999999999998</v>
      </c>
      <c r="BG732" t="s">
        <v>5743</v>
      </c>
    </row>
    <row r="733" spans="1:59" x14ac:dyDescent="0.25">
      <c r="A733" t="s">
        <v>902</v>
      </c>
      <c r="B733" t="s">
        <v>156</v>
      </c>
      <c r="C733">
        <v>2</v>
      </c>
      <c r="D733">
        <v>117</v>
      </c>
      <c r="E733">
        <v>1</v>
      </c>
      <c r="F733" t="s">
        <v>66</v>
      </c>
      <c r="G733" t="s">
        <v>67</v>
      </c>
      <c r="H733" t="s">
        <v>77</v>
      </c>
      <c r="I733" t="s">
        <v>5</v>
      </c>
      <c r="J733" t="s">
        <v>78</v>
      </c>
      <c r="K733" t="s">
        <v>70</v>
      </c>
      <c r="L733">
        <v>50</v>
      </c>
      <c r="M733">
        <v>1137349</v>
      </c>
      <c r="N733">
        <v>5</v>
      </c>
      <c r="O733">
        <v>3</v>
      </c>
      <c r="P733" t="s">
        <v>109</v>
      </c>
      <c r="Q733" t="s">
        <v>4474</v>
      </c>
      <c r="R733">
        <v>11</v>
      </c>
      <c r="T733">
        <v>0</v>
      </c>
      <c r="U733">
        <v>4</v>
      </c>
      <c r="V733">
        <v>0</v>
      </c>
      <c r="W733">
        <v>0</v>
      </c>
      <c r="X733">
        <v>0</v>
      </c>
      <c r="Y733">
        <v>0</v>
      </c>
      <c r="Z733">
        <v>0</v>
      </c>
      <c r="AA733">
        <v>4</v>
      </c>
      <c r="AB733">
        <v>50</v>
      </c>
      <c r="AC733">
        <v>4</v>
      </c>
      <c r="AD733">
        <v>0</v>
      </c>
      <c r="AE733">
        <v>0</v>
      </c>
      <c r="AF733">
        <v>4</v>
      </c>
      <c r="AG733">
        <v>0</v>
      </c>
      <c r="AH733">
        <v>46</v>
      </c>
      <c r="AI733">
        <v>46</v>
      </c>
      <c r="AJ733">
        <v>46</v>
      </c>
      <c r="AK733">
        <v>46</v>
      </c>
      <c r="AL733">
        <v>0</v>
      </c>
      <c r="AM733">
        <v>0.1</v>
      </c>
      <c r="AN733">
        <v>4.1818181818181817</v>
      </c>
      <c r="AO733">
        <v>0</v>
      </c>
      <c r="AP733" t="s">
        <v>79</v>
      </c>
      <c r="AQ733" t="s">
        <v>73</v>
      </c>
      <c r="AR733" t="s">
        <v>157</v>
      </c>
      <c r="AS733">
        <v>0</v>
      </c>
      <c r="AT733">
        <v>0</v>
      </c>
      <c r="AU733">
        <v>0</v>
      </c>
      <c r="AV733">
        <v>0</v>
      </c>
      <c r="AW733">
        <v>0</v>
      </c>
      <c r="AX733">
        <v>0</v>
      </c>
      <c r="AY733">
        <v>0</v>
      </c>
      <c r="AZ733" t="s">
        <v>80</v>
      </c>
      <c r="BA733">
        <v>5</v>
      </c>
      <c r="BB733">
        <v>0</v>
      </c>
      <c r="BC733" t="s">
        <v>76</v>
      </c>
      <c r="BD733">
        <v>0</v>
      </c>
      <c r="BE733" t="s">
        <v>76</v>
      </c>
      <c r="BF733">
        <v>4.7168133333333326</v>
      </c>
      <c r="BG733" t="s">
        <v>5743</v>
      </c>
    </row>
    <row r="734" spans="1:59" x14ac:dyDescent="0.25">
      <c r="A734" t="s">
        <v>903</v>
      </c>
      <c r="B734" t="s">
        <v>156</v>
      </c>
      <c r="C734">
        <v>2</v>
      </c>
      <c r="D734">
        <v>118</v>
      </c>
      <c r="E734">
        <v>1</v>
      </c>
      <c r="F734" t="s">
        <v>66</v>
      </c>
      <c r="G734" t="s">
        <v>67</v>
      </c>
      <c r="H734" t="s">
        <v>68</v>
      </c>
      <c r="I734" t="s">
        <v>7</v>
      </c>
      <c r="J734" t="s">
        <v>7</v>
      </c>
      <c r="K734" t="s">
        <v>70</v>
      </c>
      <c r="L734">
        <v>50</v>
      </c>
      <c r="M734">
        <v>1137351</v>
      </c>
      <c r="N734">
        <v>6</v>
      </c>
      <c r="O734">
        <v>3</v>
      </c>
      <c r="P734" t="s">
        <v>109</v>
      </c>
      <c r="Q734" t="s">
        <v>4474</v>
      </c>
      <c r="R734">
        <v>11</v>
      </c>
      <c r="T734">
        <v>10</v>
      </c>
      <c r="U734">
        <v>15</v>
      </c>
      <c r="V734">
        <v>1</v>
      </c>
      <c r="W734">
        <v>0</v>
      </c>
      <c r="X734">
        <v>1</v>
      </c>
      <c r="Y734">
        <v>1</v>
      </c>
      <c r="Z734">
        <v>12</v>
      </c>
      <c r="AA734">
        <v>17</v>
      </c>
      <c r="AB734">
        <v>50</v>
      </c>
      <c r="AC734">
        <v>21</v>
      </c>
      <c r="AD734">
        <v>2</v>
      </c>
      <c r="AE734">
        <v>4</v>
      </c>
      <c r="AF734">
        <v>27</v>
      </c>
      <c r="AG734">
        <v>0</v>
      </c>
      <c r="AH734">
        <v>29</v>
      </c>
      <c r="AI734">
        <v>23</v>
      </c>
      <c r="AJ734">
        <v>25</v>
      </c>
      <c r="AK734">
        <v>29</v>
      </c>
      <c r="AL734">
        <v>0</v>
      </c>
      <c r="AM734">
        <v>0.12</v>
      </c>
      <c r="AN734">
        <v>2.2727272727272729</v>
      </c>
      <c r="AO734">
        <v>0</v>
      </c>
      <c r="AP734" t="s">
        <v>82</v>
      </c>
      <c r="AQ734" t="s">
        <v>73</v>
      </c>
      <c r="AR734" t="s">
        <v>157</v>
      </c>
      <c r="AS734">
        <v>1924</v>
      </c>
      <c r="AT734">
        <v>1520</v>
      </c>
      <c r="AU734">
        <v>0</v>
      </c>
      <c r="AV734">
        <v>0</v>
      </c>
      <c r="AW734">
        <v>3.444</v>
      </c>
      <c r="AX734">
        <v>0.16400000000000001</v>
      </c>
      <c r="AY734">
        <v>4.4279999999999999</v>
      </c>
      <c r="AZ734" t="s">
        <v>74</v>
      </c>
      <c r="BA734">
        <v>1.5720000000000001</v>
      </c>
      <c r="BB734">
        <v>9.5853658536585371</v>
      </c>
      <c r="BC734" t="s">
        <v>76</v>
      </c>
      <c r="BD734">
        <v>0</v>
      </c>
      <c r="BE734" t="s">
        <v>76</v>
      </c>
      <c r="BF734">
        <v>3.5739999999999998</v>
      </c>
      <c r="BG734" t="s">
        <v>5743</v>
      </c>
    </row>
    <row r="735" spans="1:59" x14ac:dyDescent="0.25">
      <c r="A735" t="s">
        <v>904</v>
      </c>
      <c r="B735" t="s">
        <v>156</v>
      </c>
      <c r="C735">
        <v>2</v>
      </c>
      <c r="D735">
        <v>119</v>
      </c>
      <c r="E735">
        <v>1</v>
      </c>
      <c r="F735" t="s">
        <v>66</v>
      </c>
      <c r="G735" t="s">
        <v>67</v>
      </c>
      <c r="H735" t="s">
        <v>68</v>
      </c>
      <c r="I735" t="s">
        <v>7</v>
      </c>
      <c r="J735" t="s">
        <v>7</v>
      </c>
      <c r="K735" t="s">
        <v>70</v>
      </c>
      <c r="L735">
        <v>50</v>
      </c>
      <c r="M735">
        <v>1137353</v>
      </c>
      <c r="N735">
        <v>6</v>
      </c>
      <c r="O735">
        <v>3</v>
      </c>
      <c r="P735" t="s">
        <v>109</v>
      </c>
      <c r="Q735" t="s">
        <v>4474</v>
      </c>
      <c r="R735">
        <v>11</v>
      </c>
      <c r="T735">
        <v>7</v>
      </c>
      <c r="U735">
        <v>12</v>
      </c>
      <c r="V735">
        <v>0</v>
      </c>
      <c r="W735">
        <v>0</v>
      </c>
      <c r="X735">
        <v>0</v>
      </c>
      <c r="Y735">
        <v>1</v>
      </c>
      <c r="Z735">
        <v>8</v>
      </c>
      <c r="AA735">
        <v>13</v>
      </c>
      <c r="AB735">
        <v>50</v>
      </c>
      <c r="AC735">
        <v>16</v>
      </c>
      <c r="AD735">
        <v>0</v>
      </c>
      <c r="AE735">
        <v>4</v>
      </c>
      <c r="AF735">
        <v>20</v>
      </c>
      <c r="AG735">
        <v>0</v>
      </c>
      <c r="AH735">
        <v>34</v>
      </c>
      <c r="AI735">
        <v>30</v>
      </c>
      <c r="AJ735">
        <v>30</v>
      </c>
      <c r="AK735">
        <v>34</v>
      </c>
      <c r="AL735">
        <v>0</v>
      </c>
      <c r="AM735">
        <v>0.12</v>
      </c>
      <c r="AN735">
        <v>2.7272727272727275</v>
      </c>
      <c r="AO735">
        <v>0</v>
      </c>
      <c r="AP735" t="s">
        <v>82</v>
      </c>
      <c r="AQ735" t="s">
        <v>73</v>
      </c>
      <c r="AR735" t="s">
        <v>157</v>
      </c>
      <c r="AS735">
        <v>1354</v>
      </c>
      <c r="AT735">
        <v>1232</v>
      </c>
      <c r="AU735">
        <v>0</v>
      </c>
      <c r="AV735">
        <v>0</v>
      </c>
      <c r="AW735">
        <v>2.5859999999999999</v>
      </c>
      <c r="AX735">
        <v>0.16162499999999999</v>
      </c>
      <c r="AY735">
        <v>3.2324999999999999</v>
      </c>
      <c r="AZ735" t="s">
        <v>74</v>
      </c>
      <c r="BA735">
        <v>2.7675000000000001</v>
      </c>
      <c r="BB735">
        <v>17.122969837587007</v>
      </c>
      <c r="BC735" t="s">
        <v>76</v>
      </c>
      <c r="BD735">
        <v>0</v>
      </c>
      <c r="BE735" t="s">
        <v>76</v>
      </c>
      <c r="BF735">
        <v>2.657</v>
      </c>
      <c r="BG735" t="s">
        <v>5743</v>
      </c>
    </row>
    <row r="736" spans="1:59" x14ac:dyDescent="0.25">
      <c r="A736" t="s">
        <v>905</v>
      </c>
      <c r="B736" t="s">
        <v>156</v>
      </c>
      <c r="C736">
        <v>2</v>
      </c>
      <c r="D736">
        <v>120</v>
      </c>
      <c r="E736">
        <v>1</v>
      </c>
      <c r="F736" t="s">
        <v>66</v>
      </c>
      <c r="G736" t="s">
        <v>67</v>
      </c>
      <c r="H736" t="s">
        <v>68</v>
      </c>
      <c r="I736" t="s">
        <v>7</v>
      </c>
      <c r="J736" t="s">
        <v>7</v>
      </c>
      <c r="K736" t="s">
        <v>70</v>
      </c>
      <c r="L736">
        <v>50</v>
      </c>
      <c r="M736">
        <v>1137355</v>
      </c>
      <c r="N736">
        <v>6</v>
      </c>
      <c r="O736">
        <v>3</v>
      </c>
      <c r="P736" t="s">
        <v>109</v>
      </c>
      <c r="Q736" t="s">
        <v>4474</v>
      </c>
      <c r="R736">
        <v>11</v>
      </c>
      <c r="T736">
        <v>4</v>
      </c>
      <c r="U736">
        <v>9</v>
      </c>
      <c r="V736">
        <v>3</v>
      </c>
      <c r="W736">
        <v>0</v>
      </c>
      <c r="X736">
        <v>3</v>
      </c>
      <c r="Y736">
        <v>1</v>
      </c>
      <c r="Z736">
        <v>8</v>
      </c>
      <c r="AA736">
        <v>13</v>
      </c>
      <c r="AB736">
        <v>50</v>
      </c>
      <c r="AC736">
        <v>11</v>
      </c>
      <c r="AD736">
        <v>6</v>
      </c>
      <c r="AE736">
        <v>2</v>
      </c>
      <c r="AF736">
        <v>19</v>
      </c>
      <c r="AG736">
        <v>0</v>
      </c>
      <c r="AH736">
        <v>39</v>
      </c>
      <c r="AI736">
        <v>31</v>
      </c>
      <c r="AJ736">
        <v>37</v>
      </c>
      <c r="AK736">
        <v>39</v>
      </c>
      <c r="AL736">
        <v>0</v>
      </c>
      <c r="AM736">
        <v>0.12</v>
      </c>
      <c r="AN736">
        <v>3.3636363636363638</v>
      </c>
      <c r="AO736">
        <v>0</v>
      </c>
      <c r="AP736" t="s">
        <v>82</v>
      </c>
      <c r="AQ736" t="s">
        <v>73</v>
      </c>
      <c r="AR736" t="s">
        <v>157</v>
      </c>
      <c r="AS736">
        <v>829</v>
      </c>
      <c r="AT736">
        <v>710</v>
      </c>
      <c r="AU736">
        <v>0</v>
      </c>
      <c r="AV736">
        <v>0</v>
      </c>
      <c r="AW736">
        <v>1.5389999999999999</v>
      </c>
      <c r="AX736">
        <v>0.1399090909090909</v>
      </c>
      <c r="AY736">
        <v>2.6582727272727271</v>
      </c>
      <c r="AZ736" t="s">
        <v>74</v>
      </c>
      <c r="BA736">
        <v>3.3417272727272729</v>
      </c>
      <c r="BB736">
        <v>23.88499025341131</v>
      </c>
      <c r="BC736" t="s">
        <v>76</v>
      </c>
      <c r="BD736">
        <v>0</v>
      </c>
      <c r="BE736" t="s">
        <v>76</v>
      </c>
      <c r="BF736">
        <v>1.5349999999999999</v>
      </c>
      <c r="BG736" t="s">
        <v>5743</v>
      </c>
    </row>
    <row r="737" spans="1:59" x14ac:dyDescent="0.25">
      <c r="A737" t="s">
        <v>906</v>
      </c>
      <c r="B737" t="s">
        <v>156</v>
      </c>
      <c r="C737">
        <v>2</v>
      </c>
      <c r="D737">
        <v>121</v>
      </c>
      <c r="E737">
        <v>1</v>
      </c>
      <c r="F737" t="s">
        <v>66</v>
      </c>
      <c r="G737" t="s">
        <v>67</v>
      </c>
      <c r="H737" t="s">
        <v>68</v>
      </c>
      <c r="I737" t="s">
        <v>7</v>
      </c>
      <c r="J737" t="s">
        <v>7</v>
      </c>
      <c r="K737" t="s">
        <v>70</v>
      </c>
      <c r="L737">
        <v>50</v>
      </c>
      <c r="M737">
        <v>1137357</v>
      </c>
      <c r="N737">
        <v>6</v>
      </c>
      <c r="O737">
        <v>3</v>
      </c>
      <c r="P737" t="s">
        <v>109</v>
      </c>
      <c r="Q737" t="s">
        <v>4474</v>
      </c>
      <c r="R737">
        <v>11</v>
      </c>
      <c r="T737">
        <v>9</v>
      </c>
      <c r="U737">
        <v>14</v>
      </c>
      <c r="V737">
        <v>0</v>
      </c>
      <c r="W737">
        <v>0</v>
      </c>
      <c r="X737">
        <v>0</v>
      </c>
      <c r="Y737">
        <v>1</v>
      </c>
      <c r="Z737">
        <v>10</v>
      </c>
      <c r="AA737">
        <v>15</v>
      </c>
      <c r="AB737">
        <v>50</v>
      </c>
      <c r="AC737">
        <v>18</v>
      </c>
      <c r="AD737">
        <v>0</v>
      </c>
      <c r="AE737">
        <v>1</v>
      </c>
      <c r="AF737">
        <v>19</v>
      </c>
      <c r="AG737">
        <v>0</v>
      </c>
      <c r="AH737">
        <v>32</v>
      </c>
      <c r="AI737">
        <v>31</v>
      </c>
      <c r="AJ737">
        <v>31</v>
      </c>
      <c r="AK737">
        <v>32</v>
      </c>
      <c r="AL737">
        <v>0</v>
      </c>
      <c r="AM737">
        <v>0.12</v>
      </c>
      <c r="AN737">
        <v>2.8181818181818183</v>
      </c>
      <c r="AO737">
        <v>0</v>
      </c>
      <c r="AP737" t="s">
        <v>82</v>
      </c>
      <c r="AQ737" t="s">
        <v>73</v>
      </c>
      <c r="AR737" t="s">
        <v>157</v>
      </c>
      <c r="AS737">
        <v>1257</v>
      </c>
      <c r="AT737">
        <v>1203</v>
      </c>
      <c r="AU737">
        <v>0</v>
      </c>
      <c r="AV737">
        <v>0</v>
      </c>
      <c r="AW737">
        <v>2.46</v>
      </c>
      <c r="AX737">
        <v>0.13666666666666666</v>
      </c>
      <c r="AY737">
        <v>2.5966666666666667</v>
      </c>
      <c r="AZ737" t="s">
        <v>74</v>
      </c>
      <c r="BA737">
        <v>3.4033333333333333</v>
      </c>
      <c r="BB737">
        <v>24.902439024390244</v>
      </c>
      <c r="BC737" t="s">
        <v>76</v>
      </c>
      <c r="BD737">
        <v>0</v>
      </c>
      <c r="BE737" t="s">
        <v>76</v>
      </c>
      <c r="BF737">
        <v>2.4510000000000001</v>
      </c>
      <c r="BG737" t="s">
        <v>5743</v>
      </c>
    </row>
    <row r="738" spans="1:59" x14ac:dyDescent="0.25">
      <c r="A738" t="s">
        <v>907</v>
      </c>
      <c r="B738" t="s">
        <v>156</v>
      </c>
      <c r="C738">
        <v>2</v>
      </c>
      <c r="D738">
        <v>122</v>
      </c>
      <c r="E738">
        <v>1</v>
      </c>
      <c r="F738" t="s">
        <v>66</v>
      </c>
      <c r="G738" t="s">
        <v>67</v>
      </c>
      <c r="H738" t="s">
        <v>68</v>
      </c>
      <c r="I738" t="s">
        <v>7</v>
      </c>
      <c r="J738" t="s">
        <v>7</v>
      </c>
      <c r="K738" t="s">
        <v>70</v>
      </c>
      <c r="L738">
        <v>50</v>
      </c>
      <c r="M738">
        <v>1137359</v>
      </c>
      <c r="N738">
        <v>6</v>
      </c>
      <c r="O738">
        <v>3</v>
      </c>
      <c r="P738" t="s">
        <v>109</v>
      </c>
      <c r="Q738" t="s">
        <v>4474</v>
      </c>
      <c r="R738">
        <v>11</v>
      </c>
      <c r="T738">
        <v>6</v>
      </c>
      <c r="U738">
        <v>11</v>
      </c>
      <c r="V738">
        <v>3</v>
      </c>
      <c r="W738">
        <v>0</v>
      </c>
      <c r="X738">
        <v>3</v>
      </c>
      <c r="Y738">
        <v>1</v>
      </c>
      <c r="Z738">
        <v>10</v>
      </c>
      <c r="AA738">
        <v>15</v>
      </c>
      <c r="AB738">
        <v>50</v>
      </c>
      <c r="AC738">
        <v>12</v>
      </c>
      <c r="AD738">
        <v>3</v>
      </c>
      <c r="AE738">
        <v>2</v>
      </c>
      <c r="AF738">
        <v>17</v>
      </c>
      <c r="AG738">
        <v>0</v>
      </c>
      <c r="AH738">
        <v>38</v>
      </c>
      <c r="AI738">
        <v>33</v>
      </c>
      <c r="AJ738">
        <v>36</v>
      </c>
      <c r="AK738">
        <v>38</v>
      </c>
      <c r="AL738">
        <v>0</v>
      </c>
      <c r="AM738">
        <v>0.12</v>
      </c>
      <c r="AN738">
        <v>3.2727272727272729</v>
      </c>
      <c r="AO738">
        <v>0</v>
      </c>
      <c r="AP738" t="s">
        <v>82</v>
      </c>
      <c r="AQ738" t="s">
        <v>73</v>
      </c>
      <c r="AR738" t="s">
        <v>157</v>
      </c>
      <c r="AS738">
        <v>1193</v>
      </c>
      <c r="AT738">
        <v>1176</v>
      </c>
      <c r="AU738">
        <v>0</v>
      </c>
      <c r="AV738">
        <v>0</v>
      </c>
      <c r="AW738">
        <v>2.3690000000000002</v>
      </c>
      <c r="AX738">
        <v>0.19741666666666668</v>
      </c>
      <c r="AY738">
        <v>3.3560833333333338</v>
      </c>
      <c r="AZ738" t="s">
        <v>74</v>
      </c>
      <c r="BA738">
        <v>2.6439166666666662</v>
      </c>
      <c r="BB738">
        <v>13.392570704938789</v>
      </c>
      <c r="BC738" t="s">
        <v>81</v>
      </c>
      <c r="BD738">
        <v>0</v>
      </c>
      <c r="BE738" t="s">
        <v>76</v>
      </c>
      <c r="BF738">
        <v>2.331</v>
      </c>
      <c r="BG738" t="s">
        <v>5743</v>
      </c>
    </row>
    <row r="739" spans="1:59" x14ac:dyDescent="0.25">
      <c r="A739" t="s">
        <v>908</v>
      </c>
      <c r="B739" t="s">
        <v>156</v>
      </c>
      <c r="C739">
        <v>2</v>
      </c>
      <c r="D739">
        <v>123</v>
      </c>
      <c r="E739">
        <v>2</v>
      </c>
      <c r="F739" t="s">
        <v>66</v>
      </c>
      <c r="G739" t="s">
        <v>67</v>
      </c>
      <c r="H739" t="s">
        <v>68</v>
      </c>
      <c r="I739" t="s">
        <v>7</v>
      </c>
      <c r="J739" t="s">
        <v>7</v>
      </c>
      <c r="K739" t="s">
        <v>70</v>
      </c>
      <c r="L739">
        <v>50</v>
      </c>
      <c r="M739">
        <v>1137361</v>
      </c>
      <c r="N739">
        <v>9.5</v>
      </c>
      <c r="O739">
        <v>3</v>
      </c>
      <c r="P739" t="s">
        <v>109</v>
      </c>
      <c r="Q739" t="s">
        <v>4475</v>
      </c>
      <c r="R739">
        <v>12</v>
      </c>
      <c r="T739">
        <v>9</v>
      </c>
      <c r="U739">
        <v>14</v>
      </c>
      <c r="V739">
        <v>6</v>
      </c>
      <c r="W739">
        <v>0</v>
      </c>
      <c r="X739">
        <v>6</v>
      </c>
      <c r="Y739">
        <v>0</v>
      </c>
      <c r="Z739">
        <v>15</v>
      </c>
      <c r="AA739">
        <v>20</v>
      </c>
      <c r="AB739">
        <v>50</v>
      </c>
      <c r="AC739">
        <v>15</v>
      </c>
      <c r="AD739">
        <v>12</v>
      </c>
      <c r="AE739">
        <v>0</v>
      </c>
      <c r="AF739">
        <v>27</v>
      </c>
      <c r="AG739">
        <v>0</v>
      </c>
      <c r="AH739">
        <v>35</v>
      </c>
      <c r="AI739">
        <v>23</v>
      </c>
      <c r="AJ739">
        <v>35</v>
      </c>
      <c r="AK739">
        <v>35</v>
      </c>
      <c r="AL739">
        <v>0</v>
      </c>
      <c r="AM739">
        <v>0.19</v>
      </c>
      <c r="AN739">
        <v>3.1818181818181821</v>
      </c>
      <c r="AO739">
        <v>0</v>
      </c>
      <c r="AP739" t="s">
        <v>82</v>
      </c>
      <c r="AQ739" t="s">
        <v>73</v>
      </c>
      <c r="AR739" t="s">
        <v>472</v>
      </c>
      <c r="AS739">
        <v>1872</v>
      </c>
      <c r="AT739">
        <v>2025</v>
      </c>
      <c r="AU739">
        <v>0</v>
      </c>
      <c r="AV739">
        <v>0</v>
      </c>
      <c r="AW739">
        <v>3.8969999999999998</v>
      </c>
      <c r="AX739">
        <v>0.25979999999999998</v>
      </c>
      <c r="AY739">
        <v>7.0145999999999997</v>
      </c>
      <c r="AZ739" t="s">
        <v>74</v>
      </c>
      <c r="BA739">
        <v>2.4854000000000003</v>
      </c>
      <c r="BB739">
        <v>9.5665896843725964</v>
      </c>
      <c r="BC739" t="s">
        <v>75</v>
      </c>
      <c r="BD739">
        <v>0</v>
      </c>
      <c r="BE739" t="s">
        <v>76</v>
      </c>
      <c r="BF739">
        <v>4.141</v>
      </c>
      <c r="BG739" t="s">
        <v>5744</v>
      </c>
    </row>
    <row r="740" spans="1:59" x14ac:dyDescent="0.25">
      <c r="A740" t="s">
        <v>909</v>
      </c>
      <c r="B740" t="s">
        <v>156</v>
      </c>
      <c r="C740">
        <v>2</v>
      </c>
      <c r="D740">
        <v>124</v>
      </c>
      <c r="E740">
        <v>2</v>
      </c>
      <c r="F740" t="s">
        <v>66</v>
      </c>
      <c r="G740" t="s">
        <v>67</v>
      </c>
      <c r="H740" t="s">
        <v>68</v>
      </c>
      <c r="I740" t="s">
        <v>7</v>
      </c>
      <c r="J740" t="s">
        <v>7</v>
      </c>
      <c r="K740" t="s">
        <v>70</v>
      </c>
      <c r="L740">
        <v>50</v>
      </c>
      <c r="M740">
        <v>1137363</v>
      </c>
      <c r="N740">
        <v>6</v>
      </c>
      <c r="O740">
        <v>3</v>
      </c>
      <c r="P740" t="s">
        <v>109</v>
      </c>
      <c r="Q740" t="s">
        <v>4475</v>
      </c>
      <c r="R740">
        <v>12</v>
      </c>
      <c r="T740">
        <v>4</v>
      </c>
      <c r="U740">
        <v>9</v>
      </c>
      <c r="V740">
        <v>6</v>
      </c>
      <c r="W740">
        <v>0</v>
      </c>
      <c r="X740">
        <v>6</v>
      </c>
      <c r="Y740">
        <v>0</v>
      </c>
      <c r="Z740">
        <v>10</v>
      </c>
      <c r="AA740">
        <v>15</v>
      </c>
      <c r="AB740">
        <v>50</v>
      </c>
      <c r="AC740">
        <v>13</v>
      </c>
      <c r="AD740">
        <v>12</v>
      </c>
      <c r="AE740">
        <v>0</v>
      </c>
      <c r="AF740">
        <v>25</v>
      </c>
      <c r="AG740">
        <v>0</v>
      </c>
      <c r="AH740">
        <v>37</v>
      </c>
      <c r="AI740">
        <v>25</v>
      </c>
      <c r="AJ740">
        <v>37</v>
      </c>
      <c r="AK740">
        <v>37</v>
      </c>
      <c r="AL740">
        <v>0</v>
      </c>
      <c r="AM740">
        <v>0.12</v>
      </c>
      <c r="AN740">
        <v>3.3636363636363638</v>
      </c>
      <c r="AO740">
        <v>0</v>
      </c>
      <c r="AP740" t="s">
        <v>82</v>
      </c>
      <c r="AQ740" t="s">
        <v>73</v>
      </c>
      <c r="AR740" t="s">
        <v>472</v>
      </c>
      <c r="AS740">
        <v>1111</v>
      </c>
      <c r="AT740">
        <v>1169</v>
      </c>
      <c r="AU740">
        <v>0</v>
      </c>
      <c r="AV740">
        <v>0</v>
      </c>
      <c r="AW740">
        <v>2.2799999999999998</v>
      </c>
      <c r="AX740">
        <v>0.17538461538461536</v>
      </c>
      <c r="AY740">
        <v>4.3846153846153841</v>
      </c>
      <c r="AZ740" t="s">
        <v>74</v>
      </c>
      <c r="BA740">
        <v>1.6153846153846159</v>
      </c>
      <c r="BB740">
        <v>9.2105263157894779</v>
      </c>
      <c r="BC740" t="s">
        <v>76</v>
      </c>
      <c r="BD740">
        <v>0</v>
      </c>
      <c r="BE740" t="s">
        <v>76</v>
      </c>
      <c r="BF740">
        <v>2.786</v>
      </c>
      <c r="BG740" t="s">
        <v>5744</v>
      </c>
    </row>
    <row r="741" spans="1:59" x14ac:dyDescent="0.25">
      <c r="A741" t="s">
        <v>910</v>
      </c>
      <c r="B741" t="s">
        <v>156</v>
      </c>
      <c r="C741">
        <v>2</v>
      </c>
      <c r="D741">
        <v>125</v>
      </c>
      <c r="E741">
        <v>2</v>
      </c>
      <c r="F741" t="s">
        <v>66</v>
      </c>
      <c r="G741" t="s">
        <v>67</v>
      </c>
      <c r="H741" t="s">
        <v>68</v>
      </c>
      <c r="I741" t="s">
        <v>7</v>
      </c>
      <c r="J741" t="s">
        <v>7</v>
      </c>
      <c r="K741" t="s">
        <v>70</v>
      </c>
      <c r="L741">
        <v>50</v>
      </c>
      <c r="M741">
        <v>1137365</v>
      </c>
      <c r="N741">
        <v>6</v>
      </c>
      <c r="O741">
        <v>3</v>
      </c>
      <c r="P741" t="s">
        <v>109</v>
      </c>
      <c r="Q741" t="s">
        <v>4475</v>
      </c>
      <c r="R741">
        <v>12</v>
      </c>
      <c r="T741">
        <v>6</v>
      </c>
      <c r="U741">
        <v>11</v>
      </c>
      <c r="V741">
        <v>2</v>
      </c>
      <c r="W741">
        <v>0</v>
      </c>
      <c r="X741">
        <v>2</v>
      </c>
      <c r="Y741">
        <v>0</v>
      </c>
      <c r="Z741">
        <v>8</v>
      </c>
      <c r="AA741">
        <v>13</v>
      </c>
      <c r="AB741">
        <v>50</v>
      </c>
      <c r="AC741">
        <v>17</v>
      </c>
      <c r="AD741">
        <v>4</v>
      </c>
      <c r="AE741">
        <v>0</v>
      </c>
      <c r="AF741">
        <v>21</v>
      </c>
      <c r="AG741">
        <v>0</v>
      </c>
      <c r="AH741">
        <v>33</v>
      </c>
      <c r="AI741">
        <v>29</v>
      </c>
      <c r="AJ741">
        <v>33</v>
      </c>
      <c r="AK741">
        <v>33</v>
      </c>
      <c r="AL741">
        <v>0</v>
      </c>
      <c r="AM741">
        <v>0.12</v>
      </c>
      <c r="AN741">
        <v>3</v>
      </c>
      <c r="AO741">
        <v>0</v>
      </c>
      <c r="AP741" t="s">
        <v>82</v>
      </c>
      <c r="AQ741" t="s">
        <v>73</v>
      </c>
      <c r="AR741" t="s">
        <v>472</v>
      </c>
      <c r="AS741">
        <v>1224</v>
      </c>
      <c r="AT741">
        <v>1345</v>
      </c>
      <c r="AU741">
        <v>0</v>
      </c>
      <c r="AV741">
        <v>0</v>
      </c>
      <c r="AW741">
        <v>2.569</v>
      </c>
      <c r="AX741">
        <v>0.15111764705882352</v>
      </c>
      <c r="AY741">
        <v>3.1734705882352938</v>
      </c>
      <c r="AZ741" t="s">
        <v>74</v>
      </c>
      <c r="BA741">
        <v>2.8265294117647062</v>
      </c>
      <c r="BB741">
        <v>18.704165044764501</v>
      </c>
      <c r="BC741" t="s">
        <v>76</v>
      </c>
      <c r="BD741">
        <v>0</v>
      </c>
      <c r="BE741" t="s">
        <v>76</v>
      </c>
      <c r="BF741">
        <v>2.5049999999999999</v>
      </c>
      <c r="BG741" t="s">
        <v>5744</v>
      </c>
    </row>
    <row r="742" spans="1:59" x14ac:dyDescent="0.25">
      <c r="A742" t="s">
        <v>911</v>
      </c>
      <c r="B742" t="s">
        <v>156</v>
      </c>
      <c r="C742">
        <v>2</v>
      </c>
      <c r="D742">
        <v>126</v>
      </c>
      <c r="E742">
        <v>2</v>
      </c>
      <c r="F742" t="s">
        <v>66</v>
      </c>
      <c r="G742" t="s">
        <v>67</v>
      </c>
      <c r="H742" t="s">
        <v>68</v>
      </c>
      <c r="I742" t="s">
        <v>7</v>
      </c>
      <c r="J742" t="s">
        <v>7</v>
      </c>
      <c r="K742" t="s">
        <v>70</v>
      </c>
      <c r="L742">
        <v>50</v>
      </c>
      <c r="M742">
        <v>1137367</v>
      </c>
      <c r="N742">
        <v>16.5</v>
      </c>
      <c r="O742">
        <v>3</v>
      </c>
      <c r="P742" t="s">
        <v>109</v>
      </c>
      <c r="Q742" t="s">
        <v>4475</v>
      </c>
      <c r="R742">
        <v>12</v>
      </c>
      <c r="T742">
        <v>21</v>
      </c>
      <c r="U742">
        <v>26</v>
      </c>
      <c r="V742">
        <v>0</v>
      </c>
      <c r="W742">
        <v>0</v>
      </c>
      <c r="X742">
        <v>0</v>
      </c>
      <c r="Y742">
        <v>0</v>
      </c>
      <c r="Z742">
        <v>21</v>
      </c>
      <c r="AA742">
        <v>26</v>
      </c>
      <c r="AB742">
        <v>50</v>
      </c>
      <c r="AC742">
        <v>27</v>
      </c>
      <c r="AD742">
        <v>0</v>
      </c>
      <c r="AE742">
        <v>0</v>
      </c>
      <c r="AF742">
        <v>27</v>
      </c>
      <c r="AG742">
        <v>0</v>
      </c>
      <c r="AH742">
        <v>23</v>
      </c>
      <c r="AI742">
        <v>23</v>
      </c>
      <c r="AJ742">
        <v>23</v>
      </c>
      <c r="AK742">
        <v>23</v>
      </c>
      <c r="AL742">
        <v>0</v>
      </c>
      <c r="AM742">
        <v>0.33</v>
      </c>
      <c r="AN742">
        <v>2.0909090909090908</v>
      </c>
      <c r="AO742">
        <v>0</v>
      </c>
      <c r="AP742" t="s">
        <v>82</v>
      </c>
      <c r="AQ742" t="s">
        <v>73</v>
      </c>
      <c r="AR742" t="s">
        <v>472</v>
      </c>
      <c r="AS742">
        <v>4079</v>
      </c>
      <c r="AT742">
        <v>3940</v>
      </c>
      <c r="AU742">
        <v>0</v>
      </c>
      <c r="AV742">
        <v>0</v>
      </c>
      <c r="AW742">
        <v>8.0190000000000001</v>
      </c>
      <c r="AX742">
        <v>0.29699999999999999</v>
      </c>
      <c r="AY742">
        <v>8.0190000000000001</v>
      </c>
      <c r="AZ742" t="s">
        <v>74</v>
      </c>
      <c r="BA742">
        <v>8.4809999999999999</v>
      </c>
      <c r="BB742">
        <v>28.555555555555557</v>
      </c>
      <c r="BC742" t="s">
        <v>76</v>
      </c>
      <c r="BD742">
        <v>0</v>
      </c>
      <c r="BE742" t="s">
        <v>76</v>
      </c>
      <c r="BF742">
        <v>12.217000000000001</v>
      </c>
      <c r="BG742" t="s">
        <v>5744</v>
      </c>
    </row>
    <row r="743" spans="1:59" x14ac:dyDescent="0.25">
      <c r="A743" t="s">
        <v>912</v>
      </c>
      <c r="B743" t="s">
        <v>156</v>
      </c>
      <c r="C743">
        <v>2</v>
      </c>
      <c r="D743">
        <v>127</v>
      </c>
      <c r="E743">
        <v>2</v>
      </c>
      <c r="F743" t="s">
        <v>66</v>
      </c>
      <c r="G743" t="s">
        <v>67</v>
      </c>
      <c r="H743" t="s">
        <v>68</v>
      </c>
      <c r="I743" t="s">
        <v>7</v>
      </c>
      <c r="J743" t="s">
        <v>7</v>
      </c>
      <c r="K743" t="s">
        <v>70</v>
      </c>
      <c r="L743">
        <v>50</v>
      </c>
      <c r="M743">
        <v>1137369</v>
      </c>
      <c r="N743">
        <v>6</v>
      </c>
      <c r="O743">
        <v>3</v>
      </c>
      <c r="P743" t="s">
        <v>109</v>
      </c>
      <c r="Q743" t="s">
        <v>4475</v>
      </c>
      <c r="R743">
        <v>12</v>
      </c>
      <c r="T743">
        <v>3</v>
      </c>
      <c r="U743">
        <v>8</v>
      </c>
      <c r="V743">
        <v>13</v>
      </c>
      <c r="W743">
        <v>0</v>
      </c>
      <c r="X743">
        <v>13</v>
      </c>
      <c r="Y743">
        <v>1</v>
      </c>
      <c r="Z743">
        <v>17</v>
      </c>
      <c r="AA743">
        <v>22</v>
      </c>
      <c r="AB743">
        <v>50</v>
      </c>
      <c r="AC743">
        <v>11</v>
      </c>
      <c r="AD743">
        <v>26</v>
      </c>
      <c r="AE743">
        <v>2</v>
      </c>
      <c r="AF743">
        <v>39</v>
      </c>
      <c r="AG743">
        <v>0</v>
      </c>
      <c r="AH743">
        <v>39</v>
      </c>
      <c r="AI743">
        <v>11</v>
      </c>
      <c r="AJ743">
        <v>37</v>
      </c>
      <c r="AK743">
        <v>39</v>
      </c>
      <c r="AL743">
        <v>0</v>
      </c>
      <c r="AM743">
        <v>0.12</v>
      </c>
      <c r="AN743">
        <v>3.3636363636363638</v>
      </c>
      <c r="AO743">
        <v>0</v>
      </c>
      <c r="AP743" t="s">
        <v>82</v>
      </c>
      <c r="AQ743" t="s">
        <v>73</v>
      </c>
      <c r="AR743" t="s">
        <v>472</v>
      </c>
      <c r="AS743">
        <v>1064</v>
      </c>
      <c r="AT743">
        <v>1258</v>
      </c>
      <c r="AU743">
        <v>0</v>
      </c>
      <c r="AV743">
        <v>0</v>
      </c>
      <c r="AW743">
        <v>2.3220000000000001</v>
      </c>
      <c r="AX743">
        <v>0.21109090909090911</v>
      </c>
      <c r="AY743">
        <v>8.2325454545454555</v>
      </c>
      <c r="AZ743" t="s">
        <v>74</v>
      </c>
      <c r="BA743">
        <v>-2.2325454545454555</v>
      </c>
      <c r="BB743">
        <v>-10.576227390180883</v>
      </c>
      <c r="BC743" t="s">
        <v>76</v>
      </c>
      <c r="BD743">
        <v>0</v>
      </c>
      <c r="BE743" t="s">
        <v>76</v>
      </c>
      <c r="BF743">
        <v>2.1800000000000002</v>
      </c>
      <c r="BG743" t="s">
        <v>5744</v>
      </c>
    </row>
    <row r="744" spans="1:59" x14ac:dyDescent="0.25">
      <c r="A744" t="s">
        <v>913</v>
      </c>
      <c r="B744" t="s">
        <v>156</v>
      </c>
      <c r="C744">
        <v>2</v>
      </c>
      <c r="D744">
        <v>128</v>
      </c>
      <c r="E744">
        <v>2</v>
      </c>
      <c r="F744" t="s">
        <v>66</v>
      </c>
      <c r="G744" t="s">
        <v>67</v>
      </c>
      <c r="H744" t="s">
        <v>77</v>
      </c>
      <c r="I744" t="s">
        <v>5</v>
      </c>
      <c r="J744" t="s">
        <v>78</v>
      </c>
      <c r="K744" t="s">
        <v>70</v>
      </c>
      <c r="L744">
        <v>50</v>
      </c>
      <c r="M744">
        <v>1137371</v>
      </c>
      <c r="N744">
        <v>5</v>
      </c>
      <c r="O744">
        <v>3</v>
      </c>
      <c r="P744" t="s">
        <v>109</v>
      </c>
      <c r="Q744" t="s">
        <v>4475</v>
      </c>
      <c r="R744">
        <v>12</v>
      </c>
      <c r="T744">
        <v>0</v>
      </c>
      <c r="U744">
        <v>4</v>
      </c>
      <c r="V744">
        <v>0</v>
      </c>
      <c r="W744">
        <v>0</v>
      </c>
      <c r="X744">
        <v>0</v>
      </c>
      <c r="Y744">
        <v>0</v>
      </c>
      <c r="Z744">
        <v>0</v>
      </c>
      <c r="AA744">
        <v>4</v>
      </c>
      <c r="AB744">
        <v>50</v>
      </c>
      <c r="AC744">
        <v>4</v>
      </c>
      <c r="AD744">
        <v>0</v>
      </c>
      <c r="AE744">
        <v>0</v>
      </c>
      <c r="AF744">
        <v>4</v>
      </c>
      <c r="AG744">
        <v>0</v>
      </c>
      <c r="AH744">
        <v>46</v>
      </c>
      <c r="AI744">
        <v>46</v>
      </c>
      <c r="AJ744">
        <v>46</v>
      </c>
      <c r="AK744">
        <v>46</v>
      </c>
      <c r="AL744">
        <v>0</v>
      </c>
      <c r="AM744">
        <v>0.1</v>
      </c>
      <c r="AN744">
        <v>4.1818181818181817</v>
      </c>
      <c r="AO744">
        <v>0</v>
      </c>
      <c r="AP744" t="s">
        <v>79</v>
      </c>
      <c r="AQ744" t="s">
        <v>73</v>
      </c>
      <c r="AR744" t="s">
        <v>472</v>
      </c>
      <c r="AS744">
        <v>0</v>
      </c>
      <c r="AT744">
        <v>0</v>
      </c>
      <c r="AU744">
        <v>0</v>
      </c>
      <c r="AV744">
        <v>0</v>
      </c>
      <c r="AW744">
        <v>0</v>
      </c>
      <c r="AX744">
        <v>0</v>
      </c>
      <c r="AY744">
        <v>0</v>
      </c>
      <c r="AZ744" t="s">
        <v>80</v>
      </c>
      <c r="BA744">
        <v>5</v>
      </c>
      <c r="BB744">
        <v>0</v>
      </c>
      <c r="BC744" t="s">
        <v>76</v>
      </c>
      <c r="BD744">
        <v>0</v>
      </c>
      <c r="BE744" t="s">
        <v>76</v>
      </c>
      <c r="BF744">
        <v>4.1902853333333336</v>
      </c>
      <c r="BG744" t="s">
        <v>5744</v>
      </c>
    </row>
    <row r="745" spans="1:59" x14ac:dyDescent="0.25">
      <c r="A745" t="s">
        <v>914</v>
      </c>
      <c r="B745" t="s">
        <v>156</v>
      </c>
      <c r="C745">
        <v>2</v>
      </c>
      <c r="D745">
        <v>129</v>
      </c>
      <c r="E745">
        <v>2</v>
      </c>
      <c r="F745" t="s">
        <v>66</v>
      </c>
      <c r="G745" t="s">
        <v>67</v>
      </c>
      <c r="H745" t="s">
        <v>68</v>
      </c>
      <c r="I745" t="s">
        <v>7</v>
      </c>
      <c r="J745" t="s">
        <v>7</v>
      </c>
      <c r="K745" t="s">
        <v>70</v>
      </c>
      <c r="L745">
        <v>50</v>
      </c>
      <c r="M745">
        <v>1137373</v>
      </c>
      <c r="N745">
        <v>6</v>
      </c>
      <c r="O745">
        <v>3</v>
      </c>
      <c r="P745" t="s">
        <v>109</v>
      </c>
      <c r="Q745" t="s">
        <v>4475</v>
      </c>
      <c r="R745">
        <v>12</v>
      </c>
      <c r="T745">
        <v>4</v>
      </c>
      <c r="U745">
        <v>9</v>
      </c>
      <c r="V745">
        <v>6</v>
      </c>
      <c r="W745">
        <v>0</v>
      </c>
      <c r="X745">
        <v>6</v>
      </c>
      <c r="Y745">
        <v>2</v>
      </c>
      <c r="Z745">
        <v>12</v>
      </c>
      <c r="AA745">
        <v>17</v>
      </c>
      <c r="AB745">
        <v>50</v>
      </c>
      <c r="AC745">
        <v>13</v>
      </c>
      <c r="AD745">
        <v>12</v>
      </c>
      <c r="AE745">
        <v>2</v>
      </c>
      <c r="AF745">
        <v>27</v>
      </c>
      <c r="AG745">
        <v>0</v>
      </c>
      <c r="AH745">
        <v>37</v>
      </c>
      <c r="AI745">
        <v>23</v>
      </c>
      <c r="AJ745">
        <v>35</v>
      </c>
      <c r="AK745">
        <v>37</v>
      </c>
      <c r="AL745">
        <v>0</v>
      </c>
      <c r="AM745">
        <v>0.12</v>
      </c>
      <c r="AN745">
        <v>3.1818181818181821</v>
      </c>
      <c r="AO745">
        <v>0</v>
      </c>
      <c r="AP745" t="s">
        <v>82</v>
      </c>
      <c r="AQ745" t="s">
        <v>73</v>
      </c>
      <c r="AR745" t="s">
        <v>472</v>
      </c>
      <c r="AS745">
        <v>970</v>
      </c>
      <c r="AT745">
        <v>1092</v>
      </c>
      <c r="AU745">
        <v>0</v>
      </c>
      <c r="AV745">
        <v>0</v>
      </c>
      <c r="AW745">
        <v>2.0619999999999998</v>
      </c>
      <c r="AX745">
        <v>0.1586153846153846</v>
      </c>
      <c r="AY745">
        <v>4.2826153846153847</v>
      </c>
      <c r="AZ745" t="s">
        <v>74</v>
      </c>
      <c r="BA745">
        <v>1.7173846153846153</v>
      </c>
      <c r="BB745">
        <v>10.827352085354025</v>
      </c>
      <c r="BC745" t="s">
        <v>76</v>
      </c>
      <c r="BD745">
        <v>0</v>
      </c>
      <c r="BE745" t="s">
        <v>76</v>
      </c>
      <c r="BF745">
        <v>3.645</v>
      </c>
      <c r="BG745" t="s">
        <v>5744</v>
      </c>
    </row>
    <row r="746" spans="1:59" x14ac:dyDescent="0.25">
      <c r="A746" t="s">
        <v>915</v>
      </c>
      <c r="B746" t="s">
        <v>156</v>
      </c>
      <c r="C746">
        <v>2</v>
      </c>
      <c r="D746">
        <v>130</v>
      </c>
      <c r="E746">
        <v>2</v>
      </c>
      <c r="F746" t="s">
        <v>66</v>
      </c>
      <c r="G746" t="s">
        <v>67</v>
      </c>
      <c r="H746" t="s">
        <v>68</v>
      </c>
      <c r="I746" t="s">
        <v>7</v>
      </c>
      <c r="J746" t="s">
        <v>7</v>
      </c>
      <c r="K746" t="s">
        <v>70</v>
      </c>
      <c r="L746">
        <v>50</v>
      </c>
      <c r="M746">
        <v>1137375</v>
      </c>
      <c r="N746">
        <v>15</v>
      </c>
      <c r="O746">
        <v>3</v>
      </c>
      <c r="P746" t="s">
        <v>109</v>
      </c>
      <c r="Q746" t="s">
        <v>4475</v>
      </c>
      <c r="R746">
        <v>12</v>
      </c>
      <c r="T746">
        <v>22</v>
      </c>
      <c r="U746">
        <v>27</v>
      </c>
      <c r="V746">
        <v>0</v>
      </c>
      <c r="W746">
        <v>0</v>
      </c>
      <c r="X746">
        <v>0</v>
      </c>
      <c r="Y746">
        <v>0</v>
      </c>
      <c r="Z746">
        <v>22</v>
      </c>
      <c r="AA746">
        <v>27</v>
      </c>
      <c r="AB746">
        <v>50</v>
      </c>
      <c r="AC746">
        <v>27</v>
      </c>
      <c r="AD746">
        <v>0</v>
      </c>
      <c r="AE746">
        <v>0</v>
      </c>
      <c r="AF746">
        <v>27</v>
      </c>
      <c r="AG746">
        <v>0</v>
      </c>
      <c r="AH746">
        <v>23</v>
      </c>
      <c r="AI746">
        <v>23</v>
      </c>
      <c r="AJ746">
        <v>23</v>
      </c>
      <c r="AK746">
        <v>23</v>
      </c>
      <c r="AL746">
        <v>0</v>
      </c>
      <c r="AM746">
        <v>0.3</v>
      </c>
      <c r="AN746">
        <v>2.0909090909090908</v>
      </c>
      <c r="AO746">
        <v>0</v>
      </c>
      <c r="AP746" t="s">
        <v>82</v>
      </c>
      <c r="AQ746" t="s">
        <v>73</v>
      </c>
      <c r="AR746" t="s">
        <v>472</v>
      </c>
      <c r="AS746">
        <v>4512</v>
      </c>
      <c r="AT746">
        <v>4476</v>
      </c>
      <c r="AU746">
        <v>0</v>
      </c>
      <c r="AV746">
        <v>0</v>
      </c>
      <c r="AW746">
        <v>8.9879999999999995</v>
      </c>
      <c r="AX746">
        <v>0.33288888888888885</v>
      </c>
      <c r="AY746">
        <v>8.9879999999999995</v>
      </c>
      <c r="AZ746" t="s">
        <v>74</v>
      </c>
      <c r="BA746">
        <v>6.0120000000000005</v>
      </c>
      <c r="BB746">
        <v>18.060080106809082</v>
      </c>
      <c r="BC746" t="s">
        <v>76</v>
      </c>
      <c r="BD746">
        <v>0</v>
      </c>
      <c r="BE746" t="s">
        <v>76</v>
      </c>
      <c r="BF746">
        <v>9.39</v>
      </c>
      <c r="BG746" t="s">
        <v>5744</v>
      </c>
    </row>
    <row r="747" spans="1:59" x14ac:dyDescent="0.25">
      <c r="A747" t="s">
        <v>916</v>
      </c>
      <c r="B747" t="s">
        <v>156</v>
      </c>
      <c r="C747">
        <v>2</v>
      </c>
      <c r="D747">
        <v>131</v>
      </c>
      <c r="E747">
        <v>2</v>
      </c>
      <c r="F747" t="s">
        <v>66</v>
      </c>
      <c r="G747" t="s">
        <v>67</v>
      </c>
      <c r="H747" t="s">
        <v>68</v>
      </c>
      <c r="I747" t="s">
        <v>7</v>
      </c>
      <c r="J747" t="s">
        <v>7</v>
      </c>
      <c r="K747" t="s">
        <v>70</v>
      </c>
      <c r="L747">
        <v>50</v>
      </c>
      <c r="M747">
        <v>1137377</v>
      </c>
      <c r="N747">
        <v>6</v>
      </c>
      <c r="O747">
        <v>3</v>
      </c>
      <c r="P747" t="s">
        <v>109</v>
      </c>
      <c r="Q747" t="s">
        <v>4475</v>
      </c>
      <c r="R747">
        <v>12</v>
      </c>
      <c r="T747">
        <v>9</v>
      </c>
      <c r="U747">
        <v>14</v>
      </c>
      <c r="V747">
        <v>6</v>
      </c>
      <c r="W747">
        <v>0</v>
      </c>
      <c r="X747">
        <v>6</v>
      </c>
      <c r="Y747">
        <v>0</v>
      </c>
      <c r="Z747">
        <v>15</v>
      </c>
      <c r="AA747">
        <v>20</v>
      </c>
      <c r="AB747">
        <v>50</v>
      </c>
      <c r="AC747">
        <v>17</v>
      </c>
      <c r="AD747">
        <v>12</v>
      </c>
      <c r="AE747">
        <v>0</v>
      </c>
      <c r="AF747">
        <v>29</v>
      </c>
      <c r="AG747">
        <v>0</v>
      </c>
      <c r="AH747">
        <v>33</v>
      </c>
      <c r="AI747">
        <v>21</v>
      </c>
      <c r="AJ747">
        <v>33</v>
      </c>
      <c r="AK747">
        <v>33</v>
      </c>
      <c r="AL747">
        <v>0</v>
      </c>
      <c r="AM747">
        <v>0.12</v>
      </c>
      <c r="AN747">
        <v>3</v>
      </c>
      <c r="AO747">
        <v>0</v>
      </c>
      <c r="AP747" t="s">
        <v>82</v>
      </c>
      <c r="AQ747" t="s">
        <v>73</v>
      </c>
      <c r="AR747" t="s">
        <v>472</v>
      </c>
      <c r="AS747">
        <v>1788</v>
      </c>
      <c r="AT747">
        <v>1880</v>
      </c>
      <c r="AU747">
        <v>0</v>
      </c>
      <c r="AV747">
        <v>0</v>
      </c>
      <c r="AW747">
        <v>3.6680000000000001</v>
      </c>
      <c r="AX747">
        <v>0.21576470588235294</v>
      </c>
      <c r="AY747">
        <v>6.2571764705882353</v>
      </c>
      <c r="AZ747" t="s">
        <v>74</v>
      </c>
      <c r="BA747">
        <v>-0.25717647058823534</v>
      </c>
      <c r="BB747">
        <v>-1.191930207197383</v>
      </c>
      <c r="BC747" t="s">
        <v>76</v>
      </c>
      <c r="BD747">
        <v>0</v>
      </c>
      <c r="BE747" t="s">
        <v>76</v>
      </c>
      <c r="BF747">
        <v>3.5819999999999999</v>
      </c>
      <c r="BG747" t="s">
        <v>5744</v>
      </c>
    </row>
    <row r="748" spans="1:59" x14ac:dyDescent="0.25">
      <c r="A748" t="s">
        <v>917</v>
      </c>
      <c r="B748" t="s">
        <v>156</v>
      </c>
      <c r="C748">
        <v>2</v>
      </c>
      <c r="D748">
        <v>132</v>
      </c>
      <c r="E748">
        <v>2</v>
      </c>
      <c r="F748" t="s">
        <v>66</v>
      </c>
      <c r="G748" t="s">
        <v>67</v>
      </c>
      <c r="H748" t="s">
        <v>68</v>
      </c>
      <c r="I748" t="s">
        <v>7</v>
      </c>
      <c r="J748" t="s">
        <v>7</v>
      </c>
      <c r="K748" t="s">
        <v>70</v>
      </c>
      <c r="L748">
        <v>50</v>
      </c>
      <c r="M748">
        <v>1137379</v>
      </c>
      <c r="N748">
        <v>7.5</v>
      </c>
      <c r="O748">
        <v>3</v>
      </c>
      <c r="P748" t="s">
        <v>109</v>
      </c>
      <c r="Q748" t="s">
        <v>4475</v>
      </c>
      <c r="R748">
        <v>12</v>
      </c>
      <c r="T748">
        <v>16</v>
      </c>
      <c r="U748">
        <v>21</v>
      </c>
      <c r="V748">
        <v>5</v>
      </c>
      <c r="W748">
        <v>0</v>
      </c>
      <c r="X748">
        <v>5</v>
      </c>
      <c r="Y748">
        <v>3</v>
      </c>
      <c r="Z748">
        <v>24</v>
      </c>
      <c r="AA748">
        <v>29</v>
      </c>
      <c r="AB748">
        <v>50</v>
      </c>
      <c r="AC748">
        <v>21</v>
      </c>
      <c r="AD748">
        <v>7</v>
      </c>
      <c r="AE748">
        <v>5</v>
      </c>
      <c r="AF748">
        <v>33</v>
      </c>
      <c r="AG748">
        <v>0</v>
      </c>
      <c r="AH748">
        <v>29</v>
      </c>
      <c r="AI748">
        <v>17</v>
      </c>
      <c r="AJ748">
        <v>24</v>
      </c>
      <c r="AK748">
        <v>29</v>
      </c>
      <c r="AL748">
        <v>0</v>
      </c>
      <c r="AM748">
        <v>0.15</v>
      </c>
      <c r="AN748">
        <v>2.1818181818181817</v>
      </c>
      <c r="AO748">
        <v>0</v>
      </c>
      <c r="AP748" t="s">
        <v>82</v>
      </c>
      <c r="AQ748" t="s">
        <v>73</v>
      </c>
      <c r="AR748" t="s">
        <v>472</v>
      </c>
      <c r="AS748">
        <v>2743</v>
      </c>
      <c r="AT748">
        <v>2543</v>
      </c>
      <c r="AU748">
        <v>0</v>
      </c>
      <c r="AV748">
        <v>0</v>
      </c>
      <c r="AW748">
        <v>5.2859999999999996</v>
      </c>
      <c r="AX748">
        <v>0.25171428571428567</v>
      </c>
      <c r="AY748">
        <v>8.3065714285714272</v>
      </c>
      <c r="AZ748" t="s">
        <v>74</v>
      </c>
      <c r="BA748">
        <v>-0.80657142857142716</v>
      </c>
      <c r="BB748">
        <v>-3.2043132803632184</v>
      </c>
      <c r="BC748" t="s">
        <v>76</v>
      </c>
      <c r="BD748">
        <v>0</v>
      </c>
      <c r="BE748" t="s">
        <v>76</v>
      </c>
      <c r="BF748">
        <v>6.0419999999999998</v>
      </c>
      <c r="BG748" t="s">
        <v>5744</v>
      </c>
    </row>
    <row r="749" spans="1:59" x14ac:dyDescent="0.25">
      <c r="A749" t="s">
        <v>918</v>
      </c>
      <c r="B749" t="s">
        <v>156</v>
      </c>
      <c r="C749">
        <v>2</v>
      </c>
      <c r="D749">
        <v>133</v>
      </c>
      <c r="E749">
        <v>2</v>
      </c>
      <c r="F749" t="s">
        <v>66</v>
      </c>
      <c r="G749" t="s">
        <v>67</v>
      </c>
      <c r="H749" t="s">
        <v>68</v>
      </c>
      <c r="I749" t="s">
        <v>7</v>
      </c>
      <c r="J749" t="s">
        <v>7</v>
      </c>
      <c r="K749" t="s">
        <v>70</v>
      </c>
      <c r="L749">
        <v>50</v>
      </c>
      <c r="M749">
        <v>1137381</v>
      </c>
      <c r="N749">
        <v>10.5</v>
      </c>
      <c r="O749">
        <v>3</v>
      </c>
      <c r="P749" t="s">
        <v>109</v>
      </c>
      <c r="Q749" t="s">
        <v>4475</v>
      </c>
      <c r="R749">
        <v>12</v>
      </c>
      <c r="T749">
        <v>26</v>
      </c>
      <c r="U749">
        <v>31</v>
      </c>
      <c r="V749">
        <v>2</v>
      </c>
      <c r="W749">
        <v>0</v>
      </c>
      <c r="X749">
        <v>2</v>
      </c>
      <c r="Y749">
        <v>2</v>
      </c>
      <c r="Z749">
        <v>30</v>
      </c>
      <c r="AA749">
        <v>35</v>
      </c>
      <c r="AB749">
        <v>50</v>
      </c>
      <c r="AC749">
        <v>31</v>
      </c>
      <c r="AD749">
        <v>2</v>
      </c>
      <c r="AE749">
        <v>2</v>
      </c>
      <c r="AF749">
        <v>35</v>
      </c>
      <c r="AG749">
        <v>0</v>
      </c>
      <c r="AH749">
        <v>19</v>
      </c>
      <c r="AI749">
        <v>15</v>
      </c>
      <c r="AJ749">
        <v>17</v>
      </c>
      <c r="AK749">
        <v>19</v>
      </c>
      <c r="AL749">
        <v>0</v>
      </c>
      <c r="AM749">
        <v>0.21</v>
      </c>
      <c r="AN749">
        <v>1.5454545454545454</v>
      </c>
      <c r="AO749">
        <v>0</v>
      </c>
      <c r="AP749" t="s">
        <v>82</v>
      </c>
      <c r="AQ749" t="s">
        <v>73</v>
      </c>
      <c r="AR749" t="s">
        <v>472</v>
      </c>
      <c r="AS749">
        <v>3928</v>
      </c>
      <c r="AT749">
        <v>3980</v>
      </c>
      <c r="AU749">
        <v>0</v>
      </c>
      <c r="AV749">
        <v>0</v>
      </c>
      <c r="AW749">
        <v>7.9080000000000004</v>
      </c>
      <c r="AX749">
        <v>0.25509677419354843</v>
      </c>
      <c r="AY749">
        <v>8.9283870967741947</v>
      </c>
      <c r="AZ749" t="s">
        <v>74</v>
      </c>
      <c r="BA749">
        <v>1.5716129032258053</v>
      </c>
      <c r="BB749">
        <v>6.1608497723823916</v>
      </c>
      <c r="BC749" t="s">
        <v>81</v>
      </c>
      <c r="BD749">
        <v>0</v>
      </c>
      <c r="BE749" t="s">
        <v>76</v>
      </c>
      <c r="BF749">
        <v>8.1129999999999995</v>
      </c>
      <c r="BG749" t="s">
        <v>5744</v>
      </c>
    </row>
    <row r="750" spans="1:59" x14ac:dyDescent="0.25">
      <c r="A750" t="s">
        <v>919</v>
      </c>
      <c r="B750" t="s">
        <v>156</v>
      </c>
      <c r="C750">
        <v>2</v>
      </c>
      <c r="D750">
        <v>134</v>
      </c>
      <c r="E750" t="s">
        <v>91</v>
      </c>
      <c r="F750" t="s">
        <v>66</v>
      </c>
      <c r="G750" t="s">
        <v>67</v>
      </c>
      <c r="H750" t="s">
        <v>68</v>
      </c>
      <c r="I750" t="s">
        <v>10</v>
      </c>
      <c r="J750" t="s">
        <v>10</v>
      </c>
      <c r="K750" t="s">
        <v>92</v>
      </c>
      <c r="L750">
        <v>50</v>
      </c>
      <c r="M750">
        <v>1137383</v>
      </c>
      <c r="N750">
        <v>0</v>
      </c>
      <c r="O750">
        <v>3</v>
      </c>
      <c r="P750" t="s">
        <v>109</v>
      </c>
      <c r="Q750" t="s">
        <v>4476</v>
      </c>
      <c r="R750">
        <v>13</v>
      </c>
      <c r="S750" t="s">
        <v>2681</v>
      </c>
      <c r="T750">
        <v>0</v>
      </c>
      <c r="U750">
        <v>0</v>
      </c>
      <c r="V750">
        <v>0</v>
      </c>
      <c r="W750">
        <v>0</v>
      </c>
      <c r="X750">
        <v>0</v>
      </c>
      <c r="Y750">
        <v>0</v>
      </c>
      <c r="Z750">
        <v>0</v>
      </c>
      <c r="AA750">
        <v>0</v>
      </c>
      <c r="AB750">
        <v>50</v>
      </c>
      <c r="AC750">
        <v>0</v>
      </c>
      <c r="AD750">
        <v>0</v>
      </c>
      <c r="AE750">
        <v>0</v>
      </c>
      <c r="AF750">
        <v>0</v>
      </c>
      <c r="AG750">
        <v>0</v>
      </c>
      <c r="AH750">
        <v>0</v>
      </c>
      <c r="AI750">
        <v>50</v>
      </c>
      <c r="AJ750">
        <v>50</v>
      </c>
      <c r="AK750">
        <v>50</v>
      </c>
      <c r="AL750">
        <v>50</v>
      </c>
      <c r="AM750">
        <v>0</v>
      </c>
      <c r="AN750">
        <v>4.5454545454545459</v>
      </c>
      <c r="AO750">
        <v>0</v>
      </c>
      <c r="AP750" t="s">
        <v>2682</v>
      </c>
      <c r="AQ750" t="s">
        <v>86</v>
      </c>
      <c r="AR750" t="s">
        <v>191</v>
      </c>
      <c r="AS750">
        <v>0</v>
      </c>
      <c r="AT750">
        <v>0</v>
      </c>
      <c r="AU750">
        <v>0</v>
      </c>
      <c r="AV750">
        <v>0</v>
      </c>
      <c r="AW750">
        <v>0</v>
      </c>
      <c r="AX750">
        <v>0</v>
      </c>
      <c r="AY750">
        <v>0</v>
      </c>
      <c r="AZ750" t="s">
        <v>83</v>
      </c>
      <c r="BA750">
        <v>0</v>
      </c>
      <c r="BB750">
        <v>0</v>
      </c>
      <c r="BC750" t="s">
        <v>75</v>
      </c>
      <c r="BD750">
        <v>1</v>
      </c>
      <c r="BE750" t="s">
        <v>76</v>
      </c>
      <c r="BF750">
        <v>0</v>
      </c>
      <c r="BG750" t="s">
        <v>5745</v>
      </c>
    </row>
    <row r="751" spans="1:59" x14ac:dyDescent="0.25">
      <c r="A751" t="s">
        <v>920</v>
      </c>
      <c r="B751" t="s">
        <v>156</v>
      </c>
      <c r="C751">
        <v>2</v>
      </c>
      <c r="D751">
        <v>135</v>
      </c>
      <c r="E751" t="s">
        <v>91</v>
      </c>
      <c r="F751" t="s">
        <v>66</v>
      </c>
      <c r="G751" t="s">
        <v>67</v>
      </c>
      <c r="H751" t="s">
        <v>77</v>
      </c>
      <c r="I751" t="s">
        <v>6</v>
      </c>
      <c r="J751" t="s">
        <v>5</v>
      </c>
      <c r="K751" t="s">
        <v>70</v>
      </c>
      <c r="L751">
        <v>50</v>
      </c>
      <c r="M751">
        <v>1137385</v>
      </c>
      <c r="N751">
        <v>15</v>
      </c>
      <c r="O751">
        <v>3</v>
      </c>
      <c r="P751" t="s">
        <v>109</v>
      </c>
      <c r="Q751" t="s">
        <v>4476</v>
      </c>
      <c r="R751">
        <v>13</v>
      </c>
      <c r="S751" t="s">
        <v>2006</v>
      </c>
      <c r="T751">
        <v>0</v>
      </c>
      <c r="U751">
        <v>3</v>
      </c>
      <c r="V751">
        <v>0</v>
      </c>
      <c r="W751">
        <v>0</v>
      </c>
      <c r="X751">
        <v>0</v>
      </c>
      <c r="Y751">
        <v>0</v>
      </c>
      <c r="Z751">
        <v>0</v>
      </c>
      <c r="AA751">
        <v>3</v>
      </c>
      <c r="AB751">
        <v>50</v>
      </c>
      <c r="AC751">
        <v>3</v>
      </c>
      <c r="AD751">
        <v>0</v>
      </c>
      <c r="AE751">
        <v>0</v>
      </c>
      <c r="AF751">
        <v>3</v>
      </c>
      <c r="AG751">
        <v>0</v>
      </c>
      <c r="AH751">
        <v>47</v>
      </c>
      <c r="AI751">
        <v>47</v>
      </c>
      <c r="AJ751">
        <v>47</v>
      </c>
      <c r="AK751">
        <v>47</v>
      </c>
      <c r="AL751">
        <v>0</v>
      </c>
      <c r="AM751">
        <v>0.3</v>
      </c>
      <c r="AN751">
        <v>4.2727272727272725</v>
      </c>
      <c r="AO751">
        <v>0</v>
      </c>
      <c r="AP751" t="s">
        <v>103</v>
      </c>
      <c r="AQ751" t="s">
        <v>73</v>
      </c>
      <c r="AR751" t="s">
        <v>191</v>
      </c>
      <c r="AS751">
        <v>0</v>
      </c>
      <c r="AT751">
        <v>0</v>
      </c>
      <c r="AU751">
        <v>0</v>
      </c>
      <c r="AV751">
        <v>0</v>
      </c>
      <c r="AW751">
        <v>0</v>
      </c>
      <c r="AX751">
        <v>0</v>
      </c>
      <c r="AY751">
        <v>0</v>
      </c>
      <c r="AZ751" t="s">
        <v>83</v>
      </c>
      <c r="BA751">
        <v>15</v>
      </c>
      <c r="BB751">
        <v>0</v>
      </c>
      <c r="BC751" t="s">
        <v>76</v>
      </c>
      <c r="BD751">
        <v>0</v>
      </c>
      <c r="BE751" t="s">
        <v>76</v>
      </c>
      <c r="BF751">
        <v>10.223418666666664</v>
      </c>
      <c r="BG751" t="s">
        <v>5745</v>
      </c>
    </row>
    <row r="752" spans="1:59" x14ac:dyDescent="0.25">
      <c r="A752" t="s">
        <v>921</v>
      </c>
      <c r="B752" t="s">
        <v>156</v>
      </c>
      <c r="C752">
        <v>2</v>
      </c>
      <c r="D752">
        <v>136</v>
      </c>
      <c r="E752" t="s">
        <v>91</v>
      </c>
      <c r="F752" t="s">
        <v>66</v>
      </c>
      <c r="G752" t="s">
        <v>67</v>
      </c>
      <c r="H752" t="s">
        <v>77</v>
      </c>
      <c r="I752" t="s">
        <v>6</v>
      </c>
      <c r="J752" t="s">
        <v>5</v>
      </c>
      <c r="K752" t="s">
        <v>70</v>
      </c>
      <c r="L752">
        <v>50</v>
      </c>
      <c r="M752">
        <v>1137387</v>
      </c>
      <c r="N752">
        <v>15</v>
      </c>
      <c r="O752">
        <v>3</v>
      </c>
      <c r="P752" t="s">
        <v>109</v>
      </c>
      <c r="Q752" t="s">
        <v>4476</v>
      </c>
      <c r="R752">
        <v>13</v>
      </c>
      <c r="S752" t="s">
        <v>2006</v>
      </c>
      <c r="T752">
        <v>0</v>
      </c>
      <c r="U752">
        <v>4</v>
      </c>
      <c r="V752">
        <v>0</v>
      </c>
      <c r="W752">
        <v>0</v>
      </c>
      <c r="X752">
        <v>0</v>
      </c>
      <c r="Y752">
        <v>0</v>
      </c>
      <c r="Z752">
        <v>0</v>
      </c>
      <c r="AA752">
        <v>4</v>
      </c>
      <c r="AB752">
        <v>50</v>
      </c>
      <c r="AC752">
        <v>6</v>
      </c>
      <c r="AD752">
        <v>0</v>
      </c>
      <c r="AE752">
        <v>0</v>
      </c>
      <c r="AF752">
        <v>6</v>
      </c>
      <c r="AG752">
        <v>0</v>
      </c>
      <c r="AH752">
        <v>44</v>
      </c>
      <c r="AI752">
        <v>44</v>
      </c>
      <c r="AJ752">
        <v>44</v>
      </c>
      <c r="AK752">
        <v>44</v>
      </c>
      <c r="AL752">
        <v>0</v>
      </c>
      <c r="AM752">
        <v>0.3</v>
      </c>
      <c r="AN752">
        <v>4</v>
      </c>
      <c r="AO752">
        <v>0</v>
      </c>
      <c r="AP752" t="s">
        <v>103</v>
      </c>
      <c r="AQ752" t="s">
        <v>73</v>
      </c>
      <c r="AR752" t="s">
        <v>191</v>
      </c>
      <c r="AS752">
        <v>0</v>
      </c>
      <c r="AT752">
        <v>0</v>
      </c>
      <c r="AU752">
        <v>0</v>
      </c>
      <c r="AV752">
        <v>0</v>
      </c>
      <c r="AW752">
        <v>0</v>
      </c>
      <c r="AX752">
        <v>0</v>
      </c>
      <c r="AY752">
        <v>0</v>
      </c>
      <c r="AZ752" t="s">
        <v>83</v>
      </c>
      <c r="BA752">
        <v>15</v>
      </c>
      <c r="BB752">
        <v>0</v>
      </c>
      <c r="BC752" t="s">
        <v>76</v>
      </c>
      <c r="BD752">
        <v>0</v>
      </c>
      <c r="BE752" t="s">
        <v>76</v>
      </c>
      <c r="BF752">
        <v>11.473922666666663</v>
      </c>
      <c r="BG752" t="s">
        <v>5745</v>
      </c>
    </row>
    <row r="753" spans="1:59" x14ac:dyDescent="0.25">
      <c r="A753" t="s">
        <v>922</v>
      </c>
      <c r="B753" t="s">
        <v>156</v>
      </c>
      <c r="C753">
        <v>2</v>
      </c>
      <c r="D753">
        <v>137</v>
      </c>
      <c r="E753" t="s">
        <v>91</v>
      </c>
      <c r="F753" t="s">
        <v>66</v>
      </c>
      <c r="G753" t="s">
        <v>67</v>
      </c>
      <c r="H753" t="s">
        <v>68</v>
      </c>
      <c r="I753" t="s">
        <v>6</v>
      </c>
      <c r="J753" t="s">
        <v>3</v>
      </c>
      <c r="K753" t="s">
        <v>70</v>
      </c>
      <c r="L753">
        <v>50</v>
      </c>
      <c r="M753">
        <v>3479174</v>
      </c>
      <c r="N753">
        <v>20</v>
      </c>
      <c r="O753">
        <v>3</v>
      </c>
      <c r="P753" t="s">
        <v>109</v>
      </c>
      <c r="Q753" t="s">
        <v>4476</v>
      </c>
      <c r="R753">
        <v>13</v>
      </c>
      <c r="S753" t="s">
        <v>5086</v>
      </c>
      <c r="T753">
        <v>22</v>
      </c>
      <c r="U753">
        <v>25</v>
      </c>
      <c r="V753">
        <v>0</v>
      </c>
      <c r="W753">
        <v>0</v>
      </c>
      <c r="X753">
        <v>0</v>
      </c>
      <c r="Y753">
        <v>0</v>
      </c>
      <c r="Z753">
        <v>22</v>
      </c>
      <c r="AA753">
        <v>25</v>
      </c>
      <c r="AB753">
        <v>50</v>
      </c>
      <c r="AC753">
        <v>49</v>
      </c>
      <c r="AD753">
        <v>0</v>
      </c>
      <c r="AE753">
        <v>0</v>
      </c>
      <c r="AF753">
        <v>49</v>
      </c>
      <c r="AG753">
        <v>0</v>
      </c>
      <c r="AH753">
        <v>1</v>
      </c>
      <c r="AI753">
        <v>1</v>
      </c>
      <c r="AJ753">
        <v>1</v>
      </c>
      <c r="AK753">
        <v>1</v>
      </c>
      <c r="AL753">
        <v>0</v>
      </c>
      <c r="AM753">
        <v>0.4</v>
      </c>
      <c r="AN753">
        <v>9.0909090909090912E-2</v>
      </c>
      <c r="AO753">
        <v>0</v>
      </c>
      <c r="AP753" t="s">
        <v>103</v>
      </c>
      <c r="AQ753" t="s">
        <v>73</v>
      </c>
      <c r="AR753" t="s">
        <v>191</v>
      </c>
      <c r="AS753">
        <v>0</v>
      </c>
      <c r="AT753">
        <v>0</v>
      </c>
      <c r="AU753">
        <v>0</v>
      </c>
      <c r="AV753">
        <v>0</v>
      </c>
      <c r="AW753">
        <v>0</v>
      </c>
      <c r="AX753">
        <v>0</v>
      </c>
      <c r="AY753">
        <v>0</v>
      </c>
      <c r="AZ753" t="s">
        <v>80</v>
      </c>
      <c r="BA753">
        <v>20</v>
      </c>
      <c r="BB753">
        <v>0</v>
      </c>
      <c r="BC753" t="s">
        <v>76</v>
      </c>
      <c r="BD753">
        <v>0</v>
      </c>
      <c r="BE753" t="s">
        <v>76</v>
      </c>
      <c r="BF753">
        <v>22.596826666666669</v>
      </c>
      <c r="BG753" t="s">
        <v>5745</v>
      </c>
    </row>
    <row r="754" spans="1:59" x14ac:dyDescent="0.25">
      <c r="A754" t="s">
        <v>923</v>
      </c>
      <c r="B754" t="s">
        <v>156</v>
      </c>
      <c r="C754">
        <v>2</v>
      </c>
      <c r="D754">
        <v>138</v>
      </c>
      <c r="E754" t="s">
        <v>91</v>
      </c>
      <c r="F754" t="s">
        <v>66</v>
      </c>
      <c r="G754" t="s">
        <v>67</v>
      </c>
      <c r="H754" t="s">
        <v>68</v>
      </c>
      <c r="I754" t="s">
        <v>6</v>
      </c>
      <c r="J754" t="s">
        <v>3</v>
      </c>
      <c r="K754" t="s">
        <v>70</v>
      </c>
      <c r="L754">
        <v>50</v>
      </c>
      <c r="M754">
        <v>3521174</v>
      </c>
      <c r="N754">
        <v>20</v>
      </c>
      <c r="O754">
        <v>3</v>
      </c>
      <c r="P754" t="s">
        <v>109</v>
      </c>
      <c r="Q754" t="s">
        <v>4476</v>
      </c>
      <c r="R754">
        <v>13</v>
      </c>
      <c r="S754" t="s">
        <v>4521</v>
      </c>
      <c r="T754">
        <v>21</v>
      </c>
      <c r="U754">
        <v>25</v>
      </c>
      <c r="V754">
        <v>0</v>
      </c>
      <c r="W754">
        <v>0</v>
      </c>
      <c r="X754">
        <v>0</v>
      </c>
      <c r="Y754">
        <v>0</v>
      </c>
      <c r="Z754">
        <v>21</v>
      </c>
      <c r="AA754">
        <v>25</v>
      </c>
      <c r="AB754">
        <v>50</v>
      </c>
      <c r="AC754">
        <v>48</v>
      </c>
      <c r="AD754">
        <v>0</v>
      </c>
      <c r="AE754">
        <v>0</v>
      </c>
      <c r="AF754">
        <v>48</v>
      </c>
      <c r="AG754">
        <v>0</v>
      </c>
      <c r="AH754">
        <v>2</v>
      </c>
      <c r="AI754">
        <v>2</v>
      </c>
      <c r="AJ754">
        <v>2</v>
      </c>
      <c r="AK754">
        <v>2</v>
      </c>
      <c r="AL754">
        <v>0</v>
      </c>
      <c r="AM754">
        <v>0.4</v>
      </c>
      <c r="AN754">
        <v>0.18181818181818182</v>
      </c>
      <c r="AO754">
        <v>0</v>
      </c>
      <c r="AP754" t="s">
        <v>103</v>
      </c>
      <c r="AQ754" t="s">
        <v>73</v>
      </c>
      <c r="AR754" t="s">
        <v>191</v>
      </c>
      <c r="AS754">
        <v>0</v>
      </c>
      <c r="AT754">
        <v>0</v>
      </c>
      <c r="AU754">
        <v>0</v>
      </c>
      <c r="AV754">
        <v>0</v>
      </c>
      <c r="AW754">
        <v>0</v>
      </c>
      <c r="AX754">
        <v>0</v>
      </c>
      <c r="AY754">
        <v>0</v>
      </c>
      <c r="AZ754" t="s">
        <v>80</v>
      </c>
      <c r="BA754">
        <v>20</v>
      </c>
      <c r="BB754">
        <v>0</v>
      </c>
      <c r="BC754" t="s">
        <v>76</v>
      </c>
      <c r="BD754">
        <v>0</v>
      </c>
      <c r="BE754" t="s">
        <v>76</v>
      </c>
      <c r="BF754">
        <v>3.905082666666666</v>
      </c>
      <c r="BG754" t="s">
        <v>5745</v>
      </c>
    </row>
    <row r="755" spans="1:59" x14ac:dyDescent="0.25">
      <c r="A755" t="s">
        <v>924</v>
      </c>
      <c r="B755" t="s">
        <v>156</v>
      </c>
      <c r="C755">
        <v>2</v>
      </c>
      <c r="D755">
        <v>139</v>
      </c>
      <c r="E755" t="s">
        <v>91</v>
      </c>
      <c r="F755" t="s">
        <v>66</v>
      </c>
      <c r="G755" t="s">
        <v>67</v>
      </c>
      <c r="H755" t="s">
        <v>68</v>
      </c>
      <c r="I755" t="s">
        <v>10</v>
      </c>
      <c r="J755" t="s">
        <v>10</v>
      </c>
      <c r="K755" t="s">
        <v>92</v>
      </c>
      <c r="L755">
        <v>50</v>
      </c>
      <c r="M755">
        <v>1137393</v>
      </c>
      <c r="N755">
        <v>0</v>
      </c>
      <c r="O755">
        <v>3</v>
      </c>
      <c r="P755" t="s">
        <v>109</v>
      </c>
      <c r="Q755" t="s">
        <v>4476</v>
      </c>
      <c r="R755">
        <v>13</v>
      </c>
      <c r="S755" t="s">
        <v>2681</v>
      </c>
      <c r="T755">
        <v>0</v>
      </c>
      <c r="U755">
        <v>0</v>
      </c>
      <c r="V755">
        <v>0</v>
      </c>
      <c r="W755">
        <v>0</v>
      </c>
      <c r="X755">
        <v>0</v>
      </c>
      <c r="Y755">
        <v>0</v>
      </c>
      <c r="Z755">
        <v>0</v>
      </c>
      <c r="AA755">
        <v>0</v>
      </c>
      <c r="AB755">
        <v>50</v>
      </c>
      <c r="AC755">
        <v>0</v>
      </c>
      <c r="AD755">
        <v>0</v>
      </c>
      <c r="AE755">
        <v>0</v>
      </c>
      <c r="AF755">
        <v>0</v>
      </c>
      <c r="AG755">
        <v>0</v>
      </c>
      <c r="AH755">
        <v>0</v>
      </c>
      <c r="AI755">
        <v>50</v>
      </c>
      <c r="AJ755">
        <v>50</v>
      </c>
      <c r="AK755">
        <v>50</v>
      </c>
      <c r="AL755">
        <v>50</v>
      </c>
      <c r="AM755">
        <v>0</v>
      </c>
      <c r="AN755">
        <v>4.5454545454545459</v>
      </c>
      <c r="AO755">
        <v>0</v>
      </c>
      <c r="AP755" t="s">
        <v>2682</v>
      </c>
      <c r="AQ755" t="s">
        <v>86</v>
      </c>
      <c r="AR755" t="s">
        <v>191</v>
      </c>
      <c r="AS755">
        <v>0</v>
      </c>
      <c r="AT755">
        <v>0</v>
      </c>
      <c r="AU755">
        <v>0</v>
      </c>
      <c r="AV755">
        <v>0</v>
      </c>
      <c r="AW755">
        <v>0</v>
      </c>
      <c r="AX755">
        <v>0</v>
      </c>
      <c r="AY755">
        <v>0</v>
      </c>
      <c r="AZ755" t="s">
        <v>83</v>
      </c>
      <c r="BA755">
        <v>0</v>
      </c>
      <c r="BB755">
        <v>0</v>
      </c>
      <c r="BC755" t="s">
        <v>76</v>
      </c>
      <c r="BD755">
        <v>1</v>
      </c>
      <c r="BE755" t="s">
        <v>76</v>
      </c>
      <c r="BF755">
        <v>0</v>
      </c>
      <c r="BG755" t="s">
        <v>5745</v>
      </c>
    </row>
    <row r="756" spans="1:59" x14ac:dyDescent="0.25">
      <c r="A756" t="s">
        <v>925</v>
      </c>
      <c r="B756" t="s">
        <v>156</v>
      </c>
      <c r="C756">
        <v>2</v>
      </c>
      <c r="D756">
        <v>140</v>
      </c>
      <c r="E756">
        <v>1</v>
      </c>
      <c r="F756" t="s">
        <v>66</v>
      </c>
      <c r="G756" t="s">
        <v>67</v>
      </c>
      <c r="H756" t="s">
        <v>77</v>
      </c>
      <c r="I756" t="s">
        <v>5</v>
      </c>
      <c r="J756" t="s">
        <v>93</v>
      </c>
      <c r="K756" t="s">
        <v>70</v>
      </c>
      <c r="L756">
        <v>50</v>
      </c>
      <c r="M756">
        <v>1137395</v>
      </c>
      <c r="N756">
        <v>0</v>
      </c>
      <c r="O756">
        <v>3</v>
      </c>
      <c r="P756" t="s">
        <v>109</v>
      </c>
      <c r="Q756" t="s">
        <v>4476</v>
      </c>
      <c r="R756">
        <v>13</v>
      </c>
      <c r="T756">
        <v>0</v>
      </c>
      <c r="U756">
        <v>0</v>
      </c>
      <c r="V756">
        <v>0</v>
      </c>
      <c r="W756">
        <v>0</v>
      </c>
      <c r="X756">
        <v>0</v>
      </c>
      <c r="Y756">
        <v>0</v>
      </c>
      <c r="Z756">
        <v>0</v>
      </c>
      <c r="AA756">
        <v>0</v>
      </c>
      <c r="AB756">
        <v>50</v>
      </c>
      <c r="AC756">
        <v>0</v>
      </c>
      <c r="AD756">
        <v>0</v>
      </c>
      <c r="AE756">
        <v>0</v>
      </c>
      <c r="AF756">
        <v>0</v>
      </c>
      <c r="AG756">
        <v>0</v>
      </c>
      <c r="AH756">
        <v>50</v>
      </c>
      <c r="AI756">
        <v>50</v>
      </c>
      <c r="AJ756">
        <v>50</v>
      </c>
      <c r="AK756">
        <v>50</v>
      </c>
      <c r="AL756">
        <v>0</v>
      </c>
      <c r="AM756">
        <v>0</v>
      </c>
      <c r="AN756">
        <v>4.5454545454545459</v>
      </c>
      <c r="AO756">
        <v>0</v>
      </c>
      <c r="AP756" t="s">
        <v>79</v>
      </c>
      <c r="AQ756" t="s">
        <v>86</v>
      </c>
      <c r="AR756" t="s">
        <v>157</v>
      </c>
      <c r="AS756">
        <v>0</v>
      </c>
      <c r="AT756">
        <v>0</v>
      </c>
      <c r="AU756">
        <v>0</v>
      </c>
      <c r="AV756">
        <v>0</v>
      </c>
      <c r="AW756">
        <v>0</v>
      </c>
      <c r="AX756">
        <v>0</v>
      </c>
      <c r="AY756">
        <v>0</v>
      </c>
      <c r="AZ756" t="s">
        <v>83</v>
      </c>
      <c r="BA756">
        <v>0</v>
      </c>
      <c r="BB756">
        <v>0</v>
      </c>
      <c r="BC756" t="s">
        <v>76</v>
      </c>
      <c r="BD756">
        <v>2</v>
      </c>
      <c r="BE756" t="s">
        <v>76</v>
      </c>
      <c r="BF756">
        <v>0</v>
      </c>
      <c r="BG756" t="s">
        <v>5745</v>
      </c>
    </row>
    <row r="757" spans="1:59" x14ac:dyDescent="0.25">
      <c r="A757" t="s">
        <v>926</v>
      </c>
      <c r="B757" t="s">
        <v>156</v>
      </c>
      <c r="C757">
        <v>2</v>
      </c>
      <c r="D757">
        <v>141</v>
      </c>
      <c r="E757" t="s">
        <v>91</v>
      </c>
      <c r="F757" t="s">
        <v>66</v>
      </c>
      <c r="G757" t="s">
        <v>67</v>
      </c>
      <c r="H757" t="s">
        <v>68</v>
      </c>
      <c r="I757" t="s">
        <v>10</v>
      </c>
      <c r="J757" t="s">
        <v>10</v>
      </c>
      <c r="K757" t="s">
        <v>92</v>
      </c>
      <c r="L757">
        <v>50</v>
      </c>
      <c r="M757">
        <v>1137397</v>
      </c>
      <c r="N757">
        <v>0</v>
      </c>
      <c r="O757">
        <v>3</v>
      </c>
      <c r="P757" t="s">
        <v>109</v>
      </c>
      <c r="Q757" t="s">
        <v>4476</v>
      </c>
      <c r="R757">
        <v>13</v>
      </c>
      <c r="S757" t="s">
        <v>2681</v>
      </c>
      <c r="T757">
        <v>0</v>
      </c>
      <c r="U757">
        <v>0</v>
      </c>
      <c r="V757">
        <v>0</v>
      </c>
      <c r="W757">
        <v>0</v>
      </c>
      <c r="X757">
        <v>0</v>
      </c>
      <c r="Y757">
        <v>0</v>
      </c>
      <c r="Z757">
        <v>0</v>
      </c>
      <c r="AA757">
        <v>0</v>
      </c>
      <c r="AB757">
        <v>50</v>
      </c>
      <c r="AC757">
        <v>0</v>
      </c>
      <c r="AD757">
        <v>0</v>
      </c>
      <c r="AE757">
        <v>0</v>
      </c>
      <c r="AF757">
        <v>0</v>
      </c>
      <c r="AG757">
        <v>0</v>
      </c>
      <c r="AH757">
        <v>0</v>
      </c>
      <c r="AI757">
        <v>50</v>
      </c>
      <c r="AJ757">
        <v>50</v>
      </c>
      <c r="AK757">
        <v>50</v>
      </c>
      <c r="AL757">
        <v>50</v>
      </c>
      <c r="AM757">
        <v>0</v>
      </c>
      <c r="AN757">
        <v>4.5454545454545459</v>
      </c>
      <c r="AO757">
        <v>0</v>
      </c>
      <c r="AP757" t="s">
        <v>2682</v>
      </c>
      <c r="AQ757" t="s">
        <v>86</v>
      </c>
      <c r="AR757" t="s">
        <v>191</v>
      </c>
      <c r="AS757">
        <v>0</v>
      </c>
      <c r="AT757">
        <v>0</v>
      </c>
      <c r="AU757">
        <v>0</v>
      </c>
      <c r="AV757">
        <v>0</v>
      </c>
      <c r="AW757">
        <v>0</v>
      </c>
      <c r="AX757">
        <v>0</v>
      </c>
      <c r="AY757">
        <v>0</v>
      </c>
      <c r="AZ757" t="s">
        <v>83</v>
      </c>
      <c r="BA757">
        <v>0</v>
      </c>
      <c r="BB757">
        <v>0</v>
      </c>
      <c r="BC757" t="s">
        <v>76</v>
      </c>
      <c r="BD757">
        <v>3</v>
      </c>
      <c r="BE757" t="s">
        <v>76</v>
      </c>
      <c r="BF757">
        <v>0</v>
      </c>
      <c r="BG757" t="s">
        <v>5745</v>
      </c>
    </row>
    <row r="758" spans="1:59" x14ac:dyDescent="0.25">
      <c r="A758" t="s">
        <v>927</v>
      </c>
      <c r="B758" t="s">
        <v>156</v>
      </c>
      <c r="C758">
        <v>2</v>
      </c>
      <c r="D758">
        <v>142</v>
      </c>
      <c r="E758" t="s">
        <v>91</v>
      </c>
      <c r="F758" t="s">
        <v>66</v>
      </c>
      <c r="G758" t="s">
        <v>67</v>
      </c>
      <c r="H758" t="s">
        <v>68</v>
      </c>
      <c r="I758" t="s">
        <v>10</v>
      </c>
      <c r="J758" t="s">
        <v>10</v>
      </c>
      <c r="K758" t="s">
        <v>92</v>
      </c>
      <c r="L758">
        <v>50</v>
      </c>
      <c r="M758">
        <v>1137399</v>
      </c>
      <c r="N758">
        <v>0</v>
      </c>
      <c r="O758">
        <v>3</v>
      </c>
      <c r="P758" t="s">
        <v>109</v>
      </c>
      <c r="Q758" t="s">
        <v>4476</v>
      </c>
      <c r="R758">
        <v>13</v>
      </c>
      <c r="S758" t="s">
        <v>2681</v>
      </c>
      <c r="T758">
        <v>0</v>
      </c>
      <c r="U758">
        <v>0</v>
      </c>
      <c r="V758">
        <v>0</v>
      </c>
      <c r="W758">
        <v>0</v>
      </c>
      <c r="X758">
        <v>0</v>
      </c>
      <c r="Y758">
        <v>0</v>
      </c>
      <c r="Z758">
        <v>0</v>
      </c>
      <c r="AA758">
        <v>0</v>
      </c>
      <c r="AB758">
        <v>50</v>
      </c>
      <c r="AC758">
        <v>0</v>
      </c>
      <c r="AD758">
        <v>0</v>
      </c>
      <c r="AE758">
        <v>0</v>
      </c>
      <c r="AF758">
        <v>0</v>
      </c>
      <c r="AG758">
        <v>0</v>
      </c>
      <c r="AH758">
        <v>0</v>
      </c>
      <c r="AI758">
        <v>50</v>
      </c>
      <c r="AJ758">
        <v>50</v>
      </c>
      <c r="AK758">
        <v>50</v>
      </c>
      <c r="AL758">
        <v>50</v>
      </c>
      <c r="AM758">
        <v>0</v>
      </c>
      <c r="AN758">
        <v>4.5454545454545459</v>
      </c>
      <c r="AO758">
        <v>0</v>
      </c>
      <c r="AP758" t="s">
        <v>2682</v>
      </c>
      <c r="AQ758" t="s">
        <v>86</v>
      </c>
      <c r="AR758" t="s">
        <v>191</v>
      </c>
      <c r="AS758">
        <v>0</v>
      </c>
      <c r="AT758">
        <v>0</v>
      </c>
      <c r="AU758">
        <v>0</v>
      </c>
      <c r="AV758">
        <v>0</v>
      </c>
      <c r="AW758">
        <v>0</v>
      </c>
      <c r="AX758">
        <v>0</v>
      </c>
      <c r="AY758">
        <v>0</v>
      </c>
      <c r="AZ758" t="s">
        <v>83</v>
      </c>
      <c r="BA758">
        <v>0</v>
      </c>
      <c r="BB758">
        <v>0</v>
      </c>
      <c r="BC758" t="s">
        <v>76</v>
      </c>
      <c r="BD758">
        <v>4</v>
      </c>
      <c r="BE758" t="s">
        <v>76</v>
      </c>
      <c r="BF758">
        <v>0</v>
      </c>
      <c r="BG758" t="s">
        <v>5745</v>
      </c>
    </row>
    <row r="759" spans="1:59" x14ac:dyDescent="0.25">
      <c r="A759" t="s">
        <v>928</v>
      </c>
      <c r="B759" t="s">
        <v>156</v>
      </c>
      <c r="C759">
        <v>2</v>
      </c>
      <c r="D759">
        <v>143</v>
      </c>
      <c r="E759" t="s">
        <v>91</v>
      </c>
      <c r="F759" t="s">
        <v>66</v>
      </c>
      <c r="G759" t="s">
        <v>67</v>
      </c>
      <c r="H759" t="s">
        <v>68</v>
      </c>
      <c r="I759" t="s">
        <v>10</v>
      </c>
      <c r="J759" t="s">
        <v>10</v>
      </c>
      <c r="K759" t="s">
        <v>92</v>
      </c>
      <c r="L759">
        <v>50</v>
      </c>
      <c r="M759">
        <v>1137401</v>
      </c>
      <c r="N759">
        <v>0</v>
      </c>
      <c r="O759">
        <v>3</v>
      </c>
      <c r="P759" t="s">
        <v>109</v>
      </c>
      <c r="Q759" t="s">
        <v>4476</v>
      </c>
      <c r="R759">
        <v>13</v>
      </c>
      <c r="S759" t="s">
        <v>2681</v>
      </c>
      <c r="T759">
        <v>0</v>
      </c>
      <c r="U759">
        <v>0</v>
      </c>
      <c r="V759">
        <v>0</v>
      </c>
      <c r="W759">
        <v>0</v>
      </c>
      <c r="X759">
        <v>0</v>
      </c>
      <c r="Y759">
        <v>0</v>
      </c>
      <c r="Z759">
        <v>0</v>
      </c>
      <c r="AA759">
        <v>0</v>
      </c>
      <c r="AB759">
        <v>50</v>
      </c>
      <c r="AC759">
        <v>0</v>
      </c>
      <c r="AD759">
        <v>0</v>
      </c>
      <c r="AE759">
        <v>0</v>
      </c>
      <c r="AF759">
        <v>0</v>
      </c>
      <c r="AG759">
        <v>0</v>
      </c>
      <c r="AH759">
        <v>0</v>
      </c>
      <c r="AI759">
        <v>50</v>
      </c>
      <c r="AJ759">
        <v>50</v>
      </c>
      <c r="AK759">
        <v>50</v>
      </c>
      <c r="AL759">
        <v>50</v>
      </c>
      <c r="AM759">
        <v>0</v>
      </c>
      <c r="AN759">
        <v>4.5454545454545459</v>
      </c>
      <c r="AO759">
        <v>0</v>
      </c>
      <c r="AP759" t="s">
        <v>2682</v>
      </c>
      <c r="AQ759" t="s">
        <v>86</v>
      </c>
      <c r="AR759" t="s">
        <v>191</v>
      </c>
      <c r="AS759">
        <v>0</v>
      </c>
      <c r="AT759">
        <v>0</v>
      </c>
      <c r="AU759">
        <v>0</v>
      </c>
      <c r="AV759">
        <v>0</v>
      </c>
      <c r="AW759">
        <v>0</v>
      </c>
      <c r="AX759">
        <v>0</v>
      </c>
      <c r="AY759">
        <v>0</v>
      </c>
      <c r="AZ759" t="s">
        <v>83</v>
      </c>
      <c r="BA759">
        <v>0</v>
      </c>
      <c r="BB759">
        <v>0</v>
      </c>
      <c r="BC759" t="s">
        <v>76</v>
      </c>
      <c r="BD759">
        <v>5</v>
      </c>
      <c r="BE759" t="s">
        <v>76</v>
      </c>
      <c r="BF759">
        <v>0</v>
      </c>
      <c r="BG759" t="s">
        <v>5745</v>
      </c>
    </row>
    <row r="760" spans="1:59" x14ac:dyDescent="0.25">
      <c r="A760" t="s">
        <v>929</v>
      </c>
      <c r="B760" t="s">
        <v>156</v>
      </c>
      <c r="C760">
        <v>2</v>
      </c>
      <c r="D760">
        <v>144</v>
      </c>
      <c r="E760" t="s">
        <v>91</v>
      </c>
      <c r="F760" t="s">
        <v>66</v>
      </c>
      <c r="G760" t="s">
        <v>67</v>
      </c>
      <c r="H760" t="s">
        <v>68</v>
      </c>
      <c r="I760" t="s">
        <v>10</v>
      </c>
      <c r="J760" t="s">
        <v>10</v>
      </c>
      <c r="K760" t="s">
        <v>92</v>
      </c>
      <c r="L760">
        <v>50</v>
      </c>
      <c r="M760">
        <v>1137403</v>
      </c>
      <c r="N760">
        <v>0</v>
      </c>
      <c r="O760">
        <v>3</v>
      </c>
      <c r="P760" t="s">
        <v>109</v>
      </c>
      <c r="Q760" t="s">
        <v>4476</v>
      </c>
      <c r="R760">
        <v>13</v>
      </c>
      <c r="S760" t="s">
        <v>2681</v>
      </c>
      <c r="T760">
        <v>0</v>
      </c>
      <c r="U760">
        <v>0</v>
      </c>
      <c r="V760">
        <v>0</v>
      </c>
      <c r="W760">
        <v>0</v>
      </c>
      <c r="X760">
        <v>0</v>
      </c>
      <c r="Y760">
        <v>0</v>
      </c>
      <c r="Z760">
        <v>0</v>
      </c>
      <c r="AA760">
        <v>0</v>
      </c>
      <c r="AB760">
        <v>50</v>
      </c>
      <c r="AC760">
        <v>0</v>
      </c>
      <c r="AD760">
        <v>0</v>
      </c>
      <c r="AE760">
        <v>0</v>
      </c>
      <c r="AF760">
        <v>0</v>
      </c>
      <c r="AG760">
        <v>0</v>
      </c>
      <c r="AH760">
        <v>0</v>
      </c>
      <c r="AI760">
        <v>50</v>
      </c>
      <c r="AJ760">
        <v>50</v>
      </c>
      <c r="AK760">
        <v>50</v>
      </c>
      <c r="AL760">
        <v>50</v>
      </c>
      <c r="AM760">
        <v>0</v>
      </c>
      <c r="AN760">
        <v>4.5454545454545459</v>
      </c>
      <c r="AO760">
        <v>0</v>
      </c>
      <c r="AP760" t="s">
        <v>2682</v>
      </c>
      <c r="AQ760" t="s">
        <v>86</v>
      </c>
      <c r="AR760" t="s">
        <v>191</v>
      </c>
      <c r="AS760">
        <v>0</v>
      </c>
      <c r="AT760">
        <v>0</v>
      </c>
      <c r="AU760">
        <v>0</v>
      </c>
      <c r="AV760">
        <v>0</v>
      </c>
      <c r="AW760">
        <v>0</v>
      </c>
      <c r="AX760">
        <v>0</v>
      </c>
      <c r="AY760">
        <v>0</v>
      </c>
      <c r="AZ760" t="s">
        <v>83</v>
      </c>
      <c r="BA760">
        <v>0</v>
      </c>
      <c r="BB760">
        <v>0</v>
      </c>
      <c r="BC760" t="s">
        <v>76</v>
      </c>
      <c r="BD760">
        <v>6</v>
      </c>
      <c r="BE760" t="s">
        <v>76</v>
      </c>
      <c r="BF760">
        <v>0</v>
      </c>
      <c r="BG760" t="s">
        <v>5745</v>
      </c>
    </row>
    <row r="761" spans="1:59" x14ac:dyDescent="0.25">
      <c r="A761" t="s">
        <v>930</v>
      </c>
      <c r="B761" t="s">
        <v>156</v>
      </c>
      <c r="C761">
        <v>2</v>
      </c>
      <c r="D761">
        <v>145</v>
      </c>
      <c r="E761" t="s">
        <v>91</v>
      </c>
      <c r="F761" t="s">
        <v>66</v>
      </c>
      <c r="G761" t="s">
        <v>67</v>
      </c>
      <c r="H761" t="s">
        <v>68</v>
      </c>
      <c r="I761" t="s">
        <v>10</v>
      </c>
      <c r="J761" t="s">
        <v>10</v>
      </c>
      <c r="K761" t="s">
        <v>92</v>
      </c>
      <c r="L761">
        <v>50</v>
      </c>
      <c r="M761">
        <v>1137405</v>
      </c>
      <c r="N761">
        <v>0</v>
      </c>
      <c r="O761">
        <v>3</v>
      </c>
      <c r="P761" t="s">
        <v>109</v>
      </c>
      <c r="Q761" t="s">
        <v>4476</v>
      </c>
      <c r="R761">
        <v>13</v>
      </c>
      <c r="S761" t="s">
        <v>2681</v>
      </c>
      <c r="T761">
        <v>0</v>
      </c>
      <c r="U761">
        <v>0</v>
      </c>
      <c r="V761">
        <v>0</v>
      </c>
      <c r="W761">
        <v>0</v>
      </c>
      <c r="X761">
        <v>0</v>
      </c>
      <c r="Y761">
        <v>0</v>
      </c>
      <c r="Z761">
        <v>0</v>
      </c>
      <c r="AA761">
        <v>0</v>
      </c>
      <c r="AB761">
        <v>50</v>
      </c>
      <c r="AC761">
        <v>0</v>
      </c>
      <c r="AD761">
        <v>0</v>
      </c>
      <c r="AE761">
        <v>0</v>
      </c>
      <c r="AF761">
        <v>0</v>
      </c>
      <c r="AG761">
        <v>0</v>
      </c>
      <c r="AH761">
        <v>0</v>
      </c>
      <c r="AI761">
        <v>50</v>
      </c>
      <c r="AJ761">
        <v>50</v>
      </c>
      <c r="AK761">
        <v>50</v>
      </c>
      <c r="AL761">
        <v>50</v>
      </c>
      <c r="AM761">
        <v>0</v>
      </c>
      <c r="AN761">
        <v>4.5454545454545459</v>
      </c>
      <c r="AO761">
        <v>0</v>
      </c>
      <c r="AP761" t="s">
        <v>2682</v>
      </c>
      <c r="AQ761" t="s">
        <v>86</v>
      </c>
      <c r="AR761" t="s">
        <v>191</v>
      </c>
      <c r="AS761">
        <v>0</v>
      </c>
      <c r="AT761">
        <v>0</v>
      </c>
      <c r="AU761">
        <v>0</v>
      </c>
      <c r="AV761">
        <v>0</v>
      </c>
      <c r="AW761">
        <v>0</v>
      </c>
      <c r="AX761">
        <v>0</v>
      </c>
      <c r="AY761">
        <v>0</v>
      </c>
      <c r="AZ761" t="s">
        <v>83</v>
      </c>
      <c r="BA761">
        <v>0</v>
      </c>
      <c r="BB761">
        <v>0</v>
      </c>
      <c r="BC761" t="s">
        <v>81</v>
      </c>
      <c r="BD761">
        <v>7</v>
      </c>
      <c r="BE761" t="s">
        <v>76</v>
      </c>
      <c r="BF761">
        <v>0</v>
      </c>
      <c r="BG761" t="s">
        <v>5745</v>
      </c>
    </row>
    <row r="762" spans="1:59" x14ac:dyDescent="0.25">
      <c r="A762" t="s">
        <v>931</v>
      </c>
      <c r="B762" t="s">
        <v>156</v>
      </c>
      <c r="C762">
        <v>2</v>
      </c>
      <c r="D762">
        <v>146</v>
      </c>
      <c r="E762" t="s">
        <v>91</v>
      </c>
      <c r="F762" t="s">
        <v>66</v>
      </c>
      <c r="G762" t="s">
        <v>67</v>
      </c>
      <c r="H762" t="s">
        <v>68</v>
      </c>
      <c r="I762" t="s">
        <v>6</v>
      </c>
      <c r="J762" t="s">
        <v>3</v>
      </c>
      <c r="K762" t="s">
        <v>70</v>
      </c>
      <c r="L762">
        <v>50</v>
      </c>
      <c r="M762">
        <v>3538342</v>
      </c>
      <c r="N762">
        <v>20</v>
      </c>
      <c r="O762">
        <v>3</v>
      </c>
      <c r="P762" t="s">
        <v>109</v>
      </c>
      <c r="Q762" t="s">
        <v>4477</v>
      </c>
      <c r="R762">
        <v>14</v>
      </c>
      <c r="S762" t="s">
        <v>4977</v>
      </c>
      <c r="T762">
        <v>22</v>
      </c>
      <c r="U762">
        <v>25</v>
      </c>
      <c r="V762">
        <v>0</v>
      </c>
      <c r="W762">
        <v>0</v>
      </c>
      <c r="X762">
        <v>0</v>
      </c>
      <c r="Y762">
        <v>0</v>
      </c>
      <c r="Z762">
        <v>22</v>
      </c>
      <c r="AA762">
        <v>25</v>
      </c>
      <c r="AB762">
        <v>50</v>
      </c>
      <c r="AC762">
        <v>49</v>
      </c>
      <c r="AD762">
        <v>0</v>
      </c>
      <c r="AE762">
        <v>0</v>
      </c>
      <c r="AF762">
        <v>49</v>
      </c>
      <c r="AG762">
        <v>0</v>
      </c>
      <c r="AH762">
        <v>1</v>
      </c>
      <c r="AI762">
        <v>1</v>
      </c>
      <c r="AJ762">
        <v>1</v>
      </c>
      <c r="AK762">
        <v>1</v>
      </c>
      <c r="AL762">
        <v>0</v>
      </c>
      <c r="AM762">
        <v>0.4</v>
      </c>
      <c r="AN762">
        <v>9.0909090909090912E-2</v>
      </c>
      <c r="AO762">
        <v>0</v>
      </c>
      <c r="AP762" t="s">
        <v>103</v>
      </c>
      <c r="AQ762" t="s">
        <v>73</v>
      </c>
      <c r="AR762" t="s">
        <v>191</v>
      </c>
      <c r="AS762">
        <v>0</v>
      </c>
      <c r="AT762">
        <v>0</v>
      </c>
      <c r="AU762">
        <v>0</v>
      </c>
      <c r="AV762">
        <v>0</v>
      </c>
      <c r="AW762">
        <v>0</v>
      </c>
      <c r="AX762">
        <v>0</v>
      </c>
      <c r="AY762">
        <v>0</v>
      </c>
      <c r="AZ762" t="s">
        <v>80</v>
      </c>
      <c r="BA762">
        <v>20</v>
      </c>
      <c r="BB762">
        <v>0</v>
      </c>
      <c r="BC762" t="s">
        <v>75</v>
      </c>
      <c r="BD762">
        <v>0</v>
      </c>
      <c r="BE762" t="s">
        <v>76</v>
      </c>
      <c r="BF762">
        <v>12.899936</v>
      </c>
      <c r="BG762" t="s">
        <v>5746</v>
      </c>
    </row>
    <row r="763" spans="1:59" x14ac:dyDescent="0.25">
      <c r="A763" t="s">
        <v>932</v>
      </c>
      <c r="B763" t="s">
        <v>156</v>
      </c>
      <c r="C763">
        <v>2</v>
      </c>
      <c r="D763">
        <v>147</v>
      </c>
      <c r="E763" t="s">
        <v>91</v>
      </c>
      <c r="F763" t="s">
        <v>66</v>
      </c>
      <c r="G763" t="s">
        <v>67</v>
      </c>
      <c r="H763" t="s">
        <v>68</v>
      </c>
      <c r="I763" t="s">
        <v>6</v>
      </c>
      <c r="J763" t="s">
        <v>7</v>
      </c>
      <c r="K763" t="s">
        <v>70</v>
      </c>
      <c r="L763">
        <v>50</v>
      </c>
      <c r="M763">
        <v>3548675</v>
      </c>
      <c r="N763">
        <v>20</v>
      </c>
      <c r="O763">
        <v>3</v>
      </c>
      <c r="P763" t="s">
        <v>109</v>
      </c>
      <c r="Q763" t="s">
        <v>4477</v>
      </c>
      <c r="R763">
        <v>14</v>
      </c>
      <c r="S763" t="s">
        <v>4978</v>
      </c>
      <c r="T763">
        <v>19</v>
      </c>
      <c r="U763">
        <v>23</v>
      </c>
      <c r="V763">
        <v>0</v>
      </c>
      <c r="W763">
        <v>0</v>
      </c>
      <c r="X763">
        <v>0</v>
      </c>
      <c r="Y763">
        <v>0</v>
      </c>
      <c r="Z763">
        <v>19</v>
      </c>
      <c r="AA763">
        <v>23</v>
      </c>
      <c r="AB763">
        <v>50</v>
      </c>
      <c r="AC763">
        <v>28</v>
      </c>
      <c r="AD763">
        <v>0</v>
      </c>
      <c r="AE763">
        <v>0</v>
      </c>
      <c r="AF763">
        <v>28</v>
      </c>
      <c r="AG763">
        <v>0</v>
      </c>
      <c r="AH763">
        <v>22</v>
      </c>
      <c r="AI763">
        <v>22</v>
      </c>
      <c r="AJ763">
        <v>22</v>
      </c>
      <c r="AK763">
        <v>22</v>
      </c>
      <c r="AL763">
        <v>0</v>
      </c>
      <c r="AM763">
        <v>0.4</v>
      </c>
      <c r="AN763">
        <v>2</v>
      </c>
      <c r="AO763">
        <v>0</v>
      </c>
      <c r="AP763" t="s">
        <v>103</v>
      </c>
      <c r="AQ763" t="s">
        <v>73</v>
      </c>
      <c r="AR763" t="s">
        <v>191</v>
      </c>
      <c r="AS763">
        <v>0</v>
      </c>
      <c r="AT763">
        <v>0</v>
      </c>
      <c r="AU763">
        <v>0</v>
      </c>
      <c r="AV763">
        <v>0</v>
      </c>
      <c r="AW763">
        <v>0</v>
      </c>
      <c r="AX763">
        <v>0</v>
      </c>
      <c r="AY763">
        <v>0</v>
      </c>
      <c r="AZ763" t="s">
        <v>80</v>
      </c>
      <c r="BA763">
        <v>20</v>
      </c>
      <c r="BB763">
        <v>0</v>
      </c>
      <c r="BC763" t="s">
        <v>76</v>
      </c>
      <c r="BD763">
        <v>0</v>
      </c>
      <c r="BE763" t="s">
        <v>76</v>
      </c>
      <c r="BF763">
        <v>4.1683466666666664</v>
      </c>
      <c r="BG763" t="s">
        <v>5746</v>
      </c>
    </row>
    <row r="764" spans="1:59" x14ac:dyDescent="0.25">
      <c r="A764" t="s">
        <v>933</v>
      </c>
      <c r="B764" t="s">
        <v>156</v>
      </c>
      <c r="C764">
        <v>2</v>
      </c>
      <c r="D764">
        <v>148</v>
      </c>
      <c r="E764" t="s">
        <v>91</v>
      </c>
      <c r="F764" t="s">
        <v>66</v>
      </c>
      <c r="G764" t="s">
        <v>67</v>
      </c>
      <c r="H764" t="s">
        <v>68</v>
      </c>
      <c r="I764" t="s">
        <v>6</v>
      </c>
      <c r="J764" t="s">
        <v>3</v>
      </c>
      <c r="K764" t="s">
        <v>70</v>
      </c>
      <c r="L764">
        <v>50</v>
      </c>
      <c r="M764">
        <v>3472564</v>
      </c>
      <c r="N764">
        <v>20</v>
      </c>
      <c r="O764">
        <v>3</v>
      </c>
      <c r="P764" t="s">
        <v>109</v>
      </c>
      <c r="Q764" t="s">
        <v>4477</v>
      </c>
      <c r="R764">
        <v>14</v>
      </c>
      <c r="S764" t="s">
        <v>2695</v>
      </c>
      <c r="T764">
        <v>22</v>
      </c>
      <c r="U764">
        <v>25</v>
      </c>
      <c r="V764">
        <v>0</v>
      </c>
      <c r="W764">
        <v>0</v>
      </c>
      <c r="X764">
        <v>0</v>
      </c>
      <c r="Y764">
        <v>0</v>
      </c>
      <c r="Z764">
        <v>22</v>
      </c>
      <c r="AA764">
        <v>25</v>
      </c>
      <c r="AB764">
        <v>50</v>
      </c>
      <c r="AC764">
        <v>49</v>
      </c>
      <c r="AD764">
        <v>0</v>
      </c>
      <c r="AE764">
        <v>0</v>
      </c>
      <c r="AF764">
        <v>49</v>
      </c>
      <c r="AG764">
        <v>0</v>
      </c>
      <c r="AH764">
        <v>1</v>
      </c>
      <c r="AI764">
        <v>1</v>
      </c>
      <c r="AJ764">
        <v>1</v>
      </c>
      <c r="AK764">
        <v>1</v>
      </c>
      <c r="AL764">
        <v>0</v>
      </c>
      <c r="AM764">
        <v>0.4</v>
      </c>
      <c r="AN764">
        <v>9.0909090909090912E-2</v>
      </c>
      <c r="AO764">
        <v>0</v>
      </c>
      <c r="AP764" t="s">
        <v>103</v>
      </c>
      <c r="AQ764" t="s">
        <v>73</v>
      </c>
      <c r="AR764" t="s">
        <v>191</v>
      </c>
      <c r="AS764">
        <v>0</v>
      </c>
      <c r="AT764">
        <v>0</v>
      </c>
      <c r="AU764">
        <v>0</v>
      </c>
      <c r="AV764">
        <v>0</v>
      </c>
      <c r="AW764">
        <v>0</v>
      </c>
      <c r="AX764">
        <v>0</v>
      </c>
      <c r="AY764">
        <v>0</v>
      </c>
      <c r="AZ764" t="s">
        <v>80</v>
      </c>
      <c r="BA764">
        <v>20</v>
      </c>
      <c r="BB764">
        <v>0</v>
      </c>
      <c r="BC764" t="s">
        <v>76</v>
      </c>
      <c r="BD764">
        <v>0</v>
      </c>
      <c r="BE764" t="s">
        <v>76</v>
      </c>
      <c r="BF764">
        <v>12.307592</v>
      </c>
      <c r="BG764" t="s">
        <v>5746</v>
      </c>
    </row>
    <row r="765" spans="1:59" x14ac:dyDescent="0.25">
      <c r="A765" t="s">
        <v>934</v>
      </c>
      <c r="B765" t="s">
        <v>156</v>
      </c>
      <c r="C765">
        <v>2</v>
      </c>
      <c r="D765">
        <v>149</v>
      </c>
      <c r="E765" t="s">
        <v>91</v>
      </c>
      <c r="F765" t="s">
        <v>66</v>
      </c>
      <c r="G765" t="s">
        <v>67</v>
      </c>
      <c r="H765" t="s">
        <v>68</v>
      </c>
      <c r="I765" t="s">
        <v>6</v>
      </c>
      <c r="J765" t="s">
        <v>3</v>
      </c>
      <c r="K765" t="s">
        <v>70</v>
      </c>
      <c r="L765">
        <v>50</v>
      </c>
      <c r="M765">
        <v>3499299</v>
      </c>
      <c r="N765">
        <v>20</v>
      </c>
      <c r="O765">
        <v>3</v>
      </c>
      <c r="P765" t="s">
        <v>109</v>
      </c>
      <c r="Q765" t="s">
        <v>4477</v>
      </c>
      <c r="R765">
        <v>14</v>
      </c>
      <c r="S765" t="s">
        <v>2695</v>
      </c>
      <c r="T765">
        <v>22</v>
      </c>
      <c r="U765">
        <v>25</v>
      </c>
      <c r="V765">
        <v>0</v>
      </c>
      <c r="W765">
        <v>0</v>
      </c>
      <c r="X765">
        <v>0</v>
      </c>
      <c r="Y765">
        <v>0</v>
      </c>
      <c r="Z765">
        <v>22</v>
      </c>
      <c r="AA765">
        <v>25</v>
      </c>
      <c r="AB765">
        <v>50</v>
      </c>
      <c r="AC765">
        <v>49</v>
      </c>
      <c r="AD765">
        <v>0</v>
      </c>
      <c r="AE765">
        <v>0</v>
      </c>
      <c r="AF765">
        <v>49</v>
      </c>
      <c r="AG765">
        <v>0</v>
      </c>
      <c r="AH765">
        <v>1</v>
      </c>
      <c r="AI765">
        <v>1</v>
      </c>
      <c r="AJ765">
        <v>1</v>
      </c>
      <c r="AK765">
        <v>1</v>
      </c>
      <c r="AL765">
        <v>0</v>
      </c>
      <c r="AM765">
        <v>0.4</v>
      </c>
      <c r="AN765">
        <v>9.0909090909090912E-2</v>
      </c>
      <c r="AO765">
        <v>0</v>
      </c>
      <c r="AP765" t="s">
        <v>103</v>
      </c>
      <c r="AQ765" t="s">
        <v>73</v>
      </c>
      <c r="AR765" t="s">
        <v>191</v>
      </c>
      <c r="AS765">
        <v>0</v>
      </c>
      <c r="AT765">
        <v>0</v>
      </c>
      <c r="AU765">
        <v>0</v>
      </c>
      <c r="AV765">
        <v>0</v>
      </c>
      <c r="AW765">
        <v>0</v>
      </c>
      <c r="AX765">
        <v>0</v>
      </c>
      <c r="AY765">
        <v>0</v>
      </c>
      <c r="AZ765" t="s">
        <v>83</v>
      </c>
      <c r="BA765">
        <v>20</v>
      </c>
      <c r="BB765">
        <v>0</v>
      </c>
      <c r="BC765" t="s">
        <v>76</v>
      </c>
      <c r="BD765">
        <v>0</v>
      </c>
      <c r="BE765" t="s">
        <v>76</v>
      </c>
      <c r="BF765">
        <v>12.83412</v>
      </c>
      <c r="BG765" t="s">
        <v>5746</v>
      </c>
    </row>
    <row r="766" spans="1:59" x14ac:dyDescent="0.25">
      <c r="A766" t="s">
        <v>935</v>
      </c>
      <c r="B766" t="s">
        <v>156</v>
      </c>
      <c r="C766">
        <v>2</v>
      </c>
      <c r="D766">
        <v>150</v>
      </c>
      <c r="E766" t="s">
        <v>91</v>
      </c>
      <c r="F766" t="s">
        <v>66</v>
      </c>
      <c r="G766" t="s">
        <v>67</v>
      </c>
      <c r="H766" t="s">
        <v>68</v>
      </c>
      <c r="I766" t="s">
        <v>10</v>
      </c>
      <c r="J766" t="s">
        <v>10</v>
      </c>
      <c r="K766" t="s">
        <v>92</v>
      </c>
      <c r="L766">
        <v>50</v>
      </c>
      <c r="M766">
        <v>1137415</v>
      </c>
      <c r="N766">
        <v>0</v>
      </c>
      <c r="O766">
        <v>3</v>
      </c>
      <c r="P766" t="s">
        <v>109</v>
      </c>
      <c r="Q766" t="s">
        <v>4477</v>
      </c>
      <c r="R766">
        <v>14</v>
      </c>
      <c r="S766" t="s">
        <v>2681</v>
      </c>
      <c r="T766">
        <v>0</v>
      </c>
      <c r="U766">
        <v>0</v>
      </c>
      <c r="V766">
        <v>0</v>
      </c>
      <c r="W766">
        <v>0</v>
      </c>
      <c r="X766">
        <v>0</v>
      </c>
      <c r="Y766">
        <v>0</v>
      </c>
      <c r="Z766">
        <v>0</v>
      </c>
      <c r="AA766">
        <v>0</v>
      </c>
      <c r="AB766">
        <v>50</v>
      </c>
      <c r="AC766">
        <v>0</v>
      </c>
      <c r="AD766">
        <v>0</v>
      </c>
      <c r="AE766">
        <v>0</v>
      </c>
      <c r="AF766">
        <v>0</v>
      </c>
      <c r="AG766">
        <v>0</v>
      </c>
      <c r="AH766">
        <v>0</v>
      </c>
      <c r="AI766">
        <v>50</v>
      </c>
      <c r="AJ766">
        <v>50</v>
      </c>
      <c r="AK766">
        <v>50</v>
      </c>
      <c r="AL766">
        <v>50</v>
      </c>
      <c r="AM766">
        <v>0</v>
      </c>
      <c r="AN766">
        <v>4.5454545454545459</v>
      </c>
      <c r="AO766">
        <v>0</v>
      </c>
      <c r="AP766" t="s">
        <v>2682</v>
      </c>
      <c r="AQ766" t="s">
        <v>86</v>
      </c>
      <c r="AR766" t="s">
        <v>191</v>
      </c>
      <c r="AS766">
        <v>0</v>
      </c>
      <c r="AT766">
        <v>0</v>
      </c>
      <c r="AU766">
        <v>0</v>
      </c>
      <c r="AV766">
        <v>0</v>
      </c>
      <c r="AW766">
        <v>0</v>
      </c>
      <c r="AX766">
        <v>0</v>
      </c>
      <c r="AY766">
        <v>0</v>
      </c>
      <c r="AZ766" t="s">
        <v>83</v>
      </c>
      <c r="BA766">
        <v>0</v>
      </c>
      <c r="BB766">
        <v>0</v>
      </c>
      <c r="BC766" t="s">
        <v>76</v>
      </c>
      <c r="BD766">
        <v>1</v>
      </c>
      <c r="BE766" t="s">
        <v>76</v>
      </c>
      <c r="BF766">
        <v>0</v>
      </c>
      <c r="BG766" t="s">
        <v>5746</v>
      </c>
    </row>
    <row r="767" spans="1:59" x14ac:dyDescent="0.25">
      <c r="A767" t="s">
        <v>936</v>
      </c>
      <c r="B767" t="s">
        <v>156</v>
      </c>
      <c r="C767">
        <v>2</v>
      </c>
      <c r="D767">
        <v>151</v>
      </c>
      <c r="E767">
        <v>2</v>
      </c>
      <c r="F767" t="s">
        <v>66</v>
      </c>
      <c r="G767" t="s">
        <v>67</v>
      </c>
      <c r="H767" t="s">
        <v>77</v>
      </c>
      <c r="I767" t="s">
        <v>5</v>
      </c>
      <c r="J767" t="s">
        <v>93</v>
      </c>
      <c r="K767" t="s">
        <v>70</v>
      </c>
      <c r="L767">
        <v>50</v>
      </c>
      <c r="M767">
        <v>1137417</v>
      </c>
      <c r="N767">
        <v>0</v>
      </c>
      <c r="O767">
        <v>3</v>
      </c>
      <c r="P767" t="s">
        <v>109</v>
      </c>
      <c r="Q767" t="s">
        <v>4477</v>
      </c>
      <c r="R767">
        <v>14</v>
      </c>
      <c r="T767">
        <v>0</v>
      </c>
      <c r="U767">
        <v>0</v>
      </c>
      <c r="V767">
        <v>0</v>
      </c>
      <c r="W767">
        <v>0</v>
      </c>
      <c r="X767">
        <v>0</v>
      </c>
      <c r="Y767">
        <v>0</v>
      </c>
      <c r="Z767">
        <v>0</v>
      </c>
      <c r="AA767">
        <v>0</v>
      </c>
      <c r="AB767">
        <v>50</v>
      </c>
      <c r="AC767">
        <v>0</v>
      </c>
      <c r="AD767">
        <v>0</v>
      </c>
      <c r="AE767">
        <v>0</v>
      </c>
      <c r="AF767">
        <v>0</v>
      </c>
      <c r="AG767">
        <v>0</v>
      </c>
      <c r="AH767">
        <v>50</v>
      </c>
      <c r="AI767">
        <v>50</v>
      </c>
      <c r="AJ767">
        <v>50</v>
      </c>
      <c r="AK767">
        <v>50</v>
      </c>
      <c r="AL767">
        <v>0</v>
      </c>
      <c r="AM767">
        <v>0</v>
      </c>
      <c r="AN767">
        <v>4.5454545454545459</v>
      </c>
      <c r="AO767">
        <v>0</v>
      </c>
      <c r="AP767" t="s">
        <v>79</v>
      </c>
      <c r="AQ767" t="s">
        <v>86</v>
      </c>
      <c r="AR767" t="s">
        <v>472</v>
      </c>
      <c r="AS767">
        <v>0</v>
      </c>
      <c r="AT767">
        <v>0</v>
      </c>
      <c r="AU767">
        <v>0</v>
      </c>
      <c r="AV767">
        <v>0</v>
      </c>
      <c r="AW767">
        <v>0</v>
      </c>
      <c r="AX767">
        <v>0</v>
      </c>
      <c r="AY767">
        <v>0</v>
      </c>
      <c r="AZ767" t="s">
        <v>83</v>
      </c>
      <c r="BA767">
        <v>0</v>
      </c>
      <c r="BB767">
        <v>0</v>
      </c>
      <c r="BC767" t="s">
        <v>76</v>
      </c>
      <c r="BD767">
        <v>2</v>
      </c>
      <c r="BE767" t="s">
        <v>76</v>
      </c>
      <c r="BF767">
        <v>0</v>
      </c>
      <c r="BG767" t="s">
        <v>5746</v>
      </c>
    </row>
    <row r="768" spans="1:59" x14ac:dyDescent="0.25">
      <c r="A768" t="s">
        <v>937</v>
      </c>
      <c r="B768" t="s">
        <v>156</v>
      </c>
      <c r="C768">
        <v>2</v>
      </c>
      <c r="D768">
        <v>152</v>
      </c>
      <c r="E768" t="s">
        <v>91</v>
      </c>
      <c r="F768" t="s">
        <v>66</v>
      </c>
      <c r="G768" t="s">
        <v>67</v>
      </c>
      <c r="H768" t="s">
        <v>68</v>
      </c>
      <c r="I768" t="s">
        <v>10</v>
      </c>
      <c r="J768" t="s">
        <v>10</v>
      </c>
      <c r="K768" t="s">
        <v>92</v>
      </c>
      <c r="L768">
        <v>50</v>
      </c>
      <c r="M768">
        <v>1137419</v>
      </c>
      <c r="N768">
        <v>0</v>
      </c>
      <c r="O768">
        <v>3</v>
      </c>
      <c r="P768" t="s">
        <v>109</v>
      </c>
      <c r="Q768" t="s">
        <v>4477</v>
      </c>
      <c r="R768">
        <v>14</v>
      </c>
      <c r="S768" t="s">
        <v>2681</v>
      </c>
      <c r="T768">
        <v>0</v>
      </c>
      <c r="U768">
        <v>0</v>
      </c>
      <c r="V768">
        <v>0</v>
      </c>
      <c r="W768">
        <v>0</v>
      </c>
      <c r="X768">
        <v>0</v>
      </c>
      <c r="Y768">
        <v>0</v>
      </c>
      <c r="Z768">
        <v>0</v>
      </c>
      <c r="AA768">
        <v>0</v>
      </c>
      <c r="AB768">
        <v>50</v>
      </c>
      <c r="AC768">
        <v>0</v>
      </c>
      <c r="AD768">
        <v>0</v>
      </c>
      <c r="AE768">
        <v>0</v>
      </c>
      <c r="AF768">
        <v>0</v>
      </c>
      <c r="AG768">
        <v>0</v>
      </c>
      <c r="AH768">
        <v>0</v>
      </c>
      <c r="AI768">
        <v>50</v>
      </c>
      <c r="AJ768">
        <v>50</v>
      </c>
      <c r="AK768">
        <v>50</v>
      </c>
      <c r="AL768">
        <v>50</v>
      </c>
      <c r="AM768">
        <v>0</v>
      </c>
      <c r="AN768">
        <v>4.5454545454545459</v>
      </c>
      <c r="AO768">
        <v>0</v>
      </c>
      <c r="AP768" t="s">
        <v>2682</v>
      </c>
      <c r="AQ768" t="s">
        <v>86</v>
      </c>
      <c r="AR768" t="s">
        <v>191</v>
      </c>
      <c r="AS768">
        <v>0</v>
      </c>
      <c r="AT768">
        <v>0</v>
      </c>
      <c r="AU768">
        <v>0</v>
      </c>
      <c r="AV768">
        <v>0</v>
      </c>
      <c r="AW768">
        <v>0</v>
      </c>
      <c r="AX768">
        <v>0</v>
      </c>
      <c r="AY768">
        <v>0</v>
      </c>
      <c r="AZ768" t="s">
        <v>83</v>
      </c>
      <c r="BA768">
        <v>0</v>
      </c>
      <c r="BB768">
        <v>0</v>
      </c>
      <c r="BC768" t="s">
        <v>76</v>
      </c>
      <c r="BD768">
        <v>3</v>
      </c>
      <c r="BE768" t="s">
        <v>76</v>
      </c>
      <c r="BF768">
        <v>0</v>
      </c>
      <c r="BG768" t="s">
        <v>5746</v>
      </c>
    </row>
    <row r="769" spans="1:59" x14ac:dyDescent="0.25">
      <c r="A769" t="s">
        <v>938</v>
      </c>
      <c r="B769" t="s">
        <v>156</v>
      </c>
      <c r="C769">
        <v>2</v>
      </c>
      <c r="D769">
        <v>153</v>
      </c>
      <c r="E769" t="s">
        <v>91</v>
      </c>
      <c r="F769" t="s">
        <v>66</v>
      </c>
      <c r="G769" t="s">
        <v>67</v>
      </c>
      <c r="H769" t="s">
        <v>68</v>
      </c>
      <c r="I769" t="s">
        <v>10</v>
      </c>
      <c r="J769" t="s">
        <v>10</v>
      </c>
      <c r="K769" t="s">
        <v>92</v>
      </c>
      <c r="L769">
        <v>50</v>
      </c>
      <c r="M769">
        <v>1137421</v>
      </c>
      <c r="N769">
        <v>0</v>
      </c>
      <c r="O769">
        <v>3</v>
      </c>
      <c r="P769" t="s">
        <v>109</v>
      </c>
      <c r="Q769" t="s">
        <v>4477</v>
      </c>
      <c r="R769">
        <v>14</v>
      </c>
      <c r="S769" t="s">
        <v>2681</v>
      </c>
      <c r="T769">
        <v>0</v>
      </c>
      <c r="U769">
        <v>0</v>
      </c>
      <c r="V769">
        <v>0</v>
      </c>
      <c r="W769">
        <v>0</v>
      </c>
      <c r="X769">
        <v>0</v>
      </c>
      <c r="Y769">
        <v>0</v>
      </c>
      <c r="Z769">
        <v>0</v>
      </c>
      <c r="AA769">
        <v>0</v>
      </c>
      <c r="AB769">
        <v>50</v>
      </c>
      <c r="AC769">
        <v>0</v>
      </c>
      <c r="AD769">
        <v>0</v>
      </c>
      <c r="AE769">
        <v>0</v>
      </c>
      <c r="AF769">
        <v>0</v>
      </c>
      <c r="AG769">
        <v>0</v>
      </c>
      <c r="AH769">
        <v>0</v>
      </c>
      <c r="AI769">
        <v>50</v>
      </c>
      <c r="AJ769">
        <v>50</v>
      </c>
      <c r="AK769">
        <v>50</v>
      </c>
      <c r="AL769">
        <v>50</v>
      </c>
      <c r="AM769">
        <v>0</v>
      </c>
      <c r="AN769">
        <v>4.5454545454545459</v>
      </c>
      <c r="AO769">
        <v>0</v>
      </c>
      <c r="AP769" t="s">
        <v>2682</v>
      </c>
      <c r="AQ769" t="s">
        <v>86</v>
      </c>
      <c r="AR769" t="s">
        <v>191</v>
      </c>
      <c r="AS769">
        <v>0</v>
      </c>
      <c r="AT769">
        <v>0</v>
      </c>
      <c r="AU769">
        <v>0</v>
      </c>
      <c r="AV769">
        <v>0</v>
      </c>
      <c r="AW769">
        <v>0</v>
      </c>
      <c r="AX769">
        <v>0</v>
      </c>
      <c r="AY769">
        <v>0</v>
      </c>
      <c r="AZ769" t="s">
        <v>83</v>
      </c>
      <c r="BA769">
        <v>0</v>
      </c>
      <c r="BB769">
        <v>0</v>
      </c>
      <c r="BC769" t="s">
        <v>76</v>
      </c>
      <c r="BD769">
        <v>4</v>
      </c>
      <c r="BE769" t="s">
        <v>76</v>
      </c>
      <c r="BF769">
        <v>0</v>
      </c>
      <c r="BG769" t="s">
        <v>5746</v>
      </c>
    </row>
    <row r="770" spans="1:59" x14ac:dyDescent="0.25">
      <c r="A770" t="s">
        <v>939</v>
      </c>
      <c r="B770" t="s">
        <v>156</v>
      </c>
      <c r="C770">
        <v>2</v>
      </c>
      <c r="D770">
        <v>154</v>
      </c>
      <c r="E770" t="s">
        <v>91</v>
      </c>
      <c r="F770" t="s">
        <v>66</v>
      </c>
      <c r="G770" t="s">
        <v>67</v>
      </c>
      <c r="H770" t="s">
        <v>68</v>
      </c>
      <c r="I770" t="s">
        <v>10</v>
      </c>
      <c r="J770" t="s">
        <v>10</v>
      </c>
      <c r="K770" t="s">
        <v>92</v>
      </c>
      <c r="L770">
        <v>50</v>
      </c>
      <c r="M770">
        <v>1137423</v>
      </c>
      <c r="N770">
        <v>0</v>
      </c>
      <c r="O770">
        <v>3</v>
      </c>
      <c r="P770" t="s">
        <v>109</v>
      </c>
      <c r="Q770" t="s">
        <v>4477</v>
      </c>
      <c r="R770">
        <v>14</v>
      </c>
      <c r="S770" t="s">
        <v>2681</v>
      </c>
      <c r="T770">
        <v>0</v>
      </c>
      <c r="U770">
        <v>0</v>
      </c>
      <c r="V770">
        <v>0</v>
      </c>
      <c r="W770">
        <v>0</v>
      </c>
      <c r="X770">
        <v>0</v>
      </c>
      <c r="Y770">
        <v>0</v>
      </c>
      <c r="Z770">
        <v>0</v>
      </c>
      <c r="AA770">
        <v>0</v>
      </c>
      <c r="AB770">
        <v>50</v>
      </c>
      <c r="AC770">
        <v>0</v>
      </c>
      <c r="AD770">
        <v>0</v>
      </c>
      <c r="AE770">
        <v>0</v>
      </c>
      <c r="AF770">
        <v>0</v>
      </c>
      <c r="AG770">
        <v>0</v>
      </c>
      <c r="AH770">
        <v>0</v>
      </c>
      <c r="AI770">
        <v>50</v>
      </c>
      <c r="AJ770">
        <v>50</v>
      </c>
      <c r="AK770">
        <v>50</v>
      </c>
      <c r="AL770">
        <v>50</v>
      </c>
      <c r="AM770">
        <v>0</v>
      </c>
      <c r="AN770">
        <v>4.5454545454545459</v>
      </c>
      <c r="AO770">
        <v>0</v>
      </c>
      <c r="AP770" t="s">
        <v>2682</v>
      </c>
      <c r="AQ770" t="s">
        <v>86</v>
      </c>
      <c r="AR770" t="s">
        <v>191</v>
      </c>
      <c r="AS770">
        <v>0</v>
      </c>
      <c r="AT770">
        <v>0</v>
      </c>
      <c r="AU770">
        <v>0</v>
      </c>
      <c r="AV770">
        <v>0</v>
      </c>
      <c r="AW770">
        <v>0</v>
      </c>
      <c r="AX770">
        <v>0</v>
      </c>
      <c r="AY770">
        <v>0</v>
      </c>
      <c r="AZ770" t="s">
        <v>83</v>
      </c>
      <c r="BA770">
        <v>0</v>
      </c>
      <c r="BB770">
        <v>0</v>
      </c>
      <c r="BC770" t="s">
        <v>76</v>
      </c>
      <c r="BD770">
        <v>5</v>
      </c>
      <c r="BE770" t="s">
        <v>76</v>
      </c>
      <c r="BF770">
        <v>0</v>
      </c>
      <c r="BG770" t="s">
        <v>5746</v>
      </c>
    </row>
    <row r="771" spans="1:59" x14ac:dyDescent="0.25">
      <c r="A771" t="s">
        <v>940</v>
      </c>
      <c r="B771" t="s">
        <v>156</v>
      </c>
      <c r="C771">
        <v>2</v>
      </c>
      <c r="D771">
        <v>155</v>
      </c>
      <c r="E771" t="s">
        <v>91</v>
      </c>
      <c r="F771" t="s">
        <v>66</v>
      </c>
      <c r="G771" t="s">
        <v>67</v>
      </c>
      <c r="H771" t="s">
        <v>68</v>
      </c>
      <c r="I771" t="s">
        <v>10</v>
      </c>
      <c r="J771" t="s">
        <v>10</v>
      </c>
      <c r="K771" t="s">
        <v>92</v>
      </c>
      <c r="L771">
        <v>50</v>
      </c>
      <c r="M771">
        <v>1137425</v>
      </c>
      <c r="N771">
        <v>0</v>
      </c>
      <c r="O771">
        <v>3</v>
      </c>
      <c r="P771" t="s">
        <v>109</v>
      </c>
      <c r="Q771" t="s">
        <v>4477</v>
      </c>
      <c r="R771">
        <v>14</v>
      </c>
      <c r="S771" t="s">
        <v>2681</v>
      </c>
      <c r="T771">
        <v>0</v>
      </c>
      <c r="U771">
        <v>0</v>
      </c>
      <c r="V771">
        <v>0</v>
      </c>
      <c r="W771">
        <v>0</v>
      </c>
      <c r="X771">
        <v>0</v>
      </c>
      <c r="Y771">
        <v>0</v>
      </c>
      <c r="Z771">
        <v>0</v>
      </c>
      <c r="AA771">
        <v>0</v>
      </c>
      <c r="AB771">
        <v>50</v>
      </c>
      <c r="AC771">
        <v>0</v>
      </c>
      <c r="AD771">
        <v>0</v>
      </c>
      <c r="AE771">
        <v>0</v>
      </c>
      <c r="AF771">
        <v>0</v>
      </c>
      <c r="AG771">
        <v>0</v>
      </c>
      <c r="AH771">
        <v>0</v>
      </c>
      <c r="AI771">
        <v>50</v>
      </c>
      <c r="AJ771">
        <v>50</v>
      </c>
      <c r="AK771">
        <v>50</v>
      </c>
      <c r="AL771">
        <v>50</v>
      </c>
      <c r="AM771">
        <v>0</v>
      </c>
      <c r="AN771">
        <v>4.5454545454545459</v>
      </c>
      <c r="AO771">
        <v>0</v>
      </c>
      <c r="AP771" t="s">
        <v>2682</v>
      </c>
      <c r="AQ771" t="s">
        <v>86</v>
      </c>
      <c r="AR771" t="s">
        <v>191</v>
      </c>
      <c r="AS771">
        <v>0</v>
      </c>
      <c r="AT771">
        <v>0</v>
      </c>
      <c r="AU771">
        <v>0</v>
      </c>
      <c r="AV771">
        <v>0</v>
      </c>
      <c r="AW771">
        <v>0</v>
      </c>
      <c r="AX771">
        <v>0</v>
      </c>
      <c r="AY771">
        <v>0</v>
      </c>
      <c r="AZ771" t="s">
        <v>83</v>
      </c>
      <c r="BA771">
        <v>0</v>
      </c>
      <c r="BB771">
        <v>0</v>
      </c>
      <c r="BC771" t="s">
        <v>76</v>
      </c>
      <c r="BD771">
        <v>6</v>
      </c>
      <c r="BE771" t="s">
        <v>76</v>
      </c>
      <c r="BF771">
        <v>0</v>
      </c>
      <c r="BG771" t="s">
        <v>5746</v>
      </c>
    </row>
    <row r="772" spans="1:59" x14ac:dyDescent="0.25">
      <c r="A772" t="s">
        <v>941</v>
      </c>
      <c r="B772" t="s">
        <v>156</v>
      </c>
      <c r="C772">
        <v>2</v>
      </c>
      <c r="D772">
        <v>156</v>
      </c>
      <c r="E772" t="s">
        <v>91</v>
      </c>
      <c r="F772" t="s">
        <v>66</v>
      </c>
      <c r="G772" t="s">
        <v>67</v>
      </c>
      <c r="H772" t="s">
        <v>68</v>
      </c>
      <c r="I772" t="s">
        <v>10</v>
      </c>
      <c r="J772" t="s">
        <v>10</v>
      </c>
      <c r="K772" t="s">
        <v>92</v>
      </c>
      <c r="L772">
        <v>50</v>
      </c>
      <c r="M772">
        <v>1137427</v>
      </c>
      <c r="N772">
        <v>0</v>
      </c>
      <c r="O772">
        <v>3</v>
      </c>
      <c r="P772" t="s">
        <v>109</v>
      </c>
      <c r="Q772" t="s">
        <v>4477</v>
      </c>
      <c r="R772">
        <v>14</v>
      </c>
      <c r="S772" t="s">
        <v>2681</v>
      </c>
      <c r="T772">
        <v>0</v>
      </c>
      <c r="U772">
        <v>0</v>
      </c>
      <c r="V772">
        <v>0</v>
      </c>
      <c r="W772">
        <v>0</v>
      </c>
      <c r="X772">
        <v>0</v>
      </c>
      <c r="Y772">
        <v>0</v>
      </c>
      <c r="Z772">
        <v>0</v>
      </c>
      <c r="AA772">
        <v>0</v>
      </c>
      <c r="AB772">
        <v>50</v>
      </c>
      <c r="AC772">
        <v>0</v>
      </c>
      <c r="AD772">
        <v>0</v>
      </c>
      <c r="AE772">
        <v>0</v>
      </c>
      <c r="AF772">
        <v>0</v>
      </c>
      <c r="AG772">
        <v>0</v>
      </c>
      <c r="AH772">
        <v>0</v>
      </c>
      <c r="AI772">
        <v>50</v>
      </c>
      <c r="AJ772">
        <v>50</v>
      </c>
      <c r="AK772">
        <v>50</v>
      </c>
      <c r="AL772">
        <v>50</v>
      </c>
      <c r="AM772">
        <v>0</v>
      </c>
      <c r="AN772">
        <v>4.5454545454545459</v>
      </c>
      <c r="AO772">
        <v>0</v>
      </c>
      <c r="AP772" t="s">
        <v>2682</v>
      </c>
      <c r="AQ772" t="s">
        <v>86</v>
      </c>
      <c r="AR772" t="s">
        <v>191</v>
      </c>
      <c r="AS772">
        <v>0</v>
      </c>
      <c r="AT772">
        <v>0</v>
      </c>
      <c r="AU772">
        <v>0</v>
      </c>
      <c r="AV772">
        <v>0</v>
      </c>
      <c r="AW772">
        <v>0</v>
      </c>
      <c r="AX772">
        <v>0</v>
      </c>
      <c r="AY772">
        <v>0</v>
      </c>
      <c r="AZ772" t="s">
        <v>83</v>
      </c>
      <c r="BA772">
        <v>0</v>
      </c>
      <c r="BB772">
        <v>0</v>
      </c>
      <c r="BC772" t="s">
        <v>81</v>
      </c>
      <c r="BD772">
        <v>7</v>
      </c>
      <c r="BE772" t="s">
        <v>76</v>
      </c>
      <c r="BF772">
        <v>0</v>
      </c>
      <c r="BG772" t="s">
        <v>5746</v>
      </c>
    </row>
    <row r="773" spans="1:59" x14ac:dyDescent="0.25">
      <c r="A773" t="s">
        <v>942</v>
      </c>
      <c r="B773" t="s">
        <v>156</v>
      </c>
      <c r="C773">
        <v>2</v>
      </c>
      <c r="D773">
        <v>157</v>
      </c>
      <c r="E773">
        <v>1</v>
      </c>
      <c r="F773" t="s">
        <v>66</v>
      </c>
      <c r="G773" t="s">
        <v>67</v>
      </c>
      <c r="H773" t="s">
        <v>77</v>
      </c>
      <c r="I773" t="s">
        <v>5</v>
      </c>
      <c r="J773" t="s">
        <v>115</v>
      </c>
      <c r="K773" t="s">
        <v>70</v>
      </c>
      <c r="L773">
        <v>50</v>
      </c>
      <c r="M773">
        <v>1137429</v>
      </c>
      <c r="N773">
        <v>9.1</v>
      </c>
      <c r="O773">
        <v>3</v>
      </c>
      <c r="P773" t="s">
        <v>109</v>
      </c>
      <c r="Q773" t="s">
        <v>4478</v>
      </c>
      <c r="R773">
        <v>15</v>
      </c>
      <c r="S773" t="s">
        <v>943</v>
      </c>
      <c r="T773">
        <v>0</v>
      </c>
      <c r="U773">
        <v>6</v>
      </c>
      <c r="V773">
        <v>0</v>
      </c>
      <c r="W773">
        <v>0</v>
      </c>
      <c r="X773">
        <v>0</v>
      </c>
      <c r="Y773">
        <v>0</v>
      </c>
      <c r="Z773">
        <v>0</v>
      </c>
      <c r="AA773">
        <v>6</v>
      </c>
      <c r="AB773">
        <v>50</v>
      </c>
      <c r="AC773">
        <v>6</v>
      </c>
      <c r="AD773">
        <v>0</v>
      </c>
      <c r="AE773">
        <v>0</v>
      </c>
      <c r="AF773">
        <v>6</v>
      </c>
      <c r="AG773">
        <v>0</v>
      </c>
      <c r="AH773">
        <v>44</v>
      </c>
      <c r="AI773">
        <v>44</v>
      </c>
      <c r="AJ773">
        <v>44</v>
      </c>
      <c r="AK773">
        <v>44</v>
      </c>
      <c r="AL773">
        <v>0</v>
      </c>
      <c r="AM773">
        <v>0.182</v>
      </c>
      <c r="AN773">
        <v>4</v>
      </c>
      <c r="AO773">
        <v>0</v>
      </c>
      <c r="AP773" t="s">
        <v>79</v>
      </c>
      <c r="AQ773" t="s">
        <v>73</v>
      </c>
      <c r="AR773" t="s">
        <v>157</v>
      </c>
      <c r="AS773">
        <v>259</v>
      </c>
      <c r="AT773">
        <v>175</v>
      </c>
      <c r="AU773">
        <v>0</v>
      </c>
      <c r="AV773">
        <v>0</v>
      </c>
      <c r="AW773">
        <v>0.434</v>
      </c>
      <c r="AX773">
        <v>7.2333333333333333E-2</v>
      </c>
      <c r="AY773">
        <v>0.434</v>
      </c>
      <c r="AZ773" t="s">
        <v>74</v>
      </c>
      <c r="BA773">
        <v>8.6660000000000004</v>
      </c>
      <c r="BB773">
        <v>119.80645161290323</v>
      </c>
      <c r="BC773" t="s">
        <v>75</v>
      </c>
      <c r="BD773">
        <v>0</v>
      </c>
      <c r="BE773" t="s">
        <v>76</v>
      </c>
      <c r="BF773">
        <v>0.42899999999999999</v>
      </c>
      <c r="BG773" t="s">
        <v>5747</v>
      </c>
    </row>
    <row r="774" spans="1:59" x14ac:dyDescent="0.25">
      <c r="A774" t="s">
        <v>944</v>
      </c>
      <c r="B774" t="s">
        <v>156</v>
      </c>
      <c r="C774">
        <v>2</v>
      </c>
      <c r="D774">
        <v>158</v>
      </c>
      <c r="E774">
        <v>1</v>
      </c>
      <c r="F774" t="s">
        <v>66</v>
      </c>
      <c r="G774" t="s">
        <v>67</v>
      </c>
      <c r="H774" t="s">
        <v>68</v>
      </c>
      <c r="I774" t="s">
        <v>3</v>
      </c>
      <c r="J774" t="s">
        <v>69</v>
      </c>
      <c r="K774" t="s">
        <v>70</v>
      </c>
      <c r="L774">
        <v>50</v>
      </c>
      <c r="M774">
        <v>1137431</v>
      </c>
      <c r="N774">
        <v>10</v>
      </c>
      <c r="O774">
        <v>3</v>
      </c>
      <c r="P774" t="s">
        <v>109</v>
      </c>
      <c r="Q774" t="s">
        <v>4478</v>
      </c>
      <c r="R774">
        <v>15</v>
      </c>
      <c r="T774">
        <v>4</v>
      </c>
      <c r="U774">
        <v>9</v>
      </c>
      <c r="V774">
        <v>4</v>
      </c>
      <c r="W774">
        <v>0</v>
      </c>
      <c r="X774">
        <v>4</v>
      </c>
      <c r="Y774">
        <v>7</v>
      </c>
      <c r="Z774">
        <v>15</v>
      </c>
      <c r="AA774">
        <v>20</v>
      </c>
      <c r="AB774">
        <v>50</v>
      </c>
      <c r="AC774">
        <v>9</v>
      </c>
      <c r="AD774">
        <v>4</v>
      </c>
      <c r="AE774">
        <v>7</v>
      </c>
      <c r="AF774">
        <v>20</v>
      </c>
      <c r="AG774">
        <v>0</v>
      </c>
      <c r="AH774">
        <v>41</v>
      </c>
      <c r="AI774">
        <v>30</v>
      </c>
      <c r="AJ774">
        <v>34</v>
      </c>
      <c r="AK774">
        <v>41</v>
      </c>
      <c r="AL774">
        <v>0</v>
      </c>
      <c r="AM774">
        <v>0.2</v>
      </c>
      <c r="AN774">
        <v>3.0909090909090908</v>
      </c>
      <c r="AO774">
        <v>0</v>
      </c>
      <c r="AP774" t="s">
        <v>72</v>
      </c>
      <c r="AQ774" t="s">
        <v>73</v>
      </c>
      <c r="AR774" t="s">
        <v>157</v>
      </c>
      <c r="AS774">
        <v>674</v>
      </c>
      <c r="AT774">
        <v>1290</v>
      </c>
      <c r="AU774">
        <v>0</v>
      </c>
      <c r="AV774">
        <v>0</v>
      </c>
      <c r="AW774">
        <v>1.964</v>
      </c>
      <c r="AX774">
        <v>0.21822222222222221</v>
      </c>
      <c r="AY774">
        <v>4.3644444444444446</v>
      </c>
      <c r="AZ774" t="s">
        <v>74</v>
      </c>
      <c r="BA774">
        <v>5.6355555555555554</v>
      </c>
      <c r="BB774">
        <v>25.824847250509166</v>
      </c>
      <c r="BC774" t="s">
        <v>76</v>
      </c>
      <c r="BD774">
        <v>0</v>
      </c>
      <c r="BE774" t="s">
        <v>76</v>
      </c>
      <c r="BF774">
        <v>1.9450000000000001</v>
      </c>
      <c r="BG774" t="s">
        <v>5747</v>
      </c>
    </row>
    <row r="775" spans="1:59" x14ac:dyDescent="0.25">
      <c r="A775" t="s">
        <v>945</v>
      </c>
      <c r="B775" t="s">
        <v>156</v>
      </c>
      <c r="C775">
        <v>2</v>
      </c>
      <c r="D775">
        <v>159</v>
      </c>
      <c r="E775">
        <v>1</v>
      </c>
      <c r="F775" t="s">
        <v>66</v>
      </c>
      <c r="G775" t="s">
        <v>67</v>
      </c>
      <c r="H775" t="s">
        <v>68</v>
      </c>
      <c r="I775" t="s">
        <v>3</v>
      </c>
      <c r="J775" t="s">
        <v>69</v>
      </c>
      <c r="K775" t="s">
        <v>70</v>
      </c>
      <c r="L775">
        <v>50</v>
      </c>
      <c r="M775">
        <v>1137433</v>
      </c>
      <c r="N775">
        <v>10</v>
      </c>
      <c r="O775">
        <v>3</v>
      </c>
      <c r="P775" t="s">
        <v>109</v>
      </c>
      <c r="Q775" t="s">
        <v>4478</v>
      </c>
      <c r="R775">
        <v>15</v>
      </c>
      <c r="T775">
        <v>1</v>
      </c>
      <c r="U775">
        <v>6</v>
      </c>
      <c r="V775">
        <v>11</v>
      </c>
      <c r="W775">
        <v>0</v>
      </c>
      <c r="X775">
        <v>11</v>
      </c>
      <c r="Y775">
        <v>2</v>
      </c>
      <c r="Z775">
        <v>14</v>
      </c>
      <c r="AA775">
        <v>19</v>
      </c>
      <c r="AB775">
        <v>50</v>
      </c>
      <c r="AC775">
        <v>6</v>
      </c>
      <c r="AD775">
        <v>11</v>
      </c>
      <c r="AE775">
        <v>2</v>
      </c>
      <c r="AF775">
        <v>19</v>
      </c>
      <c r="AG775">
        <v>0</v>
      </c>
      <c r="AH775">
        <v>44</v>
      </c>
      <c r="AI775">
        <v>31</v>
      </c>
      <c r="AJ775">
        <v>42</v>
      </c>
      <c r="AK775">
        <v>44</v>
      </c>
      <c r="AL775">
        <v>0</v>
      </c>
      <c r="AM775">
        <v>0.2</v>
      </c>
      <c r="AN775">
        <v>3.8181818181818183</v>
      </c>
      <c r="AO775">
        <v>0</v>
      </c>
      <c r="AP775" t="s">
        <v>72</v>
      </c>
      <c r="AQ775" t="s">
        <v>73</v>
      </c>
      <c r="AR775" t="s">
        <v>157</v>
      </c>
      <c r="AS775">
        <v>760</v>
      </c>
      <c r="AT775">
        <v>993</v>
      </c>
      <c r="AU775">
        <v>0</v>
      </c>
      <c r="AV775">
        <v>0</v>
      </c>
      <c r="AW775">
        <v>1.7529999999999999</v>
      </c>
      <c r="AX775">
        <v>0.29216666666666663</v>
      </c>
      <c r="AY775">
        <v>5.5511666666666661</v>
      </c>
      <c r="AZ775" t="s">
        <v>74</v>
      </c>
      <c r="BA775">
        <v>4.4488333333333339</v>
      </c>
      <c r="BB775">
        <v>15.227039361095269</v>
      </c>
      <c r="BC775" t="s">
        <v>76</v>
      </c>
      <c r="BD775">
        <v>0</v>
      </c>
      <c r="BE775" t="s">
        <v>76</v>
      </c>
      <c r="BF775">
        <v>1.7470000000000001</v>
      </c>
      <c r="BG775" t="s">
        <v>5747</v>
      </c>
    </row>
    <row r="776" spans="1:59" x14ac:dyDescent="0.25">
      <c r="A776" t="s">
        <v>946</v>
      </c>
      <c r="B776" t="s">
        <v>156</v>
      </c>
      <c r="C776">
        <v>2</v>
      </c>
      <c r="D776">
        <v>160</v>
      </c>
      <c r="E776">
        <v>1</v>
      </c>
      <c r="F776" t="s">
        <v>66</v>
      </c>
      <c r="G776" t="s">
        <v>67</v>
      </c>
      <c r="H776" t="s">
        <v>68</v>
      </c>
      <c r="I776" t="s">
        <v>3</v>
      </c>
      <c r="J776" t="s">
        <v>69</v>
      </c>
      <c r="K776" t="s">
        <v>70</v>
      </c>
      <c r="L776">
        <v>50</v>
      </c>
      <c r="M776">
        <v>1137435</v>
      </c>
      <c r="N776">
        <v>10</v>
      </c>
      <c r="O776">
        <v>3</v>
      </c>
      <c r="P776" t="s">
        <v>109</v>
      </c>
      <c r="Q776" t="s">
        <v>4478</v>
      </c>
      <c r="R776">
        <v>15</v>
      </c>
      <c r="T776">
        <v>0</v>
      </c>
      <c r="U776">
        <v>5</v>
      </c>
      <c r="V776">
        <v>12</v>
      </c>
      <c r="W776">
        <v>0</v>
      </c>
      <c r="X776">
        <v>12</v>
      </c>
      <c r="Y776">
        <v>6</v>
      </c>
      <c r="Z776">
        <v>18</v>
      </c>
      <c r="AA776">
        <v>23</v>
      </c>
      <c r="AB776">
        <v>50</v>
      </c>
      <c r="AC776">
        <v>5</v>
      </c>
      <c r="AD776">
        <v>12</v>
      </c>
      <c r="AE776">
        <v>6</v>
      </c>
      <c r="AF776">
        <v>23</v>
      </c>
      <c r="AG776">
        <v>0</v>
      </c>
      <c r="AH776">
        <v>45</v>
      </c>
      <c r="AI776">
        <v>27</v>
      </c>
      <c r="AJ776">
        <v>39</v>
      </c>
      <c r="AK776">
        <v>45</v>
      </c>
      <c r="AL776">
        <v>0</v>
      </c>
      <c r="AM776">
        <v>0.2</v>
      </c>
      <c r="AN776">
        <v>3.5454545454545454</v>
      </c>
      <c r="AO776">
        <v>0</v>
      </c>
      <c r="AP776" t="s">
        <v>72</v>
      </c>
      <c r="AQ776" t="s">
        <v>73</v>
      </c>
      <c r="AR776" t="s">
        <v>157</v>
      </c>
      <c r="AS776">
        <v>558</v>
      </c>
      <c r="AT776">
        <v>849</v>
      </c>
      <c r="AU776">
        <v>0</v>
      </c>
      <c r="AV776">
        <v>0</v>
      </c>
      <c r="AW776">
        <v>1.407</v>
      </c>
      <c r="AX776">
        <v>0.28139999999999998</v>
      </c>
      <c r="AY776">
        <v>6.4722</v>
      </c>
      <c r="AZ776" t="s">
        <v>74</v>
      </c>
      <c r="BA776">
        <v>3.5278</v>
      </c>
      <c r="BB776">
        <v>12.536602700781806</v>
      </c>
      <c r="BC776" t="s">
        <v>76</v>
      </c>
      <c r="BD776">
        <v>1</v>
      </c>
      <c r="BE776" t="s">
        <v>76</v>
      </c>
      <c r="BF776">
        <v>1.4339999999999999</v>
      </c>
      <c r="BG776" t="s">
        <v>5747</v>
      </c>
    </row>
    <row r="777" spans="1:59" x14ac:dyDescent="0.25">
      <c r="A777" t="s">
        <v>947</v>
      </c>
      <c r="B777" t="s">
        <v>156</v>
      </c>
      <c r="C777">
        <v>2</v>
      </c>
      <c r="D777">
        <v>161</v>
      </c>
      <c r="E777">
        <v>1</v>
      </c>
      <c r="F777" t="s">
        <v>66</v>
      </c>
      <c r="G777" t="s">
        <v>67</v>
      </c>
      <c r="H777" t="s">
        <v>68</v>
      </c>
      <c r="I777" t="s">
        <v>3</v>
      </c>
      <c r="J777" t="s">
        <v>69</v>
      </c>
      <c r="K777" t="s">
        <v>70</v>
      </c>
      <c r="L777">
        <v>50</v>
      </c>
      <c r="M777">
        <v>1137437</v>
      </c>
      <c r="N777">
        <v>10</v>
      </c>
      <c r="O777">
        <v>3</v>
      </c>
      <c r="P777" t="s">
        <v>109</v>
      </c>
      <c r="Q777" t="s">
        <v>4478</v>
      </c>
      <c r="R777">
        <v>15</v>
      </c>
      <c r="T777">
        <v>1</v>
      </c>
      <c r="U777">
        <v>6</v>
      </c>
      <c r="V777">
        <v>7</v>
      </c>
      <c r="W777">
        <v>0</v>
      </c>
      <c r="X777">
        <v>7</v>
      </c>
      <c r="Y777">
        <v>7</v>
      </c>
      <c r="Z777">
        <v>15</v>
      </c>
      <c r="AA777">
        <v>20</v>
      </c>
      <c r="AB777">
        <v>50</v>
      </c>
      <c r="AC777">
        <v>6</v>
      </c>
      <c r="AD777">
        <v>7</v>
      </c>
      <c r="AE777">
        <v>7</v>
      </c>
      <c r="AF777">
        <v>20</v>
      </c>
      <c r="AG777">
        <v>0</v>
      </c>
      <c r="AH777">
        <v>44</v>
      </c>
      <c r="AI777">
        <v>30</v>
      </c>
      <c r="AJ777">
        <v>37</v>
      </c>
      <c r="AK777">
        <v>44</v>
      </c>
      <c r="AL777">
        <v>0</v>
      </c>
      <c r="AM777">
        <v>0.2</v>
      </c>
      <c r="AN777">
        <v>3.3636363636363638</v>
      </c>
      <c r="AO777">
        <v>0</v>
      </c>
      <c r="AP777" t="s">
        <v>72</v>
      </c>
      <c r="AQ777" t="s">
        <v>73</v>
      </c>
      <c r="AR777" t="s">
        <v>157</v>
      </c>
      <c r="AS777">
        <v>492</v>
      </c>
      <c r="AT777">
        <v>965</v>
      </c>
      <c r="AU777">
        <v>0</v>
      </c>
      <c r="AV777">
        <v>0</v>
      </c>
      <c r="AW777">
        <v>1.4570000000000001</v>
      </c>
      <c r="AX777">
        <v>0.24283333333333335</v>
      </c>
      <c r="AY777">
        <v>4.8566666666666674</v>
      </c>
      <c r="AZ777" t="s">
        <v>74</v>
      </c>
      <c r="BA777">
        <v>5.1433333333333326</v>
      </c>
      <c r="BB777">
        <v>21.180507892930674</v>
      </c>
      <c r="BC777" t="s">
        <v>76</v>
      </c>
      <c r="BD777">
        <v>0</v>
      </c>
      <c r="BE777" t="s">
        <v>76</v>
      </c>
      <c r="BF777">
        <v>1.4630000000000001</v>
      </c>
      <c r="BG777" t="s">
        <v>5747</v>
      </c>
    </row>
    <row r="778" spans="1:59" x14ac:dyDescent="0.25">
      <c r="A778" t="s">
        <v>948</v>
      </c>
      <c r="B778" t="s">
        <v>156</v>
      </c>
      <c r="C778">
        <v>2</v>
      </c>
      <c r="D778">
        <v>162</v>
      </c>
      <c r="E778">
        <v>1</v>
      </c>
      <c r="F778" t="s">
        <v>66</v>
      </c>
      <c r="G778" t="s">
        <v>67</v>
      </c>
      <c r="H778" t="s">
        <v>77</v>
      </c>
      <c r="I778" t="s">
        <v>5</v>
      </c>
      <c r="J778" t="s">
        <v>78</v>
      </c>
      <c r="K778" t="s">
        <v>70</v>
      </c>
      <c r="L778">
        <v>50</v>
      </c>
      <c r="M778">
        <v>1137439</v>
      </c>
      <c r="N778">
        <v>5</v>
      </c>
      <c r="O778">
        <v>3</v>
      </c>
      <c r="P778" t="s">
        <v>109</v>
      </c>
      <c r="Q778" t="s">
        <v>4478</v>
      </c>
      <c r="R778">
        <v>15</v>
      </c>
      <c r="T778">
        <v>0</v>
      </c>
      <c r="U778">
        <v>5</v>
      </c>
      <c r="V778">
        <v>0</v>
      </c>
      <c r="W778">
        <v>0</v>
      </c>
      <c r="X778">
        <v>0</v>
      </c>
      <c r="Y778">
        <v>0</v>
      </c>
      <c r="Z778">
        <v>0</v>
      </c>
      <c r="AA778">
        <v>5</v>
      </c>
      <c r="AB778">
        <v>50</v>
      </c>
      <c r="AC778">
        <v>5</v>
      </c>
      <c r="AD778">
        <v>0</v>
      </c>
      <c r="AE778">
        <v>0</v>
      </c>
      <c r="AF778">
        <v>5</v>
      </c>
      <c r="AG778">
        <v>0</v>
      </c>
      <c r="AH778">
        <v>45</v>
      </c>
      <c r="AI778">
        <v>45</v>
      </c>
      <c r="AJ778">
        <v>45</v>
      </c>
      <c r="AK778">
        <v>45</v>
      </c>
      <c r="AL778">
        <v>0</v>
      </c>
      <c r="AM778">
        <v>0.1</v>
      </c>
      <c r="AN778">
        <v>4.0909090909090908</v>
      </c>
      <c r="AO778">
        <v>0</v>
      </c>
      <c r="AP778" t="s">
        <v>79</v>
      </c>
      <c r="AQ778" t="s">
        <v>73</v>
      </c>
      <c r="AR778" t="s">
        <v>157</v>
      </c>
      <c r="AS778">
        <v>0</v>
      </c>
      <c r="AT778">
        <v>0</v>
      </c>
      <c r="AU778">
        <v>0</v>
      </c>
      <c r="AV778">
        <v>0</v>
      </c>
      <c r="AW778">
        <v>0</v>
      </c>
      <c r="AX778">
        <v>0</v>
      </c>
      <c r="AY778">
        <v>0</v>
      </c>
      <c r="AZ778" t="s">
        <v>80</v>
      </c>
      <c r="BA778">
        <v>5</v>
      </c>
      <c r="BB778">
        <v>0</v>
      </c>
      <c r="BC778" t="s">
        <v>76</v>
      </c>
      <c r="BD778">
        <v>0</v>
      </c>
      <c r="BE778" t="s">
        <v>76</v>
      </c>
      <c r="BF778">
        <v>3.8831440000000002</v>
      </c>
      <c r="BG778" t="s">
        <v>5747</v>
      </c>
    </row>
    <row r="779" spans="1:59" x14ac:dyDescent="0.25">
      <c r="A779" t="s">
        <v>949</v>
      </c>
      <c r="B779" t="s">
        <v>156</v>
      </c>
      <c r="C779">
        <v>2</v>
      </c>
      <c r="D779">
        <v>163</v>
      </c>
      <c r="E779">
        <v>1</v>
      </c>
      <c r="F779" t="s">
        <v>66</v>
      </c>
      <c r="G779" t="s">
        <v>67</v>
      </c>
      <c r="H779" t="s">
        <v>77</v>
      </c>
      <c r="I779" t="s">
        <v>5</v>
      </c>
      <c r="J779" t="s">
        <v>115</v>
      </c>
      <c r="K779" t="s">
        <v>70</v>
      </c>
      <c r="L779">
        <v>50</v>
      </c>
      <c r="M779">
        <v>1137441</v>
      </c>
      <c r="N779">
        <v>9.1</v>
      </c>
      <c r="O779">
        <v>3</v>
      </c>
      <c r="P779" t="s">
        <v>109</v>
      </c>
      <c r="Q779" t="s">
        <v>4478</v>
      </c>
      <c r="R779">
        <v>15</v>
      </c>
      <c r="S779" t="s">
        <v>943</v>
      </c>
      <c r="T779">
        <v>0</v>
      </c>
      <c r="U779">
        <v>6</v>
      </c>
      <c r="V779">
        <v>0</v>
      </c>
      <c r="W779">
        <v>0</v>
      </c>
      <c r="X779">
        <v>0</v>
      </c>
      <c r="Y779">
        <v>0</v>
      </c>
      <c r="Z779">
        <v>0</v>
      </c>
      <c r="AA779">
        <v>6</v>
      </c>
      <c r="AB779">
        <v>50</v>
      </c>
      <c r="AC779">
        <v>6</v>
      </c>
      <c r="AD779">
        <v>0</v>
      </c>
      <c r="AE779">
        <v>0</v>
      </c>
      <c r="AF779">
        <v>6</v>
      </c>
      <c r="AG779">
        <v>0</v>
      </c>
      <c r="AH779">
        <v>44</v>
      </c>
      <c r="AI779">
        <v>44</v>
      </c>
      <c r="AJ779">
        <v>44</v>
      </c>
      <c r="AK779">
        <v>44</v>
      </c>
      <c r="AL779">
        <v>0</v>
      </c>
      <c r="AM779">
        <v>0.182</v>
      </c>
      <c r="AN779">
        <v>4</v>
      </c>
      <c r="AO779">
        <v>0</v>
      </c>
      <c r="AP779" t="s">
        <v>79</v>
      </c>
      <c r="AQ779" t="s">
        <v>73</v>
      </c>
      <c r="AR779" t="s">
        <v>157</v>
      </c>
      <c r="AS779">
        <v>948</v>
      </c>
      <c r="AT779">
        <v>934</v>
      </c>
      <c r="AU779">
        <v>0</v>
      </c>
      <c r="AV779">
        <v>0</v>
      </c>
      <c r="AW779">
        <v>1.8819999999999999</v>
      </c>
      <c r="AX779">
        <v>0.31366666666666665</v>
      </c>
      <c r="AY779">
        <v>1.8819999999999999</v>
      </c>
      <c r="AZ779" t="s">
        <v>74</v>
      </c>
      <c r="BA779">
        <v>7.218</v>
      </c>
      <c r="BB779">
        <v>23.011689691817217</v>
      </c>
      <c r="BC779" t="s">
        <v>76</v>
      </c>
      <c r="BD779">
        <v>0</v>
      </c>
      <c r="BE779" t="s">
        <v>76</v>
      </c>
      <c r="BF779">
        <v>1.871</v>
      </c>
      <c r="BG779" t="s">
        <v>5747</v>
      </c>
    </row>
    <row r="780" spans="1:59" x14ac:dyDescent="0.25">
      <c r="A780" t="s">
        <v>950</v>
      </c>
      <c r="B780" t="s">
        <v>156</v>
      </c>
      <c r="C780">
        <v>2</v>
      </c>
      <c r="D780">
        <v>164</v>
      </c>
      <c r="E780">
        <v>1</v>
      </c>
      <c r="F780" t="s">
        <v>66</v>
      </c>
      <c r="G780" t="s">
        <v>67</v>
      </c>
      <c r="H780" t="s">
        <v>77</v>
      </c>
      <c r="I780" t="s">
        <v>5</v>
      </c>
      <c r="J780" t="s">
        <v>115</v>
      </c>
      <c r="K780" t="s">
        <v>70</v>
      </c>
      <c r="L780">
        <v>50</v>
      </c>
      <c r="M780">
        <v>1137443</v>
      </c>
      <c r="N780">
        <v>9.1</v>
      </c>
      <c r="O780">
        <v>3</v>
      </c>
      <c r="P780" t="s">
        <v>109</v>
      </c>
      <c r="Q780" t="s">
        <v>4478</v>
      </c>
      <c r="R780">
        <v>15</v>
      </c>
      <c r="S780" t="s">
        <v>943</v>
      </c>
      <c r="T780">
        <v>0</v>
      </c>
      <c r="U780">
        <v>3</v>
      </c>
      <c r="V780">
        <v>0</v>
      </c>
      <c r="W780">
        <v>0</v>
      </c>
      <c r="X780">
        <v>0</v>
      </c>
      <c r="Y780">
        <v>2</v>
      </c>
      <c r="Z780">
        <v>0</v>
      </c>
      <c r="AA780">
        <v>5</v>
      </c>
      <c r="AB780">
        <v>50</v>
      </c>
      <c r="AC780">
        <v>3</v>
      </c>
      <c r="AD780">
        <v>0</v>
      </c>
      <c r="AE780">
        <v>2</v>
      </c>
      <c r="AF780">
        <v>5</v>
      </c>
      <c r="AG780">
        <v>0</v>
      </c>
      <c r="AH780">
        <v>47</v>
      </c>
      <c r="AI780">
        <v>45</v>
      </c>
      <c r="AJ780">
        <v>45</v>
      </c>
      <c r="AK780">
        <v>47</v>
      </c>
      <c r="AL780">
        <v>0</v>
      </c>
      <c r="AM780">
        <v>0.182</v>
      </c>
      <c r="AN780">
        <v>4.0909090909090908</v>
      </c>
      <c r="AO780">
        <v>0</v>
      </c>
      <c r="AP780" t="s">
        <v>79</v>
      </c>
      <c r="AQ780" t="s">
        <v>73</v>
      </c>
      <c r="AR780" t="s">
        <v>157</v>
      </c>
      <c r="AS780">
        <v>192</v>
      </c>
      <c r="AT780">
        <v>171</v>
      </c>
      <c r="AU780">
        <v>0</v>
      </c>
      <c r="AV780">
        <v>0</v>
      </c>
      <c r="AW780">
        <v>0.36299999999999999</v>
      </c>
      <c r="AX780">
        <v>0.121</v>
      </c>
      <c r="AY780">
        <v>0.60499999999999998</v>
      </c>
      <c r="AZ780" t="s">
        <v>74</v>
      </c>
      <c r="BA780">
        <v>8.4949999999999992</v>
      </c>
      <c r="BB780">
        <v>70.206611570247929</v>
      </c>
      <c r="BC780" t="s">
        <v>76</v>
      </c>
      <c r="BD780">
        <v>0</v>
      </c>
      <c r="BE780" t="s">
        <v>76</v>
      </c>
      <c r="BF780">
        <v>0.37</v>
      </c>
      <c r="BG780" t="s">
        <v>5747</v>
      </c>
    </row>
    <row r="781" spans="1:59" x14ac:dyDescent="0.25">
      <c r="A781" t="s">
        <v>951</v>
      </c>
      <c r="B781" t="s">
        <v>156</v>
      </c>
      <c r="C781">
        <v>2</v>
      </c>
      <c r="D781">
        <v>165</v>
      </c>
      <c r="E781">
        <v>1</v>
      </c>
      <c r="F781" t="s">
        <v>66</v>
      </c>
      <c r="G781" t="s">
        <v>67</v>
      </c>
      <c r="H781" t="s">
        <v>77</v>
      </c>
      <c r="I781" t="s">
        <v>5</v>
      </c>
      <c r="J781" t="s">
        <v>115</v>
      </c>
      <c r="K781" t="s">
        <v>70</v>
      </c>
      <c r="L781">
        <v>50</v>
      </c>
      <c r="M781">
        <v>1137445</v>
      </c>
      <c r="N781">
        <v>9.1</v>
      </c>
      <c r="O781">
        <v>3</v>
      </c>
      <c r="P781" t="s">
        <v>109</v>
      </c>
      <c r="Q781" t="s">
        <v>4478</v>
      </c>
      <c r="R781">
        <v>15</v>
      </c>
      <c r="S781" t="s">
        <v>943</v>
      </c>
      <c r="T781">
        <v>2</v>
      </c>
      <c r="U781">
        <v>5</v>
      </c>
      <c r="V781">
        <v>0</v>
      </c>
      <c r="W781">
        <v>0</v>
      </c>
      <c r="X781">
        <v>0</v>
      </c>
      <c r="Y781">
        <v>2</v>
      </c>
      <c r="Z781">
        <v>2</v>
      </c>
      <c r="AA781">
        <v>7</v>
      </c>
      <c r="AB781">
        <v>50</v>
      </c>
      <c r="AC781">
        <v>5</v>
      </c>
      <c r="AD781">
        <v>0</v>
      </c>
      <c r="AE781">
        <v>2</v>
      </c>
      <c r="AF781">
        <v>7</v>
      </c>
      <c r="AG781">
        <v>0</v>
      </c>
      <c r="AH781">
        <v>45</v>
      </c>
      <c r="AI781">
        <v>43</v>
      </c>
      <c r="AJ781">
        <v>43</v>
      </c>
      <c r="AK781">
        <v>45</v>
      </c>
      <c r="AL781">
        <v>0</v>
      </c>
      <c r="AM781">
        <v>0.182</v>
      </c>
      <c r="AN781">
        <v>3.9090909090909092</v>
      </c>
      <c r="AO781">
        <v>0</v>
      </c>
      <c r="AP781" t="s">
        <v>79</v>
      </c>
      <c r="AQ781" t="s">
        <v>73</v>
      </c>
      <c r="AR781" t="s">
        <v>157</v>
      </c>
      <c r="AS781">
        <v>358</v>
      </c>
      <c r="AT781">
        <v>324</v>
      </c>
      <c r="AU781">
        <v>0</v>
      </c>
      <c r="AV781">
        <v>0</v>
      </c>
      <c r="AW781">
        <v>0.68200000000000005</v>
      </c>
      <c r="AX781">
        <v>0.13640000000000002</v>
      </c>
      <c r="AY781">
        <v>0.95480000000000009</v>
      </c>
      <c r="AZ781" t="s">
        <v>74</v>
      </c>
      <c r="BA781">
        <v>8.1451999999999991</v>
      </c>
      <c r="BB781">
        <v>59.715542521994116</v>
      </c>
      <c r="BC781" t="s">
        <v>76</v>
      </c>
      <c r="BD781">
        <v>0</v>
      </c>
      <c r="BE781" t="s">
        <v>76</v>
      </c>
      <c r="BF781">
        <v>0.67700000000000005</v>
      </c>
      <c r="BG781" t="s">
        <v>5747</v>
      </c>
    </row>
    <row r="782" spans="1:59" x14ac:dyDescent="0.25">
      <c r="A782" t="s">
        <v>952</v>
      </c>
      <c r="B782" t="s">
        <v>156</v>
      </c>
      <c r="C782">
        <v>2</v>
      </c>
      <c r="D782">
        <v>166</v>
      </c>
      <c r="E782">
        <v>1</v>
      </c>
      <c r="F782" t="s">
        <v>66</v>
      </c>
      <c r="G782" t="s">
        <v>67</v>
      </c>
      <c r="H782" t="s">
        <v>77</v>
      </c>
      <c r="I782" t="s">
        <v>5</v>
      </c>
      <c r="J782" t="s">
        <v>115</v>
      </c>
      <c r="K782" t="s">
        <v>70</v>
      </c>
      <c r="L782">
        <v>50</v>
      </c>
      <c r="M782">
        <v>1137447</v>
      </c>
      <c r="N782">
        <v>9.1</v>
      </c>
      <c r="O782">
        <v>3</v>
      </c>
      <c r="P782" t="s">
        <v>109</v>
      </c>
      <c r="Q782" t="s">
        <v>4478</v>
      </c>
      <c r="R782">
        <v>15</v>
      </c>
      <c r="S782" t="s">
        <v>943</v>
      </c>
      <c r="T782">
        <v>0</v>
      </c>
      <c r="U782">
        <v>3</v>
      </c>
      <c r="V782">
        <v>0</v>
      </c>
      <c r="W782">
        <v>0</v>
      </c>
      <c r="X782">
        <v>0</v>
      </c>
      <c r="Y782">
        <v>2</v>
      </c>
      <c r="Z782">
        <v>0</v>
      </c>
      <c r="AA782">
        <v>5</v>
      </c>
      <c r="AB782">
        <v>50</v>
      </c>
      <c r="AC782">
        <v>3</v>
      </c>
      <c r="AD782">
        <v>0</v>
      </c>
      <c r="AE782">
        <v>2</v>
      </c>
      <c r="AF782">
        <v>5</v>
      </c>
      <c r="AG782">
        <v>0</v>
      </c>
      <c r="AH782">
        <v>47</v>
      </c>
      <c r="AI782">
        <v>45</v>
      </c>
      <c r="AJ782">
        <v>45</v>
      </c>
      <c r="AK782">
        <v>47</v>
      </c>
      <c r="AL782">
        <v>0</v>
      </c>
      <c r="AM782">
        <v>0.182</v>
      </c>
      <c r="AN782">
        <v>4.0909090909090908</v>
      </c>
      <c r="AO782">
        <v>0</v>
      </c>
      <c r="AP782" t="s">
        <v>79</v>
      </c>
      <c r="AQ782" t="s">
        <v>73</v>
      </c>
      <c r="AR782" t="s">
        <v>157</v>
      </c>
      <c r="AS782">
        <v>185</v>
      </c>
      <c r="AT782">
        <v>181</v>
      </c>
      <c r="AU782">
        <v>0</v>
      </c>
      <c r="AV782">
        <v>0</v>
      </c>
      <c r="AW782">
        <v>0.36599999999999999</v>
      </c>
      <c r="AX782">
        <v>0.122</v>
      </c>
      <c r="AY782">
        <v>0.61</v>
      </c>
      <c r="AZ782" t="s">
        <v>74</v>
      </c>
      <c r="BA782">
        <v>8.49</v>
      </c>
      <c r="BB782">
        <v>69.590163934426229</v>
      </c>
      <c r="BC782" t="s">
        <v>76</v>
      </c>
      <c r="BD782">
        <v>0</v>
      </c>
      <c r="BE782" t="s">
        <v>76</v>
      </c>
      <c r="BF782">
        <v>0.35799999999999998</v>
      </c>
      <c r="BG782" t="s">
        <v>5747</v>
      </c>
    </row>
    <row r="783" spans="1:59" x14ac:dyDescent="0.25">
      <c r="A783" t="s">
        <v>953</v>
      </c>
      <c r="B783" t="s">
        <v>156</v>
      </c>
      <c r="C783">
        <v>2</v>
      </c>
      <c r="D783">
        <v>167</v>
      </c>
      <c r="E783">
        <v>1</v>
      </c>
      <c r="F783" t="s">
        <v>66</v>
      </c>
      <c r="G783" t="s">
        <v>67</v>
      </c>
      <c r="H783" t="s">
        <v>77</v>
      </c>
      <c r="I783" t="s">
        <v>5</v>
      </c>
      <c r="J783" t="s">
        <v>115</v>
      </c>
      <c r="K783" t="s">
        <v>70</v>
      </c>
      <c r="L783">
        <v>50</v>
      </c>
      <c r="M783">
        <v>1137449</v>
      </c>
      <c r="N783">
        <v>9.1</v>
      </c>
      <c r="O783">
        <v>3</v>
      </c>
      <c r="P783" t="s">
        <v>109</v>
      </c>
      <c r="Q783" t="s">
        <v>4478</v>
      </c>
      <c r="R783">
        <v>15</v>
      </c>
      <c r="S783" t="s">
        <v>943</v>
      </c>
      <c r="T783">
        <v>0</v>
      </c>
      <c r="U783">
        <v>3</v>
      </c>
      <c r="V783">
        <v>0</v>
      </c>
      <c r="W783">
        <v>0</v>
      </c>
      <c r="X783">
        <v>0</v>
      </c>
      <c r="Y783">
        <v>2</v>
      </c>
      <c r="Z783">
        <v>0</v>
      </c>
      <c r="AA783">
        <v>5</v>
      </c>
      <c r="AB783">
        <v>50</v>
      </c>
      <c r="AC783">
        <v>3</v>
      </c>
      <c r="AD783">
        <v>0</v>
      </c>
      <c r="AE783">
        <v>2</v>
      </c>
      <c r="AF783">
        <v>5</v>
      </c>
      <c r="AG783">
        <v>0</v>
      </c>
      <c r="AH783">
        <v>47</v>
      </c>
      <c r="AI783">
        <v>45</v>
      </c>
      <c r="AJ783">
        <v>45</v>
      </c>
      <c r="AK783">
        <v>47</v>
      </c>
      <c r="AL783">
        <v>0</v>
      </c>
      <c r="AM783">
        <v>0.182</v>
      </c>
      <c r="AN783">
        <v>4.0909090909090908</v>
      </c>
      <c r="AO783">
        <v>0</v>
      </c>
      <c r="AP783" t="s">
        <v>79</v>
      </c>
      <c r="AQ783" t="s">
        <v>73</v>
      </c>
      <c r="AR783" t="s">
        <v>157</v>
      </c>
      <c r="AS783">
        <v>208</v>
      </c>
      <c r="AT783">
        <v>183</v>
      </c>
      <c r="AU783">
        <v>0</v>
      </c>
      <c r="AV783">
        <v>0</v>
      </c>
      <c r="AW783">
        <v>0.39100000000000001</v>
      </c>
      <c r="AX783">
        <v>0.13033333333333333</v>
      </c>
      <c r="AY783">
        <v>0.65166666666666662</v>
      </c>
      <c r="AZ783" t="s">
        <v>74</v>
      </c>
      <c r="BA783">
        <v>8.4483333333333324</v>
      </c>
      <c r="BB783">
        <v>64.820971867007671</v>
      </c>
      <c r="BC783" t="s">
        <v>81</v>
      </c>
      <c r="BD783">
        <v>0</v>
      </c>
      <c r="BE783" t="s">
        <v>76</v>
      </c>
      <c r="BF783">
        <v>0.40600000000000003</v>
      </c>
      <c r="BG783" t="s">
        <v>5747</v>
      </c>
    </row>
    <row r="784" spans="1:59" x14ac:dyDescent="0.25">
      <c r="A784" t="s">
        <v>954</v>
      </c>
      <c r="B784" t="s">
        <v>156</v>
      </c>
      <c r="C784">
        <v>2</v>
      </c>
      <c r="D784">
        <v>168</v>
      </c>
      <c r="E784">
        <v>2</v>
      </c>
      <c r="F784" t="s">
        <v>66</v>
      </c>
      <c r="G784" t="s">
        <v>67</v>
      </c>
      <c r="H784" t="s">
        <v>68</v>
      </c>
      <c r="I784" t="s">
        <v>7</v>
      </c>
      <c r="J784" t="s">
        <v>7</v>
      </c>
      <c r="K784" t="s">
        <v>70</v>
      </c>
      <c r="L784">
        <v>50</v>
      </c>
      <c r="M784">
        <v>1137451</v>
      </c>
      <c r="N784">
        <v>6</v>
      </c>
      <c r="O784">
        <v>3</v>
      </c>
      <c r="P784" t="s">
        <v>109</v>
      </c>
      <c r="Q784" t="s">
        <v>4479</v>
      </c>
      <c r="R784">
        <v>16</v>
      </c>
      <c r="T784">
        <v>18</v>
      </c>
      <c r="U784">
        <v>23</v>
      </c>
      <c r="V784">
        <v>5</v>
      </c>
      <c r="W784">
        <v>3</v>
      </c>
      <c r="X784">
        <v>2</v>
      </c>
      <c r="Y784">
        <v>5</v>
      </c>
      <c r="Z784">
        <v>28</v>
      </c>
      <c r="AA784">
        <v>33</v>
      </c>
      <c r="AB784">
        <v>50</v>
      </c>
      <c r="AC784">
        <v>23</v>
      </c>
      <c r="AD784">
        <v>2</v>
      </c>
      <c r="AE784">
        <v>5</v>
      </c>
      <c r="AF784">
        <v>33</v>
      </c>
      <c r="AG784">
        <v>3</v>
      </c>
      <c r="AH784">
        <v>27</v>
      </c>
      <c r="AI784">
        <v>17</v>
      </c>
      <c r="AJ784">
        <v>19</v>
      </c>
      <c r="AK784">
        <v>24</v>
      </c>
      <c r="AL784">
        <v>0</v>
      </c>
      <c r="AM784">
        <v>0.12</v>
      </c>
      <c r="AN784">
        <v>1.7272727272727273</v>
      </c>
      <c r="AO784">
        <v>0.40909090909090906</v>
      </c>
      <c r="AP784" t="s">
        <v>82</v>
      </c>
      <c r="AQ784" t="s">
        <v>73</v>
      </c>
      <c r="AR784" t="s">
        <v>472</v>
      </c>
      <c r="AS784">
        <v>1661</v>
      </c>
      <c r="AT784">
        <v>1676</v>
      </c>
      <c r="AU784">
        <v>0</v>
      </c>
      <c r="AV784">
        <v>0</v>
      </c>
      <c r="AW784">
        <v>3.3370000000000002</v>
      </c>
      <c r="AX784">
        <v>0.14508695652173914</v>
      </c>
      <c r="AY784">
        <v>4.7878695652173917</v>
      </c>
      <c r="AZ784" t="s">
        <v>74</v>
      </c>
      <c r="BA784">
        <v>1.2121304347826083</v>
      </c>
      <c r="BB784">
        <v>8.3545100389571445</v>
      </c>
      <c r="BC784" t="s">
        <v>75</v>
      </c>
      <c r="BD784">
        <v>0</v>
      </c>
      <c r="BE784" t="s">
        <v>76</v>
      </c>
      <c r="BF784">
        <v>3.3660000000000001</v>
      </c>
      <c r="BG784" t="s">
        <v>5748</v>
      </c>
    </row>
    <row r="785" spans="1:59" x14ac:dyDescent="0.25">
      <c r="A785" t="s">
        <v>955</v>
      </c>
      <c r="B785" t="s">
        <v>156</v>
      </c>
      <c r="C785">
        <v>2</v>
      </c>
      <c r="D785">
        <v>169</v>
      </c>
      <c r="E785">
        <v>2</v>
      </c>
      <c r="F785" t="s">
        <v>66</v>
      </c>
      <c r="G785" t="s">
        <v>67</v>
      </c>
      <c r="H785" t="s">
        <v>68</v>
      </c>
      <c r="I785" t="s">
        <v>7</v>
      </c>
      <c r="J785" t="s">
        <v>7</v>
      </c>
      <c r="K785" t="s">
        <v>70</v>
      </c>
      <c r="L785">
        <v>50</v>
      </c>
      <c r="M785">
        <v>1137453</v>
      </c>
      <c r="N785">
        <v>6</v>
      </c>
      <c r="O785">
        <v>3</v>
      </c>
      <c r="P785" t="s">
        <v>109</v>
      </c>
      <c r="Q785" t="s">
        <v>4479</v>
      </c>
      <c r="R785">
        <v>16</v>
      </c>
      <c r="T785">
        <v>5</v>
      </c>
      <c r="U785">
        <v>10</v>
      </c>
      <c r="V785">
        <v>9</v>
      </c>
      <c r="W785">
        <v>0</v>
      </c>
      <c r="X785">
        <v>9</v>
      </c>
      <c r="Y785">
        <v>1</v>
      </c>
      <c r="Z785">
        <v>15</v>
      </c>
      <c r="AA785">
        <v>20</v>
      </c>
      <c r="AB785">
        <v>50</v>
      </c>
      <c r="AC785">
        <v>11</v>
      </c>
      <c r="AD785">
        <v>11</v>
      </c>
      <c r="AE785">
        <v>1</v>
      </c>
      <c r="AF785">
        <v>23</v>
      </c>
      <c r="AG785">
        <v>0</v>
      </c>
      <c r="AH785">
        <v>39</v>
      </c>
      <c r="AI785">
        <v>27</v>
      </c>
      <c r="AJ785">
        <v>38</v>
      </c>
      <c r="AK785">
        <v>39</v>
      </c>
      <c r="AL785">
        <v>0</v>
      </c>
      <c r="AM785">
        <v>0.12</v>
      </c>
      <c r="AN785">
        <v>3.4545454545454546</v>
      </c>
      <c r="AO785">
        <v>0</v>
      </c>
      <c r="AP785" t="s">
        <v>82</v>
      </c>
      <c r="AQ785" t="s">
        <v>73</v>
      </c>
      <c r="AR785" t="s">
        <v>472</v>
      </c>
      <c r="AS785">
        <v>1229</v>
      </c>
      <c r="AT785">
        <v>1402</v>
      </c>
      <c r="AU785">
        <v>0</v>
      </c>
      <c r="AV785">
        <v>0</v>
      </c>
      <c r="AW785">
        <v>2.6309999999999998</v>
      </c>
      <c r="AX785">
        <v>0.23918181818181816</v>
      </c>
      <c r="AY785">
        <v>5.5011818181818182</v>
      </c>
      <c r="AZ785" t="s">
        <v>74</v>
      </c>
      <c r="BA785">
        <v>0.49881818181818183</v>
      </c>
      <c r="BB785">
        <v>2.0855188141391108</v>
      </c>
      <c r="BC785" t="s">
        <v>76</v>
      </c>
      <c r="BD785">
        <v>0</v>
      </c>
      <c r="BE785" t="s">
        <v>76</v>
      </c>
      <c r="BF785">
        <v>2.585</v>
      </c>
      <c r="BG785" t="s">
        <v>5748</v>
      </c>
    </row>
    <row r="786" spans="1:59" x14ac:dyDescent="0.25">
      <c r="A786" t="s">
        <v>956</v>
      </c>
      <c r="B786" t="s">
        <v>156</v>
      </c>
      <c r="C786">
        <v>2</v>
      </c>
      <c r="D786">
        <v>170</v>
      </c>
      <c r="E786">
        <v>2</v>
      </c>
      <c r="F786" t="s">
        <v>66</v>
      </c>
      <c r="G786" t="s">
        <v>67</v>
      </c>
      <c r="H786" t="s">
        <v>68</v>
      </c>
      <c r="I786" t="s">
        <v>7</v>
      </c>
      <c r="J786" t="s">
        <v>7</v>
      </c>
      <c r="K786" t="s">
        <v>70</v>
      </c>
      <c r="L786">
        <v>50</v>
      </c>
      <c r="M786">
        <v>1137455</v>
      </c>
      <c r="N786">
        <v>6</v>
      </c>
      <c r="O786">
        <v>3</v>
      </c>
      <c r="P786" t="s">
        <v>109</v>
      </c>
      <c r="Q786" t="s">
        <v>4479</v>
      </c>
      <c r="R786">
        <v>16</v>
      </c>
      <c r="T786">
        <v>21</v>
      </c>
      <c r="U786">
        <v>26</v>
      </c>
      <c r="V786">
        <v>5</v>
      </c>
      <c r="W786">
        <v>2</v>
      </c>
      <c r="X786">
        <v>3</v>
      </c>
      <c r="Y786">
        <v>0</v>
      </c>
      <c r="Z786">
        <v>26</v>
      </c>
      <c r="AA786">
        <v>31</v>
      </c>
      <c r="AB786">
        <v>50</v>
      </c>
      <c r="AC786">
        <v>26</v>
      </c>
      <c r="AD786">
        <v>5</v>
      </c>
      <c r="AE786">
        <v>0</v>
      </c>
      <c r="AF786">
        <v>33</v>
      </c>
      <c r="AG786">
        <v>2</v>
      </c>
      <c r="AH786">
        <v>24</v>
      </c>
      <c r="AI786">
        <v>17</v>
      </c>
      <c r="AJ786">
        <v>22</v>
      </c>
      <c r="AK786">
        <v>22</v>
      </c>
      <c r="AL786">
        <v>0</v>
      </c>
      <c r="AM786">
        <v>0.12</v>
      </c>
      <c r="AN786">
        <v>2</v>
      </c>
      <c r="AO786">
        <v>0.27272727272727271</v>
      </c>
      <c r="AP786" t="s">
        <v>82</v>
      </c>
      <c r="AQ786" t="s">
        <v>73</v>
      </c>
      <c r="AR786" t="s">
        <v>472</v>
      </c>
      <c r="AS786">
        <v>3076</v>
      </c>
      <c r="AT786">
        <v>3300</v>
      </c>
      <c r="AU786">
        <v>0</v>
      </c>
      <c r="AV786">
        <v>0</v>
      </c>
      <c r="AW786">
        <v>6.3760000000000003</v>
      </c>
      <c r="AX786">
        <v>0.24523076923076925</v>
      </c>
      <c r="AY786">
        <v>8.0926153846153852</v>
      </c>
      <c r="AZ786" t="s">
        <v>74</v>
      </c>
      <c r="BA786">
        <v>-2.0926153846153852</v>
      </c>
      <c r="BB786">
        <v>-8.5332496863237157</v>
      </c>
      <c r="BC786" t="s">
        <v>76</v>
      </c>
      <c r="BD786">
        <v>0</v>
      </c>
      <c r="BE786" t="s">
        <v>76</v>
      </c>
      <c r="BF786">
        <v>6.0739999999999998</v>
      </c>
      <c r="BG786" t="s">
        <v>5748</v>
      </c>
    </row>
    <row r="787" spans="1:59" x14ac:dyDescent="0.25">
      <c r="A787" t="s">
        <v>957</v>
      </c>
      <c r="B787" t="s">
        <v>156</v>
      </c>
      <c r="C787">
        <v>2</v>
      </c>
      <c r="D787">
        <v>171</v>
      </c>
      <c r="E787">
        <v>2</v>
      </c>
      <c r="F787" t="s">
        <v>66</v>
      </c>
      <c r="G787" t="s">
        <v>67</v>
      </c>
      <c r="H787" t="s">
        <v>68</v>
      </c>
      <c r="I787" t="s">
        <v>7</v>
      </c>
      <c r="J787" t="s">
        <v>7</v>
      </c>
      <c r="K787" t="s">
        <v>70</v>
      </c>
      <c r="L787">
        <v>50</v>
      </c>
      <c r="M787">
        <v>1137457</v>
      </c>
      <c r="N787">
        <v>6</v>
      </c>
      <c r="O787">
        <v>3</v>
      </c>
      <c r="P787" t="s">
        <v>109</v>
      </c>
      <c r="Q787" t="s">
        <v>4479</v>
      </c>
      <c r="R787">
        <v>16</v>
      </c>
      <c r="T787">
        <v>15</v>
      </c>
      <c r="U787">
        <v>20</v>
      </c>
      <c r="V787">
        <v>1</v>
      </c>
      <c r="W787">
        <v>0</v>
      </c>
      <c r="X787">
        <v>1</v>
      </c>
      <c r="Y787">
        <v>1</v>
      </c>
      <c r="Z787">
        <v>17</v>
      </c>
      <c r="AA787">
        <v>22</v>
      </c>
      <c r="AB787">
        <v>50</v>
      </c>
      <c r="AC787">
        <v>21</v>
      </c>
      <c r="AD787">
        <v>1</v>
      </c>
      <c r="AE787">
        <v>2</v>
      </c>
      <c r="AF787">
        <v>24</v>
      </c>
      <c r="AG787">
        <v>0</v>
      </c>
      <c r="AH787">
        <v>29</v>
      </c>
      <c r="AI787">
        <v>26</v>
      </c>
      <c r="AJ787">
        <v>27</v>
      </c>
      <c r="AK787">
        <v>29</v>
      </c>
      <c r="AL787">
        <v>0</v>
      </c>
      <c r="AM787">
        <v>0.12</v>
      </c>
      <c r="AN787">
        <v>2.4545454545454546</v>
      </c>
      <c r="AO787">
        <v>0</v>
      </c>
      <c r="AP787" t="s">
        <v>82</v>
      </c>
      <c r="AQ787" t="s">
        <v>73</v>
      </c>
      <c r="AR787" t="s">
        <v>472</v>
      </c>
      <c r="AS787">
        <v>1393</v>
      </c>
      <c r="AT787">
        <v>1325</v>
      </c>
      <c r="AU787">
        <v>0</v>
      </c>
      <c r="AV787">
        <v>0</v>
      </c>
      <c r="AW787">
        <v>2.718</v>
      </c>
      <c r="AX787">
        <v>0.12942857142857142</v>
      </c>
      <c r="AY787">
        <v>3.1062857142857139</v>
      </c>
      <c r="AZ787" t="s">
        <v>74</v>
      </c>
      <c r="BA787">
        <v>2.8937142857142861</v>
      </c>
      <c r="BB787">
        <v>22.357615894039739</v>
      </c>
      <c r="BC787" t="s">
        <v>76</v>
      </c>
      <c r="BD787">
        <v>0</v>
      </c>
      <c r="BE787" t="s">
        <v>76</v>
      </c>
      <c r="BF787">
        <v>2.93</v>
      </c>
      <c r="BG787" t="s">
        <v>5748</v>
      </c>
    </row>
    <row r="788" spans="1:59" x14ac:dyDescent="0.25">
      <c r="A788" t="s">
        <v>958</v>
      </c>
      <c r="B788" t="s">
        <v>156</v>
      </c>
      <c r="C788">
        <v>2</v>
      </c>
      <c r="D788">
        <v>172</v>
      </c>
      <c r="E788">
        <v>2</v>
      </c>
      <c r="F788" t="s">
        <v>66</v>
      </c>
      <c r="G788" t="s">
        <v>67</v>
      </c>
      <c r="H788" t="s">
        <v>68</v>
      </c>
      <c r="I788" t="s">
        <v>7</v>
      </c>
      <c r="J788" t="s">
        <v>7</v>
      </c>
      <c r="K788" t="s">
        <v>70</v>
      </c>
      <c r="L788">
        <v>50</v>
      </c>
      <c r="M788">
        <v>1137459</v>
      </c>
      <c r="N788">
        <v>6</v>
      </c>
      <c r="O788">
        <v>3</v>
      </c>
      <c r="P788" t="s">
        <v>109</v>
      </c>
      <c r="Q788" t="s">
        <v>4479</v>
      </c>
      <c r="R788">
        <v>16</v>
      </c>
      <c r="T788">
        <v>10</v>
      </c>
      <c r="U788">
        <v>15</v>
      </c>
      <c r="V788">
        <v>0</v>
      </c>
      <c r="W788">
        <v>0</v>
      </c>
      <c r="X788">
        <v>0</v>
      </c>
      <c r="Y788">
        <v>7</v>
      </c>
      <c r="Z788">
        <v>17</v>
      </c>
      <c r="AA788">
        <v>22</v>
      </c>
      <c r="AB788">
        <v>50</v>
      </c>
      <c r="AC788">
        <v>16</v>
      </c>
      <c r="AD788">
        <v>0</v>
      </c>
      <c r="AE788">
        <v>7</v>
      </c>
      <c r="AF788">
        <v>23</v>
      </c>
      <c r="AG788">
        <v>0</v>
      </c>
      <c r="AH788">
        <v>34</v>
      </c>
      <c r="AI788">
        <v>27</v>
      </c>
      <c r="AJ788">
        <v>27</v>
      </c>
      <c r="AK788">
        <v>34</v>
      </c>
      <c r="AL788">
        <v>0</v>
      </c>
      <c r="AM788">
        <v>0.12</v>
      </c>
      <c r="AN788">
        <v>2.4545454545454546</v>
      </c>
      <c r="AO788">
        <v>0</v>
      </c>
      <c r="AP788" t="s">
        <v>82</v>
      </c>
      <c r="AQ788" t="s">
        <v>73</v>
      </c>
      <c r="AR788" t="s">
        <v>472</v>
      </c>
      <c r="AS788">
        <v>1015</v>
      </c>
      <c r="AT788">
        <v>868</v>
      </c>
      <c r="AU788">
        <v>0</v>
      </c>
      <c r="AV788">
        <v>0</v>
      </c>
      <c r="AW788">
        <v>1.883</v>
      </c>
      <c r="AX788">
        <v>0.1176875</v>
      </c>
      <c r="AY788">
        <v>2.7068124999999998</v>
      </c>
      <c r="AZ788" t="s">
        <v>74</v>
      </c>
      <c r="BA788">
        <v>3.2931875000000002</v>
      </c>
      <c r="BB788">
        <v>27.982474774296335</v>
      </c>
      <c r="BC788" t="s">
        <v>76</v>
      </c>
      <c r="BD788">
        <v>0</v>
      </c>
      <c r="BE788" t="s">
        <v>76</v>
      </c>
      <c r="BF788">
        <v>2.59</v>
      </c>
      <c r="BG788" t="s">
        <v>5748</v>
      </c>
    </row>
    <row r="789" spans="1:59" x14ac:dyDescent="0.25">
      <c r="A789" t="s">
        <v>959</v>
      </c>
      <c r="B789" t="s">
        <v>156</v>
      </c>
      <c r="C789">
        <v>2</v>
      </c>
      <c r="D789">
        <v>173</v>
      </c>
      <c r="E789">
        <v>2</v>
      </c>
      <c r="F789" t="s">
        <v>66</v>
      </c>
      <c r="G789" t="s">
        <v>67</v>
      </c>
      <c r="H789" t="s">
        <v>77</v>
      </c>
      <c r="I789" t="s">
        <v>5</v>
      </c>
      <c r="J789" t="s">
        <v>78</v>
      </c>
      <c r="K789" t="s">
        <v>70</v>
      </c>
      <c r="L789">
        <v>50</v>
      </c>
      <c r="M789">
        <v>1137461</v>
      </c>
      <c r="N789">
        <v>5</v>
      </c>
      <c r="O789">
        <v>3</v>
      </c>
      <c r="P789" t="s">
        <v>109</v>
      </c>
      <c r="Q789" t="s">
        <v>4479</v>
      </c>
      <c r="R789">
        <v>16</v>
      </c>
      <c r="T789">
        <v>0</v>
      </c>
      <c r="U789">
        <v>4</v>
      </c>
      <c r="V789">
        <v>0</v>
      </c>
      <c r="W789">
        <v>0</v>
      </c>
      <c r="X789">
        <v>0</v>
      </c>
      <c r="Y789">
        <v>0</v>
      </c>
      <c r="Z789">
        <v>0</v>
      </c>
      <c r="AA789">
        <v>4</v>
      </c>
      <c r="AB789">
        <v>50</v>
      </c>
      <c r="AC789">
        <v>4</v>
      </c>
      <c r="AD789">
        <v>0</v>
      </c>
      <c r="AE789">
        <v>0</v>
      </c>
      <c r="AF789">
        <v>4</v>
      </c>
      <c r="AG789">
        <v>0</v>
      </c>
      <c r="AH789">
        <v>46</v>
      </c>
      <c r="AI789">
        <v>46</v>
      </c>
      <c r="AJ789">
        <v>46</v>
      </c>
      <c r="AK789">
        <v>46</v>
      </c>
      <c r="AL789">
        <v>0</v>
      </c>
      <c r="AM789">
        <v>0.1</v>
      </c>
      <c r="AN789">
        <v>4.1818181818181817</v>
      </c>
      <c r="AO789">
        <v>0</v>
      </c>
      <c r="AP789" t="s">
        <v>79</v>
      </c>
      <c r="AQ789" t="s">
        <v>73</v>
      </c>
      <c r="AR789" t="s">
        <v>472</v>
      </c>
      <c r="AS789">
        <v>0</v>
      </c>
      <c r="AT789">
        <v>0</v>
      </c>
      <c r="AU789">
        <v>0</v>
      </c>
      <c r="AV789">
        <v>0</v>
      </c>
      <c r="AW789">
        <v>0</v>
      </c>
      <c r="AX789">
        <v>0</v>
      </c>
      <c r="AY789">
        <v>0</v>
      </c>
      <c r="AZ789" t="s">
        <v>80</v>
      </c>
      <c r="BA789">
        <v>5</v>
      </c>
      <c r="BB789">
        <v>0</v>
      </c>
      <c r="BC789" t="s">
        <v>76</v>
      </c>
      <c r="BD789">
        <v>0</v>
      </c>
      <c r="BE789" t="s">
        <v>76</v>
      </c>
      <c r="BF789">
        <v>4.3219173333333325</v>
      </c>
      <c r="BG789" t="s">
        <v>5748</v>
      </c>
    </row>
    <row r="790" spans="1:59" x14ac:dyDescent="0.25">
      <c r="A790" t="s">
        <v>960</v>
      </c>
      <c r="B790" t="s">
        <v>156</v>
      </c>
      <c r="C790">
        <v>2</v>
      </c>
      <c r="D790">
        <v>174</v>
      </c>
      <c r="E790">
        <v>2</v>
      </c>
      <c r="F790" t="s">
        <v>66</v>
      </c>
      <c r="G790" t="s">
        <v>67</v>
      </c>
      <c r="H790" t="s">
        <v>68</v>
      </c>
      <c r="I790" t="s">
        <v>7</v>
      </c>
      <c r="J790" t="s">
        <v>7</v>
      </c>
      <c r="K790" t="s">
        <v>70</v>
      </c>
      <c r="L790">
        <v>50</v>
      </c>
      <c r="M790">
        <v>1137463</v>
      </c>
      <c r="N790">
        <v>6</v>
      </c>
      <c r="O790">
        <v>3</v>
      </c>
      <c r="P790" t="s">
        <v>109</v>
      </c>
      <c r="Q790" t="s">
        <v>4479</v>
      </c>
      <c r="R790">
        <v>16</v>
      </c>
      <c r="T790">
        <v>1</v>
      </c>
      <c r="U790">
        <v>6</v>
      </c>
      <c r="V790">
        <v>3</v>
      </c>
      <c r="W790">
        <v>0</v>
      </c>
      <c r="X790">
        <v>3</v>
      </c>
      <c r="Y790">
        <v>1</v>
      </c>
      <c r="Z790">
        <v>5</v>
      </c>
      <c r="AA790">
        <v>10</v>
      </c>
      <c r="AB790">
        <v>50</v>
      </c>
      <c r="AC790">
        <v>6</v>
      </c>
      <c r="AD790">
        <v>5</v>
      </c>
      <c r="AE790">
        <v>2</v>
      </c>
      <c r="AF790">
        <v>13</v>
      </c>
      <c r="AG790">
        <v>0</v>
      </c>
      <c r="AH790">
        <v>44</v>
      </c>
      <c r="AI790">
        <v>37</v>
      </c>
      <c r="AJ790">
        <v>42</v>
      </c>
      <c r="AK790">
        <v>44</v>
      </c>
      <c r="AL790">
        <v>0</v>
      </c>
      <c r="AM790">
        <v>0.12</v>
      </c>
      <c r="AN790">
        <v>3.8181818181818183</v>
      </c>
      <c r="AO790">
        <v>0</v>
      </c>
      <c r="AP790" t="s">
        <v>82</v>
      </c>
      <c r="AQ790" t="s">
        <v>73</v>
      </c>
      <c r="AR790" t="s">
        <v>472</v>
      </c>
      <c r="AS790">
        <v>311</v>
      </c>
      <c r="AT790">
        <v>294</v>
      </c>
      <c r="AU790">
        <v>0</v>
      </c>
      <c r="AV790">
        <v>0</v>
      </c>
      <c r="AW790">
        <v>0.60499999999999998</v>
      </c>
      <c r="AX790">
        <v>0.10083333333333333</v>
      </c>
      <c r="AY790">
        <v>1.3108333333333333</v>
      </c>
      <c r="AZ790" t="s">
        <v>74</v>
      </c>
      <c r="BA790">
        <v>4.6891666666666669</v>
      </c>
      <c r="BB790">
        <v>46.504132231404959</v>
      </c>
      <c r="BC790" t="s">
        <v>76</v>
      </c>
      <c r="BD790">
        <v>0</v>
      </c>
      <c r="BE790" t="s">
        <v>76</v>
      </c>
      <c r="BF790">
        <v>0.60899999999999999</v>
      </c>
      <c r="BG790" t="s">
        <v>5748</v>
      </c>
    </row>
    <row r="791" spans="1:59" x14ac:dyDescent="0.25">
      <c r="A791" t="s">
        <v>961</v>
      </c>
      <c r="B791" t="s">
        <v>156</v>
      </c>
      <c r="C791">
        <v>2</v>
      </c>
      <c r="D791">
        <v>175</v>
      </c>
      <c r="E791">
        <v>2</v>
      </c>
      <c r="F791" t="s">
        <v>66</v>
      </c>
      <c r="G791" t="s">
        <v>67</v>
      </c>
      <c r="H791" t="s">
        <v>68</v>
      </c>
      <c r="I791" t="s">
        <v>7</v>
      </c>
      <c r="J791" t="s">
        <v>7</v>
      </c>
      <c r="K791" t="s">
        <v>70</v>
      </c>
      <c r="L791">
        <v>50</v>
      </c>
      <c r="M791">
        <v>1137465</v>
      </c>
      <c r="N791">
        <v>6</v>
      </c>
      <c r="O791">
        <v>3</v>
      </c>
      <c r="P791" t="s">
        <v>109</v>
      </c>
      <c r="Q791" t="s">
        <v>4479</v>
      </c>
      <c r="R791">
        <v>16</v>
      </c>
      <c r="T791">
        <v>13</v>
      </c>
      <c r="U791">
        <v>18</v>
      </c>
      <c r="V791">
        <v>2</v>
      </c>
      <c r="W791">
        <v>1</v>
      </c>
      <c r="X791">
        <v>1</v>
      </c>
      <c r="Y791">
        <v>0</v>
      </c>
      <c r="Z791">
        <v>15</v>
      </c>
      <c r="AA791">
        <v>20</v>
      </c>
      <c r="AB791">
        <v>50</v>
      </c>
      <c r="AC791">
        <v>24</v>
      </c>
      <c r="AD791">
        <v>2</v>
      </c>
      <c r="AE791">
        <v>0</v>
      </c>
      <c r="AF791">
        <v>27</v>
      </c>
      <c r="AG791">
        <v>1</v>
      </c>
      <c r="AH791">
        <v>26</v>
      </c>
      <c r="AI791">
        <v>23</v>
      </c>
      <c r="AJ791">
        <v>25</v>
      </c>
      <c r="AK791">
        <v>25</v>
      </c>
      <c r="AL791">
        <v>0</v>
      </c>
      <c r="AM791">
        <v>0.12</v>
      </c>
      <c r="AN791">
        <v>2.2727272727272729</v>
      </c>
      <c r="AO791">
        <v>0.13636363636363635</v>
      </c>
      <c r="AP791" t="s">
        <v>82</v>
      </c>
      <c r="AQ791" t="s">
        <v>73</v>
      </c>
      <c r="AR791" t="s">
        <v>472</v>
      </c>
      <c r="AS791">
        <v>2541</v>
      </c>
      <c r="AT791">
        <v>2531</v>
      </c>
      <c r="AU791">
        <v>0</v>
      </c>
      <c r="AV791">
        <v>0</v>
      </c>
      <c r="AW791">
        <v>5.0720000000000001</v>
      </c>
      <c r="AX791">
        <v>0.21133333333333335</v>
      </c>
      <c r="AY791">
        <v>5.7060000000000004</v>
      </c>
      <c r="AZ791" t="s">
        <v>74</v>
      </c>
      <c r="BA791">
        <v>0.29399999999999959</v>
      </c>
      <c r="BB791">
        <v>1.3911671924290201</v>
      </c>
      <c r="BC791" t="s">
        <v>76</v>
      </c>
      <c r="BD791">
        <v>0</v>
      </c>
      <c r="BE791" t="s">
        <v>76</v>
      </c>
      <c r="BF791">
        <v>5.4480000000000004</v>
      </c>
      <c r="BG791" t="s">
        <v>5748</v>
      </c>
    </row>
    <row r="792" spans="1:59" x14ac:dyDescent="0.25">
      <c r="A792" t="s">
        <v>962</v>
      </c>
      <c r="B792" t="s">
        <v>156</v>
      </c>
      <c r="C792">
        <v>2</v>
      </c>
      <c r="D792">
        <v>176</v>
      </c>
      <c r="E792">
        <v>2</v>
      </c>
      <c r="F792" t="s">
        <v>66</v>
      </c>
      <c r="G792" t="s">
        <v>67</v>
      </c>
      <c r="H792" t="s">
        <v>68</v>
      </c>
      <c r="I792" t="s">
        <v>7</v>
      </c>
      <c r="J792" t="s">
        <v>7</v>
      </c>
      <c r="K792" t="s">
        <v>70</v>
      </c>
      <c r="L792">
        <v>50</v>
      </c>
      <c r="M792">
        <v>1137467</v>
      </c>
      <c r="N792">
        <v>6</v>
      </c>
      <c r="O792">
        <v>3</v>
      </c>
      <c r="P792" t="s">
        <v>109</v>
      </c>
      <c r="Q792" t="s">
        <v>4479</v>
      </c>
      <c r="R792">
        <v>16</v>
      </c>
      <c r="T792">
        <v>2</v>
      </c>
      <c r="U792">
        <v>7</v>
      </c>
      <c r="V792">
        <v>2</v>
      </c>
      <c r="W792">
        <v>0</v>
      </c>
      <c r="X792">
        <v>2</v>
      </c>
      <c r="Y792">
        <v>1</v>
      </c>
      <c r="Z792">
        <v>5</v>
      </c>
      <c r="AA792">
        <v>10</v>
      </c>
      <c r="AB792">
        <v>50</v>
      </c>
      <c r="AC792">
        <v>8</v>
      </c>
      <c r="AD792">
        <v>3</v>
      </c>
      <c r="AE792">
        <v>1</v>
      </c>
      <c r="AF792">
        <v>12</v>
      </c>
      <c r="AG792">
        <v>0</v>
      </c>
      <c r="AH792">
        <v>42</v>
      </c>
      <c r="AI792">
        <v>38</v>
      </c>
      <c r="AJ792">
        <v>41</v>
      </c>
      <c r="AK792">
        <v>42</v>
      </c>
      <c r="AL792">
        <v>0</v>
      </c>
      <c r="AM792">
        <v>0.12</v>
      </c>
      <c r="AN792">
        <v>3.7272727272727275</v>
      </c>
      <c r="AO792">
        <v>0</v>
      </c>
      <c r="AP792" t="s">
        <v>82</v>
      </c>
      <c r="AQ792" t="s">
        <v>73</v>
      </c>
      <c r="AR792" t="s">
        <v>472</v>
      </c>
      <c r="AS792">
        <v>373</v>
      </c>
      <c r="AT792">
        <v>400</v>
      </c>
      <c r="AU792">
        <v>0</v>
      </c>
      <c r="AV792">
        <v>0</v>
      </c>
      <c r="AW792">
        <v>0.77300000000000002</v>
      </c>
      <c r="AX792">
        <v>9.6625000000000003E-2</v>
      </c>
      <c r="AY792">
        <v>1.1595</v>
      </c>
      <c r="AZ792" t="s">
        <v>74</v>
      </c>
      <c r="BA792">
        <v>4.8405000000000005</v>
      </c>
      <c r="BB792">
        <v>50.095730918499356</v>
      </c>
      <c r="BC792" t="s">
        <v>76</v>
      </c>
      <c r="BD792">
        <v>0</v>
      </c>
      <c r="BE792" t="s">
        <v>76</v>
      </c>
      <c r="BF792">
        <v>0.75600000000000001</v>
      </c>
      <c r="BG792" t="s">
        <v>5748</v>
      </c>
    </row>
    <row r="793" spans="1:59" x14ac:dyDescent="0.25">
      <c r="A793" t="s">
        <v>963</v>
      </c>
      <c r="B793" t="s">
        <v>156</v>
      </c>
      <c r="C793">
        <v>2</v>
      </c>
      <c r="D793">
        <v>177</v>
      </c>
      <c r="E793">
        <v>2</v>
      </c>
      <c r="F793" t="s">
        <v>66</v>
      </c>
      <c r="G793" t="s">
        <v>67</v>
      </c>
      <c r="H793" t="s">
        <v>68</v>
      </c>
      <c r="I793" t="s">
        <v>7</v>
      </c>
      <c r="J793" t="s">
        <v>7</v>
      </c>
      <c r="K793" t="s">
        <v>70</v>
      </c>
      <c r="L793">
        <v>50</v>
      </c>
      <c r="M793">
        <v>1137469</v>
      </c>
      <c r="N793">
        <v>6</v>
      </c>
      <c r="O793">
        <v>3</v>
      </c>
      <c r="P793" t="s">
        <v>109</v>
      </c>
      <c r="Q793" t="s">
        <v>4479</v>
      </c>
      <c r="R793">
        <v>16</v>
      </c>
      <c r="T793">
        <v>2</v>
      </c>
      <c r="U793">
        <v>7</v>
      </c>
      <c r="V793">
        <v>6</v>
      </c>
      <c r="W793">
        <v>0</v>
      </c>
      <c r="X793">
        <v>6</v>
      </c>
      <c r="Y793">
        <v>0</v>
      </c>
      <c r="Z793">
        <v>8</v>
      </c>
      <c r="AA793">
        <v>13</v>
      </c>
      <c r="AB793">
        <v>50</v>
      </c>
      <c r="AC793">
        <v>13</v>
      </c>
      <c r="AD793">
        <v>10</v>
      </c>
      <c r="AE793">
        <v>0</v>
      </c>
      <c r="AF793">
        <v>23</v>
      </c>
      <c r="AG793">
        <v>0</v>
      </c>
      <c r="AH793">
        <v>37</v>
      </c>
      <c r="AI793">
        <v>27</v>
      </c>
      <c r="AJ793">
        <v>37</v>
      </c>
      <c r="AK793">
        <v>37</v>
      </c>
      <c r="AL793">
        <v>0</v>
      </c>
      <c r="AM793">
        <v>0.12</v>
      </c>
      <c r="AN793">
        <v>3.3636363636363638</v>
      </c>
      <c r="AO793">
        <v>0</v>
      </c>
      <c r="AP793" t="s">
        <v>82</v>
      </c>
      <c r="AQ793" t="s">
        <v>73</v>
      </c>
      <c r="AR793" t="s">
        <v>472</v>
      </c>
      <c r="AS793">
        <v>845</v>
      </c>
      <c r="AT793">
        <v>812</v>
      </c>
      <c r="AU793">
        <v>0</v>
      </c>
      <c r="AV793">
        <v>0</v>
      </c>
      <c r="AW793">
        <v>1.657</v>
      </c>
      <c r="AX793">
        <v>0.12746153846153846</v>
      </c>
      <c r="AY793">
        <v>2.9316153846153847</v>
      </c>
      <c r="AZ793" t="s">
        <v>74</v>
      </c>
      <c r="BA793">
        <v>3.0683846153846153</v>
      </c>
      <c r="BB793">
        <v>24.073023536511769</v>
      </c>
      <c r="BC793" t="s">
        <v>76</v>
      </c>
      <c r="BD793">
        <v>0</v>
      </c>
      <c r="BE793" t="s">
        <v>76</v>
      </c>
      <c r="BF793">
        <v>1.9359999999999999</v>
      </c>
      <c r="BG793" t="s">
        <v>5748</v>
      </c>
    </row>
    <row r="794" spans="1:59" x14ac:dyDescent="0.25">
      <c r="A794" t="s">
        <v>964</v>
      </c>
      <c r="B794" t="s">
        <v>156</v>
      </c>
      <c r="C794">
        <v>2</v>
      </c>
      <c r="D794">
        <v>178</v>
      </c>
      <c r="E794">
        <v>2</v>
      </c>
      <c r="F794" t="s">
        <v>66</v>
      </c>
      <c r="G794" t="s">
        <v>67</v>
      </c>
      <c r="H794" t="s">
        <v>68</v>
      </c>
      <c r="I794" t="s">
        <v>7</v>
      </c>
      <c r="J794" t="s">
        <v>7</v>
      </c>
      <c r="K794" t="s">
        <v>70</v>
      </c>
      <c r="L794">
        <v>50</v>
      </c>
      <c r="M794">
        <v>1137471</v>
      </c>
      <c r="N794">
        <v>6</v>
      </c>
      <c r="O794">
        <v>3</v>
      </c>
      <c r="P794" t="s">
        <v>109</v>
      </c>
      <c r="Q794" t="s">
        <v>4479</v>
      </c>
      <c r="R794">
        <v>16</v>
      </c>
      <c r="T794">
        <v>2</v>
      </c>
      <c r="U794">
        <v>7</v>
      </c>
      <c r="V794">
        <v>1</v>
      </c>
      <c r="W794">
        <v>0</v>
      </c>
      <c r="X794">
        <v>1</v>
      </c>
      <c r="Y794">
        <v>0</v>
      </c>
      <c r="Z794">
        <v>3</v>
      </c>
      <c r="AA794">
        <v>8</v>
      </c>
      <c r="AB794">
        <v>50</v>
      </c>
      <c r="AC794">
        <v>10</v>
      </c>
      <c r="AD794">
        <v>1</v>
      </c>
      <c r="AE794">
        <v>0</v>
      </c>
      <c r="AF794">
        <v>11</v>
      </c>
      <c r="AG794">
        <v>0</v>
      </c>
      <c r="AH794">
        <v>40</v>
      </c>
      <c r="AI794">
        <v>39</v>
      </c>
      <c r="AJ794">
        <v>40</v>
      </c>
      <c r="AK794">
        <v>40</v>
      </c>
      <c r="AL794">
        <v>0</v>
      </c>
      <c r="AM794">
        <v>0.12</v>
      </c>
      <c r="AN794">
        <v>3.6363636363636367</v>
      </c>
      <c r="AO794">
        <v>0</v>
      </c>
      <c r="AP794" t="s">
        <v>82</v>
      </c>
      <c r="AQ794" t="s">
        <v>73</v>
      </c>
      <c r="AR794" t="s">
        <v>472</v>
      </c>
      <c r="AS794">
        <v>430</v>
      </c>
      <c r="AT794">
        <v>476</v>
      </c>
      <c r="AU794">
        <v>0</v>
      </c>
      <c r="AV794">
        <v>0</v>
      </c>
      <c r="AW794">
        <v>0.90600000000000003</v>
      </c>
      <c r="AX794">
        <v>9.06E-2</v>
      </c>
      <c r="AY794">
        <v>0.99660000000000004</v>
      </c>
      <c r="AZ794" t="s">
        <v>74</v>
      </c>
      <c r="BA794">
        <v>5.0034000000000001</v>
      </c>
      <c r="BB794">
        <v>55.225165562913908</v>
      </c>
      <c r="BC794" t="s">
        <v>81</v>
      </c>
      <c r="BD794">
        <v>0</v>
      </c>
      <c r="BE794" t="s">
        <v>76</v>
      </c>
      <c r="BF794">
        <v>0.90600000000000003</v>
      </c>
      <c r="BG794" t="s">
        <v>5748</v>
      </c>
    </row>
    <row r="795" spans="1:59" x14ac:dyDescent="0.25">
      <c r="A795" t="s">
        <v>965</v>
      </c>
      <c r="B795" t="s">
        <v>156</v>
      </c>
      <c r="C795">
        <v>2</v>
      </c>
      <c r="D795">
        <v>179</v>
      </c>
      <c r="E795">
        <v>1</v>
      </c>
      <c r="F795" t="s">
        <v>66</v>
      </c>
      <c r="G795" t="s">
        <v>67</v>
      </c>
      <c r="H795" t="s">
        <v>68</v>
      </c>
      <c r="I795" t="s">
        <v>8</v>
      </c>
      <c r="J795" t="s">
        <v>84</v>
      </c>
      <c r="K795" t="s">
        <v>70</v>
      </c>
      <c r="L795">
        <v>50</v>
      </c>
      <c r="M795">
        <v>1137473</v>
      </c>
      <c r="N795">
        <v>6</v>
      </c>
      <c r="O795">
        <v>3</v>
      </c>
      <c r="P795" t="s">
        <v>109</v>
      </c>
      <c r="Q795" t="s">
        <v>4480</v>
      </c>
      <c r="R795">
        <v>17</v>
      </c>
      <c r="S795" t="s">
        <v>966</v>
      </c>
      <c r="T795">
        <v>0</v>
      </c>
      <c r="U795">
        <v>9</v>
      </c>
      <c r="V795">
        <v>0</v>
      </c>
      <c r="W795">
        <v>0</v>
      </c>
      <c r="X795">
        <v>0</v>
      </c>
      <c r="Y795">
        <v>0</v>
      </c>
      <c r="Z795">
        <v>0</v>
      </c>
      <c r="AA795">
        <v>9</v>
      </c>
      <c r="AB795">
        <v>50</v>
      </c>
      <c r="AC795">
        <v>19</v>
      </c>
      <c r="AD795">
        <v>0</v>
      </c>
      <c r="AE795">
        <v>0</v>
      </c>
      <c r="AF795">
        <v>19</v>
      </c>
      <c r="AG795">
        <v>0</v>
      </c>
      <c r="AH795">
        <v>31</v>
      </c>
      <c r="AI795">
        <v>31</v>
      </c>
      <c r="AJ795">
        <v>31</v>
      </c>
      <c r="AK795">
        <v>31</v>
      </c>
      <c r="AL795">
        <v>0</v>
      </c>
      <c r="AM795">
        <v>0.12</v>
      </c>
      <c r="AN795">
        <v>2.8181818181818183</v>
      </c>
      <c r="AO795">
        <v>0</v>
      </c>
      <c r="AP795" t="s">
        <v>85</v>
      </c>
      <c r="AQ795" t="s">
        <v>73</v>
      </c>
      <c r="AR795" t="s">
        <v>157</v>
      </c>
      <c r="AS795">
        <v>0</v>
      </c>
      <c r="AT795">
        <v>0</v>
      </c>
      <c r="AU795">
        <v>0</v>
      </c>
      <c r="AV795">
        <v>0</v>
      </c>
      <c r="AW795">
        <v>0</v>
      </c>
      <c r="AX795">
        <v>0</v>
      </c>
      <c r="AY795">
        <v>0</v>
      </c>
      <c r="AZ795" t="s">
        <v>83</v>
      </c>
      <c r="BA795">
        <v>6</v>
      </c>
      <c r="BB795">
        <v>0</v>
      </c>
      <c r="BC795" t="s">
        <v>75</v>
      </c>
      <c r="BD795">
        <v>0</v>
      </c>
      <c r="BE795" t="s">
        <v>76</v>
      </c>
      <c r="BF795">
        <v>2.6984560000000002</v>
      </c>
      <c r="BG795" t="s">
        <v>5749</v>
      </c>
    </row>
    <row r="796" spans="1:59" x14ac:dyDescent="0.25">
      <c r="A796" t="s">
        <v>967</v>
      </c>
      <c r="B796" t="s">
        <v>156</v>
      </c>
      <c r="C796">
        <v>2</v>
      </c>
      <c r="D796">
        <v>180</v>
      </c>
      <c r="E796">
        <v>1</v>
      </c>
      <c r="F796" t="s">
        <v>66</v>
      </c>
      <c r="G796" t="s">
        <v>67</v>
      </c>
      <c r="H796" t="s">
        <v>68</v>
      </c>
      <c r="I796" t="s">
        <v>8</v>
      </c>
      <c r="J796" t="s">
        <v>84</v>
      </c>
      <c r="K796" t="s">
        <v>70</v>
      </c>
      <c r="L796">
        <v>50</v>
      </c>
      <c r="M796">
        <v>1137475</v>
      </c>
      <c r="N796">
        <v>9</v>
      </c>
      <c r="O796">
        <v>3</v>
      </c>
      <c r="P796" t="s">
        <v>109</v>
      </c>
      <c r="Q796" t="s">
        <v>4480</v>
      </c>
      <c r="R796">
        <v>17</v>
      </c>
      <c r="S796" t="s">
        <v>966</v>
      </c>
      <c r="T796">
        <v>0</v>
      </c>
      <c r="U796">
        <v>7</v>
      </c>
      <c r="V796">
        <v>0</v>
      </c>
      <c r="W796">
        <v>0</v>
      </c>
      <c r="X796">
        <v>0</v>
      </c>
      <c r="Y796">
        <v>0</v>
      </c>
      <c r="Z796">
        <v>0</v>
      </c>
      <c r="AA796">
        <v>7</v>
      </c>
      <c r="AB796">
        <v>50</v>
      </c>
      <c r="AC796">
        <v>23</v>
      </c>
      <c r="AD796">
        <v>0</v>
      </c>
      <c r="AE796">
        <v>0</v>
      </c>
      <c r="AF796">
        <v>23</v>
      </c>
      <c r="AG796">
        <v>0</v>
      </c>
      <c r="AH796">
        <v>27</v>
      </c>
      <c r="AI796">
        <v>27</v>
      </c>
      <c r="AJ796">
        <v>27</v>
      </c>
      <c r="AK796">
        <v>27</v>
      </c>
      <c r="AL796">
        <v>0</v>
      </c>
      <c r="AM796">
        <v>0.18</v>
      </c>
      <c r="AN796">
        <v>2.4545454545454546</v>
      </c>
      <c r="AO796">
        <v>0</v>
      </c>
      <c r="AP796" t="s">
        <v>85</v>
      </c>
      <c r="AQ796" t="s">
        <v>73</v>
      </c>
      <c r="AR796" t="s">
        <v>157</v>
      </c>
      <c r="AS796">
        <v>0</v>
      </c>
      <c r="AT796">
        <v>0</v>
      </c>
      <c r="AU796">
        <v>0</v>
      </c>
      <c r="AV796">
        <v>0</v>
      </c>
      <c r="AW796">
        <v>0</v>
      </c>
      <c r="AX796">
        <v>0</v>
      </c>
      <c r="AY796">
        <v>0</v>
      </c>
      <c r="AZ796" t="s">
        <v>83</v>
      </c>
      <c r="BA796">
        <v>9</v>
      </c>
      <c r="BB796">
        <v>0</v>
      </c>
      <c r="BC796" t="s">
        <v>76</v>
      </c>
      <c r="BD796">
        <v>0</v>
      </c>
      <c r="BE796" t="s">
        <v>76</v>
      </c>
      <c r="BF796">
        <v>8.9509759999999989</v>
      </c>
      <c r="BG796" t="s">
        <v>5749</v>
      </c>
    </row>
    <row r="797" spans="1:59" x14ac:dyDescent="0.25">
      <c r="A797" t="s">
        <v>968</v>
      </c>
      <c r="B797" t="s">
        <v>156</v>
      </c>
      <c r="C797">
        <v>2</v>
      </c>
      <c r="D797">
        <v>181</v>
      </c>
      <c r="E797">
        <v>1</v>
      </c>
      <c r="F797" t="s">
        <v>66</v>
      </c>
      <c r="G797" t="s">
        <v>67</v>
      </c>
      <c r="H797" t="s">
        <v>68</v>
      </c>
      <c r="I797" t="s">
        <v>8</v>
      </c>
      <c r="J797" t="s">
        <v>84</v>
      </c>
      <c r="K797" t="s">
        <v>70</v>
      </c>
      <c r="L797">
        <v>50</v>
      </c>
      <c r="M797">
        <v>1137477</v>
      </c>
      <c r="N797">
        <v>6</v>
      </c>
      <c r="O797">
        <v>3</v>
      </c>
      <c r="P797" t="s">
        <v>109</v>
      </c>
      <c r="Q797" t="s">
        <v>4480</v>
      </c>
      <c r="R797">
        <v>17</v>
      </c>
      <c r="S797" t="s">
        <v>4522</v>
      </c>
      <c r="T797">
        <v>0</v>
      </c>
      <c r="U797">
        <v>0</v>
      </c>
      <c r="V797">
        <v>0</v>
      </c>
      <c r="W797">
        <v>0</v>
      </c>
      <c r="X797">
        <v>0</v>
      </c>
      <c r="Y797">
        <v>0</v>
      </c>
      <c r="Z797">
        <v>0</v>
      </c>
      <c r="AA797">
        <v>0</v>
      </c>
      <c r="AB797">
        <v>50</v>
      </c>
      <c r="AC797">
        <v>0</v>
      </c>
      <c r="AD797">
        <v>0</v>
      </c>
      <c r="AE797">
        <v>0</v>
      </c>
      <c r="AF797">
        <v>0</v>
      </c>
      <c r="AG797">
        <v>0</v>
      </c>
      <c r="AH797">
        <v>50</v>
      </c>
      <c r="AI797">
        <v>50</v>
      </c>
      <c r="AJ797">
        <v>50</v>
      </c>
      <c r="AK797">
        <v>50</v>
      </c>
      <c r="AL797">
        <v>0</v>
      </c>
      <c r="AM797">
        <v>0.12</v>
      </c>
      <c r="AN797">
        <v>4.5454545454545459</v>
      </c>
      <c r="AO797">
        <v>0</v>
      </c>
      <c r="AP797" t="s">
        <v>85</v>
      </c>
      <c r="AQ797" t="s">
        <v>86</v>
      </c>
      <c r="AR797" t="s">
        <v>157</v>
      </c>
      <c r="AS797">
        <v>0</v>
      </c>
      <c r="AT797">
        <v>0</v>
      </c>
      <c r="AU797">
        <v>0</v>
      </c>
      <c r="AV797">
        <v>0</v>
      </c>
      <c r="AW797">
        <v>0</v>
      </c>
      <c r="AX797">
        <v>0</v>
      </c>
      <c r="AY797">
        <v>0</v>
      </c>
      <c r="AZ797" t="s">
        <v>83</v>
      </c>
      <c r="BA797">
        <v>6</v>
      </c>
      <c r="BB797">
        <v>0</v>
      </c>
      <c r="BC797" t="s">
        <v>76</v>
      </c>
      <c r="BD797">
        <v>1</v>
      </c>
      <c r="BE797" t="s">
        <v>76</v>
      </c>
      <c r="BF797">
        <v>0</v>
      </c>
      <c r="BG797" t="s">
        <v>5749</v>
      </c>
    </row>
    <row r="798" spans="1:59" x14ac:dyDescent="0.25">
      <c r="A798" t="s">
        <v>969</v>
      </c>
      <c r="B798" t="s">
        <v>156</v>
      </c>
      <c r="C798">
        <v>2</v>
      </c>
      <c r="D798">
        <v>182</v>
      </c>
      <c r="E798">
        <v>1</v>
      </c>
      <c r="F798" t="s">
        <v>66</v>
      </c>
      <c r="G798" t="s">
        <v>67</v>
      </c>
      <c r="H798" t="s">
        <v>68</v>
      </c>
      <c r="I798" t="s">
        <v>8</v>
      </c>
      <c r="J798" t="s">
        <v>84</v>
      </c>
      <c r="K798" t="s">
        <v>70</v>
      </c>
      <c r="L798">
        <v>50</v>
      </c>
      <c r="M798">
        <v>1137479</v>
      </c>
      <c r="N798">
        <v>6</v>
      </c>
      <c r="O798">
        <v>3</v>
      </c>
      <c r="P798" t="s">
        <v>109</v>
      </c>
      <c r="Q798" t="s">
        <v>4480</v>
      </c>
      <c r="R798">
        <v>17</v>
      </c>
      <c r="S798" t="s">
        <v>4522</v>
      </c>
      <c r="T798">
        <v>0</v>
      </c>
      <c r="U798">
        <v>0</v>
      </c>
      <c r="V798">
        <v>0</v>
      </c>
      <c r="W798">
        <v>0</v>
      </c>
      <c r="X798">
        <v>0</v>
      </c>
      <c r="Y798">
        <v>0</v>
      </c>
      <c r="Z798">
        <v>0</v>
      </c>
      <c r="AA798">
        <v>0</v>
      </c>
      <c r="AB798">
        <v>50</v>
      </c>
      <c r="AC798">
        <v>0</v>
      </c>
      <c r="AD798">
        <v>0</v>
      </c>
      <c r="AE798">
        <v>0</v>
      </c>
      <c r="AF798">
        <v>0</v>
      </c>
      <c r="AG798">
        <v>0</v>
      </c>
      <c r="AH798">
        <v>50</v>
      </c>
      <c r="AI798">
        <v>50</v>
      </c>
      <c r="AJ798">
        <v>50</v>
      </c>
      <c r="AK798">
        <v>50</v>
      </c>
      <c r="AL798">
        <v>0</v>
      </c>
      <c r="AM798">
        <v>0.12</v>
      </c>
      <c r="AN798">
        <v>4.5454545454545459</v>
      </c>
      <c r="AO798">
        <v>0</v>
      </c>
      <c r="AP798" t="s">
        <v>85</v>
      </c>
      <c r="AQ798" t="s">
        <v>86</v>
      </c>
      <c r="AR798" t="s">
        <v>157</v>
      </c>
      <c r="AS798">
        <v>0</v>
      </c>
      <c r="AT798">
        <v>0</v>
      </c>
      <c r="AU798">
        <v>0</v>
      </c>
      <c r="AV798">
        <v>0</v>
      </c>
      <c r="AW798">
        <v>0</v>
      </c>
      <c r="AX798">
        <v>0</v>
      </c>
      <c r="AY798">
        <v>0</v>
      </c>
      <c r="AZ798" t="s">
        <v>83</v>
      </c>
      <c r="BA798">
        <v>6</v>
      </c>
      <c r="BB798">
        <v>0</v>
      </c>
      <c r="BC798" t="s">
        <v>76</v>
      </c>
      <c r="BD798">
        <v>2</v>
      </c>
      <c r="BE798" t="s">
        <v>76</v>
      </c>
      <c r="BF798">
        <v>0</v>
      </c>
      <c r="BG798" t="s">
        <v>5749</v>
      </c>
    </row>
    <row r="799" spans="1:59" x14ac:dyDescent="0.25">
      <c r="A799" t="s">
        <v>970</v>
      </c>
      <c r="B799" t="s">
        <v>156</v>
      </c>
      <c r="C799">
        <v>2</v>
      </c>
      <c r="D799">
        <v>183</v>
      </c>
      <c r="E799">
        <v>1</v>
      </c>
      <c r="F799" t="s">
        <v>66</v>
      </c>
      <c r="G799" t="s">
        <v>67</v>
      </c>
      <c r="H799" t="s">
        <v>68</v>
      </c>
      <c r="I799" t="s">
        <v>8</v>
      </c>
      <c r="J799" t="s">
        <v>84</v>
      </c>
      <c r="K799" t="s">
        <v>70</v>
      </c>
      <c r="L799">
        <v>50</v>
      </c>
      <c r="M799">
        <v>1137481</v>
      </c>
      <c r="N799">
        <v>6</v>
      </c>
      <c r="O799">
        <v>3</v>
      </c>
      <c r="P799" t="s">
        <v>109</v>
      </c>
      <c r="Q799" t="s">
        <v>4480</v>
      </c>
      <c r="R799">
        <v>17</v>
      </c>
      <c r="S799" t="s">
        <v>4522</v>
      </c>
      <c r="T799">
        <v>0</v>
      </c>
      <c r="U799">
        <v>3</v>
      </c>
      <c r="V799">
        <v>0</v>
      </c>
      <c r="W799">
        <v>0</v>
      </c>
      <c r="X799">
        <v>0</v>
      </c>
      <c r="Y799">
        <v>0</v>
      </c>
      <c r="Z799">
        <v>0</v>
      </c>
      <c r="AA799">
        <v>3</v>
      </c>
      <c r="AB799">
        <v>50</v>
      </c>
      <c r="AC799">
        <v>3</v>
      </c>
      <c r="AD799">
        <v>0</v>
      </c>
      <c r="AE799">
        <v>0</v>
      </c>
      <c r="AF799">
        <v>3</v>
      </c>
      <c r="AG799">
        <v>0</v>
      </c>
      <c r="AH799">
        <v>47</v>
      </c>
      <c r="AI799">
        <v>47</v>
      </c>
      <c r="AJ799">
        <v>47</v>
      </c>
      <c r="AK799">
        <v>47</v>
      </c>
      <c r="AL799">
        <v>0</v>
      </c>
      <c r="AM799">
        <v>0.12</v>
      </c>
      <c r="AN799">
        <v>4.2727272727272725</v>
      </c>
      <c r="AO799">
        <v>0</v>
      </c>
      <c r="AP799" t="s">
        <v>85</v>
      </c>
      <c r="AQ799" t="s">
        <v>73</v>
      </c>
      <c r="AR799" t="s">
        <v>157</v>
      </c>
      <c r="AS799">
        <v>0</v>
      </c>
      <c r="AT799">
        <v>0</v>
      </c>
      <c r="AU799">
        <v>0</v>
      </c>
      <c r="AV799">
        <v>0</v>
      </c>
      <c r="AW799">
        <v>0</v>
      </c>
      <c r="AX799">
        <v>0</v>
      </c>
      <c r="AY799">
        <v>0</v>
      </c>
      <c r="AZ799" t="s">
        <v>83</v>
      </c>
      <c r="BA799">
        <v>6</v>
      </c>
      <c r="BB799">
        <v>0</v>
      </c>
      <c r="BC799" t="s">
        <v>76</v>
      </c>
      <c r="BD799">
        <v>0</v>
      </c>
      <c r="BE799" t="s">
        <v>76</v>
      </c>
      <c r="BF799">
        <v>1.3163199999999999</v>
      </c>
      <c r="BG799" t="s">
        <v>5749</v>
      </c>
    </row>
    <row r="800" spans="1:59" x14ac:dyDescent="0.25">
      <c r="A800" t="s">
        <v>971</v>
      </c>
      <c r="B800" t="s">
        <v>156</v>
      </c>
      <c r="C800">
        <v>2</v>
      </c>
      <c r="D800">
        <v>184</v>
      </c>
      <c r="E800">
        <v>1</v>
      </c>
      <c r="F800" t="s">
        <v>66</v>
      </c>
      <c r="G800" t="s">
        <v>67</v>
      </c>
      <c r="H800" t="s">
        <v>68</v>
      </c>
      <c r="I800" t="s">
        <v>8</v>
      </c>
      <c r="J800" t="s">
        <v>84</v>
      </c>
      <c r="K800" t="s">
        <v>70</v>
      </c>
      <c r="L800">
        <v>50</v>
      </c>
      <c r="M800">
        <v>1137483</v>
      </c>
      <c r="N800">
        <v>6</v>
      </c>
      <c r="O800">
        <v>3</v>
      </c>
      <c r="P800" t="s">
        <v>109</v>
      </c>
      <c r="Q800" t="s">
        <v>4480</v>
      </c>
      <c r="R800">
        <v>17</v>
      </c>
      <c r="S800" t="s">
        <v>4522</v>
      </c>
      <c r="T800">
        <v>0</v>
      </c>
      <c r="U800">
        <v>0</v>
      </c>
      <c r="V800">
        <v>0</v>
      </c>
      <c r="W800">
        <v>0</v>
      </c>
      <c r="X800">
        <v>0</v>
      </c>
      <c r="Y800">
        <v>0</v>
      </c>
      <c r="Z800">
        <v>0</v>
      </c>
      <c r="AA800">
        <v>0</v>
      </c>
      <c r="AB800">
        <v>50</v>
      </c>
      <c r="AC800">
        <v>0</v>
      </c>
      <c r="AD800">
        <v>0</v>
      </c>
      <c r="AE800">
        <v>0</v>
      </c>
      <c r="AF800">
        <v>0</v>
      </c>
      <c r="AG800">
        <v>0</v>
      </c>
      <c r="AH800">
        <v>50</v>
      </c>
      <c r="AI800">
        <v>50</v>
      </c>
      <c r="AJ800">
        <v>50</v>
      </c>
      <c r="AK800">
        <v>50</v>
      </c>
      <c r="AL800">
        <v>0</v>
      </c>
      <c r="AM800">
        <v>0.12</v>
      </c>
      <c r="AN800">
        <v>4.5454545454545459</v>
      </c>
      <c r="AO800">
        <v>0</v>
      </c>
      <c r="AP800" t="s">
        <v>85</v>
      </c>
      <c r="AQ800" t="s">
        <v>86</v>
      </c>
      <c r="AR800" t="s">
        <v>157</v>
      </c>
      <c r="AS800">
        <v>0</v>
      </c>
      <c r="AT800">
        <v>0</v>
      </c>
      <c r="AU800">
        <v>0</v>
      </c>
      <c r="AV800">
        <v>0</v>
      </c>
      <c r="AW800">
        <v>0</v>
      </c>
      <c r="AX800">
        <v>0</v>
      </c>
      <c r="AY800">
        <v>0</v>
      </c>
      <c r="AZ800" t="s">
        <v>83</v>
      </c>
      <c r="BA800">
        <v>6</v>
      </c>
      <c r="BB800">
        <v>0</v>
      </c>
      <c r="BC800" t="s">
        <v>76</v>
      </c>
      <c r="BD800">
        <v>1</v>
      </c>
      <c r="BE800" t="s">
        <v>76</v>
      </c>
      <c r="BF800">
        <v>0</v>
      </c>
      <c r="BG800" t="s">
        <v>5749</v>
      </c>
    </row>
    <row r="801" spans="1:59" x14ac:dyDescent="0.25">
      <c r="A801" t="s">
        <v>972</v>
      </c>
      <c r="B801" t="s">
        <v>156</v>
      </c>
      <c r="C801">
        <v>2</v>
      </c>
      <c r="D801">
        <v>185</v>
      </c>
      <c r="E801">
        <v>1</v>
      </c>
      <c r="F801" t="s">
        <v>66</v>
      </c>
      <c r="G801" t="s">
        <v>67</v>
      </c>
      <c r="H801" t="s">
        <v>68</v>
      </c>
      <c r="I801" t="s">
        <v>8</v>
      </c>
      <c r="J801" t="s">
        <v>84</v>
      </c>
      <c r="K801" t="s">
        <v>70</v>
      </c>
      <c r="L801">
        <v>50</v>
      </c>
      <c r="M801">
        <v>1137485</v>
      </c>
      <c r="N801">
        <v>6</v>
      </c>
      <c r="O801">
        <v>3</v>
      </c>
      <c r="P801" t="s">
        <v>109</v>
      </c>
      <c r="Q801" t="s">
        <v>4480</v>
      </c>
      <c r="R801">
        <v>17</v>
      </c>
      <c r="S801" t="s">
        <v>4522</v>
      </c>
      <c r="T801">
        <v>0</v>
      </c>
      <c r="U801">
        <v>4</v>
      </c>
      <c r="V801">
        <v>0</v>
      </c>
      <c r="W801">
        <v>0</v>
      </c>
      <c r="X801">
        <v>0</v>
      </c>
      <c r="Y801">
        <v>0</v>
      </c>
      <c r="Z801">
        <v>0</v>
      </c>
      <c r="AA801">
        <v>4</v>
      </c>
      <c r="AB801">
        <v>50</v>
      </c>
      <c r="AC801">
        <v>4</v>
      </c>
      <c r="AD801">
        <v>0</v>
      </c>
      <c r="AE801">
        <v>0</v>
      </c>
      <c r="AF801">
        <v>4</v>
      </c>
      <c r="AG801">
        <v>0</v>
      </c>
      <c r="AH801">
        <v>46</v>
      </c>
      <c r="AI801">
        <v>46</v>
      </c>
      <c r="AJ801">
        <v>46</v>
      </c>
      <c r="AK801">
        <v>46</v>
      </c>
      <c r="AL801">
        <v>0</v>
      </c>
      <c r="AM801">
        <v>0.12</v>
      </c>
      <c r="AN801">
        <v>4.1818181818181817</v>
      </c>
      <c r="AO801">
        <v>0</v>
      </c>
      <c r="AP801" t="s">
        <v>85</v>
      </c>
      <c r="AQ801" t="s">
        <v>73</v>
      </c>
      <c r="AR801" t="s">
        <v>157</v>
      </c>
      <c r="AS801">
        <v>0</v>
      </c>
      <c r="AT801">
        <v>0</v>
      </c>
      <c r="AU801">
        <v>0</v>
      </c>
      <c r="AV801">
        <v>0</v>
      </c>
      <c r="AW801">
        <v>0</v>
      </c>
      <c r="AX801">
        <v>0</v>
      </c>
      <c r="AY801">
        <v>0</v>
      </c>
      <c r="AZ801" t="s">
        <v>83</v>
      </c>
      <c r="BA801">
        <v>6</v>
      </c>
      <c r="BB801">
        <v>0</v>
      </c>
      <c r="BC801" t="s">
        <v>76</v>
      </c>
      <c r="BD801">
        <v>0</v>
      </c>
      <c r="BE801" t="s">
        <v>76</v>
      </c>
      <c r="BF801">
        <v>1.9086639999999997</v>
      </c>
      <c r="BG801" t="s">
        <v>5749</v>
      </c>
    </row>
    <row r="802" spans="1:59" x14ac:dyDescent="0.25">
      <c r="A802" t="s">
        <v>973</v>
      </c>
      <c r="B802" t="s">
        <v>156</v>
      </c>
      <c r="C802">
        <v>2</v>
      </c>
      <c r="D802">
        <v>186</v>
      </c>
      <c r="E802">
        <v>1</v>
      </c>
      <c r="F802" t="s">
        <v>66</v>
      </c>
      <c r="G802" t="s">
        <v>67</v>
      </c>
      <c r="H802" t="s">
        <v>68</v>
      </c>
      <c r="I802" t="s">
        <v>10</v>
      </c>
      <c r="J802" t="s">
        <v>10</v>
      </c>
      <c r="K802" t="s">
        <v>100</v>
      </c>
      <c r="L802">
        <v>50</v>
      </c>
      <c r="M802">
        <v>1137487</v>
      </c>
      <c r="N802">
        <v>0</v>
      </c>
      <c r="O802">
        <v>3</v>
      </c>
      <c r="P802" t="s">
        <v>109</v>
      </c>
      <c r="Q802" t="s">
        <v>4480</v>
      </c>
      <c r="R802">
        <v>17</v>
      </c>
      <c r="S802" t="s">
        <v>2696</v>
      </c>
      <c r="T802">
        <v>0</v>
      </c>
      <c r="U802">
        <v>0</v>
      </c>
      <c r="V802">
        <v>0</v>
      </c>
      <c r="W802">
        <v>0</v>
      </c>
      <c r="X802">
        <v>0</v>
      </c>
      <c r="Y802">
        <v>0</v>
      </c>
      <c r="Z802">
        <v>0</v>
      </c>
      <c r="AA802">
        <v>0</v>
      </c>
      <c r="AB802">
        <v>50</v>
      </c>
      <c r="AC802">
        <v>0</v>
      </c>
      <c r="AD802">
        <v>0</v>
      </c>
      <c r="AE802">
        <v>0</v>
      </c>
      <c r="AF802">
        <v>0</v>
      </c>
      <c r="AG802">
        <v>0</v>
      </c>
      <c r="AH802">
        <v>50</v>
      </c>
      <c r="AI802">
        <v>50</v>
      </c>
      <c r="AJ802">
        <v>50</v>
      </c>
      <c r="AK802">
        <v>50</v>
      </c>
      <c r="AL802">
        <v>0</v>
      </c>
      <c r="AM802">
        <v>0</v>
      </c>
      <c r="AN802">
        <v>4.5454545454545459</v>
      </c>
      <c r="AO802">
        <v>0</v>
      </c>
      <c r="AP802" t="s">
        <v>113</v>
      </c>
      <c r="AQ802" t="s">
        <v>86</v>
      </c>
      <c r="AR802" t="s">
        <v>157</v>
      </c>
      <c r="AS802">
        <v>0</v>
      </c>
      <c r="AT802">
        <v>0</v>
      </c>
      <c r="AU802">
        <v>0</v>
      </c>
      <c r="AV802">
        <v>0</v>
      </c>
      <c r="AW802">
        <v>0</v>
      </c>
      <c r="AX802">
        <v>0</v>
      </c>
      <c r="AY802">
        <v>0</v>
      </c>
      <c r="AZ802" t="s">
        <v>74</v>
      </c>
      <c r="BA802">
        <v>0</v>
      </c>
      <c r="BB802">
        <v>0</v>
      </c>
      <c r="BC802" t="s">
        <v>76</v>
      </c>
      <c r="BD802">
        <v>1</v>
      </c>
      <c r="BE802" t="s">
        <v>76</v>
      </c>
      <c r="BF802">
        <v>0</v>
      </c>
      <c r="BG802" t="s">
        <v>5749</v>
      </c>
    </row>
    <row r="803" spans="1:59" x14ac:dyDescent="0.25">
      <c r="A803" t="s">
        <v>974</v>
      </c>
      <c r="B803" t="s">
        <v>156</v>
      </c>
      <c r="C803">
        <v>2</v>
      </c>
      <c r="D803">
        <v>187</v>
      </c>
      <c r="E803">
        <v>1</v>
      </c>
      <c r="F803" t="s">
        <v>66</v>
      </c>
      <c r="G803" t="s">
        <v>67</v>
      </c>
      <c r="H803" t="s">
        <v>68</v>
      </c>
      <c r="I803" t="s">
        <v>10</v>
      </c>
      <c r="J803" t="s">
        <v>10</v>
      </c>
      <c r="K803" t="s">
        <v>100</v>
      </c>
      <c r="L803">
        <v>50</v>
      </c>
      <c r="M803">
        <v>1137489</v>
      </c>
      <c r="N803">
        <v>0</v>
      </c>
      <c r="O803">
        <v>3</v>
      </c>
      <c r="P803" t="s">
        <v>109</v>
      </c>
      <c r="Q803" t="s">
        <v>4480</v>
      </c>
      <c r="R803">
        <v>17</v>
      </c>
      <c r="S803" t="s">
        <v>2696</v>
      </c>
      <c r="T803">
        <v>0</v>
      </c>
      <c r="U803">
        <v>0</v>
      </c>
      <c r="V803">
        <v>0</v>
      </c>
      <c r="W803">
        <v>0</v>
      </c>
      <c r="X803">
        <v>0</v>
      </c>
      <c r="Y803">
        <v>0</v>
      </c>
      <c r="Z803">
        <v>0</v>
      </c>
      <c r="AA803">
        <v>0</v>
      </c>
      <c r="AB803">
        <v>50</v>
      </c>
      <c r="AC803">
        <v>0</v>
      </c>
      <c r="AD803">
        <v>0</v>
      </c>
      <c r="AE803">
        <v>0</v>
      </c>
      <c r="AF803">
        <v>0</v>
      </c>
      <c r="AG803">
        <v>0</v>
      </c>
      <c r="AH803">
        <v>50</v>
      </c>
      <c r="AI803">
        <v>50</v>
      </c>
      <c r="AJ803">
        <v>50</v>
      </c>
      <c r="AK803">
        <v>50</v>
      </c>
      <c r="AL803">
        <v>0</v>
      </c>
      <c r="AM803">
        <v>0</v>
      </c>
      <c r="AN803">
        <v>4.5454545454545459</v>
      </c>
      <c r="AO803">
        <v>0</v>
      </c>
      <c r="AP803" t="s">
        <v>113</v>
      </c>
      <c r="AQ803" t="s">
        <v>86</v>
      </c>
      <c r="AR803" t="s">
        <v>157</v>
      </c>
      <c r="AS803">
        <v>0</v>
      </c>
      <c r="AT803">
        <v>0</v>
      </c>
      <c r="AU803">
        <v>0</v>
      </c>
      <c r="AV803">
        <v>0</v>
      </c>
      <c r="AW803">
        <v>0</v>
      </c>
      <c r="AX803">
        <v>0</v>
      </c>
      <c r="AY803">
        <v>0</v>
      </c>
      <c r="AZ803" t="s">
        <v>74</v>
      </c>
      <c r="BA803">
        <v>0</v>
      </c>
      <c r="BB803">
        <v>0</v>
      </c>
      <c r="BC803" t="s">
        <v>76</v>
      </c>
      <c r="BD803">
        <v>2</v>
      </c>
      <c r="BE803" t="s">
        <v>76</v>
      </c>
      <c r="BF803">
        <v>0</v>
      </c>
      <c r="BG803" t="s">
        <v>5749</v>
      </c>
    </row>
    <row r="804" spans="1:59" x14ac:dyDescent="0.25">
      <c r="A804" t="s">
        <v>975</v>
      </c>
      <c r="B804" t="s">
        <v>156</v>
      </c>
      <c r="C804">
        <v>2</v>
      </c>
      <c r="D804">
        <v>188</v>
      </c>
      <c r="E804">
        <v>1</v>
      </c>
      <c r="F804" t="s">
        <v>66</v>
      </c>
      <c r="G804" t="s">
        <v>67</v>
      </c>
      <c r="H804" t="s">
        <v>68</v>
      </c>
      <c r="I804" t="s">
        <v>10</v>
      </c>
      <c r="J804" t="s">
        <v>10</v>
      </c>
      <c r="K804" t="s">
        <v>100</v>
      </c>
      <c r="L804">
        <v>50</v>
      </c>
      <c r="M804">
        <v>1137491</v>
      </c>
      <c r="N804">
        <v>0</v>
      </c>
      <c r="O804">
        <v>3</v>
      </c>
      <c r="P804" t="s">
        <v>109</v>
      </c>
      <c r="Q804" t="s">
        <v>4480</v>
      </c>
      <c r="R804">
        <v>17</v>
      </c>
      <c r="S804" t="s">
        <v>2696</v>
      </c>
      <c r="T804">
        <v>0</v>
      </c>
      <c r="U804">
        <v>0</v>
      </c>
      <c r="V804">
        <v>0</v>
      </c>
      <c r="W804">
        <v>0</v>
      </c>
      <c r="X804">
        <v>0</v>
      </c>
      <c r="Y804">
        <v>0</v>
      </c>
      <c r="Z804">
        <v>0</v>
      </c>
      <c r="AA804">
        <v>0</v>
      </c>
      <c r="AB804">
        <v>50</v>
      </c>
      <c r="AC804">
        <v>0</v>
      </c>
      <c r="AD804">
        <v>0</v>
      </c>
      <c r="AE804">
        <v>0</v>
      </c>
      <c r="AF804">
        <v>0</v>
      </c>
      <c r="AG804">
        <v>0</v>
      </c>
      <c r="AH804">
        <v>50</v>
      </c>
      <c r="AI804">
        <v>50</v>
      </c>
      <c r="AJ804">
        <v>50</v>
      </c>
      <c r="AK804">
        <v>50</v>
      </c>
      <c r="AL804">
        <v>0</v>
      </c>
      <c r="AM804">
        <v>0</v>
      </c>
      <c r="AN804">
        <v>4.5454545454545459</v>
      </c>
      <c r="AO804">
        <v>0</v>
      </c>
      <c r="AP804" t="s">
        <v>113</v>
      </c>
      <c r="AQ804" t="s">
        <v>86</v>
      </c>
      <c r="AR804" t="s">
        <v>157</v>
      </c>
      <c r="AS804">
        <v>0</v>
      </c>
      <c r="AT804">
        <v>0</v>
      </c>
      <c r="AU804">
        <v>0</v>
      </c>
      <c r="AV804">
        <v>0</v>
      </c>
      <c r="AW804">
        <v>0</v>
      </c>
      <c r="AX804">
        <v>0</v>
      </c>
      <c r="AY804">
        <v>0</v>
      </c>
      <c r="AZ804" t="s">
        <v>74</v>
      </c>
      <c r="BA804">
        <v>0</v>
      </c>
      <c r="BB804">
        <v>0</v>
      </c>
      <c r="BC804" t="s">
        <v>76</v>
      </c>
      <c r="BD804">
        <v>3</v>
      </c>
      <c r="BE804" t="s">
        <v>76</v>
      </c>
      <c r="BF804">
        <v>0</v>
      </c>
      <c r="BG804" t="s">
        <v>5749</v>
      </c>
    </row>
    <row r="805" spans="1:59" x14ac:dyDescent="0.25">
      <c r="A805" t="s">
        <v>976</v>
      </c>
      <c r="B805" t="s">
        <v>156</v>
      </c>
      <c r="C805">
        <v>2</v>
      </c>
      <c r="D805">
        <v>189</v>
      </c>
      <c r="E805">
        <v>1</v>
      </c>
      <c r="F805" t="s">
        <v>66</v>
      </c>
      <c r="G805" t="s">
        <v>67</v>
      </c>
      <c r="H805" t="s">
        <v>68</v>
      </c>
      <c r="I805" t="s">
        <v>10</v>
      </c>
      <c r="J805" t="s">
        <v>10</v>
      </c>
      <c r="K805" t="s">
        <v>100</v>
      </c>
      <c r="L805">
        <v>50</v>
      </c>
      <c r="M805">
        <v>1137493</v>
      </c>
      <c r="N805">
        <v>0</v>
      </c>
      <c r="O805">
        <v>3</v>
      </c>
      <c r="P805" t="s">
        <v>109</v>
      </c>
      <c r="Q805" t="s">
        <v>4480</v>
      </c>
      <c r="R805">
        <v>17</v>
      </c>
      <c r="S805" t="s">
        <v>2696</v>
      </c>
      <c r="T805">
        <v>0</v>
      </c>
      <c r="U805">
        <v>0</v>
      </c>
      <c r="V805">
        <v>0</v>
      </c>
      <c r="W805">
        <v>0</v>
      </c>
      <c r="X805">
        <v>0</v>
      </c>
      <c r="Y805">
        <v>0</v>
      </c>
      <c r="Z805">
        <v>0</v>
      </c>
      <c r="AA805">
        <v>0</v>
      </c>
      <c r="AB805">
        <v>50</v>
      </c>
      <c r="AC805">
        <v>0</v>
      </c>
      <c r="AD805">
        <v>0</v>
      </c>
      <c r="AE805">
        <v>0</v>
      </c>
      <c r="AF805">
        <v>0</v>
      </c>
      <c r="AG805">
        <v>0</v>
      </c>
      <c r="AH805">
        <v>50</v>
      </c>
      <c r="AI805">
        <v>50</v>
      </c>
      <c r="AJ805">
        <v>50</v>
      </c>
      <c r="AK805">
        <v>50</v>
      </c>
      <c r="AL805">
        <v>0</v>
      </c>
      <c r="AM805">
        <v>0</v>
      </c>
      <c r="AN805">
        <v>4.5454545454545459</v>
      </c>
      <c r="AO805">
        <v>0</v>
      </c>
      <c r="AP805" t="s">
        <v>113</v>
      </c>
      <c r="AQ805" t="s">
        <v>86</v>
      </c>
      <c r="AR805" t="s">
        <v>157</v>
      </c>
      <c r="AS805">
        <v>0</v>
      </c>
      <c r="AT805">
        <v>0</v>
      </c>
      <c r="AU805">
        <v>0</v>
      </c>
      <c r="AV805">
        <v>0</v>
      </c>
      <c r="AW805">
        <v>0</v>
      </c>
      <c r="AX805">
        <v>0</v>
      </c>
      <c r="AY805">
        <v>0</v>
      </c>
      <c r="AZ805" t="s">
        <v>74</v>
      </c>
      <c r="BA805">
        <v>0</v>
      </c>
      <c r="BB805">
        <v>0</v>
      </c>
      <c r="BC805" t="s">
        <v>81</v>
      </c>
      <c r="BD805">
        <v>4</v>
      </c>
      <c r="BE805" t="s">
        <v>76</v>
      </c>
      <c r="BF805">
        <v>0</v>
      </c>
      <c r="BG805" t="s">
        <v>5749</v>
      </c>
    </row>
    <row r="806" spans="1:59" x14ac:dyDescent="0.25">
      <c r="A806" t="s">
        <v>977</v>
      </c>
      <c r="B806" t="s">
        <v>156</v>
      </c>
      <c r="C806">
        <v>2</v>
      </c>
      <c r="D806">
        <v>190</v>
      </c>
      <c r="E806" t="s">
        <v>91</v>
      </c>
      <c r="F806" t="s">
        <v>66</v>
      </c>
      <c r="G806" t="s">
        <v>67</v>
      </c>
      <c r="H806" t="s">
        <v>68</v>
      </c>
      <c r="I806" t="s">
        <v>6</v>
      </c>
      <c r="J806" t="s">
        <v>1518</v>
      </c>
      <c r="K806" t="s">
        <v>70</v>
      </c>
      <c r="L806">
        <v>50</v>
      </c>
      <c r="M806">
        <v>3536004</v>
      </c>
      <c r="N806">
        <v>20</v>
      </c>
      <c r="O806">
        <v>3</v>
      </c>
      <c r="P806" t="s">
        <v>109</v>
      </c>
      <c r="Q806" t="s">
        <v>4481</v>
      </c>
      <c r="R806">
        <v>18</v>
      </c>
      <c r="S806" t="s">
        <v>4979</v>
      </c>
      <c r="T806">
        <v>11</v>
      </c>
      <c r="U806">
        <v>15</v>
      </c>
      <c r="V806">
        <v>0</v>
      </c>
      <c r="W806">
        <v>0</v>
      </c>
      <c r="X806">
        <v>0</v>
      </c>
      <c r="Y806">
        <v>0</v>
      </c>
      <c r="Z806">
        <v>11</v>
      </c>
      <c r="AA806">
        <v>15</v>
      </c>
      <c r="AB806">
        <v>50</v>
      </c>
      <c r="AC806">
        <v>28</v>
      </c>
      <c r="AD806">
        <v>0</v>
      </c>
      <c r="AE806">
        <v>0</v>
      </c>
      <c r="AF806">
        <v>28</v>
      </c>
      <c r="AG806">
        <v>0</v>
      </c>
      <c r="AH806">
        <v>22</v>
      </c>
      <c r="AI806">
        <v>22</v>
      </c>
      <c r="AJ806">
        <v>22</v>
      </c>
      <c r="AK806">
        <v>22</v>
      </c>
      <c r="AL806">
        <v>0</v>
      </c>
      <c r="AM806">
        <v>0.4</v>
      </c>
      <c r="AN806">
        <v>2</v>
      </c>
      <c r="AO806">
        <v>0</v>
      </c>
      <c r="AP806" t="s">
        <v>103</v>
      </c>
      <c r="AQ806" t="s">
        <v>73</v>
      </c>
      <c r="AR806" t="s">
        <v>191</v>
      </c>
      <c r="AS806">
        <v>0</v>
      </c>
      <c r="AT806">
        <v>0</v>
      </c>
      <c r="AU806">
        <v>0</v>
      </c>
      <c r="AV806">
        <v>0</v>
      </c>
      <c r="AW806">
        <v>0</v>
      </c>
      <c r="AX806">
        <v>0</v>
      </c>
      <c r="AY806">
        <v>0</v>
      </c>
      <c r="AZ806" t="s">
        <v>80</v>
      </c>
      <c r="BA806">
        <v>20</v>
      </c>
      <c r="BB806">
        <v>0</v>
      </c>
      <c r="BC806" t="s">
        <v>75</v>
      </c>
      <c r="BD806">
        <v>0</v>
      </c>
      <c r="BE806" t="s">
        <v>76</v>
      </c>
      <c r="BF806">
        <v>9.2581173333333329</v>
      </c>
      <c r="BG806" t="s">
        <v>5750</v>
      </c>
    </row>
    <row r="807" spans="1:59" x14ac:dyDescent="0.25">
      <c r="A807" t="s">
        <v>979</v>
      </c>
      <c r="B807" t="s">
        <v>156</v>
      </c>
      <c r="C807">
        <v>2</v>
      </c>
      <c r="D807">
        <v>191</v>
      </c>
      <c r="E807" t="s">
        <v>91</v>
      </c>
      <c r="F807" t="s">
        <v>66</v>
      </c>
      <c r="G807" t="s">
        <v>67</v>
      </c>
      <c r="H807" t="s">
        <v>68</v>
      </c>
      <c r="I807" t="s">
        <v>6</v>
      </c>
      <c r="J807" t="s">
        <v>1518</v>
      </c>
      <c r="K807" t="s">
        <v>70</v>
      </c>
      <c r="L807">
        <v>50</v>
      </c>
      <c r="M807">
        <v>3536006</v>
      </c>
      <c r="N807">
        <v>20</v>
      </c>
      <c r="O807">
        <v>3</v>
      </c>
      <c r="P807" t="s">
        <v>109</v>
      </c>
      <c r="Q807" t="s">
        <v>4481</v>
      </c>
      <c r="R807">
        <v>18</v>
      </c>
      <c r="S807" t="s">
        <v>4979</v>
      </c>
      <c r="T807">
        <v>11</v>
      </c>
      <c r="U807">
        <v>15</v>
      </c>
      <c r="V807">
        <v>0</v>
      </c>
      <c r="W807">
        <v>0</v>
      </c>
      <c r="X807">
        <v>0</v>
      </c>
      <c r="Y807">
        <v>0</v>
      </c>
      <c r="Z807">
        <v>11</v>
      </c>
      <c r="AA807">
        <v>15</v>
      </c>
      <c r="AB807">
        <v>50</v>
      </c>
      <c r="AC807">
        <v>28</v>
      </c>
      <c r="AD807">
        <v>0</v>
      </c>
      <c r="AE807">
        <v>0</v>
      </c>
      <c r="AF807">
        <v>28</v>
      </c>
      <c r="AG807">
        <v>0</v>
      </c>
      <c r="AH807">
        <v>22</v>
      </c>
      <c r="AI807">
        <v>22</v>
      </c>
      <c r="AJ807">
        <v>22</v>
      </c>
      <c r="AK807">
        <v>22</v>
      </c>
      <c r="AL807">
        <v>0</v>
      </c>
      <c r="AM807">
        <v>0.4</v>
      </c>
      <c r="AN807">
        <v>2</v>
      </c>
      <c r="AO807">
        <v>0</v>
      </c>
      <c r="AP807" t="s">
        <v>103</v>
      </c>
      <c r="AQ807" t="s">
        <v>73</v>
      </c>
      <c r="AR807" t="s">
        <v>191</v>
      </c>
      <c r="AS807">
        <v>0</v>
      </c>
      <c r="AT807">
        <v>0</v>
      </c>
      <c r="AU807">
        <v>0</v>
      </c>
      <c r="AV807">
        <v>0</v>
      </c>
      <c r="AW807">
        <v>0</v>
      </c>
      <c r="AX807">
        <v>0</v>
      </c>
      <c r="AY807">
        <v>0</v>
      </c>
      <c r="AZ807" t="s">
        <v>80</v>
      </c>
      <c r="BA807">
        <v>20</v>
      </c>
      <c r="BB807">
        <v>0</v>
      </c>
      <c r="BC807" t="s">
        <v>76</v>
      </c>
      <c r="BD807">
        <v>0</v>
      </c>
      <c r="BE807" t="s">
        <v>76</v>
      </c>
      <c r="BF807">
        <v>9.6749520000000011</v>
      </c>
      <c r="BG807" t="s">
        <v>5750</v>
      </c>
    </row>
    <row r="808" spans="1:59" x14ac:dyDescent="0.25">
      <c r="A808" t="s">
        <v>980</v>
      </c>
      <c r="B808" t="s">
        <v>156</v>
      </c>
      <c r="C808">
        <v>2</v>
      </c>
      <c r="D808">
        <v>192</v>
      </c>
      <c r="E808" t="s">
        <v>91</v>
      </c>
      <c r="F808" t="s">
        <v>66</v>
      </c>
      <c r="G808" t="s">
        <v>67</v>
      </c>
      <c r="H808" t="s">
        <v>68</v>
      </c>
      <c r="I808" t="s">
        <v>6</v>
      </c>
      <c r="J808" t="s">
        <v>1518</v>
      </c>
      <c r="K808" t="s">
        <v>70</v>
      </c>
      <c r="L808">
        <v>50</v>
      </c>
      <c r="M808">
        <v>3536008</v>
      </c>
      <c r="N808">
        <v>20</v>
      </c>
      <c r="O808">
        <v>3</v>
      </c>
      <c r="P808" t="s">
        <v>109</v>
      </c>
      <c r="Q808" t="s">
        <v>4481</v>
      </c>
      <c r="R808">
        <v>18</v>
      </c>
      <c r="S808" t="s">
        <v>4979</v>
      </c>
      <c r="T808">
        <v>11</v>
      </c>
      <c r="U808">
        <v>15</v>
      </c>
      <c r="V808">
        <v>0</v>
      </c>
      <c r="W808">
        <v>0</v>
      </c>
      <c r="X808">
        <v>0</v>
      </c>
      <c r="Y808">
        <v>0</v>
      </c>
      <c r="Z808">
        <v>11</v>
      </c>
      <c r="AA808">
        <v>15</v>
      </c>
      <c r="AB808">
        <v>50</v>
      </c>
      <c r="AC808">
        <v>28</v>
      </c>
      <c r="AD808">
        <v>0</v>
      </c>
      <c r="AE808">
        <v>0</v>
      </c>
      <c r="AF808">
        <v>28</v>
      </c>
      <c r="AG808">
        <v>0</v>
      </c>
      <c r="AH808">
        <v>22</v>
      </c>
      <c r="AI808">
        <v>22</v>
      </c>
      <c r="AJ808">
        <v>22</v>
      </c>
      <c r="AK808">
        <v>22</v>
      </c>
      <c r="AL808">
        <v>0</v>
      </c>
      <c r="AM808">
        <v>0.4</v>
      </c>
      <c r="AN808">
        <v>2</v>
      </c>
      <c r="AO808">
        <v>0</v>
      </c>
      <c r="AP808" t="s">
        <v>103</v>
      </c>
      <c r="AQ808" t="s">
        <v>73</v>
      </c>
      <c r="AR808" t="s">
        <v>191</v>
      </c>
      <c r="AS808">
        <v>0</v>
      </c>
      <c r="AT808">
        <v>0</v>
      </c>
      <c r="AU808">
        <v>0</v>
      </c>
      <c r="AV808">
        <v>0</v>
      </c>
      <c r="AW808">
        <v>0</v>
      </c>
      <c r="AX808">
        <v>0</v>
      </c>
      <c r="AY808">
        <v>0</v>
      </c>
      <c r="AZ808" t="s">
        <v>83</v>
      </c>
      <c r="BA808">
        <v>20</v>
      </c>
      <c r="BB808">
        <v>0</v>
      </c>
      <c r="BC808" t="s">
        <v>76</v>
      </c>
      <c r="BD808">
        <v>0</v>
      </c>
      <c r="BE808" t="s">
        <v>76</v>
      </c>
      <c r="BF808">
        <v>9.345872</v>
      </c>
      <c r="BG808" t="s">
        <v>5750</v>
      </c>
    </row>
    <row r="809" spans="1:59" x14ac:dyDescent="0.25">
      <c r="A809" t="s">
        <v>981</v>
      </c>
      <c r="B809" t="s">
        <v>156</v>
      </c>
      <c r="C809">
        <v>2</v>
      </c>
      <c r="D809">
        <v>193</v>
      </c>
      <c r="E809" t="s">
        <v>91</v>
      </c>
      <c r="F809" t="s">
        <v>66</v>
      </c>
      <c r="G809" t="s">
        <v>67</v>
      </c>
      <c r="H809" t="s">
        <v>68</v>
      </c>
      <c r="I809" t="s">
        <v>6</v>
      </c>
      <c r="J809" t="s">
        <v>3</v>
      </c>
      <c r="K809" t="s">
        <v>70</v>
      </c>
      <c r="L809">
        <v>50</v>
      </c>
      <c r="M809">
        <v>1137501</v>
      </c>
      <c r="N809">
        <v>20</v>
      </c>
      <c r="O809">
        <v>3</v>
      </c>
      <c r="P809" t="s">
        <v>109</v>
      </c>
      <c r="Q809" t="s">
        <v>4481</v>
      </c>
      <c r="R809">
        <v>18</v>
      </c>
      <c r="S809" t="s">
        <v>4980</v>
      </c>
      <c r="T809">
        <v>20</v>
      </c>
      <c r="U809">
        <v>24</v>
      </c>
      <c r="V809">
        <v>0</v>
      </c>
      <c r="W809">
        <v>0</v>
      </c>
      <c r="X809">
        <v>0</v>
      </c>
      <c r="Y809">
        <v>0</v>
      </c>
      <c r="Z809">
        <v>20</v>
      </c>
      <c r="AA809">
        <v>24</v>
      </c>
      <c r="AB809">
        <v>50</v>
      </c>
      <c r="AC809">
        <v>46</v>
      </c>
      <c r="AD809">
        <v>0</v>
      </c>
      <c r="AE809">
        <v>0</v>
      </c>
      <c r="AF809">
        <v>46</v>
      </c>
      <c r="AG809">
        <v>0</v>
      </c>
      <c r="AH809">
        <v>4</v>
      </c>
      <c r="AI809">
        <v>4</v>
      </c>
      <c r="AJ809">
        <v>4</v>
      </c>
      <c r="AK809">
        <v>4</v>
      </c>
      <c r="AL809">
        <v>0</v>
      </c>
      <c r="AM809">
        <v>0.4</v>
      </c>
      <c r="AN809">
        <v>0.36363636363636365</v>
      </c>
      <c r="AO809">
        <v>0</v>
      </c>
      <c r="AP809" t="s">
        <v>103</v>
      </c>
      <c r="AQ809" t="s">
        <v>73</v>
      </c>
      <c r="AR809" t="s">
        <v>191</v>
      </c>
      <c r="AS809">
        <v>0</v>
      </c>
      <c r="AT809">
        <v>0</v>
      </c>
      <c r="AU809">
        <v>0</v>
      </c>
      <c r="AV809">
        <v>0</v>
      </c>
      <c r="AW809">
        <v>0</v>
      </c>
      <c r="AX809">
        <v>0</v>
      </c>
      <c r="AY809">
        <v>0</v>
      </c>
      <c r="AZ809" t="s">
        <v>80</v>
      </c>
      <c r="BA809">
        <v>20</v>
      </c>
      <c r="BB809">
        <v>0</v>
      </c>
      <c r="BC809" t="s">
        <v>76</v>
      </c>
      <c r="BD809">
        <v>0</v>
      </c>
      <c r="BE809" t="s">
        <v>76</v>
      </c>
      <c r="BF809">
        <v>13.865237333333331</v>
      </c>
      <c r="BG809" t="s">
        <v>5750</v>
      </c>
    </row>
    <row r="810" spans="1:59" x14ac:dyDescent="0.25">
      <c r="A810" t="s">
        <v>982</v>
      </c>
      <c r="B810" t="s">
        <v>156</v>
      </c>
      <c r="C810">
        <v>2</v>
      </c>
      <c r="D810">
        <v>194</v>
      </c>
      <c r="E810">
        <v>2</v>
      </c>
      <c r="F810" t="s">
        <v>66</v>
      </c>
      <c r="G810" t="s">
        <v>67</v>
      </c>
      <c r="H810" t="s">
        <v>68</v>
      </c>
      <c r="I810" t="s">
        <v>10</v>
      </c>
      <c r="J810" t="s">
        <v>10</v>
      </c>
      <c r="K810" t="s">
        <v>100</v>
      </c>
      <c r="L810">
        <v>50</v>
      </c>
      <c r="M810">
        <v>1137503</v>
      </c>
      <c r="N810">
        <v>0</v>
      </c>
      <c r="O810">
        <v>3</v>
      </c>
      <c r="P810" t="s">
        <v>109</v>
      </c>
      <c r="Q810" t="s">
        <v>4481</v>
      </c>
      <c r="R810">
        <v>18</v>
      </c>
      <c r="S810" t="s">
        <v>978</v>
      </c>
      <c r="T810">
        <v>0</v>
      </c>
      <c r="U810">
        <v>0</v>
      </c>
      <c r="V810">
        <v>0</v>
      </c>
      <c r="W810">
        <v>0</v>
      </c>
      <c r="X810">
        <v>0</v>
      </c>
      <c r="Y810">
        <v>0</v>
      </c>
      <c r="Z810">
        <v>0</v>
      </c>
      <c r="AA810">
        <v>0</v>
      </c>
      <c r="AB810">
        <v>50</v>
      </c>
      <c r="AC810">
        <v>0</v>
      </c>
      <c r="AD810">
        <v>0</v>
      </c>
      <c r="AE810">
        <v>0</v>
      </c>
      <c r="AF810">
        <v>0</v>
      </c>
      <c r="AG810">
        <v>0</v>
      </c>
      <c r="AH810">
        <v>50</v>
      </c>
      <c r="AI810">
        <v>50</v>
      </c>
      <c r="AJ810">
        <v>50</v>
      </c>
      <c r="AK810">
        <v>50</v>
      </c>
      <c r="AL810">
        <v>0</v>
      </c>
      <c r="AM810">
        <v>0</v>
      </c>
      <c r="AN810">
        <v>4.5454545454545459</v>
      </c>
      <c r="AO810">
        <v>0</v>
      </c>
      <c r="AP810" t="s">
        <v>113</v>
      </c>
      <c r="AQ810" t="s">
        <v>86</v>
      </c>
      <c r="AR810" t="s">
        <v>472</v>
      </c>
      <c r="AS810">
        <v>0</v>
      </c>
      <c r="AT810">
        <v>0</v>
      </c>
      <c r="AU810">
        <v>0</v>
      </c>
      <c r="AV810">
        <v>0</v>
      </c>
      <c r="AW810">
        <v>0</v>
      </c>
      <c r="AX810">
        <v>0</v>
      </c>
      <c r="AY810">
        <v>0</v>
      </c>
      <c r="AZ810" t="s">
        <v>74</v>
      </c>
      <c r="BA810">
        <v>0</v>
      </c>
      <c r="BB810">
        <v>0</v>
      </c>
      <c r="BC810" t="s">
        <v>76</v>
      </c>
      <c r="BD810">
        <v>1</v>
      </c>
      <c r="BE810" t="s">
        <v>76</v>
      </c>
      <c r="BF810">
        <v>0</v>
      </c>
      <c r="BG810" t="s">
        <v>5750</v>
      </c>
    </row>
    <row r="811" spans="1:59" x14ac:dyDescent="0.25">
      <c r="A811" t="s">
        <v>983</v>
      </c>
      <c r="B811" t="s">
        <v>156</v>
      </c>
      <c r="C811">
        <v>2</v>
      </c>
      <c r="D811">
        <v>195</v>
      </c>
      <c r="E811">
        <v>2</v>
      </c>
      <c r="F811" t="s">
        <v>66</v>
      </c>
      <c r="G811" t="s">
        <v>67</v>
      </c>
      <c r="H811" t="s">
        <v>68</v>
      </c>
      <c r="I811" t="s">
        <v>10</v>
      </c>
      <c r="J811" t="s">
        <v>10</v>
      </c>
      <c r="K811" t="s">
        <v>100</v>
      </c>
      <c r="L811">
        <v>50</v>
      </c>
      <c r="M811">
        <v>1137505</v>
      </c>
      <c r="N811">
        <v>0</v>
      </c>
      <c r="O811">
        <v>3</v>
      </c>
      <c r="P811" t="s">
        <v>109</v>
      </c>
      <c r="Q811" t="s">
        <v>4481</v>
      </c>
      <c r="R811">
        <v>18</v>
      </c>
      <c r="S811" t="s">
        <v>978</v>
      </c>
      <c r="T811">
        <v>0</v>
      </c>
      <c r="U811">
        <v>0</v>
      </c>
      <c r="V811">
        <v>0</v>
      </c>
      <c r="W811">
        <v>0</v>
      </c>
      <c r="X811">
        <v>0</v>
      </c>
      <c r="Y811">
        <v>0</v>
      </c>
      <c r="Z811">
        <v>0</v>
      </c>
      <c r="AA811">
        <v>0</v>
      </c>
      <c r="AB811">
        <v>50</v>
      </c>
      <c r="AC811">
        <v>0</v>
      </c>
      <c r="AD811">
        <v>0</v>
      </c>
      <c r="AE811">
        <v>0</v>
      </c>
      <c r="AF811">
        <v>0</v>
      </c>
      <c r="AG811">
        <v>0</v>
      </c>
      <c r="AH811">
        <v>50</v>
      </c>
      <c r="AI811">
        <v>50</v>
      </c>
      <c r="AJ811">
        <v>50</v>
      </c>
      <c r="AK811">
        <v>50</v>
      </c>
      <c r="AL811">
        <v>0</v>
      </c>
      <c r="AM811">
        <v>0</v>
      </c>
      <c r="AN811">
        <v>4.5454545454545459</v>
      </c>
      <c r="AO811">
        <v>0</v>
      </c>
      <c r="AP811" t="s">
        <v>113</v>
      </c>
      <c r="AQ811" t="s">
        <v>86</v>
      </c>
      <c r="AR811" t="s">
        <v>472</v>
      </c>
      <c r="AS811">
        <v>0</v>
      </c>
      <c r="AT811">
        <v>0</v>
      </c>
      <c r="AU811">
        <v>0</v>
      </c>
      <c r="AV811">
        <v>0</v>
      </c>
      <c r="AW811">
        <v>0</v>
      </c>
      <c r="AX811">
        <v>0</v>
      </c>
      <c r="AY811">
        <v>0</v>
      </c>
      <c r="AZ811" t="s">
        <v>74</v>
      </c>
      <c r="BA811">
        <v>0</v>
      </c>
      <c r="BB811">
        <v>0</v>
      </c>
      <c r="BC811" t="s">
        <v>76</v>
      </c>
      <c r="BD811">
        <v>2</v>
      </c>
      <c r="BE811" t="s">
        <v>76</v>
      </c>
      <c r="BF811">
        <v>0</v>
      </c>
      <c r="BG811" t="s">
        <v>5750</v>
      </c>
    </row>
    <row r="812" spans="1:59" x14ac:dyDescent="0.25">
      <c r="A812" t="s">
        <v>984</v>
      </c>
      <c r="B812" t="s">
        <v>156</v>
      </c>
      <c r="C812">
        <v>2</v>
      </c>
      <c r="D812">
        <v>196</v>
      </c>
      <c r="E812">
        <v>2</v>
      </c>
      <c r="F812" t="s">
        <v>66</v>
      </c>
      <c r="G812" t="s">
        <v>67</v>
      </c>
      <c r="H812" t="s">
        <v>68</v>
      </c>
      <c r="I812" t="s">
        <v>10</v>
      </c>
      <c r="J812" t="s">
        <v>10</v>
      </c>
      <c r="K812" t="s">
        <v>100</v>
      </c>
      <c r="L812">
        <v>50</v>
      </c>
      <c r="M812">
        <v>1137507</v>
      </c>
      <c r="N812">
        <v>0</v>
      </c>
      <c r="O812">
        <v>3</v>
      </c>
      <c r="P812" t="s">
        <v>109</v>
      </c>
      <c r="Q812" t="s">
        <v>4481</v>
      </c>
      <c r="R812">
        <v>18</v>
      </c>
      <c r="S812" t="s">
        <v>978</v>
      </c>
      <c r="T812">
        <v>0</v>
      </c>
      <c r="U812">
        <v>0</v>
      </c>
      <c r="V812">
        <v>0</v>
      </c>
      <c r="W812">
        <v>0</v>
      </c>
      <c r="X812">
        <v>0</v>
      </c>
      <c r="Y812">
        <v>0</v>
      </c>
      <c r="Z812">
        <v>0</v>
      </c>
      <c r="AA812">
        <v>0</v>
      </c>
      <c r="AB812">
        <v>50</v>
      </c>
      <c r="AC812">
        <v>0</v>
      </c>
      <c r="AD812">
        <v>0</v>
      </c>
      <c r="AE812">
        <v>0</v>
      </c>
      <c r="AF812">
        <v>0</v>
      </c>
      <c r="AG812">
        <v>0</v>
      </c>
      <c r="AH812">
        <v>50</v>
      </c>
      <c r="AI812">
        <v>50</v>
      </c>
      <c r="AJ812">
        <v>50</v>
      </c>
      <c r="AK812">
        <v>50</v>
      </c>
      <c r="AL812">
        <v>0</v>
      </c>
      <c r="AM812">
        <v>0</v>
      </c>
      <c r="AN812">
        <v>4.5454545454545459</v>
      </c>
      <c r="AO812">
        <v>0</v>
      </c>
      <c r="AP812" t="s">
        <v>113</v>
      </c>
      <c r="AQ812" t="s">
        <v>86</v>
      </c>
      <c r="AR812" t="s">
        <v>472</v>
      </c>
      <c r="AS812">
        <v>0</v>
      </c>
      <c r="AT812">
        <v>0</v>
      </c>
      <c r="AU812">
        <v>0</v>
      </c>
      <c r="AV812">
        <v>0</v>
      </c>
      <c r="AW812">
        <v>0</v>
      </c>
      <c r="AX812">
        <v>0</v>
      </c>
      <c r="AY812">
        <v>0</v>
      </c>
      <c r="AZ812" t="s">
        <v>74</v>
      </c>
      <c r="BA812">
        <v>0</v>
      </c>
      <c r="BB812">
        <v>0</v>
      </c>
      <c r="BC812" t="s">
        <v>76</v>
      </c>
      <c r="BD812">
        <v>3</v>
      </c>
      <c r="BE812" t="s">
        <v>76</v>
      </c>
      <c r="BF812">
        <v>0</v>
      </c>
      <c r="BG812" t="s">
        <v>5750</v>
      </c>
    </row>
    <row r="813" spans="1:59" x14ac:dyDescent="0.25">
      <c r="A813" t="s">
        <v>985</v>
      </c>
      <c r="B813" t="s">
        <v>156</v>
      </c>
      <c r="C813">
        <v>2</v>
      </c>
      <c r="D813">
        <v>197</v>
      </c>
      <c r="E813">
        <v>2</v>
      </c>
      <c r="F813" t="s">
        <v>66</v>
      </c>
      <c r="G813" t="s">
        <v>67</v>
      </c>
      <c r="H813" t="s">
        <v>68</v>
      </c>
      <c r="I813" t="s">
        <v>10</v>
      </c>
      <c r="J813" t="s">
        <v>10</v>
      </c>
      <c r="K813" t="s">
        <v>100</v>
      </c>
      <c r="L813">
        <v>50</v>
      </c>
      <c r="M813">
        <v>1137509</v>
      </c>
      <c r="N813">
        <v>0</v>
      </c>
      <c r="O813">
        <v>3</v>
      </c>
      <c r="P813" t="s">
        <v>109</v>
      </c>
      <c r="Q813" t="s">
        <v>4481</v>
      </c>
      <c r="R813">
        <v>18</v>
      </c>
      <c r="S813" t="s">
        <v>978</v>
      </c>
      <c r="T813">
        <v>0</v>
      </c>
      <c r="U813">
        <v>0</v>
      </c>
      <c r="V813">
        <v>0</v>
      </c>
      <c r="W813">
        <v>0</v>
      </c>
      <c r="X813">
        <v>0</v>
      </c>
      <c r="Y813">
        <v>0</v>
      </c>
      <c r="Z813">
        <v>0</v>
      </c>
      <c r="AA813">
        <v>0</v>
      </c>
      <c r="AB813">
        <v>50</v>
      </c>
      <c r="AC813">
        <v>0</v>
      </c>
      <c r="AD813">
        <v>0</v>
      </c>
      <c r="AE813">
        <v>0</v>
      </c>
      <c r="AF813">
        <v>0</v>
      </c>
      <c r="AG813">
        <v>0</v>
      </c>
      <c r="AH813">
        <v>50</v>
      </c>
      <c r="AI813">
        <v>50</v>
      </c>
      <c r="AJ813">
        <v>50</v>
      </c>
      <c r="AK813">
        <v>50</v>
      </c>
      <c r="AL813">
        <v>0</v>
      </c>
      <c r="AM813">
        <v>0</v>
      </c>
      <c r="AN813">
        <v>4.5454545454545459</v>
      </c>
      <c r="AO813">
        <v>0</v>
      </c>
      <c r="AP813" t="s">
        <v>113</v>
      </c>
      <c r="AQ813" t="s">
        <v>86</v>
      </c>
      <c r="AR813" t="s">
        <v>472</v>
      </c>
      <c r="AS813">
        <v>0</v>
      </c>
      <c r="AT813">
        <v>0</v>
      </c>
      <c r="AU813">
        <v>0</v>
      </c>
      <c r="AV813">
        <v>0</v>
      </c>
      <c r="AW813">
        <v>0</v>
      </c>
      <c r="AX813">
        <v>0</v>
      </c>
      <c r="AY813">
        <v>0</v>
      </c>
      <c r="AZ813" t="s">
        <v>74</v>
      </c>
      <c r="BA813">
        <v>0</v>
      </c>
      <c r="BB813">
        <v>0</v>
      </c>
      <c r="BC813" t="s">
        <v>76</v>
      </c>
      <c r="BD813">
        <v>4</v>
      </c>
      <c r="BE813" t="s">
        <v>76</v>
      </c>
      <c r="BF813">
        <v>0</v>
      </c>
      <c r="BG813" t="s">
        <v>5750</v>
      </c>
    </row>
    <row r="814" spans="1:59" x14ac:dyDescent="0.25">
      <c r="A814" t="s">
        <v>986</v>
      </c>
      <c r="B814" t="s">
        <v>156</v>
      </c>
      <c r="C814">
        <v>2</v>
      </c>
      <c r="D814">
        <v>198</v>
      </c>
      <c r="E814">
        <v>2</v>
      </c>
      <c r="F814" t="s">
        <v>66</v>
      </c>
      <c r="G814" t="s">
        <v>67</v>
      </c>
      <c r="H814" t="s">
        <v>68</v>
      </c>
      <c r="I814" t="s">
        <v>10</v>
      </c>
      <c r="J814" t="s">
        <v>10</v>
      </c>
      <c r="K814" t="s">
        <v>100</v>
      </c>
      <c r="L814">
        <v>50</v>
      </c>
      <c r="M814">
        <v>1137511</v>
      </c>
      <c r="N814">
        <v>0</v>
      </c>
      <c r="O814">
        <v>3</v>
      </c>
      <c r="P814" t="s">
        <v>109</v>
      </c>
      <c r="Q814" t="s">
        <v>4481</v>
      </c>
      <c r="R814">
        <v>18</v>
      </c>
      <c r="S814" t="s">
        <v>978</v>
      </c>
      <c r="T814">
        <v>0</v>
      </c>
      <c r="U814">
        <v>0</v>
      </c>
      <c r="V814">
        <v>0</v>
      </c>
      <c r="W814">
        <v>0</v>
      </c>
      <c r="X814">
        <v>0</v>
      </c>
      <c r="Y814">
        <v>0</v>
      </c>
      <c r="Z814">
        <v>0</v>
      </c>
      <c r="AA814">
        <v>0</v>
      </c>
      <c r="AB814">
        <v>50</v>
      </c>
      <c r="AC814">
        <v>0</v>
      </c>
      <c r="AD814">
        <v>0</v>
      </c>
      <c r="AE814">
        <v>0</v>
      </c>
      <c r="AF814">
        <v>0</v>
      </c>
      <c r="AG814">
        <v>0</v>
      </c>
      <c r="AH814">
        <v>50</v>
      </c>
      <c r="AI814">
        <v>50</v>
      </c>
      <c r="AJ814">
        <v>50</v>
      </c>
      <c r="AK814">
        <v>50</v>
      </c>
      <c r="AL814">
        <v>0</v>
      </c>
      <c r="AM814">
        <v>0</v>
      </c>
      <c r="AN814">
        <v>4.5454545454545459</v>
      </c>
      <c r="AO814">
        <v>0</v>
      </c>
      <c r="AP814" t="s">
        <v>113</v>
      </c>
      <c r="AQ814" t="s">
        <v>86</v>
      </c>
      <c r="AR814" t="s">
        <v>472</v>
      </c>
      <c r="AS814">
        <v>0</v>
      </c>
      <c r="AT814">
        <v>0</v>
      </c>
      <c r="AU814">
        <v>0</v>
      </c>
      <c r="AV814">
        <v>0</v>
      </c>
      <c r="AW814">
        <v>0</v>
      </c>
      <c r="AX814">
        <v>0</v>
      </c>
      <c r="AY814">
        <v>0</v>
      </c>
      <c r="AZ814" t="s">
        <v>74</v>
      </c>
      <c r="BA814">
        <v>0</v>
      </c>
      <c r="BB814">
        <v>0</v>
      </c>
      <c r="BC814" t="s">
        <v>76</v>
      </c>
      <c r="BD814">
        <v>5</v>
      </c>
      <c r="BE814" t="s">
        <v>76</v>
      </c>
      <c r="BF814">
        <v>0</v>
      </c>
      <c r="BG814" t="s">
        <v>5750</v>
      </c>
    </row>
    <row r="815" spans="1:59" x14ac:dyDescent="0.25">
      <c r="A815" t="s">
        <v>987</v>
      </c>
      <c r="B815" t="s">
        <v>156</v>
      </c>
      <c r="C815">
        <v>2</v>
      </c>
      <c r="D815">
        <v>199</v>
      </c>
      <c r="E815">
        <v>2</v>
      </c>
      <c r="F815" t="s">
        <v>66</v>
      </c>
      <c r="G815" t="s">
        <v>67</v>
      </c>
      <c r="H815" t="s">
        <v>68</v>
      </c>
      <c r="I815" t="s">
        <v>10</v>
      </c>
      <c r="J815" t="s">
        <v>10</v>
      </c>
      <c r="K815" t="s">
        <v>100</v>
      </c>
      <c r="L815">
        <v>50</v>
      </c>
      <c r="M815">
        <v>1137513</v>
      </c>
      <c r="N815">
        <v>0</v>
      </c>
      <c r="O815">
        <v>3</v>
      </c>
      <c r="P815" t="s">
        <v>109</v>
      </c>
      <c r="Q815" t="s">
        <v>4481</v>
      </c>
      <c r="R815">
        <v>18</v>
      </c>
      <c r="S815" t="s">
        <v>978</v>
      </c>
      <c r="T815">
        <v>0</v>
      </c>
      <c r="U815">
        <v>0</v>
      </c>
      <c r="V815">
        <v>0</v>
      </c>
      <c r="W815">
        <v>0</v>
      </c>
      <c r="X815">
        <v>0</v>
      </c>
      <c r="Y815">
        <v>0</v>
      </c>
      <c r="Z815">
        <v>0</v>
      </c>
      <c r="AA815">
        <v>0</v>
      </c>
      <c r="AB815">
        <v>50</v>
      </c>
      <c r="AC815">
        <v>0</v>
      </c>
      <c r="AD815">
        <v>0</v>
      </c>
      <c r="AE815">
        <v>0</v>
      </c>
      <c r="AF815">
        <v>0</v>
      </c>
      <c r="AG815">
        <v>0</v>
      </c>
      <c r="AH815">
        <v>50</v>
      </c>
      <c r="AI815">
        <v>50</v>
      </c>
      <c r="AJ815">
        <v>50</v>
      </c>
      <c r="AK815">
        <v>50</v>
      </c>
      <c r="AL815">
        <v>0</v>
      </c>
      <c r="AM815">
        <v>0</v>
      </c>
      <c r="AN815">
        <v>4.5454545454545459</v>
      </c>
      <c r="AO815">
        <v>0</v>
      </c>
      <c r="AP815" t="s">
        <v>113</v>
      </c>
      <c r="AQ815" t="s">
        <v>86</v>
      </c>
      <c r="AR815" t="s">
        <v>472</v>
      </c>
      <c r="AS815">
        <v>0</v>
      </c>
      <c r="AT815">
        <v>0</v>
      </c>
      <c r="AU815">
        <v>0</v>
      </c>
      <c r="AV815">
        <v>0</v>
      </c>
      <c r="AW815">
        <v>0</v>
      </c>
      <c r="AX815">
        <v>0</v>
      </c>
      <c r="AY815">
        <v>0</v>
      </c>
      <c r="AZ815" t="s">
        <v>74</v>
      </c>
      <c r="BA815">
        <v>0</v>
      </c>
      <c r="BB815">
        <v>0</v>
      </c>
      <c r="BC815" t="s">
        <v>76</v>
      </c>
      <c r="BD815">
        <v>6</v>
      </c>
      <c r="BE815" t="s">
        <v>76</v>
      </c>
      <c r="BF815">
        <v>0</v>
      </c>
      <c r="BG815" t="s">
        <v>5750</v>
      </c>
    </row>
    <row r="816" spans="1:59" x14ac:dyDescent="0.25">
      <c r="A816" t="s">
        <v>988</v>
      </c>
      <c r="B816" t="s">
        <v>156</v>
      </c>
      <c r="C816">
        <v>2</v>
      </c>
      <c r="D816">
        <v>200</v>
      </c>
      <c r="E816">
        <v>2</v>
      </c>
      <c r="F816" t="s">
        <v>66</v>
      </c>
      <c r="G816" t="s">
        <v>67</v>
      </c>
      <c r="H816" t="s">
        <v>68</v>
      </c>
      <c r="I816" t="s">
        <v>10</v>
      </c>
      <c r="J816" t="s">
        <v>10</v>
      </c>
      <c r="K816" t="s">
        <v>100</v>
      </c>
      <c r="L816">
        <v>50</v>
      </c>
      <c r="M816">
        <v>1137515</v>
      </c>
      <c r="N816">
        <v>0</v>
      </c>
      <c r="O816">
        <v>3</v>
      </c>
      <c r="P816" t="s">
        <v>109</v>
      </c>
      <c r="Q816" t="s">
        <v>4481</v>
      </c>
      <c r="R816">
        <v>18</v>
      </c>
      <c r="S816" t="s">
        <v>978</v>
      </c>
      <c r="T816">
        <v>0</v>
      </c>
      <c r="U816">
        <v>0</v>
      </c>
      <c r="V816">
        <v>0</v>
      </c>
      <c r="W816">
        <v>0</v>
      </c>
      <c r="X816">
        <v>0</v>
      </c>
      <c r="Y816">
        <v>0</v>
      </c>
      <c r="Z816">
        <v>0</v>
      </c>
      <c r="AA816">
        <v>0</v>
      </c>
      <c r="AB816">
        <v>50</v>
      </c>
      <c r="AC816">
        <v>0</v>
      </c>
      <c r="AD816">
        <v>0</v>
      </c>
      <c r="AE816">
        <v>0</v>
      </c>
      <c r="AF816">
        <v>0</v>
      </c>
      <c r="AG816">
        <v>0</v>
      </c>
      <c r="AH816">
        <v>50</v>
      </c>
      <c r="AI816">
        <v>50</v>
      </c>
      <c r="AJ816">
        <v>50</v>
      </c>
      <c r="AK816">
        <v>50</v>
      </c>
      <c r="AL816">
        <v>0</v>
      </c>
      <c r="AM816">
        <v>0</v>
      </c>
      <c r="AN816">
        <v>4.5454545454545459</v>
      </c>
      <c r="AO816">
        <v>0</v>
      </c>
      <c r="AP816" t="s">
        <v>113</v>
      </c>
      <c r="AQ816" t="s">
        <v>86</v>
      </c>
      <c r="AR816" t="s">
        <v>472</v>
      </c>
      <c r="AS816">
        <v>0</v>
      </c>
      <c r="AT816">
        <v>0</v>
      </c>
      <c r="AU816">
        <v>0</v>
      </c>
      <c r="AV816">
        <v>0</v>
      </c>
      <c r="AW816">
        <v>0</v>
      </c>
      <c r="AX816">
        <v>0</v>
      </c>
      <c r="AY816">
        <v>0</v>
      </c>
      <c r="AZ816" t="s">
        <v>74</v>
      </c>
      <c r="BA816">
        <v>0</v>
      </c>
      <c r="BB816">
        <v>0</v>
      </c>
      <c r="BC816" t="s">
        <v>81</v>
      </c>
      <c r="BD816">
        <v>7</v>
      </c>
      <c r="BE816" t="s">
        <v>76</v>
      </c>
      <c r="BF816">
        <v>0</v>
      </c>
      <c r="BG816" t="s">
        <v>5750</v>
      </c>
    </row>
    <row r="817" spans="1:59" x14ac:dyDescent="0.25">
      <c r="A817" t="s">
        <v>989</v>
      </c>
      <c r="B817" t="s">
        <v>156</v>
      </c>
      <c r="C817">
        <v>2</v>
      </c>
      <c r="D817">
        <v>201</v>
      </c>
      <c r="E817" t="s">
        <v>91</v>
      </c>
      <c r="F817" t="s">
        <v>66</v>
      </c>
      <c r="G817" t="s">
        <v>67</v>
      </c>
      <c r="H817" t="s">
        <v>68</v>
      </c>
      <c r="I817" t="s">
        <v>6</v>
      </c>
      <c r="J817" t="s">
        <v>3</v>
      </c>
      <c r="K817" t="s">
        <v>70</v>
      </c>
      <c r="L817">
        <v>50</v>
      </c>
      <c r="M817">
        <v>3499367</v>
      </c>
      <c r="N817">
        <v>20</v>
      </c>
      <c r="O817">
        <v>3</v>
      </c>
      <c r="P817" t="s">
        <v>109</v>
      </c>
      <c r="Q817" t="s">
        <v>4482</v>
      </c>
      <c r="R817">
        <v>19</v>
      </c>
      <c r="S817" t="s">
        <v>2697</v>
      </c>
      <c r="T817">
        <v>22</v>
      </c>
      <c r="U817">
        <v>25</v>
      </c>
      <c r="V817">
        <v>0</v>
      </c>
      <c r="W817">
        <v>0</v>
      </c>
      <c r="X817">
        <v>0</v>
      </c>
      <c r="Y817">
        <v>0</v>
      </c>
      <c r="Z817">
        <v>22</v>
      </c>
      <c r="AA817">
        <v>25</v>
      </c>
      <c r="AB817">
        <v>50</v>
      </c>
      <c r="AC817">
        <v>49</v>
      </c>
      <c r="AD817">
        <v>0</v>
      </c>
      <c r="AE817">
        <v>0</v>
      </c>
      <c r="AF817">
        <v>49</v>
      </c>
      <c r="AG817">
        <v>0</v>
      </c>
      <c r="AH817">
        <v>1</v>
      </c>
      <c r="AI817">
        <v>1</v>
      </c>
      <c r="AJ817">
        <v>1</v>
      </c>
      <c r="AK817">
        <v>1</v>
      </c>
      <c r="AL817">
        <v>0</v>
      </c>
      <c r="AM817">
        <v>0.4</v>
      </c>
      <c r="AN817">
        <v>9.0909090909090912E-2</v>
      </c>
      <c r="AO817">
        <v>0</v>
      </c>
      <c r="AP817" t="s">
        <v>103</v>
      </c>
      <c r="AQ817" t="s">
        <v>73</v>
      </c>
      <c r="AR817" t="s">
        <v>191</v>
      </c>
      <c r="AS817">
        <v>0</v>
      </c>
      <c r="AT817">
        <v>0</v>
      </c>
      <c r="AU817">
        <v>0</v>
      </c>
      <c r="AV817">
        <v>0</v>
      </c>
      <c r="AW817">
        <v>0</v>
      </c>
      <c r="AX817">
        <v>0</v>
      </c>
      <c r="AY817">
        <v>0</v>
      </c>
      <c r="AZ817" t="s">
        <v>80</v>
      </c>
      <c r="BA817">
        <v>20</v>
      </c>
      <c r="BB817">
        <v>0</v>
      </c>
      <c r="BC817" t="s">
        <v>75</v>
      </c>
      <c r="BD817">
        <v>0</v>
      </c>
      <c r="BE817" t="s">
        <v>76</v>
      </c>
      <c r="BF817">
        <v>13.645850666666666</v>
      </c>
      <c r="BG817" t="s">
        <v>5751</v>
      </c>
    </row>
    <row r="818" spans="1:59" x14ac:dyDescent="0.25">
      <c r="A818" t="s">
        <v>990</v>
      </c>
      <c r="B818" t="s">
        <v>156</v>
      </c>
      <c r="C818">
        <v>2</v>
      </c>
      <c r="D818">
        <v>202</v>
      </c>
      <c r="E818" t="s">
        <v>91</v>
      </c>
      <c r="F818" t="s">
        <v>66</v>
      </c>
      <c r="G818" t="s">
        <v>67</v>
      </c>
      <c r="H818" t="s">
        <v>68</v>
      </c>
      <c r="I818" t="s">
        <v>6</v>
      </c>
      <c r="J818" t="s">
        <v>3</v>
      </c>
      <c r="K818" t="s">
        <v>70</v>
      </c>
      <c r="L818">
        <v>50</v>
      </c>
      <c r="M818">
        <v>3499393</v>
      </c>
      <c r="N818">
        <v>20</v>
      </c>
      <c r="O818">
        <v>3</v>
      </c>
      <c r="P818" t="s">
        <v>109</v>
      </c>
      <c r="Q818" t="s">
        <v>4482</v>
      </c>
      <c r="R818">
        <v>19</v>
      </c>
      <c r="S818" t="s">
        <v>2695</v>
      </c>
      <c r="T818">
        <v>22</v>
      </c>
      <c r="U818">
        <v>25</v>
      </c>
      <c r="V818">
        <v>0</v>
      </c>
      <c r="W818">
        <v>0</v>
      </c>
      <c r="X818">
        <v>0</v>
      </c>
      <c r="Y818">
        <v>0</v>
      </c>
      <c r="Z818">
        <v>22</v>
      </c>
      <c r="AA818">
        <v>25</v>
      </c>
      <c r="AB818">
        <v>50</v>
      </c>
      <c r="AC818">
        <v>49</v>
      </c>
      <c r="AD818">
        <v>0</v>
      </c>
      <c r="AE818">
        <v>0</v>
      </c>
      <c r="AF818">
        <v>49</v>
      </c>
      <c r="AG818">
        <v>0</v>
      </c>
      <c r="AH818">
        <v>1</v>
      </c>
      <c r="AI818">
        <v>1</v>
      </c>
      <c r="AJ818">
        <v>1</v>
      </c>
      <c r="AK818">
        <v>1</v>
      </c>
      <c r="AL818">
        <v>0</v>
      </c>
      <c r="AM818">
        <v>0.4</v>
      </c>
      <c r="AN818">
        <v>9.0909090909090912E-2</v>
      </c>
      <c r="AO818">
        <v>0</v>
      </c>
      <c r="AP818" t="s">
        <v>103</v>
      </c>
      <c r="AQ818" t="s">
        <v>73</v>
      </c>
      <c r="AR818" t="s">
        <v>191</v>
      </c>
      <c r="AS818">
        <v>0</v>
      </c>
      <c r="AT818">
        <v>0</v>
      </c>
      <c r="AU818">
        <v>0</v>
      </c>
      <c r="AV818">
        <v>0</v>
      </c>
      <c r="AW818">
        <v>0</v>
      </c>
      <c r="AX818">
        <v>0</v>
      </c>
      <c r="AY818">
        <v>0</v>
      </c>
      <c r="AZ818" t="s">
        <v>83</v>
      </c>
      <c r="BA818">
        <v>20</v>
      </c>
      <c r="BB818">
        <v>0</v>
      </c>
      <c r="BC818" t="s">
        <v>76</v>
      </c>
      <c r="BD818">
        <v>0</v>
      </c>
      <c r="BE818" t="s">
        <v>76</v>
      </c>
      <c r="BF818">
        <v>13.645850666666666</v>
      </c>
      <c r="BG818" t="s">
        <v>5751</v>
      </c>
    </row>
    <row r="819" spans="1:59" x14ac:dyDescent="0.25">
      <c r="A819" t="s">
        <v>991</v>
      </c>
      <c r="B819" t="s">
        <v>156</v>
      </c>
      <c r="C819">
        <v>2</v>
      </c>
      <c r="D819">
        <v>203</v>
      </c>
      <c r="E819" t="s">
        <v>91</v>
      </c>
      <c r="F819" t="s">
        <v>66</v>
      </c>
      <c r="G819" t="s">
        <v>67</v>
      </c>
      <c r="H819" t="s">
        <v>68</v>
      </c>
      <c r="I819" t="s">
        <v>6</v>
      </c>
      <c r="J819" t="s">
        <v>3</v>
      </c>
      <c r="K819" t="s">
        <v>70</v>
      </c>
      <c r="L819">
        <v>0</v>
      </c>
      <c r="M819">
        <v>3423279</v>
      </c>
      <c r="N819">
        <v>20</v>
      </c>
      <c r="O819">
        <v>3</v>
      </c>
      <c r="P819" t="s">
        <v>109</v>
      </c>
      <c r="Q819" t="s">
        <v>4482</v>
      </c>
      <c r="R819">
        <v>19</v>
      </c>
      <c r="S819" t="s">
        <v>2007</v>
      </c>
      <c r="T819">
        <v>22</v>
      </c>
      <c r="U819">
        <v>25</v>
      </c>
      <c r="V819">
        <v>0</v>
      </c>
      <c r="W819">
        <v>0</v>
      </c>
      <c r="X819">
        <v>0</v>
      </c>
      <c r="Y819">
        <v>0</v>
      </c>
      <c r="Z819">
        <v>22</v>
      </c>
      <c r="AA819">
        <v>25</v>
      </c>
      <c r="AB819">
        <v>50</v>
      </c>
      <c r="AC819">
        <v>49</v>
      </c>
      <c r="AD819">
        <v>0</v>
      </c>
      <c r="AE819">
        <v>0</v>
      </c>
      <c r="AF819">
        <v>49</v>
      </c>
      <c r="AG819">
        <v>0</v>
      </c>
      <c r="AH819">
        <v>1</v>
      </c>
      <c r="AI819">
        <v>1</v>
      </c>
      <c r="AJ819">
        <v>1</v>
      </c>
      <c r="AK819">
        <v>1</v>
      </c>
      <c r="AL819">
        <v>0</v>
      </c>
      <c r="AM819">
        <v>0.4</v>
      </c>
      <c r="AN819">
        <v>9.0909090909090912E-2</v>
      </c>
      <c r="AO819">
        <v>0</v>
      </c>
      <c r="AP819" t="s">
        <v>103</v>
      </c>
      <c r="AQ819" t="s">
        <v>73</v>
      </c>
      <c r="AR819" t="s">
        <v>191</v>
      </c>
      <c r="AS819">
        <v>0</v>
      </c>
      <c r="AT819">
        <v>0</v>
      </c>
      <c r="AU819">
        <v>0</v>
      </c>
      <c r="AV819">
        <v>0</v>
      </c>
      <c r="AW819">
        <v>0</v>
      </c>
      <c r="AX819">
        <v>0</v>
      </c>
      <c r="AY819">
        <v>0</v>
      </c>
      <c r="AZ819" t="s">
        <v>83</v>
      </c>
      <c r="BA819">
        <v>20</v>
      </c>
      <c r="BB819">
        <v>0</v>
      </c>
      <c r="BC819" t="s">
        <v>76</v>
      </c>
      <c r="BD819">
        <v>0</v>
      </c>
      <c r="BE819" t="s">
        <v>76</v>
      </c>
      <c r="BF819">
        <v>10.706069333333334</v>
      </c>
      <c r="BG819" t="s">
        <v>5751</v>
      </c>
    </row>
    <row r="820" spans="1:59" x14ac:dyDescent="0.25">
      <c r="A820" t="s">
        <v>992</v>
      </c>
      <c r="B820" t="s">
        <v>156</v>
      </c>
      <c r="C820">
        <v>2</v>
      </c>
      <c r="D820">
        <v>204</v>
      </c>
      <c r="E820" t="s">
        <v>91</v>
      </c>
      <c r="F820" t="s">
        <v>66</v>
      </c>
      <c r="G820" t="s">
        <v>67</v>
      </c>
      <c r="H820" t="s">
        <v>68</v>
      </c>
      <c r="I820" t="s">
        <v>6</v>
      </c>
      <c r="J820" t="s">
        <v>3</v>
      </c>
      <c r="K820" t="s">
        <v>70</v>
      </c>
      <c r="L820">
        <v>0</v>
      </c>
      <c r="M820">
        <v>3423281</v>
      </c>
      <c r="N820">
        <v>20</v>
      </c>
      <c r="O820">
        <v>3</v>
      </c>
      <c r="P820" t="s">
        <v>109</v>
      </c>
      <c r="Q820" t="s">
        <v>4482</v>
      </c>
      <c r="R820">
        <v>19</v>
      </c>
      <c r="S820" t="s">
        <v>2007</v>
      </c>
      <c r="T820">
        <v>22</v>
      </c>
      <c r="U820">
        <v>25</v>
      </c>
      <c r="V820">
        <v>0</v>
      </c>
      <c r="W820">
        <v>0</v>
      </c>
      <c r="X820">
        <v>0</v>
      </c>
      <c r="Y820">
        <v>0</v>
      </c>
      <c r="Z820">
        <v>22</v>
      </c>
      <c r="AA820">
        <v>25</v>
      </c>
      <c r="AB820">
        <v>50</v>
      </c>
      <c r="AC820">
        <v>49</v>
      </c>
      <c r="AD820">
        <v>0</v>
      </c>
      <c r="AE820">
        <v>0</v>
      </c>
      <c r="AF820">
        <v>49</v>
      </c>
      <c r="AG820">
        <v>0</v>
      </c>
      <c r="AH820">
        <v>1</v>
      </c>
      <c r="AI820">
        <v>1</v>
      </c>
      <c r="AJ820">
        <v>1</v>
      </c>
      <c r="AK820">
        <v>1</v>
      </c>
      <c r="AL820">
        <v>0</v>
      </c>
      <c r="AM820">
        <v>0.4</v>
      </c>
      <c r="AN820">
        <v>9.0909090909090912E-2</v>
      </c>
      <c r="AO820">
        <v>0</v>
      </c>
      <c r="AP820" t="s">
        <v>103</v>
      </c>
      <c r="AQ820" t="s">
        <v>73</v>
      </c>
      <c r="AR820" t="s">
        <v>191</v>
      </c>
      <c r="AS820">
        <v>0</v>
      </c>
      <c r="AT820">
        <v>0</v>
      </c>
      <c r="AU820">
        <v>0</v>
      </c>
      <c r="AV820">
        <v>0</v>
      </c>
      <c r="AW820">
        <v>0</v>
      </c>
      <c r="AX820">
        <v>0</v>
      </c>
      <c r="AY820">
        <v>0</v>
      </c>
      <c r="AZ820" t="s">
        <v>80</v>
      </c>
      <c r="BA820">
        <v>20</v>
      </c>
      <c r="BB820">
        <v>0</v>
      </c>
      <c r="BC820" t="s">
        <v>76</v>
      </c>
      <c r="BD820">
        <v>0</v>
      </c>
      <c r="BE820" t="s">
        <v>76</v>
      </c>
      <c r="BF820">
        <v>10.113725333333331</v>
      </c>
      <c r="BG820" t="s">
        <v>5751</v>
      </c>
    </row>
    <row r="821" spans="1:59" x14ac:dyDescent="0.25">
      <c r="A821" t="s">
        <v>993</v>
      </c>
      <c r="B821" t="s">
        <v>156</v>
      </c>
      <c r="C821">
        <v>2</v>
      </c>
      <c r="D821">
        <v>205</v>
      </c>
      <c r="E821" t="s">
        <v>91</v>
      </c>
      <c r="F821" t="s">
        <v>66</v>
      </c>
      <c r="G821" t="s">
        <v>67</v>
      </c>
      <c r="H821" t="s">
        <v>68</v>
      </c>
      <c r="I821" t="s">
        <v>10</v>
      </c>
      <c r="J821" t="s">
        <v>10</v>
      </c>
      <c r="K821" t="s">
        <v>92</v>
      </c>
      <c r="L821">
        <v>50</v>
      </c>
      <c r="M821">
        <v>1137525</v>
      </c>
      <c r="N821">
        <v>0</v>
      </c>
      <c r="O821">
        <v>3</v>
      </c>
      <c r="P821" t="s">
        <v>109</v>
      </c>
      <c r="Q821" t="s">
        <v>4482</v>
      </c>
      <c r="R821">
        <v>19</v>
      </c>
      <c r="S821" t="s">
        <v>2681</v>
      </c>
      <c r="T821">
        <v>0</v>
      </c>
      <c r="U821">
        <v>0</v>
      </c>
      <c r="V821">
        <v>0</v>
      </c>
      <c r="W821">
        <v>0</v>
      </c>
      <c r="X821">
        <v>0</v>
      </c>
      <c r="Y821">
        <v>5</v>
      </c>
      <c r="Z821">
        <v>0</v>
      </c>
      <c r="AA821">
        <v>5</v>
      </c>
      <c r="AB821">
        <v>50</v>
      </c>
      <c r="AC821">
        <v>0</v>
      </c>
      <c r="AD821">
        <v>0</v>
      </c>
      <c r="AE821">
        <v>5</v>
      </c>
      <c r="AF821">
        <v>5</v>
      </c>
      <c r="AG821">
        <v>0</v>
      </c>
      <c r="AH821">
        <v>0</v>
      </c>
      <c r="AI821">
        <v>45</v>
      </c>
      <c r="AJ821">
        <v>45</v>
      </c>
      <c r="AK821">
        <v>50</v>
      </c>
      <c r="AL821">
        <v>50</v>
      </c>
      <c r="AM821">
        <v>0</v>
      </c>
      <c r="AN821">
        <v>4.0909090909090908</v>
      </c>
      <c r="AO821">
        <v>0</v>
      </c>
      <c r="AP821" t="s">
        <v>2682</v>
      </c>
      <c r="AQ821" t="s">
        <v>73</v>
      </c>
      <c r="AR821" t="s">
        <v>191</v>
      </c>
      <c r="AS821">
        <v>0</v>
      </c>
      <c r="AT821">
        <v>0</v>
      </c>
      <c r="AU821">
        <v>0</v>
      </c>
      <c r="AV821">
        <v>0</v>
      </c>
      <c r="AW821">
        <v>0</v>
      </c>
      <c r="AX821">
        <v>0</v>
      </c>
      <c r="AY821">
        <v>0</v>
      </c>
      <c r="AZ821" t="s">
        <v>83</v>
      </c>
      <c r="BA821">
        <v>0</v>
      </c>
      <c r="BB821">
        <v>0</v>
      </c>
      <c r="BC821" t="s">
        <v>76</v>
      </c>
      <c r="BD821">
        <v>1</v>
      </c>
      <c r="BE821" t="s">
        <v>76</v>
      </c>
      <c r="BF821">
        <v>0</v>
      </c>
      <c r="BG821" t="s">
        <v>5751</v>
      </c>
    </row>
    <row r="822" spans="1:59" x14ac:dyDescent="0.25">
      <c r="A822" t="s">
        <v>994</v>
      </c>
      <c r="B822" t="s">
        <v>156</v>
      </c>
      <c r="C822">
        <v>2</v>
      </c>
      <c r="D822">
        <v>206</v>
      </c>
      <c r="E822" t="s">
        <v>91</v>
      </c>
      <c r="F822" t="s">
        <v>66</v>
      </c>
      <c r="G822" t="s">
        <v>67</v>
      </c>
      <c r="H822" t="s">
        <v>68</v>
      </c>
      <c r="I822" t="s">
        <v>10</v>
      </c>
      <c r="J822" t="s">
        <v>10</v>
      </c>
      <c r="K822" t="s">
        <v>92</v>
      </c>
      <c r="L822">
        <v>50</v>
      </c>
      <c r="M822">
        <v>1137527</v>
      </c>
      <c r="N822">
        <v>0</v>
      </c>
      <c r="O822">
        <v>3</v>
      </c>
      <c r="P822" t="s">
        <v>109</v>
      </c>
      <c r="Q822" t="s">
        <v>4482</v>
      </c>
      <c r="R822">
        <v>19</v>
      </c>
      <c r="S822" t="s">
        <v>2681</v>
      </c>
      <c r="T822">
        <v>0</v>
      </c>
      <c r="U822">
        <v>0</v>
      </c>
      <c r="V822">
        <v>4</v>
      </c>
      <c r="W822">
        <v>0</v>
      </c>
      <c r="X822">
        <v>4</v>
      </c>
      <c r="Y822">
        <v>0</v>
      </c>
      <c r="Z822">
        <v>0</v>
      </c>
      <c r="AA822">
        <v>4</v>
      </c>
      <c r="AB822">
        <v>50</v>
      </c>
      <c r="AC822">
        <v>0</v>
      </c>
      <c r="AD822">
        <v>4</v>
      </c>
      <c r="AE822">
        <v>0</v>
      </c>
      <c r="AF822">
        <v>4</v>
      </c>
      <c r="AG822">
        <v>0</v>
      </c>
      <c r="AH822">
        <v>0</v>
      </c>
      <c r="AI822">
        <v>46</v>
      </c>
      <c r="AJ822">
        <v>50</v>
      </c>
      <c r="AK822">
        <v>50</v>
      </c>
      <c r="AL822">
        <v>50</v>
      </c>
      <c r="AM822">
        <v>0</v>
      </c>
      <c r="AN822">
        <v>4.5454545454545459</v>
      </c>
      <c r="AO822">
        <v>0</v>
      </c>
      <c r="AP822" t="s">
        <v>2682</v>
      </c>
      <c r="AQ822" t="s">
        <v>73</v>
      </c>
      <c r="AR822" t="s">
        <v>191</v>
      </c>
      <c r="AS822">
        <v>0</v>
      </c>
      <c r="AT822">
        <v>0</v>
      </c>
      <c r="AU822">
        <v>0</v>
      </c>
      <c r="AV822">
        <v>0</v>
      </c>
      <c r="AW822">
        <v>0</v>
      </c>
      <c r="AX822">
        <v>0</v>
      </c>
      <c r="AY822">
        <v>0</v>
      </c>
      <c r="AZ822" t="s">
        <v>83</v>
      </c>
      <c r="BA822">
        <v>0</v>
      </c>
      <c r="BB822">
        <v>0</v>
      </c>
      <c r="BC822" t="s">
        <v>76</v>
      </c>
      <c r="BD822">
        <v>2</v>
      </c>
      <c r="BE822" t="s">
        <v>76</v>
      </c>
      <c r="BF822">
        <v>0</v>
      </c>
      <c r="BG822" t="s">
        <v>5751</v>
      </c>
    </row>
    <row r="823" spans="1:59" x14ac:dyDescent="0.25">
      <c r="A823" t="s">
        <v>995</v>
      </c>
      <c r="B823" t="s">
        <v>156</v>
      </c>
      <c r="C823">
        <v>2</v>
      </c>
      <c r="D823">
        <v>207</v>
      </c>
      <c r="E823" t="s">
        <v>91</v>
      </c>
      <c r="F823" t="s">
        <v>66</v>
      </c>
      <c r="G823" t="s">
        <v>67</v>
      </c>
      <c r="H823" t="s">
        <v>68</v>
      </c>
      <c r="I823" t="s">
        <v>10</v>
      </c>
      <c r="J823" t="s">
        <v>10</v>
      </c>
      <c r="K823" t="s">
        <v>92</v>
      </c>
      <c r="L823">
        <v>50</v>
      </c>
      <c r="M823">
        <v>1137529</v>
      </c>
      <c r="N823">
        <v>0</v>
      </c>
      <c r="O823">
        <v>3</v>
      </c>
      <c r="P823" t="s">
        <v>109</v>
      </c>
      <c r="Q823" t="s">
        <v>4482</v>
      </c>
      <c r="R823">
        <v>19</v>
      </c>
      <c r="S823" t="s">
        <v>2681</v>
      </c>
      <c r="T823">
        <v>0</v>
      </c>
      <c r="U823">
        <v>0</v>
      </c>
      <c r="V823">
        <v>0</v>
      </c>
      <c r="W823">
        <v>0</v>
      </c>
      <c r="X823">
        <v>0</v>
      </c>
      <c r="Y823">
        <v>5</v>
      </c>
      <c r="Z823">
        <v>0</v>
      </c>
      <c r="AA823">
        <v>5</v>
      </c>
      <c r="AB823">
        <v>50</v>
      </c>
      <c r="AC823">
        <v>0</v>
      </c>
      <c r="AD823">
        <v>0</v>
      </c>
      <c r="AE823">
        <v>5</v>
      </c>
      <c r="AF823">
        <v>5</v>
      </c>
      <c r="AG823">
        <v>0</v>
      </c>
      <c r="AH823">
        <v>0</v>
      </c>
      <c r="AI823">
        <v>45</v>
      </c>
      <c r="AJ823">
        <v>45</v>
      </c>
      <c r="AK823">
        <v>50</v>
      </c>
      <c r="AL823">
        <v>50</v>
      </c>
      <c r="AM823">
        <v>0</v>
      </c>
      <c r="AN823">
        <v>4.0909090909090908</v>
      </c>
      <c r="AO823">
        <v>0</v>
      </c>
      <c r="AP823" t="s">
        <v>2682</v>
      </c>
      <c r="AQ823" t="s">
        <v>73</v>
      </c>
      <c r="AR823" t="s">
        <v>191</v>
      </c>
      <c r="AS823">
        <v>0</v>
      </c>
      <c r="AT823">
        <v>0</v>
      </c>
      <c r="AU823">
        <v>0</v>
      </c>
      <c r="AV823">
        <v>0</v>
      </c>
      <c r="AW823">
        <v>0</v>
      </c>
      <c r="AX823">
        <v>0</v>
      </c>
      <c r="AY823">
        <v>0</v>
      </c>
      <c r="AZ823" t="s">
        <v>83</v>
      </c>
      <c r="BA823">
        <v>0</v>
      </c>
      <c r="BB823">
        <v>0</v>
      </c>
      <c r="BC823" t="s">
        <v>76</v>
      </c>
      <c r="BD823">
        <v>3</v>
      </c>
      <c r="BE823" t="s">
        <v>76</v>
      </c>
      <c r="BF823">
        <v>0</v>
      </c>
      <c r="BG823" t="s">
        <v>5751</v>
      </c>
    </row>
    <row r="824" spans="1:59" x14ac:dyDescent="0.25">
      <c r="A824" t="s">
        <v>996</v>
      </c>
      <c r="B824" t="s">
        <v>156</v>
      </c>
      <c r="C824">
        <v>2</v>
      </c>
      <c r="D824">
        <v>208</v>
      </c>
      <c r="E824" t="s">
        <v>91</v>
      </c>
      <c r="F824" t="s">
        <v>66</v>
      </c>
      <c r="G824" t="s">
        <v>67</v>
      </c>
      <c r="H824" t="s">
        <v>68</v>
      </c>
      <c r="I824" t="s">
        <v>10</v>
      </c>
      <c r="J824" t="s">
        <v>10</v>
      </c>
      <c r="K824" t="s">
        <v>92</v>
      </c>
      <c r="L824">
        <v>50</v>
      </c>
      <c r="M824">
        <v>1137531</v>
      </c>
      <c r="N824">
        <v>0</v>
      </c>
      <c r="O824">
        <v>3</v>
      </c>
      <c r="P824" t="s">
        <v>109</v>
      </c>
      <c r="Q824" t="s">
        <v>4482</v>
      </c>
      <c r="R824">
        <v>19</v>
      </c>
      <c r="S824" t="s">
        <v>2681</v>
      </c>
      <c r="T824">
        <v>0</v>
      </c>
      <c r="U824">
        <v>0</v>
      </c>
      <c r="V824">
        <v>0</v>
      </c>
      <c r="W824">
        <v>0</v>
      </c>
      <c r="X824">
        <v>0</v>
      </c>
      <c r="Y824">
        <v>5</v>
      </c>
      <c r="Z824">
        <v>0</v>
      </c>
      <c r="AA824">
        <v>5</v>
      </c>
      <c r="AB824">
        <v>50</v>
      </c>
      <c r="AC824">
        <v>0</v>
      </c>
      <c r="AD824">
        <v>0</v>
      </c>
      <c r="AE824">
        <v>5</v>
      </c>
      <c r="AF824">
        <v>5</v>
      </c>
      <c r="AG824">
        <v>0</v>
      </c>
      <c r="AH824">
        <v>0</v>
      </c>
      <c r="AI824">
        <v>45</v>
      </c>
      <c r="AJ824">
        <v>45</v>
      </c>
      <c r="AK824">
        <v>50</v>
      </c>
      <c r="AL824">
        <v>50</v>
      </c>
      <c r="AM824">
        <v>0</v>
      </c>
      <c r="AN824">
        <v>4.0909090909090908</v>
      </c>
      <c r="AO824">
        <v>0</v>
      </c>
      <c r="AP824" t="s">
        <v>2682</v>
      </c>
      <c r="AQ824" t="s">
        <v>73</v>
      </c>
      <c r="AR824" t="s">
        <v>191</v>
      </c>
      <c r="AS824">
        <v>0</v>
      </c>
      <c r="AT824">
        <v>0</v>
      </c>
      <c r="AU824">
        <v>0</v>
      </c>
      <c r="AV824">
        <v>0</v>
      </c>
      <c r="AW824">
        <v>0</v>
      </c>
      <c r="AX824">
        <v>0</v>
      </c>
      <c r="AY824">
        <v>0</v>
      </c>
      <c r="AZ824" t="s">
        <v>83</v>
      </c>
      <c r="BA824">
        <v>0</v>
      </c>
      <c r="BB824">
        <v>0</v>
      </c>
      <c r="BC824" t="s">
        <v>76</v>
      </c>
      <c r="BD824">
        <v>4</v>
      </c>
      <c r="BE824" t="s">
        <v>76</v>
      </c>
      <c r="BF824">
        <v>0</v>
      </c>
      <c r="BG824" t="s">
        <v>5751</v>
      </c>
    </row>
    <row r="825" spans="1:59" x14ac:dyDescent="0.25">
      <c r="A825" t="s">
        <v>997</v>
      </c>
      <c r="B825" t="s">
        <v>156</v>
      </c>
      <c r="C825">
        <v>2</v>
      </c>
      <c r="D825">
        <v>209</v>
      </c>
      <c r="E825" t="s">
        <v>91</v>
      </c>
      <c r="F825" t="s">
        <v>66</v>
      </c>
      <c r="G825" t="s">
        <v>67</v>
      </c>
      <c r="H825" t="s">
        <v>68</v>
      </c>
      <c r="I825" t="s">
        <v>10</v>
      </c>
      <c r="J825" t="s">
        <v>10</v>
      </c>
      <c r="K825" t="s">
        <v>92</v>
      </c>
      <c r="L825">
        <v>50</v>
      </c>
      <c r="M825">
        <v>1137533</v>
      </c>
      <c r="N825">
        <v>0</v>
      </c>
      <c r="O825">
        <v>3</v>
      </c>
      <c r="P825" t="s">
        <v>109</v>
      </c>
      <c r="Q825" t="s">
        <v>4482</v>
      </c>
      <c r="R825">
        <v>19</v>
      </c>
      <c r="S825" t="s">
        <v>2681</v>
      </c>
      <c r="T825">
        <v>0</v>
      </c>
      <c r="U825">
        <v>0</v>
      </c>
      <c r="V825">
        <v>0</v>
      </c>
      <c r="W825">
        <v>0</v>
      </c>
      <c r="X825">
        <v>0</v>
      </c>
      <c r="Y825">
        <v>5</v>
      </c>
      <c r="Z825">
        <v>0</v>
      </c>
      <c r="AA825">
        <v>5</v>
      </c>
      <c r="AB825">
        <v>50</v>
      </c>
      <c r="AC825">
        <v>0</v>
      </c>
      <c r="AD825">
        <v>0</v>
      </c>
      <c r="AE825">
        <v>5</v>
      </c>
      <c r="AF825">
        <v>5</v>
      </c>
      <c r="AG825">
        <v>0</v>
      </c>
      <c r="AH825">
        <v>0</v>
      </c>
      <c r="AI825">
        <v>45</v>
      </c>
      <c r="AJ825">
        <v>45</v>
      </c>
      <c r="AK825">
        <v>50</v>
      </c>
      <c r="AL825">
        <v>50</v>
      </c>
      <c r="AM825">
        <v>0</v>
      </c>
      <c r="AN825">
        <v>4.0909090909090908</v>
      </c>
      <c r="AO825">
        <v>0</v>
      </c>
      <c r="AP825" t="s">
        <v>2682</v>
      </c>
      <c r="AQ825" t="s">
        <v>73</v>
      </c>
      <c r="AR825" t="s">
        <v>191</v>
      </c>
      <c r="AS825">
        <v>0</v>
      </c>
      <c r="AT825">
        <v>0</v>
      </c>
      <c r="AU825">
        <v>0</v>
      </c>
      <c r="AV825">
        <v>0</v>
      </c>
      <c r="AW825">
        <v>0</v>
      </c>
      <c r="AX825">
        <v>0</v>
      </c>
      <c r="AY825">
        <v>0</v>
      </c>
      <c r="AZ825" t="s">
        <v>83</v>
      </c>
      <c r="BA825">
        <v>0</v>
      </c>
      <c r="BB825">
        <v>0</v>
      </c>
      <c r="BC825" t="s">
        <v>76</v>
      </c>
      <c r="BD825">
        <v>5</v>
      </c>
      <c r="BE825" t="s">
        <v>76</v>
      </c>
      <c r="BF825">
        <v>0</v>
      </c>
      <c r="BG825" t="s">
        <v>5751</v>
      </c>
    </row>
    <row r="826" spans="1:59" x14ac:dyDescent="0.25">
      <c r="A826" t="s">
        <v>998</v>
      </c>
      <c r="B826" t="s">
        <v>156</v>
      </c>
      <c r="C826">
        <v>2</v>
      </c>
      <c r="D826">
        <v>210</v>
      </c>
      <c r="E826" t="s">
        <v>91</v>
      </c>
      <c r="F826" t="s">
        <v>66</v>
      </c>
      <c r="G826" t="s">
        <v>67</v>
      </c>
      <c r="H826" t="s">
        <v>68</v>
      </c>
      <c r="I826" t="s">
        <v>10</v>
      </c>
      <c r="J826" t="s">
        <v>10</v>
      </c>
      <c r="K826" t="s">
        <v>92</v>
      </c>
      <c r="L826">
        <v>50</v>
      </c>
      <c r="M826">
        <v>1137535</v>
      </c>
      <c r="N826">
        <v>0</v>
      </c>
      <c r="O826">
        <v>3</v>
      </c>
      <c r="P826" t="s">
        <v>109</v>
      </c>
      <c r="Q826" t="s">
        <v>4482</v>
      </c>
      <c r="R826">
        <v>19</v>
      </c>
      <c r="S826" t="s">
        <v>2681</v>
      </c>
      <c r="T826">
        <v>0</v>
      </c>
      <c r="U826">
        <v>0</v>
      </c>
      <c r="V826">
        <v>0</v>
      </c>
      <c r="W826">
        <v>0</v>
      </c>
      <c r="X826">
        <v>0</v>
      </c>
      <c r="Y826">
        <v>5</v>
      </c>
      <c r="Z826">
        <v>0</v>
      </c>
      <c r="AA826">
        <v>5</v>
      </c>
      <c r="AB826">
        <v>50</v>
      </c>
      <c r="AC826">
        <v>0</v>
      </c>
      <c r="AD826">
        <v>0</v>
      </c>
      <c r="AE826">
        <v>5</v>
      </c>
      <c r="AF826">
        <v>5</v>
      </c>
      <c r="AG826">
        <v>0</v>
      </c>
      <c r="AH826">
        <v>0</v>
      </c>
      <c r="AI826">
        <v>45</v>
      </c>
      <c r="AJ826">
        <v>45</v>
      </c>
      <c r="AK826">
        <v>50</v>
      </c>
      <c r="AL826">
        <v>50</v>
      </c>
      <c r="AM826">
        <v>0</v>
      </c>
      <c r="AN826">
        <v>4.0909090909090908</v>
      </c>
      <c r="AO826">
        <v>0</v>
      </c>
      <c r="AP826" t="s">
        <v>2682</v>
      </c>
      <c r="AQ826" t="s">
        <v>73</v>
      </c>
      <c r="AR826" t="s">
        <v>191</v>
      </c>
      <c r="AS826">
        <v>0</v>
      </c>
      <c r="AT826">
        <v>0</v>
      </c>
      <c r="AU826">
        <v>0</v>
      </c>
      <c r="AV826">
        <v>0</v>
      </c>
      <c r="AW826">
        <v>0</v>
      </c>
      <c r="AX826">
        <v>0</v>
      </c>
      <c r="AY826">
        <v>0</v>
      </c>
      <c r="AZ826" t="s">
        <v>83</v>
      </c>
      <c r="BA826">
        <v>0</v>
      </c>
      <c r="BB826">
        <v>0</v>
      </c>
      <c r="BC826" t="s">
        <v>76</v>
      </c>
      <c r="BD826">
        <v>6</v>
      </c>
      <c r="BE826" t="s">
        <v>76</v>
      </c>
      <c r="BF826">
        <v>0</v>
      </c>
      <c r="BG826" t="s">
        <v>5751</v>
      </c>
    </row>
    <row r="827" spans="1:59" x14ac:dyDescent="0.25">
      <c r="A827" t="s">
        <v>999</v>
      </c>
      <c r="B827" t="s">
        <v>156</v>
      </c>
      <c r="C827">
        <v>2</v>
      </c>
      <c r="D827">
        <v>211</v>
      </c>
      <c r="E827" t="s">
        <v>91</v>
      </c>
      <c r="F827" t="s">
        <v>66</v>
      </c>
      <c r="G827" t="s">
        <v>67</v>
      </c>
      <c r="H827" t="s">
        <v>68</v>
      </c>
      <c r="I827" t="s">
        <v>10</v>
      </c>
      <c r="J827" t="s">
        <v>10</v>
      </c>
      <c r="K827" t="s">
        <v>92</v>
      </c>
      <c r="L827">
        <v>50</v>
      </c>
      <c r="M827">
        <v>1137537</v>
      </c>
      <c r="N827">
        <v>0</v>
      </c>
      <c r="O827">
        <v>3</v>
      </c>
      <c r="P827" t="s">
        <v>109</v>
      </c>
      <c r="Q827" t="s">
        <v>4482</v>
      </c>
      <c r="R827">
        <v>19</v>
      </c>
      <c r="S827" t="s">
        <v>2681</v>
      </c>
      <c r="T827">
        <v>0</v>
      </c>
      <c r="U827">
        <v>0</v>
      </c>
      <c r="V827">
        <v>0</v>
      </c>
      <c r="W827">
        <v>0</v>
      </c>
      <c r="X827">
        <v>0</v>
      </c>
      <c r="Y827">
        <v>5</v>
      </c>
      <c r="Z827">
        <v>0</v>
      </c>
      <c r="AA827">
        <v>5</v>
      </c>
      <c r="AB827">
        <v>50</v>
      </c>
      <c r="AC827">
        <v>0</v>
      </c>
      <c r="AD827">
        <v>0</v>
      </c>
      <c r="AE827">
        <v>5</v>
      </c>
      <c r="AF827">
        <v>5</v>
      </c>
      <c r="AG827">
        <v>0</v>
      </c>
      <c r="AH827">
        <v>0</v>
      </c>
      <c r="AI827">
        <v>45</v>
      </c>
      <c r="AJ827">
        <v>45</v>
      </c>
      <c r="AK827">
        <v>50</v>
      </c>
      <c r="AL827">
        <v>50</v>
      </c>
      <c r="AM827">
        <v>0</v>
      </c>
      <c r="AN827">
        <v>4.0909090909090908</v>
      </c>
      <c r="AO827">
        <v>0</v>
      </c>
      <c r="AP827" t="s">
        <v>2682</v>
      </c>
      <c r="AQ827" t="s">
        <v>73</v>
      </c>
      <c r="AR827" t="s">
        <v>191</v>
      </c>
      <c r="AS827">
        <v>0</v>
      </c>
      <c r="AT827">
        <v>0</v>
      </c>
      <c r="AU827">
        <v>0</v>
      </c>
      <c r="AV827">
        <v>0</v>
      </c>
      <c r="AW827">
        <v>0</v>
      </c>
      <c r="AX827">
        <v>0</v>
      </c>
      <c r="AY827">
        <v>0</v>
      </c>
      <c r="AZ827" t="s">
        <v>83</v>
      </c>
      <c r="BA827">
        <v>0</v>
      </c>
      <c r="BB827">
        <v>0</v>
      </c>
      <c r="BC827" t="s">
        <v>81</v>
      </c>
      <c r="BD827">
        <v>7</v>
      </c>
      <c r="BE827" t="s">
        <v>76</v>
      </c>
      <c r="BF827">
        <v>0</v>
      </c>
      <c r="BG827" t="s">
        <v>5751</v>
      </c>
    </row>
    <row r="828" spans="1:59" x14ac:dyDescent="0.25">
      <c r="A828" t="s">
        <v>1000</v>
      </c>
      <c r="B828" t="s">
        <v>156</v>
      </c>
      <c r="C828">
        <v>2</v>
      </c>
      <c r="D828">
        <v>212</v>
      </c>
      <c r="E828" t="s">
        <v>91</v>
      </c>
      <c r="F828" t="s">
        <v>66</v>
      </c>
      <c r="G828" t="s">
        <v>67</v>
      </c>
      <c r="H828" t="s">
        <v>68</v>
      </c>
      <c r="I828" t="s">
        <v>6</v>
      </c>
      <c r="J828" t="s">
        <v>3</v>
      </c>
      <c r="K828" t="s">
        <v>70</v>
      </c>
      <c r="L828">
        <v>50</v>
      </c>
      <c r="M828">
        <v>3499395</v>
      </c>
      <c r="N828">
        <v>20</v>
      </c>
      <c r="O828">
        <v>3</v>
      </c>
      <c r="P828" t="s">
        <v>109</v>
      </c>
      <c r="Q828" t="s">
        <v>4483</v>
      </c>
      <c r="R828">
        <v>20</v>
      </c>
      <c r="S828" t="s">
        <v>2698</v>
      </c>
      <c r="T828">
        <v>22</v>
      </c>
      <c r="U828">
        <v>25</v>
      </c>
      <c r="V828">
        <v>0</v>
      </c>
      <c r="W828">
        <v>0</v>
      </c>
      <c r="X828">
        <v>0</v>
      </c>
      <c r="Y828">
        <v>0</v>
      </c>
      <c r="Z828">
        <v>22</v>
      </c>
      <c r="AA828">
        <v>25</v>
      </c>
      <c r="AB828">
        <v>50</v>
      </c>
      <c r="AC828">
        <v>49</v>
      </c>
      <c r="AD828">
        <v>0</v>
      </c>
      <c r="AE828">
        <v>0</v>
      </c>
      <c r="AF828">
        <v>49</v>
      </c>
      <c r="AG828">
        <v>0</v>
      </c>
      <c r="AH828">
        <v>1</v>
      </c>
      <c r="AI828">
        <v>1</v>
      </c>
      <c r="AJ828">
        <v>1</v>
      </c>
      <c r="AK828">
        <v>1</v>
      </c>
      <c r="AL828">
        <v>0</v>
      </c>
      <c r="AM828">
        <v>0.4</v>
      </c>
      <c r="AN828">
        <v>9.0909090909090912E-2</v>
      </c>
      <c r="AO828">
        <v>0</v>
      </c>
      <c r="AP828" t="s">
        <v>103</v>
      </c>
      <c r="AQ828" t="s">
        <v>73</v>
      </c>
      <c r="AR828" t="s">
        <v>191</v>
      </c>
      <c r="AS828">
        <v>0</v>
      </c>
      <c r="AT828">
        <v>0</v>
      </c>
      <c r="AU828">
        <v>0</v>
      </c>
      <c r="AV828">
        <v>0</v>
      </c>
      <c r="AW828">
        <v>0</v>
      </c>
      <c r="AX828">
        <v>0</v>
      </c>
      <c r="AY828">
        <v>0</v>
      </c>
      <c r="AZ828" t="s">
        <v>83</v>
      </c>
      <c r="BA828">
        <v>20</v>
      </c>
      <c r="BB828">
        <v>0</v>
      </c>
      <c r="BC828" t="s">
        <v>75</v>
      </c>
      <c r="BD828">
        <v>0</v>
      </c>
      <c r="BE828" t="s">
        <v>76</v>
      </c>
      <c r="BF828">
        <v>13.667789333333332</v>
      </c>
      <c r="BG828" t="s">
        <v>5752</v>
      </c>
    </row>
    <row r="829" spans="1:59" x14ac:dyDescent="0.25">
      <c r="A829" t="s">
        <v>1001</v>
      </c>
      <c r="B829" t="s">
        <v>156</v>
      </c>
      <c r="C829">
        <v>2</v>
      </c>
      <c r="D829">
        <v>213</v>
      </c>
      <c r="E829" t="s">
        <v>91</v>
      </c>
      <c r="F829" t="s">
        <v>66</v>
      </c>
      <c r="G829" t="s">
        <v>67</v>
      </c>
      <c r="H829" t="s">
        <v>68</v>
      </c>
      <c r="I829" t="s">
        <v>6</v>
      </c>
      <c r="J829" t="s">
        <v>3</v>
      </c>
      <c r="K829" t="s">
        <v>70</v>
      </c>
      <c r="L829">
        <v>50</v>
      </c>
      <c r="M829">
        <v>3485049</v>
      </c>
      <c r="N829">
        <v>20</v>
      </c>
      <c r="O829">
        <v>3</v>
      </c>
      <c r="P829" t="s">
        <v>109</v>
      </c>
      <c r="Q829" t="s">
        <v>4483</v>
      </c>
      <c r="R829">
        <v>20</v>
      </c>
      <c r="S829" t="s">
        <v>2008</v>
      </c>
      <c r="T829">
        <v>22</v>
      </c>
      <c r="U829">
        <v>25</v>
      </c>
      <c r="V829">
        <v>0</v>
      </c>
      <c r="W829">
        <v>0</v>
      </c>
      <c r="X829">
        <v>0</v>
      </c>
      <c r="Y829">
        <v>0</v>
      </c>
      <c r="Z829">
        <v>22</v>
      </c>
      <c r="AA829">
        <v>25</v>
      </c>
      <c r="AB829">
        <v>50</v>
      </c>
      <c r="AC829">
        <v>49</v>
      </c>
      <c r="AD829">
        <v>0</v>
      </c>
      <c r="AE829">
        <v>0</v>
      </c>
      <c r="AF829">
        <v>49</v>
      </c>
      <c r="AG829">
        <v>0</v>
      </c>
      <c r="AH829">
        <v>1</v>
      </c>
      <c r="AI829">
        <v>1</v>
      </c>
      <c r="AJ829">
        <v>1</v>
      </c>
      <c r="AK829">
        <v>1</v>
      </c>
      <c r="AL829">
        <v>0</v>
      </c>
      <c r="AM829">
        <v>0.4</v>
      </c>
      <c r="AN829">
        <v>9.0909090909090912E-2</v>
      </c>
      <c r="AO829">
        <v>0</v>
      </c>
      <c r="AP829" t="s">
        <v>103</v>
      </c>
      <c r="AQ829" t="s">
        <v>73</v>
      </c>
      <c r="AR829" t="s">
        <v>191</v>
      </c>
      <c r="AS829">
        <v>0</v>
      </c>
      <c r="AT829">
        <v>0</v>
      </c>
      <c r="AU829">
        <v>0</v>
      </c>
      <c r="AV829">
        <v>0</v>
      </c>
      <c r="AW829">
        <v>0</v>
      </c>
      <c r="AX829">
        <v>0</v>
      </c>
      <c r="AY829">
        <v>0</v>
      </c>
      <c r="AZ829" t="s">
        <v>83</v>
      </c>
      <c r="BA829">
        <v>20</v>
      </c>
      <c r="BB829">
        <v>0</v>
      </c>
      <c r="BC829" t="s">
        <v>76</v>
      </c>
      <c r="BD829">
        <v>0</v>
      </c>
      <c r="BE829" t="s">
        <v>76</v>
      </c>
      <c r="BF829">
        <v>13.207077333333332</v>
      </c>
      <c r="BG829" t="s">
        <v>5752</v>
      </c>
    </row>
    <row r="830" spans="1:59" x14ac:dyDescent="0.25">
      <c r="A830" t="s">
        <v>1002</v>
      </c>
      <c r="B830" t="s">
        <v>156</v>
      </c>
      <c r="C830">
        <v>2</v>
      </c>
      <c r="D830">
        <v>214</v>
      </c>
      <c r="E830" t="s">
        <v>91</v>
      </c>
      <c r="F830" t="s">
        <v>66</v>
      </c>
      <c r="G830" t="s">
        <v>67</v>
      </c>
      <c r="H830" t="s">
        <v>68</v>
      </c>
      <c r="I830" t="s">
        <v>6</v>
      </c>
      <c r="J830" t="s">
        <v>3</v>
      </c>
      <c r="K830" t="s">
        <v>70</v>
      </c>
      <c r="L830">
        <v>50</v>
      </c>
      <c r="M830">
        <v>3485353</v>
      </c>
      <c r="N830">
        <v>20</v>
      </c>
      <c r="O830">
        <v>3</v>
      </c>
      <c r="P830" t="s">
        <v>109</v>
      </c>
      <c r="Q830" t="s">
        <v>4483</v>
      </c>
      <c r="R830">
        <v>20</v>
      </c>
      <c r="S830" t="s">
        <v>2008</v>
      </c>
      <c r="T830">
        <v>22</v>
      </c>
      <c r="U830">
        <v>25</v>
      </c>
      <c r="V830">
        <v>0</v>
      </c>
      <c r="W830">
        <v>0</v>
      </c>
      <c r="X830">
        <v>0</v>
      </c>
      <c r="Y830">
        <v>0</v>
      </c>
      <c r="Z830">
        <v>22</v>
      </c>
      <c r="AA830">
        <v>25</v>
      </c>
      <c r="AB830">
        <v>50</v>
      </c>
      <c r="AC830">
        <v>49</v>
      </c>
      <c r="AD830">
        <v>0</v>
      </c>
      <c r="AE830">
        <v>0</v>
      </c>
      <c r="AF830">
        <v>49</v>
      </c>
      <c r="AG830">
        <v>0</v>
      </c>
      <c r="AH830">
        <v>1</v>
      </c>
      <c r="AI830">
        <v>1</v>
      </c>
      <c r="AJ830">
        <v>1</v>
      </c>
      <c r="AK830">
        <v>1</v>
      </c>
      <c r="AL830">
        <v>0</v>
      </c>
      <c r="AM830">
        <v>0.4</v>
      </c>
      <c r="AN830">
        <v>9.0909090909090912E-2</v>
      </c>
      <c r="AO830">
        <v>0</v>
      </c>
      <c r="AP830" t="s">
        <v>103</v>
      </c>
      <c r="AQ830" t="s">
        <v>73</v>
      </c>
      <c r="AR830" t="s">
        <v>191</v>
      </c>
      <c r="AS830">
        <v>0</v>
      </c>
      <c r="AT830">
        <v>0</v>
      </c>
      <c r="AU830">
        <v>0</v>
      </c>
      <c r="AV830">
        <v>0</v>
      </c>
      <c r="AW830">
        <v>0</v>
      </c>
      <c r="AX830">
        <v>0</v>
      </c>
      <c r="AY830">
        <v>0</v>
      </c>
      <c r="AZ830" t="s">
        <v>83</v>
      </c>
      <c r="BA830">
        <v>20</v>
      </c>
      <c r="BB830">
        <v>0</v>
      </c>
      <c r="BC830" t="s">
        <v>76</v>
      </c>
      <c r="BD830">
        <v>0</v>
      </c>
      <c r="BE830" t="s">
        <v>76</v>
      </c>
      <c r="BF830">
        <v>10.706069333333334</v>
      </c>
      <c r="BG830" t="s">
        <v>5752</v>
      </c>
    </row>
    <row r="831" spans="1:59" x14ac:dyDescent="0.25">
      <c r="A831" t="s">
        <v>1003</v>
      </c>
      <c r="B831" t="s">
        <v>156</v>
      </c>
      <c r="C831">
        <v>2</v>
      </c>
      <c r="D831">
        <v>215</v>
      </c>
      <c r="E831" t="s">
        <v>91</v>
      </c>
      <c r="F831" t="s">
        <v>66</v>
      </c>
      <c r="G831" t="s">
        <v>67</v>
      </c>
      <c r="H831" t="s">
        <v>68</v>
      </c>
      <c r="I831" t="s">
        <v>6</v>
      </c>
      <c r="J831" t="s">
        <v>3</v>
      </c>
      <c r="K831" t="s">
        <v>70</v>
      </c>
      <c r="L831">
        <v>50</v>
      </c>
      <c r="M831">
        <v>3485147</v>
      </c>
      <c r="N831">
        <v>20</v>
      </c>
      <c r="O831">
        <v>3</v>
      </c>
      <c r="P831" t="s">
        <v>109</v>
      </c>
      <c r="Q831" t="s">
        <v>4483</v>
      </c>
      <c r="R831">
        <v>20</v>
      </c>
      <c r="S831" t="s">
        <v>2008</v>
      </c>
      <c r="T831">
        <v>22</v>
      </c>
      <c r="U831">
        <v>25</v>
      </c>
      <c r="V831">
        <v>0</v>
      </c>
      <c r="W831">
        <v>0</v>
      </c>
      <c r="X831">
        <v>0</v>
      </c>
      <c r="Y831">
        <v>0</v>
      </c>
      <c r="Z831">
        <v>22</v>
      </c>
      <c r="AA831">
        <v>25</v>
      </c>
      <c r="AB831">
        <v>50</v>
      </c>
      <c r="AC831">
        <v>49</v>
      </c>
      <c r="AD831">
        <v>0</v>
      </c>
      <c r="AE831">
        <v>0</v>
      </c>
      <c r="AF831">
        <v>49</v>
      </c>
      <c r="AG831">
        <v>0</v>
      </c>
      <c r="AH831">
        <v>1</v>
      </c>
      <c r="AI831">
        <v>1</v>
      </c>
      <c r="AJ831">
        <v>1</v>
      </c>
      <c r="AK831">
        <v>1</v>
      </c>
      <c r="AL831">
        <v>0</v>
      </c>
      <c r="AM831">
        <v>0.4</v>
      </c>
      <c r="AN831">
        <v>9.0909090909090912E-2</v>
      </c>
      <c r="AO831">
        <v>0</v>
      </c>
      <c r="AP831" t="s">
        <v>103</v>
      </c>
      <c r="AQ831" t="s">
        <v>73</v>
      </c>
      <c r="AR831" t="s">
        <v>191</v>
      </c>
      <c r="AS831">
        <v>0</v>
      </c>
      <c r="AT831">
        <v>0</v>
      </c>
      <c r="AU831">
        <v>0</v>
      </c>
      <c r="AV831">
        <v>0</v>
      </c>
      <c r="AW831">
        <v>0</v>
      </c>
      <c r="AX831">
        <v>0</v>
      </c>
      <c r="AY831">
        <v>0</v>
      </c>
      <c r="AZ831" t="s">
        <v>83</v>
      </c>
      <c r="BA831">
        <v>20</v>
      </c>
      <c r="BB831">
        <v>0</v>
      </c>
      <c r="BC831" t="s">
        <v>76</v>
      </c>
      <c r="BD831">
        <v>0</v>
      </c>
      <c r="BE831" t="s">
        <v>76</v>
      </c>
      <c r="BF831">
        <v>12.17596</v>
      </c>
      <c r="BG831" t="s">
        <v>5752</v>
      </c>
    </row>
    <row r="832" spans="1:59" x14ac:dyDescent="0.25">
      <c r="A832" t="s">
        <v>1004</v>
      </c>
      <c r="B832" t="s">
        <v>156</v>
      </c>
      <c r="C832">
        <v>2</v>
      </c>
      <c r="D832">
        <v>216</v>
      </c>
      <c r="E832" t="s">
        <v>91</v>
      </c>
      <c r="F832" t="s">
        <v>66</v>
      </c>
      <c r="G832" t="s">
        <v>67</v>
      </c>
      <c r="H832" t="s">
        <v>68</v>
      </c>
      <c r="I832" t="s">
        <v>10</v>
      </c>
      <c r="J832" t="s">
        <v>10</v>
      </c>
      <c r="K832" t="s">
        <v>92</v>
      </c>
      <c r="L832">
        <v>50</v>
      </c>
      <c r="M832">
        <v>1137547</v>
      </c>
      <c r="N832">
        <v>0</v>
      </c>
      <c r="O832">
        <v>3</v>
      </c>
      <c r="P832" t="s">
        <v>109</v>
      </c>
      <c r="Q832" t="s">
        <v>4483</v>
      </c>
      <c r="R832">
        <v>20</v>
      </c>
      <c r="S832" t="s">
        <v>2681</v>
      </c>
      <c r="T832">
        <v>0</v>
      </c>
      <c r="U832">
        <v>0</v>
      </c>
      <c r="V832">
        <v>0</v>
      </c>
      <c r="W832">
        <v>0</v>
      </c>
      <c r="X832">
        <v>0</v>
      </c>
      <c r="Y832">
        <v>0</v>
      </c>
      <c r="Z832">
        <v>0</v>
      </c>
      <c r="AA832">
        <v>0</v>
      </c>
      <c r="AB832">
        <v>50</v>
      </c>
      <c r="AC832">
        <v>0</v>
      </c>
      <c r="AD832">
        <v>0</v>
      </c>
      <c r="AE832">
        <v>0</v>
      </c>
      <c r="AF832">
        <v>0</v>
      </c>
      <c r="AG832">
        <v>0</v>
      </c>
      <c r="AH832">
        <v>0</v>
      </c>
      <c r="AI832">
        <v>50</v>
      </c>
      <c r="AJ832">
        <v>50</v>
      </c>
      <c r="AK832">
        <v>50</v>
      </c>
      <c r="AL832">
        <v>50</v>
      </c>
      <c r="AM832">
        <v>0</v>
      </c>
      <c r="AN832">
        <v>4.5454545454545459</v>
      </c>
      <c r="AO832">
        <v>0</v>
      </c>
      <c r="AP832" t="s">
        <v>2682</v>
      </c>
      <c r="AQ832" t="s">
        <v>86</v>
      </c>
      <c r="AR832" t="s">
        <v>191</v>
      </c>
      <c r="AS832">
        <v>0</v>
      </c>
      <c r="AT832">
        <v>0</v>
      </c>
      <c r="AU832">
        <v>0</v>
      </c>
      <c r="AV832">
        <v>0</v>
      </c>
      <c r="AW832">
        <v>0</v>
      </c>
      <c r="AX832">
        <v>0</v>
      </c>
      <c r="AY832">
        <v>0</v>
      </c>
      <c r="AZ832" t="s">
        <v>83</v>
      </c>
      <c r="BA832">
        <v>0</v>
      </c>
      <c r="BB832">
        <v>0</v>
      </c>
      <c r="BC832" t="s">
        <v>76</v>
      </c>
      <c r="BD832">
        <v>1</v>
      </c>
      <c r="BE832" t="s">
        <v>76</v>
      </c>
      <c r="BF832">
        <v>0</v>
      </c>
      <c r="BG832" t="s">
        <v>5752</v>
      </c>
    </row>
    <row r="833" spans="1:59" x14ac:dyDescent="0.25">
      <c r="A833" t="s">
        <v>1005</v>
      </c>
      <c r="B833" t="s">
        <v>156</v>
      </c>
      <c r="C833">
        <v>2</v>
      </c>
      <c r="D833">
        <v>217</v>
      </c>
      <c r="E833" t="s">
        <v>91</v>
      </c>
      <c r="F833" t="s">
        <v>66</v>
      </c>
      <c r="G833" t="s">
        <v>67</v>
      </c>
      <c r="H833" t="s">
        <v>68</v>
      </c>
      <c r="I833" t="s">
        <v>10</v>
      </c>
      <c r="J833" t="s">
        <v>10</v>
      </c>
      <c r="K833" t="s">
        <v>92</v>
      </c>
      <c r="L833">
        <v>50</v>
      </c>
      <c r="M833">
        <v>1137549</v>
      </c>
      <c r="N833">
        <v>0</v>
      </c>
      <c r="O833">
        <v>3</v>
      </c>
      <c r="P833" t="s">
        <v>109</v>
      </c>
      <c r="Q833" t="s">
        <v>4483</v>
      </c>
      <c r="R833">
        <v>20</v>
      </c>
      <c r="S833" t="s">
        <v>2681</v>
      </c>
      <c r="T833">
        <v>0</v>
      </c>
      <c r="U833">
        <v>0</v>
      </c>
      <c r="V833">
        <v>0</v>
      </c>
      <c r="W833">
        <v>0</v>
      </c>
      <c r="X833">
        <v>0</v>
      </c>
      <c r="Y833">
        <v>0</v>
      </c>
      <c r="Z833">
        <v>0</v>
      </c>
      <c r="AA833">
        <v>0</v>
      </c>
      <c r="AB833">
        <v>50</v>
      </c>
      <c r="AC833">
        <v>0</v>
      </c>
      <c r="AD833">
        <v>0</v>
      </c>
      <c r="AE833">
        <v>0</v>
      </c>
      <c r="AF833">
        <v>0</v>
      </c>
      <c r="AG833">
        <v>0</v>
      </c>
      <c r="AH833">
        <v>0</v>
      </c>
      <c r="AI833">
        <v>50</v>
      </c>
      <c r="AJ833">
        <v>50</v>
      </c>
      <c r="AK833">
        <v>50</v>
      </c>
      <c r="AL833">
        <v>50</v>
      </c>
      <c r="AM833">
        <v>0</v>
      </c>
      <c r="AN833">
        <v>4.5454545454545459</v>
      </c>
      <c r="AO833">
        <v>0</v>
      </c>
      <c r="AP833" t="s">
        <v>2682</v>
      </c>
      <c r="AQ833" t="s">
        <v>86</v>
      </c>
      <c r="AR833" t="s">
        <v>191</v>
      </c>
      <c r="AS833">
        <v>0</v>
      </c>
      <c r="AT833">
        <v>0</v>
      </c>
      <c r="AU833">
        <v>0</v>
      </c>
      <c r="AV833">
        <v>0</v>
      </c>
      <c r="AW833">
        <v>0</v>
      </c>
      <c r="AX833">
        <v>0</v>
      </c>
      <c r="AY833">
        <v>0</v>
      </c>
      <c r="AZ833" t="s">
        <v>83</v>
      </c>
      <c r="BA833">
        <v>0</v>
      </c>
      <c r="BB833">
        <v>0</v>
      </c>
      <c r="BC833" t="s">
        <v>76</v>
      </c>
      <c r="BD833">
        <v>2</v>
      </c>
      <c r="BE833" t="s">
        <v>76</v>
      </c>
      <c r="BF833">
        <v>0</v>
      </c>
      <c r="BG833" t="s">
        <v>5752</v>
      </c>
    </row>
    <row r="834" spans="1:59" x14ac:dyDescent="0.25">
      <c r="A834" t="s">
        <v>1006</v>
      </c>
      <c r="B834" t="s">
        <v>156</v>
      </c>
      <c r="C834">
        <v>2</v>
      </c>
      <c r="D834">
        <v>218</v>
      </c>
      <c r="E834" t="s">
        <v>91</v>
      </c>
      <c r="F834" t="s">
        <v>66</v>
      </c>
      <c r="G834" t="s">
        <v>67</v>
      </c>
      <c r="H834" t="s">
        <v>68</v>
      </c>
      <c r="I834" t="s">
        <v>10</v>
      </c>
      <c r="J834" t="s">
        <v>10</v>
      </c>
      <c r="K834" t="s">
        <v>92</v>
      </c>
      <c r="L834">
        <v>50</v>
      </c>
      <c r="M834">
        <v>1137551</v>
      </c>
      <c r="N834">
        <v>0</v>
      </c>
      <c r="O834">
        <v>3</v>
      </c>
      <c r="P834" t="s">
        <v>109</v>
      </c>
      <c r="Q834" t="s">
        <v>4483</v>
      </c>
      <c r="R834">
        <v>20</v>
      </c>
      <c r="S834" t="s">
        <v>2681</v>
      </c>
      <c r="T834">
        <v>0</v>
      </c>
      <c r="U834">
        <v>0</v>
      </c>
      <c r="V834">
        <v>0</v>
      </c>
      <c r="W834">
        <v>0</v>
      </c>
      <c r="X834">
        <v>0</v>
      </c>
      <c r="Y834">
        <v>0</v>
      </c>
      <c r="Z834">
        <v>0</v>
      </c>
      <c r="AA834">
        <v>0</v>
      </c>
      <c r="AB834">
        <v>50</v>
      </c>
      <c r="AC834">
        <v>0</v>
      </c>
      <c r="AD834">
        <v>0</v>
      </c>
      <c r="AE834">
        <v>0</v>
      </c>
      <c r="AF834">
        <v>0</v>
      </c>
      <c r="AG834">
        <v>0</v>
      </c>
      <c r="AH834">
        <v>0</v>
      </c>
      <c r="AI834">
        <v>50</v>
      </c>
      <c r="AJ834">
        <v>50</v>
      </c>
      <c r="AK834">
        <v>50</v>
      </c>
      <c r="AL834">
        <v>50</v>
      </c>
      <c r="AM834">
        <v>0</v>
      </c>
      <c r="AN834">
        <v>4.5454545454545459</v>
      </c>
      <c r="AO834">
        <v>0</v>
      </c>
      <c r="AP834" t="s">
        <v>2682</v>
      </c>
      <c r="AQ834" t="s">
        <v>86</v>
      </c>
      <c r="AR834" t="s">
        <v>191</v>
      </c>
      <c r="AS834">
        <v>0</v>
      </c>
      <c r="AT834">
        <v>0</v>
      </c>
      <c r="AU834">
        <v>0</v>
      </c>
      <c r="AV834">
        <v>0</v>
      </c>
      <c r="AW834">
        <v>0</v>
      </c>
      <c r="AX834">
        <v>0</v>
      </c>
      <c r="AY834">
        <v>0</v>
      </c>
      <c r="AZ834" t="s">
        <v>83</v>
      </c>
      <c r="BA834">
        <v>0</v>
      </c>
      <c r="BB834">
        <v>0</v>
      </c>
      <c r="BC834" t="s">
        <v>76</v>
      </c>
      <c r="BD834">
        <v>3</v>
      </c>
      <c r="BE834" t="s">
        <v>76</v>
      </c>
      <c r="BF834">
        <v>0</v>
      </c>
      <c r="BG834" t="s">
        <v>5752</v>
      </c>
    </row>
    <row r="835" spans="1:59" x14ac:dyDescent="0.25">
      <c r="A835" t="s">
        <v>1007</v>
      </c>
      <c r="B835" t="s">
        <v>156</v>
      </c>
      <c r="C835">
        <v>2</v>
      </c>
      <c r="D835">
        <v>219</v>
      </c>
      <c r="E835" t="s">
        <v>91</v>
      </c>
      <c r="F835" t="s">
        <v>66</v>
      </c>
      <c r="G835" t="s">
        <v>67</v>
      </c>
      <c r="H835" t="s">
        <v>68</v>
      </c>
      <c r="I835" t="s">
        <v>10</v>
      </c>
      <c r="J835" t="s">
        <v>10</v>
      </c>
      <c r="K835" t="s">
        <v>92</v>
      </c>
      <c r="L835">
        <v>50</v>
      </c>
      <c r="M835">
        <v>1137553</v>
      </c>
      <c r="N835">
        <v>0</v>
      </c>
      <c r="O835">
        <v>3</v>
      </c>
      <c r="P835" t="s">
        <v>109</v>
      </c>
      <c r="Q835" t="s">
        <v>4483</v>
      </c>
      <c r="R835">
        <v>20</v>
      </c>
      <c r="S835" t="s">
        <v>2681</v>
      </c>
      <c r="T835">
        <v>0</v>
      </c>
      <c r="U835">
        <v>0</v>
      </c>
      <c r="V835">
        <v>0</v>
      </c>
      <c r="W835">
        <v>0</v>
      </c>
      <c r="X835">
        <v>0</v>
      </c>
      <c r="Y835">
        <v>0</v>
      </c>
      <c r="Z835">
        <v>0</v>
      </c>
      <c r="AA835">
        <v>0</v>
      </c>
      <c r="AB835">
        <v>50</v>
      </c>
      <c r="AC835">
        <v>0</v>
      </c>
      <c r="AD835">
        <v>0</v>
      </c>
      <c r="AE835">
        <v>0</v>
      </c>
      <c r="AF835">
        <v>0</v>
      </c>
      <c r="AG835">
        <v>0</v>
      </c>
      <c r="AH835">
        <v>0</v>
      </c>
      <c r="AI835">
        <v>50</v>
      </c>
      <c r="AJ835">
        <v>50</v>
      </c>
      <c r="AK835">
        <v>50</v>
      </c>
      <c r="AL835">
        <v>50</v>
      </c>
      <c r="AM835">
        <v>0</v>
      </c>
      <c r="AN835">
        <v>4.5454545454545459</v>
      </c>
      <c r="AO835">
        <v>0</v>
      </c>
      <c r="AP835" t="s">
        <v>2682</v>
      </c>
      <c r="AQ835" t="s">
        <v>86</v>
      </c>
      <c r="AR835" t="s">
        <v>191</v>
      </c>
      <c r="AS835">
        <v>0</v>
      </c>
      <c r="AT835">
        <v>0</v>
      </c>
      <c r="AU835">
        <v>0</v>
      </c>
      <c r="AV835">
        <v>0</v>
      </c>
      <c r="AW835">
        <v>0</v>
      </c>
      <c r="AX835">
        <v>0</v>
      </c>
      <c r="AY835">
        <v>0</v>
      </c>
      <c r="AZ835" t="s">
        <v>83</v>
      </c>
      <c r="BA835">
        <v>0</v>
      </c>
      <c r="BB835">
        <v>0</v>
      </c>
      <c r="BC835" t="s">
        <v>76</v>
      </c>
      <c r="BD835">
        <v>4</v>
      </c>
      <c r="BE835" t="s">
        <v>76</v>
      </c>
      <c r="BF835">
        <v>0</v>
      </c>
      <c r="BG835" t="s">
        <v>5752</v>
      </c>
    </row>
    <row r="836" spans="1:59" x14ac:dyDescent="0.25">
      <c r="A836" t="s">
        <v>1008</v>
      </c>
      <c r="B836" t="s">
        <v>156</v>
      </c>
      <c r="C836">
        <v>2</v>
      </c>
      <c r="D836">
        <v>220</v>
      </c>
      <c r="E836" t="s">
        <v>91</v>
      </c>
      <c r="F836" t="s">
        <v>66</v>
      </c>
      <c r="G836" t="s">
        <v>67</v>
      </c>
      <c r="H836" t="s">
        <v>68</v>
      </c>
      <c r="I836" t="s">
        <v>10</v>
      </c>
      <c r="J836" t="s">
        <v>10</v>
      </c>
      <c r="K836" t="s">
        <v>92</v>
      </c>
      <c r="L836">
        <v>50</v>
      </c>
      <c r="M836">
        <v>1137555</v>
      </c>
      <c r="N836">
        <v>0</v>
      </c>
      <c r="O836">
        <v>3</v>
      </c>
      <c r="P836" t="s">
        <v>109</v>
      </c>
      <c r="Q836" t="s">
        <v>4483</v>
      </c>
      <c r="R836">
        <v>20</v>
      </c>
      <c r="S836" t="s">
        <v>2681</v>
      </c>
      <c r="T836">
        <v>0</v>
      </c>
      <c r="U836">
        <v>0</v>
      </c>
      <c r="V836">
        <v>0</v>
      </c>
      <c r="W836">
        <v>0</v>
      </c>
      <c r="X836">
        <v>0</v>
      </c>
      <c r="Y836">
        <v>0</v>
      </c>
      <c r="Z836">
        <v>0</v>
      </c>
      <c r="AA836">
        <v>0</v>
      </c>
      <c r="AB836">
        <v>50</v>
      </c>
      <c r="AC836">
        <v>0</v>
      </c>
      <c r="AD836">
        <v>0</v>
      </c>
      <c r="AE836">
        <v>0</v>
      </c>
      <c r="AF836">
        <v>0</v>
      </c>
      <c r="AG836">
        <v>0</v>
      </c>
      <c r="AH836">
        <v>0</v>
      </c>
      <c r="AI836">
        <v>50</v>
      </c>
      <c r="AJ836">
        <v>50</v>
      </c>
      <c r="AK836">
        <v>50</v>
      </c>
      <c r="AL836">
        <v>50</v>
      </c>
      <c r="AM836">
        <v>0</v>
      </c>
      <c r="AN836">
        <v>4.5454545454545459</v>
      </c>
      <c r="AO836">
        <v>0</v>
      </c>
      <c r="AP836" t="s">
        <v>2682</v>
      </c>
      <c r="AQ836" t="s">
        <v>86</v>
      </c>
      <c r="AR836" t="s">
        <v>191</v>
      </c>
      <c r="AS836">
        <v>0</v>
      </c>
      <c r="AT836">
        <v>0</v>
      </c>
      <c r="AU836">
        <v>0</v>
      </c>
      <c r="AV836">
        <v>0</v>
      </c>
      <c r="AW836">
        <v>0</v>
      </c>
      <c r="AX836">
        <v>0</v>
      </c>
      <c r="AY836">
        <v>0</v>
      </c>
      <c r="AZ836" t="s">
        <v>83</v>
      </c>
      <c r="BA836">
        <v>0</v>
      </c>
      <c r="BB836">
        <v>0</v>
      </c>
      <c r="BC836" t="s">
        <v>76</v>
      </c>
      <c r="BD836">
        <v>5</v>
      </c>
      <c r="BE836" t="s">
        <v>76</v>
      </c>
      <c r="BF836">
        <v>0</v>
      </c>
      <c r="BG836" t="s">
        <v>5752</v>
      </c>
    </row>
    <row r="837" spans="1:59" x14ac:dyDescent="0.25">
      <c r="A837" t="s">
        <v>1009</v>
      </c>
      <c r="B837" t="s">
        <v>156</v>
      </c>
      <c r="C837">
        <v>2</v>
      </c>
      <c r="D837">
        <v>221</v>
      </c>
      <c r="E837" t="s">
        <v>91</v>
      </c>
      <c r="F837" t="s">
        <v>66</v>
      </c>
      <c r="G837" t="s">
        <v>67</v>
      </c>
      <c r="H837" t="s">
        <v>68</v>
      </c>
      <c r="I837" t="s">
        <v>10</v>
      </c>
      <c r="J837" t="s">
        <v>10</v>
      </c>
      <c r="K837" t="s">
        <v>92</v>
      </c>
      <c r="L837">
        <v>50</v>
      </c>
      <c r="M837">
        <v>1137557</v>
      </c>
      <c r="N837">
        <v>0</v>
      </c>
      <c r="O837">
        <v>3</v>
      </c>
      <c r="P837" t="s">
        <v>109</v>
      </c>
      <c r="Q837" t="s">
        <v>4483</v>
      </c>
      <c r="R837">
        <v>20</v>
      </c>
      <c r="S837" t="s">
        <v>2681</v>
      </c>
      <c r="T837">
        <v>0</v>
      </c>
      <c r="U837">
        <v>0</v>
      </c>
      <c r="V837">
        <v>0</v>
      </c>
      <c r="W837">
        <v>0</v>
      </c>
      <c r="X837">
        <v>0</v>
      </c>
      <c r="Y837">
        <v>0</v>
      </c>
      <c r="Z837">
        <v>0</v>
      </c>
      <c r="AA837">
        <v>0</v>
      </c>
      <c r="AB837">
        <v>50</v>
      </c>
      <c r="AC837">
        <v>0</v>
      </c>
      <c r="AD837">
        <v>0</v>
      </c>
      <c r="AE837">
        <v>0</v>
      </c>
      <c r="AF837">
        <v>0</v>
      </c>
      <c r="AG837">
        <v>0</v>
      </c>
      <c r="AH837">
        <v>0</v>
      </c>
      <c r="AI837">
        <v>50</v>
      </c>
      <c r="AJ837">
        <v>50</v>
      </c>
      <c r="AK837">
        <v>50</v>
      </c>
      <c r="AL837">
        <v>50</v>
      </c>
      <c r="AM837">
        <v>0</v>
      </c>
      <c r="AN837">
        <v>4.5454545454545459</v>
      </c>
      <c r="AO837">
        <v>0</v>
      </c>
      <c r="AP837" t="s">
        <v>2682</v>
      </c>
      <c r="AQ837" t="s">
        <v>86</v>
      </c>
      <c r="AR837" t="s">
        <v>191</v>
      </c>
      <c r="AS837">
        <v>0</v>
      </c>
      <c r="AT837">
        <v>0</v>
      </c>
      <c r="AU837">
        <v>0</v>
      </c>
      <c r="AV837">
        <v>0</v>
      </c>
      <c r="AW837">
        <v>0</v>
      </c>
      <c r="AX837">
        <v>0</v>
      </c>
      <c r="AY837">
        <v>0</v>
      </c>
      <c r="AZ837" t="s">
        <v>83</v>
      </c>
      <c r="BA837">
        <v>0</v>
      </c>
      <c r="BB837">
        <v>0</v>
      </c>
      <c r="BC837" t="s">
        <v>76</v>
      </c>
      <c r="BD837">
        <v>6</v>
      </c>
      <c r="BE837" t="s">
        <v>76</v>
      </c>
      <c r="BF837">
        <v>0</v>
      </c>
      <c r="BG837" t="s">
        <v>5752</v>
      </c>
    </row>
    <row r="838" spans="1:59" x14ac:dyDescent="0.25">
      <c r="A838" t="s">
        <v>1010</v>
      </c>
      <c r="B838" t="s">
        <v>156</v>
      </c>
      <c r="C838">
        <v>2</v>
      </c>
      <c r="D838">
        <v>222</v>
      </c>
      <c r="E838" t="s">
        <v>91</v>
      </c>
      <c r="F838" t="s">
        <v>66</v>
      </c>
      <c r="G838" t="s">
        <v>67</v>
      </c>
      <c r="H838" t="s">
        <v>68</v>
      </c>
      <c r="I838" t="s">
        <v>10</v>
      </c>
      <c r="J838" t="s">
        <v>10</v>
      </c>
      <c r="K838" t="s">
        <v>92</v>
      </c>
      <c r="L838">
        <v>50</v>
      </c>
      <c r="M838">
        <v>1137559</v>
      </c>
      <c r="N838">
        <v>0</v>
      </c>
      <c r="O838">
        <v>3</v>
      </c>
      <c r="P838" t="s">
        <v>109</v>
      </c>
      <c r="Q838" t="s">
        <v>4483</v>
      </c>
      <c r="R838">
        <v>20</v>
      </c>
      <c r="S838" t="s">
        <v>2681</v>
      </c>
      <c r="T838">
        <v>0</v>
      </c>
      <c r="U838">
        <v>0</v>
      </c>
      <c r="V838">
        <v>0</v>
      </c>
      <c r="W838">
        <v>0</v>
      </c>
      <c r="X838">
        <v>0</v>
      </c>
      <c r="Y838">
        <v>0</v>
      </c>
      <c r="Z838">
        <v>0</v>
      </c>
      <c r="AA838">
        <v>0</v>
      </c>
      <c r="AB838">
        <v>50</v>
      </c>
      <c r="AC838">
        <v>0</v>
      </c>
      <c r="AD838">
        <v>0</v>
      </c>
      <c r="AE838">
        <v>0</v>
      </c>
      <c r="AF838">
        <v>0</v>
      </c>
      <c r="AG838">
        <v>0</v>
      </c>
      <c r="AH838">
        <v>0</v>
      </c>
      <c r="AI838">
        <v>50</v>
      </c>
      <c r="AJ838">
        <v>50</v>
      </c>
      <c r="AK838">
        <v>50</v>
      </c>
      <c r="AL838">
        <v>50</v>
      </c>
      <c r="AM838">
        <v>0</v>
      </c>
      <c r="AN838">
        <v>4.5454545454545459</v>
      </c>
      <c r="AO838">
        <v>0</v>
      </c>
      <c r="AP838" t="s">
        <v>2682</v>
      </c>
      <c r="AQ838" t="s">
        <v>86</v>
      </c>
      <c r="AR838" t="s">
        <v>191</v>
      </c>
      <c r="AS838">
        <v>0</v>
      </c>
      <c r="AT838">
        <v>0</v>
      </c>
      <c r="AU838">
        <v>0</v>
      </c>
      <c r="AV838">
        <v>0</v>
      </c>
      <c r="AW838">
        <v>0</v>
      </c>
      <c r="AX838">
        <v>0</v>
      </c>
      <c r="AY838">
        <v>0</v>
      </c>
      <c r="AZ838" t="s">
        <v>83</v>
      </c>
      <c r="BA838">
        <v>0</v>
      </c>
      <c r="BB838">
        <v>0</v>
      </c>
      <c r="BC838" t="s">
        <v>81</v>
      </c>
      <c r="BD838">
        <v>7</v>
      </c>
      <c r="BE838" t="s">
        <v>76</v>
      </c>
      <c r="BF838">
        <v>0</v>
      </c>
      <c r="BG838" t="s">
        <v>5752</v>
      </c>
    </row>
    <row r="839" spans="1:59" x14ac:dyDescent="0.25">
      <c r="A839" t="s">
        <v>1011</v>
      </c>
      <c r="B839" t="s">
        <v>156</v>
      </c>
      <c r="C839">
        <v>2</v>
      </c>
      <c r="D839">
        <v>223</v>
      </c>
      <c r="E839">
        <v>1</v>
      </c>
      <c r="F839" t="s">
        <v>66</v>
      </c>
      <c r="G839" t="s">
        <v>67</v>
      </c>
      <c r="H839" t="s">
        <v>77</v>
      </c>
      <c r="I839" t="s">
        <v>9</v>
      </c>
      <c r="J839" t="s">
        <v>269</v>
      </c>
      <c r="K839" t="s">
        <v>70</v>
      </c>
      <c r="L839">
        <v>50</v>
      </c>
      <c r="M839">
        <v>1137271</v>
      </c>
      <c r="N839">
        <v>4.5999999999999996</v>
      </c>
      <c r="O839">
        <v>3</v>
      </c>
      <c r="P839" t="s">
        <v>109</v>
      </c>
      <c r="Q839" t="s">
        <v>4484</v>
      </c>
      <c r="R839">
        <v>21</v>
      </c>
      <c r="T839">
        <v>18</v>
      </c>
      <c r="U839">
        <v>22</v>
      </c>
      <c r="V839">
        <v>1</v>
      </c>
      <c r="W839">
        <v>0</v>
      </c>
      <c r="X839">
        <v>1</v>
      </c>
      <c r="Y839">
        <v>0</v>
      </c>
      <c r="Z839">
        <v>18</v>
      </c>
      <c r="AA839">
        <v>23</v>
      </c>
      <c r="AB839">
        <v>50</v>
      </c>
      <c r="AC839">
        <v>28</v>
      </c>
      <c r="AD839">
        <v>1</v>
      </c>
      <c r="AE839">
        <v>0</v>
      </c>
      <c r="AF839">
        <v>29</v>
      </c>
      <c r="AG839">
        <v>0</v>
      </c>
      <c r="AH839">
        <v>22</v>
      </c>
      <c r="AI839">
        <v>21</v>
      </c>
      <c r="AJ839">
        <v>22</v>
      </c>
      <c r="AK839">
        <v>22</v>
      </c>
      <c r="AL839">
        <v>0</v>
      </c>
      <c r="AM839">
        <v>9.1999999999999998E-2</v>
      </c>
      <c r="AN839">
        <v>2</v>
      </c>
      <c r="AO839">
        <v>0</v>
      </c>
      <c r="AP839" t="s">
        <v>90</v>
      </c>
      <c r="AQ839" t="s">
        <v>73</v>
      </c>
      <c r="AR839" t="s">
        <v>157</v>
      </c>
      <c r="AS839">
        <v>0</v>
      </c>
      <c r="AT839">
        <v>0</v>
      </c>
      <c r="AU839">
        <v>0</v>
      </c>
      <c r="AV839">
        <v>0</v>
      </c>
      <c r="AW839">
        <v>0</v>
      </c>
      <c r="AX839">
        <v>0</v>
      </c>
      <c r="AY839">
        <v>0</v>
      </c>
      <c r="AZ839" t="s">
        <v>74</v>
      </c>
      <c r="BA839">
        <v>4.5999999999999996</v>
      </c>
      <c r="BB839">
        <v>0</v>
      </c>
      <c r="BC839" t="s">
        <v>75</v>
      </c>
      <c r="BD839">
        <v>0</v>
      </c>
      <c r="BE839" t="s">
        <v>76</v>
      </c>
      <c r="BF839">
        <v>5.7040533333333334</v>
      </c>
      <c r="BG839" t="s">
        <v>5753</v>
      </c>
    </row>
    <row r="840" spans="1:59" x14ac:dyDescent="0.25">
      <c r="A840" t="s">
        <v>1012</v>
      </c>
      <c r="B840" t="s">
        <v>156</v>
      </c>
      <c r="C840">
        <v>2</v>
      </c>
      <c r="D840">
        <v>224</v>
      </c>
      <c r="E840">
        <v>1</v>
      </c>
      <c r="F840" t="s">
        <v>66</v>
      </c>
      <c r="G840" t="s">
        <v>67</v>
      </c>
      <c r="H840" t="s">
        <v>77</v>
      </c>
      <c r="I840" t="s">
        <v>9</v>
      </c>
      <c r="J840" t="s">
        <v>269</v>
      </c>
      <c r="K840" t="s">
        <v>70</v>
      </c>
      <c r="L840">
        <v>50</v>
      </c>
      <c r="M840">
        <v>1137273</v>
      </c>
      <c r="N840">
        <v>6.5</v>
      </c>
      <c r="O840">
        <v>3</v>
      </c>
      <c r="P840" t="s">
        <v>109</v>
      </c>
      <c r="Q840" t="s">
        <v>4484</v>
      </c>
      <c r="R840">
        <v>21</v>
      </c>
      <c r="T840">
        <v>16</v>
      </c>
      <c r="U840">
        <v>27</v>
      </c>
      <c r="V840">
        <v>1</v>
      </c>
      <c r="W840">
        <v>0</v>
      </c>
      <c r="X840">
        <v>1</v>
      </c>
      <c r="Y840">
        <v>0</v>
      </c>
      <c r="Z840">
        <v>16</v>
      </c>
      <c r="AA840">
        <v>28</v>
      </c>
      <c r="AB840">
        <v>50</v>
      </c>
      <c r="AC840">
        <v>31</v>
      </c>
      <c r="AD840">
        <v>1</v>
      </c>
      <c r="AE840">
        <v>0</v>
      </c>
      <c r="AF840">
        <v>32</v>
      </c>
      <c r="AG840">
        <v>0</v>
      </c>
      <c r="AH840">
        <v>19</v>
      </c>
      <c r="AI840">
        <v>18</v>
      </c>
      <c r="AJ840">
        <v>19</v>
      </c>
      <c r="AK840">
        <v>19</v>
      </c>
      <c r="AL840">
        <v>0</v>
      </c>
      <c r="AM840">
        <v>0.13</v>
      </c>
      <c r="AN840">
        <v>1.7272727272727273</v>
      </c>
      <c r="AO840">
        <v>0</v>
      </c>
      <c r="AP840" t="s">
        <v>90</v>
      </c>
      <c r="AQ840" t="s">
        <v>73</v>
      </c>
      <c r="AR840" t="s">
        <v>157</v>
      </c>
      <c r="AS840">
        <v>0</v>
      </c>
      <c r="AT840">
        <v>0</v>
      </c>
      <c r="AU840">
        <v>0</v>
      </c>
      <c r="AV840">
        <v>0</v>
      </c>
      <c r="AW840">
        <v>0</v>
      </c>
      <c r="AX840">
        <v>0</v>
      </c>
      <c r="AY840">
        <v>0</v>
      </c>
      <c r="AZ840" t="s">
        <v>74</v>
      </c>
      <c r="BA840">
        <v>6.5</v>
      </c>
      <c r="BB840">
        <v>0</v>
      </c>
      <c r="BC840" t="s">
        <v>76</v>
      </c>
      <c r="BD840">
        <v>0</v>
      </c>
      <c r="BE840" t="s">
        <v>76</v>
      </c>
      <c r="BF840">
        <v>6.9326186666666665</v>
      </c>
      <c r="BG840" t="s">
        <v>5753</v>
      </c>
    </row>
    <row r="841" spans="1:59" x14ac:dyDescent="0.25">
      <c r="A841" t="s">
        <v>1013</v>
      </c>
      <c r="B841" t="s">
        <v>156</v>
      </c>
      <c r="C841">
        <v>2</v>
      </c>
      <c r="D841">
        <v>225</v>
      </c>
      <c r="E841">
        <v>1</v>
      </c>
      <c r="F841" t="s">
        <v>66</v>
      </c>
      <c r="G841" t="s">
        <v>67</v>
      </c>
      <c r="H841" t="s">
        <v>77</v>
      </c>
      <c r="I841" t="s">
        <v>9</v>
      </c>
      <c r="J841" t="s">
        <v>269</v>
      </c>
      <c r="K841" t="s">
        <v>70</v>
      </c>
      <c r="L841">
        <v>50</v>
      </c>
      <c r="M841">
        <v>1137275</v>
      </c>
      <c r="N841">
        <v>4.5999999999999996</v>
      </c>
      <c r="O841">
        <v>3</v>
      </c>
      <c r="P841" t="s">
        <v>109</v>
      </c>
      <c r="Q841" t="s">
        <v>4484</v>
      </c>
      <c r="R841">
        <v>21</v>
      </c>
      <c r="T841">
        <v>15</v>
      </c>
      <c r="U841">
        <v>22</v>
      </c>
      <c r="V841">
        <v>1</v>
      </c>
      <c r="W841">
        <v>0</v>
      </c>
      <c r="X841">
        <v>1</v>
      </c>
      <c r="Y841">
        <v>0</v>
      </c>
      <c r="Z841">
        <v>15</v>
      </c>
      <c r="AA841">
        <v>23</v>
      </c>
      <c r="AB841">
        <v>50</v>
      </c>
      <c r="AC841">
        <v>28</v>
      </c>
      <c r="AD841">
        <v>1</v>
      </c>
      <c r="AE841">
        <v>0</v>
      </c>
      <c r="AF841">
        <v>29</v>
      </c>
      <c r="AG841">
        <v>0</v>
      </c>
      <c r="AH841">
        <v>22</v>
      </c>
      <c r="AI841">
        <v>21</v>
      </c>
      <c r="AJ841">
        <v>22</v>
      </c>
      <c r="AK841">
        <v>22</v>
      </c>
      <c r="AL841">
        <v>0</v>
      </c>
      <c r="AM841">
        <v>9.1999999999999998E-2</v>
      </c>
      <c r="AN841">
        <v>2</v>
      </c>
      <c r="AO841">
        <v>0</v>
      </c>
      <c r="AP841" t="s">
        <v>90</v>
      </c>
      <c r="AQ841" t="s">
        <v>73</v>
      </c>
      <c r="AR841" t="s">
        <v>157</v>
      </c>
      <c r="AS841">
        <v>0</v>
      </c>
      <c r="AT841">
        <v>0</v>
      </c>
      <c r="AU841">
        <v>0</v>
      </c>
      <c r="AV841">
        <v>0</v>
      </c>
      <c r="AW841">
        <v>0</v>
      </c>
      <c r="AX841">
        <v>0</v>
      </c>
      <c r="AY841">
        <v>0</v>
      </c>
      <c r="AZ841" t="s">
        <v>74</v>
      </c>
      <c r="BA841">
        <v>4.5999999999999996</v>
      </c>
      <c r="BB841">
        <v>0</v>
      </c>
      <c r="BC841" t="s">
        <v>76</v>
      </c>
      <c r="BD841">
        <v>0</v>
      </c>
      <c r="BE841" t="s">
        <v>76</v>
      </c>
      <c r="BF841">
        <v>5.4188506666666658</v>
      </c>
      <c r="BG841" t="s">
        <v>5753</v>
      </c>
    </row>
    <row r="842" spans="1:59" x14ac:dyDescent="0.25">
      <c r="A842" t="s">
        <v>1014</v>
      </c>
      <c r="B842" t="s">
        <v>156</v>
      </c>
      <c r="C842">
        <v>2</v>
      </c>
      <c r="D842">
        <v>226</v>
      </c>
      <c r="E842">
        <v>1</v>
      </c>
      <c r="F842" t="s">
        <v>66</v>
      </c>
      <c r="G842" t="s">
        <v>67</v>
      </c>
      <c r="H842" t="s">
        <v>77</v>
      </c>
      <c r="I842" t="s">
        <v>9</v>
      </c>
      <c r="J842" t="s">
        <v>269</v>
      </c>
      <c r="K842" t="s">
        <v>70</v>
      </c>
      <c r="L842">
        <v>50</v>
      </c>
      <c r="M842">
        <v>1137277</v>
      </c>
      <c r="N842">
        <v>4.5999999999999996</v>
      </c>
      <c r="O842">
        <v>3</v>
      </c>
      <c r="P842" t="s">
        <v>109</v>
      </c>
      <c r="Q842" t="s">
        <v>4484</v>
      </c>
      <c r="R842">
        <v>21</v>
      </c>
      <c r="T842">
        <v>18</v>
      </c>
      <c r="U842">
        <v>23</v>
      </c>
      <c r="V842">
        <v>0</v>
      </c>
      <c r="W842">
        <v>0</v>
      </c>
      <c r="X842">
        <v>0</v>
      </c>
      <c r="Y842">
        <v>0</v>
      </c>
      <c r="Z842">
        <v>18</v>
      </c>
      <c r="AA842">
        <v>23</v>
      </c>
      <c r="AB842">
        <v>50</v>
      </c>
      <c r="AC842">
        <v>29</v>
      </c>
      <c r="AD842">
        <v>0</v>
      </c>
      <c r="AE842">
        <v>0</v>
      </c>
      <c r="AF842">
        <v>29</v>
      </c>
      <c r="AG842">
        <v>0</v>
      </c>
      <c r="AH842">
        <v>21</v>
      </c>
      <c r="AI842">
        <v>21</v>
      </c>
      <c r="AJ842">
        <v>21</v>
      </c>
      <c r="AK842">
        <v>21</v>
      </c>
      <c r="AL842">
        <v>0</v>
      </c>
      <c r="AM842">
        <v>9.1999999999999998E-2</v>
      </c>
      <c r="AN842">
        <v>1.9090909090909092</v>
      </c>
      <c r="AO842">
        <v>0</v>
      </c>
      <c r="AP842" t="s">
        <v>90</v>
      </c>
      <c r="AQ842" t="s">
        <v>73</v>
      </c>
      <c r="AR842" t="s">
        <v>157</v>
      </c>
      <c r="AS842">
        <v>0</v>
      </c>
      <c r="AT842">
        <v>0</v>
      </c>
      <c r="AU842">
        <v>0</v>
      </c>
      <c r="AV842">
        <v>0</v>
      </c>
      <c r="AW842">
        <v>0</v>
      </c>
      <c r="AX842">
        <v>0</v>
      </c>
      <c r="AY842">
        <v>0</v>
      </c>
      <c r="AZ842" t="s">
        <v>74</v>
      </c>
      <c r="BA842">
        <v>4.5999999999999996</v>
      </c>
      <c r="BB842">
        <v>0</v>
      </c>
      <c r="BC842" t="s">
        <v>76</v>
      </c>
      <c r="BD842">
        <v>0</v>
      </c>
      <c r="BE842" t="s">
        <v>76</v>
      </c>
      <c r="BF842">
        <v>5.5285439999999992</v>
      </c>
      <c r="BG842" t="s">
        <v>5753</v>
      </c>
    </row>
    <row r="843" spans="1:59" x14ac:dyDescent="0.25">
      <c r="A843" t="s">
        <v>1015</v>
      </c>
      <c r="B843" t="s">
        <v>156</v>
      </c>
      <c r="C843">
        <v>2</v>
      </c>
      <c r="D843">
        <v>227</v>
      </c>
      <c r="E843">
        <v>1</v>
      </c>
      <c r="F843" t="s">
        <v>66</v>
      </c>
      <c r="G843" t="s">
        <v>67</v>
      </c>
      <c r="H843" t="s">
        <v>77</v>
      </c>
      <c r="I843" t="s">
        <v>9</v>
      </c>
      <c r="J843" t="s">
        <v>269</v>
      </c>
      <c r="K843" t="s">
        <v>70</v>
      </c>
      <c r="L843">
        <v>50</v>
      </c>
      <c r="M843">
        <v>1137279</v>
      </c>
      <c r="N843">
        <v>4.5999999999999996</v>
      </c>
      <c r="O843">
        <v>3</v>
      </c>
      <c r="P843" t="s">
        <v>109</v>
      </c>
      <c r="Q843" t="s">
        <v>4484</v>
      </c>
      <c r="R843">
        <v>21</v>
      </c>
      <c r="T843">
        <v>7</v>
      </c>
      <c r="U843">
        <v>15</v>
      </c>
      <c r="V843">
        <v>1</v>
      </c>
      <c r="W843">
        <v>0</v>
      </c>
      <c r="X843">
        <v>1</v>
      </c>
      <c r="Y843">
        <v>0</v>
      </c>
      <c r="Z843">
        <v>7</v>
      </c>
      <c r="AA843">
        <v>16</v>
      </c>
      <c r="AB843">
        <v>50</v>
      </c>
      <c r="AC843">
        <v>23</v>
      </c>
      <c r="AD843">
        <v>1</v>
      </c>
      <c r="AE843">
        <v>0</v>
      </c>
      <c r="AF843">
        <v>24</v>
      </c>
      <c r="AG843">
        <v>0</v>
      </c>
      <c r="AH843">
        <v>27</v>
      </c>
      <c r="AI843">
        <v>26</v>
      </c>
      <c r="AJ843">
        <v>27</v>
      </c>
      <c r="AK843">
        <v>27</v>
      </c>
      <c r="AL843">
        <v>0</v>
      </c>
      <c r="AM843">
        <v>9.1999999999999998E-2</v>
      </c>
      <c r="AN843">
        <v>2.4545454545454546</v>
      </c>
      <c r="AO843">
        <v>0</v>
      </c>
      <c r="AP843" t="s">
        <v>90</v>
      </c>
      <c r="AQ843" t="s">
        <v>73</v>
      </c>
      <c r="AR843" t="s">
        <v>157</v>
      </c>
      <c r="AS843">
        <v>0</v>
      </c>
      <c r="AT843">
        <v>0</v>
      </c>
      <c r="AU843">
        <v>0</v>
      </c>
      <c r="AV843">
        <v>0</v>
      </c>
      <c r="AW843">
        <v>0</v>
      </c>
      <c r="AX843">
        <v>0</v>
      </c>
      <c r="AY843">
        <v>0</v>
      </c>
      <c r="AZ843" t="s">
        <v>74</v>
      </c>
      <c r="BA843">
        <v>4.5999999999999996</v>
      </c>
      <c r="BB843">
        <v>0</v>
      </c>
      <c r="BC843" t="s">
        <v>76</v>
      </c>
      <c r="BD843">
        <v>0</v>
      </c>
      <c r="BE843" t="s">
        <v>76</v>
      </c>
      <c r="BF843">
        <v>4.5413040000000002</v>
      </c>
      <c r="BG843" t="s">
        <v>5753</v>
      </c>
    </row>
    <row r="844" spans="1:59" x14ac:dyDescent="0.25">
      <c r="A844" t="s">
        <v>1016</v>
      </c>
      <c r="B844" t="s">
        <v>156</v>
      </c>
      <c r="C844">
        <v>2</v>
      </c>
      <c r="D844">
        <v>228</v>
      </c>
      <c r="E844">
        <v>1</v>
      </c>
      <c r="F844" t="s">
        <v>66</v>
      </c>
      <c r="G844" t="s">
        <v>67</v>
      </c>
      <c r="H844" t="s">
        <v>77</v>
      </c>
      <c r="I844" t="s">
        <v>9</v>
      </c>
      <c r="J844" t="s">
        <v>269</v>
      </c>
      <c r="K844" t="s">
        <v>70</v>
      </c>
      <c r="L844">
        <v>50</v>
      </c>
      <c r="M844">
        <v>1137281</v>
      </c>
      <c r="N844">
        <v>4.5999999999999996</v>
      </c>
      <c r="O844">
        <v>3</v>
      </c>
      <c r="P844" t="s">
        <v>109</v>
      </c>
      <c r="Q844" t="s">
        <v>4484</v>
      </c>
      <c r="R844">
        <v>21</v>
      </c>
      <c r="T844">
        <v>6</v>
      </c>
      <c r="U844">
        <v>12</v>
      </c>
      <c r="V844">
        <v>2</v>
      </c>
      <c r="W844">
        <v>0</v>
      </c>
      <c r="X844">
        <v>2</v>
      </c>
      <c r="Y844">
        <v>0</v>
      </c>
      <c r="Z844">
        <v>7</v>
      </c>
      <c r="AA844">
        <v>14</v>
      </c>
      <c r="AB844">
        <v>50</v>
      </c>
      <c r="AC844">
        <v>20</v>
      </c>
      <c r="AD844">
        <v>3</v>
      </c>
      <c r="AE844">
        <v>0</v>
      </c>
      <c r="AF844">
        <v>23</v>
      </c>
      <c r="AG844">
        <v>0</v>
      </c>
      <c r="AH844">
        <v>30</v>
      </c>
      <c r="AI844">
        <v>27</v>
      </c>
      <c r="AJ844">
        <v>30</v>
      </c>
      <c r="AK844">
        <v>30</v>
      </c>
      <c r="AL844">
        <v>0</v>
      </c>
      <c r="AM844">
        <v>9.1999999999999998E-2</v>
      </c>
      <c r="AN844">
        <v>2.7272727272727275</v>
      </c>
      <c r="AO844">
        <v>0</v>
      </c>
      <c r="AP844" t="s">
        <v>90</v>
      </c>
      <c r="AQ844" t="s">
        <v>73</v>
      </c>
      <c r="AR844" t="s">
        <v>157</v>
      </c>
      <c r="AS844">
        <v>0</v>
      </c>
      <c r="AT844">
        <v>0</v>
      </c>
      <c r="AU844">
        <v>0</v>
      </c>
      <c r="AV844">
        <v>0</v>
      </c>
      <c r="AW844">
        <v>0</v>
      </c>
      <c r="AX844">
        <v>0</v>
      </c>
      <c r="AY844">
        <v>0</v>
      </c>
      <c r="AZ844" t="s">
        <v>74</v>
      </c>
      <c r="BA844">
        <v>4.5999999999999996</v>
      </c>
      <c r="BB844">
        <v>0</v>
      </c>
      <c r="BC844" t="s">
        <v>76</v>
      </c>
      <c r="BD844">
        <v>0</v>
      </c>
      <c r="BE844" t="s">
        <v>76</v>
      </c>
      <c r="BF844">
        <v>2.5448853333333328</v>
      </c>
      <c r="BG844" t="s">
        <v>5753</v>
      </c>
    </row>
    <row r="845" spans="1:59" x14ac:dyDescent="0.25">
      <c r="A845" t="s">
        <v>1017</v>
      </c>
      <c r="B845" t="s">
        <v>156</v>
      </c>
      <c r="C845">
        <v>2</v>
      </c>
      <c r="D845">
        <v>229</v>
      </c>
      <c r="E845">
        <v>1</v>
      </c>
      <c r="F845" t="s">
        <v>66</v>
      </c>
      <c r="G845" t="s">
        <v>67</v>
      </c>
      <c r="H845" t="s">
        <v>77</v>
      </c>
      <c r="I845" t="s">
        <v>9</v>
      </c>
      <c r="J845" t="s">
        <v>269</v>
      </c>
      <c r="K845" t="s">
        <v>70</v>
      </c>
      <c r="L845">
        <v>50</v>
      </c>
      <c r="M845">
        <v>1137283</v>
      </c>
      <c r="N845">
        <v>4.5999999999999996</v>
      </c>
      <c r="O845">
        <v>3</v>
      </c>
      <c r="P845" t="s">
        <v>109</v>
      </c>
      <c r="Q845" t="s">
        <v>4484</v>
      </c>
      <c r="R845">
        <v>21</v>
      </c>
      <c r="T845">
        <v>3</v>
      </c>
      <c r="U845">
        <v>8</v>
      </c>
      <c r="V845">
        <v>2</v>
      </c>
      <c r="W845">
        <v>0</v>
      </c>
      <c r="X845">
        <v>2</v>
      </c>
      <c r="Y845">
        <v>0</v>
      </c>
      <c r="Z845">
        <v>5</v>
      </c>
      <c r="AA845">
        <v>10</v>
      </c>
      <c r="AB845">
        <v>50</v>
      </c>
      <c r="AC845">
        <v>9</v>
      </c>
      <c r="AD845">
        <v>3</v>
      </c>
      <c r="AE845">
        <v>0</v>
      </c>
      <c r="AF845">
        <v>12</v>
      </c>
      <c r="AG845">
        <v>0</v>
      </c>
      <c r="AH845">
        <v>41</v>
      </c>
      <c r="AI845">
        <v>38</v>
      </c>
      <c r="AJ845">
        <v>41</v>
      </c>
      <c r="AK845">
        <v>41</v>
      </c>
      <c r="AL845">
        <v>0</v>
      </c>
      <c r="AM845">
        <v>9.1999999999999998E-2</v>
      </c>
      <c r="AN845">
        <v>3.7272727272727275</v>
      </c>
      <c r="AO845">
        <v>0</v>
      </c>
      <c r="AP845" t="s">
        <v>90</v>
      </c>
      <c r="AQ845" t="s">
        <v>73</v>
      </c>
      <c r="AR845" t="s">
        <v>157</v>
      </c>
      <c r="AS845">
        <v>0</v>
      </c>
      <c r="AT845">
        <v>0</v>
      </c>
      <c r="AU845">
        <v>0</v>
      </c>
      <c r="AV845">
        <v>0</v>
      </c>
      <c r="AW845">
        <v>0</v>
      </c>
      <c r="AX845">
        <v>0</v>
      </c>
      <c r="AY845">
        <v>0</v>
      </c>
      <c r="AZ845" t="s">
        <v>74</v>
      </c>
      <c r="BA845">
        <v>4.5999999999999996</v>
      </c>
      <c r="BB845">
        <v>0</v>
      </c>
      <c r="BC845" t="s">
        <v>76</v>
      </c>
      <c r="BD845">
        <v>0</v>
      </c>
      <c r="BE845" t="s">
        <v>76</v>
      </c>
      <c r="BF845">
        <v>5.7259919999999997</v>
      </c>
      <c r="BG845" t="s">
        <v>5753</v>
      </c>
    </row>
    <row r="846" spans="1:59" x14ac:dyDescent="0.25">
      <c r="A846" t="s">
        <v>1018</v>
      </c>
      <c r="B846" t="s">
        <v>156</v>
      </c>
      <c r="C846">
        <v>2</v>
      </c>
      <c r="D846">
        <v>230</v>
      </c>
      <c r="E846">
        <v>1</v>
      </c>
      <c r="F846" t="s">
        <v>66</v>
      </c>
      <c r="G846" t="s">
        <v>67</v>
      </c>
      <c r="H846" t="s">
        <v>77</v>
      </c>
      <c r="I846" t="s">
        <v>9</v>
      </c>
      <c r="J846" t="s">
        <v>269</v>
      </c>
      <c r="K846" t="s">
        <v>70</v>
      </c>
      <c r="L846">
        <v>50</v>
      </c>
      <c r="M846">
        <v>1137285</v>
      </c>
      <c r="N846">
        <v>4.5999999999999996</v>
      </c>
      <c r="O846">
        <v>3</v>
      </c>
      <c r="P846" t="s">
        <v>109</v>
      </c>
      <c r="Q846" t="s">
        <v>4484</v>
      </c>
      <c r="R846">
        <v>21</v>
      </c>
      <c r="T846">
        <v>2</v>
      </c>
      <c r="U846">
        <v>6</v>
      </c>
      <c r="V846">
        <v>2</v>
      </c>
      <c r="W846">
        <v>0</v>
      </c>
      <c r="X846">
        <v>2</v>
      </c>
      <c r="Y846">
        <v>0</v>
      </c>
      <c r="Z846">
        <v>4</v>
      </c>
      <c r="AA846">
        <v>8</v>
      </c>
      <c r="AB846">
        <v>50</v>
      </c>
      <c r="AC846">
        <v>6</v>
      </c>
      <c r="AD846">
        <v>3</v>
      </c>
      <c r="AE846">
        <v>0</v>
      </c>
      <c r="AF846">
        <v>9</v>
      </c>
      <c r="AG846">
        <v>0</v>
      </c>
      <c r="AH846">
        <v>44</v>
      </c>
      <c r="AI846">
        <v>41</v>
      </c>
      <c r="AJ846">
        <v>44</v>
      </c>
      <c r="AK846">
        <v>44</v>
      </c>
      <c r="AL846">
        <v>0</v>
      </c>
      <c r="AM846">
        <v>9.1999999999999998E-2</v>
      </c>
      <c r="AN846">
        <v>4</v>
      </c>
      <c r="AO846">
        <v>0</v>
      </c>
      <c r="AP846" t="s">
        <v>90</v>
      </c>
      <c r="AQ846" t="s">
        <v>73</v>
      </c>
      <c r="AR846" t="s">
        <v>157</v>
      </c>
      <c r="AS846">
        <v>0</v>
      </c>
      <c r="AT846">
        <v>0</v>
      </c>
      <c r="AU846">
        <v>0</v>
      </c>
      <c r="AV846">
        <v>0</v>
      </c>
      <c r="AW846">
        <v>0</v>
      </c>
      <c r="AX846">
        <v>0</v>
      </c>
      <c r="AY846">
        <v>0</v>
      </c>
      <c r="AZ846" t="s">
        <v>74</v>
      </c>
      <c r="BA846">
        <v>4.5999999999999996</v>
      </c>
      <c r="BB846">
        <v>0</v>
      </c>
      <c r="BC846" t="s">
        <v>76</v>
      </c>
      <c r="BD846">
        <v>0</v>
      </c>
      <c r="BE846" t="s">
        <v>76</v>
      </c>
      <c r="BF846">
        <v>4.0805919999999993</v>
      </c>
      <c r="BG846" t="s">
        <v>5753</v>
      </c>
    </row>
    <row r="847" spans="1:59" x14ac:dyDescent="0.25">
      <c r="A847" t="s">
        <v>1019</v>
      </c>
      <c r="B847" t="s">
        <v>156</v>
      </c>
      <c r="C847">
        <v>2</v>
      </c>
      <c r="D847">
        <v>231</v>
      </c>
      <c r="E847">
        <v>1</v>
      </c>
      <c r="F847" t="s">
        <v>66</v>
      </c>
      <c r="G847" t="s">
        <v>67</v>
      </c>
      <c r="H847" t="s">
        <v>77</v>
      </c>
      <c r="I847" t="s">
        <v>9</v>
      </c>
      <c r="J847" t="s">
        <v>269</v>
      </c>
      <c r="K847" t="s">
        <v>70</v>
      </c>
      <c r="L847">
        <v>50</v>
      </c>
      <c r="M847">
        <v>1137287</v>
      </c>
      <c r="N847">
        <v>4.5999999999999996</v>
      </c>
      <c r="O847">
        <v>3</v>
      </c>
      <c r="P847" t="s">
        <v>109</v>
      </c>
      <c r="Q847" t="s">
        <v>4484</v>
      </c>
      <c r="R847">
        <v>21</v>
      </c>
      <c r="T847">
        <v>1</v>
      </c>
      <c r="U847">
        <v>5</v>
      </c>
      <c r="V847">
        <v>2</v>
      </c>
      <c r="W847">
        <v>0</v>
      </c>
      <c r="X847">
        <v>2</v>
      </c>
      <c r="Y847">
        <v>0</v>
      </c>
      <c r="Z847">
        <v>3</v>
      </c>
      <c r="AA847">
        <v>7</v>
      </c>
      <c r="AB847">
        <v>50</v>
      </c>
      <c r="AC847">
        <v>5</v>
      </c>
      <c r="AD847">
        <v>3</v>
      </c>
      <c r="AE847">
        <v>0</v>
      </c>
      <c r="AF847">
        <v>8</v>
      </c>
      <c r="AG847">
        <v>0</v>
      </c>
      <c r="AH847">
        <v>45</v>
      </c>
      <c r="AI847">
        <v>42</v>
      </c>
      <c r="AJ847">
        <v>45</v>
      </c>
      <c r="AK847">
        <v>45</v>
      </c>
      <c r="AL847">
        <v>0</v>
      </c>
      <c r="AM847">
        <v>9.1999999999999998E-2</v>
      </c>
      <c r="AN847">
        <v>4.0909090909090908</v>
      </c>
      <c r="AO847">
        <v>0</v>
      </c>
      <c r="AP847" t="s">
        <v>90</v>
      </c>
      <c r="AQ847" t="s">
        <v>73</v>
      </c>
      <c r="AR847" t="s">
        <v>157</v>
      </c>
      <c r="AS847">
        <v>0</v>
      </c>
      <c r="AT847">
        <v>0</v>
      </c>
      <c r="AU847">
        <v>0</v>
      </c>
      <c r="AV847">
        <v>0</v>
      </c>
      <c r="AW847">
        <v>0</v>
      </c>
      <c r="AX847">
        <v>0</v>
      </c>
      <c r="AY847">
        <v>0</v>
      </c>
      <c r="AZ847" t="s">
        <v>74</v>
      </c>
      <c r="BA847">
        <v>4.5999999999999996</v>
      </c>
      <c r="BB847">
        <v>0</v>
      </c>
      <c r="BC847" t="s">
        <v>76</v>
      </c>
      <c r="BD847">
        <v>0</v>
      </c>
      <c r="BE847" t="s">
        <v>76</v>
      </c>
      <c r="BF847">
        <v>3.2249840000000001</v>
      </c>
      <c r="BG847" t="s">
        <v>5753</v>
      </c>
    </row>
    <row r="848" spans="1:59" x14ac:dyDescent="0.25">
      <c r="A848" t="s">
        <v>1020</v>
      </c>
      <c r="B848" t="s">
        <v>156</v>
      </c>
      <c r="C848">
        <v>2</v>
      </c>
      <c r="D848">
        <v>232</v>
      </c>
      <c r="E848">
        <v>1</v>
      </c>
      <c r="F848" t="s">
        <v>66</v>
      </c>
      <c r="G848" t="s">
        <v>67</v>
      </c>
      <c r="H848" t="s">
        <v>77</v>
      </c>
      <c r="I848" t="s">
        <v>9</v>
      </c>
      <c r="J848" t="s">
        <v>269</v>
      </c>
      <c r="K848" t="s">
        <v>70</v>
      </c>
      <c r="L848">
        <v>50</v>
      </c>
      <c r="M848">
        <v>1137289</v>
      </c>
      <c r="N848">
        <v>4.5999999999999996</v>
      </c>
      <c r="O848">
        <v>3</v>
      </c>
      <c r="P848" t="s">
        <v>109</v>
      </c>
      <c r="Q848" t="s">
        <v>4484</v>
      </c>
      <c r="R848">
        <v>21</v>
      </c>
      <c r="T848">
        <v>0</v>
      </c>
      <c r="U848">
        <v>2</v>
      </c>
      <c r="V848">
        <v>0</v>
      </c>
      <c r="W848">
        <v>0</v>
      </c>
      <c r="X848">
        <v>0</v>
      </c>
      <c r="Y848">
        <v>2</v>
      </c>
      <c r="Z848">
        <v>0</v>
      </c>
      <c r="AA848">
        <v>4</v>
      </c>
      <c r="AB848">
        <v>50</v>
      </c>
      <c r="AC848">
        <v>2</v>
      </c>
      <c r="AD848">
        <v>0</v>
      </c>
      <c r="AE848">
        <v>2</v>
      </c>
      <c r="AF848">
        <v>4</v>
      </c>
      <c r="AG848">
        <v>0</v>
      </c>
      <c r="AH848">
        <v>48</v>
      </c>
      <c r="AI848">
        <v>46</v>
      </c>
      <c r="AJ848">
        <v>46</v>
      </c>
      <c r="AK848">
        <v>48</v>
      </c>
      <c r="AL848">
        <v>0</v>
      </c>
      <c r="AM848">
        <v>9.1999999999999998E-2</v>
      </c>
      <c r="AN848">
        <v>4.1818181818181817</v>
      </c>
      <c r="AO848">
        <v>0</v>
      </c>
      <c r="AP848" t="s">
        <v>90</v>
      </c>
      <c r="AQ848" t="s">
        <v>73</v>
      </c>
      <c r="AR848" t="s">
        <v>157</v>
      </c>
      <c r="AS848">
        <v>0</v>
      </c>
      <c r="AT848">
        <v>0</v>
      </c>
      <c r="AU848">
        <v>0</v>
      </c>
      <c r="AV848">
        <v>0</v>
      </c>
      <c r="AW848">
        <v>0</v>
      </c>
      <c r="AX848">
        <v>0</v>
      </c>
      <c r="AY848">
        <v>0</v>
      </c>
      <c r="AZ848" t="s">
        <v>74</v>
      </c>
      <c r="BA848">
        <v>4.5999999999999996</v>
      </c>
      <c r="BB848">
        <v>0</v>
      </c>
      <c r="BC848" t="s">
        <v>76</v>
      </c>
      <c r="BD848">
        <v>0</v>
      </c>
      <c r="BE848" t="s">
        <v>76</v>
      </c>
      <c r="BF848">
        <v>1.97448</v>
      </c>
      <c r="BG848" t="s">
        <v>5753</v>
      </c>
    </row>
    <row r="849" spans="1:59" x14ac:dyDescent="0.25">
      <c r="A849" t="s">
        <v>1021</v>
      </c>
      <c r="B849" t="s">
        <v>156</v>
      </c>
      <c r="C849">
        <v>2</v>
      </c>
      <c r="D849">
        <v>233</v>
      </c>
      <c r="E849">
        <v>1</v>
      </c>
      <c r="F849" t="s">
        <v>66</v>
      </c>
      <c r="G849" t="s">
        <v>67</v>
      </c>
      <c r="H849" t="s">
        <v>77</v>
      </c>
      <c r="I849" t="s">
        <v>9</v>
      </c>
      <c r="J849" t="s">
        <v>269</v>
      </c>
      <c r="K849" t="s">
        <v>70</v>
      </c>
      <c r="L849">
        <v>50</v>
      </c>
      <c r="M849">
        <v>1137291</v>
      </c>
      <c r="N849">
        <v>4.5999999999999996</v>
      </c>
      <c r="O849">
        <v>3</v>
      </c>
      <c r="P849" t="s">
        <v>109</v>
      </c>
      <c r="Q849" t="s">
        <v>4484</v>
      </c>
      <c r="R849">
        <v>21</v>
      </c>
      <c r="T849">
        <v>0</v>
      </c>
      <c r="U849">
        <v>2</v>
      </c>
      <c r="V849">
        <v>0</v>
      </c>
      <c r="W849">
        <v>0</v>
      </c>
      <c r="X849">
        <v>0</v>
      </c>
      <c r="Y849">
        <v>2</v>
      </c>
      <c r="Z849">
        <v>0</v>
      </c>
      <c r="AA849">
        <v>4</v>
      </c>
      <c r="AB849">
        <v>50</v>
      </c>
      <c r="AC849">
        <v>2</v>
      </c>
      <c r="AD849">
        <v>0</v>
      </c>
      <c r="AE849">
        <v>2</v>
      </c>
      <c r="AF849">
        <v>4</v>
      </c>
      <c r="AG849">
        <v>0</v>
      </c>
      <c r="AH849">
        <v>48</v>
      </c>
      <c r="AI849">
        <v>46</v>
      </c>
      <c r="AJ849">
        <v>46</v>
      </c>
      <c r="AK849">
        <v>48</v>
      </c>
      <c r="AL849">
        <v>0</v>
      </c>
      <c r="AM849">
        <v>9.1999999999999998E-2</v>
      </c>
      <c r="AN849">
        <v>4.1818181818181817</v>
      </c>
      <c r="AO849">
        <v>0</v>
      </c>
      <c r="AP849" t="s">
        <v>90</v>
      </c>
      <c r="AQ849" t="s">
        <v>73</v>
      </c>
      <c r="AR849" t="s">
        <v>157</v>
      </c>
      <c r="AS849">
        <v>0</v>
      </c>
      <c r="AT849">
        <v>0</v>
      </c>
      <c r="AU849">
        <v>0</v>
      </c>
      <c r="AV849">
        <v>0</v>
      </c>
      <c r="AW849">
        <v>0</v>
      </c>
      <c r="AX849">
        <v>0</v>
      </c>
      <c r="AY849">
        <v>0</v>
      </c>
      <c r="AZ849" t="s">
        <v>74</v>
      </c>
      <c r="BA849">
        <v>4.5999999999999996</v>
      </c>
      <c r="BB849">
        <v>0</v>
      </c>
      <c r="BC849" t="s">
        <v>81</v>
      </c>
      <c r="BD849">
        <v>0</v>
      </c>
      <c r="BE849" t="s">
        <v>76</v>
      </c>
      <c r="BF849">
        <v>1.9086639999999997</v>
      </c>
      <c r="BG849" t="s">
        <v>5753</v>
      </c>
    </row>
    <row r="850" spans="1:59" x14ac:dyDescent="0.25">
      <c r="A850" t="s">
        <v>1022</v>
      </c>
      <c r="B850" t="s">
        <v>156</v>
      </c>
      <c r="C850">
        <v>2</v>
      </c>
      <c r="D850">
        <v>234</v>
      </c>
      <c r="E850" t="s">
        <v>91</v>
      </c>
      <c r="F850" t="s">
        <v>66</v>
      </c>
      <c r="G850" t="s">
        <v>67</v>
      </c>
      <c r="H850" t="s">
        <v>68</v>
      </c>
      <c r="I850" t="s">
        <v>6</v>
      </c>
      <c r="J850" t="s">
        <v>3</v>
      </c>
      <c r="K850" t="s">
        <v>70</v>
      </c>
      <c r="L850">
        <v>50</v>
      </c>
      <c r="M850">
        <v>3485497</v>
      </c>
      <c r="N850">
        <v>20</v>
      </c>
      <c r="O850">
        <v>3</v>
      </c>
      <c r="P850" t="s">
        <v>109</v>
      </c>
      <c r="Q850" t="s">
        <v>4485</v>
      </c>
      <c r="R850">
        <v>22</v>
      </c>
      <c r="S850" t="s">
        <v>2009</v>
      </c>
      <c r="T850">
        <v>22</v>
      </c>
      <c r="U850">
        <v>25</v>
      </c>
      <c r="V850">
        <v>0</v>
      </c>
      <c r="W850">
        <v>0</v>
      </c>
      <c r="X850">
        <v>0</v>
      </c>
      <c r="Y850">
        <v>0</v>
      </c>
      <c r="Z850">
        <v>22</v>
      </c>
      <c r="AA850">
        <v>25</v>
      </c>
      <c r="AB850">
        <v>50</v>
      </c>
      <c r="AC850">
        <v>49</v>
      </c>
      <c r="AD850">
        <v>0</v>
      </c>
      <c r="AE850">
        <v>0</v>
      </c>
      <c r="AF850">
        <v>49</v>
      </c>
      <c r="AG850">
        <v>0</v>
      </c>
      <c r="AH850">
        <v>1</v>
      </c>
      <c r="AI850">
        <v>1</v>
      </c>
      <c r="AJ850">
        <v>1</v>
      </c>
      <c r="AK850">
        <v>1</v>
      </c>
      <c r="AL850">
        <v>0</v>
      </c>
      <c r="AM850">
        <v>0.4</v>
      </c>
      <c r="AN850">
        <v>9.0909090909090912E-2</v>
      </c>
      <c r="AO850">
        <v>0</v>
      </c>
      <c r="AP850" t="s">
        <v>103</v>
      </c>
      <c r="AQ850" t="s">
        <v>73</v>
      </c>
      <c r="AR850" t="s">
        <v>191</v>
      </c>
      <c r="AS850">
        <v>0</v>
      </c>
      <c r="AT850">
        <v>0</v>
      </c>
      <c r="AU850">
        <v>0</v>
      </c>
      <c r="AV850">
        <v>0</v>
      </c>
      <c r="AW850">
        <v>0</v>
      </c>
      <c r="AX850">
        <v>0</v>
      </c>
      <c r="AY850">
        <v>0</v>
      </c>
      <c r="AZ850" t="s">
        <v>83</v>
      </c>
      <c r="BA850">
        <v>20</v>
      </c>
      <c r="BB850">
        <v>0</v>
      </c>
      <c r="BC850" t="s">
        <v>75</v>
      </c>
      <c r="BD850">
        <v>0</v>
      </c>
      <c r="BE850" t="s">
        <v>76</v>
      </c>
      <c r="BF850">
        <v>13.053506666666664</v>
      </c>
      <c r="BG850" t="s">
        <v>5754</v>
      </c>
    </row>
    <row r="851" spans="1:59" x14ac:dyDescent="0.25">
      <c r="A851" t="s">
        <v>1023</v>
      </c>
      <c r="B851" t="s">
        <v>156</v>
      </c>
      <c r="C851">
        <v>2</v>
      </c>
      <c r="D851">
        <v>235</v>
      </c>
      <c r="E851" t="s">
        <v>91</v>
      </c>
      <c r="F851" t="s">
        <v>66</v>
      </c>
      <c r="G851" t="s">
        <v>67</v>
      </c>
      <c r="H851" t="s">
        <v>68</v>
      </c>
      <c r="I851" t="s">
        <v>6</v>
      </c>
      <c r="J851" t="s">
        <v>3</v>
      </c>
      <c r="K851" t="s">
        <v>70</v>
      </c>
      <c r="L851">
        <v>50</v>
      </c>
      <c r="M851">
        <v>3485293</v>
      </c>
      <c r="N851">
        <v>20</v>
      </c>
      <c r="O851">
        <v>3</v>
      </c>
      <c r="P851" t="s">
        <v>109</v>
      </c>
      <c r="Q851" t="s">
        <v>4485</v>
      </c>
      <c r="R851">
        <v>22</v>
      </c>
      <c r="S851" t="s">
        <v>2009</v>
      </c>
      <c r="T851">
        <v>22</v>
      </c>
      <c r="U851">
        <v>25</v>
      </c>
      <c r="V851">
        <v>0</v>
      </c>
      <c r="W851">
        <v>0</v>
      </c>
      <c r="X851">
        <v>0</v>
      </c>
      <c r="Y851">
        <v>0</v>
      </c>
      <c r="Z851">
        <v>22</v>
      </c>
      <c r="AA851">
        <v>25</v>
      </c>
      <c r="AB851">
        <v>50</v>
      </c>
      <c r="AC851">
        <v>49</v>
      </c>
      <c r="AD851">
        <v>0</v>
      </c>
      <c r="AE851">
        <v>0</v>
      </c>
      <c r="AF851">
        <v>49</v>
      </c>
      <c r="AG851">
        <v>0</v>
      </c>
      <c r="AH851">
        <v>1</v>
      </c>
      <c r="AI851">
        <v>1</v>
      </c>
      <c r="AJ851">
        <v>1</v>
      </c>
      <c r="AK851">
        <v>1</v>
      </c>
      <c r="AL851">
        <v>0</v>
      </c>
      <c r="AM851">
        <v>0.4</v>
      </c>
      <c r="AN851">
        <v>9.0909090909090912E-2</v>
      </c>
      <c r="AO851">
        <v>0</v>
      </c>
      <c r="AP851" t="s">
        <v>103</v>
      </c>
      <c r="AQ851" t="s">
        <v>73</v>
      </c>
      <c r="AR851" t="s">
        <v>191</v>
      </c>
      <c r="AS851">
        <v>0</v>
      </c>
      <c r="AT851">
        <v>0</v>
      </c>
      <c r="AU851">
        <v>0</v>
      </c>
      <c r="AV851">
        <v>0</v>
      </c>
      <c r="AW851">
        <v>0</v>
      </c>
      <c r="AX851">
        <v>0</v>
      </c>
      <c r="AY851">
        <v>0</v>
      </c>
      <c r="AZ851" t="s">
        <v>83</v>
      </c>
      <c r="BA851">
        <v>20</v>
      </c>
      <c r="BB851">
        <v>0</v>
      </c>
      <c r="BC851" t="s">
        <v>76</v>
      </c>
      <c r="BD851">
        <v>0</v>
      </c>
      <c r="BE851" t="s">
        <v>76</v>
      </c>
      <c r="BF851">
        <v>11.693309333333334</v>
      </c>
      <c r="BG851" t="s">
        <v>5754</v>
      </c>
    </row>
    <row r="852" spans="1:59" x14ac:dyDescent="0.25">
      <c r="A852" t="s">
        <v>1024</v>
      </c>
      <c r="B852" t="s">
        <v>156</v>
      </c>
      <c r="C852">
        <v>2</v>
      </c>
      <c r="D852">
        <v>236</v>
      </c>
      <c r="E852" t="s">
        <v>91</v>
      </c>
      <c r="F852" t="s">
        <v>66</v>
      </c>
      <c r="G852" t="s">
        <v>67</v>
      </c>
      <c r="H852" t="s">
        <v>68</v>
      </c>
      <c r="I852" t="s">
        <v>6</v>
      </c>
      <c r="J852" t="s">
        <v>3</v>
      </c>
      <c r="K852" t="s">
        <v>70</v>
      </c>
      <c r="L852">
        <v>50</v>
      </c>
      <c r="M852">
        <v>3485355</v>
      </c>
      <c r="N852">
        <v>20</v>
      </c>
      <c r="O852">
        <v>3</v>
      </c>
      <c r="P852" t="s">
        <v>109</v>
      </c>
      <c r="Q852" t="s">
        <v>4485</v>
      </c>
      <c r="R852">
        <v>22</v>
      </c>
      <c r="S852" t="s">
        <v>2009</v>
      </c>
      <c r="T852">
        <v>22</v>
      </c>
      <c r="U852">
        <v>25</v>
      </c>
      <c r="V852">
        <v>0</v>
      </c>
      <c r="W852">
        <v>0</v>
      </c>
      <c r="X852">
        <v>0</v>
      </c>
      <c r="Y852">
        <v>0</v>
      </c>
      <c r="Z852">
        <v>22</v>
      </c>
      <c r="AA852">
        <v>25</v>
      </c>
      <c r="AB852">
        <v>50</v>
      </c>
      <c r="AC852">
        <v>49</v>
      </c>
      <c r="AD852">
        <v>0</v>
      </c>
      <c r="AE852">
        <v>0</v>
      </c>
      <c r="AF852">
        <v>49</v>
      </c>
      <c r="AG852">
        <v>0</v>
      </c>
      <c r="AH852">
        <v>1</v>
      </c>
      <c r="AI852">
        <v>1</v>
      </c>
      <c r="AJ852">
        <v>1</v>
      </c>
      <c r="AK852">
        <v>1</v>
      </c>
      <c r="AL852">
        <v>0</v>
      </c>
      <c r="AM852">
        <v>0.4</v>
      </c>
      <c r="AN852">
        <v>9.0909090909090912E-2</v>
      </c>
      <c r="AO852">
        <v>0</v>
      </c>
      <c r="AP852" t="s">
        <v>103</v>
      </c>
      <c r="AQ852" t="s">
        <v>73</v>
      </c>
      <c r="AR852" t="s">
        <v>191</v>
      </c>
      <c r="AS852">
        <v>0</v>
      </c>
      <c r="AT852">
        <v>0</v>
      </c>
      <c r="AU852">
        <v>0</v>
      </c>
      <c r="AV852">
        <v>0</v>
      </c>
      <c r="AW852">
        <v>0</v>
      </c>
      <c r="AX852">
        <v>0</v>
      </c>
      <c r="AY852">
        <v>0</v>
      </c>
      <c r="AZ852" t="s">
        <v>83</v>
      </c>
      <c r="BA852">
        <v>20</v>
      </c>
      <c r="BB852">
        <v>0</v>
      </c>
      <c r="BC852" t="s">
        <v>76</v>
      </c>
      <c r="BD852">
        <v>0</v>
      </c>
      <c r="BE852" t="s">
        <v>76</v>
      </c>
      <c r="BF852">
        <v>12.395346666666669</v>
      </c>
      <c r="BG852" t="s">
        <v>5754</v>
      </c>
    </row>
    <row r="853" spans="1:59" x14ac:dyDescent="0.25">
      <c r="A853" t="s">
        <v>1025</v>
      </c>
      <c r="B853" t="s">
        <v>156</v>
      </c>
      <c r="C853">
        <v>2</v>
      </c>
      <c r="D853">
        <v>237</v>
      </c>
      <c r="E853" t="s">
        <v>91</v>
      </c>
      <c r="F853" t="s">
        <v>66</v>
      </c>
      <c r="G853" t="s">
        <v>67</v>
      </c>
      <c r="H853" t="s">
        <v>68</v>
      </c>
      <c r="I853" t="s">
        <v>6</v>
      </c>
      <c r="J853" t="s">
        <v>3</v>
      </c>
      <c r="K853" t="s">
        <v>70</v>
      </c>
      <c r="L853">
        <v>50</v>
      </c>
      <c r="M853">
        <v>3485149</v>
      </c>
      <c r="N853">
        <v>20</v>
      </c>
      <c r="O853">
        <v>3</v>
      </c>
      <c r="P853" t="s">
        <v>109</v>
      </c>
      <c r="Q853" t="s">
        <v>4485</v>
      </c>
      <c r="R853">
        <v>22</v>
      </c>
      <c r="S853" t="s">
        <v>2009</v>
      </c>
      <c r="T853">
        <v>22</v>
      </c>
      <c r="U853">
        <v>25</v>
      </c>
      <c r="V853">
        <v>0</v>
      </c>
      <c r="W853">
        <v>0</v>
      </c>
      <c r="X853">
        <v>0</v>
      </c>
      <c r="Y853">
        <v>0</v>
      </c>
      <c r="Z853">
        <v>22</v>
      </c>
      <c r="AA853">
        <v>25</v>
      </c>
      <c r="AB853">
        <v>50</v>
      </c>
      <c r="AC853">
        <v>49</v>
      </c>
      <c r="AD853">
        <v>0</v>
      </c>
      <c r="AE853">
        <v>0</v>
      </c>
      <c r="AF853">
        <v>49</v>
      </c>
      <c r="AG853">
        <v>0</v>
      </c>
      <c r="AH853">
        <v>1</v>
      </c>
      <c r="AI853">
        <v>1</v>
      </c>
      <c r="AJ853">
        <v>1</v>
      </c>
      <c r="AK853">
        <v>1</v>
      </c>
      <c r="AL853">
        <v>0</v>
      </c>
      <c r="AM853">
        <v>0.4</v>
      </c>
      <c r="AN853">
        <v>9.0909090909090912E-2</v>
      </c>
      <c r="AO853">
        <v>0</v>
      </c>
      <c r="AP853" t="s">
        <v>103</v>
      </c>
      <c r="AQ853" t="s">
        <v>73</v>
      </c>
      <c r="AR853" t="s">
        <v>191</v>
      </c>
      <c r="AS853">
        <v>0</v>
      </c>
      <c r="AT853">
        <v>0</v>
      </c>
      <c r="AU853">
        <v>0</v>
      </c>
      <c r="AV853">
        <v>0</v>
      </c>
      <c r="AW853">
        <v>0</v>
      </c>
      <c r="AX853">
        <v>0</v>
      </c>
      <c r="AY853">
        <v>0</v>
      </c>
      <c r="AZ853" t="s">
        <v>83</v>
      </c>
      <c r="BA853">
        <v>20</v>
      </c>
      <c r="BB853">
        <v>0</v>
      </c>
      <c r="BC853" t="s">
        <v>76</v>
      </c>
      <c r="BD853">
        <v>0</v>
      </c>
      <c r="BE853" t="s">
        <v>76</v>
      </c>
      <c r="BF853">
        <v>11.473922666666663</v>
      </c>
      <c r="BG853" t="s">
        <v>5754</v>
      </c>
    </row>
    <row r="854" spans="1:59" x14ac:dyDescent="0.25">
      <c r="A854" t="s">
        <v>1026</v>
      </c>
      <c r="B854" t="s">
        <v>156</v>
      </c>
      <c r="C854">
        <v>2</v>
      </c>
      <c r="D854">
        <v>238</v>
      </c>
      <c r="E854" t="s">
        <v>91</v>
      </c>
      <c r="F854" t="s">
        <v>66</v>
      </c>
      <c r="G854" t="s">
        <v>67</v>
      </c>
      <c r="H854" t="s">
        <v>68</v>
      </c>
      <c r="I854" t="s">
        <v>10</v>
      </c>
      <c r="J854" t="s">
        <v>10</v>
      </c>
      <c r="K854" t="s">
        <v>92</v>
      </c>
      <c r="L854">
        <v>50</v>
      </c>
      <c r="M854">
        <v>1137601</v>
      </c>
      <c r="N854">
        <v>0</v>
      </c>
      <c r="O854">
        <v>3</v>
      </c>
      <c r="P854" t="s">
        <v>109</v>
      </c>
      <c r="Q854" t="s">
        <v>4485</v>
      </c>
      <c r="R854">
        <v>22</v>
      </c>
      <c r="S854" t="s">
        <v>2681</v>
      </c>
      <c r="T854">
        <v>0</v>
      </c>
      <c r="U854">
        <v>0</v>
      </c>
      <c r="V854">
        <v>0</v>
      </c>
      <c r="W854">
        <v>0</v>
      </c>
      <c r="X854">
        <v>0</v>
      </c>
      <c r="Y854">
        <v>0</v>
      </c>
      <c r="Z854">
        <v>0</v>
      </c>
      <c r="AA854">
        <v>0</v>
      </c>
      <c r="AB854">
        <v>50</v>
      </c>
      <c r="AC854">
        <v>0</v>
      </c>
      <c r="AD854">
        <v>0</v>
      </c>
      <c r="AE854">
        <v>0</v>
      </c>
      <c r="AF854">
        <v>0</v>
      </c>
      <c r="AG854">
        <v>0</v>
      </c>
      <c r="AH854">
        <v>0</v>
      </c>
      <c r="AI854">
        <v>50</v>
      </c>
      <c r="AJ854">
        <v>50</v>
      </c>
      <c r="AK854">
        <v>50</v>
      </c>
      <c r="AL854">
        <v>50</v>
      </c>
      <c r="AM854">
        <v>0</v>
      </c>
      <c r="AN854">
        <v>4.5454545454545459</v>
      </c>
      <c r="AO854">
        <v>0</v>
      </c>
      <c r="AP854" t="s">
        <v>2682</v>
      </c>
      <c r="AQ854" t="s">
        <v>86</v>
      </c>
      <c r="AR854" t="s">
        <v>191</v>
      </c>
      <c r="AS854">
        <v>0</v>
      </c>
      <c r="AT854">
        <v>0</v>
      </c>
      <c r="AU854">
        <v>0</v>
      </c>
      <c r="AV854">
        <v>0</v>
      </c>
      <c r="AW854">
        <v>0</v>
      </c>
      <c r="AX854">
        <v>0</v>
      </c>
      <c r="AY854">
        <v>0</v>
      </c>
      <c r="AZ854" t="s">
        <v>83</v>
      </c>
      <c r="BA854">
        <v>0</v>
      </c>
      <c r="BB854">
        <v>0</v>
      </c>
      <c r="BC854" t="s">
        <v>76</v>
      </c>
      <c r="BD854">
        <v>1</v>
      </c>
      <c r="BE854" t="s">
        <v>76</v>
      </c>
      <c r="BF854">
        <v>0</v>
      </c>
      <c r="BG854" t="s">
        <v>5754</v>
      </c>
    </row>
    <row r="855" spans="1:59" x14ac:dyDescent="0.25">
      <c r="A855" t="s">
        <v>1027</v>
      </c>
      <c r="B855" t="s">
        <v>156</v>
      </c>
      <c r="C855">
        <v>2</v>
      </c>
      <c r="D855">
        <v>239</v>
      </c>
      <c r="E855" t="s">
        <v>91</v>
      </c>
      <c r="F855" t="s">
        <v>66</v>
      </c>
      <c r="G855" t="s">
        <v>67</v>
      </c>
      <c r="H855" t="s">
        <v>68</v>
      </c>
      <c r="I855" t="s">
        <v>10</v>
      </c>
      <c r="J855" t="s">
        <v>10</v>
      </c>
      <c r="K855" t="s">
        <v>92</v>
      </c>
      <c r="L855">
        <v>50</v>
      </c>
      <c r="M855">
        <v>1137603</v>
      </c>
      <c r="N855">
        <v>0</v>
      </c>
      <c r="O855">
        <v>3</v>
      </c>
      <c r="P855" t="s">
        <v>109</v>
      </c>
      <c r="Q855" t="s">
        <v>4485</v>
      </c>
      <c r="R855">
        <v>22</v>
      </c>
      <c r="S855" t="s">
        <v>2681</v>
      </c>
      <c r="T855">
        <v>0</v>
      </c>
      <c r="U855">
        <v>0</v>
      </c>
      <c r="V855">
        <v>0</v>
      </c>
      <c r="W855">
        <v>0</v>
      </c>
      <c r="X855">
        <v>0</v>
      </c>
      <c r="Y855">
        <v>0</v>
      </c>
      <c r="Z855">
        <v>0</v>
      </c>
      <c r="AA855">
        <v>0</v>
      </c>
      <c r="AB855">
        <v>50</v>
      </c>
      <c r="AC855">
        <v>0</v>
      </c>
      <c r="AD855">
        <v>0</v>
      </c>
      <c r="AE855">
        <v>0</v>
      </c>
      <c r="AF855">
        <v>0</v>
      </c>
      <c r="AG855">
        <v>0</v>
      </c>
      <c r="AH855">
        <v>0</v>
      </c>
      <c r="AI855">
        <v>50</v>
      </c>
      <c r="AJ855">
        <v>50</v>
      </c>
      <c r="AK855">
        <v>50</v>
      </c>
      <c r="AL855">
        <v>50</v>
      </c>
      <c r="AM855">
        <v>0</v>
      </c>
      <c r="AN855">
        <v>4.5454545454545459</v>
      </c>
      <c r="AO855">
        <v>0</v>
      </c>
      <c r="AP855" t="s">
        <v>2682</v>
      </c>
      <c r="AQ855" t="s">
        <v>86</v>
      </c>
      <c r="AR855" t="s">
        <v>191</v>
      </c>
      <c r="AS855">
        <v>0</v>
      </c>
      <c r="AT855">
        <v>0</v>
      </c>
      <c r="AU855">
        <v>0</v>
      </c>
      <c r="AV855">
        <v>0</v>
      </c>
      <c r="AW855">
        <v>0</v>
      </c>
      <c r="AX855">
        <v>0</v>
      </c>
      <c r="AY855">
        <v>0</v>
      </c>
      <c r="AZ855" t="s">
        <v>83</v>
      </c>
      <c r="BA855">
        <v>0</v>
      </c>
      <c r="BB855">
        <v>0</v>
      </c>
      <c r="BC855" t="s">
        <v>76</v>
      </c>
      <c r="BD855">
        <v>2</v>
      </c>
      <c r="BE855" t="s">
        <v>76</v>
      </c>
      <c r="BF855">
        <v>0</v>
      </c>
      <c r="BG855" t="s">
        <v>5754</v>
      </c>
    </row>
    <row r="856" spans="1:59" x14ac:dyDescent="0.25">
      <c r="A856" t="s">
        <v>1028</v>
      </c>
      <c r="B856" t="s">
        <v>156</v>
      </c>
      <c r="C856">
        <v>2</v>
      </c>
      <c r="D856">
        <v>240</v>
      </c>
      <c r="E856" t="s">
        <v>91</v>
      </c>
      <c r="F856" t="s">
        <v>66</v>
      </c>
      <c r="G856" t="s">
        <v>67</v>
      </c>
      <c r="H856" t="s">
        <v>68</v>
      </c>
      <c r="I856" t="s">
        <v>10</v>
      </c>
      <c r="J856" t="s">
        <v>10</v>
      </c>
      <c r="K856" t="s">
        <v>92</v>
      </c>
      <c r="L856">
        <v>50</v>
      </c>
      <c r="M856">
        <v>1137605</v>
      </c>
      <c r="N856">
        <v>0</v>
      </c>
      <c r="O856">
        <v>3</v>
      </c>
      <c r="P856" t="s">
        <v>109</v>
      </c>
      <c r="Q856" t="s">
        <v>4485</v>
      </c>
      <c r="R856">
        <v>22</v>
      </c>
      <c r="S856" t="s">
        <v>2681</v>
      </c>
      <c r="T856">
        <v>0</v>
      </c>
      <c r="U856">
        <v>0</v>
      </c>
      <c r="V856">
        <v>0</v>
      </c>
      <c r="W856">
        <v>0</v>
      </c>
      <c r="X856">
        <v>0</v>
      </c>
      <c r="Y856">
        <v>0</v>
      </c>
      <c r="Z856">
        <v>0</v>
      </c>
      <c r="AA856">
        <v>0</v>
      </c>
      <c r="AB856">
        <v>50</v>
      </c>
      <c r="AC856">
        <v>0</v>
      </c>
      <c r="AD856">
        <v>0</v>
      </c>
      <c r="AE856">
        <v>0</v>
      </c>
      <c r="AF856">
        <v>0</v>
      </c>
      <c r="AG856">
        <v>0</v>
      </c>
      <c r="AH856">
        <v>0</v>
      </c>
      <c r="AI856">
        <v>50</v>
      </c>
      <c r="AJ856">
        <v>50</v>
      </c>
      <c r="AK856">
        <v>50</v>
      </c>
      <c r="AL856">
        <v>50</v>
      </c>
      <c r="AM856">
        <v>0</v>
      </c>
      <c r="AN856">
        <v>4.5454545454545459</v>
      </c>
      <c r="AO856">
        <v>0</v>
      </c>
      <c r="AP856" t="s">
        <v>2682</v>
      </c>
      <c r="AQ856" t="s">
        <v>86</v>
      </c>
      <c r="AR856" t="s">
        <v>191</v>
      </c>
      <c r="AS856">
        <v>0</v>
      </c>
      <c r="AT856">
        <v>0</v>
      </c>
      <c r="AU856">
        <v>0</v>
      </c>
      <c r="AV856">
        <v>0</v>
      </c>
      <c r="AW856">
        <v>0</v>
      </c>
      <c r="AX856">
        <v>0</v>
      </c>
      <c r="AY856">
        <v>0</v>
      </c>
      <c r="AZ856" t="s">
        <v>83</v>
      </c>
      <c r="BA856">
        <v>0</v>
      </c>
      <c r="BB856">
        <v>0</v>
      </c>
      <c r="BC856" t="s">
        <v>76</v>
      </c>
      <c r="BD856">
        <v>3</v>
      </c>
      <c r="BE856" t="s">
        <v>76</v>
      </c>
      <c r="BF856">
        <v>0</v>
      </c>
      <c r="BG856" t="s">
        <v>5754</v>
      </c>
    </row>
    <row r="857" spans="1:59" x14ac:dyDescent="0.25">
      <c r="A857" t="s">
        <v>1029</v>
      </c>
      <c r="B857" t="s">
        <v>156</v>
      </c>
      <c r="C857">
        <v>2</v>
      </c>
      <c r="D857">
        <v>241</v>
      </c>
      <c r="E857" t="s">
        <v>91</v>
      </c>
      <c r="F857" t="s">
        <v>66</v>
      </c>
      <c r="G857" t="s">
        <v>67</v>
      </c>
      <c r="H857" t="s">
        <v>68</v>
      </c>
      <c r="I857" t="s">
        <v>10</v>
      </c>
      <c r="J857" t="s">
        <v>10</v>
      </c>
      <c r="K857" t="s">
        <v>92</v>
      </c>
      <c r="L857">
        <v>50</v>
      </c>
      <c r="M857">
        <v>1137607</v>
      </c>
      <c r="N857">
        <v>0</v>
      </c>
      <c r="O857">
        <v>3</v>
      </c>
      <c r="P857" t="s">
        <v>109</v>
      </c>
      <c r="Q857" t="s">
        <v>4485</v>
      </c>
      <c r="R857">
        <v>22</v>
      </c>
      <c r="S857" t="s">
        <v>2681</v>
      </c>
      <c r="T857">
        <v>0</v>
      </c>
      <c r="U857">
        <v>0</v>
      </c>
      <c r="V857">
        <v>0</v>
      </c>
      <c r="W857">
        <v>0</v>
      </c>
      <c r="X857">
        <v>0</v>
      </c>
      <c r="Y857">
        <v>0</v>
      </c>
      <c r="Z857">
        <v>0</v>
      </c>
      <c r="AA857">
        <v>0</v>
      </c>
      <c r="AB857">
        <v>50</v>
      </c>
      <c r="AC857">
        <v>0</v>
      </c>
      <c r="AD857">
        <v>0</v>
      </c>
      <c r="AE857">
        <v>0</v>
      </c>
      <c r="AF857">
        <v>0</v>
      </c>
      <c r="AG857">
        <v>0</v>
      </c>
      <c r="AH857">
        <v>0</v>
      </c>
      <c r="AI857">
        <v>50</v>
      </c>
      <c r="AJ857">
        <v>50</v>
      </c>
      <c r="AK857">
        <v>50</v>
      </c>
      <c r="AL857">
        <v>50</v>
      </c>
      <c r="AM857">
        <v>0</v>
      </c>
      <c r="AN857">
        <v>4.5454545454545459</v>
      </c>
      <c r="AO857">
        <v>0</v>
      </c>
      <c r="AP857" t="s">
        <v>2682</v>
      </c>
      <c r="AQ857" t="s">
        <v>86</v>
      </c>
      <c r="AR857" t="s">
        <v>191</v>
      </c>
      <c r="AS857">
        <v>0</v>
      </c>
      <c r="AT857">
        <v>0</v>
      </c>
      <c r="AU857">
        <v>0</v>
      </c>
      <c r="AV857">
        <v>0</v>
      </c>
      <c r="AW857">
        <v>0</v>
      </c>
      <c r="AX857">
        <v>0</v>
      </c>
      <c r="AY857">
        <v>0</v>
      </c>
      <c r="AZ857" t="s">
        <v>83</v>
      </c>
      <c r="BA857">
        <v>0</v>
      </c>
      <c r="BB857">
        <v>0</v>
      </c>
      <c r="BC857" t="s">
        <v>76</v>
      </c>
      <c r="BD857">
        <v>4</v>
      </c>
      <c r="BE857" t="s">
        <v>76</v>
      </c>
      <c r="BF857">
        <v>0</v>
      </c>
      <c r="BG857" t="s">
        <v>5754</v>
      </c>
    </row>
    <row r="858" spans="1:59" x14ac:dyDescent="0.25">
      <c r="A858" t="s">
        <v>1030</v>
      </c>
      <c r="B858" t="s">
        <v>156</v>
      </c>
      <c r="C858">
        <v>2</v>
      </c>
      <c r="D858">
        <v>242</v>
      </c>
      <c r="E858" t="s">
        <v>91</v>
      </c>
      <c r="F858" t="s">
        <v>66</v>
      </c>
      <c r="G858" t="s">
        <v>67</v>
      </c>
      <c r="H858" t="s">
        <v>68</v>
      </c>
      <c r="I858" t="s">
        <v>10</v>
      </c>
      <c r="J858" t="s">
        <v>10</v>
      </c>
      <c r="K858" t="s">
        <v>92</v>
      </c>
      <c r="L858">
        <v>50</v>
      </c>
      <c r="M858">
        <v>1137609</v>
      </c>
      <c r="N858">
        <v>0</v>
      </c>
      <c r="O858">
        <v>3</v>
      </c>
      <c r="P858" t="s">
        <v>109</v>
      </c>
      <c r="Q858" t="s">
        <v>4485</v>
      </c>
      <c r="R858">
        <v>22</v>
      </c>
      <c r="S858" t="s">
        <v>2681</v>
      </c>
      <c r="T858">
        <v>0</v>
      </c>
      <c r="U858">
        <v>0</v>
      </c>
      <c r="V858">
        <v>0</v>
      </c>
      <c r="W858">
        <v>0</v>
      </c>
      <c r="X858">
        <v>0</v>
      </c>
      <c r="Y858">
        <v>0</v>
      </c>
      <c r="Z858">
        <v>0</v>
      </c>
      <c r="AA858">
        <v>0</v>
      </c>
      <c r="AB858">
        <v>50</v>
      </c>
      <c r="AC858">
        <v>0</v>
      </c>
      <c r="AD858">
        <v>0</v>
      </c>
      <c r="AE858">
        <v>0</v>
      </c>
      <c r="AF858">
        <v>0</v>
      </c>
      <c r="AG858">
        <v>0</v>
      </c>
      <c r="AH858">
        <v>0</v>
      </c>
      <c r="AI858">
        <v>50</v>
      </c>
      <c r="AJ858">
        <v>50</v>
      </c>
      <c r="AK858">
        <v>50</v>
      </c>
      <c r="AL858">
        <v>50</v>
      </c>
      <c r="AM858">
        <v>0</v>
      </c>
      <c r="AN858">
        <v>4.5454545454545459</v>
      </c>
      <c r="AO858">
        <v>0</v>
      </c>
      <c r="AP858" t="s">
        <v>2682</v>
      </c>
      <c r="AQ858" t="s">
        <v>86</v>
      </c>
      <c r="AR858" t="s">
        <v>191</v>
      </c>
      <c r="AS858">
        <v>0</v>
      </c>
      <c r="AT858">
        <v>0</v>
      </c>
      <c r="AU858">
        <v>0</v>
      </c>
      <c r="AV858">
        <v>0</v>
      </c>
      <c r="AW858">
        <v>0</v>
      </c>
      <c r="AX858">
        <v>0</v>
      </c>
      <c r="AY858">
        <v>0</v>
      </c>
      <c r="AZ858" t="s">
        <v>83</v>
      </c>
      <c r="BA858">
        <v>0</v>
      </c>
      <c r="BB858">
        <v>0</v>
      </c>
      <c r="BC858" t="s">
        <v>76</v>
      </c>
      <c r="BD858">
        <v>5</v>
      </c>
      <c r="BE858" t="s">
        <v>76</v>
      </c>
      <c r="BF858">
        <v>0</v>
      </c>
      <c r="BG858" t="s">
        <v>5754</v>
      </c>
    </row>
    <row r="859" spans="1:59" x14ac:dyDescent="0.25">
      <c r="A859" t="s">
        <v>1031</v>
      </c>
      <c r="B859" t="s">
        <v>156</v>
      </c>
      <c r="C859">
        <v>2</v>
      </c>
      <c r="D859">
        <v>243</v>
      </c>
      <c r="E859" t="s">
        <v>91</v>
      </c>
      <c r="F859" t="s">
        <v>66</v>
      </c>
      <c r="G859" t="s">
        <v>67</v>
      </c>
      <c r="H859" t="s">
        <v>68</v>
      </c>
      <c r="I859" t="s">
        <v>10</v>
      </c>
      <c r="J859" t="s">
        <v>10</v>
      </c>
      <c r="K859" t="s">
        <v>92</v>
      </c>
      <c r="L859">
        <v>50</v>
      </c>
      <c r="M859">
        <v>1137611</v>
      </c>
      <c r="N859">
        <v>0</v>
      </c>
      <c r="O859">
        <v>3</v>
      </c>
      <c r="P859" t="s">
        <v>109</v>
      </c>
      <c r="Q859" t="s">
        <v>4485</v>
      </c>
      <c r="R859">
        <v>22</v>
      </c>
      <c r="S859" t="s">
        <v>2681</v>
      </c>
      <c r="T859">
        <v>0</v>
      </c>
      <c r="U859">
        <v>0</v>
      </c>
      <c r="V859">
        <v>0</v>
      </c>
      <c r="W859">
        <v>0</v>
      </c>
      <c r="X859">
        <v>0</v>
      </c>
      <c r="Y859">
        <v>0</v>
      </c>
      <c r="Z859">
        <v>0</v>
      </c>
      <c r="AA859">
        <v>0</v>
      </c>
      <c r="AB859">
        <v>50</v>
      </c>
      <c r="AC859">
        <v>0</v>
      </c>
      <c r="AD859">
        <v>0</v>
      </c>
      <c r="AE859">
        <v>0</v>
      </c>
      <c r="AF859">
        <v>0</v>
      </c>
      <c r="AG859">
        <v>0</v>
      </c>
      <c r="AH859">
        <v>0</v>
      </c>
      <c r="AI859">
        <v>50</v>
      </c>
      <c r="AJ859">
        <v>50</v>
      </c>
      <c r="AK859">
        <v>50</v>
      </c>
      <c r="AL859">
        <v>50</v>
      </c>
      <c r="AM859">
        <v>0</v>
      </c>
      <c r="AN859">
        <v>4.5454545454545459</v>
      </c>
      <c r="AO859">
        <v>0</v>
      </c>
      <c r="AP859" t="s">
        <v>2682</v>
      </c>
      <c r="AQ859" t="s">
        <v>86</v>
      </c>
      <c r="AR859" t="s">
        <v>191</v>
      </c>
      <c r="AS859">
        <v>0</v>
      </c>
      <c r="AT859">
        <v>0</v>
      </c>
      <c r="AU859">
        <v>0</v>
      </c>
      <c r="AV859">
        <v>0</v>
      </c>
      <c r="AW859">
        <v>0</v>
      </c>
      <c r="AX859">
        <v>0</v>
      </c>
      <c r="AY859">
        <v>0</v>
      </c>
      <c r="AZ859" t="s">
        <v>83</v>
      </c>
      <c r="BA859">
        <v>0</v>
      </c>
      <c r="BB859">
        <v>0</v>
      </c>
      <c r="BC859" t="s">
        <v>76</v>
      </c>
      <c r="BD859">
        <v>6</v>
      </c>
      <c r="BE859" t="s">
        <v>76</v>
      </c>
      <c r="BF859">
        <v>0</v>
      </c>
      <c r="BG859" t="s">
        <v>5754</v>
      </c>
    </row>
    <row r="860" spans="1:59" x14ac:dyDescent="0.25">
      <c r="A860" t="s">
        <v>1032</v>
      </c>
      <c r="B860" t="s">
        <v>156</v>
      </c>
      <c r="C860">
        <v>2</v>
      </c>
      <c r="D860">
        <v>244</v>
      </c>
      <c r="E860" t="s">
        <v>91</v>
      </c>
      <c r="F860" t="s">
        <v>66</v>
      </c>
      <c r="G860" t="s">
        <v>67</v>
      </c>
      <c r="H860" t="s">
        <v>68</v>
      </c>
      <c r="I860" t="s">
        <v>10</v>
      </c>
      <c r="J860" t="s">
        <v>10</v>
      </c>
      <c r="K860" t="s">
        <v>92</v>
      </c>
      <c r="L860">
        <v>50</v>
      </c>
      <c r="M860">
        <v>1137613</v>
      </c>
      <c r="N860">
        <v>0</v>
      </c>
      <c r="O860">
        <v>3</v>
      </c>
      <c r="P860" t="s">
        <v>109</v>
      </c>
      <c r="Q860" t="s">
        <v>4485</v>
      </c>
      <c r="R860">
        <v>22</v>
      </c>
      <c r="S860" t="s">
        <v>2681</v>
      </c>
      <c r="T860">
        <v>0</v>
      </c>
      <c r="U860">
        <v>0</v>
      </c>
      <c r="V860">
        <v>0</v>
      </c>
      <c r="W860">
        <v>0</v>
      </c>
      <c r="X860">
        <v>0</v>
      </c>
      <c r="Y860">
        <v>0</v>
      </c>
      <c r="Z860">
        <v>0</v>
      </c>
      <c r="AA860">
        <v>0</v>
      </c>
      <c r="AB860">
        <v>50</v>
      </c>
      <c r="AC860">
        <v>0</v>
      </c>
      <c r="AD860">
        <v>0</v>
      </c>
      <c r="AE860">
        <v>0</v>
      </c>
      <c r="AF860">
        <v>0</v>
      </c>
      <c r="AG860">
        <v>0</v>
      </c>
      <c r="AH860">
        <v>0</v>
      </c>
      <c r="AI860">
        <v>50</v>
      </c>
      <c r="AJ860">
        <v>50</v>
      </c>
      <c r="AK860">
        <v>50</v>
      </c>
      <c r="AL860">
        <v>50</v>
      </c>
      <c r="AM860">
        <v>0</v>
      </c>
      <c r="AN860">
        <v>4.5454545454545459</v>
      </c>
      <c r="AO860">
        <v>0</v>
      </c>
      <c r="AP860" t="s">
        <v>2682</v>
      </c>
      <c r="AQ860" t="s">
        <v>86</v>
      </c>
      <c r="AR860" t="s">
        <v>191</v>
      </c>
      <c r="AS860">
        <v>0</v>
      </c>
      <c r="AT860">
        <v>0</v>
      </c>
      <c r="AU860">
        <v>0</v>
      </c>
      <c r="AV860">
        <v>0</v>
      </c>
      <c r="AW860">
        <v>0</v>
      </c>
      <c r="AX860">
        <v>0</v>
      </c>
      <c r="AY860">
        <v>0</v>
      </c>
      <c r="AZ860" t="s">
        <v>83</v>
      </c>
      <c r="BA860">
        <v>0</v>
      </c>
      <c r="BB860">
        <v>0</v>
      </c>
      <c r="BC860" t="s">
        <v>81</v>
      </c>
      <c r="BD860">
        <v>7</v>
      </c>
      <c r="BE860" t="s">
        <v>76</v>
      </c>
      <c r="BF860">
        <v>0</v>
      </c>
      <c r="BG860" t="s">
        <v>5754</v>
      </c>
    </row>
    <row r="861" spans="1:59" x14ac:dyDescent="0.25">
      <c r="A861" t="s">
        <v>1033</v>
      </c>
      <c r="B861" t="s">
        <v>156</v>
      </c>
      <c r="C861">
        <v>2</v>
      </c>
      <c r="D861">
        <v>245</v>
      </c>
      <c r="E861">
        <v>1</v>
      </c>
      <c r="F861" t="s">
        <v>66</v>
      </c>
      <c r="G861" t="s">
        <v>67</v>
      </c>
      <c r="H861" t="s">
        <v>68</v>
      </c>
      <c r="I861" t="s">
        <v>7</v>
      </c>
      <c r="J861" t="s">
        <v>7</v>
      </c>
      <c r="K861" t="s">
        <v>70</v>
      </c>
      <c r="L861">
        <v>50</v>
      </c>
      <c r="M861">
        <v>1137615</v>
      </c>
      <c r="N861">
        <v>6</v>
      </c>
      <c r="O861">
        <v>3</v>
      </c>
      <c r="P861" t="s">
        <v>109</v>
      </c>
      <c r="Q861" t="s">
        <v>4486</v>
      </c>
      <c r="R861">
        <v>23</v>
      </c>
      <c r="T861">
        <v>5</v>
      </c>
      <c r="U861">
        <v>10</v>
      </c>
      <c r="V861">
        <v>10</v>
      </c>
      <c r="W861">
        <v>0</v>
      </c>
      <c r="X861">
        <v>10</v>
      </c>
      <c r="Y861">
        <v>2</v>
      </c>
      <c r="Z861">
        <v>17</v>
      </c>
      <c r="AA861">
        <v>22</v>
      </c>
      <c r="AB861">
        <v>50</v>
      </c>
      <c r="AC861">
        <v>11</v>
      </c>
      <c r="AD861">
        <v>12</v>
      </c>
      <c r="AE861">
        <v>3</v>
      </c>
      <c r="AF861">
        <v>26</v>
      </c>
      <c r="AG861">
        <v>0</v>
      </c>
      <c r="AH861">
        <v>39</v>
      </c>
      <c r="AI861">
        <v>24</v>
      </c>
      <c r="AJ861">
        <v>36</v>
      </c>
      <c r="AK861">
        <v>39</v>
      </c>
      <c r="AL861">
        <v>0</v>
      </c>
      <c r="AM861">
        <v>0.12</v>
      </c>
      <c r="AN861">
        <v>3.2727272727272729</v>
      </c>
      <c r="AO861">
        <v>0</v>
      </c>
      <c r="AP861" t="s">
        <v>82</v>
      </c>
      <c r="AQ861" t="s">
        <v>73</v>
      </c>
      <c r="AR861" t="s">
        <v>157</v>
      </c>
      <c r="AS861">
        <v>1506</v>
      </c>
      <c r="AT861">
        <v>1501</v>
      </c>
      <c r="AU861">
        <v>0</v>
      </c>
      <c r="AV861">
        <v>0</v>
      </c>
      <c r="AW861">
        <v>3.0070000000000001</v>
      </c>
      <c r="AX861">
        <v>0.27336363636363636</v>
      </c>
      <c r="AY861">
        <v>7.1074545454545452</v>
      </c>
      <c r="AZ861" t="s">
        <v>74</v>
      </c>
      <c r="BA861">
        <v>-1.1074545454545452</v>
      </c>
      <c r="BB861">
        <v>-4.0512138343864308</v>
      </c>
      <c r="BC861" t="s">
        <v>75</v>
      </c>
      <c r="BD861">
        <v>0</v>
      </c>
      <c r="BE861" t="s">
        <v>76</v>
      </c>
      <c r="BF861">
        <v>3.05</v>
      </c>
      <c r="BG861" t="s">
        <v>5755</v>
      </c>
    </row>
    <row r="862" spans="1:59" x14ac:dyDescent="0.25">
      <c r="A862" t="s">
        <v>1034</v>
      </c>
      <c r="B862" t="s">
        <v>156</v>
      </c>
      <c r="C862">
        <v>2</v>
      </c>
      <c r="D862">
        <v>246</v>
      </c>
      <c r="E862">
        <v>1</v>
      </c>
      <c r="F862" t="s">
        <v>66</v>
      </c>
      <c r="G862" t="s">
        <v>67</v>
      </c>
      <c r="H862" t="s">
        <v>68</v>
      </c>
      <c r="I862" t="s">
        <v>7</v>
      </c>
      <c r="J862" t="s">
        <v>7</v>
      </c>
      <c r="K862" t="s">
        <v>70</v>
      </c>
      <c r="L862">
        <v>50</v>
      </c>
      <c r="M862">
        <v>1137617</v>
      </c>
      <c r="N862">
        <v>6</v>
      </c>
      <c r="O862">
        <v>3</v>
      </c>
      <c r="P862" t="s">
        <v>109</v>
      </c>
      <c r="Q862" t="s">
        <v>4486</v>
      </c>
      <c r="R862">
        <v>23</v>
      </c>
      <c r="T862">
        <v>13</v>
      </c>
      <c r="U862">
        <v>18</v>
      </c>
      <c r="V862">
        <v>7</v>
      </c>
      <c r="W862">
        <v>0</v>
      </c>
      <c r="X862">
        <v>7</v>
      </c>
      <c r="Y862">
        <v>5</v>
      </c>
      <c r="Z862">
        <v>25</v>
      </c>
      <c r="AA862">
        <v>30</v>
      </c>
      <c r="AB862">
        <v>50</v>
      </c>
      <c r="AC862">
        <v>21</v>
      </c>
      <c r="AD862">
        <v>9</v>
      </c>
      <c r="AE862">
        <v>6</v>
      </c>
      <c r="AF862">
        <v>36</v>
      </c>
      <c r="AG862">
        <v>0</v>
      </c>
      <c r="AH862">
        <v>29</v>
      </c>
      <c r="AI862">
        <v>14</v>
      </c>
      <c r="AJ862">
        <v>23</v>
      </c>
      <c r="AK862">
        <v>29</v>
      </c>
      <c r="AL862">
        <v>0</v>
      </c>
      <c r="AM862">
        <v>0.12</v>
      </c>
      <c r="AN862">
        <v>2.0909090909090908</v>
      </c>
      <c r="AO862">
        <v>0</v>
      </c>
      <c r="AP862" t="s">
        <v>82</v>
      </c>
      <c r="AQ862" t="s">
        <v>73</v>
      </c>
      <c r="AR862" t="s">
        <v>157</v>
      </c>
      <c r="AS862">
        <v>1835</v>
      </c>
      <c r="AT862">
        <v>1833</v>
      </c>
      <c r="AU862">
        <v>0</v>
      </c>
      <c r="AV862">
        <v>0</v>
      </c>
      <c r="AW862">
        <v>3.6680000000000001</v>
      </c>
      <c r="AX862">
        <v>0.17466666666666666</v>
      </c>
      <c r="AY862">
        <v>6.2880000000000003</v>
      </c>
      <c r="AZ862" t="s">
        <v>74</v>
      </c>
      <c r="BA862">
        <v>-0.28800000000000026</v>
      </c>
      <c r="BB862">
        <v>-1.6488549618320625</v>
      </c>
      <c r="BC862" t="s">
        <v>76</v>
      </c>
      <c r="BD862">
        <v>0</v>
      </c>
      <c r="BE862" t="s">
        <v>76</v>
      </c>
      <c r="BF862">
        <v>3.7770000000000001</v>
      </c>
      <c r="BG862" t="s">
        <v>5755</v>
      </c>
    </row>
    <row r="863" spans="1:59" x14ac:dyDescent="0.25">
      <c r="A863" t="s">
        <v>1035</v>
      </c>
      <c r="B863" t="s">
        <v>156</v>
      </c>
      <c r="C863">
        <v>2</v>
      </c>
      <c r="D863">
        <v>247</v>
      </c>
      <c r="E863">
        <v>1</v>
      </c>
      <c r="F863" t="s">
        <v>66</v>
      </c>
      <c r="G863" t="s">
        <v>67</v>
      </c>
      <c r="H863" t="s">
        <v>68</v>
      </c>
      <c r="I863" t="s">
        <v>7</v>
      </c>
      <c r="J863" t="s">
        <v>7</v>
      </c>
      <c r="K863" t="s">
        <v>70</v>
      </c>
      <c r="L863">
        <v>50</v>
      </c>
      <c r="M863">
        <v>1137619</v>
      </c>
      <c r="N863">
        <v>6</v>
      </c>
      <c r="O863">
        <v>3</v>
      </c>
      <c r="P863" t="s">
        <v>109</v>
      </c>
      <c r="Q863" t="s">
        <v>4486</v>
      </c>
      <c r="R863">
        <v>23</v>
      </c>
      <c r="T863">
        <v>13</v>
      </c>
      <c r="U863">
        <v>18</v>
      </c>
      <c r="V863">
        <v>3</v>
      </c>
      <c r="W863">
        <v>0</v>
      </c>
      <c r="X863">
        <v>3</v>
      </c>
      <c r="Y863">
        <v>0</v>
      </c>
      <c r="Z863">
        <v>16</v>
      </c>
      <c r="AA863">
        <v>21</v>
      </c>
      <c r="AB863">
        <v>50</v>
      </c>
      <c r="AC863">
        <v>19</v>
      </c>
      <c r="AD863">
        <v>3</v>
      </c>
      <c r="AE863">
        <v>0</v>
      </c>
      <c r="AF863">
        <v>22</v>
      </c>
      <c r="AG863">
        <v>0</v>
      </c>
      <c r="AH863">
        <v>31</v>
      </c>
      <c r="AI863">
        <v>28</v>
      </c>
      <c r="AJ863">
        <v>31</v>
      </c>
      <c r="AK863">
        <v>31</v>
      </c>
      <c r="AL863">
        <v>0</v>
      </c>
      <c r="AM863">
        <v>0.12</v>
      </c>
      <c r="AN863">
        <v>2.8181818181818183</v>
      </c>
      <c r="AO863">
        <v>0</v>
      </c>
      <c r="AP863" t="s">
        <v>82</v>
      </c>
      <c r="AQ863" t="s">
        <v>73</v>
      </c>
      <c r="AR863" t="s">
        <v>157</v>
      </c>
      <c r="AS863">
        <v>1460</v>
      </c>
      <c r="AT863">
        <v>1484</v>
      </c>
      <c r="AU863">
        <v>0</v>
      </c>
      <c r="AV863">
        <v>0</v>
      </c>
      <c r="AW863">
        <v>2.944</v>
      </c>
      <c r="AX863">
        <v>0.15494736842105264</v>
      </c>
      <c r="AY863">
        <v>3.4088421052631581</v>
      </c>
      <c r="AZ863" t="s">
        <v>74</v>
      </c>
      <c r="BA863">
        <v>2.5911578947368419</v>
      </c>
      <c r="BB863">
        <v>16.72282608695652</v>
      </c>
      <c r="BC863" t="s">
        <v>76</v>
      </c>
      <c r="BD863">
        <v>0</v>
      </c>
      <c r="BE863" t="s">
        <v>76</v>
      </c>
      <c r="BF863">
        <v>3.13</v>
      </c>
      <c r="BG863" t="s">
        <v>5755</v>
      </c>
    </row>
    <row r="864" spans="1:59" x14ac:dyDescent="0.25">
      <c r="A864" t="s">
        <v>1036</v>
      </c>
      <c r="B864" t="s">
        <v>156</v>
      </c>
      <c r="C864">
        <v>2</v>
      </c>
      <c r="D864">
        <v>248</v>
      </c>
      <c r="E864">
        <v>1</v>
      </c>
      <c r="F864" t="s">
        <v>66</v>
      </c>
      <c r="G864" t="s">
        <v>67</v>
      </c>
      <c r="H864" t="s">
        <v>68</v>
      </c>
      <c r="I864" t="s">
        <v>7</v>
      </c>
      <c r="J864" t="s">
        <v>7</v>
      </c>
      <c r="K864" t="s">
        <v>70</v>
      </c>
      <c r="L864">
        <v>50</v>
      </c>
      <c r="M864">
        <v>1137621</v>
      </c>
      <c r="N864">
        <v>6</v>
      </c>
      <c r="O864">
        <v>3</v>
      </c>
      <c r="P864" t="s">
        <v>109</v>
      </c>
      <c r="Q864" t="s">
        <v>4486</v>
      </c>
      <c r="R864">
        <v>23</v>
      </c>
      <c r="T864">
        <v>15</v>
      </c>
      <c r="U864">
        <v>20</v>
      </c>
      <c r="V864">
        <v>5</v>
      </c>
      <c r="W864">
        <v>0</v>
      </c>
      <c r="X864">
        <v>5</v>
      </c>
      <c r="Y864">
        <v>0</v>
      </c>
      <c r="Z864">
        <v>20</v>
      </c>
      <c r="AA864">
        <v>25</v>
      </c>
      <c r="AB864">
        <v>50</v>
      </c>
      <c r="AC864">
        <v>22</v>
      </c>
      <c r="AD864">
        <v>5</v>
      </c>
      <c r="AE864">
        <v>0</v>
      </c>
      <c r="AF864">
        <v>27</v>
      </c>
      <c r="AG864">
        <v>0</v>
      </c>
      <c r="AH864">
        <v>28</v>
      </c>
      <c r="AI864">
        <v>23</v>
      </c>
      <c r="AJ864">
        <v>28</v>
      </c>
      <c r="AK864">
        <v>28</v>
      </c>
      <c r="AL864">
        <v>0</v>
      </c>
      <c r="AM864">
        <v>0.12</v>
      </c>
      <c r="AN864">
        <v>2.5454545454545454</v>
      </c>
      <c r="AO864">
        <v>0</v>
      </c>
      <c r="AP864" t="s">
        <v>82</v>
      </c>
      <c r="AQ864" t="s">
        <v>73</v>
      </c>
      <c r="AR864" t="s">
        <v>157</v>
      </c>
      <c r="AS864">
        <v>2052</v>
      </c>
      <c r="AT864">
        <v>2092</v>
      </c>
      <c r="AU864">
        <v>0</v>
      </c>
      <c r="AV864">
        <v>0</v>
      </c>
      <c r="AW864">
        <v>4.1440000000000001</v>
      </c>
      <c r="AX864">
        <v>0.18836363636363637</v>
      </c>
      <c r="AY864">
        <v>5.0858181818181825</v>
      </c>
      <c r="AZ864" t="s">
        <v>74</v>
      </c>
      <c r="BA864">
        <v>0.91418181818181754</v>
      </c>
      <c r="BB864">
        <v>4.8532818532818496</v>
      </c>
      <c r="BC864" t="s">
        <v>76</v>
      </c>
      <c r="BD864">
        <v>0</v>
      </c>
      <c r="BE864" t="s">
        <v>76</v>
      </c>
      <c r="BF864">
        <v>4.1289999999999996</v>
      </c>
      <c r="BG864" t="s">
        <v>5755</v>
      </c>
    </row>
    <row r="865" spans="1:59" x14ac:dyDescent="0.25">
      <c r="A865" t="s">
        <v>1037</v>
      </c>
      <c r="B865" t="s">
        <v>156</v>
      </c>
      <c r="C865">
        <v>2</v>
      </c>
      <c r="D865">
        <v>249</v>
      </c>
      <c r="E865">
        <v>1</v>
      </c>
      <c r="F865" t="s">
        <v>66</v>
      </c>
      <c r="G865" t="s">
        <v>67</v>
      </c>
      <c r="H865" t="s">
        <v>68</v>
      </c>
      <c r="I865" t="s">
        <v>7</v>
      </c>
      <c r="J865" t="s">
        <v>7</v>
      </c>
      <c r="K865" t="s">
        <v>70</v>
      </c>
      <c r="L865">
        <v>50</v>
      </c>
      <c r="M865">
        <v>1137623</v>
      </c>
      <c r="N865">
        <v>6</v>
      </c>
      <c r="O865">
        <v>3</v>
      </c>
      <c r="P865" t="s">
        <v>109</v>
      </c>
      <c r="Q865" t="s">
        <v>4486</v>
      </c>
      <c r="R865">
        <v>23</v>
      </c>
      <c r="T865">
        <v>15</v>
      </c>
      <c r="U865">
        <v>20</v>
      </c>
      <c r="V865">
        <v>4</v>
      </c>
      <c r="W865">
        <v>0</v>
      </c>
      <c r="X865">
        <v>4</v>
      </c>
      <c r="Y865">
        <v>1</v>
      </c>
      <c r="Z865">
        <v>20</v>
      </c>
      <c r="AA865">
        <v>25</v>
      </c>
      <c r="AB865">
        <v>50</v>
      </c>
      <c r="AC865">
        <v>30</v>
      </c>
      <c r="AD865">
        <v>5</v>
      </c>
      <c r="AE865">
        <v>2</v>
      </c>
      <c r="AF865">
        <v>37</v>
      </c>
      <c r="AG865">
        <v>0</v>
      </c>
      <c r="AH865">
        <v>20</v>
      </c>
      <c r="AI865">
        <v>13</v>
      </c>
      <c r="AJ865">
        <v>18</v>
      </c>
      <c r="AK865">
        <v>20</v>
      </c>
      <c r="AL865">
        <v>0</v>
      </c>
      <c r="AM865">
        <v>0.12</v>
      </c>
      <c r="AN865">
        <v>1.6363636363636365</v>
      </c>
      <c r="AO865">
        <v>0</v>
      </c>
      <c r="AP865" t="s">
        <v>82</v>
      </c>
      <c r="AQ865" t="s">
        <v>73</v>
      </c>
      <c r="AR865" t="s">
        <v>157</v>
      </c>
      <c r="AS865">
        <v>2265</v>
      </c>
      <c r="AT865">
        <v>2199</v>
      </c>
      <c r="AU865">
        <v>0</v>
      </c>
      <c r="AV865">
        <v>0</v>
      </c>
      <c r="AW865">
        <v>4.4640000000000004</v>
      </c>
      <c r="AX865">
        <v>0.14880000000000002</v>
      </c>
      <c r="AY865">
        <v>5.5056000000000003</v>
      </c>
      <c r="AZ865" t="s">
        <v>74</v>
      </c>
      <c r="BA865">
        <v>0.49439999999999973</v>
      </c>
      <c r="BB865">
        <v>3.3225806451612883</v>
      </c>
      <c r="BC865" t="s">
        <v>76</v>
      </c>
      <c r="BD865">
        <v>0</v>
      </c>
      <c r="BE865" t="s">
        <v>76</v>
      </c>
      <c r="BF865">
        <v>4.5309999999999997</v>
      </c>
      <c r="BG865" t="s">
        <v>5755</v>
      </c>
    </row>
    <row r="866" spans="1:59" x14ac:dyDescent="0.25">
      <c r="A866" t="s">
        <v>1038</v>
      </c>
      <c r="B866" t="s">
        <v>156</v>
      </c>
      <c r="C866">
        <v>2</v>
      </c>
      <c r="D866">
        <v>250</v>
      </c>
      <c r="E866">
        <v>1</v>
      </c>
      <c r="F866" t="s">
        <v>66</v>
      </c>
      <c r="G866" t="s">
        <v>67</v>
      </c>
      <c r="H866" t="s">
        <v>77</v>
      </c>
      <c r="I866" t="s">
        <v>5</v>
      </c>
      <c r="J866" t="s">
        <v>78</v>
      </c>
      <c r="K866" t="s">
        <v>70</v>
      </c>
      <c r="L866">
        <v>50</v>
      </c>
      <c r="M866">
        <v>1137625</v>
      </c>
      <c r="N866">
        <v>5</v>
      </c>
      <c r="O866">
        <v>3</v>
      </c>
      <c r="P866" t="s">
        <v>109</v>
      </c>
      <c r="Q866" t="s">
        <v>4486</v>
      </c>
      <c r="R866">
        <v>23</v>
      </c>
      <c r="T866">
        <v>0</v>
      </c>
      <c r="U866">
        <v>4</v>
      </c>
      <c r="V866">
        <v>0</v>
      </c>
      <c r="W866">
        <v>0</v>
      </c>
      <c r="X866">
        <v>0</v>
      </c>
      <c r="Y866">
        <v>0</v>
      </c>
      <c r="Z866">
        <v>0</v>
      </c>
      <c r="AA866">
        <v>4</v>
      </c>
      <c r="AB866">
        <v>50</v>
      </c>
      <c r="AC866">
        <v>4</v>
      </c>
      <c r="AD866">
        <v>0</v>
      </c>
      <c r="AE866">
        <v>0</v>
      </c>
      <c r="AF866">
        <v>4</v>
      </c>
      <c r="AG866">
        <v>0</v>
      </c>
      <c r="AH866">
        <v>46</v>
      </c>
      <c r="AI866">
        <v>46</v>
      </c>
      <c r="AJ866">
        <v>46</v>
      </c>
      <c r="AK866">
        <v>46</v>
      </c>
      <c r="AL866">
        <v>0</v>
      </c>
      <c r="AM866">
        <v>0.1</v>
      </c>
      <c r="AN866">
        <v>4.1818181818181817</v>
      </c>
      <c r="AO866">
        <v>0</v>
      </c>
      <c r="AP866" t="s">
        <v>79</v>
      </c>
      <c r="AQ866" t="s">
        <v>73</v>
      </c>
      <c r="AR866" t="s">
        <v>157</v>
      </c>
      <c r="AS866">
        <v>0</v>
      </c>
      <c r="AT866">
        <v>0</v>
      </c>
      <c r="AU866">
        <v>0</v>
      </c>
      <c r="AV866">
        <v>0</v>
      </c>
      <c r="AW866">
        <v>0</v>
      </c>
      <c r="AX866">
        <v>0</v>
      </c>
      <c r="AY866">
        <v>0</v>
      </c>
      <c r="AZ866" t="s">
        <v>80</v>
      </c>
      <c r="BA866">
        <v>5</v>
      </c>
      <c r="BB866">
        <v>0</v>
      </c>
      <c r="BC866" t="s">
        <v>76</v>
      </c>
      <c r="BD866">
        <v>0</v>
      </c>
      <c r="BE866" t="s">
        <v>76</v>
      </c>
      <c r="BF866">
        <v>4.980077333333333</v>
      </c>
      <c r="BG866" t="s">
        <v>5755</v>
      </c>
    </row>
    <row r="867" spans="1:59" x14ac:dyDescent="0.25">
      <c r="A867" t="s">
        <v>1039</v>
      </c>
      <c r="B867" t="s">
        <v>156</v>
      </c>
      <c r="C867">
        <v>2</v>
      </c>
      <c r="D867">
        <v>251</v>
      </c>
      <c r="E867">
        <v>1</v>
      </c>
      <c r="F867" t="s">
        <v>66</v>
      </c>
      <c r="G867" t="s">
        <v>67</v>
      </c>
      <c r="H867" t="s">
        <v>68</v>
      </c>
      <c r="I867" t="s">
        <v>7</v>
      </c>
      <c r="J867" t="s">
        <v>7</v>
      </c>
      <c r="K867" t="s">
        <v>70</v>
      </c>
      <c r="L867">
        <v>50</v>
      </c>
      <c r="M867">
        <v>1137627</v>
      </c>
      <c r="N867">
        <v>6</v>
      </c>
      <c r="O867">
        <v>3</v>
      </c>
      <c r="P867" t="s">
        <v>109</v>
      </c>
      <c r="Q867" t="s">
        <v>4486</v>
      </c>
      <c r="R867">
        <v>23</v>
      </c>
      <c r="T867">
        <v>12</v>
      </c>
      <c r="U867">
        <v>17</v>
      </c>
      <c r="V867">
        <v>5</v>
      </c>
      <c r="W867">
        <v>0</v>
      </c>
      <c r="X867">
        <v>5</v>
      </c>
      <c r="Y867">
        <v>3</v>
      </c>
      <c r="Z867">
        <v>20</v>
      </c>
      <c r="AA867">
        <v>25</v>
      </c>
      <c r="AB867">
        <v>50</v>
      </c>
      <c r="AC867">
        <v>22</v>
      </c>
      <c r="AD867">
        <v>7</v>
      </c>
      <c r="AE867">
        <v>3</v>
      </c>
      <c r="AF867">
        <v>32</v>
      </c>
      <c r="AG867">
        <v>0</v>
      </c>
      <c r="AH867">
        <v>28</v>
      </c>
      <c r="AI867">
        <v>18</v>
      </c>
      <c r="AJ867">
        <v>25</v>
      </c>
      <c r="AK867">
        <v>28</v>
      </c>
      <c r="AL867">
        <v>0</v>
      </c>
      <c r="AM867">
        <v>0.12</v>
      </c>
      <c r="AN867">
        <v>2.2727272727272729</v>
      </c>
      <c r="AO867">
        <v>0</v>
      </c>
      <c r="AP867" t="s">
        <v>82</v>
      </c>
      <c r="AQ867" t="s">
        <v>73</v>
      </c>
      <c r="AR867" t="s">
        <v>157</v>
      </c>
      <c r="AS867">
        <v>2374</v>
      </c>
      <c r="AT867">
        <v>2330</v>
      </c>
      <c r="AU867">
        <v>0</v>
      </c>
      <c r="AV867">
        <v>0</v>
      </c>
      <c r="AW867">
        <v>4.7039999999999997</v>
      </c>
      <c r="AX867">
        <v>0.2138181818181818</v>
      </c>
      <c r="AY867">
        <v>6.8421818181818175</v>
      </c>
      <c r="AZ867" t="s">
        <v>74</v>
      </c>
      <c r="BA867">
        <v>-0.84218181818181748</v>
      </c>
      <c r="BB867">
        <v>-3.9387755102040787</v>
      </c>
      <c r="BC867" t="s">
        <v>76</v>
      </c>
      <c r="BD867">
        <v>0</v>
      </c>
      <c r="BE867" t="s">
        <v>76</v>
      </c>
      <c r="BF867">
        <v>4.8630000000000004</v>
      </c>
      <c r="BG867" t="s">
        <v>5755</v>
      </c>
    </row>
    <row r="868" spans="1:59" x14ac:dyDescent="0.25">
      <c r="A868" t="s">
        <v>1040</v>
      </c>
      <c r="B868" t="s">
        <v>156</v>
      </c>
      <c r="C868">
        <v>2</v>
      </c>
      <c r="D868">
        <v>252</v>
      </c>
      <c r="E868">
        <v>1</v>
      </c>
      <c r="F868" t="s">
        <v>66</v>
      </c>
      <c r="G868" t="s">
        <v>67</v>
      </c>
      <c r="H868" t="s">
        <v>68</v>
      </c>
      <c r="I868" t="s">
        <v>7</v>
      </c>
      <c r="J868" t="s">
        <v>7</v>
      </c>
      <c r="K868" t="s">
        <v>70</v>
      </c>
      <c r="L868">
        <v>50</v>
      </c>
      <c r="M868">
        <v>1137629</v>
      </c>
      <c r="N868">
        <v>6</v>
      </c>
      <c r="O868">
        <v>3</v>
      </c>
      <c r="P868" t="s">
        <v>109</v>
      </c>
      <c r="Q868" t="s">
        <v>4486</v>
      </c>
      <c r="R868">
        <v>23</v>
      </c>
      <c r="T868">
        <v>7</v>
      </c>
      <c r="U868">
        <v>12</v>
      </c>
      <c r="V868">
        <v>4</v>
      </c>
      <c r="W868">
        <v>0</v>
      </c>
      <c r="X868">
        <v>4</v>
      </c>
      <c r="Y868">
        <v>5</v>
      </c>
      <c r="Z868">
        <v>16</v>
      </c>
      <c r="AA868">
        <v>21</v>
      </c>
      <c r="AB868">
        <v>50</v>
      </c>
      <c r="AC868">
        <v>17</v>
      </c>
      <c r="AD868">
        <v>5</v>
      </c>
      <c r="AE868">
        <v>5</v>
      </c>
      <c r="AF868">
        <v>27</v>
      </c>
      <c r="AG868">
        <v>0</v>
      </c>
      <c r="AH868">
        <v>33</v>
      </c>
      <c r="AI868">
        <v>23</v>
      </c>
      <c r="AJ868">
        <v>28</v>
      </c>
      <c r="AK868">
        <v>33</v>
      </c>
      <c r="AL868">
        <v>0</v>
      </c>
      <c r="AM868">
        <v>0.12</v>
      </c>
      <c r="AN868">
        <v>2.5454545454545454</v>
      </c>
      <c r="AO868">
        <v>0</v>
      </c>
      <c r="AP868" t="s">
        <v>82</v>
      </c>
      <c r="AQ868" t="s">
        <v>73</v>
      </c>
      <c r="AR868" t="s">
        <v>157</v>
      </c>
      <c r="AS868">
        <v>1433</v>
      </c>
      <c r="AT868">
        <v>1459</v>
      </c>
      <c r="AU868">
        <v>0</v>
      </c>
      <c r="AV868">
        <v>0</v>
      </c>
      <c r="AW868">
        <v>2.8919999999999999</v>
      </c>
      <c r="AX868">
        <v>0.17011764705882351</v>
      </c>
      <c r="AY868">
        <v>4.5931764705882347</v>
      </c>
      <c r="AZ868" t="s">
        <v>74</v>
      </c>
      <c r="BA868">
        <v>1.4068235294117653</v>
      </c>
      <c r="BB868">
        <v>8.2697095435684691</v>
      </c>
      <c r="BC868" t="s">
        <v>76</v>
      </c>
      <c r="BD868">
        <v>0</v>
      </c>
      <c r="BE868" t="s">
        <v>76</v>
      </c>
      <c r="BF868">
        <v>2.9460000000000002</v>
      </c>
      <c r="BG868" t="s">
        <v>5755</v>
      </c>
    </row>
    <row r="869" spans="1:59" x14ac:dyDescent="0.25">
      <c r="A869" t="s">
        <v>1041</v>
      </c>
      <c r="B869" t="s">
        <v>156</v>
      </c>
      <c r="C869">
        <v>2</v>
      </c>
      <c r="D869">
        <v>253</v>
      </c>
      <c r="E869">
        <v>1</v>
      </c>
      <c r="F869" t="s">
        <v>66</v>
      </c>
      <c r="G869" t="s">
        <v>67</v>
      </c>
      <c r="H869" t="s">
        <v>68</v>
      </c>
      <c r="I869" t="s">
        <v>7</v>
      </c>
      <c r="J869" t="s">
        <v>7</v>
      </c>
      <c r="K869" t="s">
        <v>70</v>
      </c>
      <c r="L869">
        <v>50</v>
      </c>
      <c r="M869">
        <v>1137631</v>
      </c>
      <c r="N869">
        <v>12</v>
      </c>
      <c r="O869">
        <v>3</v>
      </c>
      <c r="P869" t="s">
        <v>109</v>
      </c>
      <c r="Q869" t="s">
        <v>4486</v>
      </c>
      <c r="R869">
        <v>23</v>
      </c>
      <c r="T869">
        <v>33</v>
      </c>
      <c r="U869">
        <v>38</v>
      </c>
      <c r="V869">
        <v>3</v>
      </c>
      <c r="W869">
        <v>0</v>
      </c>
      <c r="X869">
        <v>3</v>
      </c>
      <c r="Y869">
        <v>0</v>
      </c>
      <c r="Z869">
        <v>36</v>
      </c>
      <c r="AA869">
        <v>41</v>
      </c>
      <c r="AB869">
        <v>50</v>
      </c>
      <c r="AC869">
        <v>39</v>
      </c>
      <c r="AD869">
        <v>5</v>
      </c>
      <c r="AE869">
        <v>0</v>
      </c>
      <c r="AF869">
        <v>44</v>
      </c>
      <c r="AG869">
        <v>0</v>
      </c>
      <c r="AH869">
        <v>11</v>
      </c>
      <c r="AI869">
        <v>6</v>
      </c>
      <c r="AJ869">
        <v>11</v>
      </c>
      <c r="AK869">
        <v>11</v>
      </c>
      <c r="AL869">
        <v>0</v>
      </c>
      <c r="AM869">
        <v>0.24</v>
      </c>
      <c r="AN869">
        <v>1</v>
      </c>
      <c r="AO869">
        <v>0</v>
      </c>
      <c r="AP869" t="s">
        <v>82</v>
      </c>
      <c r="AQ869" t="s">
        <v>73</v>
      </c>
      <c r="AR869" t="s">
        <v>157</v>
      </c>
      <c r="AS869">
        <v>5805</v>
      </c>
      <c r="AT869">
        <v>5841</v>
      </c>
      <c r="AU869">
        <v>0</v>
      </c>
      <c r="AV869">
        <v>0</v>
      </c>
      <c r="AW869">
        <v>11.646000000000001</v>
      </c>
      <c r="AX869">
        <v>0.29861538461538462</v>
      </c>
      <c r="AY869">
        <v>13.139076923076923</v>
      </c>
      <c r="AZ869" t="s">
        <v>74</v>
      </c>
      <c r="BA869">
        <v>-1.1390769230769227</v>
      </c>
      <c r="BB869">
        <v>-3.8145285935084994</v>
      </c>
      <c r="BC869" t="s">
        <v>76</v>
      </c>
      <c r="BD869">
        <v>0</v>
      </c>
      <c r="BE869" t="s">
        <v>76</v>
      </c>
      <c r="BF869">
        <v>11.656000000000001</v>
      </c>
      <c r="BG869" t="s">
        <v>5755</v>
      </c>
    </row>
    <row r="870" spans="1:59" x14ac:dyDescent="0.25">
      <c r="A870" t="s">
        <v>1042</v>
      </c>
      <c r="B870" t="s">
        <v>156</v>
      </c>
      <c r="C870">
        <v>2</v>
      </c>
      <c r="D870">
        <v>254</v>
      </c>
      <c r="E870">
        <v>1</v>
      </c>
      <c r="F870" t="s">
        <v>66</v>
      </c>
      <c r="G870" t="s">
        <v>67</v>
      </c>
      <c r="H870" t="s">
        <v>68</v>
      </c>
      <c r="I870" t="s">
        <v>7</v>
      </c>
      <c r="J870" t="s">
        <v>110</v>
      </c>
      <c r="K870" t="s">
        <v>70</v>
      </c>
      <c r="L870">
        <v>50</v>
      </c>
      <c r="M870">
        <v>1137633</v>
      </c>
      <c r="N870">
        <v>6</v>
      </c>
      <c r="O870">
        <v>3</v>
      </c>
      <c r="P870" t="s">
        <v>109</v>
      </c>
      <c r="Q870" t="s">
        <v>4486</v>
      </c>
      <c r="R870">
        <v>23</v>
      </c>
      <c r="T870">
        <v>0</v>
      </c>
      <c r="U870">
        <v>5</v>
      </c>
      <c r="V870">
        <v>9</v>
      </c>
      <c r="W870">
        <v>0</v>
      </c>
      <c r="X870">
        <v>9</v>
      </c>
      <c r="Y870">
        <v>0</v>
      </c>
      <c r="Z870">
        <v>9</v>
      </c>
      <c r="AA870">
        <v>14</v>
      </c>
      <c r="AB870">
        <v>50</v>
      </c>
      <c r="AC870">
        <v>5</v>
      </c>
      <c r="AD870">
        <v>17</v>
      </c>
      <c r="AE870">
        <v>0</v>
      </c>
      <c r="AF870">
        <v>22</v>
      </c>
      <c r="AG870">
        <v>0</v>
      </c>
      <c r="AH870">
        <v>45</v>
      </c>
      <c r="AI870">
        <v>28</v>
      </c>
      <c r="AJ870">
        <v>45</v>
      </c>
      <c r="AK870">
        <v>45</v>
      </c>
      <c r="AL870">
        <v>0</v>
      </c>
      <c r="AM870">
        <v>0.12</v>
      </c>
      <c r="AN870">
        <v>4.0909090909090908</v>
      </c>
      <c r="AO870">
        <v>0</v>
      </c>
      <c r="AP870" t="s">
        <v>82</v>
      </c>
      <c r="AQ870" t="s">
        <v>73</v>
      </c>
      <c r="AR870" t="s">
        <v>157</v>
      </c>
      <c r="AS870">
        <v>2212</v>
      </c>
      <c r="AT870">
        <v>2117</v>
      </c>
      <c r="AU870">
        <v>0</v>
      </c>
      <c r="AV870">
        <v>0</v>
      </c>
      <c r="AW870">
        <v>4.3289999999999997</v>
      </c>
      <c r="AX870">
        <v>0.8657999999999999</v>
      </c>
      <c r="AY870">
        <v>19.047599999999999</v>
      </c>
      <c r="AZ870" t="s">
        <v>74</v>
      </c>
      <c r="BA870">
        <v>-13.047599999999999</v>
      </c>
      <c r="BB870">
        <v>-15.069993069993071</v>
      </c>
      <c r="BC870" t="s">
        <v>76</v>
      </c>
      <c r="BD870">
        <v>1</v>
      </c>
      <c r="BE870" t="s">
        <v>76</v>
      </c>
      <c r="BF870">
        <v>4.8449999999999998</v>
      </c>
      <c r="BG870" t="s">
        <v>5755</v>
      </c>
    </row>
    <row r="871" spans="1:59" x14ac:dyDescent="0.25">
      <c r="A871" t="s">
        <v>1043</v>
      </c>
      <c r="B871" t="s">
        <v>156</v>
      </c>
      <c r="C871">
        <v>2</v>
      </c>
      <c r="D871">
        <v>255</v>
      </c>
      <c r="E871">
        <v>1</v>
      </c>
      <c r="F871" t="s">
        <v>66</v>
      </c>
      <c r="G871" t="s">
        <v>67</v>
      </c>
      <c r="H871" t="s">
        <v>68</v>
      </c>
      <c r="I871" t="s">
        <v>7</v>
      </c>
      <c r="J871" t="s">
        <v>7</v>
      </c>
      <c r="K871" t="s">
        <v>70</v>
      </c>
      <c r="L871">
        <v>50</v>
      </c>
      <c r="M871">
        <v>1137635</v>
      </c>
      <c r="N871">
        <v>14.5</v>
      </c>
      <c r="O871">
        <v>3</v>
      </c>
      <c r="P871" t="s">
        <v>109</v>
      </c>
      <c r="Q871" t="s">
        <v>4486</v>
      </c>
      <c r="R871">
        <v>23</v>
      </c>
      <c r="T871">
        <v>41</v>
      </c>
      <c r="U871">
        <v>46</v>
      </c>
      <c r="V871">
        <v>0</v>
      </c>
      <c r="W871">
        <v>0</v>
      </c>
      <c r="X871">
        <v>0</v>
      </c>
      <c r="Y871">
        <v>0</v>
      </c>
      <c r="Z871">
        <v>41</v>
      </c>
      <c r="AA871">
        <v>46</v>
      </c>
      <c r="AB871">
        <v>50</v>
      </c>
      <c r="AC871">
        <v>46</v>
      </c>
      <c r="AD871">
        <v>0</v>
      </c>
      <c r="AE871">
        <v>0</v>
      </c>
      <c r="AF871">
        <v>46</v>
      </c>
      <c r="AG871">
        <v>0</v>
      </c>
      <c r="AH871">
        <v>4</v>
      </c>
      <c r="AI871">
        <v>4</v>
      </c>
      <c r="AJ871">
        <v>4</v>
      </c>
      <c r="AK871">
        <v>4</v>
      </c>
      <c r="AL871">
        <v>0</v>
      </c>
      <c r="AM871">
        <v>0.28999999999999998</v>
      </c>
      <c r="AN871">
        <v>0.36363636363636365</v>
      </c>
      <c r="AO871">
        <v>0</v>
      </c>
      <c r="AP871" t="s">
        <v>82</v>
      </c>
      <c r="AQ871" t="s">
        <v>73</v>
      </c>
      <c r="AR871" t="s">
        <v>157</v>
      </c>
      <c r="AS871">
        <v>6955</v>
      </c>
      <c r="AT871">
        <v>6942</v>
      </c>
      <c r="AU871">
        <v>0</v>
      </c>
      <c r="AV871">
        <v>0</v>
      </c>
      <c r="AW871">
        <v>13.897</v>
      </c>
      <c r="AX871">
        <v>0.30210869565217391</v>
      </c>
      <c r="AY871">
        <v>13.897</v>
      </c>
      <c r="AZ871" t="s">
        <v>74</v>
      </c>
      <c r="BA871">
        <v>0.60299999999999976</v>
      </c>
      <c r="BB871">
        <v>1.9959703533136641</v>
      </c>
      <c r="BC871" t="s">
        <v>81</v>
      </c>
      <c r="BD871">
        <v>0</v>
      </c>
      <c r="BE871" t="s">
        <v>76</v>
      </c>
      <c r="BF871">
        <v>13.661</v>
      </c>
      <c r="BG871" t="s">
        <v>5755</v>
      </c>
    </row>
    <row r="872" spans="1:59" x14ac:dyDescent="0.25">
      <c r="A872" t="s">
        <v>1044</v>
      </c>
      <c r="B872" t="s">
        <v>156</v>
      </c>
      <c r="C872">
        <v>2</v>
      </c>
      <c r="D872">
        <v>256</v>
      </c>
      <c r="E872" t="s">
        <v>91</v>
      </c>
      <c r="F872" t="s">
        <v>66</v>
      </c>
      <c r="G872" t="s">
        <v>67</v>
      </c>
      <c r="H872" t="s">
        <v>68</v>
      </c>
      <c r="I872" t="s">
        <v>6</v>
      </c>
      <c r="J872" t="s">
        <v>3</v>
      </c>
      <c r="K872" t="s">
        <v>70</v>
      </c>
      <c r="L872">
        <v>50</v>
      </c>
      <c r="M872">
        <v>3502867</v>
      </c>
      <c r="N872">
        <v>20</v>
      </c>
      <c r="O872">
        <v>3</v>
      </c>
      <c r="P872" t="s">
        <v>109</v>
      </c>
      <c r="Q872" t="s">
        <v>4487</v>
      </c>
      <c r="R872">
        <v>24</v>
      </c>
      <c r="S872" t="s">
        <v>2698</v>
      </c>
      <c r="T872">
        <v>12</v>
      </c>
      <c r="U872">
        <v>15</v>
      </c>
      <c r="V872">
        <v>0</v>
      </c>
      <c r="W872">
        <v>0</v>
      </c>
      <c r="X872">
        <v>0</v>
      </c>
      <c r="Y872">
        <v>0</v>
      </c>
      <c r="Z872">
        <v>12</v>
      </c>
      <c r="AA872">
        <v>15</v>
      </c>
      <c r="AB872">
        <v>50</v>
      </c>
      <c r="AC872">
        <v>29</v>
      </c>
      <c r="AD872">
        <v>0</v>
      </c>
      <c r="AE872">
        <v>0</v>
      </c>
      <c r="AF872">
        <v>29</v>
      </c>
      <c r="AG872">
        <v>0</v>
      </c>
      <c r="AH872">
        <v>21</v>
      </c>
      <c r="AI872">
        <v>21</v>
      </c>
      <c r="AJ872">
        <v>21</v>
      </c>
      <c r="AK872">
        <v>21</v>
      </c>
      <c r="AL872">
        <v>0</v>
      </c>
      <c r="AM872">
        <v>0.4</v>
      </c>
      <c r="AN872">
        <v>1.9090909090909092</v>
      </c>
      <c r="AO872">
        <v>0</v>
      </c>
      <c r="AP872" t="s">
        <v>103</v>
      </c>
      <c r="AQ872" t="s">
        <v>73</v>
      </c>
      <c r="AR872" t="s">
        <v>191</v>
      </c>
      <c r="AS872">
        <v>0</v>
      </c>
      <c r="AT872">
        <v>0</v>
      </c>
      <c r="AU872">
        <v>0</v>
      </c>
      <c r="AV872">
        <v>0</v>
      </c>
      <c r="AW872">
        <v>0</v>
      </c>
      <c r="AX872">
        <v>0</v>
      </c>
      <c r="AY872">
        <v>0</v>
      </c>
      <c r="AZ872" t="s">
        <v>80</v>
      </c>
      <c r="BA872">
        <v>20</v>
      </c>
      <c r="BB872">
        <v>0</v>
      </c>
      <c r="BC872" t="s">
        <v>75</v>
      </c>
      <c r="BD872">
        <v>0</v>
      </c>
      <c r="BE872" t="s">
        <v>76</v>
      </c>
      <c r="BF872">
        <v>6.3841520000000003</v>
      </c>
      <c r="BG872" t="s">
        <v>5756</v>
      </c>
    </row>
    <row r="873" spans="1:59" x14ac:dyDescent="0.25">
      <c r="A873" t="s">
        <v>1045</v>
      </c>
      <c r="B873" t="s">
        <v>156</v>
      </c>
      <c r="C873">
        <v>2</v>
      </c>
      <c r="D873">
        <v>257</v>
      </c>
      <c r="E873" t="s">
        <v>91</v>
      </c>
      <c r="F873" t="s">
        <v>66</v>
      </c>
      <c r="G873" t="s">
        <v>67</v>
      </c>
      <c r="H873" t="s">
        <v>68</v>
      </c>
      <c r="I873" t="s">
        <v>6</v>
      </c>
      <c r="J873" t="s">
        <v>3</v>
      </c>
      <c r="K873" t="s">
        <v>70</v>
      </c>
      <c r="L873">
        <v>50</v>
      </c>
      <c r="M873">
        <v>3502869</v>
      </c>
      <c r="N873">
        <v>20</v>
      </c>
      <c r="O873">
        <v>3</v>
      </c>
      <c r="P873" t="s">
        <v>109</v>
      </c>
      <c r="Q873" t="s">
        <v>4487</v>
      </c>
      <c r="R873">
        <v>24</v>
      </c>
      <c r="S873" t="s">
        <v>2698</v>
      </c>
      <c r="T873">
        <v>12</v>
      </c>
      <c r="U873">
        <v>15</v>
      </c>
      <c r="V873">
        <v>0</v>
      </c>
      <c r="W873">
        <v>0</v>
      </c>
      <c r="X873">
        <v>0</v>
      </c>
      <c r="Y873">
        <v>0</v>
      </c>
      <c r="Z873">
        <v>12</v>
      </c>
      <c r="AA873">
        <v>15</v>
      </c>
      <c r="AB873">
        <v>50</v>
      </c>
      <c r="AC873">
        <v>29</v>
      </c>
      <c r="AD873">
        <v>0</v>
      </c>
      <c r="AE873">
        <v>0</v>
      </c>
      <c r="AF873">
        <v>29</v>
      </c>
      <c r="AG873">
        <v>0</v>
      </c>
      <c r="AH873">
        <v>21</v>
      </c>
      <c r="AI873">
        <v>21</v>
      </c>
      <c r="AJ873">
        <v>21</v>
      </c>
      <c r="AK873">
        <v>21</v>
      </c>
      <c r="AL873">
        <v>0</v>
      </c>
      <c r="AM873">
        <v>0.4</v>
      </c>
      <c r="AN873">
        <v>1.9090909090909092</v>
      </c>
      <c r="AO873">
        <v>0</v>
      </c>
      <c r="AP873" t="s">
        <v>103</v>
      </c>
      <c r="AQ873" t="s">
        <v>73</v>
      </c>
      <c r="AR873" t="s">
        <v>191</v>
      </c>
      <c r="AS873">
        <v>0</v>
      </c>
      <c r="AT873">
        <v>0</v>
      </c>
      <c r="AU873">
        <v>0</v>
      </c>
      <c r="AV873">
        <v>0</v>
      </c>
      <c r="AW873">
        <v>0</v>
      </c>
      <c r="AX873">
        <v>0</v>
      </c>
      <c r="AY873">
        <v>0</v>
      </c>
      <c r="AZ873" t="s">
        <v>80</v>
      </c>
      <c r="BA873">
        <v>20</v>
      </c>
      <c r="BB873">
        <v>0</v>
      </c>
      <c r="BC873" t="s">
        <v>76</v>
      </c>
      <c r="BD873">
        <v>0</v>
      </c>
      <c r="BE873" t="s">
        <v>76</v>
      </c>
      <c r="BF873">
        <v>6.4280293333333329</v>
      </c>
      <c r="BG873" t="s">
        <v>5756</v>
      </c>
    </row>
    <row r="874" spans="1:59" x14ac:dyDescent="0.25">
      <c r="A874" t="s">
        <v>1046</v>
      </c>
      <c r="B874" t="s">
        <v>156</v>
      </c>
      <c r="C874">
        <v>2</v>
      </c>
      <c r="D874">
        <v>258</v>
      </c>
      <c r="E874" t="s">
        <v>91</v>
      </c>
      <c r="F874" t="s">
        <v>66</v>
      </c>
      <c r="G874" t="s">
        <v>67</v>
      </c>
      <c r="H874" t="s">
        <v>68</v>
      </c>
      <c r="I874" t="s">
        <v>6</v>
      </c>
      <c r="J874" t="s">
        <v>3</v>
      </c>
      <c r="K874" t="s">
        <v>70</v>
      </c>
      <c r="L874">
        <v>0</v>
      </c>
      <c r="M874">
        <v>3553431</v>
      </c>
      <c r="N874">
        <v>20</v>
      </c>
      <c r="O874">
        <v>3</v>
      </c>
      <c r="P874" t="s">
        <v>109</v>
      </c>
      <c r="Q874" t="s">
        <v>4487</v>
      </c>
      <c r="R874">
        <v>24</v>
      </c>
      <c r="S874" t="s">
        <v>5086</v>
      </c>
      <c r="T874">
        <v>22</v>
      </c>
      <c r="U874">
        <v>25</v>
      </c>
      <c r="V874">
        <v>0</v>
      </c>
      <c r="W874">
        <v>0</v>
      </c>
      <c r="X874">
        <v>0</v>
      </c>
      <c r="Y874">
        <v>0</v>
      </c>
      <c r="Z874">
        <v>22</v>
      </c>
      <c r="AA874">
        <v>25</v>
      </c>
      <c r="AB874">
        <v>50</v>
      </c>
      <c r="AC874">
        <v>49</v>
      </c>
      <c r="AD874">
        <v>0</v>
      </c>
      <c r="AE874">
        <v>0</v>
      </c>
      <c r="AF874">
        <v>49</v>
      </c>
      <c r="AG874">
        <v>0</v>
      </c>
      <c r="AH874">
        <v>1</v>
      </c>
      <c r="AI874">
        <v>1</v>
      </c>
      <c r="AJ874">
        <v>1</v>
      </c>
      <c r="AK874">
        <v>1</v>
      </c>
      <c r="AL874">
        <v>0</v>
      </c>
      <c r="AM874">
        <v>0.4</v>
      </c>
      <c r="AN874">
        <v>9.0909090909090912E-2</v>
      </c>
      <c r="AO874">
        <v>0</v>
      </c>
      <c r="AP874" t="s">
        <v>103</v>
      </c>
      <c r="AQ874" t="s">
        <v>73</v>
      </c>
      <c r="AR874" t="s">
        <v>191</v>
      </c>
      <c r="AS874">
        <v>0</v>
      </c>
      <c r="AT874">
        <v>0</v>
      </c>
      <c r="AU874">
        <v>0</v>
      </c>
      <c r="AV874">
        <v>0</v>
      </c>
      <c r="AW874">
        <v>0</v>
      </c>
      <c r="AX874">
        <v>0</v>
      </c>
      <c r="AY874">
        <v>0</v>
      </c>
      <c r="AZ874" t="s">
        <v>80</v>
      </c>
      <c r="BA874">
        <v>20</v>
      </c>
      <c r="BB874">
        <v>0</v>
      </c>
      <c r="BC874" t="s">
        <v>76</v>
      </c>
      <c r="BD874">
        <v>0</v>
      </c>
      <c r="BE874" t="s">
        <v>76</v>
      </c>
      <c r="BF874">
        <v>10.991272</v>
      </c>
      <c r="BG874" t="s">
        <v>5756</v>
      </c>
    </row>
    <row r="875" spans="1:59" x14ac:dyDescent="0.25">
      <c r="A875" t="s">
        <v>1047</v>
      </c>
      <c r="B875" t="s">
        <v>156</v>
      </c>
      <c r="C875">
        <v>2</v>
      </c>
      <c r="D875">
        <v>259</v>
      </c>
      <c r="E875" t="s">
        <v>91</v>
      </c>
      <c r="F875" t="s">
        <v>66</v>
      </c>
      <c r="G875" t="s">
        <v>67</v>
      </c>
      <c r="H875" t="s">
        <v>68</v>
      </c>
      <c r="I875" t="s">
        <v>6</v>
      </c>
      <c r="J875" t="s">
        <v>3</v>
      </c>
      <c r="K875" t="s">
        <v>70</v>
      </c>
      <c r="L875">
        <v>0</v>
      </c>
      <c r="M875">
        <v>3553433</v>
      </c>
      <c r="N875">
        <v>20</v>
      </c>
      <c r="O875">
        <v>3</v>
      </c>
      <c r="P875" t="s">
        <v>109</v>
      </c>
      <c r="Q875" t="s">
        <v>4487</v>
      </c>
      <c r="R875">
        <v>24</v>
      </c>
      <c r="S875" t="s">
        <v>5086</v>
      </c>
      <c r="T875">
        <v>22</v>
      </c>
      <c r="U875">
        <v>25</v>
      </c>
      <c r="V875">
        <v>0</v>
      </c>
      <c r="W875">
        <v>0</v>
      </c>
      <c r="X875">
        <v>0</v>
      </c>
      <c r="Y875">
        <v>0</v>
      </c>
      <c r="Z875">
        <v>22</v>
      </c>
      <c r="AA875">
        <v>25</v>
      </c>
      <c r="AB875">
        <v>50</v>
      </c>
      <c r="AC875">
        <v>49</v>
      </c>
      <c r="AD875">
        <v>0</v>
      </c>
      <c r="AE875">
        <v>0</v>
      </c>
      <c r="AF875">
        <v>49</v>
      </c>
      <c r="AG875">
        <v>0</v>
      </c>
      <c r="AH875">
        <v>1</v>
      </c>
      <c r="AI875">
        <v>1</v>
      </c>
      <c r="AJ875">
        <v>1</v>
      </c>
      <c r="AK875">
        <v>1</v>
      </c>
      <c r="AL875">
        <v>0</v>
      </c>
      <c r="AM875">
        <v>0.4</v>
      </c>
      <c r="AN875">
        <v>9.0909090909090912E-2</v>
      </c>
      <c r="AO875">
        <v>0</v>
      </c>
      <c r="AP875" t="s">
        <v>103</v>
      </c>
      <c r="AQ875" t="s">
        <v>73</v>
      </c>
      <c r="AR875" t="s">
        <v>191</v>
      </c>
      <c r="AS875">
        <v>0</v>
      </c>
      <c r="AT875">
        <v>0</v>
      </c>
      <c r="AU875">
        <v>0</v>
      </c>
      <c r="AV875">
        <v>0</v>
      </c>
      <c r="AW875">
        <v>0</v>
      </c>
      <c r="AX875">
        <v>0</v>
      </c>
      <c r="AY875">
        <v>0</v>
      </c>
      <c r="AZ875" t="s">
        <v>80</v>
      </c>
      <c r="BA875">
        <v>20</v>
      </c>
      <c r="BB875">
        <v>0</v>
      </c>
      <c r="BC875" t="s">
        <v>76</v>
      </c>
      <c r="BD875">
        <v>0</v>
      </c>
      <c r="BE875" t="s">
        <v>76</v>
      </c>
      <c r="BF875">
        <v>10.398928</v>
      </c>
      <c r="BG875" t="s">
        <v>5756</v>
      </c>
    </row>
    <row r="876" spans="1:59" x14ac:dyDescent="0.25">
      <c r="A876" t="s">
        <v>1048</v>
      </c>
      <c r="B876" t="s">
        <v>156</v>
      </c>
      <c r="C876">
        <v>2</v>
      </c>
      <c r="D876">
        <v>260</v>
      </c>
      <c r="E876" t="s">
        <v>91</v>
      </c>
      <c r="F876" t="s">
        <v>66</v>
      </c>
      <c r="G876" t="s">
        <v>67</v>
      </c>
      <c r="H876" t="s">
        <v>68</v>
      </c>
      <c r="I876" t="s">
        <v>10</v>
      </c>
      <c r="J876" t="s">
        <v>10</v>
      </c>
      <c r="K876" t="s">
        <v>92</v>
      </c>
      <c r="L876">
        <v>50</v>
      </c>
      <c r="M876">
        <v>1137645</v>
      </c>
      <c r="N876">
        <v>0</v>
      </c>
      <c r="O876">
        <v>3</v>
      </c>
      <c r="P876" t="s">
        <v>109</v>
      </c>
      <c r="Q876" t="s">
        <v>4487</v>
      </c>
      <c r="R876">
        <v>24</v>
      </c>
      <c r="S876" t="s">
        <v>2681</v>
      </c>
      <c r="T876">
        <v>0</v>
      </c>
      <c r="U876">
        <v>0</v>
      </c>
      <c r="V876">
        <v>0</v>
      </c>
      <c r="W876">
        <v>0</v>
      </c>
      <c r="X876">
        <v>0</v>
      </c>
      <c r="Y876">
        <v>0</v>
      </c>
      <c r="Z876">
        <v>0</v>
      </c>
      <c r="AA876">
        <v>0</v>
      </c>
      <c r="AB876">
        <v>50</v>
      </c>
      <c r="AC876">
        <v>0</v>
      </c>
      <c r="AD876">
        <v>0</v>
      </c>
      <c r="AE876">
        <v>0</v>
      </c>
      <c r="AF876">
        <v>0</v>
      </c>
      <c r="AG876">
        <v>0</v>
      </c>
      <c r="AH876">
        <v>0</v>
      </c>
      <c r="AI876">
        <v>50</v>
      </c>
      <c r="AJ876">
        <v>50</v>
      </c>
      <c r="AK876">
        <v>50</v>
      </c>
      <c r="AL876">
        <v>50</v>
      </c>
      <c r="AM876">
        <v>0</v>
      </c>
      <c r="AN876">
        <v>4.5454545454545459</v>
      </c>
      <c r="AO876">
        <v>0</v>
      </c>
      <c r="AP876" t="s">
        <v>2682</v>
      </c>
      <c r="AQ876" t="s">
        <v>86</v>
      </c>
      <c r="AR876" t="s">
        <v>191</v>
      </c>
      <c r="AS876">
        <v>0</v>
      </c>
      <c r="AT876">
        <v>0</v>
      </c>
      <c r="AU876">
        <v>0</v>
      </c>
      <c r="AV876">
        <v>0</v>
      </c>
      <c r="AW876">
        <v>0</v>
      </c>
      <c r="AX876">
        <v>0</v>
      </c>
      <c r="AY876">
        <v>0</v>
      </c>
      <c r="AZ876" t="s">
        <v>83</v>
      </c>
      <c r="BA876">
        <v>0</v>
      </c>
      <c r="BB876">
        <v>0</v>
      </c>
      <c r="BC876" t="s">
        <v>76</v>
      </c>
      <c r="BD876">
        <v>1</v>
      </c>
      <c r="BE876" t="s">
        <v>76</v>
      </c>
      <c r="BF876">
        <v>0</v>
      </c>
      <c r="BG876" t="s">
        <v>5756</v>
      </c>
    </row>
    <row r="877" spans="1:59" x14ac:dyDescent="0.25">
      <c r="A877" t="s">
        <v>1049</v>
      </c>
      <c r="B877" t="s">
        <v>156</v>
      </c>
      <c r="C877">
        <v>2</v>
      </c>
      <c r="D877">
        <v>261</v>
      </c>
      <c r="E877" t="s">
        <v>91</v>
      </c>
      <c r="F877" t="s">
        <v>66</v>
      </c>
      <c r="G877" t="s">
        <v>67</v>
      </c>
      <c r="H877" t="s">
        <v>68</v>
      </c>
      <c r="I877" t="s">
        <v>10</v>
      </c>
      <c r="J877" t="s">
        <v>10</v>
      </c>
      <c r="K877" t="s">
        <v>92</v>
      </c>
      <c r="L877">
        <v>50</v>
      </c>
      <c r="M877">
        <v>1137647</v>
      </c>
      <c r="N877">
        <v>0</v>
      </c>
      <c r="O877">
        <v>3</v>
      </c>
      <c r="P877" t="s">
        <v>109</v>
      </c>
      <c r="Q877" t="s">
        <v>4487</v>
      </c>
      <c r="R877">
        <v>24</v>
      </c>
      <c r="S877" t="s">
        <v>2681</v>
      </c>
      <c r="T877">
        <v>0</v>
      </c>
      <c r="U877">
        <v>0</v>
      </c>
      <c r="V877">
        <v>0</v>
      </c>
      <c r="W877">
        <v>0</v>
      </c>
      <c r="X877">
        <v>0</v>
      </c>
      <c r="Y877">
        <v>0</v>
      </c>
      <c r="Z877">
        <v>0</v>
      </c>
      <c r="AA877">
        <v>0</v>
      </c>
      <c r="AB877">
        <v>50</v>
      </c>
      <c r="AC877">
        <v>0</v>
      </c>
      <c r="AD877">
        <v>0</v>
      </c>
      <c r="AE877">
        <v>0</v>
      </c>
      <c r="AF877">
        <v>0</v>
      </c>
      <c r="AG877">
        <v>0</v>
      </c>
      <c r="AH877">
        <v>0</v>
      </c>
      <c r="AI877">
        <v>50</v>
      </c>
      <c r="AJ877">
        <v>50</v>
      </c>
      <c r="AK877">
        <v>50</v>
      </c>
      <c r="AL877">
        <v>50</v>
      </c>
      <c r="AM877">
        <v>0</v>
      </c>
      <c r="AN877">
        <v>4.5454545454545459</v>
      </c>
      <c r="AO877">
        <v>0</v>
      </c>
      <c r="AP877" t="s">
        <v>2682</v>
      </c>
      <c r="AQ877" t="s">
        <v>86</v>
      </c>
      <c r="AR877" t="s">
        <v>191</v>
      </c>
      <c r="AS877">
        <v>0</v>
      </c>
      <c r="AT877">
        <v>0</v>
      </c>
      <c r="AU877">
        <v>0</v>
      </c>
      <c r="AV877">
        <v>0</v>
      </c>
      <c r="AW877">
        <v>0</v>
      </c>
      <c r="AX877">
        <v>0</v>
      </c>
      <c r="AY877">
        <v>0</v>
      </c>
      <c r="AZ877" t="s">
        <v>83</v>
      </c>
      <c r="BA877">
        <v>0</v>
      </c>
      <c r="BB877">
        <v>0</v>
      </c>
      <c r="BC877" t="s">
        <v>76</v>
      </c>
      <c r="BD877">
        <v>2</v>
      </c>
      <c r="BE877" t="s">
        <v>76</v>
      </c>
      <c r="BF877">
        <v>0</v>
      </c>
      <c r="BG877" t="s">
        <v>5756</v>
      </c>
    </row>
    <row r="878" spans="1:59" x14ac:dyDescent="0.25">
      <c r="A878" t="s">
        <v>1050</v>
      </c>
      <c r="B878" t="s">
        <v>156</v>
      </c>
      <c r="C878">
        <v>2</v>
      </c>
      <c r="D878">
        <v>262</v>
      </c>
      <c r="E878" t="s">
        <v>91</v>
      </c>
      <c r="F878" t="s">
        <v>66</v>
      </c>
      <c r="G878" t="s">
        <v>67</v>
      </c>
      <c r="H878" t="s">
        <v>68</v>
      </c>
      <c r="I878" t="s">
        <v>10</v>
      </c>
      <c r="J878" t="s">
        <v>10</v>
      </c>
      <c r="K878" t="s">
        <v>92</v>
      </c>
      <c r="L878">
        <v>50</v>
      </c>
      <c r="M878">
        <v>1137649</v>
      </c>
      <c r="N878">
        <v>0</v>
      </c>
      <c r="O878">
        <v>3</v>
      </c>
      <c r="P878" t="s">
        <v>109</v>
      </c>
      <c r="Q878" t="s">
        <v>4487</v>
      </c>
      <c r="R878">
        <v>24</v>
      </c>
      <c r="S878" t="s">
        <v>2681</v>
      </c>
      <c r="T878">
        <v>0</v>
      </c>
      <c r="U878">
        <v>0</v>
      </c>
      <c r="V878">
        <v>0</v>
      </c>
      <c r="W878">
        <v>0</v>
      </c>
      <c r="X878">
        <v>0</v>
      </c>
      <c r="Y878">
        <v>0</v>
      </c>
      <c r="Z878">
        <v>0</v>
      </c>
      <c r="AA878">
        <v>0</v>
      </c>
      <c r="AB878">
        <v>50</v>
      </c>
      <c r="AC878">
        <v>0</v>
      </c>
      <c r="AD878">
        <v>0</v>
      </c>
      <c r="AE878">
        <v>0</v>
      </c>
      <c r="AF878">
        <v>0</v>
      </c>
      <c r="AG878">
        <v>0</v>
      </c>
      <c r="AH878">
        <v>0</v>
      </c>
      <c r="AI878">
        <v>50</v>
      </c>
      <c r="AJ878">
        <v>50</v>
      </c>
      <c r="AK878">
        <v>50</v>
      </c>
      <c r="AL878">
        <v>50</v>
      </c>
      <c r="AM878">
        <v>0</v>
      </c>
      <c r="AN878">
        <v>4.5454545454545459</v>
      </c>
      <c r="AO878">
        <v>0</v>
      </c>
      <c r="AP878" t="s">
        <v>2682</v>
      </c>
      <c r="AQ878" t="s">
        <v>86</v>
      </c>
      <c r="AR878" t="s">
        <v>191</v>
      </c>
      <c r="AS878">
        <v>0</v>
      </c>
      <c r="AT878">
        <v>0</v>
      </c>
      <c r="AU878">
        <v>0</v>
      </c>
      <c r="AV878">
        <v>0</v>
      </c>
      <c r="AW878">
        <v>0</v>
      </c>
      <c r="AX878">
        <v>0</v>
      </c>
      <c r="AY878">
        <v>0</v>
      </c>
      <c r="AZ878" t="s">
        <v>83</v>
      </c>
      <c r="BA878">
        <v>0</v>
      </c>
      <c r="BB878">
        <v>0</v>
      </c>
      <c r="BC878" t="s">
        <v>76</v>
      </c>
      <c r="BD878">
        <v>3</v>
      </c>
      <c r="BE878" t="s">
        <v>76</v>
      </c>
      <c r="BF878">
        <v>0</v>
      </c>
      <c r="BG878" t="s">
        <v>5756</v>
      </c>
    </row>
    <row r="879" spans="1:59" x14ac:dyDescent="0.25">
      <c r="A879" t="s">
        <v>1051</v>
      </c>
      <c r="B879" t="s">
        <v>156</v>
      </c>
      <c r="C879">
        <v>2</v>
      </c>
      <c r="D879">
        <v>263</v>
      </c>
      <c r="E879" t="s">
        <v>91</v>
      </c>
      <c r="F879" t="s">
        <v>66</v>
      </c>
      <c r="G879" t="s">
        <v>67</v>
      </c>
      <c r="H879" t="s">
        <v>68</v>
      </c>
      <c r="I879" t="s">
        <v>10</v>
      </c>
      <c r="J879" t="s">
        <v>10</v>
      </c>
      <c r="K879" t="s">
        <v>92</v>
      </c>
      <c r="L879">
        <v>50</v>
      </c>
      <c r="M879">
        <v>1137651</v>
      </c>
      <c r="N879">
        <v>0</v>
      </c>
      <c r="O879">
        <v>3</v>
      </c>
      <c r="P879" t="s">
        <v>109</v>
      </c>
      <c r="Q879" t="s">
        <v>4487</v>
      </c>
      <c r="R879">
        <v>24</v>
      </c>
      <c r="S879" t="s">
        <v>2681</v>
      </c>
      <c r="T879">
        <v>0</v>
      </c>
      <c r="U879">
        <v>0</v>
      </c>
      <c r="V879">
        <v>0</v>
      </c>
      <c r="W879">
        <v>0</v>
      </c>
      <c r="X879">
        <v>0</v>
      </c>
      <c r="Y879">
        <v>0</v>
      </c>
      <c r="Z879">
        <v>0</v>
      </c>
      <c r="AA879">
        <v>0</v>
      </c>
      <c r="AB879">
        <v>50</v>
      </c>
      <c r="AC879">
        <v>0</v>
      </c>
      <c r="AD879">
        <v>0</v>
      </c>
      <c r="AE879">
        <v>0</v>
      </c>
      <c r="AF879">
        <v>0</v>
      </c>
      <c r="AG879">
        <v>0</v>
      </c>
      <c r="AH879">
        <v>0</v>
      </c>
      <c r="AI879">
        <v>50</v>
      </c>
      <c r="AJ879">
        <v>50</v>
      </c>
      <c r="AK879">
        <v>50</v>
      </c>
      <c r="AL879">
        <v>50</v>
      </c>
      <c r="AM879">
        <v>0</v>
      </c>
      <c r="AN879">
        <v>4.5454545454545459</v>
      </c>
      <c r="AO879">
        <v>0</v>
      </c>
      <c r="AP879" t="s">
        <v>2682</v>
      </c>
      <c r="AQ879" t="s">
        <v>86</v>
      </c>
      <c r="AR879" t="s">
        <v>191</v>
      </c>
      <c r="AS879">
        <v>0</v>
      </c>
      <c r="AT879">
        <v>0</v>
      </c>
      <c r="AU879">
        <v>0</v>
      </c>
      <c r="AV879">
        <v>0</v>
      </c>
      <c r="AW879">
        <v>0</v>
      </c>
      <c r="AX879">
        <v>0</v>
      </c>
      <c r="AY879">
        <v>0</v>
      </c>
      <c r="AZ879" t="s">
        <v>83</v>
      </c>
      <c r="BA879">
        <v>0</v>
      </c>
      <c r="BB879">
        <v>0</v>
      </c>
      <c r="BC879" t="s">
        <v>76</v>
      </c>
      <c r="BD879">
        <v>4</v>
      </c>
      <c r="BE879" t="s">
        <v>76</v>
      </c>
      <c r="BF879">
        <v>0</v>
      </c>
      <c r="BG879" t="s">
        <v>5756</v>
      </c>
    </row>
    <row r="880" spans="1:59" x14ac:dyDescent="0.25">
      <c r="A880" t="s">
        <v>1052</v>
      </c>
      <c r="B880" t="s">
        <v>156</v>
      </c>
      <c r="C880">
        <v>2</v>
      </c>
      <c r="D880">
        <v>264</v>
      </c>
      <c r="E880" t="s">
        <v>91</v>
      </c>
      <c r="F880" t="s">
        <v>66</v>
      </c>
      <c r="G880" t="s">
        <v>67</v>
      </c>
      <c r="H880" t="s">
        <v>68</v>
      </c>
      <c r="I880" t="s">
        <v>10</v>
      </c>
      <c r="J880" t="s">
        <v>10</v>
      </c>
      <c r="K880" t="s">
        <v>92</v>
      </c>
      <c r="L880">
        <v>50</v>
      </c>
      <c r="M880">
        <v>1137653</v>
      </c>
      <c r="N880">
        <v>0</v>
      </c>
      <c r="O880">
        <v>3</v>
      </c>
      <c r="P880" t="s">
        <v>109</v>
      </c>
      <c r="Q880" t="s">
        <v>4487</v>
      </c>
      <c r="R880">
        <v>24</v>
      </c>
      <c r="S880" t="s">
        <v>2681</v>
      </c>
      <c r="T880">
        <v>0</v>
      </c>
      <c r="U880">
        <v>0</v>
      </c>
      <c r="V880">
        <v>0</v>
      </c>
      <c r="W880">
        <v>0</v>
      </c>
      <c r="X880">
        <v>0</v>
      </c>
      <c r="Y880">
        <v>0</v>
      </c>
      <c r="Z880">
        <v>0</v>
      </c>
      <c r="AA880">
        <v>0</v>
      </c>
      <c r="AB880">
        <v>50</v>
      </c>
      <c r="AC880">
        <v>0</v>
      </c>
      <c r="AD880">
        <v>0</v>
      </c>
      <c r="AE880">
        <v>0</v>
      </c>
      <c r="AF880">
        <v>0</v>
      </c>
      <c r="AG880">
        <v>0</v>
      </c>
      <c r="AH880">
        <v>0</v>
      </c>
      <c r="AI880">
        <v>50</v>
      </c>
      <c r="AJ880">
        <v>50</v>
      </c>
      <c r="AK880">
        <v>50</v>
      </c>
      <c r="AL880">
        <v>50</v>
      </c>
      <c r="AM880">
        <v>0</v>
      </c>
      <c r="AN880">
        <v>4.5454545454545459</v>
      </c>
      <c r="AO880">
        <v>0</v>
      </c>
      <c r="AP880" t="s">
        <v>2682</v>
      </c>
      <c r="AQ880" t="s">
        <v>86</v>
      </c>
      <c r="AR880" t="s">
        <v>191</v>
      </c>
      <c r="AS880">
        <v>0</v>
      </c>
      <c r="AT880">
        <v>0</v>
      </c>
      <c r="AU880">
        <v>0</v>
      </c>
      <c r="AV880">
        <v>0</v>
      </c>
      <c r="AW880">
        <v>0</v>
      </c>
      <c r="AX880">
        <v>0</v>
      </c>
      <c r="AY880">
        <v>0</v>
      </c>
      <c r="AZ880" t="s">
        <v>83</v>
      </c>
      <c r="BA880">
        <v>0</v>
      </c>
      <c r="BB880">
        <v>0</v>
      </c>
      <c r="BC880" t="s">
        <v>76</v>
      </c>
      <c r="BD880">
        <v>5</v>
      </c>
      <c r="BE880" t="s">
        <v>76</v>
      </c>
      <c r="BF880">
        <v>0</v>
      </c>
      <c r="BG880" t="s">
        <v>5756</v>
      </c>
    </row>
    <row r="881" spans="1:59" x14ac:dyDescent="0.25">
      <c r="A881" t="s">
        <v>1053</v>
      </c>
      <c r="B881" t="s">
        <v>156</v>
      </c>
      <c r="C881">
        <v>2</v>
      </c>
      <c r="D881">
        <v>265</v>
      </c>
      <c r="E881" t="s">
        <v>91</v>
      </c>
      <c r="F881" t="s">
        <v>66</v>
      </c>
      <c r="G881" t="s">
        <v>67</v>
      </c>
      <c r="H881" t="s">
        <v>68</v>
      </c>
      <c r="I881" t="s">
        <v>10</v>
      </c>
      <c r="J881" t="s">
        <v>10</v>
      </c>
      <c r="K881" t="s">
        <v>92</v>
      </c>
      <c r="L881">
        <v>50</v>
      </c>
      <c r="M881">
        <v>1137655</v>
      </c>
      <c r="N881">
        <v>0</v>
      </c>
      <c r="O881">
        <v>3</v>
      </c>
      <c r="P881" t="s">
        <v>109</v>
      </c>
      <c r="Q881" t="s">
        <v>4487</v>
      </c>
      <c r="R881">
        <v>24</v>
      </c>
      <c r="S881" t="s">
        <v>2681</v>
      </c>
      <c r="T881">
        <v>0</v>
      </c>
      <c r="U881">
        <v>0</v>
      </c>
      <c r="V881">
        <v>0</v>
      </c>
      <c r="W881">
        <v>0</v>
      </c>
      <c r="X881">
        <v>0</v>
      </c>
      <c r="Y881">
        <v>0</v>
      </c>
      <c r="Z881">
        <v>0</v>
      </c>
      <c r="AA881">
        <v>0</v>
      </c>
      <c r="AB881">
        <v>50</v>
      </c>
      <c r="AC881">
        <v>0</v>
      </c>
      <c r="AD881">
        <v>0</v>
      </c>
      <c r="AE881">
        <v>0</v>
      </c>
      <c r="AF881">
        <v>0</v>
      </c>
      <c r="AG881">
        <v>0</v>
      </c>
      <c r="AH881">
        <v>0</v>
      </c>
      <c r="AI881">
        <v>50</v>
      </c>
      <c r="AJ881">
        <v>50</v>
      </c>
      <c r="AK881">
        <v>50</v>
      </c>
      <c r="AL881">
        <v>50</v>
      </c>
      <c r="AM881">
        <v>0</v>
      </c>
      <c r="AN881">
        <v>4.5454545454545459</v>
      </c>
      <c r="AO881">
        <v>0</v>
      </c>
      <c r="AP881" t="s">
        <v>2682</v>
      </c>
      <c r="AQ881" t="s">
        <v>86</v>
      </c>
      <c r="AR881" t="s">
        <v>191</v>
      </c>
      <c r="AS881">
        <v>0</v>
      </c>
      <c r="AT881">
        <v>0</v>
      </c>
      <c r="AU881">
        <v>0</v>
      </c>
      <c r="AV881">
        <v>0</v>
      </c>
      <c r="AW881">
        <v>0</v>
      </c>
      <c r="AX881">
        <v>0</v>
      </c>
      <c r="AY881">
        <v>0</v>
      </c>
      <c r="AZ881" t="s">
        <v>83</v>
      </c>
      <c r="BA881">
        <v>0</v>
      </c>
      <c r="BB881">
        <v>0</v>
      </c>
      <c r="BC881" t="s">
        <v>76</v>
      </c>
      <c r="BD881">
        <v>6</v>
      </c>
      <c r="BE881" t="s">
        <v>76</v>
      </c>
      <c r="BF881">
        <v>0</v>
      </c>
      <c r="BG881" t="s">
        <v>5756</v>
      </c>
    </row>
    <row r="882" spans="1:59" x14ac:dyDescent="0.25">
      <c r="A882" t="s">
        <v>1054</v>
      </c>
      <c r="B882" t="s">
        <v>156</v>
      </c>
      <c r="C882">
        <v>2</v>
      </c>
      <c r="D882">
        <v>266</v>
      </c>
      <c r="E882" t="s">
        <v>91</v>
      </c>
      <c r="F882" t="s">
        <v>66</v>
      </c>
      <c r="G882" t="s">
        <v>67</v>
      </c>
      <c r="H882" t="s">
        <v>68</v>
      </c>
      <c r="I882" t="s">
        <v>10</v>
      </c>
      <c r="J882" t="s">
        <v>10</v>
      </c>
      <c r="K882" t="s">
        <v>92</v>
      </c>
      <c r="L882">
        <v>50</v>
      </c>
      <c r="M882">
        <v>1137657</v>
      </c>
      <c r="N882">
        <v>0</v>
      </c>
      <c r="O882">
        <v>3</v>
      </c>
      <c r="P882" t="s">
        <v>109</v>
      </c>
      <c r="Q882" t="s">
        <v>4487</v>
      </c>
      <c r="R882">
        <v>24</v>
      </c>
      <c r="S882" t="s">
        <v>2681</v>
      </c>
      <c r="T882">
        <v>0</v>
      </c>
      <c r="U882">
        <v>0</v>
      </c>
      <c r="V882">
        <v>0</v>
      </c>
      <c r="W882">
        <v>0</v>
      </c>
      <c r="X882">
        <v>0</v>
      </c>
      <c r="Y882">
        <v>0</v>
      </c>
      <c r="Z882">
        <v>0</v>
      </c>
      <c r="AA882">
        <v>0</v>
      </c>
      <c r="AB882">
        <v>50</v>
      </c>
      <c r="AC882">
        <v>0</v>
      </c>
      <c r="AD882">
        <v>0</v>
      </c>
      <c r="AE882">
        <v>0</v>
      </c>
      <c r="AF882">
        <v>0</v>
      </c>
      <c r="AG882">
        <v>0</v>
      </c>
      <c r="AH882">
        <v>0</v>
      </c>
      <c r="AI882">
        <v>50</v>
      </c>
      <c r="AJ882">
        <v>50</v>
      </c>
      <c r="AK882">
        <v>50</v>
      </c>
      <c r="AL882">
        <v>50</v>
      </c>
      <c r="AM882">
        <v>0</v>
      </c>
      <c r="AN882">
        <v>4.5454545454545459</v>
      </c>
      <c r="AO882">
        <v>0</v>
      </c>
      <c r="AP882" t="s">
        <v>2682</v>
      </c>
      <c r="AQ882" t="s">
        <v>86</v>
      </c>
      <c r="AR882" t="s">
        <v>191</v>
      </c>
      <c r="AS882">
        <v>0</v>
      </c>
      <c r="AT882">
        <v>0</v>
      </c>
      <c r="AU882">
        <v>0</v>
      </c>
      <c r="AV882">
        <v>0</v>
      </c>
      <c r="AW882">
        <v>0</v>
      </c>
      <c r="AX882">
        <v>0</v>
      </c>
      <c r="AY882">
        <v>0</v>
      </c>
      <c r="AZ882" t="s">
        <v>83</v>
      </c>
      <c r="BA882">
        <v>0</v>
      </c>
      <c r="BB882">
        <v>0</v>
      </c>
      <c r="BC882" t="s">
        <v>81</v>
      </c>
      <c r="BD882">
        <v>7</v>
      </c>
      <c r="BE882" t="s">
        <v>76</v>
      </c>
      <c r="BF882">
        <v>0</v>
      </c>
      <c r="BG882" t="s">
        <v>5756</v>
      </c>
    </row>
    <row r="883" spans="1:59" x14ac:dyDescent="0.25">
      <c r="A883" t="s">
        <v>1055</v>
      </c>
      <c r="B883" t="s">
        <v>156</v>
      </c>
      <c r="C883">
        <v>2</v>
      </c>
      <c r="D883">
        <v>267</v>
      </c>
      <c r="E883">
        <v>1</v>
      </c>
      <c r="F883" t="s">
        <v>66</v>
      </c>
      <c r="G883" t="s">
        <v>67</v>
      </c>
      <c r="H883" t="s">
        <v>68</v>
      </c>
      <c r="I883" t="s">
        <v>7</v>
      </c>
      <c r="J883" t="s">
        <v>7</v>
      </c>
      <c r="K883" t="s">
        <v>70</v>
      </c>
      <c r="L883">
        <v>50</v>
      </c>
      <c r="M883">
        <v>1137659</v>
      </c>
      <c r="N883">
        <v>9.5</v>
      </c>
      <c r="O883">
        <v>3</v>
      </c>
      <c r="P883" t="s">
        <v>109</v>
      </c>
      <c r="Q883" t="s">
        <v>4488</v>
      </c>
      <c r="R883">
        <v>25</v>
      </c>
      <c r="T883">
        <v>19</v>
      </c>
      <c r="U883">
        <v>24</v>
      </c>
      <c r="V883">
        <v>6</v>
      </c>
      <c r="W883">
        <v>0</v>
      </c>
      <c r="X883">
        <v>6</v>
      </c>
      <c r="Y883">
        <v>2</v>
      </c>
      <c r="Z883">
        <v>27</v>
      </c>
      <c r="AA883">
        <v>32</v>
      </c>
      <c r="AB883">
        <v>50</v>
      </c>
      <c r="AC883">
        <v>27</v>
      </c>
      <c r="AD883">
        <v>9</v>
      </c>
      <c r="AE883">
        <v>2</v>
      </c>
      <c r="AF883">
        <v>38</v>
      </c>
      <c r="AG883">
        <v>0</v>
      </c>
      <c r="AH883">
        <v>23</v>
      </c>
      <c r="AI883">
        <v>12</v>
      </c>
      <c r="AJ883">
        <v>21</v>
      </c>
      <c r="AK883">
        <v>23</v>
      </c>
      <c r="AL883">
        <v>0</v>
      </c>
      <c r="AM883">
        <v>0.19</v>
      </c>
      <c r="AN883">
        <v>1.9090909090909092</v>
      </c>
      <c r="AO883">
        <v>0</v>
      </c>
      <c r="AP883" t="s">
        <v>82</v>
      </c>
      <c r="AQ883" t="s">
        <v>73</v>
      </c>
      <c r="AR883" t="s">
        <v>157</v>
      </c>
      <c r="AS883">
        <v>4587</v>
      </c>
      <c r="AT883">
        <v>4599</v>
      </c>
      <c r="AU883">
        <v>0</v>
      </c>
      <c r="AV883">
        <v>0</v>
      </c>
      <c r="AW883">
        <v>9.1859999999999999</v>
      </c>
      <c r="AX883">
        <v>0.3402222222222222</v>
      </c>
      <c r="AY883">
        <v>12.928444444444445</v>
      </c>
      <c r="AZ883" t="s">
        <v>74</v>
      </c>
      <c r="BA883">
        <v>-3.4284444444444446</v>
      </c>
      <c r="BB883">
        <v>-10.077073807968649</v>
      </c>
      <c r="BC883" t="s">
        <v>75</v>
      </c>
      <c r="BD883">
        <v>0</v>
      </c>
      <c r="BE883" t="s">
        <v>76</v>
      </c>
      <c r="BF883">
        <v>9.173</v>
      </c>
      <c r="BG883" t="s">
        <v>5757</v>
      </c>
    </row>
    <row r="884" spans="1:59" x14ac:dyDescent="0.25">
      <c r="A884" t="s">
        <v>1056</v>
      </c>
      <c r="B884" t="s">
        <v>156</v>
      </c>
      <c r="C884">
        <v>2</v>
      </c>
      <c r="D884">
        <v>268</v>
      </c>
      <c r="E884">
        <v>1</v>
      </c>
      <c r="F884" t="s">
        <v>66</v>
      </c>
      <c r="G884" t="s">
        <v>67</v>
      </c>
      <c r="H884" t="s">
        <v>68</v>
      </c>
      <c r="I884" t="s">
        <v>7</v>
      </c>
      <c r="J884" t="s">
        <v>7</v>
      </c>
      <c r="K884" t="s">
        <v>70</v>
      </c>
      <c r="L884">
        <v>50</v>
      </c>
      <c r="M884">
        <v>1137661</v>
      </c>
      <c r="N884">
        <v>6</v>
      </c>
      <c r="O884">
        <v>3</v>
      </c>
      <c r="P884" t="s">
        <v>109</v>
      </c>
      <c r="Q884" t="s">
        <v>4488</v>
      </c>
      <c r="R884">
        <v>25</v>
      </c>
      <c r="T884">
        <v>11</v>
      </c>
      <c r="U884">
        <v>16</v>
      </c>
      <c r="V884">
        <v>9</v>
      </c>
      <c r="W884">
        <v>0</v>
      </c>
      <c r="X884">
        <v>9</v>
      </c>
      <c r="Y884">
        <v>0</v>
      </c>
      <c r="Z884">
        <v>20</v>
      </c>
      <c r="AA884">
        <v>25</v>
      </c>
      <c r="AB884">
        <v>50</v>
      </c>
      <c r="AC884">
        <v>18</v>
      </c>
      <c r="AD884">
        <v>16</v>
      </c>
      <c r="AE884">
        <v>0</v>
      </c>
      <c r="AF884">
        <v>34</v>
      </c>
      <c r="AG884">
        <v>0</v>
      </c>
      <c r="AH884">
        <v>32</v>
      </c>
      <c r="AI884">
        <v>16</v>
      </c>
      <c r="AJ884">
        <v>32</v>
      </c>
      <c r="AK884">
        <v>32</v>
      </c>
      <c r="AL884">
        <v>0</v>
      </c>
      <c r="AM884">
        <v>0.12</v>
      </c>
      <c r="AN884">
        <v>2.9090909090909092</v>
      </c>
      <c r="AO884">
        <v>0</v>
      </c>
      <c r="AP884" t="s">
        <v>82</v>
      </c>
      <c r="AQ884" t="s">
        <v>73</v>
      </c>
      <c r="AR884" t="s">
        <v>157</v>
      </c>
      <c r="AS884">
        <v>2613</v>
      </c>
      <c r="AT884">
        <v>2568</v>
      </c>
      <c r="AU884">
        <v>0</v>
      </c>
      <c r="AV884">
        <v>0</v>
      </c>
      <c r="AW884">
        <v>5.181</v>
      </c>
      <c r="AX884">
        <v>0.28783333333333333</v>
      </c>
      <c r="AY884">
        <v>9.7863333333333333</v>
      </c>
      <c r="AZ884" t="s">
        <v>74</v>
      </c>
      <c r="BA884">
        <v>-3.7863333333333333</v>
      </c>
      <c r="BB884">
        <v>-13.154603358425014</v>
      </c>
      <c r="BC884" t="s">
        <v>76</v>
      </c>
      <c r="BD884">
        <v>0</v>
      </c>
      <c r="BE884" t="s">
        <v>76</v>
      </c>
      <c r="BF884">
        <v>5.7629999999999999</v>
      </c>
      <c r="BG884" t="s">
        <v>5757</v>
      </c>
    </row>
    <row r="885" spans="1:59" x14ac:dyDescent="0.25">
      <c r="A885" t="s">
        <v>1057</v>
      </c>
      <c r="B885" t="s">
        <v>156</v>
      </c>
      <c r="C885">
        <v>2</v>
      </c>
      <c r="D885">
        <v>269</v>
      </c>
      <c r="E885">
        <v>1</v>
      </c>
      <c r="F885" t="s">
        <v>66</v>
      </c>
      <c r="G885" t="s">
        <v>67</v>
      </c>
      <c r="H885" t="s">
        <v>68</v>
      </c>
      <c r="I885" t="s">
        <v>7</v>
      </c>
      <c r="J885" t="s">
        <v>7</v>
      </c>
      <c r="K885" t="s">
        <v>70</v>
      </c>
      <c r="L885">
        <v>50</v>
      </c>
      <c r="M885">
        <v>1137663</v>
      </c>
      <c r="N885">
        <v>6</v>
      </c>
      <c r="O885">
        <v>3</v>
      </c>
      <c r="P885" t="s">
        <v>109</v>
      </c>
      <c r="Q885" t="s">
        <v>4488</v>
      </c>
      <c r="R885">
        <v>25</v>
      </c>
      <c r="T885">
        <v>15</v>
      </c>
      <c r="U885">
        <v>20</v>
      </c>
      <c r="V885">
        <v>8</v>
      </c>
      <c r="W885">
        <v>0</v>
      </c>
      <c r="X885">
        <v>8</v>
      </c>
      <c r="Y885">
        <v>1</v>
      </c>
      <c r="Z885">
        <v>24</v>
      </c>
      <c r="AA885">
        <v>29</v>
      </c>
      <c r="AB885">
        <v>50</v>
      </c>
      <c r="AC885">
        <v>21</v>
      </c>
      <c r="AD885">
        <v>14</v>
      </c>
      <c r="AE885">
        <v>2</v>
      </c>
      <c r="AF885">
        <v>37</v>
      </c>
      <c r="AG885">
        <v>0</v>
      </c>
      <c r="AH885">
        <v>29</v>
      </c>
      <c r="AI885">
        <v>13</v>
      </c>
      <c r="AJ885">
        <v>27</v>
      </c>
      <c r="AK885">
        <v>29</v>
      </c>
      <c r="AL885">
        <v>0</v>
      </c>
      <c r="AM885">
        <v>0.12</v>
      </c>
      <c r="AN885">
        <v>2.4545454545454546</v>
      </c>
      <c r="AO885">
        <v>0</v>
      </c>
      <c r="AP885" t="s">
        <v>82</v>
      </c>
      <c r="AQ885" t="s">
        <v>73</v>
      </c>
      <c r="AR885" t="s">
        <v>157</v>
      </c>
      <c r="AS885">
        <v>3209</v>
      </c>
      <c r="AT885">
        <v>3115</v>
      </c>
      <c r="AU885">
        <v>0</v>
      </c>
      <c r="AV885">
        <v>0</v>
      </c>
      <c r="AW885">
        <v>6.3239999999999998</v>
      </c>
      <c r="AX885">
        <v>0.30114285714285716</v>
      </c>
      <c r="AY885">
        <v>11.142285714285714</v>
      </c>
      <c r="AZ885" t="s">
        <v>74</v>
      </c>
      <c r="BA885">
        <v>-5.1422857142857143</v>
      </c>
      <c r="BB885">
        <v>-17.075901328273243</v>
      </c>
      <c r="BC885" t="s">
        <v>76</v>
      </c>
      <c r="BD885">
        <v>0</v>
      </c>
      <c r="BE885" t="s">
        <v>76</v>
      </c>
      <c r="BF885">
        <v>6.0419999999999998</v>
      </c>
      <c r="BG885" t="s">
        <v>5757</v>
      </c>
    </row>
    <row r="886" spans="1:59" x14ac:dyDescent="0.25">
      <c r="A886" t="s">
        <v>1058</v>
      </c>
      <c r="B886" t="s">
        <v>156</v>
      </c>
      <c r="C886">
        <v>2</v>
      </c>
      <c r="D886">
        <v>270</v>
      </c>
      <c r="E886">
        <v>1</v>
      </c>
      <c r="F886" t="s">
        <v>66</v>
      </c>
      <c r="G886" t="s">
        <v>67</v>
      </c>
      <c r="H886" t="s">
        <v>68</v>
      </c>
      <c r="I886" t="s">
        <v>7</v>
      </c>
      <c r="J886" t="s">
        <v>7</v>
      </c>
      <c r="K886" t="s">
        <v>70</v>
      </c>
      <c r="L886">
        <v>50</v>
      </c>
      <c r="M886">
        <v>1137665</v>
      </c>
      <c r="N886">
        <v>6</v>
      </c>
      <c r="O886">
        <v>3</v>
      </c>
      <c r="P886" t="s">
        <v>109</v>
      </c>
      <c r="Q886" t="s">
        <v>4488</v>
      </c>
      <c r="R886">
        <v>25</v>
      </c>
      <c r="T886">
        <v>9</v>
      </c>
      <c r="U886">
        <v>14</v>
      </c>
      <c r="V886">
        <v>12</v>
      </c>
      <c r="W886">
        <v>0</v>
      </c>
      <c r="X886">
        <v>12</v>
      </c>
      <c r="Y886">
        <v>1</v>
      </c>
      <c r="Z886">
        <v>22</v>
      </c>
      <c r="AA886">
        <v>27</v>
      </c>
      <c r="AB886">
        <v>50</v>
      </c>
      <c r="AC886">
        <v>14</v>
      </c>
      <c r="AD886">
        <v>18</v>
      </c>
      <c r="AE886">
        <v>8</v>
      </c>
      <c r="AF886">
        <v>40</v>
      </c>
      <c r="AG886">
        <v>0</v>
      </c>
      <c r="AH886">
        <v>36</v>
      </c>
      <c r="AI886">
        <v>10</v>
      </c>
      <c r="AJ886">
        <v>28</v>
      </c>
      <c r="AK886">
        <v>36</v>
      </c>
      <c r="AL886">
        <v>0</v>
      </c>
      <c r="AM886">
        <v>0.12</v>
      </c>
      <c r="AN886">
        <v>2.5454545454545454</v>
      </c>
      <c r="AO886">
        <v>0</v>
      </c>
      <c r="AP886" t="s">
        <v>82</v>
      </c>
      <c r="AQ886" t="s">
        <v>73</v>
      </c>
      <c r="AR886" t="s">
        <v>157</v>
      </c>
      <c r="AS886">
        <v>2135</v>
      </c>
      <c r="AT886">
        <v>2361</v>
      </c>
      <c r="AU886">
        <v>0</v>
      </c>
      <c r="AV886">
        <v>0</v>
      </c>
      <c r="AW886">
        <v>4.4960000000000004</v>
      </c>
      <c r="AX886">
        <v>0.32114285714285717</v>
      </c>
      <c r="AY886">
        <v>12.845714285714287</v>
      </c>
      <c r="AZ886" t="s">
        <v>74</v>
      </c>
      <c r="BA886">
        <v>-6.845714285714287</v>
      </c>
      <c r="BB886">
        <v>-21.316725978647689</v>
      </c>
      <c r="BC886" t="s">
        <v>76</v>
      </c>
      <c r="BD886">
        <v>0</v>
      </c>
      <c r="BE886" t="s">
        <v>76</v>
      </c>
      <c r="BF886">
        <v>5.2619999999999996</v>
      </c>
      <c r="BG886" t="s">
        <v>5757</v>
      </c>
    </row>
    <row r="887" spans="1:59" x14ac:dyDescent="0.25">
      <c r="A887" t="s">
        <v>1059</v>
      </c>
      <c r="B887" t="s">
        <v>156</v>
      </c>
      <c r="C887">
        <v>2</v>
      </c>
      <c r="D887">
        <v>271</v>
      </c>
      <c r="E887">
        <v>1</v>
      </c>
      <c r="F887" t="s">
        <v>66</v>
      </c>
      <c r="G887" t="s">
        <v>67</v>
      </c>
      <c r="H887" t="s">
        <v>68</v>
      </c>
      <c r="I887" t="s">
        <v>7</v>
      </c>
      <c r="J887" t="s">
        <v>7</v>
      </c>
      <c r="K887" t="s">
        <v>70</v>
      </c>
      <c r="L887">
        <v>50</v>
      </c>
      <c r="M887">
        <v>1137667</v>
      </c>
      <c r="N887">
        <v>6</v>
      </c>
      <c r="O887">
        <v>3</v>
      </c>
      <c r="P887" t="s">
        <v>109</v>
      </c>
      <c r="Q887" t="s">
        <v>4488</v>
      </c>
      <c r="R887">
        <v>25</v>
      </c>
      <c r="T887">
        <v>14</v>
      </c>
      <c r="U887">
        <v>19</v>
      </c>
      <c r="V887">
        <v>7</v>
      </c>
      <c r="W887">
        <v>0</v>
      </c>
      <c r="X887">
        <v>7</v>
      </c>
      <c r="Y887">
        <v>0</v>
      </c>
      <c r="Z887">
        <v>21</v>
      </c>
      <c r="AA887">
        <v>26</v>
      </c>
      <c r="AB887">
        <v>50</v>
      </c>
      <c r="AC887">
        <v>23</v>
      </c>
      <c r="AD887">
        <v>11</v>
      </c>
      <c r="AE887">
        <v>0</v>
      </c>
      <c r="AF887">
        <v>34</v>
      </c>
      <c r="AG887">
        <v>0</v>
      </c>
      <c r="AH887">
        <v>27</v>
      </c>
      <c r="AI887">
        <v>16</v>
      </c>
      <c r="AJ887">
        <v>27</v>
      </c>
      <c r="AK887">
        <v>27</v>
      </c>
      <c r="AL887">
        <v>0</v>
      </c>
      <c r="AM887">
        <v>0.12</v>
      </c>
      <c r="AN887">
        <v>2.4545454545454546</v>
      </c>
      <c r="AO887">
        <v>0</v>
      </c>
      <c r="AP887" t="s">
        <v>82</v>
      </c>
      <c r="AQ887" t="s">
        <v>73</v>
      </c>
      <c r="AR887" t="s">
        <v>157</v>
      </c>
      <c r="AS887">
        <v>2830</v>
      </c>
      <c r="AT887">
        <v>2751</v>
      </c>
      <c r="AU887">
        <v>0</v>
      </c>
      <c r="AV887">
        <v>0</v>
      </c>
      <c r="AW887">
        <v>5.5810000000000004</v>
      </c>
      <c r="AX887">
        <v>0.2426521739130435</v>
      </c>
      <c r="AY887">
        <v>8.2501739130434792</v>
      </c>
      <c r="AZ887" t="s">
        <v>74</v>
      </c>
      <c r="BA887">
        <v>-2.2501739130434792</v>
      </c>
      <c r="BB887">
        <v>-9.2732485217702951</v>
      </c>
      <c r="BC887" t="s">
        <v>76</v>
      </c>
      <c r="BD887">
        <v>0</v>
      </c>
      <c r="BE887" t="s">
        <v>76</v>
      </c>
      <c r="BF887">
        <v>5.593</v>
      </c>
      <c r="BG887" t="s">
        <v>5757</v>
      </c>
    </row>
    <row r="888" spans="1:59" x14ac:dyDescent="0.25">
      <c r="A888" t="s">
        <v>1060</v>
      </c>
      <c r="B888" t="s">
        <v>156</v>
      </c>
      <c r="C888">
        <v>2</v>
      </c>
      <c r="D888">
        <v>272</v>
      </c>
      <c r="E888">
        <v>1</v>
      </c>
      <c r="F888" t="s">
        <v>66</v>
      </c>
      <c r="G888" t="s">
        <v>67</v>
      </c>
      <c r="H888" t="s">
        <v>77</v>
      </c>
      <c r="I888" t="s">
        <v>5</v>
      </c>
      <c r="J888" t="s">
        <v>78</v>
      </c>
      <c r="K888" t="s">
        <v>70</v>
      </c>
      <c r="L888">
        <v>50</v>
      </c>
      <c r="M888">
        <v>1137669</v>
      </c>
      <c r="N888">
        <v>5</v>
      </c>
      <c r="O888">
        <v>3</v>
      </c>
      <c r="P888" t="s">
        <v>109</v>
      </c>
      <c r="Q888" t="s">
        <v>4488</v>
      </c>
      <c r="R888">
        <v>25</v>
      </c>
      <c r="T888">
        <v>0</v>
      </c>
      <c r="U888">
        <v>4</v>
      </c>
      <c r="V888">
        <v>0</v>
      </c>
      <c r="W888">
        <v>0</v>
      </c>
      <c r="X888">
        <v>0</v>
      </c>
      <c r="Y888">
        <v>0</v>
      </c>
      <c r="Z888">
        <v>0</v>
      </c>
      <c r="AA888">
        <v>4</v>
      </c>
      <c r="AB888">
        <v>50</v>
      </c>
      <c r="AC888">
        <v>4</v>
      </c>
      <c r="AD888">
        <v>0</v>
      </c>
      <c r="AE888">
        <v>0</v>
      </c>
      <c r="AF888">
        <v>4</v>
      </c>
      <c r="AG888">
        <v>0</v>
      </c>
      <c r="AH888">
        <v>46</v>
      </c>
      <c r="AI888">
        <v>46</v>
      </c>
      <c r="AJ888">
        <v>46</v>
      </c>
      <c r="AK888">
        <v>46</v>
      </c>
      <c r="AL888">
        <v>0</v>
      </c>
      <c r="AM888">
        <v>0.1</v>
      </c>
      <c r="AN888">
        <v>4.1818181818181817</v>
      </c>
      <c r="AO888">
        <v>0</v>
      </c>
      <c r="AP888" t="s">
        <v>79</v>
      </c>
      <c r="AQ888" t="s">
        <v>73</v>
      </c>
      <c r="AR888" t="s">
        <v>157</v>
      </c>
      <c r="AS888">
        <v>0</v>
      </c>
      <c r="AT888">
        <v>0</v>
      </c>
      <c r="AU888">
        <v>0</v>
      </c>
      <c r="AV888">
        <v>0</v>
      </c>
      <c r="AW888">
        <v>0</v>
      </c>
      <c r="AX888">
        <v>0</v>
      </c>
      <c r="AY888">
        <v>0</v>
      </c>
      <c r="AZ888" t="s">
        <v>80</v>
      </c>
      <c r="BA888">
        <v>5</v>
      </c>
      <c r="BB888">
        <v>0</v>
      </c>
      <c r="BC888" t="s">
        <v>76</v>
      </c>
      <c r="BD888">
        <v>0</v>
      </c>
      <c r="BE888" t="s">
        <v>76</v>
      </c>
      <c r="BF888">
        <v>4.8484453333333333</v>
      </c>
      <c r="BG888" t="s">
        <v>5757</v>
      </c>
    </row>
    <row r="889" spans="1:59" x14ac:dyDescent="0.25">
      <c r="A889" t="s">
        <v>1061</v>
      </c>
      <c r="B889" t="s">
        <v>156</v>
      </c>
      <c r="C889">
        <v>2</v>
      </c>
      <c r="D889">
        <v>273</v>
      </c>
      <c r="E889">
        <v>1</v>
      </c>
      <c r="F889" t="s">
        <v>66</v>
      </c>
      <c r="G889" t="s">
        <v>67</v>
      </c>
      <c r="H889" t="s">
        <v>68</v>
      </c>
      <c r="I889" t="s">
        <v>7</v>
      </c>
      <c r="J889" t="s">
        <v>7</v>
      </c>
      <c r="K889" t="s">
        <v>70</v>
      </c>
      <c r="L889">
        <v>50</v>
      </c>
      <c r="M889">
        <v>1137671</v>
      </c>
      <c r="N889">
        <v>6</v>
      </c>
      <c r="O889">
        <v>3</v>
      </c>
      <c r="P889" t="s">
        <v>109</v>
      </c>
      <c r="Q889" t="s">
        <v>4488</v>
      </c>
      <c r="R889">
        <v>25</v>
      </c>
      <c r="T889">
        <v>14</v>
      </c>
      <c r="U889">
        <v>19</v>
      </c>
      <c r="V889">
        <v>1</v>
      </c>
      <c r="W889">
        <v>0</v>
      </c>
      <c r="X889">
        <v>1</v>
      </c>
      <c r="Y889">
        <v>1</v>
      </c>
      <c r="Z889">
        <v>16</v>
      </c>
      <c r="AA889">
        <v>21</v>
      </c>
      <c r="AB889">
        <v>50</v>
      </c>
      <c r="AC889">
        <v>23</v>
      </c>
      <c r="AD889">
        <v>1</v>
      </c>
      <c r="AE889">
        <v>8</v>
      </c>
      <c r="AF889">
        <v>32</v>
      </c>
      <c r="AG889">
        <v>0</v>
      </c>
      <c r="AH889">
        <v>27</v>
      </c>
      <c r="AI889">
        <v>18</v>
      </c>
      <c r="AJ889">
        <v>19</v>
      </c>
      <c r="AK889">
        <v>27</v>
      </c>
      <c r="AL889">
        <v>0</v>
      </c>
      <c r="AM889">
        <v>0.12</v>
      </c>
      <c r="AN889">
        <v>1.7272727272727273</v>
      </c>
      <c r="AO889">
        <v>0</v>
      </c>
      <c r="AP889" t="s">
        <v>82</v>
      </c>
      <c r="AQ889" t="s">
        <v>73</v>
      </c>
      <c r="AR889" t="s">
        <v>157</v>
      </c>
      <c r="AS889">
        <v>2924</v>
      </c>
      <c r="AT889">
        <v>2888</v>
      </c>
      <c r="AU889">
        <v>0</v>
      </c>
      <c r="AV889">
        <v>0</v>
      </c>
      <c r="AW889">
        <v>5.8120000000000003</v>
      </c>
      <c r="AX889">
        <v>0.25269565217391304</v>
      </c>
      <c r="AY889">
        <v>8.0862608695652174</v>
      </c>
      <c r="AZ889" t="s">
        <v>74</v>
      </c>
      <c r="BA889">
        <v>-2.0862608695652174</v>
      </c>
      <c r="BB889">
        <v>-8.2560220233998631</v>
      </c>
      <c r="BC889" t="s">
        <v>76</v>
      </c>
      <c r="BD889">
        <v>0</v>
      </c>
      <c r="BE889" t="s">
        <v>76</v>
      </c>
      <c r="BF889">
        <v>5.8280000000000003</v>
      </c>
      <c r="BG889" t="s">
        <v>5757</v>
      </c>
    </row>
    <row r="890" spans="1:59" x14ac:dyDescent="0.25">
      <c r="A890" t="s">
        <v>1062</v>
      </c>
      <c r="B890" t="s">
        <v>156</v>
      </c>
      <c r="C890">
        <v>2</v>
      </c>
      <c r="D890">
        <v>274</v>
      </c>
      <c r="E890">
        <v>1</v>
      </c>
      <c r="F890" t="s">
        <v>66</v>
      </c>
      <c r="G890" t="s">
        <v>67</v>
      </c>
      <c r="H890" t="s">
        <v>68</v>
      </c>
      <c r="I890" t="s">
        <v>7</v>
      </c>
      <c r="J890" t="s">
        <v>7</v>
      </c>
      <c r="K890" t="s">
        <v>70</v>
      </c>
      <c r="L890">
        <v>50</v>
      </c>
      <c r="M890">
        <v>1137673</v>
      </c>
      <c r="N890">
        <v>6</v>
      </c>
      <c r="O890">
        <v>3</v>
      </c>
      <c r="P890" t="s">
        <v>109</v>
      </c>
      <c r="Q890" t="s">
        <v>4488</v>
      </c>
      <c r="R890">
        <v>25</v>
      </c>
      <c r="T890">
        <v>13</v>
      </c>
      <c r="U890">
        <v>18</v>
      </c>
      <c r="V890">
        <v>0</v>
      </c>
      <c r="W890">
        <v>0</v>
      </c>
      <c r="X890">
        <v>0</v>
      </c>
      <c r="Y890">
        <v>2</v>
      </c>
      <c r="Z890">
        <v>15</v>
      </c>
      <c r="AA890">
        <v>20</v>
      </c>
      <c r="AB890">
        <v>50</v>
      </c>
      <c r="AC890">
        <v>19</v>
      </c>
      <c r="AD890">
        <v>0</v>
      </c>
      <c r="AE890">
        <v>10</v>
      </c>
      <c r="AF890">
        <v>29</v>
      </c>
      <c r="AG890">
        <v>0</v>
      </c>
      <c r="AH890">
        <v>31</v>
      </c>
      <c r="AI890">
        <v>21</v>
      </c>
      <c r="AJ890">
        <v>21</v>
      </c>
      <c r="AK890">
        <v>31</v>
      </c>
      <c r="AL890">
        <v>0</v>
      </c>
      <c r="AM890">
        <v>0.12</v>
      </c>
      <c r="AN890">
        <v>1.9090909090909092</v>
      </c>
      <c r="AO890">
        <v>0</v>
      </c>
      <c r="AP890" t="s">
        <v>82</v>
      </c>
      <c r="AQ890" t="s">
        <v>73</v>
      </c>
      <c r="AR890" t="s">
        <v>157</v>
      </c>
      <c r="AS890">
        <v>2442</v>
      </c>
      <c r="AT890">
        <v>2410</v>
      </c>
      <c r="AU890">
        <v>0</v>
      </c>
      <c r="AV890">
        <v>0</v>
      </c>
      <c r="AW890">
        <v>4.8520000000000003</v>
      </c>
      <c r="AX890">
        <v>0.25536842105263158</v>
      </c>
      <c r="AY890">
        <v>7.4056842105263154</v>
      </c>
      <c r="AZ890" t="s">
        <v>74</v>
      </c>
      <c r="BA890">
        <v>-1.4056842105263154</v>
      </c>
      <c r="BB890">
        <v>-5.5045342126957939</v>
      </c>
      <c r="BC890" t="s">
        <v>76</v>
      </c>
      <c r="BD890">
        <v>0</v>
      </c>
      <c r="BE890" t="s">
        <v>76</v>
      </c>
      <c r="BF890">
        <v>5.1159999999999997</v>
      </c>
      <c r="BG890" t="s">
        <v>5757</v>
      </c>
    </row>
    <row r="891" spans="1:59" x14ac:dyDescent="0.25">
      <c r="A891" t="s">
        <v>1063</v>
      </c>
      <c r="B891" t="s">
        <v>156</v>
      </c>
      <c r="C891">
        <v>2</v>
      </c>
      <c r="D891">
        <v>275</v>
      </c>
      <c r="E891">
        <v>1</v>
      </c>
      <c r="F891" t="s">
        <v>66</v>
      </c>
      <c r="G891" t="s">
        <v>67</v>
      </c>
      <c r="H891" t="s">
        <v>68</v>
      </c>
      <c r="I891" t="s">
        <v>7</v>
      </c>
      <c r="J891" t="s">
        <v>7</v>
      </c>
      <c r="K891" t="s">
        <v>70</v>
      </c>
      <c r="L891">
        <v>50</v>
      </c>
      <c r="M891">
        <v>1137675</v>
      </c>
      <c r="N891">
        <v>6</v>
      </c>
      <c r="O891">
        <v>3</v>
      </c>
      <c r="P891" t="s">
        <v>109</v>
      </c>
      <c r="Q891" t="s">
        <v>4488</v>
      </c>
      <c r="R891">
        <v>25</v>
      </c>
      <c r="T891">
        <v>10</v>
      </c>
      <c r="U891">
        <v>15</v>
      </c>
      <c r="V891">
        <v>6</v>
      </c>
      <c r="W891">
        <v>0</v>
      </c>
      <c r="X891">
        <v>6</v>
      </c>
      <c r="Y891">
        <v>4</v>
      </c>
      <c r="Z891">
        <v>20</v>
      </c>
      <c r="AA891">
        <v>25</v>
      </c>
      <c r="AB891">
        <v>50</v>
      </c>
      <c r="AC891">
        <v>16</v>
      </c>
      <c r="AD891">
        <v>11</v>
      </c>
      <c r="AE891">
        <v>12</v>
      </c>
      <c r="AF891">
        <v>39</v>
      </c>
      <c r="AG891">
        <v>0</v>
      </c>
      <c r="AH891">
        <v>34</v>
      </c>
      <c r="AI891">
        <v>11</v>
      </c>
      <c r="AJ891">
        <v>22</v>
      </c>
      <c r="AK891">
        <v>34</v>
      </c>
      <c r="AL891">
        <v>0</v>
      </c>
      <c r="AM891">
        <v>0.12</v>
      </c>
      <c r="AN891">
        <v>2</v>
      </c>
      <c r="AO891">
        <v>0</v>
      </c>
      <c r="AP891" t="s">
        <v>82</v>
      </c>
      <c r="AQ891" t="s">
        <v>73</v>
      </c>
      <c r="AR891" t="s">
        <v>157</v>
      </c>
      <c r="AS891">
        <v>2654</v>
      </c>
      <c r="AT891">
        <v>2641</v>
      </c>
      <c r="AU891">
        <v>0</v>
      </c>
      <c r="AV891">
        <v>0</v>
      </c>
      <c r="AW891">
        <v>5.2949999999999999</v>
      </c>
      <c r="AX891">
        <v>0.3309375</v>
      </c>
      <c r="AY891">
        <v>12.9065625</v>
      </c>
      <c r="AZ891" t="s">
        <v>74</v>
      </c>
      <c r="BA891">
        <v>-6.9065624999999997</v>
      </c>
      <c r="BB891">
        <v>-20.869688385269122</v>
      </c>
      <c r="BC891" t="s">
        <v>76</v>
      </c>
      <c r="BD891">
        <v>0</v>
      </c>
      <c r="BE891" t="s">
        <v>76</v>
      </c>
      <c r="BF891">
        <v>5.2960000000000003</v>
      </c>
      <c r="BG891" t="s">
        <v>5757</v>
      </c>
    </row>
    <row r="892" spans="1:59" x14ac:dyDescent="0.25">
      <c r="A892" t="s">
        <v>1064</v>
      </c>
      <c r="B892" t="s">
        <v>156</v>
      </c>
      <c r="C892">
        <v>2</v>
      </c>
      <c r="D892">
        <v>276</v>
      </c>
      <c r="E892">
        <v>1</v>
      </c>
      <c r="F892" t="s">
        <v>66</v>
      </c>
      <c r="G892" t="s">
        <v>67</v>
      </c>
      <c r="H892" t="s">
        <v>68</v>
      </c>
      <c r="I892" t="s">
        <v>7</v>
      </c>
      <c r="J892" t="s">
        <v>7</v>
      </c>
      <c r="K892" t="s">
        <v>70</v>
      </c>
      <c r="L892">
        <v>50</v>
      </c>
      <c r="M892">
        <v>1137677</v>
      </c>
      <c r="N892">
        <v>6</v>
      </c>
      <c r="O892">
        <v>3</v>
      </c>
      <c r="P892" t="s">
        <v>109</v>
      </c>
      <c r="Q892" t="s">
        <v>4488</v>
      </c>
      <c r="R892">
        <v>25</v>
      </c>
      <c r="T892">
        <v>10</v>
      </c>
      <c r="U892">
        <v>15</v>
      </c>
      <c r="V892">
        <v>7</v>
      </c>
      <c r="W892">
        <v>0</v>
      </c>
      <c r="X892">
        <v>7</v>
      </c>
      <c r="Y892">
        <v>2</v>
      </c>
      <c r="Z892">
        <v>19</v>
      </c>
      <c r="AA892">
        <v>24</v>
      </c>
      <c r="AB892">
        <v>50</v>
      </c>
      <c r="AC892">
        <v>18</v>
      </c>
      <c r="AD892">
        <v>11</v>
      </c>
      <c r="AE892">
        <v>2</v>
      </c>
      <c r="AF892">
        <v>31</v>
      </c>
      <c r="AG892">
        <v>0</v>
      </c>
      <c r="AH892">
        <v>32</v>
      </c>
      <c r="AI892">
        <v>19</v>
      </c>
      <c r="AJ892">
        <v>30</v>
      </c>
      <c r="AK892">
        <v>32</v>
      </c>
      <c r="AL892">
        <v>0</v>
      </c>
      <c r="AM892">
        <v>0.12</v>
      </c>
      <c r="AN892">
        <v>2.7272727272727275</v>
      </c>
      <c r="AO892">
        <v>0</v>
      </c>
      <c r="AP892" t="s">
        <v>82</v>
      </c>
      <c r="AQ892" t="s">
        <v>73</v>
      </c>
      <c r="AR892" t="s">
        <v>157</v>
      </c>
      <c r="AS892">
        <v>2293</v>
      </c>
      <c r="AT892">
        <v>2232</v>
      </c>
      <c r="AU892">
        <v>0</v>
      </c>
      <c r="AV892">
        <v>0</v>
      </c>
      <c r="AW892">
        <v>4.5250000000000004</v>
      </c>
      <c r="AX892">
        <v>0.25138888888888888</v>
      </c>
      <c r="AY892">
        <v>7.7930555555555552</v>
      </c>
      <c r="AZ892" t="s">
        <v>74</v>
      </c>
      <c r="BA892">
        <v>-1.7930555555555552</v>
      </c>
      <c r="BB892">
        <v>-7.1325966850828717</v>
      </c>
      <c r="BC892" t="s">
        <v>76</v>
      </c>
      <c r="BD892">
        <v>0</v>
      </c>
      <c r="BE892" t="s">
        <v>76</v>
      </c>
      <c r="BF892">
        <v>5.0979999999999999</v>
      </c>
      <c r="BG892" t="s">
        <v>5757</v>
      </c>
    </row>
    <row r="893" spans="1:59" x14ac:dyDescent="0.25">
      <c r="A893" t="s">
        <v>1065</v>
      </c>
      <c r="B893" t="s">
        <v>156</v>
      </c>
      <c r="C893">
        <v>2</v>
      </c>
      <c r="D893">
        <v>277</v>
      </c>
      <c r="E893">
        <v>1</v>
      </c>
      <c r="F893" t="s">
        <v>66</v>
      </c>
      <c r="G893" t="s">
        <v>67</v>
      </c>
      <c r="H893" t="s">
        <v>68</v>
      </c>
      <c r="I893" t="s">
        <v>7</v>
      </c>
      <c r="J893" t="s">
        <v>7</v>
      </c>
      <c r="K893" t="s">
        <v>70</v>
      </c>
      <c r="L893">
        <v>50</v>
      </c>
      <c r="M893">
        <v>1137679</v>
      </c>
      <c r="N893">
        <v>6</v>
      </c>
      <c r="O893">
        <v>3</v>
      </c>
      <c r="P893" t="s">
        <v>109</v>
      </c>
      <c r="Q893" t="s">
        <v>4488</v>
      </c>
      <c r="R893">
        <v>25</v>
      </c>
      <c r="T893">
        <v>6</v>
      </c>
      <c r="U893">
        <v>11</v>
      </c>
      <c r="V893">
        <v>12</v>
      </c>
      <c r="W893">
        <v>0</v>
      </c>
      <c r="X893">
        <v>12</v>
      </c>
      <c r="Y893">
        <v>1</v>
      </c>
      <c r="Z893">
        <v>19</v>
      </c>
      <c r="AA893">
        <v>24</v>
      </c>
      <c r="AB893">
        <v>50</v>
      </c>
      <c r="AC893">
        <v>12</v>
      </c>
      <c r="AD893">
        <v>13</v>
      </c>
      <c r="AE893">
        <v>2</v>
      </c>
      <c r="AF893">
        <v>27</v>
      </c>
      <c r="AG893">
        <v>0</v>
      </c>
      <c r="AH893">
        <v>38</v>
      </c>
      <c r="AI893">
        <v>23</v>
      </c>
      <c r="AJ893">
        <v>36</v>
      </c>
      <c r="AK893">
        <v>38</v>
      </c>
      <c r="AL893">
        <v>0</v>
      </c>
      <c r="AM893">
        <v>0.12</v>
      </c>
      <c r="AN893">
        <v>3.2727272727272729</v>
      </c>
      <c r="AO893">
        <v>0</v>
      </c>
      <c r="AP893" t="s">
        <v>82</v>
      </c>
      <c r="AQ893" t="s">
        <v>73</v>
      </c>
      <c r="AR893" t="s">
        <v>157</v>
      </c>
      <c r="AS893">
        <v>3284</v>
      </c>
      <c r="AT893">
        <v>3324</v>
      </c>
      <c r="AU893">
        <v>0</v>
      </c>
      <c r="AV893">
        <v>0</v>
      </c>
      <c r="AW893">
        <v>6.6079999999999997</v>
      </c>
      <c r="AX893">
        <v>0.55066666666666664</v>
      </c>
      <c r="AY893">
        <v>14.867999999999999</v>
      </c>
      <c r="AZ893" t="s">
        <v>74</v>
      </c>
      <c r="BA893">
        <v>-8.8679999999999986</v>
      </c>
      <c r="BB893">
        <v>-16.10411622276029</v>
      </c>
      <c r="BC893" t="s">
        <v>81</v>
      </c>
      <c r="BD893">
        <v>0</v>
      </c>
      <c r="BE893" t="s">
        <v>76</v>
      </c>
      <c r="BF893">
        <v>6.5860000000000003</v>
      </c>
      <c r="BG893" t="s">
        <v>5757</v>
      </c>
    </row>
    <row r="894" spans="1:59" x14ac:dyDescent="0.25">
      <c r="A894" t="s">
        <v>1066</v>
      </c>
      <c r="B894" t="s">
        <v>156</v>
      </c>
      <c r="C894">
        <v>2</v>
      </c>
      <c r="D894">
        <v>278</v>
      </c>
      <c r="E894">
        <v>2</v>
      </c>
      <c r="F894" t="s">
        <v>66</v>
      </c>
      <c r="G894" t="s">
        <v>67</v>
      </c>
      <c r="H894" t="s">
        <v>68</v>
      </c>
      <c r="I894" t="s">
        <v>7</v>
      </c>
      <c r="J894" t="s">
        <v>7</v>
      </c>
      <c r="K894" t="s">
        <v>70</v>
      </c>
      <c r="L894">
        <v>50</v>
      </c>
      <c r="M894">
        <v>1137681</v>
      </c>
      <c r="N894">
        <v>6</v>
      </c>
      <c r="O894">
        <v>3</v>
      </c>
      <c r="P894" t="s">
        <v>109</v>
      </c>
      <c r="Q894" t="s">
        <v>4490</v>
      </c>
      <c r="R894">
        <v>26</v>
      </c>
      <c r="T894">
        <v>6</v>
      </c>
      <c r="U894">
        <v>11</v>
      </c>
      <c r="V894">
        <v>7</v>
      </c>
      <c r="W894">
        <v>3</v>
      </c>
      <c r="X894">
        <v>4</v>
      </c>
      <c r="Y894">
        <v>0</v>
      </c>
      <c r="Z894">
        <v>13</v>
      </c>
      <c r="AA894">
        <v>18</v>
      </c>
      <c r="AB894">
        <v>50</v>
      </c>
      <c r="AC894">
        <v>11</v>
      </c>
      <c r="AD894">
        <v>4</v>
      </c>
      <c r="AE894">
        <v>0</v>
      </c>
      <c r="AF894">
        <v>18</v>
      </c>
      <c r="AG894">
        <v>3</v>
      </c>
      <c r="AH894">
        <v>39</v>
      </c>
      <c r="AI894">
        <v>32</v>
      </c>
      <c r="AJ894">
        <v>36</v>
      </c>
      <c r="AK894">
        <v>36</v>
      </c>
      <c r="AL894">
        <v>0</v>
      </c>
      <c r="AM894">
        <v>0.12</v>
      </c>
      <c r="AN894">
        <v>3.2727272727272729</v>
      </c>
      <c r="AO894">
        <v>0.40909090909090906</v>
      </c>
      <c r="AP894" t="s">
        <v>82</v>
      </c>
      <c r="AQ894" t="s">
        <v>73</v>
      </c>
      <c r="AR894" t="s">
        <v>472</v>
      </c>
      <c r="AS894">
        <v>870</v>
      </c>
      <c r="AT894">
        <v>841</v>
      </c>
      <c r="AU894">
        <v>0</v>
      </c>
      <c r="AV894">
        <v>0</v>
      </c>
      <c r="AW894">
        <v>1.7110000000000001</v>
      </c>
      <c r="AX894">
        <v>0.15554545454545454</v>
      </c>
      <c r="AY894">
        <v>2.799818181818182</v>
      </c>
      <c r="AZ894" t="s">
        <v>74</v>
      </c>
      <c r="BA894">
        <v>3.200181818181818</v>
      </c>
      <c r="BB894">
        <v>20.573933372296903</v>
      </c>
      <c r="BC894" t="s">
        <v>75</v>
      </c>
      <c r="BD894">
        <v>0</v>
      </c>
      <c r="BE894" t="s">
        <v>76</v>
      </c>
      <c r="BF894">
        <v>1.843</v>
      </c>
      <c r="BG894" t="s">
        <v>5758</v>
      </c>
    </row>
    <row r="895" spans="1:59" x14ac:dyDescent="0.25">
      <c r="A895" t="s">
        <v>1067</v>
      </c>
      <c r="B895" t="s">
        <v>156</v>
      </c>
      <c r="C895">
        <v>2</v>
      </c>
      <c r="D895">
        <v>279</v>
      </c>
      <c r="E895">
        <v>2</v>
      </c>
      <c r="F895" t="s">
        <v>66</v>
      </c>
      <c r="G895" t="s">
        <v>67</v>
      </c>
      <c r="H895" t="s">
        <v>68</v>
      </c>
      <c r="I895" t="s">
        <v>7</v>
      </c>
      <c r="J895" t="s">
        <v>7</v>
      </c>
      <c r="K895" t="s">
        <v>70</v>
      </c>
      <c r="L895">
        <v>50</v>
      </c>
      <c r="M895">
        <v>1137683</v>
      </c>
      <c r="N895">
        <v>6</v>
      </c>
      <c r="O895">
        <v>3</v>
      </c>
      <c r="P895" t="s">
        <v>109</v>
      </c>
      <c r="Q895" t="s">
        <v>4490</v>
      </c>
      <c r="R895">
        <v>26</v>
      </c>
      <c r="T895">
        <v>8</v>
      </c>
      <c r="U895">
        <v>13</v>
      </c>
      <c r="V895">
        <v>2</v>
      </c>
      <c r="W895">
        <v>0</v>
      </c>
      <c r="X895">
        <v>2</v>
      </c>
      <c r="Y895">
        <v>1</v>
      </c>
      <c r="Z895">
        <v>11</v>
      </c>
      <c r="AA895">
        <v>16</v>
      </c>
      <c r="AB895">
        <v>50</v>
      </c>
      <c r="AC895">
        <v>14</v>
      </c>
      <c r="AD895">
        <v>2</v>
      </c>
      <c r="AE895">
        <v>1</v>
      </c>
      <c r="AF895">
        <v>17</v>
      </c>
      <c r="AG895">
        <v>0</v>
      </c>
      <c r="AH895">
        <v>36</v>
      </c>
      <c r="AI895">
        <v>33</v>
      </c>
      <c r="AJ895">
        <v>35</v>
      </c>
      <c r="AK895">
        <v>36</v>
      </c>
      <c r="AL895">
        <v>0</v>
      </c>
      <c r="AM895">
        <v>0.12</v>
      </c>
      <c r="AN895">
        <v>3.1818181818181821</v>
      </c>
      <c r="AO895">
        <v>0</v>
      </c>
      <c r="AP895" t="s">
        <v>82</v>
      </c>
      <c r="AQ895" t="s">
        <v>73</v>
      </c>
      <c r="AR895" t="s">
        <v>472</v>
      </c>
      <c r="AS895">
        <v>1108</v>
      </c>
      <c r="AT895">
        <v>1059</v>
      </c>
      <c r="AU895">
        <v>0</v>
      </c>
      <c r="AV895">
        <v>0</v>
      </c>
      <c r="AW895">
        <v>2.1669999999999998</v>
      </c>
      <c r="AX895">
        <v>0.15478571428571428</v>
      </c>
      <c r="AY895">
        <v>2.6313571428571425</v>
      </c>
      <c r="AZ895" t="s">
        <v>74</v>
      </c>
      <c r="BA895">
        <v>3.3686428571428575</v>
      </c>
      <c r="BB895">
        <v>21.763267189663132</v>
      </c>
      <c r="BC895" t="s">
        <v>76</v>
      </c>
      <c r="BD895">
        <v>0</v>
      </c>
      <c r="BE895" t="s">
        <v>76</v>
      </c>
      <c r="BF895">
        <v>2.1789999999999998</v>
      </c>
      <c r="BG895" t="s">
        <v>5758</v>
      </c>
    </row>
    <row r="896" spans="1:59" x14ac:dyDescent="0.25">
      <c r="A896" t="s">
        <v>1068</v>
      </c>
      <c r="B896" t="s">
        <v>156</v>
      </c>
      <c r="C896">
        <v>2</v>
      </c>
      <c r="D896">
        <v>280</v>
      </c>
      <c r="E896">
        <v>2</v>
      </c>
      <c r="F896" t="s">
        <v>66</v>
      </c>
      <c r="G896" t="s">
        <v>67</v>
      </c>
      <c r="H896" t="s">
        <v>68</v>
      </c>
      <c r="I896" t="s">
        <v>7</v>
      </c>
      <c r="J896" t="s">
        <v>7</v>
      </c>
      <c r="K896" t="s">
        <v>70</v>
      </c>
      <c r="L896">
        <v>50</v>
      </c>
      <c r="M896">
        <v>1137685</v>
      </c>
      <c r="N896">
        <v>6</v>
      </c>
      <c r="O896">
        <v>3</v>
      </c>
      <c r="P896" t="s">
        <v>109</v>
      </c>
      <c r="Q896" t="s">
        <v>4490</v>
      </c>
      <c r="R896">
        <v>26</v>
      </c>
      <c r="S896" t="s">
        <v>1069</v>
      </c>
      <c r="T896">
        <v>7</v>
      </c>
      <c r="U896">
        <v>12</v>
      </c>
      <c r="V896">
        <v>9</v>
      </c>
      <c r="W896">
        <v>3</v>
      </c>
      <c r="X896">
        <v>6</v>
      </c>
      <c r="Y896">
        <v>0</v>
      </c>
      <c r="Z896">
        <v>16</v>
      </c>
      <c r="AA896">
        <v>21</v>
      </c>
      <c r="AB896">
        <v>50</v>
      </c>
      <c r="AC896">
        <v>12</v>
      </c>
      <c r="AD896">
        <v>7</v>
      </c>
      <c r="AE896">
        <v>0</v>
      </c>
      <c r="AF896">
        <v>22</v>
      </c>
      <c r="AG896">
        <v>3</v>
      </c>
      <c r="AH896">
        <v>38</v>
      </c>
      <c r="AI896">
        <v>28</v>
      </c>
      <c r="AJ896">
        <v>35</v>
      </c>
      <c r="AK896">
        <v>35</v>
      </c>
      <c r="AL896">
        <v>0</v>
      </c>
      <c r="AM896">
        <v>0.12</v>
      </c>
      <c r="AN896">
        <v>3.1818181818181821</v>
      </c>
      <c r="AO896">
        <v>0.40909090909090906</v>
      </c>
      <c r="AP896" t="s">
        <v>82</v>
      </c>
      <c r="AQ896" t="s">
        <v>73</v>
      </c>
      <c r="AR896" t="s">
        <v>472</v>
      </c>
      <c r="AS896">
        <v>1032</v>
      </c>
      <c r="AT896">
        <v>1030</v>
      </c>
      <c r="AU896">
        <v>0</v>
      </c>
      <c r="AV896">
        <v>0</v>
      </c>
      <c r="AW896">
        <v>2.0619999999999998</v>
      </c>
      <c r="AX896">
        <v>0.17183333333333331</v>
      </c>
      <c r="AY896">
        <v>3.7803333333333327</v>
      </c>
      <c r="AZ896" t="s">
        <v>74</v>
      </c>
      <c r="BA896">
        <v>2.2196666666666673</v>
      </c>
      <c r="BB896">
        <v>12.91755577109603</v>
      </c>
      <c r="BC896" t="s">
        <v>76</v>
      </c>
      <c r="BD896">
        <v>0</v>
      </c>
      <c r="BE896" t="s">
        <v>76</v>
      </c>
      <c r="BF896">
        <v>2.0510000000000002</v>
      </c>
      <c r="BG896" t="s">
        <v>5758</v>
      </c>
    </row>
    <row r="897" spans="1:59" x14ac:dyDescent="0.25">
      <c r="A897" t="s">
        <v>1070</v>
      </c>
      <c r="B897" t="s">
        <v>156</v>
      </c>
      <c r="C897">
        <v>2</v>
      </c>
      <c r="D897">
        <v>281</v>
      </c>
      <c r="E897">
        <v>2</v>
      </c>
      <c r="F897" t="s">
        <v>66</v>
      </c>
      <c r="G897" t="s">
        <v>67</v>
      </c>
      <c r="H897" t="s">
        <v>68</v>
      </c>
      <c r="I897" t="s">
        <v>7</v>
      </c>
      <c r="J897" t="s">
        <v>7</v>
      </c>
      <c r="K897" t="s">
        <v>70</v>
      </c>
      <c r="L897">
        <v>50</v>
      </c>
      <c r="M897">
        <v>1137687</v>
      </c>
      <c r="N897">
        <v>6</v>
      </c>
      <c r="O897">
        <v>3</v>
      </c>
      <c r="P897" t="s">
        <v>109</v>
      </c>
      <c r="Q897" t="s">
        <v>4490</v>
      </c>
      <c r="R897">
        <v>26</v>
      </c>
      <c r="S897" t="s">
        <v>1069</v>
      </c>
      <c r="T897">
        <v>8</v>
      </c>
      <c r="U897">
        <v>13</v>
      </c>
      <c r="V897">
        <v>3</v>
      </c>
      <c r="W897">
        <v>1</v>
      </c>
      <c r="X897">
        <v>2</v>
      </c>
      <c r="Y897">
        <v>0</v>
      </c>
      <c r="Z897">
        <v>11</v>
      </c>
      <c r="AA897">
        <v>16</v>
      </c>
      <c r="AB897">
        <v>50</v>
      </c>
      <c r="AC897">
        <v>19</v>
      </c>
      <c r="AD897">
        <v>2</v>
      </c>
      <c r="AE897">
        <v>0</v>
      </c>
      <c r="AF897">
        <v>22</v>
      </c>
      <c r="AG897">
        <v>1</v>
      </c>
      <c r="AH897">
        <v>31</v>
      </c>
      <c r="AI897">
        <v>28</v>
      </c>
      <c r="AJ897">
        <v>30</v>
      </c>
      <c r="AK897">
        <v>30</v>
      </c>
      <c r="AL897">
        <v>0</v>
      </c>
      <c r="AM897">
        <v>0.12</v>
      </c>
      <c r="AN897">
        <v>2.7272727272727275</v>
      </c>
      <c r="AO897">
        <v>0.13636363636363635</v>
      </c>
      <c r="AP897" t="s">
        <v>82</v>
      </c>
      <c r="AQ897" t="s">
        <v>73</v>
      </c>
      <c r="AR897" t="s">
        <v>472</v>
      </c>
      <c r="AS897">
        <v>1668</v>
      </c>
      <c r="AT897">
        <v>1612</v>
      </c>
      <c r="AU897">
        <v>0</v>
      </c>
      <c r="AV897">
        <v>0</v>
      </c>
      <c r="AW897">
        <v>3.28</v>
      </c>
      <c r="AX897">
        <v>0.17263157894736841</v>
      </c>
      <c r="AY897">
        <v>3.797894736842105</v>
      </c>
      <c r="AZ897" t="s">
        <v>74</v>
      </c>
      <c r="BA897">
        <v>2.202105263157895</v>
      </c>
      <c r="BB897">
        <v>12.756097560975611</v>
      </c>
      <c r="BC897" t="s">
        <v>76</v>
      </c>
      <c r="BD897">
        <v>0</v>
      </c>
      <c r="BE897" t="s">
        <v>76</v>
      </c>
      <c r="BF897">
        <v>3.2050000000000001</v>
      </c>
      <c r="BG897" t="s">
        <v>5758</v>
      </c>
    </row>
    <row r="898" spans="1:59" x14ac:dyDescent="0.25">
      <c r="A898" t="s">
        <v>1071</v>
      </c>
      <c r="B898" t="s">
        <v>156</v>
      </c>
      <c r="C898">
        <v>2</v>
      </c>
      <c r="D898">
        <v>282</v>
      </c>
      <c r="E898">
        <v>2</v>
      </c>
      <c r="F898" t="s">
        <v>66</v>
      </c>
      <c r="G898" t="s">
        <v>67</v>
      </c>
      <c r="H898" t="s">
        <v>68</v>
      </c>
      <c r="I898" t="s">
        <v>7</v>
      </c>
      <c r="J898" t="s">
        <v>7</v>
      </c>
      <c r="K898" t="s">
        <v>70</v>
      </c>
      <c r="L898">
        <v>50</v>
      </c>
      <c r="M898">
        <v>1137689</v>
      </c>
      <c r="N898">
        <v>6</v>
      </c>
      <c r="O898">
        <v>3</v>
      </c>
      <c r="P898" t="s">
        <v>109</v>
      </c>
      <c r="Q898" t="s">
        <v>4490</v>
      </c>
      <c r="R898">
        <v>26</v>
      </c>
      <c r="S898" t="s">
        <v>1069</v>
      </c>
      <c r="T898">
        <v>3</v>
      </c>
      <c r="U898">
        <v>8</v>
      </c>
      <c r="V898">
        <v>13</v>
      </c>
      <c r="W898">
        <v>0</v>
      </c>
      <c r="X898">
        <v>13</v>
      </c>
      <c r="Y898">
        <v>0</v>
      </c>
      <c r="Z898">
        <v>16</v>
      </c>
      <c r="AA898">
        <v>21</v>
      </c>
      <c r="AB898">
        <v>50</v>
      </c>
      <c r="AC898">
        <v>8</v>
      </c>
      <c r="AD898">
        <v>24</v>
      </c>
      <c r="AE898">
        <v>0</v>
      </c>
      <c r="AF898">
        <v>32</v>
      </c>
      <c r="AG898">
        <v>0</v>
      </c>
      <c r="AH898">
        <v>42</v>
      </c>
      <c r="AI898">
        <v>18</v>
      </c>
      <c r="AJ898">
        <v>42</v>
      </c>
      <c r="AK898">
        <v>42</v>
      </c>
      <c r="AL898">
        <v>0</v>
      </c>
      <c r="AM898">
        <v>0.12</v>
      </c>
      <c r="AN898">
        <v>3.8181818181818183</v>
      </c>
      <c r="AO898">
        <v>0</v>
      </c>
      <c r="AP898" t="s">
        <v>82</v>
      </c>
      <c r="AQ898" t="s">
        <v>73</v>
      </c>
      <c r="AR898" t="s">
        <v>472</v>
      </c>
      <c r="AS898">
        <v>1693</v>
      </c>
      <c r="AT898">
        <v>1652</v>
      </c>
      <c r="AU898">
        <v>0</v>
      </c>
      <c r="AV898">
        <v>0</v>
      </c>
      <c r="AW898">
        <v>3.3450000000000002</v>
      </c>
      <c r="AX898">
        <v>0.41812500000000002</v>
      </c>
      <c r="AY898">
        <v>13.38</v>
      </c>
      <c r="AZ898" t="s">
        <v>74</v>
      </c>
      <c r="BA898">
        <v>-7.3800000000000008</v>
      </c>
      <c r="BB898">
        <v>-17.650224215246638</v>
      </c>
      <c r="BC898" t="s">
        <v>76</v>
      </c>
      <c r="BD898">
        <v>0</v>
      </c>
      <c r="BE898" t="s">
        <v>76</v>
      </c>
      <c r="BF898">
        <v>3.2639999999999998</v>
      </c>
      <c r="BG898" t="s">
        <v>5758</v>
      </c>
    </row>
    <row r="899" spans="1:59" x14ac:dyDescent="0.25">
      <c r="A899" t="s">
        <v>1072</v>
      </c>
      <c r="B899" t="s">
        <v>156</v>
      </c>
      <c r="C899">
        <v>2</v>
      </c>
      <c r="D899">
        <v>283</v>
      </c>
      <c r="E899">
        <v>2</v>
      </c>
      <c r="F899" t="s">
        <v>66</v>
      </c>
      <c r="G899" t="s">
        <v>67</v>
      </c>
      <c r="H899" t="s">
        <v>77</v>
      </c>
      <c r="I899" t="s">
        <v>5</v>
      </c>
      <c r="J899" t="s">
        <v>78</v>
      </c>
      <c r="K899" t="s">
        <v>70</v>
      </c>
      <c r="L899">
        <v>50</v>
      </c>
      <c r="M899">
        <v>1137691</v>
      </c>
      <c r="N899">
        <v>5</v>
      </c>
      <c r="O899">
        <v>3</v>
      </c>
      <c r="P899" t="s">
        <v>109</v>
      </c>
      <c r="Q899" t="s">
        <v>4490</v>
      </c>
      <c r="R899">
        <v>26</v>
      </c>
      <c r="S899" t="s">
        <v>1069</v>
      </c>
      <c r="T899">
        <v>0</v>
      </c>
      <c r="U899">
        <v>4</v>
      </c>
      <c r="V899">
        <v>0</v>
      </c>
      <c r="W899">
        <v>0</v>
      </c>
      <c r="X899">
        <v>0</v>
      </c>
      <c r="Y899">
        <v>0</v>
      </c>
      <c r="Z899">
        <v>0</v>
      </c>
      <c r="AA899">
        <v>4</v>
      </c>
      <c r="AB899">
        <v>50</v>
      </c>
      <c r="AC899">
        <v>4</v>
      </c>
      <c r="AD899">
        <v>0</v>
      </c>
      <c r="AE899">
        <v>0</v>
      </c>
      <c r="AF899">
        <v>4</v>
      </c>
      <c r="AG899">
        <v>0</v>
      </c>
      <c r="AH899">
        <v>46</v>
      </c>
      <c r="AI899">
        <v>46</v>
      </c>
      <c r="AJ899">
        <v>46</v>
      </c>
      <c r="AK899">
        <v>46</v>
      </c>
      <c r="AL899">
        <v>0</v>
      </c>
      <c r="AM899">
        <v>0.1</v>
      </c>
      <c r="AN899">
        <v>4.1818181818181817</v>
      </c>
      <c r="AO899">
        <v>0</v>
      </c>
      <c r="AP899" t="s">
        <v>79</v>
      </c>
      <c r="AQ899" t="s">
        <v>73</v>
      </c>
      <c r="AR899" t="s">
        <v>472</v>
      </c>
      <c r="AS899">
        <v>0</v>
      </c>
      <c r="AT899">
        <v>0</v>
      </c>
      <c r="AU899">
        <v>0</v>
      </c>
      <c r="AV899">
        <v>0</v>
      </c>
      <c r="AW899">
        <v>0</v>
      </c>
      <c r="AX899">
        <v>0</v>
      </c>
      <c r="AY899">
        <v>0</v>
      </c>
      <c r="AZ899" t="s">
        <v>80</v>
      </c>
      <c r="BA899">
        <v>5</v>
      </c>
      <c r="BB899">
        <v>0</v>
      </c>
      <c r="BC899" t="s">
        <v>76</v>
      </c>
      <c r="BD899">
        <v>0</v>
      </c>
      <c r="BE899" t="s">
        <v>76</v>
      </c>
      <c r="BF899">
        <v>4.5851813333333329</v>
      </c>
      <c r="BG899" t="s">
        <v>5758</v>
      </c>
    </row>
    <row r="900" spans="1:59" x14ac:dyDescent="0.25">
      <c r="A900" t="s">
        <v>1073</v>
      </c>
      <c r="B900" t="s">
        <v>156</v>
      </c>
      <c r="C900">
        <v>2</v>
      </c>
      <c r="D900">
        <v>284</v>
      </c>
      <c r="E900">
        <v>2</v>
      </c>
      <c r="F900" t="s">
        <v>66</v>
      </c>
      <c r="G900" t="s">
        <v>67</v>
      </c>
      <c r="H900" t="s">
        <v>68</v>
      </c>
      <c r="I900" t="s">
        <v>7</v>
      </c>
      <c r="J900" t="s">
        <v>7</v>
      </c>
      <c r="K900" t="s">
        <v>70</v>
      </c>
      <c r="L900">
        <v>50</v>
      </c>
      <c r="M900">
        <v>1137693</v>
      </c>
      <c r="N900">
        <v>6</v>
      </c>
      <c r="O900">
        <v>3</v>
      </c>
      <c r="P900" t="s">
        <v>109</v>
      </c>
      <c r="Q900" t="s">
        <v>4490</v>
      </c>
      <c r="R900">
        <v>26</v>
      </c>
      <c r="S900" t="s">
        <v>1069</v>
      </c>
      <c r="T900">
        <v>2</v>
      </c>
      <c r="U900">
        <v>7</v>
      </c>
      <c r="V900">
        <v>6</v>
      </c>
      <c r="W900">
        <v>1</v>
      </c>
      <c r="X900">
        <v>5</v>
      </c>
      <c r="Y900">
        <v>0</v>
      </c>
      <c r="Z900">
        <v>8</v>
      </c>
      <c r="AA900">
        <v>13</v>
      </c>
      <c r="AB900">
        <v>50</v>
      </c>
      <c r="AC900">
        <v>13</v>
      </c>
      <c r="AD900">
        <v>9</v>
      </c>
      <c r="AE900">
        <v>0</v>
      </c>
      <c r="AF900">
        <v>23</v>
      </c>
      <c r="AG900">
        <v>1</v>
      </c>
      <c r="AH900">
        <v>37</v>
      </c>
      <c r="AI900">
        <v>27</v>
      </c>
      <c r="AJ900">
        <v>36</v>
      </c>
      <c r="AK900">
        <v>36</v>
      </c>
      <c r="AL900">
        <v>0</v>
      </c>
      <c r="AM900">
        <v>0.12</v>
      </c>
      <c r="AN900">
        <v>3.2727272727272729</v>
      </c>
      <c r="AO900">
        <v>0.13636363636363635</v>
      </c>
      <c r="AP900" t="s">
        <v>82</v>
      </c>
      <c r="AQ900" t="s">
        <v>73</v>
      </c>
      <c r="AR900" t="s">
        <v>472</v>
      </c>
      <c r="AS900">
        <v>1084</v>
      </c>
      <c r="AT900">
        <v>984</v>
      </c>
      <c r="AU900">
        <v>0</v>
      </c>
      <c r="AV900">
        <v>0</v>
      </c>
      <c r="AW900">
        <v>2.0680000000000001</v>
      </c>
      <c r="AX900">
        <v>0.15907692307692309</v>
      </c>
      <c r="AY900">
        <v>3.6587692307692312</v>
      </c>
      <c r="AZ900" t="s">
        <v>74</v>
      </c>
      <c r="BA900">
        <v>2.3412307692307688</v>
      </c>
      <c r="BB900">
        <v>14.717601547388778</v>
      </c>
      <c r="BC900" t="s">
        <v>76</v>
      </c>
      <c r="BD900">
        <v>0</v>
      </c>
      <c r="BE900" t="s">
        <v>76</v>
      </c>
      <c r="BF900">
        <v>2.0750000000000002</v>
      </c>
      <c r="BG900" t="s">
        <v>5758</v>
      </c>
    </row>
    <row r="901" spans="1:59" x14ac:dyDescent="0.25">
      <c r="A901" t="s">
        <v>1074</v>
      </c>
      <c r="B901" t="s">
        <v>156</v>
      </c>
      <c r="C901">
        <v>2</v>
      </c>
      <c r="D901">
        <v>285</v>
      </c>
      <c r="E901">
        <v>2</v>
      </c>
      <c r="F901" t="s">
        <v>66</v>
      </c>
      <c r="G901" t="s">
        <v>67</v>
      </c>
      <c r="H901" t="s">
        <v>68</v>
      </c>
      <c r="I901" t="s">
        <v>7</v>
      </c>
      <c r="J901" t="s">
        <v>7</v>
      </c>
      <c r="K901" t="s">
        <v>70</v>
      </c>
      <c r="L901">
        <v>50</v>
      </c>
      <c r="M901">
        <v>1137695</v>
      </c>
      <c r="N901">
        <v>6</v>
      </c>
      <c r="O901">
        <v>3</v>
      </c>
      <c r="P901" t="s">
        <v>109</v>
      </c>
      <c r="Q901" t="s">
        <v>4490</v>
      </c>
      <c r="R901">
        <v>26</v>
      </c>
      <c r="S901" t="s">
        <v>1069</v>
      </c>
      <c r="T901">
        <v>11</v>
      </c>
      <c r="U901">
        <v>16</v>
      </c>
      <c r="V901">
        <v>6</v>
      </c>
      <c r="W901">
        <v>0</v>
      </c>
      <c r="X901">
        <v>6</v>
      </c>
      <c r="Y901">
        <v>1</v>
      </c>
      <c r="Z901">
        <v>18</v>
      </c>
      <c r="AA901">
        <v>23</v>
      </c>
      <c r="AB901">
        <v>50</v>
      </c>
      <c r="AC901">
        <v>23</v>
      </c>
      <c r="AD901">
        <v>9</v>
      </c>
      <c r="AE901">
        <v>1</v>
      </c>
      <c r="AF901">
        <v>33</v>
      </c>
      <c r="AG901">
        <v>0</v>
      </c>
      <c r="AH901">
        <v>27</v>
      </c>
      <c r="AI901">
        <v>17</v>
      </c>
      <c r="AJ901">
        <v>26</v>
      </c>
      <c r="AK901">
        <v>27</v>
      </c>
      <c r="AL901">
        <v>0</v>
      </c>
      <c r="AM901">
        <v>0.12</v>
      </c>
      <c r="AN901">
        <v>2.3636363636363638</v>
      </c>
      <c r="AO901">
        <v>0</v>
      </c>
      <c r="AP901" t="s">
        <v>82</v>
      </c>
      <c r="AQ901" t="s">
        <v>73</v>
      </c>
      <c r="AR901" t="s">
        <v>472</v>
      </c>
      <c r="AS901">
        <v>2629</v>
      </c>
      <c r="AT901">
        <v>2625</v>
      </c>
      <c r="AU901">
        <v>0</v>
      </c>
      <c r="AV901">
        <v>0</v>
      </c>
      <c r="AW901">
        <v>5.2539999999999996</v>
      </c>
      <c r="AX901">
        <v>0.22843478260869562</v>
      </c>
      <c r="AY901">
        <v>7.5383478260869552</v>
      </c>
      <c r="AZ901" t="s">
        <v>74</v>
      </c>
      <c r="BA901">
        <v>-1.5383478260869552</v>
      </c>
      <c r="BB901">
        <v>-6.7342976779596446</v>
      </c>
      <c r="BC901" t="s">
        <v>76</v>
      </c>
      <c r="BD901">
        <v>0</v>
      </c>
      <c r="BE901" t="s">
        <v>76</v>
      </c>
      <c r="BF901">
        <v>5.5890000000000004</v>
      </c>
      <c r="BG901" t="s">
        <v>5758</v>
      </c>
    </row>
    <row r="902" spans="1:59" x14ac:dyDescent="0.25">
      <c r="A902" t="s">
        <v>1075</v>
      </c>
      <c r="B902" t="s">
        <v>156</v>
      </c>
      <c r="C902">
        <v>2</v>
      </c>
      <c r="D902">
        <v>286</v>
      </c>
      <c r="E902">
        <v>2</v>
      </c>
      <c r="F902" t="s">
        <v>66</v>
      </c>
      <c r="G902" t="s">
        <v>67</v>
      </c>
      <c r="H902" t="s">
        <v>68</v>
      </c>
      <c r="I902" t="s">
        <v>7</v>
      </c>
      <c r="J902" t="s">
        <v>7</v>
      </c>
      <c r="K902" t="s">
        <v>70</v>
      </c>
      <c r="L902">
        <v>50</v>
      </c>
      <c r="M902">
        <v>1137697</v>
      </c>
      <c r="N902">
        <v>6</v>
      </c>
      <c r="O902">
        <v>3</v>
      </c>
      <c r="P902" t="s">
        <v>109</v>
      </c>
      <c r="Q902" t="s">
        <v>4490</v>
      </c>
      <c r="R902">
        <v>26</v>
      </c>
      <c r="S902" t="s">
        <v>1069</v>
      </c>
      <c r="T902">
        <v>11</v>
      </c>
      <c r="U902">
        <v>16</v>
      </c>
      <c r="V902">
        <v>4</v>
      </c>
      <c r="W902">
        <v>0</v>
      </c>
      <c r="X902">
        <v>4</v>
      </c>
      <c r="Y902">
        <v>1</v>
      </c>
      <c r="Z902">
        <v>16</v>
      </c>
      <c r="AA902">
        <v>21</v>
      </c>
      <c r="AB902">
        <v>50</v>
      </c>
      <c r="AC902">
        <v>25</v>
      </c>
      <c r="AD902">
        <v>6</v>
      </c>
      <c r="AE902">
        <v>1</v>
      </c>
      <c r="AF902">
        <v>32</v>
      </c>
      <c r="AG902">
        <v>0</v>
      </c>
      <c r="AH902">
        <v>25</v>
      </c>
      <c r="AI902">
        <v>18</v>
      </c>
      <c r="AJ902">
        <v>24</v>
      </c>
      <c r="AK902">
        <v>25</v>
      </c>
      <c r="AL902">
        <v>0</v>
      </c>
      <c r="AM902">
        <v>0.12</v>
      </c>
      <c r="AN902">
        <v>2.1818181818181817</v>
      </c>
      <c r="AO902">
        <v>0</v>
      </c>
      <c r="AP902" t="s">
        <v>82</v>
      </c>
      <c r="AQ902" t="s">
        <v>73</v>
      </c>
      <c r="AR902" t="s">
        <v>472</v>
      </c>
      <c r="AS902">
        <v>2385</v>
      </c>
      <c r="AT902">
        <v>2365</v>
      </c>
      <c r="AU902">
        <v>0</v>
      </c>
      <c r="AV902">
        <v>0</v>
      </c>
      <c r="AW902">
        <v>4.75</v>
      </c>
      <c r="AX902">
        <v>0.19</v>
      </c>
      <c r="AY902">
        <v>6.08</v>
      </c>
      <c r="AZ902" t="s">
        <v>74</v>
      </c>
      <c r="BA902">
        <v>-8.0000000000000071E-2</v>
      </c>
      <c r="BB902">
        <v>-0.42105263157894773</v>
      </c>
      <c r="BC902" t="s">
        <v>76</v>
      </c>
      <c r="BD902">
        <v>0</v>
      </c>
      <c r="BE902" t="s">
        <v>76</v>
      </c>
      <c r="BF902">
        <v>4.5780000000000003</v>
      </c>
      <c r="BG902" t="s">
        <v>5758</v>
      </c>
    </row>
    <row r="903" spans="1:59" x14ac:dyDescent="0.25">
      <c r="A903" t="s">
        <v>1076</v>
      </c>
      <c r="B903" t="s">
        <v>156</v>
      </c>
      <c r="C903">
        <v>2</v>
      </c>
      <c r="D903">
        <v>287</v>
      </c>
      <c r="E903">
        <v>2</v>
      </c>
      <c r="F903" t="s">
        <v>66</v>
      </c>
      <c r="G903" t="s">
        <v>67</v>
      </c>
      <c r="H903" t="s">
        <v>68</v>
      </c>
      <c r="I903" t="s">
        <v>7</v>
      </c>
      <c r="J903" t="s">
        <v>7</v>
      </c>
      <c r="K903" t="s">
        <v>70</v>
      </c>
      <c r="L903">
        <v>50</v>
      </c>
      <c r="M903">
        <v>1137699</v>
      </c>
      <c r="N903">
        <v>6</v>
      </c>
      <c r="O903">
        <v>3</v>
      </c>
      <c r="P903" t="s">
        <v>109</v>
      </c>
      <c r="Q903" t="s">
        <v>4490</v>
      </c>
      <c r="R903">
        <v>26</v>
      </c>
      <c r="S903" t="s">
        <v>1069</v>
      </c>
      <c r="T903">
        <v>14</v>
      </c>
      <c r="U903">
        <v>19</v>
      </c>
      <c r="V903">
        <v>3</v>
      </c>
      <c r="W903">
        <v>1</v>
      </c>
      <c r="X903">
        <v>2</v>
      </c>
      <c r="Y903">
        <v>5</v>
      </c>
      <c r="Z903">
        <v>22</v>
      </c>
      <c r="AA903">
        <v>27</v>
      </c>
      <c r="AB903">
        <v>50</v>
      </c>
      <c r="AC903">
        <v>23</v>
      </c>
      <c r="AD903">
        <v>3</v>
      </c>
      <c r="AE903">
        <v>5</v>
      </c>
      <c r="AF903">
        <v>32</v>
      </c>
      <c r="AG903">
        <v>1</v>
      </c>
      <c r="AH903">
        <v>27</v>
      </c>
      <c r="AI903">
        <v>18</v>
      </c>
      <c r="AJ903">
        <v>21</v>
      </c>
      <c r="AK903">
        <v>26</v>
      </c>
      <c r="AL903">
        <v>0</v>
      </c>
      <c r="AM903">
        <v>0.12</v>
      </c>
      <c r="AN903">
        <v>1.9090909090909092</v>
      </c>
      <c r="AO903">
        <v>0.13636363636363635</v>
      </c>
      <c r="AP903" t="s">
        <v>82</v>
      </c>
      <c r="AQ903" t="s">
        <v>73</v>
      </c>
      <c r="AR903" t="s">
        <v>472</v>
      </c>
      <c r="AS903">
        <v>2189</v>
      </c>
      <c r="AT903">
        <v>2209</v>
      </c>
      <c r="AU903">
        <v>0</v>
      </c>
      <c r="AV903">
        <v>0</v>
      </c>
      <c r="AW903">
        <v>4.3979999999999997</v>
      </c>
      <c r="AX903">
        <v>0.19121739130434781</v>
      </c>
      <c r="AY903">
        <v>6.11895652173913</v>
      </c>
      <c r="AZ903" t="s">
        <v>74</v>
      </c>
      <c r="BA903">
        <v>-0.11895652173912996</v>
      </c>
      <c r="BB903">
        <v>-0.62210095497953377</v>
      </c>
      <c r="BC903" t="s">
        <v>76</v>
      </c>
      <c r="BD903">
        <v>0</v>
      </c>
      <c r="BE903" t="s">
        <v>76</v>
      </c>
      <c r="BF903">
        <v>4.5410000000000004</v>
      </c>
      <c r="BG903" t="s">
        <v>5758</v>
      </c>
    </row>
    <row r="904" spans="1:59" x14ac:dyDescent="0.25">
      <c r="A904" t="s">
        <v>1077</v>
      </c>
      <c r="B904" t="s">
        <v>156</v>
      </c>
      <c r="C904">
        <v>2</v>
      </c>
      <c r="D904">
        <v>288</v>
      </c>
      <c r="E904">
        <v>2</v>
      </c>
      <c r="F904" t="s">
        <v>66</v>
      </c>
      <c r="G904" t="s">
        <v>67</v>
      </c>
      <c r="H904" t="s">
        <v>68</v>
      </c>
      <c r="I904" t="s">
        <v>7</v>
      </c>
      <c r="J904" t="s">
        <v>7</v>
      </c>
      <c r="K904" t="s">
        <v>70</v>
      </c>
      <c r="L904">
        <v>50</v>
      </c>
      <c r="M904">
        <v>1137701</v>
      </c>
      <c r="N904">
        <v>9</v>
      </c>
      <c r="O904">
        <v>3</v>
      </c>
      <c r="P904" t="s">
        <v>109</v>
      </c>
      <c r="Q904" t="s">
        <v>4490</v>
      </c>
      <c r="R904">
        <v>26</v>
      </c>
      <c r="S904" t="s">
        <v>1069</v>
      </c>
      <c r="T904">
        <v>32</v>
      </c>
      <c r="U904">
        <v>38</v>
      </c>
      <c r="V904">
        <v>0</v>
      </c>
      <c r="W904">
        <v>0</v>
      </c>
      <c r="X904">
        <v>0</v>
      </c>
      <c r="Y904">
        <v>0</v>
      </c>
      <c r="Z904">
        <v>32</v>
      </c>
      <c r="AA904">
        <v>38</v>
      </c>
      <c r="AB904">
        <v>50</v>
      </c>
      <c r="AC904">
        <v>45</v>
      </c>
      <c r="AD904">
        <v>0</v>
      </c>
      <c r="AE904">
        <v>0</v>
      </c>
      <c r="AF904">
        <v>45</v>
      </c>
      <c r="AG904">
        <v>0</v>
      </c>
      <c r="AH904">
        <v>5</v>
      </c>
      <c r="AI904">
        <v>5</v>
      </c>
      <c r="AJ904">
        <v>5</v>
      </c>
      <c r="AK904">
        <v>5</v>
      </c>
      <c r="AL904">
        <v>0</v>
      </c>
      <c r="AM904">
        <v>0.18</v>
      </c>
      <c r="AN904">
        <v>0.45454545454545459</v>
      </c>
      <c r="AO904">
        <v>0</v>
      </c>
      <c r="AP904" t="s">
        <v>82</v>
      </c>
      <c r="AQ904" t="s">
        <v>73</v>
      </c>
      <c r="AR904" t="s">
        <v>472</v>
      </c>
      <c r="AS904">
        <v>3809</v>
      </c>
      <c r="AT904">
        <v>4219</v>
      </c>
      <c r="AU904">
        <v>0</v>
      </c>
      <c r="AV904">
        <v>0</v>
      </c>
      <c r="AW904">
        <v>8.0280000000000005</v>
      </c>
      <c r="AX904">
        <v>0.1784</v>
      </c>
      <c r="AY904">
        <v>8.0280000000000005</v>
      </c>
      <c r="AZ904" t="s">
        <v>74</v>
      </c>
      <c r="BA904">
        <v>0.97199999999999953</v>
      </c>
      <c r="BB904">
        <v>5.4484304932735395</v>
      </c>
      <c r="BC904" t="s">
        <v>81</v>
      </c>
      <c r="BD904">
        <v>0</v>
      </c>
      <c r="BE904" t="s">
        <v>76</v>
      </c>
      <c r="BF904">
        <v>7.8710000000000004</v>
      </c>
      <c r="BG904" t="s">
        <v>5758</v>
      </c>
    </row>
    <row r="905" spans="1:59" x14ac:dyDescent="0.25">
      <c r="A905" t="s">
        <v>1078</v>
      </c>
      <c r="B905" t="s">
        <v>156</v>
      </c>
      <c r="C905">
        <v>2</v>
      </c>
      <c r="D905">
        <v>289</v>
      </c>
      <c r="E905">
        <v>1</v>
      </c>
      <c r="F905" t="s">
        <v>66</v>
      </c>
      <c r="G905" t="s">
        <v>67</v>
      </c>
      <c r="H905" t="s">
        <v>68</v>
      </c>
      <c r="I905" t="s">
        <v>3</v>
      </c>
      <c r="J905" t="s">
        <v>69</v>
      </c>
      <c r="K905" t="s">
        <v>70</v>
      </c>
      <c r="L905">
        <v>50</v>
      </c>
      <c r="M905">
        <v>1137703</v>
      </c>
      <c r="N905">
        <v>10</v>
      </c>
      <c r="O905">
        <v>3</v>
      </c>
      <c r="P905" t="s">
        <v>109</v>
      </c>
      <c r="Q905" t="s">
        <v>4491</v>
      </c>
      <c r="R905">
        <v>27</v>
      </c>
      <c r="T905">
        <v>29</v>
      </c>
      <c r="U905">
        <v>34</v>
      </c>
      <c r="V905">
        <v>1</v>
      </c>
      <c r="W905">
        <v>0</v>
      </c>
      <c r="X905">
        <v>1</v>
      </c>
      <c r="Y905">
        <v>1</v>
      </c>
      <c r="Z905">
        <v>31</v>
      </c>
      <c r="AA905">
        <v>36</v>
      </c>
      <c r="AB905">
        <v>50</v>
      </c>
      <c r="AC905">
        <v>34</v>
      </c>
      <c r="AD905">
        <v>1</v>
      </c>
      <c r="AE905">
        <v>1</v>
      </c>
      <c r="AF905">
        <v>36</v>
      </c>
      <c r="AG905">
        <v>0</v>
      </c>
      <c r="AH905">
        <v>16</v>
      </c>
      <c r="AI905">
        <v>14</v>
      </c>
      <c r="AJ905">
        <v>15</v>
      </c>
      <c r="AK905">
        <v>16</v>
      </c>
      <c r="AL905">
        <v>0</v>
      </c>
      <c r="AM905">
        <v>0.2</v>
      </c>
      <c r="AN905">
        <v>1.3636363636363638</v>
      </c>
      <c r="AO905">
        <v>0</v>
      </c>
      <c r="AP905" t="s">
        <v>72</v>
      </c>
      <c r="AQ905" t="s">
        <v>73</v>
      </c>
      <c r="AR905" t="s">
        <v>157</v>
      </c>
      <c r="AS905">
        <v>3540</v>
      </c>
      <c r="AT905">
        <v>3903</v>
      </c>
      <c r="AU905">
        <v>0</v>
      </c>
      <c r="AV905">
        <v>0</v>
      </c>
      <c r="AW905">
        <v>7.4429999999999996</v>
      </c>
      <c r="AX905">
        <v>0.21891176470588233</v>
      </c>
      <c r="AY905">
        <v>7.8808235294117637</v>
      </c>
      <c r="AZ905" t="s">
        <v>74</v>
      </c>
      <c r="BA905">
        <v>2.1191764705882363</v>
      </c>
      <c r="BB905">
        <v>9.6805051726454447</v>
      </c>
      <c r="BC905" t="s">
        <v>75</v>
      </c>
      <c r="BD905">
        <v>0</v>
      </c>
      <c r="BE905" t="s">
        <v>76</v>
      </c>
      <c r="BF905">
        <v>7.76</v>
      </c>
      <c r="BG905" t="s">
        <v>5759</v>
      </c>
    </row>
    <row r="906" spans="1:59" x14ac:dyDescent="0.25">
      <c r="A906" t="s">
        <v>1079</v>
      </c>
      <c r="B906" t="s">
        <v>156</v>
      </c>
      <c r="C906">
        <v>2</v>
      </c>
      <c r="D906">
        <v>290</v>
      </c>
      <c r="E906">
        <v>1</v>
      </c>
      <c r="F906" t="s">
        <v>66</v>
      </c>
      <c r="G906" t="s">
        <v>67</v>
      </c>
      <c r="H906" t="s">
        <v>68</v>
      </c>
      <c r="I906" t="s">
        <v>3</v>
      </c>
      <c r="J906" t="s">
        <v>69</v>
      </c>
      <c r="K906" t="s">
        <v>70</v>
      </c>
      <c r="L906">
        <v>50</v>
      </c>
      <c r="M906">
        <v>1137705</v>
      </c>
      <c r="N906">
        <v>10</v>
      </c>
      <c r="O906">
        <v>3</v>
      </c>
      <c r="P906" t="s">
        <v>109</v>
      </c>
      <c r="Q906" t="s">
        <v>4491</v>
      </c>
      <c r="R906">
        <v>27</v>
      </c>
      <c r="T906">
        <v>14</v>
      </c>
      <c r="U906">
        <v>19</v>
      </c>
      <c r="V906">
        <v>4</v>
      </c>
      <c r="W906">
        <v>0</v>
      </c>
      <c r="X906">
        <v>4</v>
      </c>
      <c r="Y906">
        <v>1</v>
      </c>
      <c r="Z906">
        <v>19</v>
      </c>
      <c r="AA906">
        <v>24</v>
      </c>
      <c r="AB906">
        <v>50</v>
      </c>
      <c r="AC906">
        <v>19</v>
      </c>
      <c r="AD906">
        <v>4</v>
      </c>
      <c r="AE906">
        <v>1</v>
      </c>
      <c r="AF906">
        <v>24</v>
      </c>
      <c r="AG906">
        <v>0</v>
      </c>
      <c r="AH906">
        <v>31</v>
      </c>
      <c r="AI906">
        <v>26</v>
      </c>
      <c r="AJ906">
        <v>30</v>
      </c>
      <c r="AK906">
        <v>31</v>
      </c>
      <c r="AL906">
        <v>0</v>
      </c>
      <c r="AM906">
        <v>0.2</v>
      </c>
      <c r="AN906">
        <v>2.7272727272727275</v>
      </c>
      <c r="AO906">
        <v>0</v>
      </c>
      <c r="AP906" t="s">
        <v>72</v>
      </c>
      <c r="AQ906" t="s">
        <v>73</v>
      </c>
      <c r="AR906" t="s">
        <v>157</v>
      </c>
      <c r="AS906">
        <v>2914</v>
      </c>
      <c r="AT906">
        <v>2478</v>
      </c>
      <c r="AU906">
        <v>0</v>
      </c>
      <c r="AV906">
        <v>0</v>
      </c>
      <c r="AW906">
        <v>5.3920000000000003</v>
      </c>
      <c r="AX906">
        <v>0.28378947368421054</v>
      </c>
      <c r="AY906">
        <v>6.8109473684210524</v>
      </c>
      <c r="AZ906" t="s">
        <v>74</v>
      </c>
      <c r="BA906">
        <v>3.1890526315789476</v>
      </c>
      <c r="BB906">
        <v>11.237388724035609</v>
      </c>
      <c r="BC906" t="s">
        <v>76</v>
      </c>
      <c r="BD906">
        <v>0</v>
      </c>
      <c r="BE906" t="s">
        <v>76</v>
      </c>
      <c r="BF906">
        <v>5.4020000000000001</v>
      </c>
      <c r="BG906" t="s">
        <v>5759</v>
      </c>
    </row>
    <row r="907" spans="1:59" x14ac:dyDescent="0.25">
      <c r="A907" t="s">
        <v>1080</v>
      </c>
      <c r="B907" t="s">
        <v>156</v>
      </c>
      <c r="C907">
        <v>2</v>
      </c>
      <c r="D907">
        <v>291</v>
      </c>
      <c r="E907">
        <v>1</v>
      </c>
      <c r="F907" t="s">
        <v>66</v>
      </c>
      <c r="G907" t="s">
        <v>67</v>
      </c>
      <c r="H907" t="s">
        <v>68</v>
      </c>
      <c r="I907" t="s">
        <v>3</v>
      </c>
      <c r="J907" t="s">
        <v>69</v>
      </c>
      <c r="K907" t="s">
        <v>70</v>
      </c>
      <c r="L907">
        <v>50</v>
      </c>
      <c r="M907">
        <v>1137707</v>
      </c>
      <c r="N907">
        <v>10</v>
      </c>
      <c r="O907">
        <v>3</v>
      </c>
      <c r="P907" t="s">
        <v>109</v>
      </c>
      <c r="Q907" t="s">
        <v>4491</v>
      </c>
      <c r="R907">
        <v>27</v>
      </c>
      <c r="T907">
        <v>13</v>
      </c>
      <c r="U907">
        <v>18</v>
      </c>
      <c r="V907">
        <v>8</v>
      </c>
      <c r="W907">
        <v>0</v>
      </c>
      <c r="X907">
        <v>8</v>
      </c>
      <c r="Y907">
        <v>2</v>
      </c>
      <c r="Z907">
        <v>23</v>
      </c>
      <c r="AA907">
        <v>28</v>
      </c>
      <c r="AB907">
        <v>50</v>
      </c>
      <c r="AC907">
        <v>18</v>
      </c>
      <c r="AD907">
        <v>8</v>
      </c>
      <c r="AE907">
        <v>2</v>
      </c>
      <c r="AF907">
        <v>28</v>
      </c>
      <c r="AG907">
        <v>0</v>
      </c>
      <c r="AH907">
        <v>32</v>
      </c>
      <c r="AI907">
        <v>22</v>
      </c>
      <c r="AJ907">
        <v>30</v>
      </c>
      <c r="AK907">
        <v>32</v>
      </c>
      <c r="AL907">
        <v>0</v>
      </c>
      <c r="AM907">
        <v>0.2</v>
      </c>
      <c r="AN907">
        <v>2.7272727272727275</v>
      </c>
      <c r="AO907">
        <v>0</v>
      </c>
      <c r="AP907" t="s">
        <v>72</v>
      </c>
      <c r="AQ907" t="s">
        <v>73</v>
      </c>
      <c r="AR907" t="s">
        <v>157</v>
      </c>
      <c r="AS907">
        <v>3491</v>
      </c>
      <c r="AT907">
        <v>3431</v>
      </c>
      <c r="AU907">
        <v>0</v>
      </c>
      <c r="AV907">
        <v>0</v>
      </c>
      <c r="AW907">
        <v>6.9219999999999997</v>
      </c>
      <c r="AX907">
        <v>0.38455555555555554</v>
      </c>
      <c r="AY907">
        <v>10.767555555555555</v>
      </c>
      <c r="AZ907" t="s">
        <v>74</v>
      </c>
      <c r="BA907">
        <v>-0.7675555555555551</v>
      </c>
      <c r="BB907">
        <v>-1.9959549263218712</v>
      </c>
      <c r="BC907" t="s">
        <v>76</v>
      </c>
      <c r="BD907">
        <v>0</v>
      </c>
      <c r="BE907" t="s">
        <v>76</v>
      </c>
      <c r="BF907">
        <v>6.8689999999999998</v>
      </c>
      <c r="BG907" t="s">
        <v>5759</v>
      </c>
    </row>
    <row r="908" spans="1:59" x14ac:dyDescent="0.25">
      <c r="A908" t="s">
        <v>1081</v>
      </c>
      <c r="B908" t="s">
        <v>156</v>
      </c>
      <c r="C908">
        <v>2</v>
      </c>
      <c r="D908">
        <v>292</v>
      </c>
      <c r="E908">
        <v>1</v>
      </c>
      <c r="F908" t="s">
        <v>66</v>
      </c>
      <c r="G908" t="s">
        <v>67</v>
      </c>
      <c r="H908" t="s">
        <v>68</v>
      </c>
      <c r="I908" t="s">
        <v>3</v>
      </c>
      <c r="J908" t="s">
        <v>69</v>
      </c>
      <c r="K908" t="s">
        <v>70</v>
      </c>
      <c r="L908">
        <v>50</v>
      </c>
      <c r="M908">
        <v>1137709</v>
      </c>
      <c r="N908">
        <v>10</v>
      </c>
      <c r="O908">
        <v>3</v>
      </c>
      <c r="P908" t="s">
        <v>109</v>
      </c>
      <c r="Q908" t="s">
        <v>4491</v>
      </c>
      <c r="R908">
        <v>27</v>
      </c>
      <c r="T908">
        <v>28</v>
      </c>
      <c r="U908">
        <v>33</v>
      </c>
      <c r="V908">
        <v>0</v>
      </c>
      <c r="W908">
        <v>0</v>
      </c>
      <c r="X908">
        <v>0</v>
      </c>
      <c r="Y908">
        <v>3</v>
      </c>
      <c r="Z908">
        <v>31</v>
      </c>
      <c r="AA908">
        <v>36</v>
      </c>
      <c r="AB908">
        <v>50</v>
      </c>
      <c r="AC908">
        <v>33</v>
      </c>
      <c r="AD908">
        <v>0</v>
      </c>
      <c r="AE908">
        <v>3</v>
      </c>
      <c r="AF908">
        <v>36</v>
      </c>
      <c r="AG908">
        <v>0</v>
      </c>
      <c r="AH908">
        <v>17</v>
      </c>
      <c r="AI908">
        <v>14</v>
      </c>
      <c r="AJ908">
        <v>14</v>
      </c>
      <c r="AK908">
        <v>17</v>
      </c>
      <c r="AL908">
        <v>0</v>
      </c>
      <c r="AM908">
        <v>0.2</v>
      </c>
      <c r="AN908">
        <v>1.2727272727272727</v>
      </c>
      <c r="AO908">
        <v>0</v>
      </c>
      <c r="AP908" t="s">
        <v>72</v>
      </c>
      <c r="AQ908" t="s">
        <v>73</v>
      </c>
      <c r="AR908" t="s">
        <v>157</v>
      </c>
      <c r="AS908">
        <v>4460</v>
      </c>
      <c r="AT908">
        <v>4686</v>
      </c>
      <c r="AU908">
        <v>0</v>
      </c>
      <c r="AV908">
        <v>0</v>
      </c>
      <c r="AW908">
        <v>9.1460000000000008</v>
      </c>
      <c r="AX908">
        <v>0.27715151515151515</v>
      </c>
      <c r="AY908">
        <v>9.9774545454545454</v>
      </c>
      <c r="AZ908" t="s">
        <v>74</v>
      </c>
      <c r="BA908">
        <v>2.2545454545454646E-2</v>
      </c>
      <c r="BB908">
        <v>8.1347036956046725E-2</v>
      </c>
      <c r="BC908" t="s">
        <v>76</v>
      </c>
      <c r="BD908">
        <v>0</v>
      </c>
      <c r="BE908" t="s">
        <v>76</v>
      </c>
      <c r="BF908">
        <v>9.2739999999999991</v>
      </c>
      <c r="BG908" t="s">
        <v>5759</v>
      </c>
    </row>
    <row r="909" spans="1:59" x14ac:dyDescent="0.25">
      <c r="A909" t="s">
        <v>1082</v>
      </c>
      <c r="B909" t="s">
        <v>156</v>
      </c>
      <c r="C909">
        <v>2</v>
      </c>
      <c r="D909">
        <v>293</v>
      </c>
      <c r="E909">
        <v>1</v>
      </c>
      <c r="F909" t="s">
        <v>66</v>
      </c>
      <c r="G909" t="s">
        <v>67</v>
      </c>
      <c r="H909" t="s">
        <v>68</v>
      </c>
      <c r="I909" t="s">
        <v>3</v>
      </c>
      <c r="J909" t="s">
        <v>69</v>
      </c>
      <c r="K909" t="s">
        <v>70</v>
      </c>
      <c r="L909">
        <v>50</v>
      </c>
      <c r="M909">
        <v>1137711</v>
      </c>
      <c r="N909">
        <v>10</v>
      </c>
      <c r="O909">
        <v>3</v>
      </c>
      <c r="P909" t="s">
        <v>109</v>
      </c>
      <c r="Q909" t="s">
        <v>4491</v>
      </c>
      <c r="R909">
        <v>27</v>
      </c>
      <c r="T909">
        <v>14</v>
      </c>
      <c r="U909">
        <v>19</v>
      </c>
      <c r="V909">
        <v>6</v>
      </c>
      <c r="W909">
        <v>0</v>
      </c>
      <c r="X909">
        <v>6</v>
      </c>
      <c r="Y909">
        <v>3</v>
      </c>
      <c r="Z909">
        <v>23</v>
      </c>
      <c r="AA909">
        <v>28</v>
      </c>
      <c r="AB909">
        <v>50</v>
      </c>
      <c r="AC909">
        <v>19</v>
      </c>
      <c r="AD909">
        <v>6</v>
      </c>
      <c r="AE909">
        <v>3</v>
      </c>
      <c r="AF909">
        <v>28</v>
      </c>
      <c r="AG909">
        <v>0</v>
      </c>
      <c r="AH909">
        <v>31</v>
      </c>
      <c r="AI909">
        <v>22</v>
      </c>
      <c r="AJ909">
        <v>28</v>
      </c>
      <c r="AK909">
        <v>31</v>
      </c>
      <c r="AL909">
        <v>0</v>
      </c>
      <c r="AM909">
        <v>0.2</v>
      </c>
      <c r="AN909">
        <v>2.5454545454545454</v>
      </c>
      <c r="AO909">
        <v>0</v>
      </c>
      <c r="AP909" t="s">
        <v>72</v>
      </c>
      <c r="AQ909" t="s">
        <v>73</v>
      </c>
      <c r="AR909" t="s">
        <v>157</v>
      </c>
      <c r="AS909">
        <v>3050</v>
      </c>
      <c r="AT909">
        <v>3250</v>
      </c>
      <c r="AU909">
        <v>0</v>
      </c>
      <c r="AV909">
        <v>0</v>
      </c>
      <c r="AW909">
        <v>6.3</v>
      </c>
      <c r="AX909">
        <v>0.33157894736842103</v>
      </c>
      <c r="AY909">
        <v>9.284210526315789</v>
      </c>
      <c r="AZ909" t="s">
        <v>74</v>
      </c>
      <c r="BA909">
        <v>0.71578947368421098</v>
      </c>
      <c r="BB909">
        <v>2.1587301587301604</v>
      </c>
      <c r="BC909" t="s">
        <v>76</v>
      </c>
      <c r="BD909">
        <v>0</v>
      </c>
      <c r="BE909" t="s">
        <v>76</v>
      </c>
      <c r="BF909">
        <v>6.2489999999999997</v>
      </c>
      <c r="BG909" t="s">
        <v>5759</v>
      </c>
    </row>
    <row r="910" spans="1:59" x14ac:dyDescent="0.25">
      <c r="A910" t="s">
        <v>1083</v>
      </c>
      <c r="B910" t="s">
        <v>156</v>
      </c>
      <c r="C910">
        <v>2</v>
      </c>
      <c r="D910">
        <v>294</v>
      </c>
      <c r="E910">
        <v>1</v>
      </c>
      <c r="F910" t="s">
        <v>66</v>
      </c>
      <c r="G910" t="s">
        <v>67</v>
      </c>
      <c r="H910" t="s">
        <v>77</v>
      </c>
      <c r="I910" t="s">
        <v>5</v>
      </c>
      <c r="J910" t="s">
        <v>78</v>
      </c>
      <c r="K910" t="s">
        <v>70</v>
      </c>
      <c r="L910">
        <v>50</v>
      </c>
      <c r="M910">
        <v>1137713</v>
      </c>
      <c r="N910">
        <v>5</v>
      </c>
      <c r="O910">
        <v>3</v>
      </c>
      <c r="P910" t="s">
        <v>109</v>
      </c>
      <c r="Q910" t="s">
        <v>4491</v>
      </c>
      <c r="R910">
        <v>27</v>
      </c>
      <c r="T910">
        <v>0</v>
      </c>
      <c r="U910">
        <v>4</v>
      </c>
      <c r="V910">
        <v>0</v>
      </c>
      <c r="W910">
        <v>0</v>
      </c>
      <c r="X910">
        <v>0</v>
      </c>
      <c r="Y910">
        <v>0</v>
      </c>
      <c r="Z910">
        <v>0</v>
      </c>
      <c r="AA910">
        <v>4</v>
      </c>
      <c r="AB910">
        <v>50</v>
      </c>
      <c r="AC910">
        <v>4</v>
      </c>
      <c r="AD910">
        <v>0</v>
      </c>
      <c r="AE910">
        <v>0</v>
      </c>
      <c r="AF910">
        <v>4</v>
      </c>
      <c r="AG910">
        <v>0</v>
      </c>
      <c r="AH910">
        <v>46</v>
      </c>
      <c r="AI910">
        <v>46</v>
      </c>
      <c r="AJ910">
        <v>46</v>
      </c>
      <c r="AK910">
        <v>46</v>
      </c>
      <c r="AL910">
        <v>0</v>
      </c>
      <c r="AM910">
        <v>0.1</v>
      </c>
      <c r="AN910">
        <v>4.1818181818181817</v>
      </c>
      <c r="AO910">
        <v>0</v>
      </c>
      <c r="AP910" t="s">
        <v>79</v>
      </c>
      <c r="AQ910" t="s">
        <v>73</v>
      </c>
      <c r="AR910" t="s">
        <v>157</v>
      </c>
      <c r="AS910">
        <v>0</v>
      </c>
      <c r="AT910">
        <v>0</v>
      </c>
      <c r="AU910">
        <v>0</v>
      </c>
      <c r="AV910">
        <v>0</v>
      </c>
      <c r="AW910">
        <v>0</v>
      </c>
      <c r="AX910">
        <v>0</v>
      </c>
      <c r="AY910">
        <v>0</v>
      </c>
      <c r="AZ910" t="s">
        <v>80</v>
      </c>
      <c r="BA910">
        <v>5</v>
      </c>
      <c r="BB910">
        <v>0</v>
      </c>
      <c r="BC910" t="s">
        <v>76</v>
      </c>
      <c r="BD910">
        <v>0</v>
      </c>
      <c r="BE910" t="s">
        <v>76</v>
      </c>
      <c r="BF910">
        <v>5.3530346666666668</v>
      </c>
      <c r="BG910" t="s">
        <v>5759</v>
      </c>
    </row>
    <row r="911" spans="1:59" x14ac:dyDescent="0.25">
      <c r="A911" t="s">
        <v>1084</v>
      </c>
      <c r="B911" t="s">
        <v>156</v>
      </c>
      <c r="C911">
        <v>2</v>
      </c>
      <c r="D911">
        <v>295</v>
      </c>
      <c r="E911">
        <v>1</v>
      </c>
      <c r="F911" t="s">
        <v>66</v>
      </c>
      <c r="G911" t="s">
        <v>67</v>
      </c>
      <c r="H911" t="s">
        <v>68</v>
      </c>
      <c r="I911" t="s">
        <v>3</v>
      </c>
      <c r="J911" t="s">
        <v>69</v>
      </c>
      <c r="K911" t="s">
        <v>70</v>
      </c>
      <c r="L911">
        <v>50</v>
      </c>
      <c r="M911">
        <v>1137715</v>
      </c>
      <c r="N911">
        <v>13.5</v>
      </c>
      <c r="O911">
        <v>3</v>
      </c>
      <c r="P911" t="s">
        <v>109</v>
      </c>
      <c r="Q911" t="s">
        <v>4491</v>
      </c>
      <c r="R911">
        <v>27</v>
      </c>
      <c r="T911">
        <v>30</v>
      </c>
      <c r="U911">
        <v>35</v>
      </c>
      <c r="V911">
        <v>5</v>
      </c>
      <c r="W911">
        <v>0</v>
      </c>
      <c r="X911">
        <v>5</v>
      </c>
      <c r="Y911">
        <v>1</v>
      </c>
      <c r="Z911">
        <v>36</v>
      </c>
      <c r="AA911">
        <v>41</v>
      </c>
      <c r="AB911">
        <v>50</v>
      </c>
      <c r="AC911">
        <v>35</v>
      </c>
      <c r="AD911">
        <v>5</v>
      </c>
      <c r="AE911">
        <v>1</v>
      </c>
      <c r="AF911">
        <v>41</v>
      </c>
      <c r="AG911">
        <v>0</v>
      </c>
      <c r="AH911">
        <v>15</v>
      </c>
      <c r="AI911">
        <v>9</v>
      </c>
      <c r="AJ911">
        <v>14</v>
      </c>
      <c r="AK911">
        <v>15</v>
      </c>
      <c r="AL911">
        <v>0</v>
      </c>
      <c r="AM911">
        <v>0.27</v>
      </c>
      <c r="AN911">
        <v>1.2727272727272727</v>
      </c>
      <c r="AO911">
        <v>0</v>
      </c>
      <c r="AP911" t="s">
        <v>72</v>
      </c>
      <c r="AQ911" t="s">
        <v>73</v>
      </c>
      <c r="AR911" t="s">
        <v>157</v>
      </c>
      <c r="AS911">
        <v>5916</v>
      </c>
      <c r="AT911">
        <v>5951</v>
      </c>
      <c r="AU911">
        <v>0</v>
      </c>
      <c r="AV911">
        <v>0</v>
      </c>
      <c r="AW911">
        <v>11.867000000000001</v>
      </c>
      <c r="AX911">
        <v>0.33905714285714289</v>
      </c>
      <c r="AY911">
        <v>13.901342857142858</v>
      </c>
      <c r="AZ911" t="s">
        <v>74</v>
      </c>
      <c r="BA911">
        <v>-0.40134285714285767</v>
      </c>
      <c r="BB911">
        <v>-1.1837027049801987</v>
      </c>
      <c r="BC911" t="s">
        <v>76</v>
      </c>
      <c r="BD911">
        <v>0</v>
      </c>
      <c r="BE911" t="s">
        <v>76</v>
      </c>
      <c r="BF911">
        <v>12.462999999999999</v>
      </c>
      <c r="BG911" t="s">
        <v>5759</v>
      </c>
    </row>
    <row r="912" spans="1:59" x14ac:dyDescent="0.25">
      <c r="A912" t="s">
        <v>1085</v>
      </c>
      <c r="B912" t="s">
        <v>156</v>
      </c>
      <c r="C912">
        <v>2</v>
      </c>
      <c r="D912">
        <v>296</v>
      </c>
      <c r="E912">
        <v>1</v>
      </c>
      <c r="F912" t="s">
        <v>66</v>
      </c>
      <c r="G912" t="s">
        <v>67</v>
      </c>
      <c r="H912" t="s">
        <v>68</v>
      </c>
      <c r="I912" t="s">
        <v>3</v>
      </c>
      <c r="J912" t="s">
        <v>69</v>
      </c>
      <c r="K912" t="s">
        <v>70</v>
      </c>
      <c r="L912">
        <v>50</v>
      </c>
      <c r="M912">
        <v>1137717</v>
      </c>
      <c r="N912">
        <v>10</v>
      </c>
      <c r="O912">
        <v>3</v>
      </c>
      <c r="P912" t="s">
        <v>109</v>
      </c>
      <c r="Q912" t="s">
        <v>4491</v>
      </c>
      <c r="R912">
        <v>27</v>
      </c>
      <c r="T912">
        <v>18</v>
      </c>
      <c r="U912">
        <v>23</v>
      </c>
      <c r="V912">
        <v>2</v>
      </c>
      <c r="W912">
        <v>0</v>
      </c>
      <c r="X912">
        <v>2</v>
      </c>
      <c r="Y912">
        <v>0</v>
      </c>
      <c r="Z912">
        <v>20</v>
      </c>
      <c r="AA912">
        <v>25</v>
      </c>
      <c r="AB912">
        <v>50</v>
      </c>
      <c r="AC912">
        <v>23</v>
      </c>
      <c r="AD912">
        <v>2</v>
      </c>
      <c r="AE912">
        <v>0</v>
      </c>
      <c r="AF912">
        <v>25</v>
      </c>
      <c r="AG912">
        <v>0</v>
      </c>
      <c r="AH912">
        <v>27</v>
      </c>
      <c r="AI912">
        <v>25</v>
      </c>
      <c r="AJ912">
        <v>27</v>
      </c>
      <c r="AK912">
        <v>27</v>
      </c>
      <c r="AL912">
        <v>0</v>
      </c>
      <c r="AM912">
        <v>0.2</v>
      </c>
      <c r="AN912">
        <v>2.4545454545454546</v>
      </c>
      <c r="AO912">
        <v>0</v>
      </c>
      <c r="AP912" t="s">
        <v>72</v>
      </c>
      <c r="AQ912" t="s">
        <v>73</v>
      </c>
      <c r="AR912" t="s">
        <v>157</v>
      </c>
      <c r="AS912">
        <v>3072</v>
      </c>
      <c r="AT912">
        <v>3190</v>
      </c>
      <c r="AU912">
        <v>0</v>
      </c>
      <c r="AV912">
        <v>0</v>
      </c>
      <c r="AW912">
        <v>6.2619999999999996</v>
      </c>
      <c r="AX912">
        <v>0.27226086956521739</v>
      </c>
      <c r="AY912">
        <v>6.8065217391304351</v>
      </c>
      <c r="AZ912" t="s">
        <v>74</v>
      </c>
      <c r="BA912">
        <v>3.1934782608695649</v>
      </c>
      <c r="BB912">
        <v>11.729479399552858</v>
      </c>
      <c r="BC912" t="s">
        <v>76</v>
      </c>
      <c r="BD912">
        <v>0</v>
      </c>
      <c r="BE912" t="s">
        <v>76</v>
      </c>
      <c r="BF912">
        <v>6.5</v>
      </c>
      <c r="BG912" t="s">
        <v>5759</v>
      </c>
    </row>
    <row r="913" spans="1:59" x14ac:dyDescent="0.25">
      <c r="A913" t="s">
        <v>1086</v>
      </c>
      <c r="B913" t="s">
        <v>156</v>
      </c>
      <c r="C913">
        <v>2</v>
      </c>
      <c r="D913">
        <v>297</v>
      </c>
      <c r="E913">
        <v>1</v>
      </c>
      <c r="F913" t="s">
        <v>66</v>
      </c>
      <c r="G913" t="s">
        <v>67</v>
      </c>
      <c r="H913" t="s">
        <v>68</v>
      </c>
      <c r="I913" t="s">
        <v>3</v>
      </c>
      <c r="J913" t="s">
        <v>69</v>
      </c>
      <c r="K913" t="s">
        <v>70</v>
      </c>
      <c r="L913">
        <v>50</v>
      </c>
      <c r="M913">
        <v>1137719</v>
      </c>
      <c r="N913">
        <v>10</v>
      </c>
      <c r="O913">
        <v>3</v>
      </c>
      <c r="P913" t="s">
        <v>109</v>
      </c>
      <c r="Q913" t="s">
        <v>4491</v>
      </c>
      <c r="R913">
        <v>27</v>
      </c>
      <c r="T913">
        <v>17</v>
      </c>
      <c r="U913">
        <v>22</v>
      </c>
      <c r="V913">
        <v>2</v>
      </c>
      <c r="W913">
        <v>0</v>
      </c>
      <c r="X913">
        <v>2</v>
      </c>
      <c r="Y913">
        <v>4</v>
      </c>
      <c r="Z913">
        <v>23</v>
      </c>
      <c r="AA913">
        <v>28</v>
      </c>
      <c r="AB913">
        <v>50</v>
      </c>
      <c r="AC913">
        <v>22</v>
      </c>
      <c r="AD913">
        <v>2</v>
      </c>
      <c r="AE913">
        <v>4</v>
      </c>
      <c r="AF913">
        <v>28</v>
      </c>
      <c r="AG913">
        <v>0</v>
      </c>
      <c r="AH913">
        <v>28</v>
      </c>
      <c r="AI913">
        <v>22</v>
      </c>
      <c r="AJ913">
        <v>24</v>
      </c>
      <c r="AK913">
        <v>28</v>
      </c>
      <c r="AL913">
        <v>0</v>
      </c>
      <c r="AM913">
        <v>0.2</v>
      </c>
      <c r="AN913">
        <v>2.1818181818181817</v>
      </c>
      <c r="AO913">
        <v>0</v>
      </c>
      <c r="AP913" t="s">
        <v>72</v>
      </c>
      <c r="AQ913" t="s">
        <v>73</v>
      </c>
      <c r="AR913" t="s">
        <v>157</v>
      </c>
      <c r="AS913">
        <v>2939</v>
      </c>
      <c r="AT913">
        <v>2931</v>
      </c>
      <c r="AU913">
        <v>0</v>
      </c>
      <c r="AV913">
        <v>0</v>
      </c>
      <c r="AW913">
        <v>5.87</v>
      </c>
      <c r="AX913">
        <v>0.26681818181818184</v>
      </c>
      <c r="AY913">
        <v>7.4709090909090916</v>
      </c>
      <c r="AZ913" t="s">
        <v>74</v>
      </c>
      <c r="BA913">
        <v>2.5290909090909084</v>
      </c>
      <c r="BB913">
        <v>9.4787052810902868</v>
      </c>
      <c r="BC913" t="s">
        <v>76</v>
      </c>
      <c r="BD913">
        <v>0</v>
      </c>
      <c r="BE913" t="s">
        <v>76</v>
      </c>
      <c r="BF913">
        <v>6.0670000000000002</v>
      </c>
      <c r="BG913" t="s">
        <v>5759</v>
      </c>
    </row>
    <row r="914" spans="1:59" x14ac:dyDescent="0.25">
      <c r="A914" t="s">
        <v>1087</v>
      </c>
      <c r="B914" t="s">
        <v>156</v>
      </c>
      <c r="C914">
        <v>2</v>
      </c>
      <c r="D914">
        <v>298</v>
      </c>
      <c r="E914">
        <v>1</v>
      </c>
      <c r="F914" t="s">
        <v>66</v>
      </c>
      <c r="G914" t="s">
        <v>67</v>
      </c>
      <c r="H914" t="s">
        <v>68</v>
      </c>
      <c r="I914" t="s">
        <v>3</v>
      </c>
      <c r="J914" t="s">
        <v>69</v>
      </c>
      <c r="K914" t="s">
        <v>70</v>
      </c>
      <c r="L914">
        <v>50</v>
      </c>
      <c r="M914">
        <v>1137721</v>
      </c>
      <c r="N914">
        <v>15</v>
      </c>
      <c r="O914">
        <v>3</v>
      </c>
      <c r="P914" t="s">
        <v>109</v>
      </c>
      <c r="Q914" t="s">
        <v>4491</v>
      </c>
      <c r="R914">
        <v>27</v>
      </c>
      <c r="T914">
        <v>37</v>
      </c>
      <c r="U914">
        <v>42</v>
      </c>
      <c r="V914">
        <v>0</v>
      </c>
      <c r="W914">
        <v>0</v>
      </c>
      <c r="X914">
        <v>0</v>
      </c>
      <c r="Y914">
        <v>1</v>
      </c>
      <c r="Z914">
        <v>38</v>
      </c>
      <c r="AA914">
        <v>43</v>
      </c>
      <c r="AB914">
        <v>50</v>
      </c>
      <c r="AC914">
        <v>42</v>
      </c>
      <c r="AD914">
        <v>0</v>
      </c>
      <c r="AE914">
        <v>1</v>
      </c>
      <c r="AF914">
        <v>43</v>
      </c>
      <c r="AG914">
        <v>0</v>
      </c>
      <c r="AH914">
        <v>8</v>
      </c>
      <c r="AI914">
        <v>7</v>
      </c>
      <c r="AJ914">
        <v>7</v>
      </c>
      <c r="AK914">
        <v>8</v>
      </c>
      <c r="AL914">
        <v>0</v>
      </c>
      <c r="AM914">
        <v>0.3</v>
      </c>
      <c r="AN914">
        <v>0.63636363636363635</v>
      </c>
      <c r="AO914">
        <v>0</v>
      </c>
      <c r="AP914" t="s">
        <v>72</v>
      </c>
      <c r="AQ914" t="s">
        <v>73</v>
      </c>
      <c r="AR914" t="s">
        <v>157</v>
      </c>
      <c r="AS914">
        <v>7365</v>
      </c>
      <c r="AT914">
        <v>7106</v>
      </c>
      <c r="AU914">
        <v>0</v>
      </c>
      <c r="AV914">
        <v>0</v>
      </c>
      <c r="AW914">
        <v>14.471</v>
      </c>
      <c r="AX914">
        <v>0.34454761904761905</v>
      </c>
      <c r="AY914">
        <v>14.815547619047619</v>
      </c>
      <c r="AZ914" t="s">
        <v>74</v>
      </c>
      <c r="BA914">
        <v>0.18445238095238103</v>
      </c>
      <c r="BB914">
        <v>0.53534655517932439</v>
      </c>
      <c r="BC914" t="s">
        <v>76</v>
      </c>
      <c r="BD914">
        <v>0</v>
      </c>
      <c r="BE914" t="s">
        <v>76</v>
      </c>
      <c r="BF914">
        <v>14.129</v>
      </c>
      <c r="BG914" t="s">
        <v>5759</v>
      </c>
    </row>
    <row r="915" spans="1:59" x14ac:dyDescent="0.25">
      <c r="A915" t="s">
        <v>1088</v>
      </c>
      <c r="B915" t="s">
        <v>156</v>
      </c>
      <c r="C915">
        <v>2</v>
      </c>
      <c r="D915">
        <v>299</v>
      </c>
      <c r="E915">
        <v>1</v>
      </c>
      <c r="F915" t="s">
        <v>66</v>
      </c>
      <c r="G915" t="s">
        <v>67</v>
      </c>
      <c r="H915" t="s">
        <v>68</v>
      </c>
      <c r="I915" t="s">
        <v>3</v>
      </c>
      <c r="J915" t="s">
        <v>69</v>
      </c>
      <c r="K915" t="s">
        <v>70</v>
      </c>
      <c r="L915">
        <v>50</v>
      </c>
      <c r="M915">
        <v>1137723</v>
      </c>
      <c r="N915">
        <v>10</v>
      </c>
      <c r="O915">
        <v>3</v>
      </c>
      <c r="P915" t="s">
        <v>109</v>
      </c>
      <c r="Q915" t="s">
        <v>4491</v>
      </c>
      <c r="R915">
        <v>27</v>
      </c>
      <c r="T915">
        <v>32</v>
      </c>
      <c r="U915">
        <v>37</v>
      </c>
      <c r="V915">
        <v>0</v>
      </c>
      <c r="W915">
        <v>0</v>
      </c>
      <c r="X915">
        <v>0</v>
      </c>
      <c r="Y915">
        <v>3</v>
      </c>
      <c r="Z915">
        <v>35</v>
      </c>
      <c r="AA915">
        <v>40</v>
      </c>
      <c r="AB915">
        <v>50</v>
      </c>
      <c r="AC915">
        <v>37</v>
      </c>
      <c r="AD915">
        <v>0</v>
      </c>
      <c r="AE915">
        <v>3</v>
      </c>
      <c r="AF915">
        <v>40</v>
      </c>
      <c r="AG915">
        <v>0</v>
      </c>
      <c r="AH915">
        <v>13</v>
      </c>
      <c r="AI915">
        <v>10</v>
      </c>
      <c r="AJ915">
        <v>10</v>
      </c>
      <c r="AK915">
        <v>13</v>
      </c>
      <c r="AL915">
        <v>0</v>
      </c>
      <c r="AM915">
        <v>0.2</v>
      </c>
      <c r="AN915">
        <v>0.90909090909090917</v>
      </c>
      <c r="AO915">
        <v>0</v>
      </c>
      <c r="AP915" t="s">
        <v>72</v>
      </c>
      <c r="AQ915" t="s">
        <v>73</v>
      </c>
      <c r="AR915" t="s">
        <v>157</v>
      </c>
      <c r="AS915">
        <v>3011</v>
      </c>
      <c r="AT915">
        <v>4059</v>
      </c>
      <c r="AU915">
        <v>0</v>
      </c>
      <c r="AV915">
        <v>0</v>
      </c>
      <c r="AW915">
        <v>7.07</v>
      </c>
      <c r="AX915">
        <v>0.1910810810810811</v>
      </c>
      <c r="AY915">
        <v>7.6432432432432442</v>
      </c>
      <c r="AZ915" t="s">
        <v>74</v>
      </c>
      <c r="BA915">
        <v>2.3567567567567558</v>
      </c>
      <c r="BB915">
        <v>12.333804809052328</v>
      </c>
      <c r="BC915" t="s">
        <v>81</v>
      </c>
      <c r="BD915">
        <v>0</v>
      </c>
      <c r="BE915" t="s">
        <v>76</v>
      </c>
      <c r="BF915">
        <v>7.3639999999999999</v>
      </c>
      <c r="BG915" t="s">
        <v>5759</v>
      </c>
    </row>
    <row r="916" spans="1:59" x14ac:dyDescent="0.25">
      <c r="A916" t="s">
        <v>1089</v>
      </c>
      <c r="B916" t="s">
        <v>156</v>
      </c>
      <c r="C916">
        <v>2</v>
      </c>
      <c r="D916">
        <v>300</v>
      </c>
      <c r="E916">
        <v>2</v>
      </c>
      <c r="F916" t="s">
        <v>66</v>
      </c>
      <c r="G916" t="s">
        <v>67</v>
      </c>
      <c r="H916" t="s">
        <v>68</v>
      </c>
      <c r="I916" t="s">
        <v>3</v>
      </c>
      <c r="J916" t="s">
        <v>69</v>
      </c>
      <c r="K916" t="s">
        <v>70</v>
      </c>
      <c r="L916">
        <v>50</v>
      </c>
      <c r="M916">
        <v>1137725</v>
      </c>
      <c r="N916">
        <v>10</v>
      </c>
      <c r="O916">
        <v>3</v>
      </c>
      <c r="P916" t="s">
        <v>109</v>
      </c>
      <c r="Q916" t="s">
        <v>4492</v>
      </c>
      <c r="R916">
        <v>28</v>
      </c>
      <c r="T916">
        <v>18</v>
      </c>
      <c r="U916">
        <v>23</v>
      </c>
      <c r="V916">
        <v>5</v>
      </c>
      <c r="W916">
        <v>0</v>
      </c>
      <c r="X916">
        <v>5</v>
      </c>
      <c r="Y916">
        <v>2</v>
      </c>
      <c r="Z916">
        <v>25</v>
      </c>
      <c r="AA916">
        <v>30</v>
      </c>
      <c r="AB916">
        <v>50</v>
      </c>
      <c r="AC916">
        <v>23</v>
      </c>
      <c r="AD916">
        <v>5</v>
      </c>
      <c r="AE916">
        <v>2</v>
      </c>
      <c r="AF916">
        <v>30</v>
      </c>
      <c r="AG916">
        <v>0</v>
      </c>
      <c r="AH916">
        <v>27</v>
      </c>
      <c r="AI916">
        <v>20</v>
      </c>
      <c r="AJ916">
        <v>25</v>
      </c>
      <c r="AK916">
        <v>27</v>
      </c>
      <c r="AL916">
        <v>0</v>
      </c>
      <c r="AM916">
        <v>0.2</v>
      </c>
      <c r="AN916">
        <v>2.2727272727272729</v>
      </c>
      <c r="AO916">
        <v>0</v>
      </c>
      <c r="AP916" t="s">
        <v>72</v>
      </c>
      <c r="AQ916" t="s">
        <v>73</v>
      </c>
      <c r="AR916" t="s">
        <v>472</v>
      </c>
      <c r="AS916">
        <v>2841</v>
      </c>
      <c r="AT916">
        <v>2879</v>
      </c>
      <c r="AU916">
        <v>0</v>
      </c>
      <c r="AV916">
        <v>0</v>
      </c>
      <c r="AW916">
        <v>5.72</v>
      </c>
      <c r="AX916">
        <v>0.24869565217391304</v>
      </c>
      <c r="AY916">
        <v>7.4608695652173909</v>
      </c>
      <c r="AZ916" t="s">
        <v>74</v>
      </c>
      <c r="BA916">
        <v>2.5391304347826091</v>
      </c>
      <c r="BB916">
        <v>10.209790209790212</v>
      </c>
      <c r="BC916" t="s">
        <v>75</v>
      </c>
      <c r="BD916">
        <v>0</v>
      </c>
      <c r="BE916" t="s">
        <v>76</v>
      </c>
      <c r="BF916">
        <v>5.7469999999999999</v>
      </c>
      <c r="BG916" t="s">
        <v>5760</v>
      </c>
    </row>
    <row r="917" spans="1:59" x14ac:dyDescent="0.25">
      <c r="A917" t="s">
        <v>1090</v>
      </c>
      <c r="B917" t="s">
        <v>156</v>
      </c>
      <c r="C917">
        <v>2</v>
      </c>
      <c r="D917">
        <v>301</v>
      </c>
      <c r="E917">
        <v>2</v>
      </c>
      <c r="F917" t="s">
        <v>66</v>
      </c>
      <c r="G917" t="s">
        <v>67</v>
      </c>
      <c r="H917" t="s">
        <v>68</v>
      </c>
      <c r="I917" t="s">
        <v>3</v>
      </c>
      <c r="J917" t="s">
        <v>69</v>
      </c>
      <c r="K917" t="s">
        <v>70</v>
      </c>
      <c r="L917">
        <v>50</v>
      </c>
      <c r="M917">
        <v>1137727</v>
      </c>
      <c r="N917">
        <v>10</v>
      </c>
      <c r="O917">
        <v>3</v>
      </c>
      <c r="P917" t="s">
        <v>109</v>
      </c>
      <c r="Q917" t="s">
        <v>4492</v>
      </c>
      <c r="R917">
        <v>28</v>
      </c>
      <c r="T917">
        <v>18</v>
      </c>
      <c r="U917">
        <v>23</v>
      </c>
      <c r="V917">
        <v>4</v>
      </c>
      <c r="W917">
        <v>0</v>
      </c>
      <c r="X917">
        <v>4</v>
      </c>
      <c r="Y917">
        <v>1</v>
      </c>
      <c r="Z917">
        <v>23</v>
      </c>
      <c r="AA917">
        <v>28</v>
      </c>
      <c r="AB917">
        <v>50</v>
      </c>
      <c r="AC917">
        <v>23</v>
      </c>
      <c r="AD917">
        <v>4</v>
      </c>
      <c r="AE917">
        <v>1</v>
      </c>
      <c r="AF917">
        <v>28</v>
      </c>
      <c r="AG917">
        <v>0</v>
      </c>
      <c r="AH917">
        <v>27</v>
      </c>
      <c r="AI917">
        <v>22</v>
      </c>
      <c r="AJ917">
        <v>26</v>
      </c>
      <c r="AK917">
        <v>27</v>
      </c>
      <c r="AL917">
        <v>0</v>
      </c>
      <c r="AM917">
        <v>0.2</v>
      </c>
      <c r="AN917">
        <v>2.3636363636363638</v>
      </c>
      <c r="AO917">
        <v>0</v>
      </c>
      <c r="AP917" t="s">
        <v>72</v>
      </c>
      <c r="AQ917" t="s">
        <v>73</v>
      </c>
      <c r="AR917" t="s">
        <v>472</v>
      </c>
      <c r="AS917">
        <v>2727</v>
      </c>
      <c r="AT917">
        <v>2652</v>
      </c>
      <c r="AU917">
        <v>0</v>
      </c>
      <c r="AV917">
        <v>0</v>
      </c>
      <c r="AW917">
        <v>5.3789999999999996</v>
      </c>
      <c r="AX917">
        <v>0.23386956521739127</v>
      </c>
      <c r="AY917">
        <v>6.5483478260869559</v>
      </c>
      <c r="AZ917" t="s">
        <v>74</v>
      </c>
      <c r="BA917">
        <v>3.4516521739130441</v>
      </c>
      <c r="BB917">
        <v>14.75887711470534</v>
      </c>
      <c r="BC917" t="s">
        <v>76</v>
      </c>
      <c r="BD917">
        <v>0</v>
      </c>
      <c r="BE917" t="s">
        <v>76</v>
      </c>
      <c r="BF917">
        <v>5.4260000000000002</v>
      </c>
      <c r="BG917" t="s">
        <v>5760</v>
      </c>
    </row>
    <row r="918" spans="1:59" x14ac:dyDescent="0.25">
      <c r="A918" t="s">
        <v>1091</v>
      </c>
      <c r="B918" t="s">
        <v>156</v>
      </c>
      <c r="C918">
        <v>2</v>
      </c>
      <c r="D918">
        <v>302</v>
      </c>
      <c r="E918">
        <v>2</v>
      </c>
      <c r="F918" t="s">
        <v>66</v>
      </c>
      <c r="G918" t="s">
        <v>67</v>
      </c>
      <c r="H918" t="s">
        <v>68</v>
      </c>
      <c r="I918" t="s">
        <v>3</v>
      </c>
      <c r="J918" t="s">
        <v>69</v>
      </c>
      <c r="K918" t="s">
        <v>70</v>
      </c>
      <c r="L918">
        <v>50</v>
      </c>
      <c r="M918">
        <v>1137729</v>
      </c>
      <c r="N918">
        <v>10</v>
      </c>
      <c r="O918">
        <v>3</v>
      </c>
      <c r="P918" t="s">
        <v>109</v>
      </c>
      <c r="Q918" t="s">
        <v>4492</v>
      </c>
      <c r="R918">
        <v>28</v>
      </c>
      <c r="T918">
        <v>24</v>
      </c>
      <c r="U918">
        <v>29</v>
      </c>
      <c r="V918">
        <v>1</v>
      </c>
      <c r="W918">
        <v>0</v>
      </c>
      <c r="X918">
        <v>1</v>
      </c>
      <c r="Y918">
        <v>1</v>
      </c>
      <c r="Z918">
        <v>26</v>
      </c>
      <c r="AA918">
        <v>31</v>
      </c>
      <c r="AB918">
        <v>50</v>
      </c>
      <c r="AC918">
        <v>29</v>
      </c>
      <c r="AD918">
        <v>1</v>
      </c>
      <c r="AE918">
        <v>1</v>
      </c>
      <c r="AF918">
        <v>31</v>
      </c>
      <c r="AG918">
        <v>0</v>
      </c>
      <c r="AH918">
        <v>21</v>
      </c>
      <c r="AI918">
        <v>19</v>
      </c>
      <c r="AJ918">
        <v>20</v>
      </c>
      <c r="AK918">
        <v>21</v>
      </c>
      <c r="AL918">
        <v>0</v>
      </c>
      <c r="AM918">
        <v>0.2</v>
      </c>
      <c r="AN918">
        <v>1.8181818181818183</v>
      </c>
      <c r="AO918">
        <v>0</v>
      </c>
      <c r="AP918" t="s">
        <v>72</v>
      </c>
      <c r="AQ918" t="s">
        <v>73</v>
      </c>
      <c r="AR918" t="s">
        <v>472</v>
      </c>
      <c r="AS918">
        <v>3622</v>
      </c>
      <c r="AT918">
        <v>3320</v>
      </c>
      <c r="AU918">
        <v>0</v>
      </c>
      <c r="AV918">
        <v>0</v>
      </c>
      <c r="AW918">
        <v>6.9420000000000002</v>
      </c>
      <c r="AX918">
        <v>0.23937931034482759</v>
      </c>
      <c r="AY918">
        <v>7.4207586206896554</v>
      </c>
      <c r="AZ918" t="s">
        <v>74</v>
      </c>
      <c r="BA918">
        <v>2.5792413793103446</v>
      </c>
      <c r="BB918">
        <v>10.774704696053009</v>
      </c>
      <c r="BC918" t="s">
        <v>76</v>
      </c>
      <c r="BD918">
        <v>0</v>
      </c>
      <c r="BE918" t="s">
        <v>76</v>
      </c>
      <c r="BF918">
        <v>6.8579999999999997</v>
      </c>
      <c r="BG918" t="s">
        <v>5760</v>
      </c>
    </row>
    <row r="919" spans="1:59" x14ac:dyDescent="0.25">
      <c r="A919" t="s">
        <v>1092</v>
      </c>
      <c r="B919" t="s">
        <v>156</v>
      </c>
      <c r="C919">
        <v>2</v>
      </c>
      <c r="D919">
        <v>303</v>
      </c>
      <c r="E919">
        <v>2</v>
      </c>
      <c r="F919" t="s">
        <v>66</v>
      </c>
      <c r="G919" t="s">
        <v>67</v>
      </c>
      <c r="H919" t="s">
        <v>68</v>
      </c>
      <c r="I919" t="s">
        <v>3</v>
      </c>
      <c r="J919" t="s">
        <v>69</v>
      </c>
      <c r="K919" t="s">
        <v>70</v>
      </c>
      <c r="L919">
        <v>50</v>
      </c>
      <c r="M919">
        <v>1137731</v>
      </c>
      <c r="N919">
        <v>10</v>
      </c>
      <c r="O919">
        <v>3</v>
      </c>
      <c r="P919" t="s">
        <v>109</v>
      </c>
      <c r="Q919" t="s">
        <v>4492</v>
      </c>
      <c r="R919">
        <v>28</v>
      </c>
      <c r="T919">
        <v>9</v>
      </c>
      <c r="U919">
        <v>14</v>
      </c>
      <c r="V919">
        <v>4</v>
      </c>
      <c r="W919">
        <v>0</v>
      </c>
      <c r="X919">
        <v>4</v>
      </c>
      <c r="Y919">
        <v>5</v>
      </c>
      <c r="Z919">
        <v>18</v>
      </c>
      <c r="AA919">
        <v>23</v>
      </c>
      <c r="AB919">
        <v>50</v>
      </c>
      <c r="AC919">
        <v>14</v>
      </c>
      <c r="AD919">
        <v>4</v>
      </c>
      <c r="AE919">
        <v>5</v>
      </c>
      <c r="AF919">
        <v>23</v>
      </c>
      <c r="AG919">
        <v>0</v>
      </c>
      <c r="AH919">
        <v>36</v>
      </c>
      <c r="AI919">
        <v>27</v>
      </c>
      <c r="AJ919">
        <v>31</v>
      </c>
      <c r="AK919">
        <v>36</v>
      </c>
      <c r="AL919">
        <v>0</v>
      </c>
      <c r="AM919">
        <v>0.2</v>
      </c>
      <c r="AN919">
        <v>2.8181818181818183</v>
      </c>
      <c r="AO919">
        <v>0</v>
      </c>
      <c r="AP919" t="s">
        <v>72</v>
      </c>
      <c r="AQ919" t="s">
        <v>73</v>
      </c>
      <c r="AR919" t="s">
        <v>472</v>
      </c>
      <c r="AS919">
        <v>2028</v>
      </c>
      <c r="AT919">
        <v>2019</v>
      </c>
      <c r="AU919">
        <v>0</v>
      </c>
      <c r="AV919">
        <v>0</v>
      </c>
      <c r="AW919">
        <v>4.0469999999999997</v>
      </c>
      <c r="AX919">
        <v>0.28907142857142853</v>
      </c>
      <c r="AY919">
        <v>6.648642857142856</v>
      </c>
      <c r="AZ919" t="s">
        <v>74</v>
      </c>
      <c r="BA919">
        <v>3.351357142857144</v>
      </c>
      <c r="BB919">
        <v>11.593526068692864</v>
      </c>
      <c r="BC919" t="s">
        <v>76</v>
      </c>
      <c r="BD919">
        <v>0</v>
      </c>
      <c r="BE919" t="s">
        <v>76</v>
      </c>
      <c r="BF919">
        <v>3.92</v>
      </c>
      <c r="BG919" t="s">
        <v>5760</v>
      </c>
    </row>
    <row r="920" spans="1:59" x14ac:dyDescent="0.25">
      <c r="A920" t="s">
        <v>1093</v>
      </c>
      <c r="B920" t="s">
        <v>156</v>
      </c>
      <c r="C920">
        <v>2</v>
      </c>
      <c r="D920">
        <v>304</v>
      </c>
      <c r="E920">
        <v>2</v>
      </c>
      <c r="F920" t="s">
        <v>66</v>
      </c>
      <c r="G920" t="s">
        <v>67</v>
      </c>
      <c r="H920" t="s">
        <v>68</v>
      </c>
      <c r="I920" t="s">
        <v>3</v>
      </c>
      <c r="J920" t="s">
        <v>69</v>
      </c>
      <c r="K920" t="s">
        <v>70</v>
      </c>
      <c r="L920">
        <v>50</v>
      </c>
      <c r="M920">
        <v>1137733</v>
      </c>
      <c r="N920">
        <v>10</v>
      </c>
      <c r="O920">
        <v>3</v>
      </c>
      <c r="P920" t="s">
        <v>109</v>
      </c>
      <c r="Q920" t="s">
        <v>4492</v>
      </c>
      <c r="R920">
        <v>28</v>
      </c>
      <c r="T920">
        <v>6</v>
      </c>
      <c r="U920">
        <v>11</v>
      </c>
      <c r="V920">
        <v>2</v>
      </c>
      <c r="W920">
        <v>0</v>
      </c>
      <c r="X920">
        <v>2</v>
      </c>
      <c r="Y920">
        <v>8</v>
      </c>
      <c r="Z920">
        <v>16</v>
      </c>
      <c r="AA920">
        <v>21</v>
      </c>
      <c r="AB920">
        <v>50</v>
      </c>
      <c r="AC920">
        <v>11</v>
      </c>
      <c r="AD920">
        <v>2</v>
      </c>
      <c r="AE920">
        <v>8</v>
      </c>
      <c r="AF920">
        <v>21</v>
      </c>
      <c r="AG920">
        <v>0</v>
      </c>
      <c r="AH920">
        <v>39</v>
      </c>
      <c r="AI920">
        <v>29</v>
      </c>
      <c r="AJ920">
        <v>31</v>
      </c>
      <c r="AK920">
        <v>39</v>
      </c>
      <c r="AL920">
        <v>0</v>
      </c>
      <c r="AM920">
        <v>0.2</v>
      </c>
      <c r="AN920">
        <v>2.8181818181818183</v>
      </c>
      <c r="AO920">
        <v>0</v>
      </c>
      <c r="AP920" t="s">
        <v>72</v>
      </c>
      <c r="AQ920" t="s">
        <v>73</v>
      </c>
      <c r="AR920" t="s">
        <v>472</v>
      </c>
      <c r="AS920">
        <v>1503</v>
      </c>
      <c r="AT920">
        <v>1452</v>
      </c>
      <c r="AU920">
        <v>0</v>
      </c>
      <c r="AV920">
        <v>0</v>
      </c>
      <c r="AW920">
        <v>2.9550000000000001</v>
      </c>
      <c r="AX920">
        <v>0.26863636363636362</v>
      </c>
      <c r="AY920">
        <v>5.6413636363636357</v>
      </c>
      <c r="AZ920" t="s">
        <v>74</v>
      </c>
      <c r="BA920">
        <v>4.3586363636363643</v>
      </c>
      <c r="BB920">
        <v>16.225042301184438</v>
      </c>
      <c r="BC920" t="s">
        <v>76</v>
      </c>
      <c r="BD920">
        <v>0</v>
      </c>
      <c r="BE920" t="s">
        <v>76</v>
      </c>
      <c r="BF920">
        <v>2.9769999999999999</v>
      </c>
      <c r="BG920" t="s">
        <v>5760</v>
      </c>
    </row>
    <row r="921" spans="1:59" x14ac:dyDescent="0.25">
      <c r="A921" t="s">
        <v>1094</v>
      </c>
      <c r="B921" t="s">
        <v>156</v>
      </c>
      <c r="C921">
        <v>2</v>
      </c>
      <c r="D921">
        <v>305</v>
      </c>
      <c r="E921">
        <v>2</v>
      </c>
      <c r="F921" t="s">
        <v>66</v>
      </c>
      <c r="G921" t="s">
        <v>67</v>
      </c>
      <c r="H921" t="s">
        <v>77</v>
      </c>
      <c r="I921" t="s">
        <v>5</v>
      </c>
      <c r="J921" t="s">
        <v>78</v>
      </c>
      <c r="K921" t="s">
        <v>70</v>
      </c>
      <c r="L921">
        <v>50</v>
      </c>
      <c r="M921">
        <v>1137735</v>
      </c>
      <c r="N921">
        <v>5</v>
      </c>
      <c r="O921">
        <v>3</v>
      </c>
      <c r="P921" t="s">
        <v>109</v>
      </c>
      <c r="Q921" t="s">
        <v>4492</v>
      </c>
      <c r="R921">
        <v>28</v>
      </c>
      <c r="T921">
        <v>0</v>
      </c>
      <c r="U921">
        <v>4</v>
      </c>
      <c r="V921">
        <v>0</v>
      </c>
      <c r="W921">
        <v>0</v>
      </c>
      <c r="X921">
        <v>0</v>
      </c>
      <c r="Y921">
        <v>0</v>
      </c>
      <c r="Z921">
        <v>0</v>
      </c>
      <c r="AA921">
        <v>4</v>
      </c>
      <c r="AB921">
        <v>50</v>
      </c>
      <c r="AC921">
        <v>4</v>
      </c>
      <c r="AD921">
        <v>0</v>
      </c>
      <c r="AE921">
        <v>0</v>
      </c>
      <c r="AF921">
        <v>4</v>
      </c>
      <c r="AG921">
        <v>0</v>
      </c>
      <c r="AH921">
        <v>46</v>
      </c>
      <c r="AI921">
        <v>46</v>
      </c>
      <c r="AJ921">
        <v>46</v>
      </c>
      <c r="AK921">
        <v>46</v>
      </c>
      <c r="AL921">
        <v>0</v>
      </c>
      <c r="AM921">
        <v>0.1</v>
      </c>
      <c r="AN921">
        <v>4.1818181818181817</v>
      </c>
      <c r="AO921">
        <v>0</v>
      </c>
      <c r="AP921" t="s">
        <v>79</v>
      </c>
      <c r="AQ921" t="s">
        <v>73</v>
      </c>
      <c r="AR921" t="s">
        <v>472</v>
      </c>
      <c r="AS921">
        <v>0</v>
      </c>
      <c r="AT921">
        <v>0</v>
      </c>
      <c r="AU921">
        <v>0</v>
      </c>
      <c r="AV921">
        <v>0</v>
      </c>
      <c r="AW921">
        <v>0</v>
      </c>
      <c r="AX921">
        <v>0</v>
      </c>
      <c r="AY921">
        <v>0</v>
      </c>
      <c r="AZ921" t="s">
        <v>80</v>
      </c>
      <c r="BA921">
        <v>5</v>
      </c>
      <c r="BB921">
        <v>0</v>
      </c>
      <c r="BC921" t="s">
        <v>76</v>
      </c>
      <c r="BD921">
        <v>0</v>
      </c>
      <c r="BE921" t="s">
        <v>76</v>
      </c>
      <c r="BF921">
        <v>5.1555866666666672</v>
      </c>
      <c r="BG921" t="s">
        <v>5760</v>
      </c>
    </row>
    <row r="922" spans="1:59" x14ac:dyDescent="0.25">
      <c r="A922" t="s">
        <v>1095</v>
      </c>
      <c r="B922" t="s">
        <v>156</v>
      </c>
      <c r="C922">
        <v>2</v>
      </c>
      <c r="D922">
        <v>306</v>
      </c>
      <c r="E922">
        <v>2</v>
      </c>
      <c r="F922" t="s">
        <v>66</v>
      </c>
      <c r="G922" t="s">
        <v>67</v>
      </c>
      <c r="H922" t="s">
        <v>68</v>
      </c>
      <c r="I922" t="s">
        <v>3</v>
      </c>
      <c r="J922" t="s">
        <v>69</v>
      </c>
      <c r="K922" t="s">
        <v>70</v>
      </c>
      <c r="L922">
        <v>50</v>
      </c>
      <c r="M922">
        <v>1137737</v>
      </c>
      <c r="N922">
        <v>10</v>
      </c>
      <c r="O922">
        <v>3</v>
      </c>
      <c r="P922" t="s">
        <v>109</v>
      </c>
      <c r="Q922" t="s">
        <v>4492</v>
      </c>
      <c r="R922">
        <v>28</v>
      </c>
      <c r="T922">
        <v>36</v>
      </c>
      <c r="U922">
        <v>41</v>
      </c>
      <c r="V922">
        <v>1</v>
      </c>
      <c r="W922">
        <v>0</v>
      </c>
      <c r="X922">
        <v>1</v>
      </c>
      <c r="Y922">
        <v>1</v>
      </c>
      <c r="Z922">
        <v>38</v>
      </c>
      <c r="AA922">
        <v>43</v>
      </c>
      <c r="AB922">
        <v>50</v>
      </c>
      <c r="AC922">
        <v>41</v>
      </c>
      <c r="AD922">
        <v>1</v>
      </c>
      <c r="AE922">
        <v>1</v>
      </c>
      <c r="AF922">
        <v>43</v>
      </c>
      <c r="AG922">
        <v>0</v>
      </c>
      <c r="AH922">
        <v>9</v>
      </c>
      <c r="AI922">
        <v>7</v>
      </c>
      <c r="AJ922">
        <v>8</v>
      </c>
      <c r="AK922">
        <v>9</v>
      </c>
      <c r="AL922">
        <v>0</v>
      </c>
      <c r="AM922">
        <v>0.2</v>
      </c>
      <c r="AN922">
        <v>0.72727272727272729</v>
      </c>
      <c r="AO922">
        <v>0</v>
      </c>
      <c r="AP922" t="s">
        <v>72</v>
      </c>
      <c r="AQ922" t="s">
        <v>73</v>
      </c>
      <c r="AR922" t="s">
        <v>472</v>
      </c>
      <c r="AS922">
        <v>4809</v>
      </c>
      <c r="AT922">
        <v>4831</v>
      </c>
      <c r="AU922">
        <v>0</v>
      </c>
      <c r="AV922">
        <v>0</v>
      </c>
      <c r="AW922">
        <v>9.64</v>
      </c>
      <c r="AX922">
        <v>0.23512195121951221</v>
      </c>
      <c r="AY922">
        <v>10.110243902439025</v>
      </c>
      <c r="AZ922" t="s">
        <v>74</v>
      </c>
      <c r="BA922">
        <v>-0.11024390243902538</v>
      </c>
      <c r="BB922">
        <v>-0.46887966804979669</v>
      </c>
      <c r="BC922" t="s">
        <v>76</v>
      </c>
      <c r="BD922">
        <v>0</v>
      </c>
      <c r="BE922" t="s">
        <v>76</v>
      </c>
      <c r="BF922">
        <v>9.7680000000000007</v>
      </c>
      <c r="BG922" t="s">
        <v>5760</v>
      </c>
    </row>
    <row r="923" spans="1:59" x14ac:dyDescent="0.25">
      <c r="A923" t="s">
        <v>1096</v>
      </c>
      <c r="B923" t="s">
        <v>156</v>
      </c>
      <c r="C923">
        <v>2</v>
      </c>
      <c r="D923">
        <v>307</v>
      </c>
      <c r="E923">
        <v>2</v>
      </c>
      <c r="F923" t="s">
        <v>66</v>
      </c>
      <c r="G923" t="s">
        <v>67</v>
      </c>
      <c r="H923" t="s">
        <v>68</v>
      </c>
      <c r="I923" t="s">
        <v>3</v>
      </c>
      <c r="J923" t="s">
        <v>69</v>
      </c>
      <c r="K923" t="s">
        <v>70</v>
      </c>
      <c r="L923">
        <v>50</v>
      </c>
      <c r="M923">
        <v>1137739</v>
      </c>
      <c r="N923">
        <v>10</v>
      </c>
      <c r="O923">
        <v>3</v>
      </c>
      <c r="P923" t="s">
        <v>109</v>
      </c>
      <c r="Q923" t="s">
        <v>4492</v>
      </c>
      <c r="R923">
        <v>28</v>
      </c>
      <c r="T923">
        <v>28</v>
      </c>
      <c r="U923">
        <v>33</v>
      </c>
      <c r="V923">
        <v>3</v>
      </c>
      <c r="W923">
        <v>0</v>
      </c>
      <c r="X923">
        <v>3</v>
      </c>
      <c r="Y923">
        <v>1</v>
      </c>
      <c r="Z923">
        <v>32</v>
      </c>
      <c r="AA923">
        <v>37</v>
      </c>
      <c r="AB923">
        <v>50</v>
      </c>
      <c r="AC923">
        <v>33</v>
      </c>
      <c r="AD923">
        <v>3</v>
      </c>
      <c r="AE923">
        <v>1</v>
      </c>
      <c r="AF923">
        <v>37</v>
      </c>
      <c r="AG923">
        <v>0</v>
      </c>
      <c r="AH923">
        <v>17</v>
      </c>
      <c r="AI923">
        <v>13</v>
      </c>
      <c r="AJ923">
        <v>16</v>
      </c>
      <c r="AK923">
        <v>17</v>
      </c>
      <c r="AL923">
        <v>0</v>
      </c>
      <c r="AM923">
        <v>0.2</v>
      </c>
      <c r="AN923">
        <v>1.4545454545454546</v>
      </c>
      <c r="AO923">
        <v>0</v>
      </c>
      <c r="AP923" t="s">
        <v>72</v>
      </c>
      <c r="AQ923" t="s">
        <v>73</v>
      </c>
      <c r="AR923" t="s">
        <v>472</v>
      </c>
      <c r="AS923">
        <v>4747</v>
      </c>
      <c r="AT923">
        <v>4901</v>
      </c>
      <c r="AU923">
        <v>0</v>
      </c>
      <c r="AV923">
        <v>0</v>
      </c>
      <c r="AW923">
        <v>9.6479999999999997</v>
      </c>
      <c r="AX923">
        <v>0.29236363636363638</v>
      </c>
      <c r="AY923">
        <v>10.817454545454545</v>
      </c>
      <c r="AZ923" t="s">
        <v>74</v>
      </c>
      <c r="BA923">
        <v>-0.81745454545454521</v>
      </c>
      <c r="BB923">
        <v>-2.7960199004975115</v>
      </c>
      <c r="BC923" t="s">
        <v>76</v>
      </c>
      <c r="BD923">
        <v>0</v>
      </c>
      <c r="BE923" t="s">
        <v>76</v>
      </c>
      <c r="BF923">
        <v>9.7360000000000007</v>
      </c>
      <c r="BG923" t="s">
        <v>5760</v>
      </c>
    </row>
    <row r="924" spans="1:59" x14ac:dyDescent="0.25">
      <c r="A924" t="s">
        <v>1097</v>
      </c>
      <c r="B924" t="s">
        <v>156</v>
      </c>
      <c r="C924">
        <v>2</v>
      </c>
      <c r="D924">
        <v>308</v>
      </c>
      <c r="E924">
        <v>2</v>
      </c>
      <c r="F924" t="s">
        <v>66</v>
      </c>
      <c r="G924" t="s">
        <v>67</v>
      </c>
      <c r="H924" t="s">
        <v>68</v>
      </c>
      <c r="I924" t="s">
        <v>3</v>
      </c>
      <c r="J924" t="s">
        <v>69</v>
      </c>
      <c r="K924" t="s">
        <v>70</v>
      </c>
      <c r="L924">
        <v>50</v>
      </c>
      <c r="M924">
        <v>1137741</v>
      </c>
      <c r="N924">
        <v>13.5</v>
      </c>
      <c r="O924">
        <v>3</v>
      </c>
      <c r="P924" t="s">
        <v>109</v>
      </c>
      <c r="Q924" t="s">
        <v>4492</v>
      </c>
      <c r="R924">
        <v>28</v>
      </c>
      <c r="T924">
        <v>33</v>
      </c>
      <c r="U924">
        <v>38</v>
      </c>
      <c r="V924">
        <v>3</v>
      </c>
      <c r="W924">
        <v>0</v>
      </c>
      <c r="X924">
        <v>3</v>
      </c>
      <c r="Y924">
        <v>1</v>
      </c>
      <c r="Z924">
        <v>37</v>
      </c>
      <c r="AA924">
        <v>42</v>
      </c>
      <c r="AB924">
        <v>50</v>
      </c>
      <c r="AC924">
        <v>38</v>
      </c>
      <c r="AD924">
        <v>3</v>
      </c>
      <c r="AE924">
        <v>1</v>
      </c>
      <c r="AF924">
        <v>42</v>
      </c>
      <c r="AG924">
        <v>0</v>
      </c>
      <c r="AH924">
        <v>12</v>
      </c>
      <c r="AI924">
        <v>8</v>
      </c>
      <c r="AJ924">
        <v>11</v>
      </c>
      <c r="AK924">
        <v>12</v>
      </c>
      <c r="AL924">
        <v>0</v>
      </c>
      <c r="AM924">
        <v>0.27</v>
      </c>
      <c r="AN924">
        <v>1</v>
      </c>
      <c r="AO924">
        <v>0</v>
      </c>
      <c r="AP924" t="s">
        <v>72</v>
      </c>
      <c r="AQ924" t="s">
        <v>73</v>
      </c>
      <c r="AR924" t="s">
        <v>472</v>
      </c>
      <c r="AS924">
        <v>6237</v>
      </c>
      <c r="AT924">
        <v>6205</v>
      </c>
      <c r="AU924">
        <v>0</v>
      </c>
      <c r="AV924">
        <v>0</v>
      </c>
      <c r="AW924">
        <v>12.442</v>
      </c>
      <c r="AX924">
        <v>0.32742105263157895</v>
      </c>
      <c r="AY924">
        <v>13.751684210526316</v>
      </c>
      <c r="AZ924" t="s">
        <v>74</v>
      </c>
      <c r="BA924">
        <v>-0.25168421052631551</v>
      </c>
      <c r="BB924">
        <v>-0.76868670631731151</v>
      </c>
      <c r="BC924" t="s">
        <v>76</v>
      </c>
      <c r="BD924">
        <v>0</v>
      </c>
      <c r="BE924" t="s">
        <v>76</v>
      </c>
      <c r="BF924">
        <v>12.444000000000001</v>
      </c>
      <c r="BG924" t="s">
        <v>5760</v>
      </c>
    </row>
    <row r="925" spans="1:59" x14ac:dyDescent="0.25">
      <c r="A925" t="s">
        <v>1098</v>
      </c>
      <c r="B925" t="s">
        <v>156</v>
      </c>
      <c r="C925">
        <v>2</v>
      </c>
      <c r="D925">
        <v>309</v>
      </c>
      <c r="E925">
        <v>2</v>
      </c>
      <c r="F925" t="s">
        <v>66</v>
      </c>
      <c r="G925" t="s">
        <v>67</v>
      </c>
      <c r="H925" t="s">
        <v>68</v>
      </c>
      <c r="I925" t="s">
        <v>3</v>
      </c>
      <c r="J925" t="s">
        <v>69</v>
      </c>
      <c r="K925" t="s">
        <v>70</v>
      </c>
      <c r="L925">
        <v>50</v>
      </c>
      <c r="M925">
        <v>1137743</v>
      </c>
      <c r="N925">
        <v>10</v>
      </c>
      <c r="O925">
        <v>3</v>
      </c>
      <c r="P925" t="s">
        <v>109</v>
      </c>
      <c r="Q925" t="s">
        <v>4492</v>
      </c>
      <c r="R925">
        <v>28</v>
      </c>
      <c r="T925">
        <v>24</v>
      </c>
      <c r="U925">
        <v>29</v>
      </c>
      <c r="V925">
        <v>5</v>
      </c>
      <c r="W925">
        <v>0</v>
      </c>
      <c r="X925">
        <v>5</v>
      </c>
      <c r="Y925">
        <v>1</v>
      </c>
      <c r="Z925">
        <v>30</v>
      </c>
      <c r="AA925">
        <v>35</v>
      </c>
      <c r="AB925">
        <v>50</v>
      </c>
      <c r="AC925">
        <v>29</v>
      </c>
      <c r="AD925">
        <v>5</v>
      </c>
      <c r="AE925">
        <v>1</v>
      </c>
      <c r="AF925">
        <v>35</v>
      </c>
      <c r="AG925">
        <v>0</v>
      </c>
      <c r="AH925">
        <v>21</v>
      </c>
      <c r="AI925">
        <v>15</v>
      </c>
      <c r="AJ925">
        <v>20</v>
      </c>
      <c r="AK925">
        <v>21</v>
      </c>
      <c r="AL925">
        <v>0</v>
      </c>
      <c r="AM925">
        <v>0.2</v>
      </c>
      <c r="AN925">
        <v>1.8181818181818183</v>
      </c>
      <c r="AO925">
        <v>0</v>
      </c>
      <c r="AP925" t="s">
        <v>72</v>
      </c>
      <c r="AQ925" t="s">
        <v>73</v>
      </c>
      <c r="AR925" t="s">
        <v>472</v>
      </c>
      <c r="AS925">
        <v>1808</v>
      </c>
      <c r="AT925">
        <v>3147</v>
      </c>
      <c r="AU925">
        <v>0</v>
      </c>
      <c r="AV925">
        <v>0</v>
      </c>
      <c r="AW925">
        <v>4.9550000000000001</v>
      </c>
      <c r="AX925">
        <v>0.17086206896551726</v>
      </c>
      <c r="AY925">
        <v>5.9801724137931043</v>
      </c>
      <c r="AZ925" t="s">
        <v>74</v>
      </c>
      <c r="BA925">
        <v>4.0198275862068957</v>
      </c>
      <c r="BB925">
        <v>23.526740665993938</v>
      </c>
      <c r="BC925" t="s">
        <v>76</v>
      </c>
      <c r="BD925">
        <v>0</v>
      </c>
      <c r="BE925" t="s">
        <v>76</v>
      </c>
      <c r="BF925">
        <v>4.7430000000000003</v>
      </c>
      <c r="BG925" t="s">
        <v>5760</v>
      </c>
    </row>
    <row r="926" spans="1:59" x14ac:dyDescent="0.25">
      <c r="A926" t="s">
        <v>1099</v>
      </c>
      <c r="B926" t="s">
        <v>156</v>
      </c>
      <c r="C926">
        <v>2</v>
      </c>
      <c r="D926">
        <v>310</v>
      </c>
      <c r="E926">
        <v>2</v>
      </c>
      <c r="F926" t="s">
        <v>66</v>
      </c>
      <c r="G926" t="s">
        <v>67</v>
      </c>
      <c r="H926" t="s">
        <v>68</v>
      </c>
      <c r="I926" t="s">
        <v>3</v>
      </c>
      <c r="J926" t="s">
        <v>69</v>
      </c>
      <c r="K926" t="s">
        <v>70</v>
      </c>
      <c r="L926">
        <v>50</v>
      </c>
      <c r="M926">
        <v>1137745</v>
      </c>
      <c r="N926">
        <v>10</v>
      </c>
      <c r="O926">
        <v>3</v>
      </c>
      <c r="P926" t="s">
        <v>109</v>
      </c>
      <c r="Q926" t="s">
        <v>4492</v>
      </c>
      <c r="R926">
        <v>28</v>
      </c>
      <c r="T926">
        <v>25</v>
      </c>
      <c r="U926">
        <v>30</v>
      </c>
      <c r="V926">
        <v>1</v>
      </c>
      <c r="W926">
        <v>0</v>
      </c>
      <c r="X926">
        <v>1</v>
      </c>
      <c r="Y926">
        <v>2</v>
      </c>
      <c r="Z926">
        <v>28</v>
      </c>
      <c r="AA926">
        <v>33</v>
      </c>
      <c r="AB926">
        <v>50</v>
      </c>
      <c r="AC926">
        <v>30</v>
      </c>
      <c r="AD926">
        <v>1</v>
      </c>
      <c r="AE926">
        <v>2</v>
      </c>
      <c r="AF926">
        <v>33</v>
      </c>
      <c r="AG926">
        <v>0</v>
      </c>
      <c r="AH926">
        <v>20</v>
      </c>
      <c r="AI926">
        <v>17</v>
      </c>
      <c r="AJ926">
        <v>18</v>
      </c>
      <c r="AK926">
        <v>20</v>
      </c>
      <c r="AL926">
        <v>0</v>
      </c>
      <c r="AM926">
        <v>0.2</v>
      </c>
      <c r="AN926">
        <v>1.6363636363636365</v>
      </c>
      <c r="AO926">
        <v>0</v>
      </c>
      <c r="AP926" t="s">
        <v>72</v>
      </c>
      <c r="AQ926" t="s">
        <v>73</v>
      </c>
      <c r="AR926" t="s">
        <v>472</v>
      </c>
      <c r="AS926">
        <v>3098</v>
      </c>
      <c r="AT926">
        <v>3097</v>
      </c>
      <c r="AU926">
        <v>0</v>
      </c>
      <c r="AV926">
        <v>0</v>
      </c>
      <c r="AW926">
        <v>6.1950000000000003</v>
      </c>
      <c r="AX926">
        <v>0.20650000000000002</v>
      </c>
      <c r="AY926">
        <v>6.8145000000000007</v>
      </c>
      <c r="AZ926" t="s">
        <v>74</v>
      </c>
      <c r="BA926">
        <v>3.1854999999999993</v>
      </c>
      <c r="BB926">
        <v>15.426150121065371</v>
      </c>
      <c r="BC926" t="s">
        <v>81</v>
      </c>
      <c r="BD926">
        <v>0</v>
      </c>
      <c r="BE926" t="s">
        <v>76</v>
      </c>
      <c r="BF926">
        <v>6.1820000000000004</v>
      </c>
      <c r="BG926" t="s">
        <v>5760</v>
      </c>
    </row>
    <row r="927" spans="1:59" x14ac:dyDescent="0.25">
      <c r="A927" t="s">
        <v>1100</v>
      </c>
      <c r="B927" t="s">
        <v>156</v>
      </c>
      <c r="C927">
        <v>2</v>
      </c>
      <c r="D927">
        <v>311</v>
      </c>
      <c r="E927">
        <v>3</v>
      </c>
      <c r="F927" t="s">
        <v>66</v>
      </c>
      <c r="G927" t="s">
        <v>67</v>
      </c>
      <c r="H927" t="s">
        <v>68</v>
      </c>
      <c r="I927" t="s">
        <v>7</v>
      </c>
      <c r="J927" t="s">
        <v>1</v>
      </c>
      <c r="K927" t="s">
        <v>70</v>
      </c>
      <c r="L927">
        <v>50</v>
      </c>
      <c r="M927">
        <v>1270993</v>
      </c>
      <c r="N927">
        <v>6</v>
      </c>
      <c r="O927">
        <v>4</v>
      </c>
      <c r="P927" t="s">
        <v>109</v>
      </c>
      <c r="Q927" t="s">
        <v>4493</v>
      </c>
      <c r="R927">
        <v>29</v>
      </c>
      <c r="T927">
        <v>0</v>
      </c>
      <c r="U927">
        <v>11</v>
      </c>
      <c r="V927">
        <v>7</v>
      </c>
      <c r="W927">
        <v>0</v>
      </c>
      <c r="X927">
        <v>7</v>
      </c>
      <c r="Y927">
        <v>0</v>
      </c>
      <c r="Z927">
        <v>0</v>
      </c>
      <c r="AA927">
        <v>18</v>
      </c>
      <c r="AB927">
        <v>50</v>
      </c>
      <c r="AC927">
        <v>11</v>
      </c>
      <c r="AD927">
        <v>7</v>
      </c>
      <c r="AE927">
        <v>0</v>
      </c>
      <c r="AF927">
        <v>18</v>
      </c>
      <c r="AG927">
        <v>0</v>
      </c>
      <c r="AH927">
        <v>39</v>
      </c>
      <c r="AI927">
        <v>32</v>
      </c>
      <c r="AJ927">
        <v>39</v>
      </c>
      <c r="AK927">
        <v>39</v>
      </c>
      <c r="AL927">
        <v>0</v>
      </c>
      <c r="AM927">
        <v>0.12</v>
      </c>
      <c r="AN927">
        <v>3.5454545454545454</v>
      </c>
      <c r="AO927">
        <v>0</v>
      </c>
      <c r="AP927" t="s">
        <v>82</v>
      </c>
      <c r="AQ927" t="s">
        <v>73</v>
      </c>
      <c r="AR927" t="s">
        <v>1101</v>
      </c>
      <c r="AS927">
        <v>479</v>
      </c>
      <c r="AT927">
        <v>482</v>
      </c>
      <c r="AU927">
        <v>0</v>
      </c>
      <c r="AV927">
        <v>0</v>
      </c>
      <c r="AW927">
        <v>0.96099999999999997</v>
      </c>
      <c r="AX927">
        <v>8.7363636363636366E-2</v>
      </c>
      <c r="AY927">
        <v>1.5725454545454545</v>
      </c>
      <c r="AZ927" t="s">
        <v>74</v>
      </c>
      <c r="BA927">
        <v>4.4274545454545455</v>
      </c>
      <c r="BB927">
        <v>50.678459937565037</v>
      </c>
      <c r="BC927" t="s">
        <v>75</v>
      </c>
      <c r="BD927">
        <v>1</v>
      </c>
      <c r="BE927" t="s">
        <v>76</v>
      </c>
      <c r="BF927">
        <v>1.008</v>
      </c>
      <c r="BG927" t="s">
        <v>5761</v>
      </c>
    </row>
    <row r="928" spans="1:59" x14ac:dyDescent="0.25">
      <c r="A928" t="s">
        <v>1102</v>
      </c>
      <c r="B928" t="s">
        <v>156</v>
      </c>
      <c r="C928">
        <v>2</v>
      </c>
      <c r="D928">
        <v>312</v>
      </c>
      <c r="E928">
        <v>3</v>
      </c>
      <c r="F928" t="s">
        <v>66</v>
      </c>
      <c r="G928" t="s">
        <v>67</v>
      </c>
      <c r="H928" t="s">
        <v>68</v>
      </c>
      <c r="I928" t="s">
        <v>7</v>
      </c>
      <c r="J928" t="s">
        <v>7</v>
      </c>
      <c r="K928" t="s">
        <v>70</v>
      </c>
      <c r="L928">
        <v>50</v>
      </c>
      <c r="M928">
        <v>1270995</v>
      </c>
      <c r="N928">
        <v>6</v>
      </c>
      <c r="O928">
        <v>4</v>
      </c>
      <c r="P928" t="s">
        <v>109</v>
      </c>
      <c r="Q928" t="s">
        <v>4493</v>
      </c>
      <c r="R928">
        <v>29</v>
      </c>
      <c r="T928">
        <v>16</v>
      </c>
      <c r="U928">
        <v>21</v>
      </c>
      <c r="V928">
        <v>6</v>
      </c>
      <c r="W928">
        <v>0</v>
      </c>
      <c r="X928">
        <v>6</v>
      </c>
      <c r="Y928">
        <v>1</v>
      </c>
      <c r="Z928">
        <v>23</v>
      </c>
      <c r="AA928">
        <v>28</v>
      </c>
      <c r="AB928">
        <v>50</v>
      </c>
      <c r="AC928">
        <v>30</v>
      </c>
      <c r="AD928">
        <v>8</v>
      </c>
      <c r="AE928">
        <v>1</v>
      </c>
      <c r="AF928">
        <v>39</v>
      </c>
      <c r="AG928">
        <v>0</v>
      </c>
      <c r="AH928">
        <v>20</v>
      </c>
      <c r="AI928">
        <v>11</v>
      </c>
      <c r="AJ928">
        <v>19</v>
      </c>
      <c r="AK928">
        <v>20</v>
      </c>
      <c r="AL928">
        <v>0</v>
      </c>
      <c r="AM928">
        <v>0.12</v>
      </c>
      <c r="AN928">
        <v>1.7272727272727273</v>
      </c>
      <c r="AO928">
        <v>0</v>
      </c>
      <c r="AP928" t="s">
        <v>82</v>
      </c>
      <c r="AQ928" t="s">
        <v>73</v>
      </c>
      <c r="AR928" t="s">
        <v>1101</v>
      </c>
      <c r="AS928">
        <v>2461</v>
      </c>
      <c r="AT928">
        <v>2368</v>
      </c>
      <c r="AU928">
        <v>0</v>
      </c>
      <c r="AV928">
        <v>0</v>
      </c>
      <c r="AW928">
        <v>4.8289999999999997</v>
      </c>
      <c r="AX928">
        <v>0.16096666666666665</v>
      </c>
      <c r="AY928">
        <v>6.2776999999999994</v>
      </c>
      <c r="AZ928" t="s">
        <v>74</v>
      </c>
      <c r="BA928">
        <v>-0.27769999999999939</v>
      </c>
      <c r="BB928">
        <v>-1.7252019051563434</v>
      </c>
      <c r="BC928" t="s">
        <v>76</v>
      </c>
      <c r="BD928">
        <v>0</v>
      </c>
      <c r="BE928" t="s">
        <v>76</v>
      </c>
      <c r="BF928">
        <v>4.7699999999999996</v>
      </c>
      <c r="BG928" t="s">
        <v>5761</v>
      </c>
    </row>
    <row r="929" spans="1:59" x14ac:dyDescent="0.25">
      <c r="A929" t="s">
        <v>1103</v>
      </c>
      <c r="B929" t="s">
        <v>156</v>
      </c>
      <c r="C929">
        <v>2</v>
      </c>
      <c r="D929">
        <v>313</v>
      </c>
      <c r="E929">
        <v>3</v>
      </c>
      <c r="F929" t="s">
        <v>66</v>
      </c>
      <c r="G929" t="s">
        <v>67</v>
      </c>
      <c r="H929" t="s">
        <v>68</v>
      </c>
      <c r="I929" t="s">
        <v>7</v>
      </c>
      <c r="J929" t="s">
        <v>7</v>
      </c>
      <c r="K929" t="s">
        <v>70</v>
      </c>
      <c r="L929">
        <v>50</v>
      </c>
      <c r="M929">
        <v>1270997</v>
      </c>
      <c r="N929">
        <v>6</v>
      </c>
      <c r="O929">
        <v>4</v>
      </c>
      <c r="P929" t="s">
        <v>109</v>
      </c>
      <c r="Q929" t="s">
        <v>4493</v>
      </c>
      <c r="R929">
        <v>29</v>
      </c>
      <c r="T929">
        <v>13</v>
      </c>
      <c r="U929">
        <v>18</v>
      </c>
      <c r="V929">
        <v>6</v>
      </c>
      <c r="W929">
        <v>0</v>
      </c>
      <c r="X929">
        <v>6</v>
      </c>
      <c r="Y929">
        <v>2</v>
      </c>
      <c r="Z929">
        <v>21</v>
      </c>
      <c r="AA929">
        <v>26</v>
      </c>
      <c r="AB929">
        <v>50</v>
      </c>
      <c r="AC929">
        <v>23</v>
      </c>
      <c r="AD929">
        <v>9</v>
      </c>
      <c r="AE929">
        <v>2</v>
      </c>
      <c r="AF929">
        <v>34</v>
      </c>
      <c r="AG929">
        <v>0</v>
      </c>
      <c r="AH929">
        <v>27</v>
      </c>
      <c r="AI929">
        <v>16</v>
      </c>
      <c r="AJ929">
        <v>25</v>
      </c>
      <c r="AK929">
        <v>27</v>
      </c>
      <c r="AL929">
        <v>0</v>
      </c>
      <c r="AM929">
        <v>0.12</v>
      </c>
      <c r="AN929">
        <v>2.2727272727272729</v>
      </c>
      <c r="AO929">
        <v>0</v>
      </c>
      <c r="AP929" t="s">
        <v>82</v>
      </c>
      <c r="AQ929" t="s">
        <v>73</v>
      </c>
      <c r="AR929" t="s">
        <v>1101</v>
      </c>
      <c r="AS929">
        <v>2222</v>
      </c>
      <c r="AT929">
        <v>2115</v>
      </c>
      <c r="AU929">
        <v>0</v>
      </c>
      <c r="AV929">
        <v>0</v>
      </c>
      <c r="AW929">
        <v>4.3369999999999997</v>
      </c>
      <c r="AX929">
        <v>0.18856521739130433</v>
      </c>
      <c r="AY929">
        <v>6.4112173913043469</v>
      </c>
      <c r="AZ929" t="s">
        <v>74</v>
      </c>
      <c r="BA929">
        <v>-0.41121739130434687</v>
      </c>
      <c r="BB929">
        <v>-2.1807701175928011</v>
      </c>
      <c r="BC929" t="s">
        <v>76</v>
      </c>
      <c r="BD929">
        <v>0</v>
      </c>
      <c r="BE929" t="s">
        <v>76</v>
      </c>
      <c r="BF929">
        <v>4.4509999999999996</v>
      </c>
      <c r="BG929" t="s">
        <v>5761</v>
      </c>
    </row>
    <row r="930" spans="1:59" x14ac:dyDescent="0.25">
      <c r="A930" t="s">
        <v>1104</v>
      </c>
      <c r="B930" t="s">
        <v>156</v>
      </c>
      <c r="C930">
        <v>2</v>
      </c>
      <c r="D930">
        <v>314</v>
      </c>
      <c r="E930">
        <v>3</v>
      </c>
      <c r="F930" t="s">
        <v>66</v>
      </c>
      <c r="G930" t="s">
        <v>67</v>
      </c>
      <c r="H930" t="s">
        <v>68</v>
      </c>
      <c r="I930" t="s">
        <v>7</v>
      </c>
      <c r="J930" t="s">
        <v>7</v>
      </c>
      <c r="K930" t="s">
        <v>70</v>
      </c>
      <c r="L930">
        <v>50</v>
      </c>
      <c r="M930">
        <v>1270999</v>
      </c>
      <c r="N930">
        <v>6</v>
      </c>
      <c r="O930">
        <v>4</v>
      </c>
      <c r="P930" t="s">
        <v>109</v>
      </c>
      <c r="Q930" t="s">
        <v>4493</v>
      </c>
      <c r="R930">
        <v>29</v>
      </c>
      <c r="T930">
        <v>17</v>
      </c>
      <c r="U930">
        <v>22</v>
      </c>
      <c r="V930">
        <v>2</v>
      </c>
      <c r="W930">
        <v>0</v>
      </c>
      <c r="X930">
        <v>2</v>
      </c>
      <c r="Y930">
        <v>1</v>
      </c>
      <c r="Z930">
        <v>20</v>
      </c>
      <c r="AA930">
        <v>25</v>
      </c>
      <c r="AB930">
        <v>50</v>
      </c>
      <c r="AC930">
        <v>26</v>
      </c>
      <c r="AD930">
        <v>3</v>
      </c>
      <c r="AE930">
        <v>2</v>
      </c>
      <c r="AF930">
        <v>31</v>
      </c>
      <c r="AG930">
        <v>0</v>
      </c>
      <c r="AH930">
        <v>24</v>
      </c>
      <c r="AI930">
        <v>19</v>
      </c>
      <c r="AJ930">
        <v>22</v>
      </c>
      <c r="AK930">
        <v>24</v>
      </c>
      <c r="AL930">
        <v>0</v>
      </c>
      <c r="AM930">
        <v>0.12</v>
      </c>
      <c r="AN930">
        <v>2</v>
      </c>
      <c r="AO930">
        <v>0</v>
      </c>
      <c r="AP930" t="s">
        <v>82</v>
      </c>
      <c r="AQ930" t="s">
        <v>73</v>
      </c>
      <c r="AR930" t="s">
        <v>1101</v>
      </c>
      <c r="AS930">
        <v>3170</v>
      </c>
      <c r="AT930">
        <v>3127</v>
      </c>
      <c r="AU930">
        <v>0</v>
      </c>
      <c r="AV930">
        <v>0</v>
      </c>
      <c r="AW930">
        <v>6.2969999999999997</v>
      </c>
      <c r="AX930">
        <v>0.24219230769230768</v>
      </c>
      <c r="AY930">
        <v>7.5079615384615384</v>
      </c>
      <c r="AZ930" t="s">
        <v>74</v>
      </c>
      <c r="BA930">
        <v>-1.5079615384615384</v>
      </c>
      <c r="BB930">
        <v>-6.2262982372558362</v>
      </c>
      <c r="BC930" t="s">
        <v>76</v>
      </c>
      <c r="BD930">
        <v>0</v>
      </c>
      <c r="BE930" t="s">
        <v>76</v>
      </c>
      <c r="BF930">
        <v>6.7190000000000003</v>
      </c>
      <c r="BG930" t="s">
        <v>5761</v>
      </c>
    </row>
    <row r="931" spans="1:59" x14ac:dyDescent="0.25">
      <c r="A931" t="s">
        <v>1105</v>
      </c>
      <c r="B931" t="s">
        <v>156</v>
      </c>
      <c r="C931">
        <v>2</v>
      </c>
      <c r="D931">
        <v>315</v>
      </c>
      <c r="E931">
        <v>3</v>
      </c>
      <c r="F931" t="s">
        <v>66</v>
      </c>
      <c r="G931" t="s">
        <v>67</v>
      </c>
      <c r="H931" t="s">
        <v>68</v>
      </c>
      <c r="I931" t="s">
        <v>7</v>
      </c>
      <c r="J931" t="s">
        <v>7</v>
      </c>
      <c r="K931" t="s">
        <v>70</v>
      </c>
      <c r="L931">
        <v>50</v>
      </c>
      <c r="M931">
        <v>1271001</v>
      </c>
      <c r="N931">
        <v>6</v>
      </c>
      <c r="O931">
        <v>4</v>
      </c>
      <c r="P931" t="s">
        <v>109</v>
      </c>
      <c r="Q931" t="s">
        <v>4493</v>
      </c>
      <c r="R931">
        <v>29</v>
      </c>
      <c r="T931">
        <v>6</v>
      </c>
      <c r="U931">
        <v>11</v>
      </c>
      <c r="V931">
        <v>7</v>
      </c>
      <c r="W931">
        <v>0</v>
      </c>
      <c r="X931">
        <v>7</v>
      </c>
      <c r="Y931">
        <v>1</v>
      </c>
      <c r="Z931">
        <v>14</v>
      </c>
      <c r="AA931">
        <v>19</v>
      </c>
      <c r="AB931">
        <v>50</v>
      </c>
      <c r="AC931">
        <v>11</v>
      </c>
      <c r="AD931">
        <v>9</v>
      </c>
      <c r="AE931">
        <v>2</v>
      </c>
      <c r="AF931">
        <v>22</v>
      </c>
      <c r="AG931">
        <v>0</v>
      </c>
      <c r="AH931">
        <v>39</v>
      </c>
      <c r="AI931">
        <v>28</v>
      </c>
      <c r="AJ931">
        <v>37</v>
      </c>
      <c r="AK931">
        <v>39</v>
      </c>
      <c r="AL931">
        <v>0</v>
      </c>
      <c r="AM931">
        <v>0.12</v>
      </c>
      <c r="AN931">
        <v>3.3636363636363638</v>
      </c>
      <c r="AO931">
        <v>0</v>
      </c>
      <c r="AP931" t="s">
        <v>82</v>
      </c>
      <c r="AQ931" t="s">
        <v>73</v>
      </c>
      <c r="AR931" t="s">
        <v>1101</v>
      </c>
      <c r="AS931">
        <v>1123</v>
      </c>
      <c r="AT931">
        <v>1071</v>
      </c>
      <c r="AU931">
        <v>0</v>
      </c>
      <c r="AV931">
        <v>0</v>
      </c>
      <c r="AW931">
        <v>2.194</v>
      </c>
      <c r="AX931">
        <v>0.19945454545454544</v>
      </c>
      <c r="AY931">
        <v>4.3879999999999999</v>
      </c>
      <c r="AZ931" t="s">
        <v>74</v>
      </c>
      <c r="BA931">
        <v>1.6120000000000001</v>
      </c>
      <c r="BB931">
        <v>8.0820419325433015</v>
      </c>
      <c r="BC931" t="s">
        <v>76</v>
      </c>
      <c r="BD931">
        <v>0</v>
      </c>
      <c r="BE931" t="s">
        <v>76</v>
      </c>
      <c r="BF931">
        <v>2.4060000000000001</v>
      </c>
      <c r="BG931" t="s">
        <v>5761</v>
      </c>
    </row>
    <row r="932" spans="1:59" x14ac:dyDescent="0.25">
      <c r="A932" t="s">
        <v>1106</v>
      </c>
      <c r="B932" t="s">
        <v>156</v>
      </c>
      <c r="C932">
        <v>2</v>
      </c>
      <c r="D932">
        <v>316</v>
      </c>
      <c r="E932">
        <v>3</v>
      </c>
      <c r="F932" t="s">
        <v>66</v>
      </c>
      <c r="G932" t="s">
        <v>67</v>
      </c>
      <c r="H932" t="s">
        <v>77</v>
      </c>
      <c r="I932" t="s">
        <v>5</v>
      </c>
      <c r="J932" t="s">
        <v>78</v>
      </c>
      <c r="K932" t="s">
        <v>70</v>
      </c>
      <c r="L932">
        <v>50</v>
      </c>
      <c r="M932">
        <v>1271003</v>
      </c>
      <c r="N932">
        <v>5</v>
      </c>
      <c r="O932">
        <v>4</v>
      </c>
      <c r="P932" t="s">
        <v>109</v>
      </c>
      <c r="Q932" t="s">
        <v>4493</v>
      </c>
      <c r="R932">
        <v>29</v>
      </c>
      <c r="T932">
        <v>0</v>
      </c>
      <c r="U932">
        <v>4</v>
      </c>
      <c r="V932">
        <v>0</v>
      </c>
      <c r="W932">
        <v>0</v>
      </c>
      <c r="X932">
        <v>0</v>
      </c>
      <c r="Y932">
        <v>0</v>
      </c>
      <c r="Z932">
        <v>0</v>
      </c>
      <c r="AA932">
        <v>4</v>
      </c>
      <c r="AB932">
        <v>50</v>
      </c>
      <c r="AC932">
        <v>4</v>
      </c>
      <c r="AD932">
        <v>0</v>
      </c>
      <c r="AE932">
        <v>0</v>
      </c>
      <c r="AF932">
        <v>4</v>
      </c>
      <c r="AG932">
        <v>0</v>
      </c>
      <c r="AH932">
        <v>46</v>
      </c>
      <c r="AI932">
        <v>46</v>
      </c>
      <c r="AJ932">
        <v>46</v>
      </c>
      <c r="AK932">
        <v>46</v>
      </c>
      <c r="AL932">
        <v>0</v>
      </c>
      <c r="AM932">
        <v>0.1</v>
      </c>
      <c r="AN932">
        <v>4.1818181818181817</v>
      </c>
      <c r="AO932">
        <v>0</v>
      </c>
      <c r="AP932" t="s">
        <v>79</v>
      </c>
      <c r="AQ932" t="s">
        <v>73</v>
      </c>
      <c r="AR932" t="s">
        <v>1101</v>
      </c>
      <c r="AS932">
        <v>0</v>
      </c>
      <c r="AT932">
        <v>0</v>
      </c>
      <c r="AU932">
        <v>0</v>
      </c>
      <c r="AV932">
        <v>0</v>
      </c>
      <c r="AW932">
        <v>0</v>
      </c>
      <c r="AX932">
        <v>0</v>
      </c>
      <c r="AY932">
        <v>0</v>
      </c>
      <c r="AZ932" t="s">
        <v>80</v>
      </c>
      <c r="BA932">
        <v>5</v>
      </c>
      <c r="BB932">
        <v>0</v>
      </c>
      <c r="BC932" t="s">
        <v>76</v>
      </c>
      <c r="BD932">
        <v>0</v>
      </c>
      <c r="BE932" t="s">
        <v>76</v>
      </c>
      <c r="BF932">
        <v>4.5632426666666657</v>
      </c>
      <c r="BG932" t="s">
        <v>5761</v>
      </c>
    </row>
    <row r="933" spans="1:59" x14ac:dyDescent="0.25">
      <c r="A933" t="s">
        <v>1107</v>
      </c>
      <c r="B933" t="s">
        <v>156</v>
      </c>
      <c r="C933">
        <v>2</v>
      </c>
      <c r="D933">
        <v>317</v>
      </c>
      <c r="E933">
        <v>3</v>
      </c>
      <c r="F933" t="s">
        <v>66</v>
      </c>
      <c r="G933" t="s">
        <v>67</v>
      </c>
      <c r="H933" t="s">
        <v>68</v>
      </c>
      <c r="I933" t="s">
        <v>7</v>
      </c>
      <c r="J933" t="s">
        <v>7</v>
      </c>
      <c r="K933" t="s">
        <v>70</v>
      </c>
      <c r="L933">
        <v>50</v>
      </c>
      <c r="M933">
        <v>1271005</v>
      </c>
      <c r="N933">
        <v>6</v>
      </c>
      <c r="O933">
        <v>4</v>
      </c>
      <c r="P933" t="s">
        <v>109</v>
      </c>
      <c r="Q933" t="s">
        <v>4493</v>
      </c>
      <c r="R933">
        <v>29</v>
      </c>
      <c r="T933">
        <v>3</v>
      </c>
      <c r="U933">
        <v>8</v>
      </c>
      <c r="V933">
        <v>6</v>
      </c>
      <c r="W933">
        <v>0</v>
      </c>
      <c r="X933">
        <v>6</v>
      </c>
      <c r="Y933">
        <v>0</v>
      </c>
      <c r="Z933">
        <v>9</v>
      </c>
      <c r="AA933">
        <v>14</v>
      </c>
      <c r="AB933">
        <v>50</v>
      </c>
      <c r="AC933">
        <v>8</v>
      </c>
      <c r="AD933">
        <v>8</v>
      </c>
      <c r="AE933">
        <v>0</v>
      </c>
      <c r="AF933">
        <v>16</v>
      </c>
      <c r="AG933">
        <v>0</v>
      </c>
      <c r="AH933">
        <v>42</v>
      </c>
      <c r="AI933">
        <v>34</v>
      </c>
      <c r="AJ933">
        <v>42</v>
      </c>
      <c r="AK933">
        <v>42</v>
      </c>
      <c r="AL933">
        <v>0</v>
      </c>
      <c r="AM933">
        <v>0.12</v>
      </c>
      <c r="AN933">
        <v>3.8181818181818183</v>
      </c>
      <c r="AO933">
        <v>0</v>
      </c>
      <c r="AP933" t="s">
        <v>82</v>
      </c>
      <c r="AQ933" t="s">
        <v>73</v>
      </c>
      <c r="AR933" t="s">
        <v>1101</v>
      </c>
      <c r="AS933">
        <v>952</v>
      </c>
      <c r="AT933">
        <v>949</v>
      </c>
      <c r="AU933">
        <v>0</v>
      </c>
      <c r="AV933">
        <v>0</v>
      </c>
      <c r="AW933">
        <v>1.901</v>
      </c>
      <c r="AX933">
        <v>0.237625</v>
      </c>
      <c r="AY933">
        <v>3.802</v>
      </c>
      <c r="AZ933" t="s">
        <v>74</v>
      </c>
      <c r="BA933">
        <v>2.198</v>
      </c>
      <c r="BB933">
        <v>9.2498684902682804</v>
      </c>
      <c r="BC933" t="s">
        <v>76</v>
      </c>
      <c r="BD933">
        <v>0</v>
      </c>
      <c r="BE933" t="s">
        <v>76</v>
      </c>
      <c r="BF933">
        <v>2.2130000000000001</v>
      </c>
      <c r="BG933" t="s">
        <v>5761</v>
      </c>
    </row>
    <row r="934" spans="1:59" x14ac:dyDescent="0.25">
      <c r="A934" t="s">
        <v>1108</v>
      </c>
      <c r="B934" t="s">
        <v>156</v>
      </c>
      <c r="C934">
        <v>2</v>
      </c>
      <c r="D934">
        <v>318</v>
      </c>
      <c r="E934">
        <v>3</v>
      </c>
      <c r="F934" t="s">
        <v>66</v>
      </c>
      <c r="G934" t="s">
        <v>67</v>
      </c>
      <c r="H934" t="s">
        <v>68</v>
      </c>
      <c r="I934" t="s">
        <v>7</v>
      </c>
      <c r="J934" t="s">
        <v>7</v>
      </c>
      <c r="K934" t="s">
        <v>70</v>
      </c>
      <c r="L934">
        <v>50</v>
      </c>
      <c r="M934">
        <v>1271007</v>
      </c>
      <c r="N934">
        <v>6</v>
      </c>
      <c r="O934">
        <v>4</v>
      </c>
      <c r="P934" t="s">
        <v>109</v>
      </c>
      <c r="Q934" t="s">
        <v>4493</v>
      </c>
      <c r="R934">
        <v>29</v>
      </c>
      <c r="T934">
        <v>8</v>
      </c>
      <c r="U934">
        <v>13</v>
      </c>
      <c r="V934">
        <v>7</v>
      </c>
      <c r="W934">
        <v>0</v>
      </c>
      <c r="X934">
        <v>7</v>
      </c>
      <c r="Y934">
        <v>0</v>
      </c>
      <c r="Z934">
        <v>15</v>
      </c>
      <c r="AA934">
        <v>20</v>
      </c>
      <c r="AB934">
        <v>50</v>
      </c>
      <c r="AC934">
        <v>13</v>
      </c>
      <c r="AD934">
        <v>12</v>
      </c>
      <c r="AE934">
        <v>0</v>
      </c>
      <c r="AF934">
        <v>25</v>
      </c>
      <c r="AG934">
        <v>0</v>
      </c>
      <c r="AH934">
        <v>37</v>
      </c>
      <c r="AI934">
        <v>25</v>
      </c>
      <c r="AJ934">
        <v>37</v>
      </c>
      <c r="AK934">
        <v>37</v>
      </c>
      <c r="AL934">
        <v>0</v>
      </c>
      <c r="AM934">
        <v>0.12</v>
      </c>
      <c r="AN934">
        <v>3.3636363636363638</v>
      </c>
      <c r="AO934">
        <v>0</v>
      </c>
      <c r="AP934" t="s">
        <v>82</v>
      </c>
      <c r="AQ934" t="s">
        <v>73</v>
      </c>
      <c r="AR934" t="s">
        <v>1101</v>
      </c>
      <c r="AS934">
        <v>1466</v>
      </c>
      <c r="AT934">
        <v>1458</v>
      </c>
      <c r="AU934">
        <v>0</v>
      </c>
      <c r="AV934">
        <v>0</v>
      </c>
      <c r="AW934">
        <v>2.9239999999999999</v>
      </c>
      <c r="AX934">
        <v>0.22492307692307692</v>
      </c>
      <c r="AY934">
        <v>5.6230769230769226</v>
      </c>
      <c r="AZ934" t="s">
        <v>74</v>
      </c>
      <c r="BA934">
        <v>0.37692307692307736</v>
      </c>
      <c r="BB934">
        <v>1.6757865937072522</v>
      </c>
      <c r="BC934" t="s">
        <v>76</v>
      </c>
      <c r="BD934">
        <v>0</v>
      </c>
      <c r="BE934" t="s">
        <v>76</v>
      </c>
      <c r="BF934">
        <v>3.2429999999999999</v>
      </c>
      <c r="BG934" t="s">
        <v>5761</v>
      </c>
    </row>
    <row r="935" spans="1:59" x14ac:dyDescent="0.25">
      <c r="A935" t="s">
        <v>1109</v>
      </c>
      <c r="B935" t="s">
        <v>156</v>
      </c>
      <c r="C935">
        <v>2</v>
      </c>
      <c r="D935">
        <v>319</v>
      </c>
      <c r="E935">
        <v>3</v>
      </c>
      <c r="F935" t="s">
        <v>66</v>
      </c>
      <c r="G935" t="s">
        <v>67</v>
      </c>
      <c r="H935" t="s">
        <v>68</v>
      </c>
      <c r="I935" t="s">
        <v>7</v>
      </c>
      <c r="J935" t="s">
        <v>7</v>
      </c>
      <c r="K935" t="s">
        <v>70</v>
      </c>
      <c r="L935">
        <v>50</v>
      </c>
      <c r="M935">
        <v>1271009</v>
      </c>
      <c r="N935">
        <v>6</v>
      </c>
      <c r="O935">
        <v>4</v>
      </c>
      <c r="P935" t="s">
        <v>109</v>
      </c>
      <c r="Q935" t="s">
        <v>4493</v>
      </c>
      <c r="R935">
        <v>29</v>
      </c>
      <c r="T935">
        <v>6</v>
      </c>
      <c r="U935">
        <v>11</v>
      </c>
      <c r="V935">
        <v>3</v>
      </c>
      <c r="W935">
        <v>0</v>
      </c>
      <c r="X935">
        <v>3</v>
      </c>
      <c r="Y935">
        <v>0</v>
      </c>
      <c r="Z935">
        <v>9</v>
      </c>
      <c r="AA935">
        <v>14</v>
      </c>
      <c r="AB935">
        <v>50</v>
      </c>
      <c r="AC935">
        <v>13</v>
      </c>
      <c r="AD935">
        <v>4</v>
      </c>
      <c r="AE935">
        <v>0</v>
      </c>
      <c r="AF935">
        <v>17</v>
      </c>
      <c r="AG935">
        <v>0</v>
      </c>
      <c r="AH935">
        <v>37</v>
      </c>
      <c r="AI935">
        <v>33</v>
      </c>
      <c r="AJ935">
        <v>37</v>
      </c>
      <c r="AK935">
        <v>37</v>
      </c>
      <c r="AL935">
        <v>0</v>
      </c>
      <c r="AM935">
        <v>0.12</v>
      </c>
      <c r="AN935">
        <v>3.3636363636363638</v>
      </c>
      <c r="AO935">
        <v>0</v>
      </c>
      <c r="AP935" t="s">
        <v>82</v>
      </c>
      <c r="AQ935" t="s">
        <v>73</v>
      </c>
      <c r="AR935" t="s">
        <v>1101</v>
      </c>
      <c r="AS935">
        <v>1186</v>
      </c>
      <c r="AT935">
        <v>1133</v>
      </c>
      <c r="AU935">
        <v>0</v>
      </c>
      <c r="AV935">
        <v>0</v>
      </c>
      <c r="AW935">
        <v>2.319</v>
      </c>
      <c r="AX935">
        <v>0.17838461538461539</v>
      </c>
      <c r="AY935">
        <v>3.0325384615384618</v>
      </c>
      <c r="AZ935" t="s">
        <v>74</v>
      </c>
      <c r="BA935">
        <v>2.9674615384615382</v>
      </c>
      <c r="BB935">
        <v>16.635187580853813</v>
      </c>
      <c r="BC935" t="s">
        <v>76</v>
      </c>
      <c r="BD935">
        <v>0</v>
      </c>
      <c r="BE935" t="s">
        <v>76</v>
      </c>
      <c r="BF935">
        <v>2.4159999999999999</v>
      </c>
      <c r="BG935" t="s">
        <v>5761</v>
      </c>
    </row>
    <row r="936" spans="1:59" x14ac:dyDescent="0.25">
      <c r="A936" t="s">
        <v>1110</v>
      </c>
      <c r="B936" t="s">
        <v>156</v>
      </c>
      <c r="C936">
        <v>2</v>
      </c>
      <c r="D936">
        <v>320</v>
      </c>
      <c r="E936">
        <v>3</v>
      </c>
      <c r="F936" t="s">
        <v>66</v>
      </c>
      <c r="G936" t="s">
        <v>67</v>
      </c>
      <c r="H936" t="s">
        <v>68</v>
      </c>
      <c r="I936" t="s">
        <v>7</v>
      </c>
      <c r="J936" t="s">
        <v>7</v>
      </c>
      <c r="K936" t="s">
        <v>70</v>
      </c>
      <c r="L936">
        <v>50</v>
      </c>
      <c r="M936">
        <v>1271011</v>
      </c>
      <c r="N936">
        <v>6</v>
      </c>
      <c r="O936">
        <v>4</v>
      </c>
      <c r="P936" t="s">
        <v>109</v>
      </c>
      <c r="Q936" t="s">
        <v>4493</v>
      </c>
      <c r="R936">
        <v>29</v>
      </c>
      <c r="T936">
        <v>5</v>
      </c>
      <c r="U936">
        <v>10</v>
      </c>
      <c r="V936">
        <v>8</v>
      </c>
      <c r="W936">
        <v>0</v>
      </c>
      <c r="X936">
        <v>8</v>
      </c>
      <c r="Y936">
        <v>0</v>
      </c>
      <c r="Z936">
        <v>13</v>
      </c>
      <c r="AA936">
        <v>18</v>
      </c>
      <c r="AB936">
        <v>50</v>
      </c>
      <c r="AC936">
        <v>12</v>
      </c>
      <c r="AD936">
        <v>12</v>
      </c>
      <c r="AE936">
        <v>0</v>
      </c>
      <c r="AF936">
        <v>24</v>
      </c>
      <c r="AG936">
        <v>0</v>
      </c>
      <c r="AH936">
        <v>38</v>
      </c>
      <c r="AI936">
        <v>26</v>
      </c>
      <c r="AJ936">
        <v>38</v>
      </c>
      <c r="AK936">
        <v>38</v>
      </c>
      <c r="AL936">
        <v>0</v>
      </c>
      <c r="AM936">
        <v>0.12</v>
      </c>
      <c r="AN936">
        <v>3.4545454545454546</v>
      </c>
      <c r="AO936">
        <v>0</v>
      </c>
      <c r="AP936" t="s">
        <v>82</v>
      </c>
      <c r="AQ936" t="s">
        <v>73</v>
      </c>
      <c r="AR936" t="s">
        <v>1101</v>
      </c>
      <c r="AS936">
        <v>1292</v>
      </c>
      <c r="AT936">
        <v>1344</v>
      </c>
      <c r="AU936">
        <v>0</v>
      </c>
      <c r="AV936">
        <v>0</v>
      </c>
      <c r="AW936">
        <v>2.6360000000000001</v>
      </c>
      <c r="AX936">
        <v>0.21966666666666668</v>
      </c>
      <c r="AY936">
        <v>5.2720000000000002</v>
      </c>
      <c r="AZ936" t="s">
        <v>74</v>
      </c>
      <c r="BA936">
        <v>0.72799999999999976</v>
      </c>
      <c r="BB936">
        <v>3.3141122913505296</v>
      </c>
      <c r="BC936" t="s">
        <v>76</v>
      </c>
      <c r="BD936">
        <v>0</v>
      </c>
      <c r="BE936" t="s">
        <v>76</v>
      </c>
      <c r="BF936">
        <v>3.09</v>
      </c>
      <c r="BG936" t="s">
        <v>5761</v>
      </c>
    </row>
    <row r="937" spans="1:59" x14ac:dyDescent="0.25">
      <c r="A937" t="s">
        <v>1111</v>
      </c>
      <c r="B937" t="s">
        <v>156</v>
      </c>
      <c r="C937">
        <v>2</v>
      </c>
      <c r="D937">
        <v>321</v>
      </c>
      <c r="E937">
        <v>3</v>
      </c>
      <c r="F937" t="s">
        <v>66</v>
      </c>
      <c r="G937" t="s">
        <v>67</v>
      </c>
      <c r="H937" t="s">
        <v>68</v>
      </c>
      <c r="I937" t="s">
        <v>7</v>
      </c>
      <c r="J937" t="s">
        <v>7</v>
      </c>
      <c r="K937" t="s">
        <v>70</v>
      </c>
      <c r="L937">
        <v>50</v>
      </c>
      <c r="M937">
        <v>1271013</v>
      </c>
      <c r="N937">
        <v>6</v>
      </c>
      <c r="O937">
        <v>4</v>
      </c>
      <c r="P937" t="s">
        <v>109</v>
      </c>
      <c r="Q937" t="s">
        <v>4493</v>
      </c>
      <c r="R937">
        <v>29</v>
      </c>
      <c r="T937">
        <v>8</v>
      </c>
      <c r="U937">
        <v>13</v>
      </c>
      <c r="V937">
        <v>4</v>
      </c>
      <c r="W937">
        <v>0</v>
      </c>
      <c r="X937">
        <v>4</v>
      </c>
      <c r="Y937">
        <v>1</v>
      </c>
      <c r="Z937">
        <v>13</v>
      </c>
      <c r="AA937">
        <v>18</v>
      </c>
      <c r="AB937">
        <v>50</v>
      </c>
      <c r="AC937">
        <v>15</v>
      </c>
      <c r="AD937">
        <v>6</v>
      </c>
      <c r="AE937">
        <v>2</v>
      </c>
      <c r="AF937">
        <v>23</v>
      </c>
      <c r="AG937">
        <v>0</v>
      </c>
      <c r="AH937">
        <v>35</v>
      </c>
      <c r="AI937">
        <v>27</v>
      </c>
      <c r="AJ937">
        <v>33</v>
      </c>
      <c r="AK937">
        <v>35</v>
      </c>
      <c r="AL937">
        <v>0</v>
      </c>
      <c r="AM937">
        <v>0.12</v>
      </c>
      <c r="AN937">
        <v>3</v>
      </c>
      <c r="AO937">
        <v>0</v>
      </c>
      <c r="AP937" t="s">
        <v>82</v>
      </c>
      <c r="AQ937" t="s">
        <v>73</v>
      </c>
      <c r="AR937" t="s">
        <v>1101</v>
      </c>
      <c r="AS937">
        <v>1239</v>
      </c>
      <c r="AT937">
        <v>1172</v>
      </c>
      <c r="AU937">
        <v>0</v>
      </c>
      <c r="AV937">
        <v>0</v>
      </c>
      <c r="AW937">
        <v>2.411</v>
      </c>
      <c r="AX937">
        <v>0.16073333333333334</v>
      </c>
      <c r="AY937">
        <v>3.6968666666666667</v>
      </c>
      <c r="AZ937" t="s">
        <v>74</v>
      </c>
      <c r="BA937">
        <v>2.3031333333333333</v>
      </c>
      <c r="BB937">
        <v>14.328909166321028</v>
      </c>
      <c r="BC937" t="s">
        <v>81</v>
      </c>
      <c r="BD937">
        <v>0</v>
      </c>
      <c r="BE937" t="s">
        <v>76</v>
      </c>
      <c r="BF937">
        <v>2.742</v>
      </c>
      <c r="BG937" t="s">
        <v>5761</v>
      </c>
    </row>
    <row r="938" spans="1:59" x14ac:dyDescent="0.25">
      <c r="A938" t="s">
        <v>1112</v>
      </c>
      <c r="B938" t="s">
        <v>156</v>
      </c>
      <c r="C938">
        <v>2</v>
      </c>
      <c r="D938">
        <v>322</v>
      </c>
      <c r="E938">
        <v>3</v>
      </c>
      <c r="F938" t="s">
        <v>66</v>
      </c>
      <c r="G938" t="s">
        <v>67</v>
      </c>
      <c r="H938" t="s">
        <v>68</v>
      </c>
      <c r="I938" t="s">
        <v>3</v>
      </c>
      <c r="J938" t="s">
        <v>69</v>
      </c>
      <c r="K938" t="s">
        <v>70</v>
      </c>
      <c r="L938">
        <v>50</v>
      </c>
      <c r="M938">
        <v>1271015</v>
      </c>
      <c r="N938">
        <v>10</v>
      </c>
      <c r="O938">
        <v>4</v>
      </c>
      <c r="P938" t="s">
        <v>109</v>
      </c>
      <c r="Q938" t="s">
        <v>4494</v>
      </c>
      <c r="R938">
        <v>30</v>
      </c>
      <c r="T938">
        <v>9</v>
      </c>
      <c r="U938">
        <v>14</v>
      </c>
      <c r="V938">
        <v>8</v>
      </c>
      <c r="W938">
        <v>0</v>
      </c>
      <c r="X938">
        <v>8</v>
      </c>
      <c r="Y938">
        <v>10</v>
      </c>
      <c r="Z938">
        <v>27</v>
      </c>
      <c r="AA938">
        <v>32</v>
      </c>
      <c r="AB938">
        <v>50</v>
      </c>
      <c r="AC938">
        <v>14</v>
      </c>
      <c r="AD938">
        <v>8</v>
      </c>
      <c r="AE938">
        <v>10</v>
      </c>
      <c r="AF938">
        <v>32</v>
      </c>
      <c r="AG938">
        <v>0</v>
      </c>
      <c r="AH938">
        <v>36</v>
      </c>
      <c r="AI938">
        <v>18</v>
      </c>
      <c r="AJ938">
        <v>26</v>
      </c>
      <c r="AK938">
        <v>36</v>
      </c>
      <c r="AL938">
        <v>0</v>
      </c>
      <c r="AM938">
        <v>0.2</v>
      </c>
      <c r="AN938">
        <v>2.3636363636363638</v>
      </c>
      <c r="AO938">
        <v>0</v>
      </c>
      <c r="AP938" t="s">
        <v>72</v>
      </c>
      <c r="AQ938" t="s">
        <v>73</v>
      </c>
      <c r="AR938" t="s">
        <v>1101</v>
      </c>
      <c r="AS938">
        <v>1748</v>
      </c>
      <c r="AT938">
        <v>2269</v>
      </c>
      <c r="AU938">
        <v>0</v>
      </c>
      <c r="AV938">
        <v>0</v>
      </c>
      <c r="AW938">
        <v>4.0170000000000003</v>
      </c>
      <c r="AX938">
        <v>0.28692857142857148</v>
      </c>
      <c r="AY938">
        <v>9.1817142857142873</v>
      </c>
      <c r="AZ938" t="s">
        <v>74</v>
      </c>
      <c r="BA938">
        <v>0.81828571428571273</v>
      </c>
      <c r="BB938">
        <v>2.8518795120736811</v>
      </c>
      <c r="BC938" t="s">
        <v>75</v>
      </c>
      <c r="BD938">
        <v>0</v>
      </c>
      <c r="BE938" t="s">
        <v>76</v>
      </c>
      <c r="BF938">
        <v>4.0110000000000001</v>
      </c>
      <c r="BG938" t="s">
        <v>5762</v>
      </c>
    </row>
    <row r="939" spans="1:59" x14ac:dyDescent="0.25">
      <c r="A939" t="s">
        <v>1113</v>
      </c>
      <c r="B939" t="s">
        <v>156</v>
      </c>
      <c r="C939">
        <v>2</v>
      </c>
      <c r="D939">
        <v>323</v>
      </c>
      <c r="E939">
        <v>3</v>
      </c>
      <c r="F939" t="s">
        <v>66</v>
      </c>
      <c r="G939" t="s">
        <v>67</v>
      </c>
      <c r="H939" t="s">
        <v>68</v>
      </c>
      <c r="I939" t="s">
        <v>3</v>
      </c>
      <c r="J939" t="s">
        <v>69</v>
      </c>
      <c r="K939" t="s">
        <v>70</v>
      </c>
      <c r="L939">
        <v>50</v>
      </c>
      <c r="M939">
        <v>1271017</v>
      </c>
      <c r="N939">
        <v>10</v>
      </c>
      <c r="O939">
        <v>4</v>
      </c>
      <c r="P939" t="s">
        <v>109</v>
      </c>
      <c r="Q939" t="s">
        <v>4494</v>
      </c>
      <c r="R939">
        <v>30</v>
      </c>
      <c r="T939">
        <v>28</v>
      </c>
      <c r="U939">
        <v>33</v>
      </c>
      <c r="V939">
        <v>1</v>
      </c>
      <c r="W939">
        <v>0</v>
      </c>
      <c r="X939">
        <v>1</v>
      </c>
      <c r="Y939">
        <v>1</v>
      </c>
      <c r="Z939">
        <v>30</v>
      </c>
      <c r="AA939">
        <v>35</v>
      </c>
      <c r="AB939">
        <v>50</v>
      </c>
      <c r="AC939">
        <v>33</v>
      </c>
      <c r="AD939">
        <v>1</v>
      </c>
      <c r="AE939">
        <v>1</v>
      </c>
      <c r="AF939">
        <v>35</v>
      </c>
      <c r="AG939">
        <v>0</v>
      </c>
      <c r="AH939">
        <v>17</v>
      </c>
      <c r="AI939">
        <v>15</v>
      </c>
      <c r="AJ939">
        <v>16</v>
      </c>
      <c r="AK939">
        <v>17</v>
      </c>
      <c r="AL939">
        <v>0</v>
      </c>
      <c r="AM939">
        <v>0.2</v>
      </c>
      <c r="AN939">
        <v>1.4545454545454546</v>
      </c>
      <c r="AO939">
        <v>0</v>
      </c>
      <c r="AP939" t="s">
        <v>72</v>
      </c>
      <c r="AQ939" t="s">
        <v>73</v>
      </c>
      <c r="AR939" t="s">
        <v>1101</v>
      </c>
      <c r="AS939">
        <v>3863</v>
      </c>
      <c r="AT939">
        <v>3884</v>
      </c>
      <c r="AU939">
        <v>0</v>
      </c>
      <c r="AV939">
        <v>0</v>
      </c>
      <c r="AW939">
        <v>7.7469999999999999</v>
      </c>
      <c r="AX939">
        <v>0.23475757575757575</v>
      </c>
      <c r="AY939">
        <v>8.2165151515151518</v>
      </c>
      <c r="AZ939" t="s">
        <v>74</v>
      </c>
      <c r="BA939">
        <v>1.7834848484848482</v>
      </c>
      <c r="BB939">
        <v>7.5971343745966173</v>
      </c>
      <c r="BC939" t="s">
        <v>76</v>
      </c>
      <c r="BD939">
        <v>0</v>
      </c>
      <c r="BE939" t="s">
        <v>76</v>
      </c>
      <c r="BF939">
        <v>7.63</v>
      </c>
      <c r="BG939" t="s">
        <v>5762</v>
      </c>
    </row>
    <row r="940" spans="1:59" x14ac:dyDescent="0.25">
      <c r="A940" t="s">
        <v>1114</v>
      </c>
      <c r="B940" t="s">
        <v>156</v>
      </c>
      <c r="C940">
        <v>2</v>
      </c>
      <c r="D940">
        <v>324</v>
      </c>
      <c r="E940">
        <v>3</v>
      </c>
      <c r="F940" t="s">
        <v>66</v>
      </c>
      <c r="G940" t="s">
        <v>67</v>
      </c>
      <c r="H940" t="s">
        <v>68</v>
      </c>
      <c r="I940" t="s">
        <v>3</v>
      </c>
      <c r="J940" t="s">
        <v>69</v>
      </c>
      <c r="K940" t="s">
        <v>70</v>
      </c>
      <c r="L940">
        <v>50</v>
      </c>
      <c r="M940">
        <v>1271019</v>
      </c>
      <c r="N940">
        <v>10</v>
      </c>
      <c r="O940">
        <v>4</v>
      </c>
      <c r="P940" t="s">
        <v>109</v>
      </c>
      <c r="Q940" t="s">
        <v>4494</v>
      </c>
      <c r="R940">
        <v>30</v>
      </c>
      <c r="T940">
        <v>11</v>
      </c>
      <c r="U940">
        <v>16</v>
      </c>
      <c r="V940">
        <v>12</v>
      </c>
      <c r="W940">
        <v>0</v>
      </c>
      <c r="X940">
        <v>12</v>
      </c>
      <c r="Y940">
        <v>2</v>
      </c>
      <c r="Z940">
        <v>25</v>
      </c>
      <c r="AA940">
        <v>30</v>
      </c>
      <c r="AB940">
        <v>50</v>
      </c>
      <c r="AC940">
        <v>16</v>
      </c>
      <c r="AD940">
        <v>12</v>
      </c>
      <c r="AE940">
        <v>2</v>
      </c>
      <c r="AF940">
        <v>30</v>
      </c>
      <c r="AG940">
        <v>0</v>
      </c>
      <c r="AH940">
        <v>34</v>
      </c>
      <c r="AI940">
        <v>20</v>
      </c>
      <c r="AJ940">
        <v>32</v>
      </c>
      <c r="AK940">
        <v>34</v>
      </c>
      <c r="AL940">
        <v>0</v>
      </c>
      <c r="AM940">
        <v>0.2</v>
      </c>
      <c r="AN940">
        <v>2.9090909090909092</v>
      </c>
      <c r="AO940">
        <v>0</v>
      </c>
      <c r="AP940" t="s">
        <v>72</v>
      </c>
      <c r="AQ940" t="s">
        <v>73</v>
      </c>
      <c r="AR940" t="s">
        <v>1101</v>
      </c>
      <c r="AS940">
        <v>2736</v>
      </c>
      <c r="AT940">
        <v>2362</v>
      </c>
      <c r="AU940">
        <v>0</v>
      </c>
      <c r="AV940">
        <v>0</v>
      </c>
      <c r="AW940">
        <v>5.0979999999999999</v>
      </c>
      <c r="AX940">
        <v>0.31862499999999999</v>
      </c>
      <c r="AY940">
        <v>9.5587499999999999</v>
      </c>
      <c r="AZ940" t="s">
        <v>74</v>
      </c>
      <c r="BA940">
        <v>0.44125000000000014</v>
      </c>
      <c r="BB940">
        <v>1.3848568065908204</v>
      </c>
      <c r="BC940" t="s">
        <v>76</v>
      </c>
      <c r="BD940">
        <v>0</v>
      </c>
      <c r="BE940" t="s">
        <v>76</v>
      </c>
      <c r="BF940">
        <v>5.0519999999999996</v>
      </c>
      <c r="BG940" t="s">
        <v>5762</v>
      </c>
    </row>
    <row r="941" spans="1:59" x14ac:dyDescent="0.25">
      <c r="A941" t="s">
        <v>1115</v>
      </c>
      <c r="B941" t="s">
        <v>156</v>
      </c>
      <c r="C941">
        <v>2</v>
      </c>
      <c r="D941">
        <v>325</v>
      </c>
      <c r="E941">
        <v>3</v>
      </c>
      <c r="F941" t="s">
        <v>66</v>
      </c>
      <c r="G941" t="s">
        <v>67</v>
      </c>
      <c r="H941" t="s">
        <v>68</v>
      </c>
      <c r="I941" t="s">
        <v>3</v>
      </c>
      <c r="J941" t="s">
        <v>69</v>
      </c>
      <c r="K941" t="s">
        <v>70</v>
      </c>
      <c r="L941">
        <v>50</v>
      </c>
      <c r="M941">
        <v>1271021</v>
      </c>
      <c r="N941">
        <v>10</v>
      </c>
      <c r="O941">
        <v>4</v>
      </c>
      <c r="P941" t="s">
        <v>109</v>
      </c>
      <c r="Q941" t="s">
        <v>4494</v>
      </c>
      <c r="R941">
        <v>30</v>
      </c>
      <c r="T941">
        <v>5</v>
      </c>
      <c r="U941">
        <v>10</v>
      </c>
      <c r="V941">
        <v>10</v>
      </c>
      <c r="W941">
        <v>0</v>
      </c>
      <c r="X941">
        <v>10</v>
      </c>
      <c r="Y941">
        <v>4</v>
      </c>
      <c r="Z941">
        <v>19</v>
      </c>
      <c r="AA941">
        <v>24</v>
      </c>
      <c r="AB941">
        <v>50</v>
      </c>
      <c r="AC941">
        <v>10</v>
      </c>
      <c r="AD941">
        <v>10</v>
      </c>
      <c r="AE941">
        <v>4</v>
      </c>
      <c r="AF941">
        <v>24</v>
      </c>
      <c r="AG941">
        <v>0</v>
      </c>
      <c r="AH941">
        <v>40</v>
      </c>
      <c r="AI941">
        <v>26</v>
      </c>
      <c r="AJ941">
        <v>36</v>
      </c>
      <c r="AK941">
        <v>40</v>
      </c>
      <c r="AL941">
        <v>0</v>
      </c>
      <c r="AM941">
        <v>0.2</v>
      </c>
      <c r="AN941">
        <v>3.2727272727272729</v>
      </c>
      <c r="AO941">
        <v>0</v>
      </c>
      <c r="AP941" t="s">
        <v>72</v>
      </c>
      <c r="AQ941" t="s">
        <v>73</v>
      </c>
      <c r="AR941" t="s">
        <v>1101</v>
      </c>
      <c r="AS941">
        <v>1094</v>
      </c>
      <c r="AT941">
        <v>1769</v>
      </c>
      <c r="AU941">
        <v>0</v>
      </c>
      <c r="AV941">
        <v>0</v>
      </c>
      <c r="AW941">
        <v>2.863</v>
      </c>
      <c r="AX941">
        <v>0.2863</v>
      </c>
      <c r="AY941">
        <v>6.8712</v>
      </c>
      <c r="AZ941" t="s">
        <v>74</v>
      </c>
      <c r="BA941">
        <v>3.1288</v>
      </c>
      <c r="BB941">
        <v>10.928396786587495</v>
      </c>
      <c r="BC941" t="s">
        <v>76</v>
      </c>
      <c r="BD941">
        <v>0</v>
      </c>
      <c r="BE941" t="s">
        <v>76</v>
      </c>
      <c r="BF941">
        <v>2.823</v>
      </c>
      <c r="BG941" t="s">
        <v>5762</v>
      </c>
    </row>
    <row r="942" spans="1:59" x14ac:dyDescent="0.25">
      <c r="A942" t="s">
        <v>1116</v>
      </c>
      <c r="B942" t="s">
        <v>156</v>
      </c>
      <c r="C942">
        <v>2</v>
      </c>
      <c r="D942">
        <v>326</v>
      </c>
      <c r="E942">
        <v>3</v>
      </c>
      <c r="F942" t="s">
        <v>66</v>
      </c>
      <c r="G942" t="s">
        <v>67</v>
      </c>
      <c r="H942" t="s">
        <v>68</v>
      </c>
      <c r="I942" t="s">
        <v>3</v>
      </c>
      <c r="J942" t="s">
        <v>69</v>
      </c>
      <c r="K942" t="s">
        <v>70</v>
      </c>
      <c r="L942">
        <v>50</v>
      </c>
      <c r="M942">
        <v>1271023</v>
      </c>
      <c r="N942">
        <v>10</v>
      </c>
      <c r="O942">
        <v>4</v>
      </c>
      <c r="P942" t="s">
        <v>109</v>
      </c>
      <c r="Q942" t="s">
        <v>4494</v>
      </c>
      <c r="R942">
        <v>30</v>
      </c>
      <c r="T942">
        <v>6</v>
      </c>
      <c r="U942">
        <v>11</v>
      </c>
      <c r="V942">
        <v>8</v>
      </c>
      <c r="W942">
        <v>0</v>
      </c>
      <c r="X942">
        <v>8</v>
      </c>
      <c r="Y942">
        <v>6</v>
      </c>
      <c r="Z942">
        <v>20</v>
      </c>
      <c r="AA942">
        <v>25</v>
      </c>
      <c r="AB942">
        <v>50</v>
      </c>
      <c r="AC942">
        <v>11</v>
      </c>
      <c r="AD942">
        <v>8</v>
      </c>
      <c r="AE942">
        <v>6</v>
      </c>
      <c r="AF942">
        <v>25</v>
      </c>
      <c r="AG942">
        <v>0</v>
      </c>
      <c r="AH942">
        <v>39</v>
      </c>
      <c r="AI942">
        <v>25</v>
      </c>
      <c r="AJ942">
        <v>33</v>
      </c>
      <c r="AK942">
        <v>39</v>
      </c>
      <c r="AL942">
        <v>0</v>
      </c>
      <c r="AM942">
        <v>0.2</v>
      </c>
      <c r="AN942">
        <v>3</v>
      </c>
      <c r="AO942">
        <v>0</v>
      </c>
      <c r="AP942" t="s">
        <v>72</v>
      </c>
      <c r="AQ942" t="s">
        <v>73</v>
      </c>
      <c r="AR942" t="s">
        <v>1101</v>
      </c>
      <c r="AS942">
        <v>1468</v>
      </c>
      <c r="AT942">
        <v>1564</v>
      </c>
      <c r="AU942">
        <v>0</v>
      </c>
      <c r="AV942">
        <v>0</v>
      </c>
      <c r="AW942">
        <v>3.032</v>
      </c>
      <c r="AX942">
        <v>0.27563636363636362</v>
      </c>
      <c r="AY942">
        <v>6.8909090909090907</v>
      </c>
      <c r="AZ942" t="s">
        <v>74</v>
      </c>
      <c r="BA942">
        <v>3.1090909090909093</v>
      </c>
      <c r="BB942">
        <v>11.279683377308709</v>
      </c>
      <c r="BC942" t="s">
        <v>76</v>
      </c>
      <c r="BD942">
        <v>0</v>
      </c>
      <c r="BE942" t="s">
        <v>76</v>
      </c>
      <c r="BF942">
        <v>3.0350000000000001</v>
      </c>
      <c r="BG942" t="s">
        <v>5762</v>
      </c>
    </row>
    <row r="943" spans="1:59" x14ac:dyDescent="0.25">
      <c r="A943" t="s">
        <v>1117</v>
      </c>
      <c r="B943" t="s">
        <v>156</v>
      </c>
      <c r="C943">
        <v>2</v>
      </c>
      <c r="D943">
        <v>327</v>
      </c>
      <c r="E943">
        <v>3</v>
      </c>
      <c r="F943" t="s">
        <v>66</v>
      </c>
      <c r="G943" t="s">
        <v>67</v>
      </c>
      <c r="H943" t="s">
        <v>77</v>
      </c>
      <c r="I943" t="s">
        <v>5</v>
      </c>
      <c r="J943" t="s">
        <v>78</v>
      </c>
      <c r="K943" t="s">
        <v>70</v>
      </c>
      <c r="L943">
        <v>50</v>
      </c>
      <c r="M943">
        <v>1271025</v>
      </c>
      <c r="N943">
        <v>5</v>
      </c>
      <c r="O943">
        <v>4</v>
      </c>
      <c r="P943" t="s">
        <v>109</v>
      </c>
      <c r="Q943" t="s">
        <v>4494</v>
      </c>
      <c r="R943">
        <v>30</v>
      </c>
      <c r="T943">
        <v>0</v>
      </c>
      <c r="U943">
        <v>4</v>
      </c>
      <c r="V943">
        <v>0</v>
      </c>
      <c r="W943">
        <v>0</v>
      </c>
      <c r="X943">
        <v>0</v>
      </c>
      <c r="Y943">
        <v>0</v>
      </c>
      <c r="Z943">
        <v>0</v>
      </c>
      <c r="AA943">
        <v>4</v>
      </c>
      <c r="AB943">
        <v>50</v>
      </c>
      <c r="AC943">
        <v>4</v>
      </c>
      <c r="AD943">
        <v>0</v>
      </c>
      <c r="AE943">
        <v>0</v>
      </c>
      <c r="AF943">
        <v>4</v>
      </c>
      <c r="AG943">
        <v>0</v>
      </c>
      <c r="AH943">
        <v>46</v>
      </c>
      <c r="AI943">
        <v>46</v>
      </c>
      <c r="AJ943">
        <v>46</v>
      </c>
      <c r="AK943">
        <v>46</v>
      </c>
      <c r="AL943">
        <v>0</v>
      </c>
      <c r="AM943">
        <v>0.1</v>
      </c>
      <c r="AN943">
        <v>4.1818181818181817</v>
      </c>
      <c r="AO943">
        <v>0</v>
      </c>
      <c r="AP943" t="s">
        <v>79</v>
      </c>
      <c r="AQ943" t="s">
        <v>73</v>
      </c>
      <c r="AR943" t="s">
        <v>1101</v>
      </c>
      <c r="AS943">
        <v>0</v>
      </c>
      <c r="AT943">
        <v>0</v>
      </c>
      <c r="AU943">
        <v>0</v>
      </c>
      <c r="AV943">
        <v>0</v>
      </c>
      <c r="AW943">
        <v>0</v>
      </c>
      <c r="AX943">
        <v>0</v>
      </c>
      <c r="AY943">
        <v>0</v>
      </c>
      <c r="AZ943" t="s">
        <v>80</v>
      </c>
      <c r="BA943">
        <v>5</v>
      </c>
      <c r="BB943">
        <v>0</v>
      </c>
      <c r="BC943" t="s">
        <v>76</v>
      </c>
      <c r="BD943">
        <v>0</v>
      </c>
      <c r="BE943" t="s">
        <v>76</v>
      </c>
      <c r="BF943">
        <v>4.9361999999999995</v>
      </c>
      <c r="BG943" t="s">
        <v>5762</v>
      </c>
    </row>
    <row r="944" spans="1:59" x14ac:dyDescent="0.25">
      <c r="A944" t="s">
        <v>1118</v>
      </c>
      <c r="B944" t="s">
        <v>156</v>
      </c>
      <c r="C944">
        <v>2</v>
      </c>
      <c r="D944">
        <v>328</v>
      </c>
      <c r="E944">
        <v>3</v>
      </c>
      <c r="F944" t="s">
        <v>66</v>
      </c>
      <c r="G944" t="s">
        <v>67</v>
      </c>
      <c r="H944" t="s">
        <v>68</v>
      </c>
      <c r="I944" t="s">
        <v>3</v>
      </c>
      <c r="J944" t="s">
        <v>69</v>
      </c>
      <c r="K944" t="s">
        <v>70</v>
      </c>
      <c r="L944">
        <v>50</v>
      </c>
      <c r="M944">
        <v>1271027</v>
      </c>
      <c r="N944">
        <v>10</v>
      </c>
      <c r="O944">
        <v>4</v>
      </c>
      <c r="P944" t="s">
        <v>109</v>
      </c>
      <c r="Q944" t="s">
        <v>4494</v>
      </c>
      <c r="R944">
        <v>30</v>
      </c>
      <c r="T944">
        <v>4</v>
      </c>
      <c r="U944">
        <v>9</v>
      </c>
      <c r="V944">
        <v>5</v>
      </c>
      <c r="W944">
        <v>0</v>
      </c>
      <c r="X944">
        <v>5</v>
      </c>
      <c r="Y944">
        <v>8</v>
      </c>
      <c r="Z944">
        <v>17</v>
      </c>
      <c r="AA944">
        <v>22</v>
      </c>
      <c r="AB944">
        <v>50</v>
      </c>
      <c r="AC944">
        <v>9</v>
      </c>
      <c r="AD944">
        <v>5</v>
      </c>
      <c r="AE944">
        <v>8</v>
      </c>
      <c r="AF944">
        <v>22</v>
      </c>
      <c r="AG944">
        <v>0</v>
      </c>
      <c r="AH944">
        <v>41</v>
      </c>
      <c r="AI944">
        <v>28</v>
      </c>
      <c r="AJ944">
        <v>33</v>
      </c>
      <c r="AK944">
        <v>41</v>
      </c>
      <c r="AL944">
        <v>0</v>
      </c>
      <c r="AM944">
        <v>0.2</v>
      </c>
      <c r="AN944">
        <v>3</v>
      </c>
      <c r="AO944">
        <v>0</v>
      </c>
      <c r="AP944" t="s">
        <v>72</v>
      </c>
      <c r="AQ944" t="s">
        <v>73</v>
      </c>
      <c r="AR944" t="s">
        <v>1101</v>
      </c>
      <c r="AS944">
        <v>889</v>
      </c>
      <c r="AT944">
        <v>1495</v>
      </c>
      <c r="AU944">
        <v>0</v>
      </c>
      <c r="AV944">
        <v>0</v>
      </c>
      <c r="AW944">
        <v>2.3839999999999999</v>
      </c>
      <c r="AX944">
        <v>0.2648888888888889</v>
      </c>
      <c r="AY944">
        <v>5.8275555555555556</v>
      </c>
      <c r="AZ944" t="s">
        <v>74</v>
      </c>
      <c r="BA944">
        <v>4.1724444444444444</v>
      </c>
      <c r="BB944">
        <v>15.751677852348992</v>
      </c>
      <c r="BC944" t="s">
        <v>76</v>
      </c>
      <c r="BD944">
        <v>0</v>
      </c>
      <c r="BE944" t="s">
        <v>76</v>
      </c>
      <c r="BF944">
        <v>2.38</v>
      </c>
      <c r="BG944" t="s">
        <v>5762</v>
      </c>
    </row>
    <row r="945" spans="1:59" x14ac:dyDescent="0.25">
      <c r="A945" t="s">
        <v>1119</v>
      </c>
      <c r="B945" t="s">
        <v>156</v>
      </c>
      <c r="C945">
        <v>2</v>
      </c>
      <c r="D945">
        <v>329</v>
      </c>
      <c r="E945">
        <v>3</v>
      </c>
      <c r="F945" t="s">
        <v>66</v>
      </c>
      <c r="G945" t="s">
        <v>67</v>
      </c>
      <c r="H945" t="s">
        <v>68</v>
      </c>
      <c r="I945" t="s">
        <v>3</v>
      </c>
      <c r="J945" t="s">
        <v>69</v>
      </c>
      <c r="K945" t="s">
        <v>70</v>
      </c>
      <c r="L945">
        <v>50</v>
      </c>
      <c r="M945">
        <v>1271029</v>
      </c>
      <c r="N945">
        <v>10</v>
      </c>
      <c r="O945">
        <v>4</v>
      </c>
      <c r="P945" t="s">
        <v>109</v>
      </c>
      <c r="Q945" t="s">
        <v>4494</v>
      </c>
      <c r="R945">
        <v>30</v>
      </c>
      <c r="T945">
        <v>4</v>
      </c>
      <c r="U945">
        <v>9</v>
      </c>
      <c r="V945">
        <v>5</v>
      </c>
      <c r="W945">
        <v>0</v>
      </c>
      <c r="X945">
        <v>5</v>
      </c>
      <c r="Y945">
        <v>11</v>
      </c>
      <c r="Z945">
        <v>20</v>
      </c>
      <c r="AA945">
        <v>25</v>
      </c>
      <c r="AB945">
        <v>50</v>
      </c>
      <c r="AC945">
        <v>9</v>
      </c>
      <c r="AD945">
        <v>5</v>
      </c>
      <c r="AE945">
        <v>11</v>
      </c>
      <c r="AF945">
        <v>25</v>
      </c>
      <c r="AG945">
        <v>0</v>
      </c>
      <c r="AH945">
        <v>41</v>
      </c>
      <c r="AI945">
        <v>25</v>
      </c>
      <c r="AJ945">
        <v>30</v>
      </c>
      <c r="AK945">
        <v>41</v>
      </c>
      <c r="AL945">
        <v>0</v>
      </c>
      <c r="AM945">
        <v>0.2</v>
      </c>
      <c r="AN945">
        <v>2.7272727272727275</v>
      </c>
      <c r="AO945">
        <v>0</v>
      </c>
      <c r="AP945" t="s">
        <v>72</v>
      </c>
      <c r="AQ945" t="s">
        <v>73</v>
      </c>
      <c r="AR945" t="s">
        <v>1101</v>
      </c>
      <c r="AS945">
        <v>846</v>
      </c>
      <c r="AT945">
        <v>1254</v>
      </c>
      <c r="AU945">
        <v>0</v>
      </c>
      <c r="AV945">
        <v>0</v>
      </c>
      <c r="AW945">
        <v>2.1</v>
      </c>
      <c r="AX945">
        <v>0.23333333333333334</v>
      </c>
      <c r="AY945">
        <v>5.833333333333333</v>
      </c>
      <c r="AZ945" t="s">
        <v>74</v>
      </c>
      <c r="BA945">
        <v>4.166666666666667</v>
      </c>
      <c r="BB945">
        <v>17.857142857142858</v>
      </c>
      <c r="BC945" t="s">
        <v>76</v>
      </c>
      <c r="BD945">
        <v>0</v>
      </c>
      <c r="BE945" t="s">
        <v>76</v>
      </c>
      <c r="BF945">
        <v>2.3250000000000002</v>
      </c>
      <c r="BG945" t="s">
        <v>5762</v>
      </c>
    </row>
    <row r="946" spans="1:59" x14ac:dyDescent="0.25">
      <c r="A946" t="s">
        <v>1120</v>
      </c>
      <c r="B946" t="s">
        <v>156</v>
      </c>
      <c r="C946">
        <v>2</v>
      </c>
      <c r="D946">
        <v>330</v>
      </c>
      <c r="E946">
        <v>3</v>
      </c>
      <c r="F946" t="s">
        <v>66</v>
      </c>
      <c r="G946" t="s">
        <v>67</v>
      </c>
      <c r="H946" t="s">
        <v>68</v>
      </c>
      <c r="I946" t="s">
        <v>3</v>
      </c>
      <c r="J946" t="s">
        <v>69</v>
      </c>
      <c r="K946" t="s">
        <v>70</v>
      </c>
      <c r="L946">
        <v>50</v>
      </c>
      <c r="M946">
        <v>1271031</v>
      </c>
      <c r="N946">
        <v>10</v>
      </c>
      <c r="O946">
        <v>4</v>
      </c>
      <c r="P946" t="s">
        <v>109</v>
      </c>
      <c r="Q946" t="s">
        <v>4494</v>
      </c>
      <c r="R946">
        <v>30</v>
      </c>
      <c r="T946">
        <v>5</v>
      </c>
      <c r="U946">
        <v>10</v>
      </c>
      <c r="V946">
        <v>3</v>
      </c>
      <c r="W946">
        <v>0</v>
      </c>
      <c r="X946">
        <v>3</v>
      </c>
      <c r="Y946">
        <v>12</v>
      </c>
      <c r="Z946">
        <v>20</v>
      </c>
      <c r="AA946">
        <v>25</v>
      </c>
      <c r="AB946">
        <v>50</v>
      </c>
      <c r="AC946">
        <v>10</v>
      </c>
      <c r="AD946">
        <v>3</v>
      </c>
      <c r="AE946">
        <v>12</v>
      </c>
      <c r="AF946">
        <v>25</v>
      </c>
      <c r="AG946">
        <v>0</v>
      </c>
      <c r="AH946">
        <v>40</v>
      </c>
      <c r="AI946">
        <v>25</v>
      </c>
      <c r="AJ946">
        <v>28</v>
      </c>
      <c r="AK946">
        <v>40</v>
      </c>
      <c r="AL946">
        <v>0</v>
      </c>
      <c r="AM946">
        <v>0.2</v>
      </c>
      <c r="AN946">
        <v>2.5454545454545454</v>
      </c>
      <c r="AO946">
        <v>0</v>
      </c>
      <c r="AP946" t="s">
        <v>72</v>
      </c>
      <c r="AQ946" t="s">
        <v>73</v>
      </c>
      <c r="AR946" t="s">
        <v>1101</v>
      </c>
      <c r="AS946">
        <v>1354</v>
      </c>
      <c r="AT946">
        <v>1194</v>
      </c>
      <c r="AU946">
        <v>0</v>
      </c>
      <c r="AV946">
        <v>0</v>
      </c>
      <c r="AW946">
        <v>2.548</v>
      </c>
      <c r="AX946">
        <v>0.25480000000000003</v>
      </c>
      <c r="AY946">
        <v>6.370000000000001</v>
      </c>
      <c r="AZ946" t="s">
        <v>74</v>
      </c>
      <c r="BA946">
        <v>3.629999999999999</v>
      </c>
      <c r="BB946">
        <v>14.246467817896384</v>
      </c>
      <c r="BC946" t="s">
        <v>76</v>
      </c>
      <c r="BD946">
        <v>0</v>
      </c>
      <c r="BE946" t="s">
        <v>76</v>
      </c>
      <c r="BF946">
        <v>2.6269999999999998</v>
      </c>
      <c r="BG946" t="s">
        <v>5762</v>
      </c>
    </row>
    <row r="947" spans="1:59" x14ac:dyDescent="0.25">
      <c r="A947" t="s">
        <v>1121</v>
      </c>
      <c r="B947" t="s">
        <v>156</v>
      </c>
      <c r="C947">
        <v>2</v>
      </c>
      <c r="D947">
        <v>331</v>
      </c>
      <c r="E947">
        <v>3</v>
      </c>
      <c r="F947" t="s">
        <v>66</v>
      </c>
      <c r="G947" t="s">
        <v>67</v>
      </c>
      <c r="H947" t="s">
        <v>68</v>
      </c>
      <c r="I947" t="s">
        <v>3</v>
      </c>
      <c r="J947" t="s">
        <v>69</v>
      </c>
      <c r="K947" t="s">
        <v>70</v>
      </c>
      <c r="L947">
        <v>50</v>
      </c>
      <c r="M947">
        <v>1271033</v>
      </c>
      <c r="N947">
        <v>10</v>
      </c>
      <c r="O947">
        <v>4</v>
      </c>
      <c r="P947" t="s">
        <v>109</v>
      </c>
      <c r="Q947" t="s">
        <v>4494</v>
      </c>
      <c r="R947">
        <v>30</v>
      </c>
      <c r="T947">
        <v>3</v>
      </c>
      <c r="U947">
        <v>8</v>
      </c>
      <c r="V947">
        <v>6</v>
      </c>
      <c r="W947">
        <v>0</v>
      </c>
      <c r="X947">
        <v>6</v>
      </c>
      <c r="Y947">
        <v>10</v>
      </c>
      <c r="Z947">
        <v>19</v>
      </c>
      <c r="AA947">
        <v>24</v>
      </c>
      <c r="AB947">
        <v>50</v>
      </c>
      <c r="AC947">
        <v>8</v>
      </c>
      <c r="AD947">
        <v>6</v>
      </c>
      <c r="AE947">
        <v>10</v>
      </c>
      <c r="AF947">
        <v>24</v>
      </c>
      <c r="AG947">
        <v>0</v>
      </c>
      <c r="AH947">
        <v>42</v>
      </c>
      <c r="AI947">
        <v>26</v>
      </c>
      <c r="AJ947">
        <v>32</v>
      </c>
      <c r="AK947">
        <v>42</v>
      </c>
      <c r="AL947">
        <v>0</v>
      </c>
      <c r="AM947">
        <v>0.2</v>
      </c>
      <c r="AN947">
        <v>2.9090909090909092</v>
      </c>
      <c r="AO947">
        <v>0</v>
      </c>
      <c r="AP947" t="s">
        <v>72</v>
      </c>
      <c r="AQ947" t="s">
        <v>73</v>
      </c>
      <c r="AR947" t="s">
        <v>1101</v>
      </c>
      <c r="AS947">
        <v>841</v>
      </c>
      <c r="AT947">
        <v>921</v>
      </c>
      <c r="AU947">
        <v>0</v>
      </c>
      <c r="AV947">
        <v>0</v>
      </c>
      <c r="AW947">
        <v>1.762</v>
      </c>
      <c r="AX947">
        <v>0.22025</v>
      </c>
      <c r="AY947">
        <v>5.2859999999999996</v>
      </c>
      <c r="AZ947" t="s">
        <v>74</v>
      </c>
      <c r="BA947">
        <v>4.7140000000000004</v>
      </c>
      <c r="BB947">
        <v>21.402951191827469</v>
      </c>
      <c r="BC947" t="s">
        <v>76</v>
      </c>
      <c r="BD947">
        <v>0</v>
      </c>
      <c r="BE947" t="s">
        <v>76</v>
      </c>
      <c r="BF947">
        <v>1.7689999999999999</v>
      </c>
      <c r="BG947" t="s">
        <v>5762</v>
      </c>
    </row>
    <row r="948" spans="1:59" x14ac:dyDescent="0.25">
      <c r="A948" t="s">
        <v>1122</v>
      </c>
      <c r="B948" t="s">
        <v>156</v>
      </c>
      <c r="C948">
        <v>2</v>
      </c>
      <c r="D948">
        <v>332</v>
      </c>
      <c r="E948">
        <v>3</v>
      </c>
      <c r="F948" t="s">
        <v>66</v>
      </c>
      <c r="G948" t="s">
        <v>67</v>
      </c>
      <c r="H948" t="s">
        <v>68</v>
      </c>
      <c r="I948" t="s">
        <v>3</v>
      </c>
      <c r="J948" t="s">
        <v>69</v>
      </c>
      <c r="K948" t="s">
        <v>70</v>
      </c>
      <c r="L948">
        <v>50</v>
      </c>
      <c r="M948">
        <v>1271035</v>
      </c>
      <c r="N948">
        <v>10</v>
      </c>
      <c r="O948">
        <v>4</v>
      </c>
      <c r="P948" t="s">
        <v>109</v>
      </c>
      <c r="Q948" t="s">
        <v>4494</v>
      </c>
      <c r="R948">
        <v>30</v>
      </c>
      <c r="T948">
        <v>3</v>
      </c>
      <c r="U948">
        <v>8</v>
      </c>
      <c r="V948">
        <v>2</v>
      </c>
      <c r="W948">
        <v>0</v>
      </c>
      <c r="X948">
        <v>2</v>
      </c>
      <c r="Y948">
        <v>13</v>
      </c>
      <c r="Z948">
        <v>18</v>
      </c>
      <c r="AA948">
        <v>23</v>
      </c>
      <c r="AB948">
        <v>50</v>
      </c>
      <c r="AC948">
        <v>8</v>
      </c>
      <c r="AD948">
        <v>2</v>
      </c>
      <c r="AE948">
        <v>13</v>
      </c>
      <c r="AF948">
        <v>23</v>
      </c>
      <c r="AG948">
        <v>0</v>
      </c>
      <c r="AH948">
        <v>42</v>
      </c>
      <c r="AI948">
        <v>27</v>
      </c>
      <c r="AJ948">
        <v>29</v>
      </c>
      <c r="AK948">
        <v>42</v>
      </c>
      <c r="AL948">
        <v>0</v>
      </c>
      <c r="AM948">
        <v>0.2</v>
      </c>
      <c r="AN948">
        <v>2.6363636363636362</v>
      </c>
      <c r="AO948">
        <v>0</v>
      </c>
      <c r="AP948" t="s">
        <v>72</v>
      </c>
      <c r="AQ948" t="s">
        <v>73</v>
      </c>
      <c r="AR948" t="s">
        <v>1101</v>
      </c>
      <c r="AS948">
        <v>1073</v>
      </c>
      <c r="AT948">
        <v>683</v>
      </c>
      <c r="AU948">
        <v>0</v>
      </c>
      <c r="AV948">
        <v>0</v>
      </c>
      <c r="AW948">
        <v>1.756</v>
      </c>
      <c r="AX948">
        <v>0.2195</v>
      </c>
      <c r="AY948">
        <v>5.0484999999999998</v>
      </c>
      <c r="AZ948" t="s">
        <v>74</v>
      </c>
      <c r="BA948">
        <v>4.9515000000000002</v>
      </c>
      <c r="BB948">
        <v>22.558086560364465</v>
      </c>
      <c r="BC948" t="s">
        <v>81</v>
      </c>
      <c r="BD948">
        <v>0</v>
      </c>
      <c r="BE948" t="s">
        <v>76</v>
      </c>
      <c r="BF948">
        <v>1.83</v>
      </c>
      <c r="BG948" t="s">
        <v>5762</v>
      </c>
    </row>
    <row r="949" spans="1:59" x14ac:dyDescent="0.25">
      <c r="A949" t="s">
        <v>1123</v>
      </c>
      <c r="B949" t="s">
        <v>156</v>
      </c>
      <c r="C949">
        <v>2</v>
      </c>
      <c r="D949">
        <v>333</v>
      </c>
      <c r="E949">
        <v>3</v>
      </c>
      <c r="F949" t="s">
        <v>66</v>
      </c>
      <c r="G949" t="s">
        <v>67</v>
      </c>
      <c r="H949" t="s">
        <v>68</v>
      </c>
      <c r="I949" t="s">
        <v>3</v>
      </c>
      <c r="J949" t="s">
        <v>69</v>
      </c>
      <c r="K949" t="s">
        <v>70</v>
      </c>
      <c r="L949">
        <v>50</v>
      </c>
      <c r="M949">
        <v>1271037</v>
      </c>
      <c r="N949">
        <v>10</v>
      </c>
      <c r="O949">
        <v>4</v>
      </c>
      <c r="P949" t="s">
        <v>109</v>
      </c>
      <c r="Q949" t="s">
        <v>4495</v>
      </c>
      <c r="R949">
        <v>31</v>
      </c>
      <c r="T949">
        <v>37</v>
      </c>
      <c r="U949">
        <v>42</v>
      </c>
      <c r="V949">
        <v>0</v>
      </c>
      <c r="W949">
        <v>0</v>
      </c>
      <c r="X949">
        <v>0</v>
      </c>
      <c r="Y949">
        <v>1</v>
      </c>
      <c r="Z949">
        <v>38</v>
      </c>
      <c r="AA949">
        <v>43</v>
      </c>
      <c r="AB949">
        <v>50</v>
      </c>
      <c r="AC949">
        <v>42</v>
      </c>
      <c r="AD949">
        <v>0</v>
      </c>
      <c r="AE949">
        <v>1</v>
      </c>
      <c r="AF949">
        <v>43</v>
      </c>
      <c r="AG949">
        <v>0</v>
      </c>
      <c r="AH949">
        <v>8</v>
      </c>
      <c r="AI949">
        <v>7</v>
      </c>
      <c r="AJ949">
        <v>7</v>
      </c>
      <c r="AK949">
        <v>8</v>
      </c>
      <c r="AL949">
        <v>0</v>
      </c>
      <c r="AM949">
        <v>0.2</v>
      </c>
      <c r="AN949">
        <v>0.63636363636363635</v>
      </c>
      <c r="AO949">
        <v>0</v>
      </c>
      <c r="AP949" t="s">
        <v>72</v>
      </c>
      <c r="AQ949" t="s">
        <v>73</v>
      </c>
      <c r="AR949" t="s">
        <v>1101</v>
      </c>
      <c r="AS949">
        <v>5640</v>
      </c>
      <c r="AT949">
        <v>5715</v>
      </c>
      <c r="AU949">
        <v>0</v>
      </c>
      <c r="AV949">
        <v>0</v>
      </c>
      <c r="AW949">
        <v>11.355</v>
      </c>
      <c r="AX949">
        <v>0.27035714285714285</v>
      </c>
      <c r="AY949">
        <v>11.625357142857142</v>
      </c>
      <c r="AZ949" t="s">
        <v>74</v>
      </c>
      <c r="BA949">
        <v>-1.6253571428571423</v>
      </c>
      <c r="BB949">
        <v>-6.0118890356671049</v>
      </c>
      <c r="BC949" t="s">
        <v>75</v>
      </c>
      <c r="BD949">
        <v>0</v>
      </c>
      <c r="BE949" t="s">
        <v>76</v>
      </c>
      <c r="BF949">
        <v>10.932</v>
      </c>
      <c r="BG949" t="s">
        <v>5763</v>
      </c>
    </row>
    <row r="950" spans="1:59" x14ac:dyDescent="0.25">
      <c r="A950" t="s">
        <v>1124</v>
      </c>
      <c r="B950" t="s">
        <v>156</v>
      </c>
      <c r="C950">
        <v>2</v>
      </c>
      <c r="D950">
        <v>334</v>
      </c>
      <c r="E950">
        <v>3</v>
      </c>
      <c r="F950" t="s">
        <v>66</v>
      </c>
      <c r="G950" t="s">
        <v>67</v>
      </c>
      <c r="H950" t="s">
        <v>68</v>
      </c>
      <c r="I950" t="s">
        <v>7</v>
      </c>
      <c r="J950" t="s">
        <v>7</v>
      </c>
      <c r="K950" t="s">
        <v>70</v>
      </c>
      <c r="L950">
        <v>50</v>
      </c>
      <c r="M950">
        <v>1271039</v>
      </c>
      <c r="N950">
        <v>6</v>
      </c>
      <c r="O950">
        <v>4</v>
      </c>
      <c r="P950" t="s">
        <v>109</v>
      </c>
      <c r="Q950" t="s">
        <v>4495</v>
      </c>
      <c r="R950">
        <v>31</v>
      </c>
      <c r="T950">
        <v>3</v>
      </c>
      <c r="U950">
        <v>8</v>
      </c>
      <c r="V950">
        <v>7</v>
      </c>
      <c r="W950">
        <v>0</v>
      </c>
      <c r="X950">
        <v>7</v>
      </c>
      <c r="Y950">
        <v>1</v>
      </c>
      <c r="Z950">
        <v>11</v>
      </c>
      <c r="AA950">
        <v>16</v>
      </c>
      <c r="AB950">
        <v>50</v>
      </c>
      <c r="AC950">
        <v>11</v>
      </c>
      <c r="AD950">
        <v>14</v>
      </c>
      <c r="AE950">
        <v>2</v>
      </c>
      <c r="AF950">
        <v>27</v>
      </c>
      <c r="AG950">
        <v>0</v>
      </c>
      <c r="AH950">
        <v>39</v>
      </c>
      <c r="AI950">
        <v>23</v>
      </c>
      <c r="AJ950">
        <v>37</v>
      </c>
      <c r="AK950">
        <v>39</v>
      </c>
      <c r="AL950">
        <v>0</v>
      </c>
      <c r="AM950">
        <v>0.12</v>
      </c>
      <c r="AN950">
        <v>3.3636363636363638</v>
      </c>
      <c r="AO950">
        <v>0</v>
      </c>
      <c r="AP950" t="s">
        <v>82</v>
      </c>
      <c r="AQ950" t="s">
        <v>73</v>
      </c>
      <c r="AR950" t="s">
        <v>1101</v>
      </c>
      <c r="AS950">
        <v>929</v>
      </c>
      <c r="AT950">
        <v>916</v>
      </c>
      <c r="AU950">
        <v>0</v>
      </c>
      <c r="AV950">
        <v>0</v>
      </c>
      <c r="AW950">
        <v>1.845</v>
      </c>
      <c r="AX950">
        <v>0.16772727272727272</v>
      </c>
      <c r="AY950">
        <v>4.5286363636363633</v>
      </c>
      <c r="AZ950" t="s">
        <v>74</v>
      </c>
      <c r="BA950">
        <v>1.4713636363636367</v>
      </c>
      <c r="BB950">
        <v>8.7723577235772368</v>
      </c>
      <c r="BC950" t="s">
        <v>76</v>
      </c>
      <c r="BD950">
        <v>0</v>
      </c>
      <c r="BE950" t="s">
        <v>76</v>
      </c>
      <c r="BF950">
        <v>1.927</v>
      </c>
      <c r="BG950" t="s">
        <v>5763</v>
      </c>
    </row>
    <row r="951" spans="1:59" x14ac:dyDescent="0.25">
      <c r="A951" t="s">
        <v>1125</v>
      </c>
      <c r="B951" t="s">
        <v>156</v>
      </c>
      <c r="C951">
        <v>2</v>
      </c>
      <c r="D951">
        <v>335</v>
      </c>
      <c r="E951">
        <v>3</v>
      </c>
      <c r="F951" t="s">
        <v>66</v>
      </c>
      <c r="G951" t="s">
        <v>67</v>
      </c>
      <c r="H951" t="s">
        <v>68</v>
      </c>
      <c r="I951" t="s">
        <v>7</v>
      </c>
      <c r="J951" t="s">
        <v>7</v>
      </c>
      <c r="K951" t="s">
        <v>70</v>
      </c>
      <c r="L951">
        <v>50</v>
      </c>
      <c r="M951">
        <v>1271041</v>
      </c>
      <c r="N951">
        <v>6</v>
      </c>
      <c r="O951">
        <v>4</v>
      </c>
      <c r="P951" t="s">
        <v>109</v>
      </c>
      <c r="Q951" t="s">
        <v>4495</v>
      </c>
      <c r="R951">
        <v>31</v>
      </c>
      <c r="T951">
        <v>6</v>
      </c>
      <c r="U951">
        <v>11</v>
      </c>
      <c r="V951">
        <v>8</v>
      </c>
      <c r="W951">
        <v>0</v>
      </c>
      <c r="X951">
        <v>8</v>
      </c>
      <c r="Y951">
        <v>0</v>
      </c>
      <c r="Z951">
        <v>14</v>
      </c>
      <c r="AA951">
        <v>19</v>
      </c>
      <c r="AB951">
        <v>50</v>
      </c>
      <c r="AC951">
        <v>17</v>
      </c>
      <c r="AD951">
        <v>16</v>
      </c>
      <c r="AE951">
        <v>0</v>
      </c>
      <c r="AF951">
        <v>33</v>
      </c>
      <c r="AG951">
        <v>0</v>
      </c>
      <c r="AH951">
        <v>33</v>
      </c>
      <c r="AI951">
        <v>17</v>
      </c>
      <c r="AJ951">
        <v>33</v>
      </c>
      <c r="AK951">
        <v>33</v>
      </c>
      <c r="AL951">
        <v>0</v>
      </c>
      <c r="AM951">
        <v>0.12</v>
      </c>
      <c r="AN951">
        <v>3</v>
      </c>
      <c r="AO951">
        <v>0</v>
      </c>
      <c r="AP951" t="s">
        <v>82</v>
      </c>
      <c r="AQ951" t="s">
        <v>73</v>
      </c>
      <c r="AR951" t="s">
        <v>1101</v>
      </c>
      <c r="AS951">
        <v>1629</v>
      </c>
      <c r="AT951">
        <v>1630</v>
      </c>
      <c r="AU951">
        <v>0</v>
      </c>
      <c r="AV951">
        <v>0</v>
      </c>
      <c r="AW951">
        <v>3.2589999999999999</v>
      </c>
      <c r="AX951">
        <v>0.19170588235294117</v>
      </c>
      <c r="AY951">
        <v>6.3262941176470591</v>
      </c>
      <c r="AZ951" t="s">
        <v>74</v>
      </c>
      <c r="BA951">
        <v>-0.32629411764705907</v>
      </c>
      <c r="BB951">
        <v>-1.7020558453513361</v>
      </c>
      <c r="BC951" t="s">
        <v>76</v>
      </c>
      <c r="BD951">
        <v>0</v>
      </c>
      <c r="BE951" t="s">
        <v>76</v>
      </c>
      <c r="BF951">
        <v>3.867</v>
      </c>
      <c r="BG951" t="s">
        <v>5763</v>
      </c>
    </row>
    <row r="952" spans="1:59" x14ac:dyDescent="0.25">
      <c r="A952" t="s">
        <v>1126</v>
      </c>
      <c r="B952" t="s">
        <v>156</v>
      </c>
      <c r="C952">
        <v>2</v>
      </c>
      <c r="D952">
        <v>336</v>
      </c>
      <c r="E952">
        <v>3</v>
      </c>
      <c r="F952" t="s">
        <v>66</v>
      </c>
      <c r="G952" t="s">
        <v>67</v>
      </c>
      <c r="H952" t="s">
        <v>68</v>
      </c>
      <c r="I952" t="s">
        <v>7</v>
      </c>
      <c r="J952" t="s">
        <v>7</v>
      </c>
      <c r="K952" t="s">
        <v>70</v>
      </c>
      <c r="L952">
        <v>50</v>
      </c>
      <c r="M952">
        <v>1271043</v>
      </c>
      <c r="N952">
        <v>6</v>
      </c>
      <c r="O952">
        <v>4</v>
      </c>
      <c r="P952" t="s">
        <v>109</v>
      </c>
      <c r="Q952" t="s">
        <v>4495</v>
      </c>
      <c r="R952">
        <v>31</v>
      </c>
      <c r="T952">
        <v>4</v>
      </c>
      <c r="U952">
        <v>9</v>
      </c>
      <c r="V952">
        <v>4</v>
      </c>
      <c r="W952">
        <v>0</v>
      </c>
      <c r="X952">
        <v>4</v>
      </c>
      <c r="Y952">
        <v>1</v>
      </c>
      <c r="Z952">
        <v>9</v>
      </c>
      <c r="AA952">
        <v>14</v>
      </c>
      <c r="AB952">
        <v>50</v>
      </c>
      <c r="AC952">
        <v>12</v>
      </c>
      <c r="AD952">
        <v>7</v>
      </c>
      <c r="AE952">
        <v>2</v>
      </c>
      <c r="AF952">
        <v>21</v>
      </c>
      <c r="AG952">
        <v>0</v>
      </c>
      <c r="AH952">
        <v>38</v>
      </c>
      <c r="AI952">
        <v>29</v>
      </c>
      <c r="AJ952">
        <v>36</v>
      </c>
      <c r="AK952">
        <v>38</v>
      </c>
      <c r="AL952">
        <v>0</v>
      </c>
      <c r="AM952">
        <v>0.12</v>
      </c>
      <c r="AN952">
        <v>3.2727272727272729</v>
      </c>
      <c r="AO952">
        <v>0</v>
      </c>
      <c r="AP952" t="s">
        <v>82</v>
      </c>
      <c r="AQ952" t="s">
        <v>73</v>
      </c>
      <c r="AR952" t="s">
        <v>1101</v>
      </c>
      <c r="AS952">
        <v>770</v>
      </c>
      <c r="AT952">
        <v>695</v>
      </c>
      <c r="AU952">
        <v>0</v>
      </c>
      <c r="AV952">
        <v>0</v>
      </c>
      <c r="AW952">
        <v>1.4650000000000001</v>
      </c>
      <c r="AX952">
        <v>0.12208333333333334</v>
      </c>
      <c r="AY952">
        <v>2.5637500000000002</v>
      </c>
      <c r="AZ952" t="s">
        <v>74</v>
      </c>
      <c r="BA952">
        <v>3.4362499999999998</v>
      </c>
      <c r="BB952">
        <v>28.146757679180887</v>
      </c>
      <c r="BC952" t="s">
        <v>76</v>
      </c>
      <c r="BD952">
        <v>0</v>
      </c>
      <c r="BE952" t="s">
        <v>76</v>
      </c>
      <c r="BF952">
        <v>1.421</v>
      </c>
      <c r="BG952" t="s">
        <v>5763</v>
      </c>
    </row>
    <row r="953" spans="1:59" x14ac:dyDescent="0.25">
      <c r="A953" t="s">
        <v>1127</v>
      </c>
      <c r="B953" t="s">
        <v>156</v>
      </c>
      <c r="C953">
        <v>2</v>
      </c>
      <c r="D953">
        <v>337</v>
      </c>
      <c r="E953">
        <v>3</v>
      </c>
      <c r="F953" t="s">
        <v>66</v>
      </c>
      <c r="G953" t="s">
        <v>67</v>
      </c>
      <c r="H953" t="s">
        <v>68</v>
      </c>
      <c r="I953" t="s">
        <v>7</v>
      </c>
      <c r="J953" t="s">
        <v>7</v>
      </c>
      <c r="K953" t="s">
        <v>70</v>
      </c>
      <c r="L953">
        <v>50</v>
      </c>
      <c r="M953">
        <v>1271045</v>
      </c>
      <c r="N953">
        <v>6</v>
      </c>
      <c r="O953">
        <v>4</v>
      </c>
      <c r="P953" t="s">
        <v>109</v>
      </c>
      <c r="Q953" t="s">
        <v>4495</v>
      </c>
      <c r="R953">
        <v>31</v>
      </c>
      <c r="T953">
        <v>7</v>
      </c>
      <c r="U953">
        <v>12</v>
      </c>
      <c r="V953">
        <v>4</v>
      </c>
      <c r="W953">
        <v>0</v>
      </c>
      <c r="X953">
        <v>4</v>
      </c>
      <c r="Y953">
        <v>0</v>
      </c>
      <c r="Z953">
        <v>11</v>
      </c>
      <c r="AA953">
        <v>16</v>
      </c>
      <c r="AB953">
        <v>50</v>
      </c>
      <c r="AC953">
        <v>18</v>
      </c>
      <c r="AD953">
        <v>8</v>
      </c>
      <c r="AE953">
        <v>0</v>
      </c>
      <c r="AF953">
        <v>26</v>
      </c>
      <c r="AG953">
        <v>0</v>
      </c>
      <c r="AH953">
        <v>32</v>
      </c>
      <c r="AI953">
        <v>24</v>
      </c>
      <c r="AJ953">
        <v>32</v>
      </c>
      <c r="AK953">
        <v>32</v>
      </c>
      <c r="AL953">
        <v>0</v>
      </c>
      <c r="AM953">
        <v>0.12</v>
      </c>
      <c r="AN953">
        <v>2.9090909090909092</v>
      </c>
      <c r="AO953">
        <v>0</v>
      </c>
      <c r="AP953" t="s">
        <v>82</v>
      </c>
      <c r="AQ953" t="s">
        <v>73</v>
      </c>
      <c r="AR953" t="s">
        <v>1101</v>
      </c>
      <c r="AS953">
        <v>1269</v>
      </c>
      <c r="AT953">
        <v>1267</v>
      </c>
      <c r="AU953">
        <v>0</v>
      </c>
      <c r="AV953">
        <v>0</v>
      </c>
      <c r="AW953">
        <v>2.536</v>
      </c>
      <c r="AX953">
        <v>0.1408888888888889</v>
      </c>
      <c r="AY953">
        <v>3.6631111111111112</v>
      </c>
      <c r="AZ953" t="s">
        <v>74</v>
      </c>
      <c r="BA953">
        <v>2.3368888888888888</v>
      </c>
      <c r="BB953">
        <v>16.586750788643531</v>
      </c>
      <c r="BC953" t="s">
        <v>76</v>
      </c>
      <c r="BD953">
        <v>0</v>
      </c>
      <c r="BE953" t="s">
        <v>76</v>
      </c>
      <c r="BF953">
        <v>2.5619999999999998</v>
      </c>
      <c r="BG953" t="s">
        <v>5763</v>
      </c>
    </row>
    <row r="954" spans="1:59" x14ac:dyDescent="0.25">
      <c r="A954" t="s">
        <v>1128</v>
      </c>
      <c r="B954" t="s">
        <v>156</v>
      </c>
      <c r="C954">
        <v>2</v>
      </c>
      <c r="D954">
        <v>338</v>
      </c>
      <c r="E954">
        <v>3</v>
      </c>
      <c r="F954" t="s">
        <v>66</v>
      </c>
      <c r="G954" t="s">
        <v>67</v>
      </c>
      <c r="H954" t="s">
        <v>77</v>
      </c>
      <c r="I954" t="s">
        <v>5</v>
      </c>
      <c r="J954" t="s">
        <v>78</v>
      </c>
      <c r="K954" t="s">
        <v>70</v>
      </c>
      <c r="L954">
        <v>50</v>
      </c>
      <c r="M954">
        <v>1271047</v>
      </c>
      <c r="N954">
        <v>5</v>
      </c>
      <c r="O954">
        <v>4</v>
      </c>
      <c r="P954" t="s">
        <v>109</v>
      </c>
      <c r="Q954" t="s">
        <v>4495</v>
      </c>
      <c r="R954">
        <v>31</v>
      </c>
      <c r="T954">
        <v>0</v>
      </c>
      <c r="U954">
        <v>4</v>
      </c>
      <c r="V954">
        <v>0</v>
      </c>
      <c r="W954">
        <v>0</v>
      </c>
      <c r="X954">
        <v>0</v>
      </c>
      <c r="Y954">
        <v>0</v>
      </c>
      <c r="Z954">
        <v>0</v>
      </c>
      <c r="AA954">
        <v>4</v>
      </c>
      <c r="AB954">
        <v>50</v>
      </c>
      <c r="AC954">
        <v>4</v>
      </c>
      <c r="AD954">
        <v>0</v>
      </c>
      <c r="AE954">
        <v>0</v>
      </c>
      <c r="AF954">
        <v>4</v>
      </c>
      <c r="AG954">
        <v>0</v>
      </c>
      <c r="AH954">
        <v>46</v>
      </c>
      <c r="AI954">
        <v>46</v>
      </c>
      <c r="AJ954">
        <v>46</v>
      </c>
      <c r="AK954">
        <v>46</v>
      </c>
      <c r="AL954">
        <v>0</v>
      </c>
      <c r="AM954">
        <v>0.1</v>
      </c>
      <c r="AN954">
        <v>4.1818181818181817</v>
      </c>
      <c r="AO954">
        <v>0</v>
      </c>
      <c r="AP954" t="s">
        <v>79</v>
      </c>
      <c r="AQ954" t="s">
        <v>73</v>
      </c>
      <c r="AR954" t="s">
        <v>1101</v>
      </c>
      <c r="AS954">
        <v>0</v>
      </c>
      <c r="AT954">
        <v>0</v>
      </c>
      <c r="AU954">
        <v>0</v>
      </c>
      <c r="AV954">
        <v>0</v>
      </c>
      <c r="AW954">
        <v>0</v>
      </c>
      <c r="AX954">
        <v>0</v>
      </c>
      <c r="AY954">
        <v>0</v>
      </c>
      <c r="AZ954" t="s">
        <v>80</v>
      </c>
      <c r="BA954">
        <v>5</v>
      </c>
      <c r="BB954">
        <v>0</v>
      </c>
      <c r="BC954" t="s">
        <v>76</v>
      </c>
      <c r="BD954">
        <v>0</v>
      </c>
      <c r="BE954" t="s">
        <v>76</v>
      </c>
      <c r="BF954">
        <v>4.8703839999999996</v>
      </c>
      <c r="BG954" t="s">
        <v>5763</v>
      </c>
    </row>
    <row r="955" spans="1:59" x14ac:dyDescent="0.25">
      <c r="A955" t="s">
        <v>1129</v>
      </c>
      <c r="B955" t="s">
        <v>156</v>
      </c>
      <c r="C955">
        <v>2</v>
      </c>
      <c r="D955">
        <v>339</v>
      </c>
      <c r="E955">
        <v>3</v>
      </c>
      <c r="F955" t="s">
        <v>66</v>
      </c>
      <c r="G955" t="s">
        <v>67</v>
      </c>
      <c r="H955" t="s">
        <v>68</v>
      </c>
      <c r="I955" t="s">
        <v>7</v>
      </c>
      <c r="J955" t="s">
        <v>7</v>
      </c>
      <c r="K955" t="s">
        <v>70</v>
      </c>
      <c r="L955">
        <v>50</v>
      </c>
      <c r="M955">
        <v>1271049</v>
      </c>
      <c r="N955">
        <v>6</v>
      </c>
      <c r="O955">
        <v>4</v>
      </c>
      <c r="P955" t="s">
        <v>109</v>
      </c>
      <c r="Q955" t="s">
        <v>4495</v>
      </c>
      <c r="R955">
        <v>31</v>
      </c>
      <c r="T955">
        <v>7</v>
      </c>
      <c r="U955">
        <v>12</v>
      </c>
      <c r="V955">
        <v>3</v>
      </c>
      <c r="W955">
        <v>0</v>
      </c>
      <c r="X955">
        <v>3</v>
      </c>
      <c r="Y955">
        <v>2</v>
      </c>
      <c r="Z955">
        <v>12</v>
      </c>
      <c r="AA955">
        <v>17</v>
      </c>
      <c r="AB955">
        <v>50</v>
      </c>
      <c r="AC955">
        <v>18</v>
      </c>
      <c r="AD955">
        <v>6</v>
      </c>
      <c r="AE955">
        <v>4</v>
      </c>
      <c r="AF955">
        <v>28</v>
      </c>
      <c r="AG955">
        <v>0</v>
      </c>
      <c r="AH955">
        <v>32</v>
      </c>
      <c r="AI955">
        <v>22</v>
      </c>
      <c r="AJ955">
        <v>28</v>
      </c>
      <c r="AK955">
        <v>32</v>
      </c>
      <c r="AL955">
        <v>0</v>
      </c>
      <c r="AM955">
        <v>0.12</v>
      </c>
      <c r="AN955">
        <v>2.5454545454545454</v>
      </c>
      <c r="AO955">
        <v>0</v>
      </c>
      <c r="AP955" t="s">
        <v>82</v>
      </c>
      <c r="AQ955" t="s">
        <v>73</v>
      </c>
      <c r="AR955" t="s">
        <v>1101</v>
      </c>
      <c r="AS955">
        <v>1889</v>
      </c>
      <c r="AT955">
        <v>1849</v>
      </c>
      <c r="AU955">
        <v>0</v>
      </c>
      <c r="AV955">
        <v>0</v>
      </c>
      <c r="AW955">
        <v>3.738</v>
      </c>
      <c r="AX955">
        <v>0.20766666666666667</v>
      </c>
      <c r="AY955">
        <v>5.8146666666666667</v>
      </c>
      <c r="AZ955" t="s">
        <v>74</v>
      </c>
      <c r="BA955">
        <v>0.18533333333333335</v>
      </c>
      <c r="BB955">
        <v>0.89245585874799371</v>
      </c>
      <c r="BC955" t="s">
        <v>76</v>
      </c>
      <c r="BD955">
        <v>0</v>
      </c>
      <c r="BE955" t="s">
        <v>76</v>
      </c>
      <c r="BF955">
        <v>3.7810000000000001</v>
      </c>
      <c r="BG955" t="s">
        <v>5763</v>
      </c>
    </row>
    <row r="956" spans="1:59" x14ac:dyDescent="0.25">
      <c r="A956" t="s">
        <v>1130</v>
      </c>
      <c r="B956" t="s">
        <v>156</v>
      </c>
      <c r="C956">
        <v>2</v>
      </c>
      <c r="D956">
        <v>340</v>
      </c>
      <c r="E956">
        <v>3</v>
      </c>
      <c r="F956" t="s">
        <v>66</v>
      </c>
      <c r="G956" t="s">
        <v>67</v>
      </c>
      <c r="H956" t="s">
        <v>68</v>
      </c>
      <c r="I956" t="s">
        <v>7</v>
      </c>
      <c r="J956" t="s">
        <v>7</v>
      </c>
      <c r="K956" t="s">
        <v>70</v>
      </c>
      <c r="L956">
        <v>50</v>
      </c>
      <c r="M956">
        <v>1271051</v>
      </c>
      <c r="N956">
        <v>6</v>
      </c>
      <c r="O956">
        <v>4</v>
      </c>
      <c r="P956" t="s">
        <v>109</v>
      </c>
      <c r="Q956" t="s">
        <v>4495</v>
      </c>
      <c r="R956">
        <v>31</v>
      </c>
      <c r="T956">
        <v>4</v>
      </c>
      <c r="U956">
        <v>9</v>
      </c>
      <c r="V956">
        <v>1</v>
      </c>
      <c r="W956">
        <v>0</v>
      </c>
      <c r="X956">
        <v>1</v>
      </c>
      <c r="Y956">
        <v>0</v>
      </c>
      <c r="Z956">
        <v>5</v>
      </c>
      <c r="AA956">
        <v>10</v>
      </c>
      <c r="AB956">
        <v>50</v>
      </c>
      <c r="AC956">
        <v>12</v>
      </c>
      <c r="AD956">
        <v>2</v>
      </c>
      <c r="AE956">
        <v>0</v>
      </c>
      <c r="AF956">
        <v>14</v>
      </c>
      <c r="AG956">
        <v>0</v>
      </c>
      <c r="AH956">
        <v>38</v>
      </c>
      <c r="AI956">
        <v>36</v>
      </c>
      <c r="AJ956">
        <v>38</v>
      </c>
      <c r="AK956">
        <v>38</v>
      </c>
      <c r="AL956">
        <v>0</v>
      </c>
      <c r="AM956">
        <v>0.12</v>
      </c>
      <c r="AN956">
        <v>3.4545454545454546</v>
      </c>
      <c r="AO956">
        <v>0</v>
      </c>
      <c r="AP956" t="s">
        <v>82</v>
      </c>
      <c r="AQ956" t="s">
        <v>73</v>
      </c>
      <c r="AR956" t="s">
        <v>1101</v>
      </c>
      <c r="AS956">
        <v>648</v>
      </c>
      <c r="AT956">
        <v>640</v>
      </c>
      <c r="AU956">
        <v>0</v>
      </c>
      <c r="AV956">
        <v>0</v>
      </c>
      <c r="AW956">
        <v>1.288</v>
      </c>
      <c r="AX956">
        <v>0.10733333333333334</v>
      </c>
      <c r="AY956">
        <v>1.5026666666666668</v>
      </c>
      <c r="AZ956" t="s">
        <v>74</v>
      </c>
      <c r="BA956">
        <v>4.4973333333333336</v>
      </c>
      <c r="BB956">
        <v>41.900621118012424</v>
      </c>
      <c r="BC956" t="s">
        <v>76</v>
      </c>
      <c r="BD956">
        <v>0</v>
      </c>
      <c r="BE956" t="s">
        <v>76</v>
      </c>
      <c r="BF956">
        <v>1.2809999999999999</v>
      </c>
      <c r="BG956" t="s">
        <v>5763</v>
      </c>
    </row>
    <row r="957" spans="1:59" x14ac:dyDescent="0.25">
      <c r="A957" t="s">
        <v>1131</v>
      </c>
      <c r="B957" t="s">
        <v>156</v>
      </c>
      <c r="C957">
        <v>2</v>
      </c>
      <c r="D957">
        <v>341</v>
      </c>
      <c r="E957">
        <v>3</v>
      </c>
      <c r="F957" t="s">
        <v>66</v>
      </c>
      <c r="G957" t="s">
        <v>67</v>
      </c>
      <c r="H957" t="s">
        <v>68</v>
      </c>
      <c r="I957" t="s">
        <v>7</v>
      </c>
      <c r="J957" t="s">
        <v>7</v>
      </c>
      <c r="K957" t="s">
        <v>70</v>
      </c>
      <c r="L957">
        <v>50</v>
      </c>
      <c r="M957">
        <v>1271053</v>
      </c>
      <c r="N957">
        <v>6</v>
      </c>
      <c r="O957">
        <v>4</v>
      </c>
      <c r="P957" t="s">
        <v>109</v>
      </c>
      <c r="Q957" t="s">
        <v>4495</v>
      </c>
      <c r="R957">
        <v>31</v>
      </c>
      <c r="S957" t="s">
        <v>1132</v>
      </c>
      <c r="T957">
        <v>7</v>
      </c>
      <c r="U957">
        <v>12</v>
      </c>
      <c r="V957">
        <v>5</v>
      </c>
      <c r="W957">
        <v>0</v>
      </c>
      <c r="X957">
        <v>5</v>
      </c>
      <c r="Y957">
        <v>1</v>
      </c>
      <c r="Z957">
        <v>13</v>
      </c>
      <c r="AA957">
        <v>18</v>
      </c>
      <c r="AB957">
        <v>50</v>
      </c>
      <c r="AC957">
        <v>19</v>
      </c>
      <c r="AD957">
        <v>6</v>
      </c>
      <c r="AE957">
        <v>2</v>
      </c>
      <c r="AF957">
        <v>27</v>
      </c>
      <c r="AG957">
        <v>0</v>
      </c>
      <c r="AH957">
        <v>31</v>
      </c>
      <c r="AI957">
        <v>23</v>
      </c>
      <c r="AJ957">
        <v>29</v>
      </c>
      <c r="AK957">
        <v>31</v>
      </c>
      <c r="AL957">
        <v>0</v>
      </c>
      <c r="AM957">
        <v>0.12</v>
      </c>
      <c r="AN957">
        <v>2.6363636363636362</v>
      </c>
      <c r="AO957">
        <v>0</v>
      </c>
      <c r="AP957" t="s">
        <v>82</v>
      </c>
      <c r="AQ957" t="s">
        <v>73</v>
      </c>
      <c r="AR957" t="s">
        <v>1101</v>
      </c>
      <c r="AS957">
        <v>1704</v>
      </c>
      <c r="AT957">
        <v>1694</v>
      </c>
      <c r="AU957">
        <v>0</v>
      </c>
      <c r="AV957">
        <v>0</v>
      </c>
      <c r="AW957">
        <v>3.3980000000000001</v>
      </c>
      <c r="AX957">
        <v>0.17884210526315791</v>
      </c>
      <c r="AY957">
        <v>4.8287368421052639</v>
      </c>
      <c r="AZ957" t="s">
        <v>74</v>
      </c>
      <c r="BA957">
        <v>1.1712631578947361</v>
      </c>
      <c r="BB957">
        <v>6.549146556798112</v>
      </c>
      <c r="BC957" t="s">
        <v>76</v>
      </c>
      <c r="BD957">
        <v>0</v>
      </c>
      <c r="BE957" t="s">
        <v>76</v>
      </c>
      <c r="BF957">
        <v>3.6</v>
      </c>
      <c r="BG957" t="s">
        <v>5763</v>
      </c>
    </row>
    <row r="958" spans="1:59" x14ac:dyDescent="0.25">
      <c r="A958" t="s">
        <v>1133</v>
      </c>
      <c r="B958" t="s">
        <v>156</v>
      </c>
      <c r="C958">
        <v>2</v>
      </c>
      <c r="D958">
        <v>342</v>
      </c>
      <c r="E958">
        <v>3</v>
      </c>
      <c r="F958" t="s">
        <v>66</v>
      </c>
      <c r="G958" t="s">
        <v>67</v>
      </c>
      <c r="H958" t="s">
        <v>68</v>
      </c>
      <c r="I958" t="s">
        <v>7</v>
      </c>
      <c r="J958" t="s">
        <v>7</v>
      </c>
      <c r="K958" t="s">
        <v>70</v>
      </c>
      <c r="L958">
        <v>50</v>
      </c>
      <c r="M958">
        <v>1271055</v>
      </c>
      <c r="N958">
        <v>6</v>
      </c>
      <c r="O958">
        <v>4</v>
      </c>
      <c r="P958" t="s">
        <v>109</v>
      </c>
      <c r="Q958" t="s">
        <v>4495</v>
      </c>
      <c r="R958">
        <v>31</v>
      </c>
      <c r="S958" t="s">
        <v>1134</v>
      </c>
      <c r="T958">
        <v>9</v>
      </c>
      <c r="U958">
        <v>14</v>
      </c>
      <c r="V958">
        <v>4</v>
      </c>
      <c r="W958">
        <v>0</v>
      </c>
      <c r="X958">
        <v>4</v>
      </c>
      <c r="Y958">
        <v>0</v>
      </c>
      <c r="Z958">
        <v>13</v>
      </c>
      <c r="AA958">
        <v>18</v>
      </c>
      <c r="AB958">
        <v>50</v>
      </c>
      <c r="AC958">
        <v>23</v>
      </c>
      <c r="AD958">
        <v>8</v>
      </c>
      <c r="AE958">
        <v>0</v>
      </c>
      <c r="AF958">
        <v>31</v>
      </c>
      <c r="AG958">
        <v>0</v>
      </c>
      <c r="AH958">
        <v>27</v>
      </c>
      <c r="AI958">
        <v>19</v>
      </c>
      <c r="AJ958">
        <v>27</v>
      </c>
      <c r="AK958">
        <v>27</v>
      </c>
      <c r="AL958">
        <v>0</v>
      </c>
      <c r="AM958">
        <v>0.12</v>
      </c>
      <c r="AN958">
        <v>2.4545454545454546</v>
      </c>
      <c r="AO958">
        <v>0</v>
      </c>
      <c r="AP958" t="s">
        <v>82</v>
      </c>
      <c r="AQ958" t="s">
        <v>73</v>
      </c>
      <c r="AR958" t="s">
        <v>1101</v>
      </c>
      <c r="AS958">
        <v>2420</v>
      </c>
      <c r="AT958">
        <v>2398</v>
      </c>
      <c r="AU958">
        <v>0</v>
      </c>
      <c r="AV958">
        <v>0</v>
      </c>
      <c r="AW958">
        <v>4.8179999999999996</v>
      </c>
      <c r="AX958">
        <v>0.2094782608695652</v>
      </c>
      <c r="AY958">
        <v>6.4938260869565214</v>
      </c>
      <c r="AZ958" t="s">
        <v>74</v>
      </c>
      <c r="BA958">
        <v>-0.49382608695652142</v>
      </c>
      <c r="BB958">
        <v>-2.3574097135740959</v>
      </c>
      <c r="BC958" t="s">
        <v>76</v>
      </c>
      <c r="BD958">
        <v>0</v>
      </c>
      <c r="BE958" t="s">
        <v>76</v>
      </c>
      <c r="BF958">
        <v>5.3949999999999996</v>
      </c>
      <c r="BG958" t="s">
        <v>5763</v>
      </c>
    </row>
    <row r="959" spans="1:59" x14ac:dyDescent="0.25">
      <c r="A959" t="s">
        <v>1135</v>
      </c>
      <c r="B959" t="s">
        <v>156</v>
      </c>
      <c r="C959">
        <v>2</v>
      </c>
      <c r="D959">
        <v>343</v>
      </c>
      <c r="E959">
        <v>3</v>
      </c>
      <c r="F959" t="s">
        <v>66</v>
      </c>
      <c r="G959" t="s">
        <v>67</v>
      </c>
      <c r="H959" t="s">
        <v>68</v>
      </c>
      <c r="I959" t="s">
        <v>7</v>
      </c>
      <c r="J959" t="s">
        <v>7</v>
      </c>
      <c r="K959" t="s">
        <v>70</v>
      </c>
      <c r="L959">
        <v>50</v>
      </c>
      <c r="M959">
        <v>1271057</v>
      </c>
      <c r="N959">
        <v>8.5</v>
      </c>
      <c r="O959">
        <v>4</v>
      </c>
      <c r="P959" t="s">
        <v>109</v>
      </c>
      <c r="Q959" t="s">
        <v>4495</v>
      </c>
      <c r="R959">
        <v>31</v>
      </c>
      <c r="S959" t="s">
        <v>1136</v>
      </c>
      <c r="T959">
        <v>10</v>
      </c>
      <c r="U959">
        <v>15</v>
      </c>
      <c r="V959">
        <v>5</v>
      </c>
      <c r="W959">
        <v>0</v>
      </c>
      <c r="X959">
        <v>5</v>
      </c>
      <c r="Y959">
        <v>1</v>
      </c>
      <c r="Z959">
        <v>16</v>
      </c>
      <c r="AA959">
        <v>21</v>
      </c>
      <c r="AB959">
        <v>50</v>
      </c>
      <c r="AC959">
        <v>25</v>
      </c>
      <c r="AD959">
        <v>10</v>
      </c>
      <c r="AE959">
        <v>2</v>
      </c>
      <c r="AF959">
        <v>37</v>
      </c>
      <c r="AG959">
        <v>0</v>
      </c>
      <c r="AH959">
        <v>25</v>
      </c>
      <c r="AI959">
        <v>13</v>
      </c>
      <c r="AJ959">
        <v>23</v>
      </c>
      <c r="AK959">
        <v>25</v>
      </c>
      <c r="AL959">
        <v>0</v>
      </c>
      <c r="AM959">
        <v>0.17</v>
      </c>
      <c r="AN959">
        <v>2.0909090909090908</v>
      </c>
      <c r="AO959">
        <v>0</v>
      </c>
      <c r="AP959" t="s">
        <v>82</v>
      </c>
      <c r="AQ959" t="s">
        <v>73</v>
      </c>
      <c r="AR959" t="s">
        <v>1101</v>
      </c>
      <c r="AS959">
        <v>2874</v>
      </c>
      <c r="AT959">
        <v>2865</v>
      </c>
      <c r="AU959">
        <v>0</v>
      </c>
      <c r="AV959">
        <v>0</v>
      </c>
      <c r="AW959">
        <v>5.7389999999999999</v>
      </c>
      <c r="AX959">
        <v>0.22955999999999999</v>
      </c>
      <c r="AY959">
        <v>8.4937199999999997</v>
      </c>
      <c r="AZ959" t="s">
        <v>74</v>
      </c>
      <c r="BA959">
        <v>6.2800000000002854E-3</v>
      </c>
      <c r="BB959">
        <v>2.7356682348842507E-2</v>
      </c>
      <c r="BC959" t="s">
        <v>81</v>
      </c>
      <c r="BD959">
        <v>0</v>
      </c>
      <c r="BE959" t="s">
        <v>76</v>
      </c>
      <c r="BF959">
        <v>7.258</v>
      </c>
      <c r="BG959" t="s">
        <v>5763</v>
      </c>
    </row>
    <row r="960" spans="1:59" x14ac:dyDescent="0.25">
      <c r="A960" t="s">
        <v>1137</v>
      </c>
      <c r="B960" t="s">
        <v>156</v>
      </c>
      <c r="C960">
        <v>2</v>
      </c>
      <c r="D960">
        <v>344</v>
      </c>
      <c r="E960" t="s">
        <v>91</v>
      </c>
      <c r="F960" t="s">
        <v>66</v>
      </c>
      <c r="G960" t="s">
        <v>67</v>
      </c>
      <c r="H960" t="s">
        <v>68</v>
      </c>
      <c r="I960" t="s">
        <v>6</v>
      </c>
      <c r="J960" t="s">
        <v>2676</v>
      </c>
      <c r="K960" t="s">
        <v>70</v>
      </c>
      <c r="L960">
        <v>50</v>
      </c>
      <c r="M960">
        <v>3381152</v>
      </c>
      <c r="N960">
        <v>15</v>
      </c>
      <c r="O960">
        <v>4</v>
      </c>
      <c r="P960" t="s">
        <v>109</v>
      </c>
      <c r="Q960" t="s">
        <v>4496</v>
      </c>
      <c r="R960">
        <v>32</v>
      </c>
      <c r="S960" t="s">
        <v>1138</v>
      </c>
      <c r="T960">
        <v>20</v>
      </c>
      <c r="U960">
        <v>23</v>
      </c>
      <c r="V960">
        <v>0</v>
      </c>
      <c r="W960">
        <v>0</v>
      </c>
      <c r="X960">
        <v>0</v>
      </c>
      <c r="Y960">
        <v>0</v>
      </c>
      <c r="Z960">
        <v>20</v>
      </c>
      <c r="AA960">
        <v>23</v>
      </c>
      <c r="AB960">
        <v>50</v>
      </c>
      <c r="AC960">
        <v>41</v>
      </c>
      <c r="AD960">
        <v>0</v>
      </c>
      <c r="AE960">
        <v>0</v>
      </c>
      <c r="AF960">
        <v>41</v>
      </c>
      <c r="AG960">
        <v>0</v>
      </c>
      <c r="AH960">
        <v>9</v>
      </c>
      <c r="AI960">
        <v>9</v>
      </c>
      <c r="AJ960">
        <v>9</v>
      </c>
      <c r="AK960">
        <v>9</v>
      </c>
      <c r="AL960">
        <v>0</v>
      </c>
      <c r="AM960">
        <v>0.3</v>
      </c>
      <c r="AN960">
        <v>0.81818181818181823</v>
      </c>
      <c r="AO960">
        <v>0</v>
      </c>
      <c r="AP960" t="s">
        <v>103</v>
      </c>
      <c r="AQ960" t="s">
        <v>73</v>
      </c>
      <c r="AR960" t="s">
        <v>191</v>
      </c>
      <c r="AS960">
        <v>0</v>
      </c>
      <c r="AT960">
        <v>0</v>
      </c>
      <c r="AU960">
        <v>0</v>
      </c>
      <c r="AV960">
        <v>0</v>
      </c>
      <c r="AW960">
        <v>0</v>
      </c>
      <c r="AX960">
        <v>0</v>
      </c>
      <c r="AY960">
        <v>0</v>
      </c>
      <c r="AZ960" t="s">
        <v>83</v>
      </c>
      <c r="BA960">
        <v>15</v>
      </c>
      <c r="BB960">
        <v>0</v>
      </c>
      <c r="BC960" t="s">
        <v>75</v>
      </c>
      <c r="BD960">
        <v>0</v>
      </c>
      <c r="BE960" t="s">
        <v>76</v>
      </c>
      <c r="BF960">
        <v>8.6218960000000013</v>
      </c>
      <c r="BG960" t="s">
        <v>5764</v>
      </c>
    </row>
    <row r="961" spans="1:59" x14ac:dyDescent="0.25">
      <c r="A961" t="s">
        <v>1139</v>
      </c>
      <c r="B961" t="s">
        <v>156</v>
      </c>
      <c r="C961">
        <v>2</v>
      </c>
      <c r="D961">
        <v>345</v>
      </c>
      <c r="E961" t="s">
        <v>91</v>
      </c>
      <c r="F961" t="s">
        <v>66</v>
      </c>
      <c r="G961" t="s">
        <v>67</v>
      </c>
      <c r="H961" t="s">
        <v>68</v>
      </c>
      <c r="I961" t="s">
        <v>6</v>
      </c>
      <c r="J961" t="s">
        <v>2676</v>
      </c>
      <c r="K961" t="s">
        <v>70</v>
      </c>
      <c r="L961">
        <v>50</v>
      </c>
      <c r="M961">
        <v>3458374</v>
      </c>
      <c r="N961">
        <v>15</v>
      </c>
      <c r="O961">
        <v>4</v>
      </c>
      <c r="P961" t="s">
        <v>109</v>
      </c>
      <c r="Q961" t="s">
        <v>4496</v>
      </c>
      <c r="R961">
        <v>32</v>
      </c>
      <c r="S961" t="s">
        <v>2669</v>
      </c>
      <c r="T961">
        <v>22</v>
      </c>
      <c r="U961">
        <v>25</v>
      </c>
      <c r="V961">
        <v>0</v>
      </c>
      <c r="W961">
        <v>0</v>
      </c>
      <c r="X961">
        <v>0</v>
      </c>
      <c r="Y961">
        <v>0</v>
      </c>
      <c r="Z961">
        <v>22</v>
      </c>
      <c r="AA961">
        <v>25</v>
      </c>
      <c r="AB961">
        <v>50</v>
      </c>
      <c r="AC961">
        <v>49</v>
      </c>
      <c r="AD961">
        <v>0</v>
      </c>
      <c r="AE961">
        <v>0</v>
      </c>
      <c r="AF961">
        <v>49</v>
      </c>
      <c r="AG961">
        <v>0</v>
      </c>
      <c r="AH961">
        <v>1</v>
      </c>
      <c r="AI961">
        <v>1</v>
      </c>
      <c r="AJ961">
        <v>1</v>
      </c>
      <c r="AK961">
        <v>1</v>
      </c>
      <c r="AL961">
        <v>0</v>
      </c>
      <c r="AM961">
        <v>0.3</v>
      </c>
      <c r="AN961">
        <v>9.0909090909090912E-2</v>
      </c>
      <c r="AO961">
        <v>0</v>
      </c>
      <c r="AP961" t="s">
        <v>103</v>
      </c>
      <c r="AQ961" t="s">
        <v>73</v>
      </c>
      <c r="AR961" t="s">
        <v>191</v>
      </c>
      <c r="AS961">
        <v>0</v>
      </c>
      <c r="AT961">
        <v>0</v>
      </c>
      <c r="AU961">
        <v>0</v>
      </c>
      <c r="AV961">
        <v>0</v>
      </c>
      <c r="AW961">
        <v>0</v>
      </c>
      <c r="AX961">
        <v>0</v>
      </c>
      <c r="AY961">
        <v>0</v>
      </c>
      <c r="AZ961" t="s">
        <v>83</v>
      </c>
      <c r="BA961">
        <v>15</v>
      </c>
      <c r="BB961">
        <v>0</v>
      </c>
      <c r="BC961" t="s">
        <v>76</v>
      </c>
      <c r="BD961">
        <v>0</v>
      </c>
      <c r="BE961" t="s">
        <v>76</v>
      </c>
      <c r="BF961">
        <v>10.20148</v>
      </c>
      <c r="BG961" t="s">
        <v>5764</v>
      </c>
    </row>
    <row r="962" spans="1:59" x14ac:dyDescent="0.25">
      <c r="A962" t="s">
        <v>1140</v>
      </c>
      <c r="B962" t="s">
        <v>156</v>
      </c>
      <c r="C962">
        <v>2</v>
      </c>
      <c r="D962">
        <v>346</v>
      </c>
      <c r="E962" t="s">
        <v>91</v>
      </c>
      <c r="F962" t="s">
        <v>66</v>
      </c>
      <c r="G962" t="s">
        <v>67</v>
      </c>
      <c r="H962" t="s">
        <v>68</v>
      </c>
      <c r="I962" t="s">
        <v>6</v>
      </c>
      <c r="J962" t="s">
        <v>2676</v>
      </c>
      <c r="K962" t="s">
        <v>70</v>
      </c>
      <c r="L962">
        <v>50</v>
      </c>
      <c r="M962">
        <v>3458376</v>
      </c>
      <c r="N962">
        <v>15</v>
      </c>
      <c r="O962">
        <v>4</v>
      </c>
      <c r="P962" t="s">
        <v>109</v>
      </c>
      <c r="Q962" t="s">
        <v>4496</v>
      </c>
      <c r="R962">
        <v>32</v>
      </c>
      <c r="S962" t="s">
        <v>2669</v>
      </c>
      <c r="T962">
        <v>22</v>
      </c>
      <c r="U962">
        <v>25</v>
      </c>
      <c r="V962">
        <v>0</v>
      </c>
      <c r="W962">
        <v>0</v>
      </c>
      <c r="X962">
        <v>0</v>
      </c>
      <c r="Y962">
        <v>0</v>
      </c>
      <c r="Z962">
        <v>22</v>
      </c>
      <c r="AA962">
        <v>25</v>
      </c>
      <c r="AB962">
        <v>50</v>
      </c>
      <c r="AC962">
        <v>49</v>
      </c>
      <c r="AD962">
        <v>0</v>
      </c>
      <c r="AE962">
        <v>0</v>
      </c>
      <c r="AF962">
        <v>49</v>
      </c>
      <c r="AG962">
        <v>0</v>
      </c>
      <c r="AH962">
        <v>1</v>
      </c>
      <c r="AI962">
        <v>1</v>
      </c>
      <c r="AJ962">
        <v>1</v>
      </c>
      <c r="AK962">
        <v>1</v>
      </c>
      <c r="AL962">
        <v>0</v>
      </c>
      <c r="AM962">
        <v>0.3</v>
      </c>
      <c r="AN962">
        <v>9.0909090909090912E-2</v>
      </c>
      <c r="AO962">
        <v>0</v>
      </c>
      <c r="AP962" t="s">
        <v>103</v>
      </c>
      <c r="AQ962" t="s">
        <v>73</v>
      </c>
      <c r="AR962" t="s">
        <v>191</v>
      </c>
      <c r="AS962">
        <v>0</v>
      </c>
      <c r="AT962">
        <v>0</v>
      </c>
      <c r="AU962">
        <v>0</v>
      </c>
      <c r="AV962">
        <v>0</v>
      </c>
      <c r="AW962">
        <v>0</v>
      </c>
      <c r="AX962">
        <v>0</v>
      </c>
      <c r="AY962">
        <v>0</v>
      </c>
      <c r="AZ962" t="s">
        <v>83</v>
      </c>
      <c r="BA962">
        <v>15</v>
      </c>
      <c r="BB962">
        <v>0</v>
      </c>
      <c r="BC962" t="s">
        <v>76</v>
      </c>
      <c r="BD962">
        <v>0</v>
      </c>
      <c r="BE962" t="s">
        <v>76</v>
      </c>
      <c r="BF962">
        <v>10.047909333333331</v>
      </c>
      <c r="BG962" t="s">
        <v>5764</v>
      </c>
    </row>
    <row r="963" spans="1:59" x14ac:dyDescent="0.25">
      <c r="A963" t="s">
        <v>1141</v>
      </c>
      <c r="B963" t="s">
        <v>156</v>
      </c>
      <c r="C963">
        <v>2</v>
      </c>
      <c r="D963">
        <v>347</v>
      </c>
      <c r="E963" t="s">
        <v>91</v>
      </c>
      <c r="F963" t="s">
        <v>66</v>
      </c>
      <c r="G963" t="s">
        <v>67</v>
      </c>
      <c r="H963" t="s">
        <v>68</v>
      </c>
      <c r="I963" t="s">
        <v>6</v>
      </c>
      <c r="J963" t="s">
        <v>2676</v>
      </c>
      <c r="K963" t="s">
        <v>70</v>
      </c>
      <c r="L963">
        <v>50</v>
      </c>
      <c r="M963">
        <v>3458378</v>
      </c>
      <c r="N963">
        <v>15</v>
      </c>
      <c r="O963">
        <v>4</v>
      </c>
      <c r="P963" t="s">
        <v>109</v>
      </c>
      <c r="Q963" t="s">
        <v>4496</v>
      </c>
      <c r="R963">
        <v>32</v>
      </c>
      <c r="S963" t="s">
        <v>2669</v>
      </c>
      <c r="T963">
        <v>22</v>
      </c>
      <c r="U963">
        <v>25</v>
      </c>
      <c r="V963">
        <v>0</v>
      </c>
      <c r="W963">
        <v>0</v>
      </c>
      <c r="X963">
        <v>0</v>
      </c>
      <c r="Y963">
        <v>0</v>
      </c>
      <c r="Z963">
        <v>22</v>
      </c>
      <c r="AA963">
        <v>25</v>
      </c>
      <c r="AB963">
        <v>50</v>
      </c>
      <c r="AC963">
        <v>49</v>
      </c>
      <c r="AD963">
        <v>0</v>
      </c>
      <c r="AE963">
        <v>0</v>
      </c>
      <c r="AF963">
        <v>49</v>
      </c>
      <c r="AG963">
        <v>0</v>
      </c>
      <c r="AH963">
        <v>1</v>
      </c>
      <c r="AI963">
        <v>1</v>
      </c>
      <c r="AJ963">
        <v>1</v>
      </c>
      <c r="AK963">
        <v>1</v>
      </c>
      <c r="AL963">
        <v>0</v>
      </c>
      <c r="AM963">
        <v>0.3</v>
      </c>
      <c r="AN963">
        <v>9.0909090909090912E-2</v>
      </c>
      <c r="AO963">
        <v>0</v>
      </c>
      <c r="AP963" t="s">
        <v>103</v>
      </c>
      <c r="AQ963" t="s">
        <v>73</v>
      </c>
      <c r="AR963" t="s">
        <v>191</v>
      </c>
      <c r="AS963">
        <v>0</v>
      </c>
      <c r="AT963">
        <v>0</v>
      </c>
      <c r="AU963">
        <v>0</v>
      </c>
      <c r="AV963">
        <v>0</v>
      </c>
      <c r="AW963">
        <v>0</v>
      </c>
      <c r="AX963">
        <v>0</v>
      </c>
      <c r="AY963">
        <v>0</v>
      </c>
      <c r="AZ963" t="s">
        <v>83</v>
      </c>
      <c r="BA963">
        <v>15</v>
      </c>
      <c r="BB963">
        <v>0</v>
      </c>
      <c r="BC963" t="s">
        <v>76</v>
      </c>
      <c r="BD963">
        <v>0</v>
      </c>
      <c r="BE963" t="s">
        <v>76</v>
      </c>
      <c r="BF963">
        <v>10.004032</v>
      </c>
      <c r="BG963" t="s">
        <v>5764</v>
      </c>
    </row>
    <row r="964" spans="1:59" x14ac:dyDescent="0.25">
      <c r="A964" t="s">
        <v>1142</v>
      </c>
      <c r="B964" t="s">
        <v>156</v>
      </c>
      <c r="C964">
        <v>2</v>
      </c>
      <c r="D964">
        <v>348</v>
      </c>
      <c r="E964" t="s">
        <v>91</v>
      </c>
      <c r="F964" t="s">
        <v>66</v>
      </c>
      <c r="G964" t="s">
        <v>67</v>
      </c>
      <c r="H964" t="s">
        <v>68</v>
      </c>
      <c r="I964" t="s">
        <v>10</v>
      </c>
      <c r="J964" t="s">
        <v>10</v>
      </c>
      <c r="K964" t="s">
        <v>92</v>
      </c>
      <c r="L964">
        <v>50</v>
      </c>
      <c r="M964">
        <v>1271067</v>
      </c>
      <c r="N964">
        <v>0</v>
      </c>
      <c r="O964">
        <v>4</v>
      </c>
      <c r="P964" t="s">
        <v>109</v>
      </c>
      <c r="Q964" t="s">
        <v>4496</v>
      </c>
      <c r="R964">
        <v>32</v>
      </c>
      <c r="S964" t="s">
        <v>5033</v>
      </c>
      <c r="T964">
        <v>0</v>
      </c>
      <c r="U964">
        <v>0</v>
      </c>
      <c r="V964">
        <v>0</v>
      </c>
      <c r="W964">
        <v>0</v>
      </c>
      <c r="X964">
        <v>0</v>
      </c>
      <c r="Y964">
        <v>0</v>
      </c>
      <c r="Z964">
        <v>0</v>
      </c>
      <c r="AA964">
        <v>0</v>
      </c>
      <c r="AB964">
        <v>50</v>
      </c>
      <c r="AC964">
        <v>0</v>
      </c>
      <c r="AD964">
        <v>0</v>
      </c>
      <c r="AE964">
        <v>0</v>
      </c>
      <c r="AF964">
        <v>0</v>
      </c>
      <c r="AG964">
        <v>0</v>
      </c>
      <c r="AH964">
        <v>0</v>
      </c>
      <c r="AI964">
        <v>50</v>
      </c>
      <c r="AJ964">
        <v>50</v>
      </c>
      <c r="AK964">
        <v>50</v>
      </c>
      <c r="AL964">
        <v>50</v>
      </c>
      <c r="AM964">
        <v>0</v>
      </c>
      <c r="AN964">
        <v>4.5454545454545459</v>
      </c>
      <c r="AO964">
        <v>0</v>
      </c>
      <c r="AP964" t="s">
        <v>2682</v>
      </c>
      <c r="AQ964" t="s">
        <v>86</v>
      </c>
      <c r="AR964" t="s">
        <v>191</v>
      </c>
      <c r="AS964">
        <v>0</v>
      </c>
      <c r="AT964">
        <v>0</v>
      </c>
      <c r="AU964">
        <v>0</v>
      </c>
      <c r="AV964">
        <v>0</v>
      </c>
      <c r="AW964">
        <v>0</v>
      </c>
      <c r="AX964">
        <v>0</v>
      </c>
      <c r="AY964">
        <v>0</v>
      </c>
      <c r="AZ964" t="s">
        <v>83</v>
      </c>
      <c r="BA964">
        <v>0</v>
      </c>
      <c r="BB964">
        <v>0</v>
      </c>
      <c r="BC964" t="s">
        <v>76</v>
      </c>
      <c r="BD964">
        <v>1</v>
      </c>
      <c r="BE964" t="s">
        <v>76</v>
      </c>
      <c r="BF964">
        <v>0</v>
      </c>
      <c r="BG964" t="s">
        <v>5764</v>
      </c>
    </row>
    <row r="965" spans="1:59" x14ac:dyDescent="0.25">
      <c r="A965" t="s">
        <v>1143</v>
      </c>
      <c r="B965" t="s">
        <v>156</v>
      </c>
      <c r="C965">
        <v>2</v>
      </c>
      <c r="D965">
        <v>349</v>
      </c>
      <c r="E965" t="s">
        <v>91</v>
      </c>
      <c r="F965" t="s">
        <v>66</v>
      </c>
      <c r="G965" t="s">
        <v>67</v>
      </c>
      <c r="H965" t="s">
        <v>68</v>
      </c>
      <c r="I965" t="s">
        <v>10</v>
      </c>
      <c r="J965" t="s">
        <v>10</v>
      </c>
      <c r="K965" t="s">
        <v>92</v>
      </c>
      <c r="L965">
        <v>50</v>
      </c>
      <c r="M965">
        <v>1271069</v>
      </c>
      <c r="N965">
        <v>0</v>
      </c>
      <c r="O965">
        <v>4</v>
      </c>
      <c r="P965" t="s">
        <v>109</v>
      </c>
      <c r="Q965" t="s">
        <v>4496</v>
      </c>
      <c r="R965">
        <v>32</v>
      </c>
      <c r="S965" t="s">
        <v>5033</v>
      </c>
      <c r="T965">
        <v>0</v>
      </c>
      <c r="U965">
        <v>0</v>
      </c>
      <c r="V965">
        <v>0</v>
      </c>
      <c r="W965">
        <v>0</v>
      </c>
      <c r="X965">
        <v>0</v>
      </c>
      <c r="Y965">
        <v>0</v>
      </c>
      <c r="Z965">
        <v>0</v>
      </c>
      <c r="AA965">
        <v>0</v>
      </c>
      <c r="AB965">
        <v>50</v>
      </c>
      <c r="AC965">
        <v>0</v>
      </c>
      <c r="AD965">
        <v>0</v>
      </c>
      <c r="AE965">
        <v>0</v>
      </c>
      <c r="AF965">
        <v>0</v>
      </c>
      <c r="AG965">
        <v>0</v>
      </c>
      <c r="AH965">
        <v>0</v>
      </c>
      <c r="AI965">
        <v>50</v>
      </c>
      <c r="AJ965">
        <v>50</v>
      </c>
      <c r="AK965">
        <v>50</v>
      </c>
      <c r="AL965">
        <v>50</v>
      </c>
      <c r="AM965">
        <v>0</v>
      </c>
      <c r="AN965">
        <v>4.5454545454545459</v>
      </c>
      <c r="AO965">
        <v>0</v>
      </c>
      <c r="AP965" t="s">
        <v>2682</v>
      </c>
      <c r="AQ965" t="s">
        <v>86</v>
      </c>
      <c r="AR965" t="s">
        <v>191</v>
      </c>
      <c r="AS965">
        <v>0</v>
      </c>
      <c r="AT965">
        <v>0</v>
      </c>
      <c r="AU965">
        <v>0</v>
      </c>
      <c r="AV965">
        <v>0</v>
      </c>
      <c r="AW965">
        <v>0</v>
      </c>
      <c r="AX965">
        <v>0</v>
      </c>
      <c r="AY965">
        <v>0</v>
      </c>
      <c r="AZ965" t="s">
        <v>83</v>
      </c>
      <c r="BA965">
        <v>0</v>
      </c>
      <c r="BB965">
        <v>0</v>
      </c>
      <c r="BC965" t="s">
        <v>76</v>
      </c>
      <c r="BD965">
        <v>2</v>
      </c>
      <c r="BE965" t="s">
        <v>76</v>
      </c>
      <c r="BF965">
        <v>0</v>
      </c>
      <c r="BG965" t="s">
        <v>5764</v>
      </c>
    </row>
    <row r="966" spans="1:59" x14ac:dyDescent="0.25">
      <c r="A966" t="s">
        <v>1144</v>
      </c>
      <c r="B966" t="s">
        <v>156</v>
      </c>
      <c r="C966">
        <v>2</v>
      </c>
      <c r="D966">
        <v>350</v>
      </c>
      <c r="E966" t="s">
        <v>91</v>
      </c>
      <c r="F966" t="s">
        <v>66</v>
      </c>
      <c r="G966" t="s">
        <v>67</v>
      </c>
      <c r="H966" t="s">
        <v>68</v>
      </c>
      <c r="I966" t="s">
        <v>10</v>
      </c>
      <c r="J966" t="s">
        <v>10</v>
      </c>
      <c r="K966" t="s">
        <v>92</v>
      </c>
      <c r="L966">
        <v>50</v>
      </c>
      <c r="M966">
        <v>1271071</v>
      </c>
      <c r="N966">
        <v>0</v>
      </c>
      <c r="O966">
        <v>4</v>
      </c>
      <c r="P966" t="s">
        <v>109</v>
      </c>
      <c r="Q966" t="s">
        <v>4496</v>
      </c>
      <c r="R966">
        <v>32</v>
      </c>
      <c r="S966" t="s">
        <v>5033</v>
      </c>
      <c r="T966">
        <v>0</v>
      </c>
      <c r="U966">
        <v>0</v>
      </c>
      <c r="V966">
        <v>0</v>
      </c>
      <c r="W966">
        <v>0</v>
      </c>
      <c r="X966">
        <v>0</v>
      </c>
      <c r="Y966">
        <v>0</v>
      </c>
      <c r="Z966">
        <v>0</v>
      </c>
      <c r="AA966">
        <v>0</v>
      </c>
      <c r="AB966">
        <v>50</v>
      </c>
      <c r="AC966">
        <v>0</v>
      </c>
      <c r="AD966">
        <v>0</v>
      </c>
      <c r="AE966">
        <v>0</v>
      </c>
      <c r="AF966">
        <v>0</v>
      </c>
      <c r="AG966">
        <v>0</v>
      </c>
      <c r="AH966">
        <v>0</v>
      </c>
      <c r="AI966">
        <v>50</v>
      </c>
      <c r="AJ966">
        <v>50</v>
      </c>
      <c r="AK966">
        <v>50</v>
      </c>
      <c r="AL966">
        <v>50</v>
      </c>
      <c r="AM966">
        <v>0</v>
      </c>
      <c r="AN966">
        <v>4.5454545454545459</v>
      </c>
      <c r="AO966">
        <v>0</v>
      </c>
      <c r="AP966" t="s">
        <v>2682</v>
      </c>
      <c r="AQ966" t="s">
        <v>86</v>
      </c>
      <c r="AR966" t="s">
        <v>191</v>
      </c>
      <c r="AS966">
        <v>0</v>
      </c>
      <c r="AT966">
        <v>0</v>
      </c>
      <c r="AU966">
        <v>0</v>
      </c>
      <c r="AV966">
        <v>0</v>
      </c>
      <c r="AW966">
        <v>0</v>
      </c>
      <c r="AX966">
        <v>0</v>
      </c>
      <c r="AY966">
        <v>0</v>
      </c>
      <c r="AZ966" t="s">
        <v>83</v>
      </c>
      <c r="BA966">
        <v>0</v>
      </c>
      <c r="BB966">
        <v>0</v>
      </c>
      <c r="BC966" t="s">
        <v>76</v>
      </c>
      <c r="BD966">
        <v>3</v>
      </c>
      <c r="BE966" t="s">
        <v>76</v>
      </c>
      <c r="BF966">
        <v>0</v>
      </c>
      <c r="BG966" t="s">
        <v>5764</v>
      </c>
    </row>
    <row r="967" spans="1:59" x14ac:dyDescent="0.25">
      <c r="A967" t="s">
        <v>1145</v>
      </c>
      <c r="B967" t="s">
        <v>156</v>
      </c>
      <c r="C967">
        <v>2</v>
      </c>
      <c r="D967">
        <v>351</v>
      </c>
      <c r="E967" t="s">
        <v>91</v>
      </c>
      <c r="F967" t="s">
        <v>66</v>
      </c>
      <c r="G967" t="s">
        <v>67</v>
      </c>
      <c r="H967" t="s">
        <v>68</v>
      </c>
      <c r="I967" t="s">
        <v>10</v>
      </c>
      <c r="J967" t="s">
        <v>10</v>
      </c>
      <c r="K967" t="s">
        <v>92</v>
      </c>
      <c r="L967">
        <v>50</v>
      </c>
      <c r="M967">
        <v>1271093</v>
      </c>
      <c r="N967">
        <v>0</v>
      </c>
      <c r="O967">
        <v>4</v>
      </c>
      <c r="P967" t="s">
        <v>109</v>
      </c>
      <c r="Q967" t="s">
        <v>4496</v>
      </c>
      <c r="R967">
        <v>32</v>
      </c>
      <c r="S967" t="s">
        <v>5033</v>
      </c>
      <c r="T967">
        <v>0</v>
      </c>
      <c r="U967">
        <v>0</v>
      </c>
      <c r="V967">
        <v>0</v>
      </c>
      <c r="W967">
        <v>0</v>
      </c>
      <c r="X967">
        <v>0</v>
      </c>
      <c r="Y967">
        <v>0</v>
      </c>
      <c r="Z967">
        <v>0</v>
      </c>
      <c r="AA967">
        <v>0</v>
      </c>
      <c r="AB967">
        <v>50</v>
      </c>
      <c r="AC967">
        <v>0</v>
      </c>
      <c r="AD967">
        <v>0</v>
      </c>
      <c r="AE967">
        <v>0</v>
      </c>
      <c r="AF967">
        <v>0</v>
      </c>
      <c r="AG967">
        <v>0</v>
      </c>
      <c r="AH967">
        <v>0</v>
      </c>
      <c r="AI967">
        <v>50</v>
      </c>
      <c r="AJ967">
        <v>50</v>
      </c>
      <c r="AK967">
        <v>50</v>
      </c>
      <c r="AL967">
        <v>50</v>
      </c>
      <c r="AM967">
        <v>0</v>
      </c>
      <c r="AN967">
        <v>4.5454545454545459</v>
      </c>
      <c r="AO967">
        <v>0</v>
      </c>
      <c r="AP967" t="s">
        <v>2682</v>
      </c>
      <c r="AQ967" t="s">
        <v>86</v>
      </c>
      <c r="AR967" t="s">
        <v>191</v>
      </c>
      <c r="AS967">
        <v>0</v>
      </c>
      <c r="AT967">
        <v>0</v>
      </c>
      <c r="AU967">
        <v>0</v>
      </c>
      <c r="AV967">
        <v>0</v>
      </c>
      <c r="AW967">
        <v>0</v>
      </c>
      <c r="AX967">
        <v>0</v>
      </c>
      <c r="AY967">
        <v>0</v>
      </c>
      <c r="AZ967" t="s">
        <v>83</v>
      </c>
      <c r="BA967">
        <v>0</v>
      </c>
      <c r="BB967">
        <v>0</v>
      </c>
      <c r="BC967" t="s">
        <v>76</v>
      </c>
      <c r="BD967">
        <v>4</v>
      </c>
      <c r="BE967" t="s">
        <v>76</v>
      </c>
      <c r="BF967">
        <v>0</v>
      </c>
      <c r="BG967" t="s">
        <v>5764</v>
      </c>
    </row>
    <row r="968" spans="1:59" x14ac:dyDescent="0.25">
      <c r="A968" t="s">
        <v>1146</v>
      </c>
      <c r="B968" t="s">
        <v>156</v>
      </c>
      <c r="C968">
        <v>2</v>
      </c>
      <c r="D968">
        <v>352</v>
      </c>
      <c r="E968" t="s">
        <v>91</v>
      </c>
      <c r="F968" t="s">
        <v>66</v>
      </c>
      <c r="G968" t="s">
        <v>67</v>
      </c>
      <c r="H968" t="s">
        <v>68</v>
      </c>
      <c r="I968" t="s">
        <v>10</v>
      </c>
      <c r="J968" t="s">
        <v>10</v>
      </c>
      <c r="K968" t="s">
        <v>92</v>
      </c>
      <c r="L968">
        <v>50</v>
      </c>
      <c r="M968">
        <v>1271095</v>
      </c>
      <c r="N968">
        <v>0</v>
      </c>
      <c r="O968">
        <v>4</v>
      </c>
      <c r="P968" t="s">
        <v>109</v>
      </c>
      <c r="Q968" t="s">
        <v>4496</v>
      </c>
      <c r="R968">
        <v>32</v>
      </c>
      <c r="S968" t="s">
        <v>5033</v>
      </c>
      <c r="T968">
        <v>0</v>
      </c>
      <c r="U968">
        <v>0</v>
      </c>
      <c r="V968">
        <v>0</v>
      </c>
      <c r="W968">
        <v>0</v>
      </c>
      <c r="X968">
        <v>0</v>
      </c>
      <c r="Y968">
        <v>0</v>
      </c>
      <c r="Z968">
        <v>0</v>
      </c>
      <c r="AA968">
        <v>0</v>
      </c>
      <c r="AB968">
        <v>50</v>
      </c>
      <c r="AC968">
        <v>0</v>
      </c>
      <c r="AD968">
        <v>0</v>
      </c>
      <c r="AE968">
        <v>0</v>
      </c>
      <c r="AF968">
        <v>0</v>
      </c>
      <c r="AG968">
        <v>0</v>
      </c>
      <c r="AH968">
        <v>0</v>
      </c>
      <c r="AI968">
        <v>50</v>
      </c>
      <c r="AJ968">
        <v>50</v>
      </c>
      <c r="AK968">
        <v>50</v>
      </c>
      <c r="AL968">
        <v>50</v>
      </c>
      <c r="AM968">
        <v>0</v>
      </c>
      <c r="AN968">
        <v>4.5454545454545459</v>
      </c>
      <c r="AO968">
        <v>0</v>
      </c>
      <c r="AP968" t="s">
        <v>2682</v>
      </c>
      <c r="AQ968" t="s">
        <v>86</v>
      </c>
      <c r="AR968" t="s">
        <v>191</v>
      </c>
      <c r="AS968">
        <v>0</v>
      </c>
      <c r="AT968">
        <v>0</v>
      </c>
      <c r="AU968">
        <v>0</v>
      </c>
      <c r="AV968">
        <v>0</v>
      </c>
      <c r="AW968">
        <v>0</v>
      </c>
      <c r="AX968">
        <v>0</v>
      </c>
      <c r="AY968">
        <v>0</v>
      </c>
      <c r="AZ968" t="s">
        <v>83</v>
      </c>
      <c r="BA968">
        <v>0</v>
      </c>
      <c r="BB968">
        <v>0</v>
      </c>
      <c r="BC968" t="s">
        <v>76</v>
      </c>
      <c r="BD968">
        <v>5</v>
      </c>
      <c r="BE968" t="s">
        <v>76</v>
      </c>
      <c r="BF968">
        <v>0</v>
      </c>
      <c r="BG968" t="s">
        <v>5764</v>
      </c>
    </row>
    <row r="969" spans="1:59" x14ac:dyDescent="0.25">
      <c r="A969" t="s">
        <v>1147</v>
      </c>
      <c r="B969" t="s">
        <v>156</v>
      </c>
      <c r="C969">
        <v>2</v>
      </c>
      <c r="D969">
        <v>353</v>
      </c>
      <c r="E969" t="s">
        <v>91</v>
      </c>
      <c r="F969" t="s">
        <v>66</v>
      </c>
      <c r="G969" t="s">
        <v>67</v>
      </c>
      <c r="H969" t="s">
        <v>68</v>
      </c>
      <c r="I969" t="s">
        <v>10</v>
      </c>
      <c r="J969" t="s">
        <v>10</v>
      </c>
      <c r="K969" t="s">
        <v>92</v>
      </c>
      <c r="L969">
        <v>50</v>
      </c>
      <c r="M969">
        <v>1271097</v>
      </c>
      <c r="N969">
        <v>0</v>
      </c>
      <c r="O969">
        <v>4</v>
      </c>
      <c r="P969" t="s">
        <v>109</v>
      </c>
      <c r="Q969" t="s">
        <v>4496</v>
      </c>
      <c r="R969">
        <v>32</v>
      </c>
      <c r="S969" t="s">
        <v>5033</v>
      </c>
      <c r="T969">
        <v>0</v>
      </c>
      <c r="U969">
        <v>0</v>
      </c>
      <c r="V969">
        <v>0</v>
      </c>
      <c r="W969">
        <v>0</v>
      </c>
      <c r="X969">
        <v>0</v>
      </c>
      <c r="Y969">
        <v>0</v>
      </c>
      <c r="Z969">
        <v>0</v>
      </c>
      <c r="AA969">
        <v>0</v>
      </c>
      <c r="AB969">
        <v>50</v>
      </c>
      <c r="AC969">
        <v>0</v>
      </c>
      <c r="AD969">
        <v>0</v>
      </c>
      <c r="AE969">
        <v>0</v>
      </c>
      <c r="AF969">
        <v>0</v>
      </c>
      <c r="AG969">
        <v>0</v>
      </c>
      <c r="AH969">
        <v>0</v>
      </c>
      <c r="AI969">
        <v>50</v>
      </c>
      <c r="AJ969">
        <v>50</v>
      </c>
      <c r="AK969">
        <v>50</v>
      </c>
      <c r="AL969">
        <v>50</v>
      </c>
      <c r="AM969">
        <v>0</v>
      </c>
      <c r="AN969">
        <v>4.5454545454545459</v>
      </c>
      <c r="AO969">
        <v>0</v>
      </c>
      <c r="AP969" t="s">
        <v>2682</v>
      </c>
      <c r="AQ969" t="s">
        <v>86</v>
      </c>
      <c r="AR969" t="s">
        <v>191</v>
      </c>
      <c r="AS969">
        <v>0</v>
      </c>
      <c r="AT969">
        <v>0</v>
      </c>
      <c r="AU969">
        <v>0</v>
      </c>
      <c r="AV969">
        <v>0</v>
      </c>
      <c r="AW969">
        <v>0</v>
      </c>
      <c r="AX969">
        <v>0</v>
      </c>
      <c r="AY969">
        <v>0</v>
      </c>
      <c r="AZ969" t="s">
        <v>83</v>
      </c>
      <c r="BA969">
        <v>0</v>
      </c>
      <c r="BB969">
        <v>0</v>
      </c>
      <c r="BC969" t="s">
        <v>76</v>
      </c>
      <c r="BD969">
        <v>6</v>
      </c>
      <c r="BE969" t="s">
        <v>76</v>
      </c>
      <c r="BF969">
        <v>0</v>
      </c>
      <c r="BG969" t="s">
        <v>5764</v>
      </c>
    </row>
    <row r="970" spans="1:59" x14ac:dyDescent="0.25">
      <c r="A970" t="s">
        <v>1148</v>
      </c>
      <c r="B970" t="s">
        <v>156</v>
      </c>
      <c r="C970">
        <v>2</v>
      </c>
      <c r="D970">
        <v>354</v>
      </c>
      <c r="E970" t="s">
        <v>91</v>
      </c>
      <c r="F970" t="s">
        <v>66</v>
      </c>
      <c r="G970" t="s">
        <v>67</v>
      </c>
      <c r="H970" t="s">
        <v>68</v>
      </c>
      <c r="I970" t="s">
        <v>10</v>
      </c>
      <c r="J970" t="s">
        <v>10</v>
      </c>
      <c r="K970" t="s">
        <v>92</v>
      </c>
      <c r="L970">
        <v>50</v>
      </c>
      <c r="M970">
        <v>1271099</v>
      </c>
      <c r="N970">
        <v>0</v>
      </c>
      <c r="O970">
        <v>4</v>
      </c>
      <c r="P970" t="s">
        <v>109</v>
      </c>
      <c r="Q970" t="s">
        <v>4496</v>
      </c>
      <c r="R970">
        <v>32</v>
      </c>
      <c r="S970" t="s">
        <v>5033</v>
      </c>
      <c r="T970">
        <v>0</v>
      </c>
      <c r="U970">
        <v>0</v>
      </c>
      <c r="V970">
        <v>0</v>
      </c>
      <c r="W970">
        <v>0</v>
      </c>
      <c r="X970">
        <v>0</v>
      </c>
      <c r="Y970">
        <v>0</v>
      </c>
      <c r="Z970">
        <v>0</v>
      </c>
      <c r="AA970">
        <v>0</v>
      </c>
      <c r="AB970">
        <v>50</v>
      </c>
      <c r="AC970">
        <v>0</v>
      </c>
      <c r="AD970">
        <v>0</v>
      </c>
      <c r="AE970">
        <v>0</v>
      </c>
      <c r="AF970">
        <v>0</v>
      </c>
      <c r="AG970">
        <v>0</v>
      </c>
      <c r="AH970">
        <v>0</v>
      </c>
      <c r="AI970">
        <v>50</v>
      </c>
      <c r="AJ970">
        <v>50</v>
      </c>
      <c r="AK970">
        <v>50</v>
      </c>
      <c r="AL970">
        <v>50</v>
      </c>
      <c r="AM970">
        <v>0</v>
      </c>
      <c r="AN970">
        <v>4.5454545454545459</v>
      </c>
      <c r="AO970">
        <v>0</v>
      </c>
      <c r="AP970" t="s">
        <v>2682</v>
      </c>
      <c r="AQ970" t="s">
        <v>86</v>
      </c>
      <c r="AR970" t="s">
        <v>191</v>
      </c>
      <c r="AS970">
        <v>0</v>
      </c>
      <c r="AT970">
        <v>0</v>
      </c>
      <c r="AU970">
        <v>0</v>
      </c>
      <c r="AV970">
        <v>0</v>
      </c>
      <c r="AW970">
        <v>0</v>
      </c>
      <c r="AX970">
        <v>0</v>
      </c>
      <c r="AY970">
        <v>0</v>
      </c>
      <c r="AZ970" t="s">
        <v>83</v>
      </c>
      <c r="BA970">
        <v>0</v>
      </c>
      <c r="BB970">
        <v>0</v>
      </c>
      <c r="BC970" t="s">
        <v>81</v>
      </c>
      <c r="BD970">
        <v>7</v>
      </c>
      <c r="BE970" t="s">
        <v>76</v>
      </c>
      <c r="BF970">
        <v>0</v>
      </c>
      <c r="BG970" t="s">
        <v>5764</v>
      </c>
    </row>
    <row r="971" spans="1:59" x14ac:dyDescent="0.25">
      <c r="A971" t="s">
        <v>1149</v>
      </c>
      <c r="B971" t="s">
        <v>156</v>
      </c>
      <c r="C971">
        <v>2</v>
      </c>
      <c r="D971">
        <v>355</v>
      </c>
      <c r="E971">
        <v>3</v>
      </c>
      <c r="F971" t="s">
        <v>66</v>
      </c>
      <c r="G971" t="s">
        <v>67</v>
      </c>
      <c r="H971" t="s">
        <v>68</v>
      </c>
      <c r="I971" t="s">
        <v>7</v>
      </c>
      <c r="J971" t="s">
        <v>7</v>
      </c>
      <c r="K971" t="s">
        <v>70</v>
      </c>
      <c r="L971">
        <v>50</v>
      </c>
      <c r="M971">
        <v>1271101</v>
      </c>
      <c r="N971">
        <v>6</v>
      </c>
      <c r="O971">
        <v>4</v>
      </c>
      <c r="P971" t="s">
        <v>109</v>
      </c>
      <c r="Q971" t="s">
        <v>4497</v>
      </c>
      <c r="R971">
        <v>33</v>
      </c>
      <c r="T971">
        <v>0</v>
      </c>
      <c r="U971">
        <v>5</v>
      </c>
      <c r="V971">
        <v>15</v>
      </c>
      <c r="W971">
        <v>0</v>
      </c>
      <c r="X971">
        <v>15</v>
      </c>
      <c r="Y971">
        <v>0</v>
      </c>
      <c r="Z971">
        <v>15</v>
      </c>
      <c r="AA971">
        <v>20</v>
      </c>
      <c r="AB971">
        <v>50</v>
      </c>
      <c r="AC971">
        <v>5</v>
      </c>
      <c r="AD971">
        <v>15</v>
      </c>
      <c r="AE971">
        <v>0</v>
      </c>
      <c r="AF971">
        <v>20</v>
      </c>
      <c r="AG971">
        <v>0</v>
      </c>
      <c r="AH971">
        <v>45</v>
      </c>
      <c r="AI971">
        <v>30</v>
      </c>
      <c r="AJ971">
        <v>45</v>
      </c>
      <c r="AK971">
        <v>45</v>
      </c>
      <c r="AL971">
        <v>0</v>
      </c>
      <c r="AM971">
        <v>0.12</v>
      </c>
      <c r="AN971">
        <v>4.0909090909090908</v>
      </c>
      <c r="AO971">
        <v>0</v>
      </c>
      <c r="AP971" t="s">
        <v>82</v>
      </c>
      <c r="AQ971" t="s">
        <v>73</v>
      </c>
      <c r="AR971" t="s">
        <v>1101</v>
      </c>
      <c r="AS971">
        <v>245</v>
      </c>
      <c r="AT971">
        <v>170</v>
      </c>
      <c r="AU971">
        <v>0</v>
      </c>
      <c r="AV971">
        <v>0</v>
      </c>
      <c r="AW971">
        <v>0.41499999999999998</v>
      </c>
      <c r="AX971">
        <v>8.299999999999999E-2</v>
      </c>
      <c r="AY971">
        <v>1.6599999999999997</v>
      </c>
      <c r="AZ971" t="s">
        <v>74</v>
      </c>
      <c r="BA971">
        <v>4.34</v>
      </c>
      <c r="BB971">
        <v>52.289156626506028</v>
      </c>
      <c r="BC971" t="s">
        <v>75</v>
      </c>
      <c r="BD971">
        <v>1</v>
      </c>
      <c r="BE971" t="s">
        <v>76</v>
      </c>
      <c r="BF971">
        <v>0.41499999999999998</v>
      </c>
      <c r="BG971" t="s">
        <v>5765</v>
      </c>
    </row>
    <row r="972" spans="1:59" x14ac:dyDescent="0.25">
      <c r="A972" t="s">
        <v>1150</v>
      </c>
      <c r="B972" t="s">
        <v>156</v>
      </c>
      <c r="C972">
        <v>2</v>
      </c>
      <c r="D972">
        <v>356</v>
      </c>
      <c r="E972">
        <v>3</v>
      </c>
      <c r="F972" t="s">
        <v>66</v>
      </c>
      <c r="G972" t="s">
        <v>67</v>
      </c>
      <c r="H972" t="s">
        <v>68</v>
      </c>
      <c r="I972" t="s">
        <v>7</v>
      </c>
      <c r="J972" t="s">
        <v>7</v>
      </c>
      <c r="K972" t="s">
        <v>70</v>
      </c>
      <c r="L972">
        <v>50</v>
      </c>
      <c r="M972">
        <v>1271103</v>
      </c>
      <c r="N972">
        <v>6</v>
      </c>
      <c r="O972">
        <v>4</v>
      </c>
      <c r="P972" t="s">
        <v>109</v>
      </c>
      <c r="Q972" t="s">
        <v>4497</v>
      </c>
      <c r="R972">
        <v>33</v>
      </c>
      <c r="T972">
        <v>5</v>
      </c>
      <c r="U972">
        <v>10</v>
      </c>
      <c r="V972">
        <v>7</v>
      </c>
      <c r="W972">
        <v>0</v>
      </c>
      <c r="X972">
        <v>7</v>
      </c>
      <c r="Y972">
        <v>0</v>
      </c>
      <c r="Z972">
        <v>12</v>
      </c>
      <c r="AA972">
        <v>17</v>
      </c>
      <c r="AB972">
        <v>50</v>
      </c>
      <c r="AC972">
        <v>15</v>
      </c>
      <c r="AD972">
        <v>10</v>
      </c>
      <c r="AE972">
        <v>0</v>
      </c>
      <c r="AF972">
        <v>25</v>
      </c>
      <c r="AG972">
        <v>0</v>
      </c>
      <c r="AH972">
        <v>35</v>
      </c>
      <c r="AI972">
        <v>25</v>
      </c>
      <c r="AJ972">
        <v>35</v>
      </c>
      <c r="AK972">
        <v>35</v>
      </c>
      <c r="AL972">
        <v>0</v>
      </c>
      <c r="AM972">
        <v>0.12</v>
      </c>
      <c r="AN972">
        <v>3.1818181818181821</v>
      </c>
      <c r="AO972">
        <v>0</v>
      </c>
      <c r="AP972" t="s">
        <v>82</v>
      </c>
      <c r="AQ972" t="s">
        <v>73</v>
      </c>
      <c r="AR972" t="s">
        <v>1101</v>
      </c>
      <c r="AS972">
        <v>1316</v>
      </c>
      <c r="AT972">
        <v>1589</v>
      </c>
      <c r="AU972">
        <v>0</v>
      </c>
      <c r="AV972">
        <v>0</v>
      </c>
      <c r="AW972">
        <v>2.9049999999999998</v>
      </c>
      <c r="AX972">
        <v>0.19366666666666665</v>
      </c>
      <c r="AY972">
        <v>4.8416666666666668</v>
      </c>
      <c r="AZ972" t="s">
        <v>74</v>
      </c>
      <c r="BA972">
        <v>1.1583333333333332</v>
      </c>
      <c r="BB972">
        <v>5.9810671256454384</v>
      </c>
      <c r="BC972" t="s">
        <v>76</v>
      </c>
      <c r="BD972">
        <v>0</v>
      </c>
      <c r="BE972" t="s">
        <v>76</v>
      </c>
      <c r="BF972">
        <v>3.173</v>
      </c>
      <c r="BG972" t="s">
        <v>5765</v>
      </c>
    </row>
    <row r="973" spans="1:59" x14ac:dyDescent="0.25">
      <c r="A973" t="s">
        <v>1151</v>
      </c>
      <c r="B973" t="s">
        <v>156</v>
      </c>
      <c r="C973">
        <v>2</v>
      </c>
      <c r="D973">
        <v>357</v>
      </c>
      <c r="E973">
        <v>3</v>
      </c>
      <c r="F973" t="s">
        <v>66</v>
      </c>
      <c r="G973" t="s">
        <v>67</v>
      </c>
      <c r="H973" t="s">
        <v>68</v>
      </c>
      <c r="I973" t="s">
        <v>7</v>
      </c>
      <c r="J973" t="s">
        <v>7</v>
      </c>
      <c r="K973" t="s">
        <v>70</v>
      </c>
      <c r="L973">
        <v>50</v>
      </c>
      <c r="M973">
        <v>1271105</v>
      </c>
      <c r="N973">
        <v>6</v>
      </c>
      <c r="O973">
        <v>4</v>
      </c>
      <c r="P973" t="s">
        <v>109</v>
      </c>
      <c r="Q973" t="s">
        <v>4497</v>
      </c>
      <c r="R973">
        <v>33</v>
      </c>
      <c r="T973">
        <v>8</v>
      </c>
      <c r="U973">
        <v>13</v>
      </c>
      <c r="V973">
        <v>2</v>
      </c>
      <c r="W973">
        <v>0</v>
      </c>
      <c r="X973">
        <v>2</v>
      </c>
      <c r="Y973">
        <v>1</v>
      </c>
      <c r="Z973">
        <v>11</v>
      </c>
      <c r="AA973">
        <v>16</v>
      </c>
      <c r="AB973">
        <v>50</v>
      </c>
      <c r="AC973">
        <v>17</v>
      </c>
      <c r="AD973">
        <v>3</v>
      </c>
      <c r="AE973">
        <v>2</v>
      </c>
      <c r="AF973">
        <v>22</v>
      </c>
      <c r="AG973">
        <v>0</v>
      </c>
      <c r="AH973">
        <v>33</v>
      </c>
      <c r="AI973">
        <v>28</v>
      </c>
      <c r="AJ973">
        <v>31</v>
      </c>
      <c r="AK973">
        <v>33</v>
      </c>
      <c r="AL973">
        <v>0</v>
      </c>
      <c r="AM973">
        <v>0.12</v>
      </c>
      <c r="AN973">
        <v>2.8181818181818183</v>
      </c>
      <c r="AO973">
        <v>0</v>
      </c>
      <c r="AP973" t="s">
        <v>82</v>
      </c>
      <c r="AQ973" t="s">
        <v>73</v>
      </c>
      <c r="AR973" t="s">
        <v>1101</v>
      </c>
      <c r="AS973">
        <v>1172</v>
      </c>
      <c r="AT973">
        <v>1200</v>
      </c>
      <c r="AU973">
        <v>0</v>
      </c>
      <c r="AV973">
        <v>0</v>
      </c>
      <c r="AW973">
        <v>2.3719999999999999</v>
      </c>
      <c r="AX973">
        <v>0.13952941176470587</v>
      </c>
      <c r="AY973">
        <v>3.0696470588235294</v>
      </c>
      <c r="AZ973" t="s">
        <v>74</v>
      </c>
      <c r="BA973">
        <v>2.9303529411764706</v>
      </c>
      <c r="BB973">
        <v>21.001686340640809</v>
      </c>
      <c r="BC973" t="s">
        <v>76</v>
      </c>
      <c r="BD973">
        <v>0</v>
      </c>
      <c r="BE973" t="s">
        <v>76</v>
      </c>
      <c r="BF973">
        <v>2.3479999999999999</v>
      </c>
      <c r="BG973" t="s">
        <v>5765</v>
      </c>
    </row>
    <row r="974" spans="1:59" x14ac:dyDescent="0.25">
      <c r="A974" t="s">
        <v>1152</v>
      </c>
      <c r="B974" t="s">
        <v>156</v>
      </c>
      <c r="C974">
        <v>2</v>
      </c>
      <c r="D974">
        <v>358</v>
      </c>
      <c r="E974">
        <v>3</v>
      </c>
      <c r="F974" t="s">
        <v>66</v>
      </c>
      <c r="G974" t="s">
        <v>67</v>
      </c>
      <c r="H974" t="s">
        <v>68</v>
      </c>
      <c r="I974" t="s">
        <v>7</v>
      </c>
      <c r="J974" t="s">
        <v>7</v>
      </c>
      <c r="K974" t="s">
        <v>70</v>
      </c>
      <c r="L974">
        <v>50</v>
      </c>
      <c r="M974">
        <v>1271107</v>
      </c>
      <c r="N974">
        <v>6</v>
      </c>
      <c r="O974">
        <v>4</v>
      </c>
      <c r="P974" t="s">
        <v>109</v>
      </c>
      <c r="Q974" t="s">
        <v>4497</v>
      </c>
      <c r="R974">
        <v>33</v>
      </c>
      <c r="T974">
        <v>7</v>
      </c>
      <c r="U974">
        <v>12</v>
      </c>
      <c r="V974">
        <v>7</v>
      </c>
      <c r="W974">
        <v>0</v>
      </c>
      <c r="X974">
        <v>7</v>
      </c>
      <c r="Y974">
        <v>0</v>
      </c>
      <c r="Z974">
        <v>14</v>
      </c>
      <c r="AA974">
        <v>19</v>
      </c>
      <c r="AB974">
        <v>50</v>
      </c>
      <c r="AC974">
        <v>13</v>
      </c>
      <c r="AD974">
        <v>10</v>
      </c>
      <c r="AE974">
        <v>0</v>
      </c>
      <c r="AF974">
        <v>23</v>
      </c>
      <c r="AG974">
        <v>0</v>
      </c>
      <c r="AH974">
        <v>37</v>
      </c>
      <c r="AI974">
        <v>27</v>
      </c>
      <c r="AJ974">
        <v>37</v>
      </c>
      <c r="AK974">
        <v>37</v>
      </c>
      <c r="AL974">
        <v>0</v>
      </c>
      <c r="AM974">
        <v>0.12</v>
      </c>
      <c r="AN974">
        <v>3.3636363636363638</v>
      </c>
      <c r="AO974">
        <v>0</v>
      </c>
      <c r="AP974" t="s">
        <v>82</v>
      </c>
      <c r="AQ974" t="s">
        <v>73</v>
      </c>
      <c r="AR974" t="s">
        <v>1101</v>
      </c>
      <c r="AS974">
        <v>1521</v>
      </c>
      <c r="AT974">
        <v>1474</v>
      </c>
      <c r="AU974">
        <v>0</v>
      </c>
      <c r="AV974">
        <v>0</v>
      </c>
      <c r="AW974">
        <v>2.9950000000000001</v>
      </c>
      <c r="AX974">
        <v>0.23038461538461538</v>
      </c>
      <c r="AY974">
        <v>5.2988461538461538</v>
      </c>
      <c r="AZ974" t="s">
        <v>74</v>
      </c>
      <c r="BA974">
        <v>0.70115384615384624</v>
      </c>
      <c r="BB974">
        <v>3.0434056761268784</v>
      </c>
      <c r="BC974" t="s">
        <v>76</v>
      </c>
      <c r="BD974">
        <v>0</v>
      </c>
      <c r="BE974" t="s">
        <v>76</v>
      </c>
      <c r="BF974">
        <v>3.0129999999999999</v>
      </c>
      <c r="BG974" t="s">
        <v>5765</v>
      </c>
    </row>
    <row r="975" spans="1:59" x14ac:dyDescent="0.25">
      <c r="A975" t="s">
        <v>1153</v>
      </c>
      <c r="B975" t="s">
        <v>156</v>
      </c>
      <c r="C975">
        <v>2</v>
      </c>
      <c r="D975">
        <v>359</v>
      </c>
      <c r="E975">
        <v>3</v>
      </c>
      <c r="F975" t="s">
        <v>66</v>
      </c>
      <c r="G975" t="s">
        <v>67</v>
      </c>
      <c r="H975" t="s">
        <v>68</v>
      </c>
      <c r="I975" t="s">
        <v>7</v>
      </c>
      <c r="J975" t="s">
        <v>7</v>
      </c>
      <c r="K975" t="s">
        <v>70</v>
      </c>
      <c r="L975">
        <v>50</v>
      </c>
      <c r="M975">
        <v>1271109</v>
      </c>
      <c r="N975">
        <v>6</v>
      </c>
      <c r="O975">
        <v>4</v>
      </c>
      <c r="P975" t="s">
        <v>109</v>
      </c>
      <c r="Q975" t="s">
        <v>4497</v>
      </c>
      <c r="R975">
        <v>33</v>
      </c>
      <c r="T975">
        <v>6</v>
      </c>
      <c r="U975">
        <v>11</v>
      </c>
      <c r="V975">
        <v>2</v>
      </c>
      <c r="W975">
        <v>0</v>
      </c>
      <c r="X975">
        <v>2</v>
      </c>
      <c r="Y975">
        <v>0</v>
      </c>
      <c r="Z975">
        <v>8</v>
      </c>
      <c r="AA975">
        <v>13</v>
      </c>
      <c r="AB975">
        <v>50</v>
      </c>
      <c r="AC975">
        <v>15</v>
      </c>
      <c r="AD975">
        <v>4</v>
      </c>
      <c r="AE975">
        <v>0</v>
      </c>
      <c r="AF975">
        <v>19</v>
      </c>
      <c r="AG975">
        <v>0</v>
      </c>
      <c r="AH975">
        <v>35</v>
      </c>
      <c r="AI975">
        <v>31</v>
      </c>
      <c r="AJ975">
        <v>35</v>
      </c>
      <c r="AK975">
        <v>35</v>
      </c>
      <c r="AL975">
        <v>0</v>
      </c>
      <c r="AM975">
        <v>0.12</v>
      </c>
      <c r="AN975">
        <v>3.1818181818181821</v>
      </c>
      <c r="AO975">
        <v>0</v>
      </c>
      <c r="AP975" t="s">
        <v>82</v>
      </c>
      <c r="AQ975" t="s">
        <v>73</v>
      </c>
      <c r="AR975" t="s">
        <v>1101</v>
      </c>
      <c r="AS975">
        <v>1213</v>
      </c>
      <c r="AT975">
        <v>794</v>
      </c>
      <c r="AU975">
        <v>0</v>
      </c>
      <c r="AV975">
        <v>0</v>
      </c>
      <c r="AW975">
        <v>2.0070000000000001</v>
      </c>
      <c r="AX975">
        <v>0.1338</v>
      </c>
      <c r="AY975">
        <v>2.5422000000000002</v>
      </c>
      <c r="AZ975" t="s">
        <v>74</v>
      </c>
      <c r="BA975">
        <v>3.4577999999999998</v>
      </c>
      <c r="BB975">
        <v>25.843049327354258</v>
      </c>
      <c r="BC975" t="s">
        <v>76</v>
      </c>
      <c r="BD975">
        <v>0</v>
      </c>
      <c r="BE975" t="s">
        <v>76</v>
      </c>
      <c r="BF975">
        <v>2.02</v>
      </c>
      <c r="BG975" t="s">
        <v>5765</v>
      </c>
    </row>
    <row r="976" spans="1:59" x14ac:dyDescent="0.25">
      <c r="A976" t="s">
        <v>1154</v>
      </c>
      <c r="B976" t="s">
        <v>156</v>
      </c>
      <c r="C976">
        <v>2</v>
      </c>
      <c r="D976">
        <v>360</v>
      </c>
      <c r="E976">
        <v>3</v>
      </c>
      <c r="F976" t="s">
        <v>66</v>
      </c>
      <c r="G976" t="s">
        <v>67</v>
      </c>
      <c r="H976" t="s">
        <v>77</v>
      </c>
      <c r="I976" t="s">
        <v>5</v>
      </c>
      <c r="J976" t="s">
        <v>78</v>
      </c>
      <c r="K976" t="s">
        <v>70</v>
      </c>
      <c r="L976">
        <v>50</v>
      </c>
      <c r="M976">
        <v>1271111</v>
      </c>
      <c r="N976">
        <v>5</v>
      </c>
      <c r="O976">
        <v>4</v>
      </c>
      <c r="P976" t="s">
        <v>109</v>
      </c>
      <c r="Q976" t="s">
        <v>4497</v>
      </c>
      <c r="R976">
        <v>33</v>
      </c>
      <c r="T976">
        <v>0</v>
      </c>
      <c r="U976">
        <v>4</v>
      </c>
      <c r="V976">
        <v>0</v>
      </c>
      <c r="W976">
        <v>0</v>
      </c>
      <c r="X976">
        <v>0</v>
      </c>
      <c r="Y976">
        <v>0</v>
      </c>
      <c r="Z976">
        <v>0</v>
      </c>
      <c r="AA976">
        <v>4</v>
      </c>
      <c r="AB976">
        <v>50</v>
      </c>
      <c r="AC976">
        <v>4</v>
      </c>
      <c r="AD976">
        <v>0</v>
      </c>
      <c r="AE976">
        <v>0</v>
      </c>
      <c r="AF976">
        <v>4</v>
      </c>
      <c r="AG976">
        <v>0</v>
      </c>
      <c r="AH976">
        <v>46</v>
      </c>
      <c r="AI976">
        <v>46</v>
      </c>
      <c r="AJ976">
        <v>46</v>
      </c>
      <c r="AK976">
        <v>46</v>
      </c>
      <c r="AL976">
        <v>0</v>
      </c>
      <c r="AM976">
        <v>0.1</v>
      </c>
      <c r="AN976">
        <v>4.1818181818181817</v>
      </c>
      <c r="AO976">
        <v>0</v>
      </c>
      <c r="AP976" t="s">
        <v>79</v>
      </c>
      <c r="AQ976" t="s">
        <v>73</v>
      </c>
      <c r="AR976" t="s">
        <v>1101</v>
      </c>
      <c r="AS976">
        <v>0</v>
      </c>
      <c r="AT976">
        <v>0</v>
      </c>
      <c r="AU976">
        <v>0</v>
      </c>
      <c r="AV976">
        <v>0</v>
      </c>
      <c r="AW976">
        <v>0</v>
      </c>
      <c r="AX976">
        <v>0</v>
      </c>
      <c r="AY976">
        <v>0</v>
      </c>
      <c r="AZ976" t="s">
        <v>80</v>
      </c>
      <c r="BA976">
        <v>5</v>
      </c>
      <c r="BB976">
        <v>0</v>
      </c>
      <c r="BC976" t="s">
        <v>76</v>
      </c>
      <c r="BD976">
        <v>0</v>
      </c>
      <c r="BE976" t="s">
        <v>76</v>
      </c>
      <c r="BF976">
        <v>4.672936</v>
      </c>
      <c r="BG976" t="s">
        <v>5765</v>
      </c>
    </row>
    <row r="977" spans="1:59" x14ac:dyDescent="0.25">
      <c r="A977" t="s">
        <v>1155</v>
      </c>
      <c r="B977" t="s">
        <v>156</v>
      </c>
      <c r="C977">
        <v>2</v>
      </c>
      <c r="D977">
        <v>361</v>
      </c>
      <c r="E977">
        <v>3</v>
      </c>
      <c r="F977" t="s">
        <v>66</v>
      </c>
      <c r="G977" t="s">
        <v>67</v>
      </c>
      <c r="H977" t="s">
        <v>68</v>
      </c>
      <c r="I977" t="s">
        <v>7</v>
      </c>
      <c r="J977" t="s">
        <v>7</v>
      </c>
      <c r="K977" t="s">
        <v>70</v>
      </c>
      <c r="L977">
        <v>50</v>
      </c>
      <c r="M977">
        <v>1271113</v>
      </c>
      <c r="N977">
        <v>6</v>
      </c>
      <c r="O977">
        <v>4</v>
      </c>
      <c r="P977" t="s">
        <v>109</v>
      </c>
      <c r="Q977" t="s">
        <v>4497</v>
      </c>
      <c r="R977">
        <v>33</v>
      </c>
      <c r="T977">
        <v>2</v>
      </c>
      <c r="U977">
        <v>7</v>
      </c>
      <c r="V977">
        <v>4</v>
      </c>
      <c r="W977">
        <v>0</v>
      </c>
      <c r="X977">
        <v>4</v>
      </c>
      <c r="Y977">
        <v>1</v>
      </c>
      <c r="Z977">
        <v>7</v>
      </c>
      <c r="AA977">
        <v>12</v>
      </c>
      <c r="AB977">
        <v>50</v>
      </c>
      <c r="AC977">
        <v>7</v>
      </c>
      <c r="AD977">
        <v>6</v>
      </c>
      <c r="AE977">
        <v>1</v>
      </c>
      <c r="AF977">
        <v>14</v>
      </c>
      <c r="AG977">
        <v>0</v>
      </c>
      <c r="AH977">
        <v>43</v>
      </c>
      <c r="AI977">
        <v>36</v>
      </c>
      <c r="AJ977">
        <v>42</v>
      </c>
      <c r="AK977">
        <v>43</v>
      </c>
      <c r="AL977">
        <v>0</v>
      </c>
      <c r="AM977">
        <v>0.12</v>
      </c>
      <c r="AN977">
        <v>3.8181818181818183</v>
      </c>
      <c r="AO977">
        <v>0</v>
      </c>
      <c r="AP977" t="s">
        <v>82</v>
      </c>
      <c r="AQ977" t="s">
        <v>73</v>
      </c>
      <c r="AR977" t="s">
        <v>1101</v>
      </c>
      <c r="AS977">
        <v>607</v>
      </c>
      <c r="AT977">
        <v>586</v>
      </c>
      <c r="AU977">
        <v>0</v>
      </c>
      <c r="AV977">
        <v>0</v>
      </c>
      <c r="AW977">
        <v>1.1930000000000001</v>
      </c>
      <c r="AX977">
        <v>0.17042857142857143</v>
      </c>
      <c r="AY977">
        <v>2.3860000000000001</v>
      </c>
      <c r="AZ977" t="s">
        <v>74</v>
      </c>
      <c r="BA977">
        <v>3.6139999999999999</v>
      </c>
      <c r="BB977">
        <v>21.205364626990779</v>
      </c>
      <c r="BC977" t="s">
        <v>76</v>
      </c>
      <c r="BD977">
        <v>0</v>
      </c>
      <c r="BE977" t="s">
        <v>76</v>
      </c>
      <c r="BF977">
        <v>1.1930000000000001</v>
      </c>
      <c r="BG977" t="s">
        <v>5765</v>
      </c>
    </row>
    <row r="978" spans="1:59" x14ac:dyDescent="0.25">
      <c r="A978" t="s">
        <v>1156</v>
      </c>
      <c r="B978" t="s">
        <v>156</v>
      </c>
      <c r="C978">
        <v>2</v>
      </c>
      <c r="D978">
        <v>362</v>
      </c>
      <c r="E978">
        <v>3</v>
      </c>
      <c r="F978" t="s">
        <v>66</v>
      </c>
      <c r="G978" t="s">
        <v>67</v>
      </c>
      <c r="H978" t="s">
        <v>68</v>
      </c>
      <c r="I978" t="s">
        <v>7</v>
      </c>
      <c r="J978" t="s">
        <v>7</v>
      </c>
      <c r="K978" t="s">
        <v>70</v>
      </c>
      <c r="L978">
        <v>50</v>
      </c>
      <c r="M978">
        <v>1271115</v>
      </c>
      <c r="N978">
        <v>6</v>
      </c>
      <c r="O978">
        <v>4</v>
      </c>
      <c r="P978" t="s">
        <v>109</v>
      </c>
      <c r="Q978" t="s">
        <v>4497</v>
      </c>
      <c r="R978">
        <v>33</v>
      </c>
      <c r="T978">
        <v>8</v>
      </c>
      <c r="U978">
        <v>13</v>
      </c>
      <c r="V978">
        <v>6</v>
      </c>
      <c r="W978">
        <v>0</v>
      </c>
      <c r="X978">
        <v>6</v>
      </c>
      <c r="Y978">
        <v>0</v>
      </c>
      <c r="Z978">
        <v>14</v>
      </c>
      <c r="AA978">
        <v>19</v>
      </c>
      <c r="AB978">
        <v>50</v>
      </c>
      <c r="AC978">
        <v>14</v>
      </c>
      <c r="AD978">
        <v>11</v>
      </c>
      <c r="AE978">
        <v>0</v>
      </c>
      <c r="AF978">
        <v>25</v>
      </c>
      <c r="AG978">
        <v>0</v>
      </c>
      <c r="AH978">
        <v>36</v>
      </c>
      <c r="AI978">
        <v>25</v>
      </c>
      <c r="AJ978">
        <v>36</v>
      </c>
      <c r="AK978">
        <v>36</v>
      </c>
      <c r="AL978">
        <v>0</v>
      </c>
      <c r="AM978">
        <v>0.12</v>
      </c>
      <c r="AN978">
        <v>3.2727272727272729</v>
      </c>
      <c r="AO978">
        <v>0</v>
      </c>
      <c r="AP978" t="s">
        <v>82</v>
      </c>
      <c r="AQ978" t="s">
        <v>73</v>
      </c>
      <c r="AR978" t="s">
        <v>1101</v>
      </c>
      <c r="AS978">
        <v>909</v>
      </c>
      <c r="AT978">
        <v>915</v>
      </c>
      <c r="AU978">
        <v>0</v>
      </c>
      <c r="AV978">
        <v>0</v>
      </c>
      <c r="AW978">
        <v>1.8240000000000001</v>
      </c>
      <c r="AX978">
        <v>0.13028571428571428</v>
      </c>
      <c r="AY978">
        <v>3.2571428571428571</v>
      </c>
      <c r="AZ978" t="s">
        <v>74</v>
      </c>
      <c r="BA978">
        <v>2.7428571428571429</v>
      </c>
      <c r="BB978">
        <v>21.05263157894737</v>
      </c>
      <c r="BC978" t="s">
        <v>76</v>
      </c>
      <c r="BD978">
        <v>0</v>
      </c>
      <c r="BE978" t="s">
        <v>76</v>
      </c>
      <c r="BF978">
        <v>2.78</v>
      </c>
      <c r="BG978" t="s">
        <v>5765</v>
      </c>
    </row>
    <row r="979" spans="1:59" x14ac:dyDescent="0.25">
      <c r="A979" t="s">
        <v>1157</v>
      </c>
      <c r="B979" t="s">
        <v>156</v>
      </c>
      <c r="C979">
        <v>2</v>
      </c>
      <c r="D979">
        <v>363</v>
      </c>
      <c r="E979">
        <v>3</v>
      </c>
      <c r="F979" t="s">
        <v>66</v>
      </c>
      <c r="G979" t="s">
        <v>67</v>
      </c>
      <c r="H979" t="s">
        <v>68</v>
      </c>
      <c r="I979" t="s">
        <v>7</v>
      </c>
      <c r="J979" t="s">
        <v>7</v>
      </c>
      <c r="K979" t="s">
        <v>70</v>
      </c>
      <c r="L979">
        <v>50</v>
      </c>
      <c r="M979">
        <v>1271117</v>
      </c>
      <c r="N979">
        <v>6</v>
      </c>
      <c r="O979">
        <v>4</v>
      </c>
      <c r="P979" t="s">
        <v>109</v>
      </c>
      <c r="Q979" t="s">
        <v>4497</v>
      </c>
      <c r="R979">
        <v>33</v>
      </c>
      <c r="T979">
        <v>6</v>
      </c>
      <c r="U979">
        <v>11</v>
      </c>
      <c r="V979">
        <v>6</v>
      </c>
      <c r="W979">
        <v>0</v>
      </c>
      <c r="X979">
        <v>6</v>
      </c>
      <c r="Y979">
        <v>2</v>
      </c>
      <c r="Z979">
        <v>14</v>
      </c>
      <c r="AA979">
        <v>19</v>
      </c>
      <c r="AB979">
        <v>50</v>
      </c>
      <c r="AC979">
        <v>11</v>
      </c>
      <c r="AD979">
        <v>7</v>
      </c>
      <c r="AE979">
        <v>3</v>
      </c>
      <c r="AF979">
        <v>21</v>
      </c>
      <c r="AG979">
        <v>0</v>
      </c>
      <c r="AH979">
        <v>39</v>
      </c>
      <c r="AI979">
        <v>29</v>
      </c>
      <c r="AJ979">
        <v>36</v>
      </c>
      <c r="AK979">
        <v>39</v>
      </c>
      <c r="AL979">
        <v>0</v>
      </c>
      <c r="AM979">
        <v>0.12</v>
      </c>
      <c r="AN979">
        <v>3.2727272727272729</v>
      </c>
      <c r="AO979">
        <v>0</v>
      </c>
      <c r="AP979" t="s">
        <v>82</v>
      </c>
      <c r="AQ979" t="s">
        <v>73</v>
      </c>
      <c r="AR979" t="s">
        <v>1101</v>
      </c>
      <c r="AS979">
        <v>990</v>
      </c>
      <c r="AT979">
        <v>974</v>
      </c>
      <c r="AU979">
        <v>0</v>
      </c>
      <c r="AV979">
        <v>0</v>
      </c>
      <c r="AW979">
        <v>1.964</v>
      </c>
      <c r="AX979">
        <v>0.17854545454545453</v>
      </c>
      <c r="AY979">
        <v>3.7494545454545452</v>
      </c>
      <c r="AZ979" t="s">
        <v>74</v>
      </c>
      <c r="BA979">
        <v>2.2505454545454548</v>
      </c>
      <c r="BB979">
        <v>12.604887983706723</v>
      </c>
      <c r="BC979" t="s">
        <v>76</v>
      </c>
      <c r="BD979">
        <v>0</v>
      </c>
      <c r="BE979" t="s">
        <v>76</v>
      </c>
      <c r="BF979">
        <v>1.98</v>
      </c>
      <c r="BG979" t="s">
        <v>5765</v>
      </c>
    </row>
    <row r="980" spans="1:59" x14ac:dyDescent="0.25">
      <c r="A980" t="s">
        <v>1158</v>
      </c>
      <c r="B980" t="s">
        <v>156</v>
      </c>
      <c r="C980">
        <v>2</v>
      </c>
      <c r="D980">
        <v>364</v>
      </c>
      <c r="E980">
        <v>3</v>
      </c>
      <c r="F980" t="s">
        <v>66</v>
      </c>
      <c r="G980" t="s">
        <v>67</v>
      </c>
      <c r="H980" t="s">
        <v>68</v>
      </c>
      <c r="I980" t="s">
        <v>7</v>
      </c>
      <c r="J980" t="s">
        <v>7</v>
      </c>
      <c r="K980" t="s">
        <v>70</v>
      </c>
      <c r="L980">
        <v>50</v>
      </c>
      <c r="M980">
        <v>1271119</v>
      </c>
      <c r="N980">
        <v>6</v>
      </c>
      <c r="O980">
        <v>4</v>
      </c>
      <c r="P980" t="s">
        <v>109</v>
      </c>
      <c r="Q980" t="s">
        <v>4497</v>
      </c>
      <c r="R980">
        <v>33</v>
      </c>
      <c r="T980">
        <v>13</v>
      </c>
      <c r="U980">
        <v>18</v>
      </c>
      <c r="V980">
        <v>7</v>
      </c>
      <c r="W980">
        <v>0</v>
      </c>
      <c r="X980">
        <v>7</v>
      </c>
      <c r="Y980">
        <v>1</v>
      </c>
      <c r="Z980">
        <v>21</v>
      </c>
      <c r="AA980">
        <v>26</v>
      </c>
      <c r="AB980">
        <v>50</v>
      </c>
      <c r="AC980">
        <v>20</v>
      </c>
      <c r="AD980">
        <v>7</v>
      </c>
      <c r="AE980">
        <v>2</v>
      </c>
      <c r="AF980">
        <v>29</v>
      </c>
      <c r="AG980">
        <v>0</v>
      </c>
      <c r="AH980">
        <v>30</v>
      </c>
      <c r="AI980">
        <v>21</v>
      </c>
      <c r="AJ980">
        <v>28</v>
      </c>
      <c r="AK980">
        <v>30</v>
      </c>
      <c r="AL980">
        <v>0</v>
      </c>
      <c r="AM980">
        <v>0.12</v>
      </c>
      <c r="AN980">
        <v>2.5454545454545454</v>
      </c>
      <c r="AO980">
        <v>0</v>
      </c>
      <c r="AP980" t="s">
        <v>82</v>
      </c>
      <c r="AQ980" t="s">
        <v>73</v>
      </c>
      <c r="AR980" t="s">
        <v>1101</v>
      </c>
      <c r="AS980">
        <v>1549</v>
      </c>
      <c r="AT980">
        <v>1518</v>
      </c>
      <c r="AU980">
        <v>0</v>
      </c>
      <c r="AV980">
        <v>0</v>
      </c>
      <c r="AW980">
        <v>3.0670000000000002</v>
      </c>
      <c r="AX980">
        <v>0.15335000000000001</v>
      </c>
      <c r="AY980">
        <v>4.4471500000000006</v>
      </c>
      <c r="AZ980" t="s">
        <v>74</v>
      </c>
      <c r="BA980">
        <v>1.5528499999999994</v>
      </c>
      <c r="BB980">
        <v>10.126181936746001</v>
      </c>
      <c r="BC980" t="s">
        <v>76</v>
      </c>
      <c r="BD980">
        <v>0</v>
      </c>
      <c r="BE980" t="s">
        <v>76</v>
      </c>
      <c r="BF980">
        <v>3.004</v>
      </c>
      <c r="BG980" t="s">
        <v>5765</v>
      </c>
    </row>
    <row r="981" spans="1:59" x14ac:dyDescent="0.25">
      <c r="A981" t="s">
        <v>1159</v>
      </c>
      <c r="B981" t="s">
        <v>156</v>
      </c>
      <c r="C981">
        <v>2</v>
      </c>
      <c r="D981">
        <v>365</v>
      </c>
      <c r="E981">
        <v>3</v>
      </c>
      <c r="F981" t="s">
        <v>66</v>
      </c>
      <c r="G981" t="s">
        <v>67</v>
      </c>
      <c r="H981" t="s">
        <v>68</v>
      </c>
      <c r="I981" t="s">
        <v>7</v>
      </c>
      <c r="J981" t="s">
        <v>7</v>
      </c>
      <c r="K981" t="s">
        <v>70</v>
      </c>
      <c r="L981">
        <v>50</v>
      </c>
      <c r="M981">
        <v>1271121</v>
      </c>
      <c r="N981">
        <v>6</v>
      </c>
      <c r="O981">
        <v>4</v>
      </c>
      <c r="P981" t="s">
        <v>109</v>
      </c>
      <c r="Q981" t="s">
        <v>4497</v>
      </c>
      <c r="R981">
        <v>33</v>
      </c>
      <c r="T981">
        <v>10</v>
      </c>
      <c r="U981">
        <v>15</v>
      </c>
      <c r="V981">
        <v>7</v>
      </c>
      <c r="W981">
        <v>0</v>
      </c>
      <c r="X981">
        <v>7</v>
      </c>
      <c r="Y981">
        <v>3</v>
      </c>
      <c r="Z981">
        <v>20</v>
      </c>
      <c r="AA981">
        <v>25</v>
      </c>
      <c r="AB981">
        <v>50</v>
      </c>
      <c r="AC981">
        <v>16</v>
      </c>
      <c r="AD981">
        <v>7</v>
      </c>
      <c r="AE981">
        <v>3</v>
      </c>
      <c r="AF981">
        <v>26</v>
      </c>
      <c r="AG981">
        <v>0</v>
      </c>
      <c r="AH981">
        <v>34</v>
      </c>
      <c r="AI981">
        <v>24</v>
      </c>
      <c r="AJ981">
        <v>31</v>
      </c>
      <c r="AK981">
        <v>34</v>
      </c>
      <c r="AL981">
        <v>0</v>
      </c>
      <c r="AM981">
        <v>0.12</v>
      </c>
      <c r="AN981">
        <v>2.8181818181818183</v>
      </c>
      <c r="AO981">
        <v>0</v>
      </c>
      <c r="AP981" t="s">
        <v>82</v>
      </c>
      <c r="AQ981" t="s">
        <v>73</v>
      </c>
      <c r="AR981" t="s">
        <v>1101</v>
      </c>
      <c r="AS981">
        <v>1861</v>
      </c>
      <c r="AT981">
        <v>1799</v>
      </c>
      <c r="AU981">
        <v>0</v>
      </c>
      <c r="AV981">
        <v>0</v>
      </c>
      <c r="AW981">
        <v>3.66</v>
      </c>
      <c r="AX981">
        <v>0.22875000000000001</v>
      </c>
      <c r="AY981">
        <v>5.9474999999999998</v>
      </c>
      <c r="AZ981" t="s">
        <v>74</v>
      </c>
      <c r="BA981">
        <v>5.2500000000000213E-2</v>
      </c>
      <c r="BB981">
        <v>0.2295081967213124</v>
      </c>
      <c r="BC981" t="s">
        <v>81</v>
      </c>
      <c r="BD981">
        <v>0</v>
      </c>
      <c r="BE981" t="s">
        <v>76</v>
      </c>
      <c r="BF981">
        <v>3.5870000000000002</v>
      </c>
      <c r="BG981" t="s">
        <v>5765</v>
      </c>
    </row>
    <row r="982" spans="1:59" x14ac:dyDescent="0.25">
      <c r="A982" t="s">
        <v>1160</v>
      </c>
      <c r="B982" t="s">
        <v>156</v>
      </c>
      <c r="C982">
        <v>2</v>
      </c>
      <c r="D982">
        <v>366</v>
      </c>
      <c r="E982">
        <v>3</v>
      </c>
      <c r="F982" t="s">
        <v>66</v>
      </c>
      <c r="G982" t="s">
        <v>67</v>
      </c>
      <c r="H982" t="s">
        <v>68</v>
      </c>
      <c r="I982" t="s">
        <v>7</v>
      </c>
      <c r="J982" t="s">
        <v>7</v>
      </c>
      <c r="K982" t="s">
        <v>70</v>
      </c>
      <c r="L982">
        <v>50</v>
      </c>
      <c r="M982">
        <v>1271123</v>
      </c>
      <c r="N982">
        <v>6</v>
      </c>
      <c r="O982">
        <v>4</v>
      </c>
      <c r="P982" t="s">
        <v>109</v>
      </c>
      <c r="Q982" t="s">
        <v>4498</v>
      </c>
      <c r="R982">
        <v>34</v>
      </c>
      <c r="T982">
        <v>13</v>
      </c>
      <c r="U982">
        <v>18</v>
      </c>
      <c r="V982">
        <v>4</v>
      </c>
      <c r="W982">
        <v>0</v>
      </c>
      <c r="X982">
        <v>4</v>
      </c>
      <c r="Y982">
        <v>4</v>
      </c>
      <c r="Z982">
        <v>21</v>
      </c>
      <c r="AA982">
        <v>26</v>
      </c>
      <c r="AB982">
        <v>50</v>
      </c>
      <c r="AC982">
        <v>18</v>
      </c>
      <c r="AD982">
        <v>6</v>
      </c>
      <c r="AE982">
        <v>4</v>
      </c>
      <c r="AF982">
        <v>28</v>
      </c>
      <c r="AG982">
        <v>0</v>
      </c>
      <c r="AH982">
        <v>32</v>
      </c>
      <c r="AI982">
        <v>22</v>
      </c>
      <c r="AJ982">
        <v>28</v>
      </c>
      <c r="AK982">
        <v>32</v>
      </c>
      <c r="AL982">
        <v>0</v>
      </c>
      <c r="AM982">
        <v>0.12</v>
      </c>
      <c r="AN982">
        <v>2.5454545454545454</v>
      </c>
      <c r="AO982">
        <v>0</v>
      </c>
      <c r="AP982" t="s">
        <v>82</v>
      </c>
      <c r="AQ982" t="s">
        <v>73</v>
      </c>
      <c r="AR982" t="s">
        <v>1101</v>
      </c>
      <c r="AS982">
        <v>1648</v>
      </c>
      <c r="AT982">
        <v>1672</v>
      </c>
      <c r="AU982">
        <v>0</v>
      </c>
      <c r="AV982">
        <v>0</v>
      </c>
      <c r="AW982">
        <v>3.32</v>
      </c>
      <c r="AX982">
        <v>0.18444444444444444</v>
      </c>
      <c r="AY982">
        <v>5.1644444444444444</v>
      </c>
      <c r="AZ982" t="s">
        <v>74</v>
      </c>
      <c r="BA982">
        <v>0.83555555555555561</v>
      </c>
      <c r="BB982">
        <v>4.5301204819277112</v>
      </c>
      <c r="BC982" t="s">
        <v>75</v>
      </c>
      <c r="BD982">
        <v>0</v>
      </c>
      <c r="BE982" t="s">
        <v>76</v>
      </c>
      <c r="BF982">
        <v>3.72</v>
      </c>
      <c r="BG982" t="s">
        <v>5766</v>
      </c>
    </row>
    <row r="983" spans="1:59" x14ac:dyDescent="0.25">
      <c r="A983" t="s">
        <v>1161</v>
      </c>
      <c r="B983" t="s">
        <v>156</v>
      </c>
      <c r="C983">
        <v>2</v>
      </c>
      <c r="D983">
        <v>367</v>
      </c>
      <c r="E983">
        <v>3</v>
      </c>
      <c r="F983" t="s">
        <v>66</v>
      </c>
      <c r="G983" t="s">
        <v>67</v>
      </c>
      <c r="H983" t="s">
        <v>68</v>
      </c>
      <c r="I983" t="s">
        <v>7</v>
      </c>
      <c r="J983" t="s">
        <v>7</v>
      </c>
      <c r="K983" t="s">
        <v>70</v>
      </c>
      <c r="L983">
        <v>50</v>
      </c>
      <c r="M983">
        <v>1271125</v>
      </c>
      <c r="N983">
        <v>6</v>
      </c>
      <c r="O983">
        <v>4</v>
      </c>
      <c r="P983" t="s">
        <v>109</v>
      </c>
      <c r="Q983" t="s">
        <v>4498</v>
      </c>
      <c r="R983">
        <v>34</v>
      </c>
      <c r="T983">
        <v>13</v>
      </c>
      <c r="U983">
        <v>18</v>
      </c>
      <c r="V983">
        <v>3</v>
      </c>
      <c r="W983">
        <v>0</v>
      </c>
      <c r="X983">
        <v>3</v>
      </c>
      <c r="Y983">
        <v>2</v>
      </c>
      <c r="Z983">
        <v>18</v>
      </c>
      <c r="AA983">
        <v>23</v>
      </c>
      <c r="AB983">
        <v>50</v>
      </c>
      <c r="AC983">
        <v>22</v>
      </c>
      <c r="AD983">
        <v>4</v>
      </c>
      <c r="AE983">
        <v>3</v>
      </c>
      <c r="AF983">
        <v>29</v>
      </c>
      <c r="AG983">
        <v>0</v>
      </c>
      <c r="AH983">
        <v>28</v>
      </c>
      <c r="AI983">
        <v>21</v>
      </c>
      <c r="AJ983">
        <v>25</v>
      </c>
      <c r="AK983">
        <v>28</v>
      </c>
      <c r="AL983">
        <v>0</v>
      </c>
      <c r="AM983">
        <v>0.12</v>
      </c>
      <c r="AN983">
        <v>2.2727272727272729</v>
      </c>
      <c r="AO983">
        <v>0</v>
      </c>
      <c r="AP983" t="s">
        <v>82</v>
      </c>
      <c r="AQ983" t="s">
        <v>73</v>
      </c>
      <c r="AR983" t="s">
        <v>1101</v>
      </c>
      <c r="AS983">
        <v>1810</v>
      </c>
      <c r="AT983">
        <v>1835</v>
      </c>
      <c r="AU983">
        <v>0</v>
      </c>
      <c r="AV983">
        <v>0</v>
      </c>
      <c r="AW983">
        <v>3.645</v>
      </c>
      <c r="AX983">
        <v>0.16568181818181818</v>
      </c>
      <c r="AY983">
        <v>4.8047727272727272</v>
      </c>
      <c r="AZ983" t="s">
        <v>74</v>
      </c>
      <c r="BA983">
        <v>1.1952272727272728</v>
      </c>
      <c r="BB983">
        <v>7.2139917695473255</v>
      </c>
      <c r="BC983" t="s">
        <v>76</v>
      </c>
      <c r="BD983">
        <v>0</v>
      </c>
      <c r="BE983" t="s">
        <v>76</v>
      </c>
      <c r="BF983">
        <v>3.637</v>
      </c>
      <c r="BG983" t="s">
        <v>5766</v>
      </c>
    </row>
    <row r="984" spans="1:59" x14ac:dyDescent="0.25">
      <c r="A984" t="s">
        <v>1162</v>
      </c>
      <c r="B984" t="s">
        <v>156</v>
      </c>
      <c r="C984">
        <v>2</v>
      </c>
      <c r="D984">
        <v>368</v>
      </c>
      <c r="E984">
        <v>3</v>
      </c>
      <c r="F984" t="s">
        <v>66</v>
      </c>
      <c r="G984" t="s">
        <v>67</v>
      </c>
      <c r="H984" t="s">
        <v>68</v>
      </c>
      <c r="I984" t="s">
        <v>7</v>
      </c>
      <c r="J984" t="s">
        <v>7</v>
      </c>
      <c r="K984" t="s">
        <v>70</v>
      </c>
      <c r="L984">
        <v>50</v>
      </c>
      <c r="M984">
        <v>1271127</v>
      </c>
      <c r="N984">
        <v>6</v>
      </c>
      <c r="O984">
        <v>4</v>
      </c>
      <c r="P984" t="s">
        <v>109</v>
      </c>
      <c r="Q984" t="s">
        <v>4498</v>
      </c>
      <c r="R984">
        <v>34</v>
      </c>
      <c r="T984">
        <v>5</v>
      </c>
      <c r="U984">
        <v>10</v>
      </c>
      <c r="V984">
        <v>7</v>
      </c>
      <c r="W984">
        <v>0</v>
      </c>
      <c r="X984">
        <v>7</v>
      </c>
      <c r="Y984">
        <v>1</v>
      </c>
      <c r="Z984">
        <v>13</v>
      </c>
      <c r="AA984">
        <v>18</v>
      </c>
      <c r="AB984">
        <v>50</v>
      </c>
      <c r="AC984">
        <v>13</v>
      </c>
      <c r="AD984">
        <v>8</v>
      </c>
      <c r="AE984">
        <v>1</v>
      </c>
      <c r="AF984">
        <v>22</v>
      </c>
      <c r="AG984">
        <v>0</v>
      </c>
      <c r="AH984">
        <v>37</v>
      </c>
      <c r="AI984">
        <v>28</v>
      </c>
      <c r="AJ984">
        <v>36</v>
      </c>
      <c r="AK984">
        <v>37</v>
      </c>
      <c r="AL984">
        <v>0</v>
      </c>
      <c r="AM984">
        <v>0.12</v>
      </c>
      <c r="AN984">
        <v>3.2727272727272729</v>
      </c>
      <c r="AO984">
        <v>0</v>
      </c>
      <c r="AP984" t="s">
        <v>82</v>
      </c>
      <c r="AQ984" t="s">
        <v>73</v>
      </c>
      <c r="AR984" t="s">
        <v>1101</v>
      </c>
      <c r="AS984">
        <v>1235</v>
      </c>
      <c r="AT984">
        <v>1165</v>
      </c>
      <c r="AU984">
        <v>0</v>
      </c>
      <c r="AV984">
        <v>0</v>
      </c>
      <c r="AW984">
        <v>2.4</v>
      </c>
      <c r="AX984">
        <v>0.1846153846153846</v>
      </c>
      <c r="AY984">
        <v>4.0615384615384613</v>
      </c>
      <c r="AZ984" t="s">
        <v>74</v>
      </c>
      <c r="BA984">
        <v>1.9384615384615387</v>
      </c>
      <c r="BB984">
        <v>10.500000000000002</v>
      </c>
      <c r="BC984" t="s">
        <v>76</v>
      </c>
      <c r="BD984">
        <v>0</v>
      </c>
      <c r="BE984" t="s">
        <v>76</v>
      </c>
      <c r="BF984">
        <v>2.1539999999999999</v>
      </c>
      <c r="BG984" t="s">
        <v>5766</v>
      </c>
    </row>
    <row r="985" spans="1:59" x14ac:dyDescent="0.25">
      <c r="A985" t="s">
        <v>1163</v>
      </c>
      <c r="B985" t="s">
        <v>156</v>
      </c>
      <c r="C985">
        <v>2</v>
      </c>
      <c r="D985">
        <v>369</v>
      </c>
      <c r="E985">
        <v>3</v>
      </c>
      <c r="F985" t="s">
        <v>66</v>
      </c>
      <c r="G985" t="s">
        <v>67</v>
      </c>
      <c r="H985" t="s">
        <v>68</v>
      </c>
      <c r="I985" t="s">
        <v>7</v>
      </c>
      <c r="J985" t="s">
        <v>7</v>
      </c>
      <c r="K985" t="s">
        <v>70</v>
      </c>
      <c r="L985">
        <v>50</v>
      </c>
      <c r="M985">
        <v>1271129</v>
      </c>
      <c r="N985">
        <v>6</v>
      </c>
      <c r="O985">
        <v>4</v>
      </c>
      <c r="P985" t="s">
        <v>109</v>
      </c>
      <c r="Q985" t="s">
        <v>4498</v>
      </c>
      <c r="R985">
        <v>34</v>
      </c>
      <c r="T985">
        <v>8</v>
      </c>
      <c r="U985">
        <v>13</v>
      </c>
      <c r="V985">
        <v>5</v>
      </c>
      <c r="W985">
        <v>0</v>
      </c>
      <c r="X985">
        <v>5</v>
      </c>
      <c r="Y985">
        <v>1</v>
      </c>
      <c r="Z985">
        <v>14</v>
      </c>
      <c r="AA985">
        <v>19</v>
      </c>
      <c r="AB985">
        <v>50</v>
      </c>
      <c r="AC985">
        <v>16</v>
      </c>
      <c r="AD985">
        <v>6</v>
      </c>
      <c r="AE985">
        <v>1</v>
      </c>
      <c r="AF985">
        <v>23</v>
      </c>
      <c r="AG985">
        <v>0</v>
      </c>
      <c r="AH985">
        <v>34</v>
      </c>
      <c r="AI985">
        <v>27</v>
      </c>
      <c r="AJ985">
        <v>33</v>
      </c>
      <c r="AK985">
        <v>34</v>
      </c>
      <c r="AL985">
        <v>0</v>
      </c>
      <c r="AM985">
        <v>0.12</v>
      </c>
      <c r="AN985">
        <v>3</v>
      </c>
      <c r="AO985">
        <v>0</v>
      </c>
      <c r="AP985" t="s">
        <v>82</v>
      </c>
      <c r="AQ985" t="s">
        <v>73</v>
      </c>
      <c r="AR985" t="s">
        <v>1101</v>
      </c>
      <c r="AS985">
        <v>1036</v>
      </c>
      <c r="AT985">
        <v>999</v>
      </c>
      <c r="AU985">
        <v>0</v>
      </c>
      <c r="AV985">
        <v>0</v>
      </c>
      <c r="AW985">
        <v>2.0350000000000001</v>
      </c>
      <c r="AX985">
        <v>0.12718750000000001</v>
      </c>
      <c r="AY985">
        <v>2.9253125000000004</v>
      </c>
      <c r="AZ985" t="s">
        <v>74</v>
      </c>
      <c r="BA985">
        <v>3.0746874999999996</v>
      </c>
      <c r="BB985">
        <v>24.17444717444717</v>
      </c>
      <c r="BC985" t="s">
        <v>76</v>
      </c>
      <c r="BD985">
        <v>0</v>
      </c>
      <c r="BE985" t="s">
        <v>76</v>
      </c>
      <c r="BF985">
        <v>2.2469999999999999</v>
      </c>
      <c r="BG985" t="s">
        <v>5766</v>
      </c>
    </row>
    <row r="986" spans="1:59" x14ac:dyDescent="0.25">
      <c r="A986" t="s">
        <v>1164</v>
      </c>
      <c r="B986" t="s">
        <v>156</v>
      </c>
      <c r="C986">
        <v>2</v>
      </c>
      <c r="D986">
        <v>370</v>
      </c>
      <c r="E986">
        <v>3</v>
      </c>
      <c r="F986" t="s">
        <v>66</v>
      </c>
      <c r="G986" t="s">
        <v>67</v>
      </c>
      <c r="H986" t="s">
        <v>68</v>
      </c>
      <c r="I986" t="s">
        <v>7</v>
      </c>
      <c r="J986" t="s">
        <v>7</v>
      </c>
      <c r="K986" t="s">
        <v>70</v>
      </c>
      <c r="L986">
        <v>50</v>
      </c>
      <c r="M986">
        <v>1271131</v>
      </c>
      <c r="N986">
        <v>6</v>
      </c>
      <c r="O986">
        <v>4</v>
      </c>
      <c r="P986" t="s">
        <v>109</v>
      </c>
      <c r="Q986" t="s">
        <v>4498</v>
      </c>
      <c r="R986">
        <v>34</v>
      </c>
      <c r="T986">
        <v>11</v>
      </c>
      <c r="U986">
        <v>16</v>
      </c>
      <c r="V986">
        <v>4</v>
      </c>
      <c r="W986">
        <v>0</v>
      </c>
      <c r="X986">
        <v>4</v>
      </c>
      <c r="Y986">
        <v>1</v>
      </c>
      <c r="Z986">
        <v>16</v>
      </c>
      <c r="AA986">
        <v>21</v>
      </c>
      <c r="AB986">
        <v>50</v>
      </c>
      <c r="AC986">
        <v>18</v>
      </c>
      <c r="AD986">
        <v>5</v>
      </c>
      <c r="AE986">
        <v>2</v>
      </c>
      <c r="AF986">
        <v>25</v>
      </c>
      <c r="AG986">
        <v>0</v>
      </c>
      <c r="AH986">
        <v>32</v>
      </c>
      <c r="AI986">
        <v>25</v>
      </c>
      <c r="AJ986">
        <v>30</v>
      </c>
      <c r="AK986">
        <v>32</v>
      </c>
      <c r="AL986">
        <v>0</v>
      </c>
      <c r="AM986">
        <v>0.12</v>
      </c>
      <c r="AN986">
        <v>2.7272727272727275</v>
      </c>
      <c r="AO986">
        <v>0</v>
      </c>
      <c r="AP986" t="s">
        <v>82</v>
      </c>
      <c r="AQ986" t="s">
        <v>73</v>
      </c>
      <c r="AR986" t="s">
        <v>1101</v>
      </c>
      <c r="AS986">
        <v>1433</v>
      </c>
      <c r="AT986">
        <v>1445</v>
      </c>
      <c r="AU986">
        <v>0</v>
      </c>
      <c r="AV986">
        <v>0</v>
      </c>
      <c r="AW986">
        <v>2.8780000000000001</v>
      </c>
      <c r="AX986">
        <v>0.15988888888888889</v>
      </c>
      <c r="AY986">
        <v>3.9972222222222222</v>
      </c>
      <c r="AZ986" t="s">
        <v>74</v>
      </c>
      <c r="BA986">
        <v>2.0027777777777778</v>
      </c>
      <c r="BB986">
        <v>12.52605976372481</v>
      </c>
      <c r="BC986" t="s">
        <v>76</v>
      </c>
      <c r="BD986">
        <v>0</v>
      </c>
      <c r="BE986" t="s">
        <v>76</v>
      </c>
      <c r="BF986">
        <v>2.883</v>
      </c>
      <c r="BG986" t="s">
        <v>5766</v>
      </c>
    </row>
    <row r="987" spans="1:59" x14ac:dyDescent="0.25">
      <c r="A987" t="s">
        <v>1165</v>
      </c>
      <c r="B987" t="s">
        <v>156</v>
      </c>
      <c r="C987">
        <v>2</v>
      </c>
      <c r="D987">
        <v>371</v>
      </c>
      <c r="E987">
        <v>3</v>
      </c>
      <c r="F987" t="s">
        <v>66</v>
      </c>
      <c r="G987" t="s">
        <v>67</v>
      </c>
      <c r="H987" t="s">
        <v>77</v>
      </c>
      <c r="I987" t="s">
        <v>5</v>
      </c>
      <c r="J987" t="s">
        <v>78</v>
      </c>
      <c r="K987" t="s">
        <v>70</v>
      </c>
      <c r="L987">
        <v>50</v>
      </c>
      <c r="M987">
        <v>1271133</v>
      </c>
      <c r="N987">
        <v>5</v>
      </c>
      <c r="O987">
        <v>4</v>
      </c>
      <c r="P987" t="s">
        <v>109</v>
      </c>
      <c r="Q987" t="s">
        <v>4498</v>
      </c>
      <c r="R987">
        <v>34</v>
      </c>
      <c r="T987">
        <v>0</v>
      </c>
      <c r="U987">
        <v>4</v>
      </c>
      <c r="V987">
        <v>0</v>
      </c>
      <c r="W987">
        <v>0</v>
      </c>
      <c r="X987">
        <v>0</v>
      </c>
      <c r="Y987">
        <v>0</v>
      </c>
      <c r="Z987">
        <v>0</v>
      </c>
      <c r="AA987">
        <v>4</v>
      </c>
      <c r="AB987">
        <v>50</v>
      </c>
      <c r="AC987">
        <v>4</v>
      </c>
      <c r="AD987">
        <v>0</v>
      </c>
      <c r="AE987">
        <v>0</v>
      </c>
      <c r="AF987">
        <v>4</v>
      </c>
      <c r="AG987">
        <v>0</v>
      </c>
      <c r="AH987">
        <v>46</v>
      </c>
      <c r="AI987">
        <v>46</v>
      </c>
      <c r="AJ987">
        <v>46</v>
      </c>
      <c r="AK987">
        <v>46</v>
      </c>
      <c r="AL987">
        <v>0</v>
      </c>
      <c r="AM987">
        <v>0.1</v>
      </c>
      <c r="AN987">
        <v>4.1818181818181817</v>
      </c>
      <c r="AO987">
        <v>0</v>
      </c>
      <c r="AP987" t="s">
        <v>79</v>
      </c>
      <c r="AQ987" t="s">
        <v>73</v>
      </c>
      <c r="AR987" t="s">
        <v>1101</v>
      </c>
      <c r="AS987">
        <v>0</v>
      </c>
      <c r="AT987">
        <v>0</v>
      </c>
      <c r="AU987">
        <v>0</v>
      </c>
      <c r="AV987">
        <v>0</v>
      </c>
      <c r="AW987">
        <v>0</v>
      </c>
      <c r="AX987">
        <v>0</v>
      </c>
      <c r="AY987">
        <v>0</v>
      </c>
      <c r="AZ987" t="s">
        <v>80</v>
      </c>
      <c r="BA987">
        <v>5</v>
      </c>
      <c r="BB987">
        <v>0</v>
      </c>
      <c r="BC987" t="s">
        <v>76</v>
      </c>
      <c r="BD987">
        <v>0</v>
      </c>
      <c r="BE987" t="s">
        <v>76</v>
      </c>
      <c r="BF987">
        <v>4.8923226666666668</v>
      </c>
      <c r="BG987" t="s">
        <v>5766</v>
      </c>
    </row>
    <row r="988" spans="1:59" x14ac:dyDescent="0.25">
      <c r="A988" t="s">
        <v>1166</v>
      </c>
      <c r="B988" t="s">
        <v>156</v>
      </c>
      <c r="C988">
        <v>2</v>
      </c>
      <c r="D988">
        <v>372</v>
      </c>
      <c r="E988">
        <v>3</v>
      </c>
      <c r="F988" t="s">
        <v>66</v>
      </c>
      <c r="G988" t="s">
        <v>67</v>
      </c>
      <c r="H988" t="s">
        <v>68</v>
      </c>
      <c r="I988" t="s">
        <v>7</v>
      </c>
      <c r="J988" t="s">
        <v>7</v>
      </c>
      <c r="K988" t="s">
        <v>70</v>
      </c>
      <c r="L988">
        <v>50</v>
      </c>
      <c r="M988">
        <v>1271135</v>
      </c>
      <c r="N988">
        <v>6</v>
      </c>
      <c r="O988">
        <v>4</v>
      </c>
      <c r="P988" t="s">
        <v>109</v>
      </c>
      <c r="Q988" t="s">
        <v>4498</v>
      </c>
      <c r="R988">
        <v>34</v>
      </c>
      <c r="T988">
        <v>6</v>
      </c>
      <c r="U988">
        <v>11</v>
      </c>
      <c r="V988">
        <v>7</v>
      </c>
      <c r="W988">
        <v>0</v>
      </c>
      <c r="X988">
        <v>7</v>
      </c>
      <c r="Y988">
        <v>2</v>
      </c>
      <c r="Z988">
        <v>15</v>
      </c>
      <c r="AA988">
        <v>20</v>
      </c>
      <c r="AB988">
        <v>50</v>
      </c>
      <c r="AC988">
        <v>15</v>
      </c>
      <c r="AD988">
        <v>11</v>
      </c>
      <c r="AE988">
        <v>3</v>
      </c>
      <c r="AF988">
        <v>29</v>
      </c>
      <c r="AG988">
        <v>0</v>
      </c>
      <c r="AH988">
        <v>35</v>
      </c>
      <c r="AI988">
        <v>21</v>
      </c>
      <c r="AJ988">
        <v>32</v>
      </c>
      <c r="AK988">
        <v>35</v>
      </c>
      <c r="AL988">
        <v>0</v>
      </c>
      <c r="AM988">
        <v>0.12</v>
      </c>
      <c r="AN988">
        <v>2.9090909090909092</v>
      </c>
      <c r="AO988">
        <v>0</v>
      </c>
      <c r="AP988" t="s">
        <v>82</v>
      </c>
      <c r="AQ988" t="s">
        <v>73</v>
      </c>
      <c r="AR988" t="s">
        <v>1101</v>
      </c>
      <c r="AS988">
        <v>1165</v>
      </c>
      <c r="AT988">
        <v>1141</v>
      </c>
      <c r="AU988">
        <v>0</v>
      </c>
      <c r="AV988">
        <v>0</v>
      </c>
      <c r="AW988">
        <v>2.306</v>
      </c>
      <c r="AX988">
        <v>0.15373333333333333</v>
      </c>
      <c r="AY988">
        <v>4.4582666666666668</v>
      </c>
      <c r="AZ988" t="s">
        <v>74</v>
      </c>
      <c r="BA988">
        <v>1.5417333333333332</v>
      </c>
      <c r="BB988">
        <v>10.028620988725065</v>
      </c>
      <c r="BC988" t="s">
        <v>76</v>
      </c>
      <c r="BD988">
        <v>0</v>
      </c>
      <c r="BE988" t="s">
        <v>76</v>
      </c>
      <c r="BF988">
        <v>2.7749999999999999</v>
      </c>
      <c r="BG988" t="s">
        <v>5766</v>
      </c>
    </row>
    <row r="989" spans="1:59" x14ac:dyDescent="0.25">
      <c r="A989" t="s">
        <v>1167</v>
      </c>
      <c r="B989" t="s">
        <v>156</v>
      </c>
      <c r="C989">
        <v>2</v>
      </c>
      <c r="D989">
        <v>373</v>
      </c>
      <c r="E989">
        <v>3</v>
      </c>
      <c r="F989" t="s">
        <v>66</v>
      </c>
      <c r="G989" t="s">
        <v>67</v>
      </c>
      <c r="H989" t="s">
        <v>68</v>
      </c>
      <c r="I989" t="s">
        <v>7</v>
      </c>
      <c r="J989" t="s">
        <v>7</v>
      </c>
      <c r="K989" t="s">
        <v>70</v>
      </c>
      <c r="L989">
        <v>50</v>
      </c>
      <c r="M989">
        <v>1271137</v>
      </c>
      <c r="N989">
        <v>6</v>
      </c>
      <c r="O989">
        <v>4</v>
      </c>
      <c r="P989" t="s">
        <v>109</v>
      </c>
      <c r="Q989" t="s">
        <v>4498</v>
      </c>
      <c r="R989">
        <v>34</v>
      </c>
      <c r="T989">
        <v>13</v>
      </c>
      <c r="U989">
        <v>18</v>
      </c>
      <c r="V989">
        <v>5</v>
      </c>
      <c r="W989">
        <v>0</v>
      </c>
      <c r="X989">
        <v>5</v>
      </c>
      <c r="Y989">
        <v>2</v>
      </c>
      <c r="Z989">
        <v>20</v>
      </c>
      <c r="AA989">
        <v>25</v>
      </c>
      <c r="AB989">
        <v>50</v>
      </c>
      <c r="AC989">
        <v>23</v>
      </c>
      <c r="AD989">
        <v>9</v>
      </c>
      <c r="AE989">
        <v>2</v>
      </c>
      <c r="AF989">
        <v>34</v>
      </c>
      <c r="AG989">
        <v>0</v>
      </c>
      <c r="AH989">
        <v>27</v>
      </c>
      <c r="AI989">
        <v>16</v>
      </c>
      <c r="AJ989">
        <v>25</v>
      </c>
      <c r="AK989">
        <v>27</v>
      </c>
      <c r="AL989">
        <v>0</v>
      </c>
      <c r="AM989">
        <v>0.12</v>
      </c>
      <c r="AN989">
        <v>2.2727272727272729</v>
      </c>
      <c r="AO989">
        <v>0</v>
      </c>
      <c r="AP989" t="s">
        <v>82</v>
      </c>
      <c r="AQ989" t="s">
        <v>73</v>
      </c>
      <c r="AR989" t="s">
        <v>1101</v>
      </c>
      <c r="AS989">
        <v>1729</v>
      </c>
      <c r="AT989">
        <v>1774</v>
      </c>
      <c r="AU989">
        <v>0</v>
      </c>
      <c r="AV989">
        <v>0</v>
      </c>
      <c r="AW989">
        <v>3.5030000000000001</v>
      </c>
      <c r="AX989">
        <v>0.15230434782608696</v>
      </c>
      <c r="AY989">
        <v>5.1783478260869567</v>
      </c>
      <c r="AZ989" t="s">
        <v>74</v>
      </c>
      <c r="BA989">
        <v>0.82165217391304335</v>
      </c>
      <c r="BB989">
        <v>5.3948044533257198</v>
      </c>
      <c r="BC989" t="s">
        <v>76</v>
      </c>
      <c r="BD989">
        <v>0</v>
      </c>
      <c r="BE989" t="s">
        <v>76</v>
      </c>
      <c r="BF989">
        <v>4.1870000000000003</v>
      </c>
      <c r="BG989" t="s">
        <v>5766</v>
      </c>
    </row>
    <row r="990" spans="1:59" x14ac:dyDescent="0.25">
      <c r="A990" t="s">
        <v>1168</v>
      </c>
      <c r="B990" t="s">
        <v>156</v>
      </c>
      <c r="C990">
        <v>2</v>
      </c>
      <c r="D990">
        <v>374</v>
      </c>
      <c r="E990">
        <v>3</v>
      </c>
      <c r="F990" t="s">
        <v>66</v>
      </c>
      <c r="G990" t="s">
        <v>67</v>
      </c>
      <c r="H990" t="s">
        <v>68</v>
      </c>
      <c r="I990" t="s">
        <v>7</v>
      </c>
      <c r="J990" t="s">
        <v>7</v>
      </c>
      <c r="K990" t="s">
        <v>70</v>
      </c>
      <c r="L990">
        <v>50</v>
      </c>
      <c r="M990">
        <v>1271139</v>
      </c>
      <c r="N990">
        <v>6</v>
      </c>
      <c r="O990">
        <v>4</v>
      </c>
      <c r="P990" t="s">
        <v>109</v>
      </c>
      <c r="Q990" t="s">
        <v>4498</v>
      </c>
      <c r="R990">
        <v>34</v>
      </c>
      <c r="T990">
        <v>11</v>
      </c>
      <c r="U990">
        <v>16</v>
      </c>
      <c r="V990">
        <v>5</v>
      </c>
      <c r="W990">
        <v>0</v>
      </c>
      <c r="X990">
        <v>5</v>
      </c>
      <c r="Y990">
        <v>2</v>
      </c>
      <c r="Z990">
        <v>18</v>
      </c>
      <c r="AA990">
        <v>23</v>
      </c>
      <c r="AB990">
        <v>50</v>
      </c>
      <c r="AC990">
        <v>20</v>
      </c>
      <c r="AD990">
        <v>8</v>
      </c>
      <c r="AE990">
        <v>2</v>
      </c>
      <c r="AF990">
        <v>30</v>
      </c>
      <c r="AG990">
        <v>0</v>
      </c>
      <c r="AH990">
        <v>30</v>
      </c>
      <c r="AI990">
        <v>20</v>
      </c>
      <c r="AJ990">
        <v>28</v>
      </c>
      <c r="AK990">
        <v>30</v>
      </c>
      <c r="AL990">
        <v>0</v>
      </c>
      <c r="AM990">
        <v>0.12</v>
      </c>
      <c r="AN990">
        <v>2.5454545454545454</v>
      </c>
      <c r="AO990">
        <v>0</v>
      </c>
      <c r="AP990" t="s">
        <v>82</v>
      </c>
      <c r="AQ990" t="s">
        <v>73</v>
      </c>
      <c r="AR990" t="s">
        <v>1101</v>
      </c>
      <c r="AS990">
        <v>1970</v>
      </c>
      <c r="AT990">
        <v>1945</v>
      </c>
      <c r="AU990">
        <v>0</v>
      </c>
      <c r="AV990">
        <v>0</v>
      </c>
      <c r="AW990">
        <v>3.915</v>
      </c>
      <c r="AX990">
        <v>0.19575000000000001</v>
      </c>
      <c r="AY990">
        <v>5.8725000000000005</v>
      </c>
      <c r="AZ990" t="s">
        <v>74</v>
      </c>
      <c r="BA990">
        <v>0.1274999999999995</v>
      </c>
      <c r="BB990">
        <v>0.65134099616857977</v>
      </c>
      <c r="BC990" t="s">
        <v>76</v>
      </c>
      <c r="BD990">
        <v>0</v>
      </c>
      <c r="BE990" t="s">
        <v>76</v>
      </c>
      <c r="BF990">
        <v>4.8140000000000001</v>
      </c>
      <c r="BG990" t="s">
        <v>5766</v>
      </c>
    </row>
    <row r="991" spans="1:59" x14ac:dyDescent="0.25">
      <c r="A991" t="s">
        <v>1169</v>
      </c>
      <c r="B991" t="s">
        <v>156</v>
      </c>
      <c r="C991">
        <v>2</v>
      </c>
      <c r="D991">
        <v>375</v>
      </c>
      <c r="E991">
        <v>3</v>
      </c>
      <c r="F991" t="s">
        <v>66</v>
      </c>
      <c r="G991" t="s">
        <v>67</v>
      </c>
      <c r="H991" t="s">
        <v>68</v>
      </c>
      <c r="I991" t="s">
        <v>7</v>
      </c>
      <c r="J991" t="s">
        <v>7</v>
      </c>
      <c r="K991" t="s">
        <v>70</v>
      </c>
      <c r="L991">
        <v>50</v>
      </c>
      <c r="M991">
        <v>1271141</v>
      </c>
      <c r="N991">
        <v>6</v>
      </c>
      <c r="O991">
        <v>4</v>
      </c>
      <c r="P991" t="s">
        <v>109</v>
      </c>
      <c r="Q991" t="s">
        <v>4498</v>
      </c>
      <c r="R991">
        <v>34</v>
      </c>
      <c r="T991">
        <v>15</v>
      </c>
      <c r="U991">
        <v>20</v>
      </c>
      <c r="V991">
        <v>4</v>
      </c>
      <c r="W991">
        <v>0</v>
      </c>
      <c r="X991">
        <v>4</v>
      </c>
      <c r="Y991">
        <v>1</v>
      </c>
      <c r="Z991">
        <v>20</v>
      </c>
      <c r="AA991">
        <v>25</v>
      </c>
      <c r="AB991">
        <v>50</v>
      </c>
      <c r="AC991">
        <v>27</v>
      </c>
      <c r="AD991">
        <v>7</v>
      </c>
      <c r="AE991">
        <v>2</v>
      </c>
      <c r="AF991">
        <v>36</v>
      </c>
      <c r="AG991">
        <v>0</v>
      </c>
      <c r="AH991">
        <v>23</v>
      </c>
      <c r="AI991">
        <v>14</v>
      </c>
      <c r="AJ991">
        <v>21</v>
      </c>
      <c r="AK991">
        <v>23</v>
      </c>
      <c r="AL991">
        <v>0</v>
      </c>
      <c r="AM991">
        <v>0.12</v>
      </c>
      <c r="AN991">
        <v>1.9090909090909092</v>
      </c>
      <c r="AO991">
        <v>0</v>
      </c>
      <c r="AP991" t="s">
        <v>82</v>
      </c>
      <c r="AQ991" t="s">
        <v>73</v>
      </c>
      <c r="AR991" t="s">
        <v>1101</v>
      </c>
      <c r="AS991">
        <v>2121</v>
      </c>
      <c r="AT991">
        <v>2067</v>
      </c>
      <c r="AU991">
        <v>0</v>
      </c>
      <c r="AV991">
        <v>0</v>
      </c>
      <c r="AW991">
        <v>4.1879999999999997</v>
      </c>
      <c r="AX991">
        <v>0.15511111111111109</v>
      </c>
      <c r="AY991">
        <v>5.5839999999999996</v>
      </c>
      <c r="AZ991" t="s">
        <v>74</v>
      </c>
      <c r="BA991">
        <v>0.41600000000000037</v>
      </c>
      <c r="BB991">
        <v>2.6819484240687705</v>
      </c>
      <c r="BC991" t="s">
        <v>76</v>
      </c>
      <c r="BD991">
        <v>0</v>
      </c>
      <c r="BE991" t="s">
        <v>76</v>
      </c>
      <c r="BF991">
        <v>4.2039999999999997</v>
      </c>
      <c r="BG991" t="s">
        <v>5766</v>
      </c>
    </row>
    <row r="992" spans="1:59" x14ac:dyDescent="0.25">
      <c r="A992" t="s">
        <v>1170</v>
      </c>
      <c r="B992" t="s">
        <v>156</v>
      </c>
      <c r="C992">
        <v>2</v>
      </c>
      <c r="D992">
        <v>376</v>
      </c>
      <c r="E992">
        <v>3</v>
      </c>
      <c r="F992" t="s">
        <v>66</v>
      </c>
      <c r="G992" t="s">
        <v>67</v>
      </c>
      <c r="H992" t="s">
        <v>68</v>
      </c>
      <c r="I992" t="s">
        <v>5</v>
      </c>
      <c r="J992" t="s">
        <v>99</v>
      </c>
      <c r="K992" t="s">
        <v>70</v>
      </c>
      <c r="L992">
        <v>50</v>
      </c>
      <c r="M992">
        <v>1271143</v>
      </c>
      <c r="N992">
        <v>6</v>
      </c>
      <c r="O992">
        <v>4</v>
      </c>
      <c r="P992" t="s">
        <v>109</v>
      </c>
      <c r="Q992" t="s">
        <v>4498</v>
      </c>
      <c r="R992">
        <v>34</v>
      </c>
      <c r="T992">
        <v>0</v>
      </c>
      <c r="U992">
        <v>5</v>
      </c>
      <c r="V992">
        <v>0</v>
      </c>
      <c r="W992">
        <v>0</v>
      </c>
      <c r="X992">
        <v>0</v>
      </c>
      <c r="Y992">
        <v>0</v>
      </c>
      <c r="Z992">
        <v>0</v>
      </c>
      <c r="AA992">
        <v>5</v>
      </c>
      <c r="AB992">
        <v>50</v>
      </c>
      <c r="AC992">
        <v>5</v>
      </c>
      <c r="AD992">
        <v>0</v>
      </c>
      <c r="AE992">
        <v>0</v>
      </c>
      <c r="AF992">
        <v>5</v>
      </c>
      <c r="AG992">
        <v>0</v>
      </c>
      <c r="AH992">
        <v>45</v>
      </c>
      <c r="AI992">
        <v>45</v>
      </c>
      <c r="AJ992">
        <v>45</v>
      </c>
      <c r="AK992">
        <v>45</v>
      </c>
      <c r="AL992">
        <v>0</v>
      </c>
      <c r="AM992">
        <v>0.12</v>
      </c>
      <c r="AN992">
        <v>4.0909090909090908</v>
      </c>
      <c r="AO992">
        <v>0</v>
      </c>
      <c r="AP992" t="s">
        <v>79</v>
      </c>
      <c r="AQ992" t="s">
        <v>73</v>
      </c>
      <c r="AR992" t="s">
        <v>1101</v>
      </c>
      <c r="AS992">
        <v>208</v>
      </c>
      <c r="AT992">
        <v>185</v>
      </c>
      <c r="AU992">
        <v>0</v>
      </c>
      <c r="AV992">
        <v>0</v>
      </c>
      <c r="AW992">
        <v>0.39300000000000002</v>
      </c>
      <c r="AX992">
        <v>7.8600000000000003E-2</v>
      </c>
      <c r="AY992">
        <v>0.39300000000000002</v>
      </c>
      <c r="AZ992" t="s">
        <v>74</v>
      </c>
      <c r="BA992">
        <v>5.6070000000000002</v>
      </c>
      <c r="BB992">
        <v>71.335877862595424</v>
      </c>
      <c r="BC992" t="s">
        <v>81</v>
      </c>
      <c r="BD992">
        <v>0</v>
      </c>
      <c r="BE992" t="s">
        <v>76</v>
      </c>
      <c r="BF992">
        <v>0.39200000000000002</v>
      </c>
      <c r="BG992" t="s">
        <v>5766</v>
      </c>
    </row>
    <row r="993" spans="1:59" x14ac:dyDescent="0.25">
      <c r="A993" t="s">
        <v>1171</v>
      </c>
      <c r="B993" t="s">
        <v>156</v>
      </c>
      <c r="C993">
        <v>2</v>
      </c>
      <c r="D993">
        <v>377</v>
      </c>
      <c r="E993">
        <v>3</v>
      </c>
      <c r="F993" t="s">
        <v>66</v>
      </c>
      <c r="G993" t="s">
        <v>67</v>
      </c>
      <c r="H993" t="s">
        <v>68</v>
      </c>
      <c r="I993" t="s">
        <v>7</v>
      </c>
      <c r="J993" t="s">
        <v>7</v>
      </c>
      <c r="K993" t="s">
        <v>70</v>
      </c>
      <c r="L993">
        <v>50</v>
      </c>
      <c r="M993">
        <v>1271145</v>
      </c>
      <c r="N993">
        <v>6</v>
      </c>
      <c r="O993">
        <v>4</v>
      </c>
      <c r="P993" t="s">
        <v>109</v>
      </c>
      <c r="Q993" t="s">
        <v>4499</v>
      </c>
      <c r="R993">
        <v>35</v>
      </c>
      <c r="T993">
        <v>4</v>
      </c>
      <c r="U993">
        <v>9</v>
      </c>
      <c r="V993">
        <v>4</v>
      </c>
      <c r="W993">
        <v>0</v>
      </c>
      <c r="X993">
        <v>4</v>
      </c>
      <c r="Y993">
        <v>0</v>
      </c>
      <c r="Z993">
        <v>8</v>
      </c>
      <c r="AA993">
        <v>13</v>
      </c>
      <c r="AB993">
        <v>50</v>
      </c>
      <c r="AC993">
        <v>9</v>
      </c>
      <c r="AD993">
        <v>7</v>
      </c>
      <c r="AE993">
        <v>0</v>
      </c>
      <c r="AF993">
        <v>16</v>
      </c>
      <c r="AG993">
        <v>0</v>
      </c>
      <c r="AH993">
        <v>41</v>
      </c>
      <c r="AI993">
        <v>34</v>
      </c>
      <c r="AJ993">
        <v>41</v>
      </c>
      <c r="AK993">
        <v>41</v>
      </c>
      <c r="AL993">
        <v>0</v>
      </c>
      <c r="AM993">
        <v>0.12</v>
      </c>
      <c r="AN993">
        <v>3.7272727272727275</v>
      </c>
      <c r="AO993">
        <v>0</v>
      </c>
      <c r="AP993" t="s">
        <v>82</v>
      </c>
      <c r="AQ993" t="s">
        <v>73</v>
      </c>
      <c r="AR993" t="s">
        <v>1101</v>
      </c>
      <c r="AS993">
        <v>571</v>
      </c>
      <c r="AT993">
        <v>578</v>
      </c>
      <c r="AU993">
        <v>0</v>
      </c>
      <c r="AV993">
        <v>0</v>
      </c>
      <c r="AW993">
        <v>1.149</v>
      </c>
      <c r="AX993">
        <v>0.12766666666666668</v>
      </c>
      <c r="AY993">
        <v>2.0426666666666669</v>
      </c>
      <c r="AZ993" t="s">
        <v>74</v>
      </c>
      <c r="BA993">
        <v>3.9573333333333331</v>
      </c>
      <c r="BB993">
        <v>30.997389033942554</v>
      </c>
      <c r="BC993" t="s">
        <v>75</v>
      </c>
      <c r="BD993">
        <v>0</v>
      </c>
      <c r="BE993" t="s">
        <v>76</v>
      </c>
      <c r="BF993">
        <v>1.5640000000000001</v>
      </c>
      <c r="BG993" t="s">
        <v>5767</v>
      </c>
    </row>
    <row r="994" spans="1:59" x14ac:dyDescent="0.25">
      <c r="A994" t="s">
        <v>1172</v>
      </c>
      <c r="B994" t="s">
        <v>156</v>
      </c>
      <c r="C994">
        <v>2</v>
      </c>
      <c r="D994">
        <v>378</v>
      </c>
      <c r="E994">
        <v>3</v>
      </c>
      <c r="F994" t="s">
        <v>66</v>
      </c>
      <c r="G994" t="s">
        <v>67</v>
      </c>
      <c r="H994" t="s">
        <v>68</v>
      </c>
      <c r="I994" t="s">
        <v>7</v>
      </c>
      <c r="J994" t="s">
        <v>7</v>
      </c>
      <c r="K994" t="s">
        <v>70</v>
      </c>
      <c r="L994">
        <v>50</v>
      </c>
      <c r="M994">
        <v>1271147</v>
      </c>
      <c r="N994">
        <v>6</v>
      </c>
      <c r="O994">
        <v>4</v>
      </c>
      <c r="P994" t="s">
        <v>109</v>
      </c>
      <c r="Q994" t="s">
        <v>4499</v>
      </c>
      <c r="R994">
        <v>35</v>
      </c>
      <c r="T994">
        <v>4</v>
      </c>
      <c r="U994">
        <v>9</v>
      </c>
      <c r="V994">
        <v>7</v>
      </c>
      <c r="W994">
        <v>0</v>
      </c>
      <c r="X994">
        <v>7</v>
      </c>
      <c r="Y994">
        <v>1</v>
      </c>
      <c r="Z994">
        <v>12</v>
      </c>
      <c r="AA994">
        <v>17</v>
      </c>
      <c r="AB994">
        <v>50</v>
      </c>
      <c r="AC994">
        <v>10</v>
      </c>
      <c r="AD994">
        <v>10</v>
      </c>
      <c r="AE994">
        <v>1</v>
      </c>
      <c r="AF994">
        <v>21</v>
      </c>
      <c r="AG994">
        <v>0</v>
      </c>
      <c r="AH994">
        <v>40</v>
      </c>
      <c r="AI994">
        <v>29</v>
      </c>
      <c r="AJ994">
        <v>39</v>
      </c>
      <c r="AK994">
        <v>40</v>
      </c>
      <c r="AL994">
        <v>0</v>
      </c>
      <c r="AM994">
        <v>0.12</v>
      </c>
      <c r="AN994">
        <v>3.5454545454545454</v>
      </c>
      <c r="AO994">
        <v>0</v>
      </c>
      <c r="AP994" t="s">
        <v>82</v>
      </c>
      <c r="AQ994" t="s">
        <v>73</v>
      </c>
      <c r="AR994" t="s">
        <v>1101</v>
      </c>
      <c r="AS994">
        <v>1018</v>
      </c>
      <c r="AT994">
        <v>972</v>
      </c>
      <c r="AU994">
        <v>0</v>
      </c>
      <c r="AV994">
        <v>0</v>
      </c>
      <c r="AW994">
        <v>1.99</v>
      </c>
      <c r="AX994">
        <v>0.19900000000000001</v>
      </c>
      <c r="AY994">
        <v>4.1790000000000003</v>
      </c>
      <c r="AZ994" t="s">
        <v>74</v>
      </c>
      <c r="BA994">
        <v>1.8209999999999997</v>
      </c>
      <c r="BB994">
        <v>9.1507537688442184</v>
      </c>
      <c r="BC994" t="s">
        <v>76</v>
      </c>
      <c r="BD994">
        <v>0</v>
      </c>
      <c r="BE994" t="s">
        <v>76</v>
      </c>
      <c r="BF994">
        <v>2.0720000000000001</v>
      </c>
      <c r="BG994" t="s">
        <v>5767</v>
      </c>
    </row>
    <row r="995" spans="1:59" x14ac:dyDescent="0.25">
      <c r="A995" t="s">
        <v>1173</v>
      </c>
      <c r="B995" t="s">
        <v>156</v>
      </c>
      <c r="C995">
        <v>2</v>
      </c>
      <c r="D995">
        <v>379</v>
      </c>
      <c r="E995">
        <v>3</v>
      </c>
      <c r="F995" t="s">
        <v>66</v>
      </c>
      <c r="G995" t="s">
        <v>67</v>
      </c>
      <c r="H995" t="s">
        <v>68</v>
      </c>
      <c r="I995" t="s">
        <v>7</v>
      </c>
      <c r="J995" t="s">
        <v>7</v>
      </c>
      <c r="K995" t="s">
        <v>70</v>
      </c>
      <c r="L995">
        <v>50</v>
      </c>
      <c r="M995">
        <v>1271149</v>
      </c>
      <c r="N995">
        <v>6</v>
      </c>
      <c r="O995">
        <v>4</v>
      </c>
      <c r="P995" t="s">
        <v>109</v>
      </c>
      <c r="Q995" t="s">
        <v>4499</v>
      </c>
      <c r="R995">
        <v>35</v>
      </c>
      <c r="T995">
        <v>16</v>
      </c>
      <c r="U995">
        <v>21</v>
      </c>
      <c r="V995">
        <v>6</v>
      </c>
      <c r="W995">
        <v>0</v>
      </c>
      <c r="X995">
        <v>6</v>
      </c>
      <c r="Y995">
        <v>1</v>
      </c>
      <c r="Z995">
        <v>23</v>
      </c>
      <c r="AA995">
        <v>28</v>
      </c>
      <c r="AB995">
        <v>50</v>
      </c>
      <c r="AC995">
        <v>27</v>
      </c>
      <c r="AD995">
        <v>11</v>
      </c>
      <c r="AE995">
        <v>1</v>
      </c>
      <c r="AF995">
        <v>39</v>
      </c>
      <c r="AG995">
        <v>0</v>
      </c>
      <c r="AH995">
        <v>23</v>
      </c>
      <c r="AI995">
        <v>11</v>
      </c>
      <c r="AJ995">
        <v>22</v>
      </c>
      <c r="AK995">
        <v>23</v>
      </c>
      <c r="AL995">
        <v>0</v>
      </c>
      <c r="AM995">
        <v>0.12</v>
      </c>
      <c r="AN995">
        <v>2</v>
      </c>
      <c r="AO995">
        <v>0</v>
      </c>
      <c r="AP995" t="s">
        <v>82</v>
      </c>
      <c r="AQ995" t="s">
        <v>73</v>
      </c>
      <c r="AR995" t="s">
        <v>1101</v>
      </c>
      <c r="AS995">
        <v>3005</v>
      </c>
      <c r="AT995">
        <v>3017</v>
      </c>
      <c r="AU995">
        <v>0</v>
      </c>
      <c r="AV995">
        <v>0</v>
      </c>
      <c r="AW995">
        <v>6.0220000000000002</v>
      </c>
      <c r="AX995">
        <v>0.22303703703703703</v>
      </c>
      <c r="AY995">
        <v>8.6984444444444442</v>
      </c>
      <c r="AZ995" t="s">
        <v>74</v>
      </c>
      <c r="BA995">
        <v>-2.6984444444444442</v>
      </c>
      <c r="BB995">
        <v>-12.098638326137495</v>
      </c>
      <c r="BC995" t="s">
        <v>76</v>
      </c>
      <c r="BD995">
        <v>0</v>
      </c>
      <c r="BE995" t="s">
        <v>76</v>
      </c>
      <c r="BF995">
        <v>5.9219999999999997</v>
      </c>
      <c r="BG995" t="s">
        <v>5767</v>
      </c>
    </row>
    <row r="996" spans="1:59" x14ac:dyDescent="0.25">
      <c r="A996" t="s">
        <v>1174</v>
      </c>
      <c r="B996" t="s">
        <v>156</v>
      </c>
      <c r="C996">
        <v>2</v>
      </c>
      <c r="D996">
        <v>380</v>
      </c>
      <c r="E996">
        <v>3</v>
      </c>
      <c r="F996" t="s">
        <v>66</v>
      </c>
      <c r="G996" t="s">
        <v>67</v>
      </c>
      <c r="H996" t="s">
        <v>68</v>
      </c>
      <c r="I996" t="s">
        <v>7</v>
      </c>
      <c r="J996" t="s">
        <v>7</v>
      </c>
      <c r="K996" t="s">
        <v>70</v>
      </c>
      <c r="L996">
        <v>50</v>
      </c>
      <c r="M996">
        <v>1271151</v>
      </c>
      <c r="N996">
        <v>6</v>
      </c>
      <c r="O996">
        <v>4</v>
      </c>
      <c r="P996" t="s">
        <v>109</v>
      </c>
      <c r="Q996" t="s">
        <v>4499</v>
      </c>
      <c r="R996">
        <v>35</v>
      </c>
      <c r="T996">
        <v>8</v>
      </c>
      <c r="U996">
        <v>13</v>
      </c>
      <c r="V996">
        <v>5</v>
      </c>
      <c r="W996">
        <v>0</v>
      </c>
      <c r="X996">
        <v>5</v>
      </c>
      <c r="Y996">
        <v>0</v>
      </c>
      <c r="Z996">
        <v>13</v>
      </c>
      <c r="AA996">
        <v>18</v>
      </c>
      <c r="AB996">
        <v>50</v>
      </c>
      <c r="AC996">
        <v>18</v>
      </c>
      <c r="AD996">
        <v>9</v>
      </c>
      <c r="AE996">
        <v>0</v>
      </c>
      <c r="AF996">
        <v>27</v>
      </c>
      <c r="AG996">
        <v>0</v>
      </c>
      <c r="AH996">
        <v>32</v>
      </c>
      <c r="AI996">
        <v>23</v>
      </c>
      <c r="AJ996">
        <v>32</v>
      </c>
      <c r="AK996">
        <v>32</v>
      </c>
      <c r="AL996">
        <v>0</v>
      </c>
      <c r="AM996">
        <v>0.12</v>
      </c>
      <c r="AN996">
        <v>2.9090909090909092</v>
      </c>
      <c r="AO996">
        <v>0</v>
      </c>
      <c r="AP996" t="s">
        <v>82</v>
      </c>
      <c r="AQ996" t="s">
        <v>73</v>
      </c>
      <c r="AR996" t="s">
        <v>1101</v>
      </c>
      <c r="AS996">
        <v>1665</v>
      </c>
      <c r="AT996">
        <v>1678</v>
      </c>
      <c r="AU996">
        <v>0</v>
      </c>
      <c r="AV996">
        <v>0</v>
      </c>
      <c r="AW996">
        <v>3.343</v>
      </c>
      <c r="AX996">
        <v>0.18572222222222223</v>
      </c>
      <c r="AY996">
        <v>5.0145</v>
      </c>
      <c r="AZ996" t="s">
        <v>74</v>
      </c>
      <c r="BA996">
        <v>0.98550000000000004</v>
      </c>
      <c r="BB996">
        <v>5.3063116960813641</v>
      </c>
      <c r="BC996" t="s">
        <v>76</v>
      </c>
      <c r="BD996">
        <v>0</v>
      </c>
      <c r="BE996" t="s">
        <v>76</v>
      </c>
      <c r="BF996">
        <v>3.3149999999999999</v>
      </c>
      <c r="BG996" t="s">
        <v>5767</v>
      </c>
    </row>
    <row r="997" spans="1:59" x14ac:dyDescent="0.25">
      <c r="A997" t="s">
        <v>1175</v>
      </c>
      <c r="B997" t="s">
        <v>156</v>
      </c>
      <c r="C997">
        <v>2</v>
      </c>
      <c r="D997">
        <v>381</v>
      </c>
      <c r="E997">
        <v>3</v>
      </c>
      <c r="F997" t="s">
        <v>66</v>
      </c>
      <c r="G997" t="s">
        <v>67</v>
      </c>
      <c r="H997" t="s">
        <v>68</v>
      </c>
      <c r="I997" t="s">
        <v>7</v>
      </c>
      <c r="J997" t="s">
        <v>7</v>
      </c>
      <c r="K997" t="s">
        <v>70</v>
      </c>
      <c r="L997">
        <v>50</v>
      </c>
      <c r="M997">
        <v>1271153</v>
      </c>
      <c r="N997">
        <v>6</v>
      </c>
      <c r="O997">
        <v>4</v>
      </c>
      <c r="P997" t="s">
        <v>109</v>
      </c>
      <c r="Q997" t="s">
        <v>4499</v>
      </c>
      <c r="R997">
        <v>35</v>
      </c>
      <c r="T997">
        <v>5</v>
      </c>
      <c r="U997">
        <v>10</v>
      </c>
      <c r="V997">
        <v>6</v>
      </c>
      <c r="W997">
        <v>0</v>
      </c>
      <c r="X997">
        <v>6</v>
      </c>
      <c r="Y997">
        <v>3</v>
      </c>
      <c r="Z997">
        <v>14</v>
      </c>
      <c r="AA997">
        <v>19</v>
      </c>
      <c r="AB997">
        <v>50</v>
      </c>
      <c r="AC997">
        <v>13</v>
      </c>
      <c r="AD997">
        <v>8</v>
      </c>
      <c r="AE997">
        <v>3</v>
      </c>
      <c r="AF997">
        <v>24</v>
      </c>
      <c r="AG997">
        <v>0</v>
      </c>
      <c r="AH997">
        <v>37</v>
      </c>
      <c r="AI997">
        <v>26</v>
      </c>
      <c r="AJ997">
        <v>34</v>
      </c>
      <c r="AK997">
        <v>37</v>
      </c>
      <c r="AL997">
        <v>0</v>
      </c>
      <c r="AM997">
        <v>0.12</v>
      </c>
      <c r="AN997">
        <v>3.0909090909090908</v>
      </c>
      <c r="AO997">
        <v>0</v>
      </c>
      <c r="AP997" t="s">
        <v>82</v>
      </c>
      <c r="AQ997" t="s">
        <v>73</v>
      </c>
      <c r="AR997" t="s">
        <v>1101</v>
      </c>
      <c r="AS997">
        <v>907</v>
      </c>
      <c r="AT997">
        <v>859</v>
      </c>
      <c r="AU997">
        <v>0</v>
      </c>
      <c r="AV997">
        <v>0</v>
      </c>
      <c r="AW997">
        <v>1.766</v>
      </c>
      <c r="AX997">
        <v>0.13584615384615384</v>
      </c>
      <c r="AY997">
        <v>3.2603076923076921</v>
      </c>
      <c r="AZ997" t="s">
        <v>74</v>
      </c>
      <c r="BA997">
        <v>2.7396923076923079</v>
      </c>
      <c r="BB997">
        <v>20.167610419026051</v>
      </c>
      <c r="BC997" t="s">
        <v>76</v>
      </c>
      <c r="BD997">
        <v>0</v>
      </c>
      <c r="BE997" t="s">
        <v>76</v>
      </c>
      <c r="BF997">
        <v>1.8069999999999999</v>
      </c>
      <c r="BG997" t="s">
        <v>5767</v>
      </c>
    </row>
    <row r="998" spans="1:59" x14ac:dyDescent="0.25">
      <c r="A998" t="s">
        <v>1176</v>
      </c>
      <c r="B998" t="s">
        <v>156</v>
      </c>
      <c r="C998">
        <v>2</v>
      </c>
      <c r="D998">
        <v>382</v>
      </c>
      <c r="E998">
        <v>3</v>
      </c>
      <c r="F998" t="s">
        <v>66</v>
      </c>
      <c r="G998" t="s">
        <v>67</v>
      </c>
      <c r="H998" t="s">
        <v>77</v>
      </c>
      <c r="I998" t="s">
        <v>5</v>
      </c>
      <c r="J998" t="s">
        <v>78</v>
      </c>
      <c r="K998" t="s">
        <v>70</v>
      </c>
      <c r="L998">
        <v>50</v>
      </c>
      <c r="M998">
        <v>1271155</v>
      </c>
      <c r="N998">
        <v>5</v>
      </c>
      <c r="O998">
        <v>4</v>
      </c>
      <c r="P998" t="s">
        <v>109</v>
      </c>
      <c r="Q998" t="s">
        <v>4499</v>
      </c>
      <c r="R998">
        <v>35</v>
      </c>
      <c r="T998">
        <v>0</v>
      </c>
      <c r="U998">
        <v>4</v>
      </c>
      <c r="V998">
        <v>0</v>
      </c>
      <c r="W998">
        <v>0</v>
      </c>
      <c r="X998">
        <v>0</v>
      </c>
      <c r="Y998">
        <v>0</v>
      </c>
      <c r="Z998">
        <v>0</v>
      </c>
      <c r="AA998">
        <v>4</v>
      </c>
      <c r="AB998">
        <v>50</v>
      </c>
      <c r="AC998">
        <v>4</v>
      </c>
      <c r="AD998">
        <v>0</v>
      </c>
      <c r="AE998">
        <v>0</v>
      </c>
      <c r="AF998">
        <v>4</v>
      </c>
      <c r="AG998">
        <v>0</v>
      </c>
      <c r="AH998">
        <v>46</v>
      </c>
      <c r="AI998">
        <v>46</v>
      </c>
      <c r="AJ998">
        <v>46</v>
      </c>
      <c r="AK998">
        <v>46</v>
      </c>
      <c r="AL998">
        <v>0</v>
      </c>
      <c r="AM998">
        <v>0.1</v>
      </c>
      <c r="AN998">
        <v>4.1818181818181817</v>
      </c>
      <c r="AO998">
        <v>0</v>
      </c>
      <c r="AP998" t="s">
        <v>79</v>
      </c>
      <c r="AQ998" t="s">
        <v>73</v>
      </c>
      <c r="AR998" t="s">
        <v>1101</v>
      </c>
      <c r="AS998">
        <v>0</v>
      </c>
      <c r="AT998">
        <v>0</v>
      </c>
      <c r="AU998">
        <v>0</v>
      </c>
      <c r="AV998">
        <v>0</v>
      </c>
      <c r="AW998">
        <v>0</v>
      </c>
      <c r="AX998">
        <v>0</v>
      </c>
      <c r="AY998">
        <v>0</v>
      </c>
      <c r="AZ998" t="s">
        <v>80</v>
      </c>
      <c r="BA998">
        <v>5</v>
      </c>
      <c r="BB998">
        <v>0</v>
      </c>
      <c r="BC998" t="s">
        <v>76</v>
      </c>
      <c r="BD998">
        <v>0</v>
      </c>
      <c r="BE998" t="s">
        <v>76</v>
      </c>
      <c r="BF998">
        <v>4.7826293333333325</v>
      </c>
      <c r="BG998" t="s">
        <v>5767</v>
      </c>
    </row>
    <row r="999" spans="1:59" x14ac:dyDescent="0.25">
      <c r="A999" t="s">
        <v>1177</v>
      </c>
      <c r="B999" t="s">
        <v>156</v>
      </c>
      <c r="C999">
        <v>2</v>
      </c>
      <c r="D999">
        <v>383</v>
      </c>
      <c r="E999">
        <v>3</v>
      </c>
      <c r="F999" t="s">
        <v>66</v>
      </c>
      <c r="G999" t="s">
        <v>67</v>
      </c>
      <c r="H999" t="s">
        <v>68</v>
      </c>
      <c r="I999" t="s">
        <v>7</v>
      </c>
      <c r="J999" t="s">
        <v>7</v>
      </c>
      <c r="K999" t="s">
        <v>70</v>
      </c>
      <c r="L999">
        <v>50</v>
      </c>
      <c r="M999">
        <v>1271157</v>
      </c>
      <c r="N999">
        <v>6</v>
      </c>
      <c r="O999">
        <v>4</v>
      </c>
      <c r="P999" t="s">
        <v>109</v>
      </c>
      <c r="Q999" t="s">
        <v>4499</v>
      </c>
      <c r="R999">
        <v>35</v>
      </c>
      <c r="T999">
        <v>4</v>
      </c>
      <c r="U999">
        <v>9</v>
      </c>
      <c r="V999">
        <v>7</v>
      </c>
      <c r="W999">
        <v>0</v>
      </c>
      <c r="X999">
        <v>7</v>
      </c>
      <c r="Y999">
        <v>2</v>
      </c>
      <c r="Z999">
        <v>13</v>
      </c>
      <c r="AA999">
        <v>18</v>
      </c>
      <c r="AB999">
        <v>50</v>
      </c>
      <c r="AC999">
        <v>11</v>
      </c>
      <c r="AD999">
        <v>8</v>
      </c>
      <c r="AE999">
        <v>5</v>
      </c>
      <c r="AF999">
        <v>24</v>
      </c>
      <c r="AG999">
        <v>0</v>
      </c>
      <c r="AH999">
        <v>39</v>
      </c>
      <c r="AI999">
        <v>26</v>
      </c>
      <c r="AJ999">
        <v>34</v>
      </c>
      <c r="AK999">
        <v>39</v>
      </c>
      <c r="AL999">
        <v>0</v>
      </c>
      <c r="AM999">
        <v>0.12</v>
      </c>
      <c r="AN999">
        <v>3.0909090909090908</v>
      </c>
      <c r="AO999">
        <v>0</v>
      </c>
      <c r="AP999" t="s">
        <v>82</v>
      </c>
      <c r="AQ999" t="s">
        <v>73</v>
      </c>
      <c r="AR999" t="s">
        <v>1101</v>
      </c>
      <c r="AS999">
        <v>846</v>
      </c>
      <c r="AT999">
        <v>863</v>
      </c>
      <c r="AU999">
        <v>0</v>
      </c>
      <c r="AV999">
        <v>0</v>
      </c>
      <c r="AW999">
        <v>1.7090000000000001</v>
      </c>
      <c r="AX999">
        <v>0.15536363636363637</v>
      </c>
      <c r="AY999">
        <v>3.7287272727272729</v>
      </c>
      <c r="AZ999" t="s">
        <v>74</v>
      </c>
      <c r="BA999">
        <v>2.2712727272727271</v>
      </c>
      <c r="BB999">
        <v>14.619075482738442</v>
      </c>
      <c r="BC999" t="s">
        <v>76</v>
      </c>
      <c r="BD999">
        <v>0</v>
      </c>
      <c r="BE999" t="s">
        <v>76</v>
      </c>
      <c r="BF999">
        <v>1.802</v>
      </c>
      <c r="BG999" t="s">
        <v>5767</v>
      </c>
    </row>
    <row r="1000" spans="1:59" x14ac:dyDescent="0.25">
      <c r="A1000" t="s">
        <v>1178</v>
      </c>
      <c r="B1000" t="s">
        <v>156</v>
      </c>
      <c r="C1000">
        <v>2</v>
      </c>
      <c r="D1000">
        <v>384</v>
      </c>
      <c r="E1000">
        <v>3</v>
      </c>
      <c r="F1000" t="s">
        <v>66</v>
      </c>
      <c r="G1000" t="s">
        <v>67</v>
      </c>
      <c r="H1000" t="s">
        <v>68</v>
      </c>
      <c r="I1000" t="s">
        <v>7</v>
      </c>
      <c r="J1000" t="s">
        <v>7</v>
      </c>
      <c r="K1000" t="s">
        <v>70</v>
      </c>
      <c r="L1000">
        <v>50</v>
      </c>
      <c r="M1000">
        <v>1271159</v>
      </c>
      <c r="N1000">
        <v>6</v>
      </c>
      <c r="O1000">
        <v>4</v>
      </c>
      <c r="P1000" t="s">
        <v>109</v>
      </c>
      <c r="Q1000" t="s">
        <v>4499</v>
      </c>
      <c r="R1000">
        <v>35</v>
      </c>
      <c r="T1000">
        <v>13</v>
      </c>
      <c r="U1000">
        <v>18</v>
      </c>
      <c r="V1000">
        <v>6</v>
      </c>
      <c r="W1000">
        <v>0</v>
      </c>
      <c r="X1000">
        <v>6</v>
      </c>
      <c r="Y1000">
        <v>0</v>
      </c>
      <c r="Z1000">
        <v>19</v>
      </c>
      <c r="AA1000">
        <v>24</v>
      </c>
      <c r="AB1000">
        <v>50</v>
      </c>
      <c r="AC1000">
        <v>19</v>
      </c>
      <c r="AD1000">
        <v>8</v>
      </c>
      <c r="AE1000">
        <v>0</v>
      </c>
      <c r="AF1000">
        <v>27</v>
      </c>
      <c r="AG1000">
        <v>0</v>
      </c>
      <c r="AH1000">
        <v>31</v>
      </c>
      <c r="AI1000">
        <v>23</v>
      </c>
      <c r="AJ1000">
        <v>31</v>
      </c>
      <c r="AK1000">
        <v>31</v>
      </c>
      <c r="AL1000">
        <v>0</v>
      </c>
      <c r="AM1000">
        <v>0.12</v>
      </c>
      <c r="AN1000">
        <v>2.8181818181818183</v>
      </c>
      <c r="AO1000">
        <v>0</v>
      </c>
      <c r="AP1000" t="s">
        <v>82</v>
      </c>
      <c r="AQ1000" t="s">
        <v>73</v>
      </c>
      <c r="AR1000" t="s">
        <v>1101</v>
      </c>
      <c r="AS1000">
        <v>1193</v>
      </c>
      <c r="AT1000">
        <v>1105</v>
      </c>
      <c r="AU1000">
        <v>0</v>
      </c>
      <c r="AV1000">
        <v>0</v>
      </c>
      <c r="AW1000">
        <v>2.298</v>
      </c>
      <c r="AX1000">
        <v>0.12094736842105264</v>
      </c>
      <c r="AY1000">
        <v>3.2655789473684211</v>
      </c>
      <c r="AZ1000" t="s">
        <v>74</v>
      </c>
      <c r="BA1000">
        <v>2.7344210526315789</v>
      </c>
      <c r="BB1000">
        <v>22.60835509138381</v>
      </c>
      <c r="BC1000" t="s">
        <v>76</v>
      </c>
      <c r="BD1000">
        <v>0</v>
      </c>
      <c r="BE1000" t="s">
        <v>76</v>
      </c>
      <c r="BF1000">
        <v>2.3130000000000002</v>
      </c>
      <c r="BG1000" t="s">
        <v>5767</v>
      </c>
    </row>
    <row r="1001" spans="1:59" x14ac:dyDescent="0.25">
      <c r="A1001" t="s">
        <v>1179</v>
      </c>
      <c r="B1001" t="s">
        <v>156</v>
      </c>
      <c r="C1001">
        <v>2</v>
      </c>
      <c r="D1001">
        <v>385</v>
      </c>
      <c r="E1001">
        <v>3</v>
      </c>
      <c r="F1001" t="s">
        <v>66</v>
      </c>
      <c r="G1001" t="s">
        <v>67</v>
      </c>
      <c r="H1001" t="s">
        <v>68</v>
      </c>
      <c r="I1001" t="s">
        <v>7</v>
      </c>
      <c r="J1001" t="s">
        <v>7</v>
      </c>
      <c r="K1001" t="s">
        <v>70</v>
      </c>
      <c r="L1001">
        <v>50</v>
      </c>
      <c r="M1001">
        <v>1271161</v>
      </c>
      <c r="N1001">
        <v>6</v>
      </c>
      <c r="O1001">
        <v>4</v>
      </c>
      <c r="P1001" t="s">
        <v>109</v>
      </c>
      <c r="Q1001" t="s">
        <v>4499</v>
      </c>
      <c r="R1001">
        <v>35</v>
      </c>
      <c r="T1001">
        <v>12</v>
      </c>
      <c r="U1001">
        <v>17</v>
      </c>
      <c r="V1001">
        <v>6</v>
      </c>
      <c r="W1001">
        <v>0</v>
      </c>
      <c r="X1001">
        <v>6</v>
      </c>
      <c r="Y1001">
        <v>1</v>
      </c>
      <c r="Z1001">
        <v>19</v>
      </c>
      <c r="AA1001">
        <v>24</v>
      </c>
      <c r="AB1001">
        <v>50</v>
      </c>
      <c r="AC1001">
        <v>19</v>
      </c>
      <c r="AD1001">
        <v>9</v>
      </c>
      <c r="AE1001">
        <v>1</v>
      </c>
      <c r="AF1001">
        <v>29</v>
      </c>
      <c r="AG1001">
        <v>0</v>
      </c>
      <c r="AH1001">
        <v>31</v>
      </c>
      <c r="AI1001">
        <v>21</v>
      </c>
      <c r="AJ1001">
        <v>30</v>
      </c>
      <c r="AK1001">
        <v>31</v>
      </c>
      <c r="AL1001">
        <v>0</v>
      </c>
      <c r="AM1001">
        <v>0.12</v>
      </c>
      <c r="AN1001">
        <v>2.7272727272727275</v>
      </c>
      <c r="AO1001">
        <v>0</v>
      </c>
      <c r="AP1001" t="s">
        <v>82</v>
      </c>
      <c r="AQ1001" t="s">
        <v>73</v>
      </c>
      <c r="AR1001" t="s">
        <v>1101</v>
      </c>
      <c r="AS1001">
        <v>1425</v>
      </c>
      <c r="AT1001">
        <v>1380</v>
      </c>
      <c r="AU1001">
        <v>0</v>
      </c>
      <c r="AV1001">
        <v>0</v>
      </c>
      <c r="AW1001">
        <v>2.8050000000000002</v>
      </c>
      <c r="AX1001">
        <v>0.14763157894736842</v>
      </c>
      <c r="AY1001">
        <v>4.281315789473684</v>
      </c>
      <c r="AZ1001" t="s">
        <v>74</v>
      </c>
      <c r="BA1001">
        <v>1.718684210526316</v>
      </c>
      <c r="BB1001">
        <v>11.641711229946527</v>
      </c>
      <c r="BC1001" t="s">
        <v>76</v>
      </c>
      <c r="BD1001">
        <v>0</v>
      </c>
      <c r="BE1001" t="s">
        <v>76</v>
      </c>
      <c r="BF1001">
        <v>2.8140000000000001</v>
      </c>
      <c r="BG1001" t="s">
        <v>5767</v>
      </c>
    </row>
    <row r="1002" spans="1:59" x14ac:dyDescent="0.25">
      <c r="A1002" t="s">
        <v>1180</v>
      </c>
      <c r="B1002" t="s">
        <v>156</v>
      </c>
      <c r="C1002">
        <v>2</v>
      </c>
      <c r="D1002">
        <v>386</v>
      </c>
      <c r="E1002">
        <v>3</v>
      </c>
      <c r="F1002" t="s">
        <v>66</v>
      </c>
      <c r="G1002" t="s">
        <v>67</v>
      </c>
      <c r="H1002" t="s">
        <v>68</v>
      </c>
      <c r="I1002" t="s">
        <v>7</v>
      </c>
      <c r="J1002" t="s">
        <v>7</v>
      </c>
      <c r="K1002" t="s">
        <v>70</v>
      </c>
      <c r="L1002">
        <v>50</v>
      </c>
      <c r="M1002">
        <v>1271163</v>
      </c>
      <c r="N1002">
        <v>6</v>
      </c>
      <c r="O1002">
        <v>4</v>
      </c>
      <c r="P1002" t="s">
        <v>109</v>
      </c>
      <c r="Q1002" t="s">
        <v>4499</v>
      </c>
      <c r="R1002">
        <v>35</v>
      </c>
      <c r="T1002">
        <v>11</v>
      </c>
      <c r="U1002">
        <v>16</v>
      </c>
      <c r="V1002">
        <v>2</v>
      </c>
      <c r="W1002">
        <v>0</v>
      </c>
      <c r="X1002">
        <v>2</v>
      </c>
      <c r="Y1002">
        <v>5</v>
      </c>
      <c r="Z1002">
        <v>18</v>
      </c>
      <c r="AA1002">
        <v>23</v>
      </c>
      <c r="AB1002">
        <v>50</v>
      </c>
      <c r="AC1002">
        <v>21</v>
      </c>
      <c r="AD1002">
        <v>4</v>
      </c>
      <c r="AE1002">
        <v>7</v>
      </c>
      <c r="AF1002">
        <v>32</v>
      </c>
      <c r="AG1002">
        <v>0</v>
      </c>
      <c r="AH1002">
        <v>29</v>
      </c>
      <c r="AI1002">
        <v>18</v>
      </c>
      <c r="AJ1002">
        <v>22</v>
      </c>
      <c r="AK1002">
        <v>29</v>
      </c>
      <c r="AL1002">
        <v>0</v>
      </c>
      <c r="AM1002">
        <v>0.12</v>
      </c>
      <c r="AN1002">
        <v>2</v>
      </c>
      <c r="AO1002">
        <v>0</v>
      </c>
      <c r="AP1002" t="s">
        <v>82</v>
      </c>
      <c r="AQ1002" t="s">
        <v>73</v>
      </c>
      <c r="AR1002" t="s">
        <v>1101</v>
      </c>
      <c r="AS1002">
        <v>1381</v>
      </c>
      <c r="AT1002">
        <v>1391</v>
      </c>
      <c r="AU1002">
        <v>0</v>
      </c>
      <c r="AV1002">
        <v>0</v>
      </c>
      <c r="AW1002">
        <v>2.7719999999999998</v>
      </c>
      <c r="AX1002">
        <v>0.13199999999999998</v>
      </c>
      <c r="AY1002">
        <v>4.2239999999999993</v>
      </c>
      <c r="AZ1002" t="s">
        <v>74</v>
      </c>
      <c r="BA1002">
        <v>1.7760000000000007</v>
      </c>
      <c r="BB1002">
        <v>13.454545454545462</v>
      </c>
      <c r="BC1002" t="s">
        <v>76</v>
      </c>
      <c r="BD1002">
        <v>0</v>
      </c>
      <c r="BE1002" t="s">
        <v>76</v>
      </c>
      <c r="BF1002">
        <v>2.6440000000000001</v>
      </c>
      <c r="BG1002" t="s">
        <v>5767</v>
      </c>
    </row>
    <row r="1003" spans="1:59" x14ac:dyDescent="0.25">
      <c r="A1003" t="s">
        <v>1181</v>
      </c>
      <c r="B1003" t="s">
        <v>156</v>
      </c>
      <c r="C1003">
        <v>2</v>
      </c>
      <c r="D1003">
        <v>387</v>
      </c>
      <c r="E1003">
        <v>3</v>
      </c>
      <c r="F1003" t="s">
        <v>66</v>
      </c>
      <c r="G1003" t="s">
        <v>67</v>
      </c>
      <c r="H1003" t="s">
        <v>68</v>
      </c>
      <c r="I1003" t="s">
        <v>7</v>
      </c>
      <c r="J1003" t="s">
        <v>7</v>
      </c>
      <c r="K1003" t="s">
        <v>70</v>
      </c>
      <c r="L1003">
        <v>50</v>
      </c>
      <c r="M1003">
        <v>1271165</v>
      </c>
      <c r="N1003">
        <v>6</v>
      </c>
      <c r="O1003">
        <v>4</v>
      </c>
      <c r="P1003" t="s">
        <v>109</v>
      </c>
      <c r="Q1003" t="s">
        <v>4499</v>
      </c>
      <c r="R1003">
        <v>35</v>
      </c>
      <c r="T1003">
        <v>8</v>
      </c>
      <c r="U1003">
        <v>13</v>
      </c>
      <c r="V1003">
        <v>1</v>
      </c>
      <c r="W1003">
        <v>0</v>
      </c>
      <c r="X1003">
        <v>1</v>
      </c>
      <c r="Y1003">
        <v>0</v>
      </c>
      <c r="Z1003">
        <v>9</v>
      </c>
      <c r="AA1003">
        <v>14</v>
      </c>
      <c r="AB1003">
        <v>50</v>
      </c>
      <c r="AC1003">
        <v>18</v>
      </c>
      <c r="AD1003">
        <v>1</v>
      </c>
      <c r="AE1003">
        <v>0</v>
      </c>
      <c r="AF1003">
        <v>19</v>
      </c>
      <c r="AG1003">
        <v>0</v>
      </c>
      <c r="AH1003">
        <v>32</v>
      </c>
      <c r="AI1003">
        <v>31</v>
      </c>
      <c r="AJ1003">
        <v>32</v>
      </c>
      <c r="AK1003">
        <v>32</v>
      </c>
      <c r="AL1003">
        <v>0</v>
      </c>
      <c r="AM1003">
        <v>0.12</v>
      </c>
      <c r="AN1003">
        <v>2.9090909090909092</v>
      </c>
      <c r="AO1003">
        <v>0</v>
      </c>
      <c r="AP1003" t="s">
        <v>82</v>
      </c>
      <c r="AQ1003" t="s">
        <v>73</v>
      </c>
      <c r="AR1003" t="s">
        <v>1101</v>
      </c>
      <c r="AS1003">
        <v>1261</v>
      </c>
      <c r="AT1003">
        <v>1225</v>
      </c>
      <c r="AU1003">
        <v>0</v>
      </c>
      <c r="AV1003">
        <v>0</v>
      </c>
      <c r="AW1003">
        <v>2.4860000000000002</v>
      </c>
      <c r="AX1003">
        <v>0.13811111111111113</v>
      </c>
      <c r="AY1003">
        <v>2.6241111111111115</v>
      </c>
      <c r="AZ1003" t="s">
        <v>74</v>
      </c>
      <c r="BA1003">
        <v>3.3758888888888885</v>
      </c>
      <c r="BB1003">
        <v>24.443282381335472</v>
      </c>
      <c r="BC1003" t="s">
        <v>81</v>
      </c>
      <c r="BD1003">
        <v>0</v>
      </c>
      <c r="BE1003" t="s">
        <v>76</v>
      </c>
      <c r="BF1003">
        <v>2.5470000000000002</v>
      </c>
      <c r="BG1003" t="s">
        <v>5767</v>
      </c>
    </row>
    <row r="1004" spans="1:59" x14ac:dyDescent="0.25">
      <c r="A1004" t="s">
        <v>1182</v>
      </c>
      <c r="B1004" t="s">
        <v>156</v>
      </c>
      <c r="C1004">
        <v>2</v>
      </c>
      <c r="D1004">
        <v>388</v>
      </c>
      <c r="E1004">
        <v>3</v>
      </c>
      <c r="F1004" t="s">
        <v>66</v>
      </c>
      <c r="G1004" t="s">
        <v>67</v>
      </c>
      <c r="H1004" t="s">
        <v>68</v>
      </c>
      <c r="I1004" t="s">
        <v>7</v>
      </c>
      <c r="J1004" t="s">
        <v>7</v>
      </c>
      <c r="K1004" t="s">
        <v>70</v>
      </c>
      <c r="L1004">
        <v>50</v>
      </c>
      <c r="M1004">
        <v>1271167</v>
      </c>
      <c r="N1004">
        <v>6</v>
      </c>
      <c r="O1004">
        <v>4</v>
      </c>
      <c r="P1004" t="s">
        <v>109</v>
      </c>
      <c r="Q1004" t="s">
        <v>4981</v>
      </c>
      <c r="R1004">
        <v>36</v>
      </c>
      <c r="T1004">
        <v>12</v>
      </c>
      <c r="U1004">
        <v>17</v>
      </c>
      <c r="V1004">
        <v>1</v>
      </c>
      <c r="W1004">
        <v>0</v>
      </c>
      <c r="X1004">
        <v>1</v>
      </c>
      <c r="Y1004">
        <v>0</v>
      </c>
      <c r="Z1004">
        <v>13</v>
      </c>
      <c r="AA1004">
        <v>18</v>
      </c>
      <c r="AB1004">
        <v>50</v>
      </c>
      <c r="AC1004">
        <v>17</v>
      </c>
      <c r="AD1004">
        <v>2</v>
      </c>
      <c r="AE1004">
        <v>0</v>
      </c>
      <c r="AF1004">
        <v>19</v>
      </c>
      <c r="AG1004">
        <v>0</v>
      </c>
      <c r="AH1004">
        <v>33</v>
      </c>
      <c r="AI1004">
        <v>31</v>
      </c>
      <c r="AJ1004">
        <v>33</v>
      </c>
      <c r="AK1004">
        <v>33</v>
      </c>
      <c r="AL1004">
        <v>0</v>
      </c>
      <c r="AM1004">
        <v>0.12</v>
      </c>
      <c r="AN1004">
        <v>3</v>
      </c>
      <c r="AO1004">
        <v>0</v>
      </c>
      <c r="AP1004" t="s">
        <v>82</v>
      </c>
      <c r="AQ1004" t="s">
        <v>73</v>
      </c>
      <c r="AR1004" t="s">
        <v>1101</v>
      </c>
      <c r="AS1004">
        <v>1459</v>
      </c>
      <c r="AT1004">
        <v>1464</v>
      </c>
      <c r="AU1004">
        <v>0</v>
      </c>
      <c r="AV1004">
        <v>0</v>
      </c>
      <c r="AW1004">
        <v>2.923</v>
      </c>
      <c r="AX1004">
        <v>0.17194117647058824</v>
      </c>
      <c r="AY1004">
        <v>3.2668823529411766</v>
      </c>
      <c r="AZ1004" t="s">
        <v>74</v>
      </c>
      <c r="BA1004">
        <v>2.7331176470588234</v>
      </c>
      <c r="BB1004">
        <v>15.895655148819705</v>
      </c>
      <c r="BC1004" t="s">
        <v>75</v>
      </c>
      <c r="BD1004">
        <v>0</v>
      </c>
      <c r="BE1004" t="s">
        <v>76</v>
      </c>
      <c r="BF1004">
        <v>2.8929999999999998</v>
      </c>
      <c r="BG1004" t="s">
        <v>5768</v>
      </c>
    </row>
    <row r="1005" spans="1:59" x14ac:dyDescent="0.25">
      <c r="A1005" t="s">
        <v>1183</v>
      </c>
      <c r="B1005" t="s">
        <v>156</v>
      </c>
      <c r="C1005">
        <v>2</v>
      </c>
      <c r="D1005">
        <v>389</v>
      </c>
      <c r="E1005">
        <v>3</v>
      </c>
      <c r="F1005" t="s">
        <v>66</v>
      </c>
      <c r="G1005" t="s">
        <v>67</v>
      </c>
      <c r="H1005" t="s">
        <v>68</v>
      </c>
      <c r="I1005" t="s">
        <v>7</v>
      </c>
      <c r="J1005" t="s">
        <v>7</v>
      </c>
      <c r="K1005" t="s">
        <v>70</v>
      </c>
      <c r="L1005">
        <v>50</v>
      </c>
      <c r="M1005">
        <v>1271169</v>
      </c>
      <c r="N1005">
        <v>9</v>
      </c>
      <c r="O1005">
        <v>4</v>
      </c>
      <c r="P1005" t="s">
        <v>109</v>
      </c>
      <c r="Q1005" t="s">
        <v>4981</v>
      </c>
      <c r="R1005">
        <v>36</v>
      </c>
      <c r="T1005">
        <v>36</v>
      </c>
      <c r="U1005">
        <v>41</v>
      </c>
      <c r="V1005">
        <v>0</v>
      </c>
      <c r="W1005">
        <v>0</v>
      </c>
      <c r="X1005">
        <v>0</v>
      </c>
      <c r="Y1005">
        <v>0</v>
      </c>
      <c r="Z1005">
        <v>36</v>
      </c>
      <c r="AA1005">
        <v>41</v>
      </c>
      <c r="AB1005">
        <v>50</v>
      </c>
      <c r="AC1005">
        <v>41</v>
      </c>
      <c r="AD1005">
        <v>0</v>
      </c>
      <c r="AE1005">
        <v>0</v>
      </c>
      <c r="AF1005">
        <v>41</v>
      </c>
      <c r="AG1005">
        <v>0</v>
      </c>
      <c r="AH1005">
        <v>9</v>
      </c>
      <c r="AI1005">
        <v>9</v>
      </c>
      <c r="AJ1005">
        <v>9</v>
      </c>
      <c r="AK1005">
        <v>9</v>
      </c>
      <c r="AL1005">
        <v>0</v>
      </c>
      <c r="AM1005">
        <v>0.18</v>
      </c>
      <c r="AN1005">
        <v>0.81818181818181823</v>
      </c>
      <c r="AO1005">
        <v>0</v>
      </c>
      <c r="AP1005" t="s">
        <v>82</v>
      </c>
      <c r="AQ1005" t="s">
        <v>73</v>
      </c>
      <c r="AR1005" t="s">
        <v>1101</v>
      </c>
      <c r="AS1005">
        <v>4182</v>
      </c>
      <c r="AT1005">
        <v>4210</v>
      </c>
      <c r="AU1005">
        <v>0</v>
      </c>
      <c r="AV1005">
        <v>0</v>
      </c>
      <c r="AW1005">
        <v>8.3919999999999995</v>
      </c>
      <c r="AX1005">
        <v>0.20468292682926828</v>
      </c>
      <c r="AY1005">
        <v>8.3919999999999995</v>
      </c>
      <c r="AZ1005" t="s">
        <v>74</v>
      </c>
      <c r="BA1005">
        <v>0.60800000000000054</v>
      </c>
      <c r="BB1005">
        <v>2.9704480457578675</v>
      </c>
      <c r="BC1005" t="s">
        <v>76</v>
      </c>
      <c r="BD1005">
        <v>0</v>
      </c>
      <c r="BE1005" t="s">
        <v>76</v>
      </c>
      <c r="BF1005">
        <v>8.4719999999999995</v>
      </c>
      <c r="BG1005" t="s">
        <v>5768</v>
      </c>
    </row>
    <row r="1006" spans="1:59" x14ac:dyDescent="0.25">
      <c r="A1006" t="s">
        <v>1184</v>
      </c>
      <c r="B1006" t="s">
        <v>156</v>
      </c>
      <c r="C1006">
        <v>2</v>
      </c>
      <c r="D1006">
        <v>390</v>
      </c>
      <c r="E1006">
        <v>3</v>
      </c>
      <c r="F1006" t="s">
        <v>66</v>
      </c>
      <c r="G1006" t="s">
        <v>67</v>
      </c>
      <c r="H1006" t="s">
        <v>68</v>
      </c>
      <c r="I1006" t="s">
        <v>7</v>
      </c>
      <c r="J1006" t="s">
        <v>7</v>
      </c>
      <c r="K1006" t="s">
        <v>70</v>
      </c>
      <c r="L1006">
        <v>50</v>
      </c>
      <c r="M1006">
        <v>1271171</v>
      </c>
      <c r="N1006">
        <v>6</v>
      </c>
      <c r="O1006">
        <v>4</v>
      </c>
      <c r="P1006" t="s">
        <v>109</v>
      </c>
      <c r="Q1006" t="s">
        <v>4981</v>
      </c>
      <c r="R1006">
        <v>36</v>
      </c>
      <c r="T1006">
        <v>8</v>
      </c>
      <c r="U1006">
        <v>13</v>
      </c>
      <c r="V1006">
        <v>18</v>
      </c>
      <c r="W1006">
        <v>0</v>
      </c>
      <c r="X1006">
        <v>18</v>
      </c>
      <c r="Y1006">
        <v>4</v>
      </c>
      <c r="Z1006">
        <v>30</v>
      </c>
      <c r="AA1006">
        <v>35</v>
      </c>
      <c r="AB1006">
        <v>50</v>
      </c>
      <c r="AC1006">
        <v>13</v>
      </c>
      <c r="AD1006">
        <v>18</v>
      </c>
      <c r="AE1006">
        <v>4</v>
      </c>
      <c r="AF1006">
        <v>35</v>
      </c>
      <c r="AG1006">
        <v>0</v>
      </c>
      <c r="AH1006">
        <v>37</v>
      </c>
      <c r="AI1006">
        <v>15</v>
      </c>
      <c r="AJ1006">
        <v>33</v>
      </c>
      <c r="AK1006">
        <v>37</v>
      </c>
      <c r="AL1006">
        <v>0</v>
      </c>
      <c r="AM1006">
        <v>0.12</v>
      </c>
      <c r="AN1006">
        <v>3</v>
      </c>
      <c r="AO1006">
        <v>0</v>
      </c>
      <c r="AP1006" t="s">
        <v>82</v>
      </c>
      <c r="AQ1006" t="s">
        <v>73</v>
      </c>
      <c r="AR1006" t="s">
        <v>1101</v>
      </c>
      <c r="AS1006">
        <v>1675</v>
      </c>
      <c r="AT1006">
        <v>1594</v>
      </c>
      <c r="AU1006">
        <v>0</v>
      </c>
      <c r="AV1006">
        <v>0</v>
      </c>
      <c r="AW1006">
        <v>3.2690000000000001</v>
      </c>
      <c r="AX1006">
        <v>0.25146153846153846</v>
      </c>
      <c r="AY1006">
        <v>8.8011538461538468</v>
      </c>
      <c r="AZ1006" t="s">
        <v>74</v>
      </c>
      <c r="BA1006">
        <v>-2.8011538461538468</v>
      </c>
      <c r="BB1006">
        <v>-11.139492199449375</v>
      </c>
      <c r="BC1006" t="s">
        <v>76</v>
      </c>
      <c r="BD1006">
        <v>0</v>
      </c>
      <c r="BE1006" t="s">
        <v>76</v>
      </c>
      <c r="BF1006">
        <v>3.2490000000000001</v>
      </c>
      <c r="BG1006" t="s">
        <v>5768</v>
      </c>
    </row>
    <row r="1007" spans="1:59" x14ac:dyDescent="0.25">
      <c r="A1007" t="s">
        <v>1185</v>
      </c>
      <c r="B1007" t="s">
        <v>156</v>
      </c>
      <c r="C1007">
        <v>2</v>
      </c>
      <c r="D1007">
        <v>391</v>
      </c>
      <c r="E1007">
        <v>3</v>
      </c>
      <c r="F1007" t="s">
        <v>66</v>
      </c>
      <c r="G1007" t="s">
        <v>67</v>
      </c>
      <c r="H1007" t="s">
        <v>68</v>
      </c>
      <c r="I1007" t="s">
        <v>7</v>
      </c>
      <c r="J1007" t="s">
        <v>7</v>
      </c>
      <c r="K1007" t="s">
        <v>70</v>
      </c>
      <c r="L1007">
        <v>50</v>
      </c>
      <c r="M1007">
        <v>1271173</v>
      </c>
      <c r="N1007">
        <v>6</v>
      </c>
      <c r="O1007">
        <v>4</v>
      </c>
      <c r="P1007" t="s">
        <v>109</v>
      </c>
      <c r="Q1007" t="s">
        <v>4981</v>
      </c>
      <c r="R1007">
        <v>36</v>
      </c>
      <c r="T1007">
        <v>14</v>
      </c>
      <c r="U1007">
        <v>19</v>
      </c>
      <c r="V1007">
        <v>4</v>
      </c>
      <c r="W1007">
        <v>0</v>
      </c>
      <c r="X1007">
        <v>4</v>
      </c>
      <c r="Y1007">
        <v>2</v>
      </c>
      <c r="Z1007">
        <v>20</v>
      </c>
      <c r="AA1007">
        <v>25</v>
      </c>
      <c r="AB1007">
        <v>50</v>
      </c>
      <c r="AC1007">
        <v>19</v>
      </c>
      <c r="AD1007">
        <v>4</v>
      </c>
      <c r="AE1007">
        <v>2</v>
      </c>
      <c r="AF1007">
        <v>25</v>
      </c>
      <c r="AG1007">
        <v>0</v>
      </c>
      <c r="AH1007">
        <v>31</v>
      </c>
      <c r="AI1007">
        <v>25</v>
      </c>
      <c r="AJ1007">
        <v>29</v>
      </c>
      <c r="AK1007">
        <v>31</v>
      </c>
      <c r="AL1007">
        <v>0</v>
      </c>
      <c r="AM1007">
        <v>0.12</v>
      </c>
      <c r="AN1007">
        <v>2.6363636363636362</v>
      </c>
      <c r="AO1007">
        <v>0</v>
      </c>
      <c r="AP1007" t="s">
        <v>82</v>
      </c>
      <c r="AQ1007" t="s">
        <v>73</v>
      </c>
      <c r="AR1007" t="s">
        <v>1101</v>
      </c>
      <c r="AS1007">
        <v>2663</v>
      </c>
      <c r="AT1007">
        <v>2613</v>
      </c>
      <c r="AU1007">
        <v>0</v>
      </c>
      <c r="AV1007">
        <v>0</v>
      </c>
      <c r="AW1007">
        <v>5.2759999999999998</v>
      </c>
      <c r="AX1007">
        <v>0.27768421052631576</v>
      </c>
      <c r="AY1007">
        <v>6.9421052631578934</v>
      </c>
      <c r="AZ1007" t="s">
        <v>74</v>
      </c>
      <c r="BA1007">
        <v>-0.94210526315789345</v>
      </c>
      <c r="BB1007">
        <v>-3.3927217589082597</v>
      </c>
      <c r="BC1007" t="s">
        <v>76</v>
      </c>
      <c r="BD1007">
        <v>0</v>
      </c>
      <c r="BE1007" t="s">
        <v>76</v>
      </c>
      <c r="BF1007">
        <v>5.2450000000000001</v>
      </c>
      <c r="BG1007" t="s">
        <v>5768</v>
      </c>
    </row>
    <row r="1008" spans="1:59" x14ac:dyDescent="0.25">
      <c r="A1008" t="s">
        <v>1186</v>
      </c>
      <c r="B1008" t="s">
        <v>156</v>
      </c>
      <c r="C1008">
        <v>2</v>
      </c>
      <c r="D1008">
        <v>392</v>
      </c>
      <c r="E1008">
        <v>3</v>
      </c>
      <c r="F1008" t="s">
        <v>66</v>
      </c>
      <c r="G1008" t="s">
        <v>67</v>
      </c>
      <c r="H1008" t="s">
        <v>68</v>
      </c>
      <c r="I1008" t="s">
        <v>7</v>
      </c>
      <c r="J1008" t="s">
        <v>7</v>
      </c>
      <c r="K1008" t="s">
        <v>70</v>
      </c>
      <c r="L1008">
        <v>50</v>
      </c>
      <c r="M1008">
        <v>1271175</v>
      </c>
      <c r="N1008">
        <v>6</v>
      </c>
      <c r="O1008">
        <v>4</v>
      </c>
      <c r="P1008" t="s">
        <v>109</v>
      </c>
      <c r="Q1008" t="s">
        <v>4981</v>
      </c>
      <c r="R1008">
        <v>36</v>
      </c>
      <c r="T1008">
        <v>7</v>
      </c>
      <c r="U1008">
        <v>12</v>
      </c>
      <c r="V1008">
        <v>6</v>
      </c>
      <c r="W1008">
        <v>0</v>
      </c>
      <c r="X1008">
        <v>6</v>
      </c>
      <c r="Y1008">
        <v>0</v>
      </c>
      <c r="Z1008">
        <v>13</v>
      </c>
      <c r="AA1008">
        <v>18</v>
      </c>
      <c r="AB1008">
        <v>50</v>
      </c>
      <c r="AC1008">
        <v>18</v>
      </c>
      <c r="AD1008">
        <v>12</v>
      </c>
      <c r="AE1008">
        <v>0</v>
      </c>
      <c r="AF1008">
        <v>30</v>
      </c>
      <c r="AG1008">
        <v>0</v>
      </c>
      <c r="AH1008">
        <v>32</v>
      </c>
      <c r="AI1008">
        <v>20</v>
      </c>
      <c r="AJ1008">
        <v>32</v>
      </c>
      <c r="AK1008">
        <v>32</v>
      </c>
      <c r="AL1008">
        <v>0</v>
      </c>
      <c r="AM1008">
        <v>0.12</v>
      </c>
      <c r="AN1008">
        <v>2.9090909090909092</v>
      </c>
      <c r="AO1008">
        <v>0</v>
      </c>
      <c r="AP1008" t="s">
        <v>82</v>
      </c>
      <c r="AQ1008" t="s">
        <v>73</v>
      </c>
      <c r="AR1008" t="s">
        <v>1101</v>
      </c>
      <c r="AS1008">
        <v>1678</v>
      </c>
      <c r="AT1008">
        <v>1551</v>
      </c>
      <c r="AU1008">
        <v>0</v>
      </c>
      <c r="AV1008">
        <v>0</v>
      </c>
      <c r="AW1008">
        <v>3.2290000000000001</v>
      </c>
      <c r="AX1008">
        <v>0.1793888888888889</v>
      </c>
      <c r="AY1008">
        <v>5.3816666666666668</v>
      </c>
      <c r="AZ1008" t="s">
        <v>74</v>
      </c>
      <c r="BA1008">
        <v>0.61833333333333318</v>
      </c>
      <c r="BB1008">
        <v>3.4468875812945172</v>
      </c>
      <c r="BC1008" t="s">
        <v>76</v>
      </c>
      <c r="BD1008">
        <v>0</v>
      </c>
      <c r="BE1008" t="s">
        <v>76</v>
      </c>
      <c r="BF1008">
        <v>4.1440000000000001</v>
      </c>
      <c r="BG1008" t="s">
        <v>5768</v>
      </c>
    </row>
    <row r="1009" spans="1:59" x14ac:dyDescent="0.25">
      <c r="A1009" t="s">
        <v>1187</v>
      </c>
      <c r="B1009" t="s">
        <v>156</v>
      </c>
      <c r="C1009">
        <v>2</v>
      </c>
      <c r="D1009">
        <v>393</v>
      </c>
      <c r="E1009">
        <v>3</v>
      </c>
      <c r="F1009" t="s">
        <v>66</v>
      </c>
      <c r="G1009" t="s">
        <v>67</v>
      </c>
      <c r="H1009" t="s">
        <v>77</v>
      </c>
      <c r="I1009" t="s">
        <v>5</v>
      </c>
      <c r="J1009" t="s">
        <v>78</v>
      </c>
      <c r="K1009" t="s">
        <v>70</v>
      </c>
      <c r="L1009">
        <v>50</v>
      </c>
      <c r="M1009">
        <v>1271177</v>
      </c>
      <c r="N1009">
        <v>5</v>
      </c>
      <c r="O1009">
        <v>4</v>
      </c>
      <c r="P1009" t="s">
        <v>109</v>
      </c>
      <c r="Q1009" t="s">
        <v>4981</v>
      </c>
      <c r="R1009">
        <v>36</v>
      </c>
      <c r="T1009">
        <v>0</v>
      </c>
      <c r="U1009">
        <v>4</v>
      </c>
      <c r="V1009">
        <v>0</v>
      </c>
      <c r="W1009">
        <v>0</v>
      </c>
      <c r="X1009">
        <v>0</v>
      </c>
      <c r="Y1009">
        <v>0</v>
      </c>
      <c r="Z1009">
        <v>0</v>
      </c>
      <c r="AA1009">
        <v>4</v>
      </c>
      <c r="AB1009">
        <v>50</v>
      </c>
      <c r="AC1009">
        <v>4</v>
      </c>
      <c r="AD1009">
        <v>0</v>
      </c>
      <c r="AE1009">
        <v>0</v>
      </c>
      <c r="AF1009">
        <v>4</v>
      </c>
      <c r="AG1009">
        <v>0</v>
      </c>
      <c r="AH1009">
        <v>46</v>
      </c>
      <c r="AI1009">
        <v>46</v>
      </c>
      <c r="AJ1009">
        <v>46</v>
      </c>
      <c r="AK1009">
        <v>46</v>
      </c>
      <c r="AL1009">
        <v>0</v>
      </c>
      <c r="AM1009">
        <v>0.1</v>
      </c>
      <c r="AN1009">
        <v>4.1818181818181817</v>
      </c>
      <c r="AO1009">
        <v>0</v>
      </c>
      <c r="AP1009" t="s">
        <v>79</v>
      </c>
      <c r="AQ1009" t="s">
        <v>73</v>
      </c>
      <c r="AR1009" t="s">
        <v>1101</v>
      </c>
      <c r="AS1009">
        <v>0</v>
      </c>
      <c r="AT1009">
        <v>0</v>
      </c>
      <c r="AU1009">
        <v>0</v>
      </c>
      <c r="AV1009">
        <v>0</v>
      </c>
      <c r="AW1009">
        <v>0</v>
      </c>
      <c r="AX1009">
        <v>0</v>
      </c>
      <c r="AY1009">
        <v>0</v>
      </c>
      <c r="AZ1009" t="s">
        <v>80</v>
      </c>
      <c r="BA1009">
        <v>5</v>
      </c>
      <c r="BB1009">
        <v>0</v>
      </c>
      <c r="BC1009" t="s">
        <v>76</v>
      </c>
      <c r="BD1009">
        <v>0</v>
      </c>
      <c r="BE1009" t="s">
        <v>76</v>
      </c>
      <c r="BF1009">
        <v>5.0678319999999992</v>
      </c>
      <c r="BG1009" t="s">
        <v>5768</v>
      </c>
    </row>
    <row r="1010" spans="1:59" x14ac:dyDescent="0.25">
      <c r="A1010" t="s">
        <v>1188</v>
      </c>
      <c r="B1010" t="s">
        <v>156</v>
      </c>
      <c r="C1010">
        <v>2</v>
      </c>
      <c r="D1010">
        <v>394</v>
      </c>
      <c r="E1010">
        <v>3</v>
      </c>
      <c r="F1010" t="s">
        <v>66</v>
      </c>
      <c r="G1010" t="s">
        <v>67</v>
      </c>
      <c r="H1010" t="s">
        <v>68</v>
      </c>
      <c r="I1010" t="s">
        <v>7</v>
      </c>
      <c r="J1010" t="s">
        <v>7</v>
      </c>
      <c r="K1010" t="s">
        <v>70</v>
      </c>
      <c r="L1010">
        <v>50</v>
      </c>
      <c r="M1010">
        <v>1271179</v>
      </c>
      <c r="N1010">
        <v>9</v>
      </c>
      <c r="O1010">
        <v>4</v>
      </c>
      <c r="P1010" t="s">
        <v>109</v>
      </c>
      <c r="Q1010" t="s">
        <v>4981</v>
      </c>
      <c r="R1010">
        <v>36</v>
      </c>
      <c r="T1010">
        <v>31</v>
      </c>
      <c r="U1010">
        <v>36</v>
      </c>
      <c r="V1010">
        <v>3</v>
      </c>
      <c r="W1010">
        <v>0</v>
      </c>
      <c r="X1010">
        <v>3</v>
      </c>
      <c r="Y1010">
        <v>0</v>
      </c>
      <c r="Z1010">
        <v>34</v>
      </c>
      <c r="AA1010">
        <v>39</v>
      </c>
      <c r="AB1010">
        <v>50</v>
      </c>
      <c r="AC1010">
        <v>36</v>
      </c>
      <c r="AD1010">
        <v>3</v>
      </c>
      <c r="AE1010">
        <v>0</v>
      </c>
      <c r="AF1010">
        <v>39</v>
      </c>
      <c r="AG1010">
        <v>0</v>
      </c>
      <c r="AH1010">
        <v>14</v>
      </c>
      <c r="AI1010">
        <v>11</v>
      </c>
      <c r="AJ1010">
        <v>14</v>
      </c>
      <c r="AK1010">
        <v>14</v>
      </c>
      <c r="AL1010">
        <v>0</v>
      </c>
      <c r="AM1010">
        <v>0.18</v>
      </c>
      <c r="AN1010">
        <v>1.2727272727272727</v>
      </c>
      <c r="AO1010">
        <v>0</v>
      </c>
      <c r="AP1010" t="s">
        <v>82</v>
      </c>
      <c r="AQ1010" t="s">
        <v>73</v>
      </c>
      <c r="AR1010" t="s">
        <v>1101</v>
      </c>
      <c r="AS1010">
        <v>3715</v>
      </c>
      <c r="AT1010">
        <v>3748</v>
      </c>
      <c r="AU1010">
        <v>0</v>
      </c>
      <c r="AV1010">
        <v>0</v>
      </c>
      <c r="AW1010">
        <v>7.4630000000000001</v>
      </c>
      <c r="AX1010">
        <v>0.20730555555555555</v>
      </c>
      <c r="AY1010">
        <v>8.0849166666666665</v>
      </c>
      <c r="AZ1010" t="s">
        <v>74</v>
      </c>
      <c r="BA1010">
        <v>0.91508333333333347</v>
      </c>
      <c r="BB1010">
        <v>4.4141766045826083</v>
      </c>
      <c r="BC1010" t="s">
        <v>76</v>
      </c>
      <c r="BD1010">
        <v>0</v>
      </c>
      <c r="BE1010" t="s">
        <v>76</v>
      </c>
      <c r="BF1010">
        <v>7.9489999999999998</v>
      </c>
      <c r="BG1010" t="s">
        <v>5768</v>
      </c>
    </row>
    <row r="1011" spans="1:59" x14ac:dyDescent="0.25">
      <c r="A1011" t="s">
        <v>1189</v>
      </c>
      <c r="B1011" t="s">
        <v>156</v>
      </c>
      <c r="C1011">
        <v>2</v>
      </c>
      <c r="D1011">
        <v>395</v>
      </c>
      <c r="E1011">
        <v>3</v>
      </c>
      <c r="F1011" t="s">
        <v>66</v>
      </c>
      <c r="G1011" t="s">
        <v>67</v>
      </c>
      <c r="H1011" t="s">
        <v>68</v>
      </c>
      <c r="I1011" t="s">
        <v>7</v>
      </c>
      <c r="J1011" t="s">
        <v>7</v>
      </c>
      <c r="K1011" t="s">
        <v>70</v>
      </c>
      <c r="L1011">
        <v>50</v>
      </c>
      <c r="M1011">
        <v>1271181</v>
      </c>
      <c r="N1011">
        <v>6</v>
      </c>
      <c r="O1011">
        <v>4</v>
      </c>
      <c r="P1011" t="s">
        <v>109</v>
      </c>
      <c r="Q1011" t="s">
        <v>4981</v>
      </c>
      <c r="R1011">
        <v>36</v>
      </c>
      <c r="T1011">
        <v>2</v>
      </c>
      <c r="U1011">
        <v>7</v>
      </c>
      <c r="V1011">
        <v>4</v>
      </c>
      <c r="W1011">
        <v>0</v>
      </c>
      <c r="X1011">
        <v>4</v>
      </c>
      <c r="Y1011">
        <v>0</v>
      </c>
      <c r="Z1011">
        <v>6</v>
      </c>
      <c r="AA1011">
        <v>11</v>
      </c>
      <c r="AB1011">
        <v>50</v>
      </c>
      <c r="AC1011">
        <v>7</v>
      </c>
      <c r="AD1011">
        <v>8</v>
      </c>
      <c r="AE1011">
        <v>0</v>
      </c>
      <c r="AF1011">
        <v>15</v>
      </c>
      <c r="AG1011">
        <v>0</v>
      </c>
      <c r="AH1011">
        <v>43</v>
      </c>
      <c r="AI1011">
        <v>35</v>
      </c>
      <c r="AJ1011">
        <v>43</v>
      </c>
      <c r="AK1011">
        <v>43</v>
      </c>
      <c r="AL1011">
        <v>0</v>
      </c>
      <c r="AM1011">
        <v>0.12</v>
      </c>
      <c r="AN1011">
        <v>3.9090909090909092</v>
      </c>
      <c r="AO1011">
        <v>0</v>
      </c>
      <c r="AP1011" t="s">
        <v>82</v>
      </c>
      <c r="AQ1011" t="s">
        <v>73</v>
      </c>
      <c r="AR1011" t="s">
        <v>1101</v>
      </c>
      <c r="AS1011">
        <v>451</v>
      </c>
      <c r="AT1011">
        <v>448</v>
      </c>
      <c r="AU1011">
        <v>0</v>
      </c>
      <c r="AV1011">
        <v>0</v>
      </c>
      <c r="AW1011">
        <v>0.89900000000000002</v>
      </c>
      <c r="AX1011">
        <v>0.12842857142857142</v>
      </c>
      <c r="AY1011">
        <v>1.9264285714285714</v>
      </c>
      <c r="AZ1011" t="s">
        <v>74</v>
      </c>
      <c r="BA1011">
        <v>4.0735714285714284</v>
      </c>
      <c r="BB1011">
        <v>31.718576195773082</v>
      </c>
      <c r="BC1011" t="s">
        <v>76</v>
      </c>
      <c r="BD1011">
        <v>0</v>
      </c>
      <c r="BE1011" t="s">
        <v>76</v>
      </c>
      <c r="BF1011">
        <v>0.876</v>
      </c>
      <c r="BG1011" t="s">
        <v>5768</v>
      </c>
    </row>
    <row r="1012" spans="1:59" x14ac:dyDescent="0.25">
      <c r="A1012" t="s">
        <v>1190</v>
      </c>
      <c r="B1012" t="s">
        <v>156</v>
      </c>
      <c r="C1012">
        <v>2</v>
      </c>
      <c r="D1012">
        <v>396</v>
      </c>
      <c r="E1012">
        <v>3</v>
      </c>
      <c r="F1012" t="s">
        <v>66</v>
      </c>
      <c r="G1012" t="s">
        <v>67</v>
      </c>
      <c r="H1012" t="s">
        <v>68</v>
      </c>
      <c r="I1012" t="s">
        <v>7</v>
      </c>
      <c r="J1012" t="s">
        <v>7</v>
      </c>
      <c r="K1012" t="s">
        <v>70</v>
      </c>
      <c r="L1012">
        <v>50</v>
      </c>
      <c r="M1012">
        <v>1271183</v>
      </c>
      <c r="N1012">
        <v>6</v>
      </c>
      <c r="O1012">
        <v>4</v>
      </c>
      <c r="P1012" t="s">
        <v>109</v>
      </c>
      <c r="Q1012" t="s">
        <v>4981</v>
      </c>
      <c r="R1012">
        <v>36</v>
      </c>
      <c r="T1012">
        <v>1</v>
      </c>
      <c r="U1012">
        <v>6</v>
      </c>
      <c r="V1012">
        <v>1</v>
      </c>
      <c r="W1012">
        <v>0</v>
      </c>
      <c r="X1012">
        <v>1</v>
      </c>
      <c r="Y1012">
        <v>1</v>
      </c>
      <c r="Z1012">
        <v>3</v>
      </c>
      <c r="AA1012">
        <v>8</v>
      </c>
      <c r="AB1012">
        <v>50</v>
      </c>
      <c r="AC1012">
        <v>7</v>
      </c>
      <c r="AD1012">
        <v>2</v>
      </c>
      <c r="AE1012">
        <v>2</v>
      </c>
      <c r="AF1012">
        <v>11</v>
      </c>
      <c r="AG1012">
        <v>0</v>
      </c>
      <c r="AH1012">
        <v>43</v>
      </c>
      <c r="AI1012">
        <v>39</v>
      </c>
      <c r="AJ1012">
        <v>41</v>
      </c>
      <c r="AK1012">
        <v>43</v>
      </c>
      <c r="AL1012">
        <v>0</v>
      </c>
      <c r="AM1012">
        <v>0.12</v>
      </c>
      <c r="AN1012">
        <v>3.7272727272727275</v>
      </c>
      <c r="AO1012">
        <v>0</v>
      </c>
      <c r="AP1012" t="s">
        <v>82</v>
      </c>
      <c r="AQ1012" t="s">
        <v>73</v>
      </c>
      <c r="AR1012" t="s">
        <v>1101</v>
      </c>
      <c r="AS1012">
        <v>395</v>
      </c>
      <c r="AT1012">
        <v>356</v>
      </c>
      <c r="AU1012">
        <v>0</v>
      </c>
      <c r="AV1012">
        <v>0</v>
      </c>
      <c r="AW1012">
        <v>0.751</v>
      </c>
      <c r="AX1012">
        <v>0.10728571428571429</v>
      </c>
      <c r="AY1012">
        <v>1.1801428571428572</v>
      </c>
      <c r="AZ1012" t="s">
        <v>74</v>
      </c>
      <c r="BA1012">
        <v>4.8198571428571428</v>
      </c>
      <c r="BB1012">
        <v>44.925432756324895</v>
      </c>
      <c r="BC1012" t="s">
        <v>76</v>
      </c>
      <c r="BD1012">
        <v>0</v>
      </c>
      <c r="BE1012" t="s">
        <v>76</v>
      </c>
      <c r="BF1012">
        <v>0.754</v>
      </c>
      <c r="BG1012" t="s">
        <v>5768</v>
      </c>
    </row>
    <row r="1013" spans="1:59" x14ac:dyDescent="0.25">
      <c r="A1013" t="s">
        <v>1191</v>
      </c>
      <c r="B1013" t="s">
        <v>156</v>
      </c>
      <c r="C1013">
        <v>2</v>
      </c>
      <c r="D1013">
        <v>397</v>
      </c>
      <c r="E1013">
        <v>3</v>
      </c>
      <c r="F1013" t="s">
        <v>66</v>
      </c>
      <c r="G1013" t="s">
        <v>67</v>
      </c>
      <c r="H1013" t="s">
        <v>68</v>
      </c>
      <c r="I1013" t="s">
        <v>7</v>
      </c>
      <c r="J1013" t="s">
        <v>7</v>
      </c>
      <c r="K1013" t="s">
        <v>70</v>
      </c>
      <c r="L1013">
        <v>50</v>
      </c>
      <c r="M1013">
        <v>1271185</v>
      </c>
      <c r="N1013">
        <v>6</v>
      </c>
      <c r="O1013">
        <v>4</v>
      </c>
      <c r="P1013" t="s">
        <v>109</v>
      </c>
      <c r="Q1013" t="s">
        <v>4981</v>
      </c>
      <c r="R1013">
        <v>36</v>
      </c>
      <c r="T1013">
        <v>3</v>
      </c>
      <c r="U1013">
        <v>8</v>
      </c>
      <c r="V1013">
        <v>7</v>
      </c>
      <c r="W1013">
        <v>0</v>
      </c>
      <c r="X1013">
        <v>7</v>
      </c>
      <c r="Y1013">
        <v>0</v>
      </c>
      <c r="Z1013">
        <v>10</v>
      </c>
      <c r="AA1013">
        <v>15</v>
      </c>
      <c r="AB1013">
        <v>50</v>
      </c>
      <c r="AC1013">
        <v>8</v>
      </c>
      <c r="AD1013">
        <v>7</v>
      </c>
      <c r="AE1013">
        <v>0</v>
      </c>
      <c r="AF1013">
        <v>15</v>
      </c>
      <c r="AG1013">
        <v>0</v>
      </c>
      <c r="AH1013">
        <v>42</v>
      </c>
      <c r="AI1013">
        <v>35</v>
      </c>
      <c r="AJ1013">
        <v>42</v>
      </c>
      <c r="AK1013">
        <v>42</v>
      </c>
      <c r="AL1013">
        <v>0</v>
      </c>
      <c r="AM1013">
        <v>0.12</v>
      </c>
      <c r="AN1013">
        <v>3.8181818181818183</v>
      </c>
      <c r="AO1013">
        <v>0</v>
      </c>
      <c r="AP1013" t="s">
        <v>82</v>
      </c>
      <c r="AQ1013" t="s">
        <v>73</v>
      </c>
      <c r="AR1013" t="s">
        <v>1101</v>
      </c>
      <c r="AS1013">
        <v>1431</v>
      </c>
      <c r="AT1013">
        <v>1449</v>
      </c>
      <c r="AU1013">
        <v>0</v>
      </c>
      <c r="AV1013">
        <v>0</v>
      </c>
      <c r="AW1013">
        <v>2.88</v>
      </c>
      <c r="AX1013">
        <v>0.36</v>
      </c>
      <c r="AY1013">
        <v>5.3999999999999995</v>
      </c>
      <c r="AZ1013" t="s">
        <v>74</v>
      </c>
      <c r="BA1013">
        <v>0.60000000000000053</v>
      </c>
      <c r="BB1013">
        <v>1.6666666666666683</v>
      </c>
      <c r="BC1013" t="s">
        <v>76</v>
      </c>
      <c r="BD1013">
        <v>0</v>
      </c>
      <c r="BE1013" t="s">
        <v>76</v>
      </c>
      <c r="BF1013">
        <v>2.6040000000000001</v>
      </c>
      <c r="BG1013" t="s">
        <v>5768</v>
      </c>
    </row>
    <row r="1014" spans="1:59" x14ac:dyDescent="0.25">
      <c r="A1014" t="s">
        <v>1192</v>
      </c>
      <c r="B1014" t="s">
        <v>156</v>
      </c>
      <c r="C1014">
        <v>2</v>
      </c>
      <c r="D1014">
        <v>398</v>
      </c>
      <c r="E1014">
        <v>3</v>
      </c>
      <c r="F1014" t="s">
        <v>66</v>
      </c>
      <c r="G1014" t="s">
        <v>67</v>
      </c>
      <c r="H1014" t="s">
        <v>68</v>
      </c>
      <c r="I1014" t="s">
        <v>7</v>
      </c>
      <c r="J1014" t="s">
        <v>7</v>
      </c>
      <c r="K1014" t="s">
        <v>70</v>
      </c>
      <c r="L1014">
        <v>50</v>
      </c>
      <c r="M1014">
        <v>1271187</v>
      </c>
      <c r="N1014">
        <v>6</v>
      </c>
      <c r="O1014">
        <v>4</v>
      </c>
      <c r="P1014" t="s">
        <v>109</v>
      </c>
      <c r="Q1014" t="s">
        <v>4981</v>
      </c>
      <c r="R1014">
        <v>36</v>
      </c>
      <c r="T1014">
        <v>8</v>
      </c>
      <c r="U1014">
        <v>13</v>
      </c>
      <c r="V1014">
        <v>34</v>
      </c>
      <c r="W1014">
        <v>0</v>
      </c>
      <c r="X1014">
        <v>34</v>
      </c>
      <c r="Y1014">
        <v>0</v>
      </c>
      <c r="Z1014">
        <v>42</v>
      </c>
      <c r="AA1014">
        <v>47</v>
      </c>
      <c r="AB1014">
        <v>50</v>
      </c>
      <c r="AC1014">
        <v>13</v>
      </c>
      <c r="AD1014">
        <v>34</v>
      </c>
      <c r="AE1014">
        <v>0</v>
      </c>
      <c r="AF1014">
        <v>47</v>
      </c>
      <c r="AG1014">
        <v>0</v>
      </c>
      <c r="AH1014">
        <v>37</v>
      </c>
      <c r="AI1014">
        <v>3</v>
      </c>
      <c r="AJ1014">
        <v>37</v>
      </c>
      <c r="AK1014">
        <v>37</v>
      </c>
      <c r="AL1014">
        <v>0</v>
      </c>
      <c r="AM1014">
        <v>0.12</v>
      </c>
      <c r="AN1014">
        <v>3.3636363636363638</v>
      </c>
      <c r="AO1014">
        <v>0</v>
      </c>
      <c r="AP1014" t="s">
        <v>82</v>
      </c>
      <c r="AQ1014" t="s">
        <v>73</v>
      </c>
      <c r="AR1014" t="s">
        <v>1101</v>
      </c>
      <c r="AS1014">
        <v>2752</v>
      </c>
      <c r="AT1014">
        <v>2781</v>
      </c>
      <c r="AU1014">
        <v>0</v>
      </c>
      <c r="AV1014">
        <v>0</v>
      </c>
      <c r="AW1014">
        <v>5.5330000000000004</v>
      </c>
      <c r="AX1014">
        <v>0.42561538461538462</v>
      </c>
      <c r="AY1014">
        <v>20.003923076923076</v>
      </c>
      <c r="AZ1014" t="s">
        <v>74</v>
      </c>
      <c r="BA1014">
        <v>-14.003923076923076</v>
      </c>
      <c r="BB1014">
        <v>-32.90276522682089</v>
      </c>
      <c r="BC1014" t="s">
        <v>81</v>
      </c>
      <c r="BD1014">
        <v>0</v>
      </c>
      <c r="BE1014" t="s">
        <v>76</v>
      </c>
      <c r="BF1014">
        <v>5.5119999999999996</v>
      </c>
      <c r="BG1014" t="s">
        <v>5768</v>
      </c>
    </row>
    <row r="1015" spans="1:59" x14ac:dyDescent="0.25">
      <c r="A1015" t="s">
        <v>1193</v>
      </c>
      <c r="B1015" t="s">
        <v>156</v>
      </c>
      <c r="C1015">
        <v>2</v>
      </c>
      <c r="D1015">
        <v>399</v>
      </c>
      <c r="E1015">
        <v>3</v>
      </c>
      <c r="F1015" t="s">
        <v>66</v>
      </c>
      <c r="G1015" t="s">
        <v>67</v>
      </c>
      <c r="H1015" t="s">
        <v>68</v>
      </c>
      <c r="I1015" t="s">
        <v>7</v>
      </c>
      <c r="J1015" t="s">
        <v>7</v>
      </c>
      <c r="K1015" t="s">
        <v>70</v>
      </c>
      <c r="L1015">
        <v>50</v>
      </c>
      <c r="M1015">
        <v>1271189</v>
      </c>
      <c r="N1015">
        <v>6</v>
      </c>
      <c r="O1015">
        <v>4</v>
      </c>
      <c r="P1015" t="s">
        <v>109</v>
      </c>
      <c r="Q1015" t="s">
        <v>4500</v>
      </c>
      <c r="R1015">
        <v>37</v>
      </c>
      <c r="T1015">
        <v>8</v>
      </c>
      <c r="U1015">
        <v>13</v>
      </c>
      <c r="V1015">
        <v>7</v>
      </c>
      <c r="W1015">
        <v>0</v>
      </c>
      <c r="X1015">
        <v>7</v>
      </c>
      <c r="Y1015">
        <v>1</v>
      </c>
      <c r="Z1015">
        <v>16</v>
      </c>
      <c r="AA1015">
        <v>21</v>
      </c>
      <c r="AB1015">
        <v>50</v>
      </c>
      <c r="AC1015">
        <v>14</v>
      </c>
      <c r="AD1015">
        <v>12</v>
      </c>
      <c r="AE1015">
        <v>1</v>
      </c>
      <c r="AF1015">
        <v>27</v>
      </c>
      <c r="AG1015">
        <v>0</v>
      </c>
      <c r="AH1015">
        <v>36</v>
      </c>
      <c r="AI1015">
        <v>23</v>
      </c>
      <c r="AJ1015">
        <v>35</v>
      </c>
      <c r="AK1015">
        <v>36</v>
      </c>
      <c r="AL1015">
        <v>0</v>
      </c>
      <c r="AM1015">
        <v>0.12</v>
      </c>
      <c r="AN1015">
        <v>3.1818181818181821</v>
      </c>
      <c r="AO1015">
        <v>0</v>
      </c>
      <c r="AP1015" t="s">
        <v>82</v>
      </c>
      <c r="AQ1015" t="s">
        <v>73</v>
      </c>
      <c r="AR1015" t="s">
        <v>1101</v>
      </c>
      <c r="AS1015">
        <v>1471</v>
      </c>
      <c r="AT1015">
        <v>1436</v>
      </c>
      <c r="AU1015">
        <v>0</v>
      </c>
      <c r="AV1015">
        <v>0</v>
      </c>
      <c r="AW1015">
        <v>2.907</v>
      </c>
      <c r="AX1015">
        <v>0.20764285714285716</v>
      </c>
      <c r="AY1015">
        <v>5.606357142857143</v>
      </c>
      <c r="AZ1015" t="s">
        <v>74</v>
      </c>
      <c r="BA1015">
        <v>0.39364285714285696</v>
      </c>
      <c r="BB1015">
        <v>1.8957688338493281</v>
      </c>
      <c r="BC1015" t="s">
        <v>75</v>
      </c>
      <c r="BD1015">
        <v>0</v>
      </c>
      <c r="BE1015" t="s">
        <v>76</v>
      </c>
      <c r="BF1015">
        <v>2.7170000000000001</v>
      </c>
      <c r="BG1015" t="s">
        <v>5769</v>
      </c>
    </row>
    <row r="1016" spans="1:59" x14ac:dyDescent="0.25">
      <c r="A1016" t="s">
        <v>1194</v>
      </c>
      <c r="B1016" t="s">
        <v>156</v>
      </c>
      <c r="C1016">
        <v>2</v>
      </c>
      <c r="D1016">
        <v>400</v>
      </c>
      <c r="E1016">
        <v>3</v>
      </c>
      <c r="F1016" t="s">
        <v>66</v>
      </c>
      <c r="G1016" t="s">
        <v>67</v>
      </c>
      <c r="H1016" t="s">
        <v>68</v>
      </c>
      <c r="I1016" t="s">
        <v>7</v>
      </c>
      <c r="J1016" t="s">
        <v>7</v>
      </c>
      <c r="K1016" t="s">
        <v>70</v>
      </c>
      <c r="L1016">
        <v>50</v>
      </c>
      <c r="M1016">
        <v>1271191</v>
      </c>
      <c r="N1016">
        <v>6</v>
      </c>
      <c r="O1016">
        <v>4</v>
      </c>
      <c r="P1016" t="s">
        <v>109</v>
      </c>
      <c r="Q1016" t="s">
        <v>4500</v>
      </c>
      <c r="R1016">
        <v>37</v>
      </c>
      <c r="T1016">
        <v>6</v>
      </c>
      <c r="U1016">
        <v>11</v>
      </c>
      <c r="V1016">
        <v>3</v>
      </c>
      <c r="W1016">
        <v>0</v>
      </c>
      <c r="X1016">
        <v>3</v>
      </c>
      <c r="Y1016">
        <v>2</v>
      </c>
      <c r="Z1016">
        <v>11</v>
      </c>
      <c r="AA1016">
        <v>16</v>
      </c>
      <c r="AB1016">
        <v>50</v>
      </c>
      <c r="AC1016">
        <v>11</v>
      </c>
      <c r="AD1016">
        <v>5</v>
      </c>
      <c r="AE1016">
        <v>2</v>
      </c>
      <c r="AF1016">
        <v>18</v>
      </c>
      <c r="AG1016">
        <v>0</v>
      </c>
      <c r="AH1016">
        <v>39</v>
      </c>
      <c r="AI1016">
        <v>32</v>
      </c>
      <c r="AJ1016">
        <v>37</v>
      </c>
      <c r="AK1016">
        <v>39</v>
      </c>
      <c r="AL1016">
        <v>0</v>
      </c>
      <c r="AM1016">
        <v>0.12</v>
      </c>
      <c r="AN1016">
        <v>3.3636363636363638</v>
      </c>
      <c r="AO1016">
        <v>0</v>
      </c>
      <c r="AP1016" t="s">
        <v>82</v>
      </c>
      <c r="AQ1016" t="s">
        <v>73</v>
      </c>
      <c r="AR1016" t="s">
        <v>1101</v>
      </c>
      <c r="AS1016">
        <v>791</v>
      </c>
      <c r="AT1016">
        <v>745</v>
      </c>
      <c r="AU1016">
        <v>0</v>
      </c>
      <c r="AV1016">
        <v>0</v>
      </c>
      <c r="AW1016">
        <v>1.536</v>
      </c>
      <c r="AX1016">
        <v>0.13963636363636364</v>
      </c>
      <c r="AY1016">
        <v>2.5134545454545454</v>
      </c>
      <c r="AZ1016" t="s">
        <v>74</v>
      </c>
      <c r="BA1016">
        <v>3.4865454545454546</v>
      </c>
      <c r="BB1016">
        <v>24.96875</v>
      </c>
      <c r="BC1016" t="s">
        <v>76</v>
      </c>
      <c r="BD1016">
        <v>0</v>
      </c>
      <c r="BE1016" t="s">
        <v>76</v>
      </c>
      <c r="BF1016">
        <v>1.496</v>
      </c>
      <c r="BG1016" t="s">
        <v>5769</v>
      </c>
    </row>
    <row r="1017" spans="1:59" x14ac:dyDescent="0.25">
      <c r="A1017" t="s">
        <v>1195</v>
      </c>
      <c r="B1017" t="s">
        <v>156</v>
      </c>
      <c r="C1017">
        <v>2</v>
      </c>
      <c r="D1017">
        <v>401</v>
      </c>
      <c r="E1017">
        <v>3</v>
      </c>
      <c r="F1017" t="s">
        <v>66</v>
      </c>
      <c r="G1017" t="s">
        <v>67</v>
      </c>
      <c r="H1017" t="s">
        <v>68</v>
      </c>
      <c r="I1017" t="s">
        <v>7</v>
      </c>
      <c r="J1017" t="s">
        <v>7</v>
      </c>
      <c r="K1017" t="s">
        <v>70</v>
      </c>
      <c r="L1017">
        <v>50</v>
      </c>
      <c r="M1017">
        <v>1271073</v>
      </c>
      <c r="N1017">
        <v>6</v>
      </c>
      <c r="O1017">
        <v>4</v>
      </c>
      <c r="P1017" t="s">
        <v>109</v>
      </c>
      <c r="Q1017" t="s">
        <v>4500</v>
      </c>
      <c r="R1017">
        <v>37</v>
      </c>
      <c r="T1017">
        <v>6</v>
      </c>
      <c r="U1017">
        <v>11</v>
      </c>
      <c r="V1017">
        <v>8</v>
      </c>
      <c r="W1017">
        <v>0</v>
      </c>
      <c r="X1017">
        <v>8</v>
      </c>
      <c r="Y1017">
        <v>0</v>
      </c>
      <c r="Z1017">
        <v>14</v>
      </c>
      <c r="AA1017">
        <v>19</v>
      </c>
      <c r="AB1017">
        <v>50</v>
      </c>
      <c r="AC1017">
        <v>14</v>
      </c>
      <c r="AD1017">
        <v>12</v>
      </c>
      <c r="AE1017">
        <v>0</v>
      </c>
      <c r="AF1017">
        <v>26</v>
      </c>
      <c r="AG1017">
        <v>0</v>
      </c>
      <c r="AH1017">
        <v>36</v>
      </c>
      <c r="AI1017">
        <v>24</v>
      </c>
      <c r="AJ1017">
        <v>36</v>
      </c>
      <c r="AK1017">
        <v>36</v>
      </c>
      <c r="AL1017">
        <v>0</v>
      </c>
      <c r="AM1017">
        <v>0.12</v>
      </c>
      <c r="AN1017">
        <v>3.2727272727272729</v>
      </c>
      <c r="AO1017">
        <v>0</v>
      </c>
      <c r="AP1017" t="s">
        <v>82</v>
      </c>
      <c r="AQ1017" t="s">
        <v>73</v>
      </c>
      <c r="AR1017" t="s">
        <v>1101</v>
      </c>
      <c r="AS1017">
        <v>1233</v>
      </c>
      <c r="AT1017">
        <v>1166</v>
      </c>
      <c r="AU1017">
        <v>0</v>
      </c>
      <c r="AV1017">
        <v>0</v>
      </c>
      <c r="AW1017">
        <v>2.399</v>
      </c>
      <c r="AX1017">
        <v>0.17135714285714285</v>
      </c>
      <c r="AY1017">
        <v>4.4552857142857141</v>
      </c>
      <c r="AZ1017" t="s">
        <v>74</v>
      </c>
      <c r="BA1017">
        <v>1.5447142857142859</v>
      </c>
      <c r="BB1017">
        <v>9.0145894122551073</v>
      </c>
      <c r="BC1017" t="s">
        <v>76</v>
      </c>
      <c r="BD1017">
        <v>0</v>
      </c>
      <c r="BE1017" t="s">
        <v>76</v>
      </c>
      <c r="BF1017">
        <v>2.359</v>
      </c>
      <c r="BG1017" t="s">
        <v>5769</v>
      </c>
    </row>
    <row r="1018" spans="1:59" x14ac:dyDescent="0.25">
      <c r="A1018" t="s">
        <v>1196</v>
      </c>
      <c r="B1018" t="s">
        <v>156</v>
      </c>
      <c r="C1018">
        <v>2</v>
      </c>
      <c r="D1018">
        <v>402</v>
      </c>
      <c r="E1018">
        <v>3</v>
      </c>
      <c r="F1018" t="s">
        <v>66</v>
      </c>
      <c r="G1018" t="s">
        <v>67</v>
      </c>
      <c r="H1018" t="s">
        <v>68</v>
      </c>
      <c r="I1018" t="s">
        <v>7</v>
      </c>
      <c r="J1018" t="s">
        <v>7</v>
      </c>
      <c r="K1018" t="s">
        <v>70</v>
      </c>
      <c r="L1018">
        <v>50</v>
      </c>
      <c r="M1018">
        <v>1271075</v>
      </c>
      <c r="N1018">
        <v>6</v>
      </c>
      <c r="O1018">
        <v>4</v>
      </c>
      <c r="P1018" t="s">
        <v>109</v>
      </c>
      <c r="Q1018" t="s">
        <v>4500</v>
      </c>
      <c r="R1018">
        <v>37</v>
      </c>
      <c r="T1018">
        <v>7</v>
      </c>
      <c r="U1018">
        <v>12</v>
      </c>
      <c r="V1018">
        <v>5</v>
      </c>
      <c r="W1018">
        <v>0</v>
      </c>
      <c r="X1018">
        <v>5</v>
      </c>
      <c r="Y1018">
        <v>1</v>
      </c>
      <c r="Z1018">
        <v>13</v>
      </c>
      <c r="AA1018">
        <v>18</v>
      </c>
      <c r="AB1018">
        <v>50</v>
      </c>
      <c r="AC1018">
        <v>14</v>
      </c>
      <c r="AD1018">
        <v>7</v>
      </c>
      <c r="AE1018">
        <v>1</v>
      </c>
      <c r="AF1018">
        <v>22</v>
      </c>
      <c r="AG1018">
        <v>0</v>
      </c>
      <c r="AH1018">
        <v>36</v>
      </c>
      <c r="AI1018">
        <v>28</v>
      </c>
      <c r="AJ1018">
        <v>35</v>
      </c>
      <c r="AK1018">
        <v>36</v>
      </c>
      <c r="AL1018">
        <v>0</v>
      </c>
      <c r="AM1018">
        <v>0.12</v>
      </c>
      <c r="AN1018">
        <v>3.1818181818181821</v>
      </c>
      <c r="AO1018">
        <v>0</v>
      </c>
      <c r="AP1018" t="s">
        <v>82</v>
      </c>
      <c r="AQ1018" t="s">
        <v>73</v>
      </c>
      <c r="AR1018" t="s">
        <v>1101</v>
      </c>
      <c r="AS1018">
        <v>1467</v>
      </c>
      <c r="AT1018">
        <v>1390</v>
      </c>
      <c r="AU1018">
        <v>0</v>
      </c>
      <c r="AV1018">
        <v>0</v>
      </c>
      <c r="AW1018">
        <v>2.8570000000000002</v>
      </c>
      <c r="AX1018">
        <v>0.2040714285714286</v>
      </c>
      <c r="AY1018">
        <v>4.4895714285714288</v>
      </c>
      <c r="AZ1018" t="s">
        <v>74</v>
      </c>
      <c r="BA1018">
        <v>1.5104285714285712</v>
      </c>
      <c r="BB1018">
        <v>7.4014700735036731</v>
      </c>
      <c r="BC1018" t="s">
        <v>76</v>
      </c>
      <c r="BD1018">
        <v>0</v>
      </c>
      <c r="BE1018" t="s">
        <v>76</v>
      </c>
      <c r="BF1018">
        <v>2.871</v>
      </c>
      <c r="BG1018" t="s">
        <v>5769</v>
      </c>
    </row>
    <row r="1019" spans="1:59" x14ac:dyDescent="0.25">
      <c r="A1019" t="s">
        <v>1197</v>
      </c>
      <c r="B1019" t="s">
        <v>156</v>
      </c>
      <c r="C1019">
        <v>2</v>
      </c>
      <c r="D1019">
        <v>403</v>
      </c>
      <c r="E1019">
        <v>3</v>
      </c>
      <c r="F1019" t="s">
        <v>66</v>
      </c>
      <c r="G1019" t="s">
        <v>67</v>
      </c>
      <c r="H1019" t="s">
        <v>68</v>
      </c>
      <c r="I1019" t="s">
        <v>7</v>
      </c>
      <c r="J1019" t="s">
        <v>7</v>
      </c>
      <c r="K1019" t="s">
        <v>70</v>
      </c>
      <c r="L1019">
        <v>50</v>
      </c>
      <c r="M1019">
        <v>1271077</v>
      </c>
      <c r="N1019">
        <v>6</v>
      </c>
      <c r="O1019">
        <v>4</v>
      </c>
      <c r="P1019" t="s">
        <v>109</v>
      </c>
      <c r="Q1019" t="s">
        <v>4500</v>
      </c>
      <c r="R1019">
        <v>37</v>
      </c>
      <c r="T1019">
        <v>4</v>
      </c>
      <c r="U1019">
        <v>9</v>
      </c>
      <c r="V1019">
        <v>3</v>
      </c>
      <c r="W1019">
        <v>0</v>
      </c>
      <c r="X1019">
        <v>3</v>
      </c>
      <c r="Y1019">
        <v>3</v>
      </c>
      <c r="Z1019">
        <v>10</v>
      </c>
      <c r="AA1019">
        <v>15</v>
      </c>
      <c r="AB1019">
        <v>50</v>
      </c>
      <c r="AC1019">
        <v>10</v>
      </c>
      <c r="AD1019">
        <v>5</v>
      </c>
      <c r="AE1019">
        <v>4</v>
      </c>
      <c r="AF1019">
        <v>19</v>
      </c>
      <c r="AG1019">
        <v>0</v>
      </c>
      <c r="AH1019">
        <v>40</v>
      </c>
      <c r="AI1019">
        <v>31</v>
      </c>
      <c r="AJ1019">
        <v>36</v>
      </c>
      <c r="AK1019">
        <v>40</v>
      </c>
      <c r="AL1019">
        <v>0</v>
      </c>
      <c r="AM1019">
        <v>0.12</v>
      </c>
      <c r="AN1019">
        <v>3.2727272727272729</v>
      </c>
      <c r="AO1019">
        <v>0</v>
      </c>
      <c r="AP1019" t="s">
        <v>82</v>
      </c>
      <c r="AQ1019" t="s">
        <v>73</v>
      </c>
      <c r="AR1019" t="s">
        <v>1101</v>
      </c>
      <c r="AS1019">
        <v>1225</v>
      </c>
      <c r="AT1019">
        <v>1164</v>
      </c>
      <c r="AU1019">
        <v>0</v>
      </c>
      <c r="AV1019">
        <v>0</v>
      </c>
      <c r="AW1019">
        <v>2.3889999999999998</v>
      </c>
      <c r="AX1019">
        <v>0.23889999999999997</v>
      </c>
      <c r="AY1019">
        <v>4.5390999999999995</v>
      </c>
      <c r="AZ1019" t="s">
        <v>74</v>
      </c>
      <c r="BA1019">
        <v>1.4609000000000005</v>
      </c>
      <c r="BB1019">
        <v>6.1151109250732549</v>
      </c>
      <c r="BC1019" t="s">
        <v>76</v>
      </c>
      <c r="BD1019">
        <v>0</v>
      </c>
      <c r="BE1019" t="s">
        <v>76</v>
      </c>
      <c r="BF1019">
        <v>1.9550000000000001</v>
      </c>
      <c r="BG1019" t="s">
        <v>5769</v>
      </c>
    </row>
    <row r="1020" spans="1:59" x14ac:dyDescent="0.25">
      <c r="A1020" t="s">
        <v>1198</v>
      </c>
      <c r="B1020" t="s">
        <v>156</v>
      </c>
      <c r="C1020">
        <v>2</v>
      </c>
      <c r="D1020">
        <v>404</v>
      </c>
      <c r="E1020">
        <v>3</v>
      </c>
      <c r="F1020" t="s">
        <v>66</v>
      </c>
      <c r="G1020" t="s">
        <v>67</v>
      </c>
      <c r="H1020" t="s">
        <v>77</v>
      </c>
      <c r="I1020" t="s">
        <v>5</v>
      </c>
      <c r="J1020" t="s">
        <v>78</v>
      </c>
      <c r="K1020" t="s">
        <v>70</v>
      </c>
      <c r="L1020">
        <v>50</v>
      </c>
      <c r="M1020">
        <v>1271079</v>
      </c>
      <c r="N1020">
        <v>5</v>
      </c>
      <c r="O1020">
        <v>4</v>
      </c>
      <c r="P1020" t="s">
        <v>109</v>
      </c>
      <c r="Q1020" t="s">
        <v>4500</v>
      </c>
      <c r="R1020">
        <v>37</v>
      </c>
      <c r="T1020">
        <v>0</v>
      </c>
      <c r="U1020">
        <v>4</v>
      </c>
      <c r="V1020">
        <v>0</v>
      </c>
      <c r="W1020">
        <v>0</v>
      </c>
      <c r="X1020">
        <v>0</v>
      </c>
      <c r="Y1020">
        <v>0</v>
      </c>
      <c r="Z1020">
        <v>0</v>
      </c>
      <c r="AA1020">
        <v>4</v>
      </c>
      <c r="AB1020">
        <v>50</v>
      </c>
      <c r="AC1020">
        <v>4</v>
      </c>
      <c r="AD1020">
        <v>0</v>
      </c>
      <c r="AE1020">
        <v>0</v>
      </c>
      <c r="AF1020">
        <v>4</v>
      </c>
      <c r="AG1020">
        <v>0</v>
      </c>
      <c r="AH1020">
        <v>46</v>
      </c>
      <c r="AI1020">
        <v>46</v>
      </c>
      <c r="AJ1020">
        <v>46</v>
      </c>
      <c r="AK1020">
        <v>46</v>
      </c>
      <c r="AL1020">
        <v>0</v>
      </c>
      <c r="AM1020">
        <v>0.1</v>
      </c>
      <c r="AN1020">
        <v>4.1818181818181817</v>
      </c>
      <c r="AO1020">
        <v>0</v>
      </c>
      <c r="AP1020" t="s">
        <v>79</v>
      </c>
      <c r="AQ1020" t="s">
        <v>73</v>
      </c>
      <c r="AR1020" t="s">
        <v>1101</v>
      </c>
      <c r="AS1020">
        <v>0</v>
      </c>
      <c r="AT1020">
        <v>0</v>
      </c>
      <c r="AU1020">
        <v>0</v>
      </c>
      <c r="AV1020">
        <v>0</v>
      </c>
      <c r="AW1020">
        <v>0</v>
      </c>
      <c r="AX1020">
        <v>0</v>
      </c>
      <c r="AY1020">
        <v>0</v>
      </c>
      <c r="AZ1020" t="s">
        <v>80</v>
      </c>
      <c r="BA1020">
        <v>5</v>
      </c>
      <c r="BB1020">
        <v>0</v>
      </c>
      <c r="BC1020" t="s">
        <v>76</v>
      </c>
      <c r="BD1020">
        <v>0</v>
      </c>
      <c r="BE1020" t="s">
        <v>76</v>
      </c>
      <c r="BF1020">
        <v>4.8265066666666661</v>
      </c>
      <c r="BG1020" t="s">
        <v>5769</v>
      </c>
    </row>
    <row r="1021" spans="1:59" x14ac:dyDescent="0.25">
      <c r="A1021" t="s">
        <v>1199</v>
      </c>
      <c r="B1021" t="s">
        <v>156</v>
      </c>
      <c r="C1021">
        <v>2</v>
      </c>
      <c r="D1021">
        <v>405</v>
      </c>
      <c r="E1021">
        <v>3</v>
      </c>
      <c r="F1021" t="s">
        <v>66</v>
      </c>
      <c r="G1021" t="s">
        <v>67</v>
      </c>
      <c r="H1021" t="s">
        <v>68</v>
      </c>
      <c r="I1021" t="s">
        <v>7</v>
      </c>
      <c r="J1021" t="s">
        <v>7</v>
      </c>
      <c r="K1021" t="s">
        <v>70</v>
      </c>
      <c r="L1021">
        <v>50</v>
      </c>
      <c r="M1021">
        <v>1271081</v>
      </c>
      <c r="N1021">
        <v>6</v>
      </c>
      <c r="O1021">
        <v>4</v>
      </c>
      <c r="P1021" t="s">
        <v>109</v>
      </c>
      <c r="Q1021" t="s">
        <v>4500</v>
      </c>
      <c r="R1021">
        <v>37</v>
      </c>
      <c r="T1021">
        <v>5</v>
      </c>
      <c r="U1021">
        <v>10</v>
      </c>
      <c r="V1021">
        <v>6</v>
      </c>
      <c r="W1021">
        <v>0</v>
      </c>
      <c r="X1021">
        <v>6</v>
      </c>
      <c r="Y1021">
        <v>2</v>
      </c>
      <c r="Z1021">
        <v>13</v>
      </c>
      <c r="AA1021">
        <v>18</v>
      </c>
      <c r="AB1021">
        <v>50</v>
      </c>
      <c r="AC1021">
        <v>15</v>
      </c>
      <c r="AD1021">
        <v>12</v>
      </c>
      <c r="AE1021">
        <v>6</v>
      </c>
      <c r="AF1021">
        <v>33</v>
      </c>
      <c r="AG1021">
        <v>0</v>
      </c>
      <c r="AH1021">
        <v>35</v>
      </c>
      <c r="AI1021">
        <v>17</v>
      </c>
      <c r="AJ1021">
        <v>29</v>
      </c>
      <c r="AK1021">
        <v>35</v>
      </c>
      <c r="AL1021">
        <v>0</v>
      </c>
      <c r="AM1021">
        <v>0.12</v>
      </c>
      <c r="AN1021">
        <v>2.6363636363636362</v>
      </c>
      <c r="AO1021">
        <v>0</v>
      </c>
      <c r="AP1021" t="s">
        <v>82</v>
      </c>
      <c r="AQ1021" t="s">
        <v>73</v>
      </c>
      <c r="AR1021" t="s">
        <v>1101</v>
      </c>
      <c r="AS1021">
        <v>1641</v>
      </c>
      <c r="AT1021">
        <v>1620</v>
      </c>
      <c r="AU1021">
        <v>0</v>
      </c>
      <c r="AV1021">
        <v>0</v>
      </c>
      <c r="AW1021">
        <v>3.2610000000000001</v>
      </c>
      <c r="AX1021">
        <v>0.21740000000000001</v>
      </c>
      <c r="AY1021">
        <v>7.1741999999999999</v>
      </c>
      <c r="AZ1021" t="s">
        <v>74</v>
      </c>
      <c r="BA1021">
        <v>-1.1741999999999999</v>
      </c>
      <c r="BB1021">
        <v>-5.4011039558417657</v>
      </c>
      <c r="BC1021" t="s">
        <v>76</v>
      </c>
      <c r="BD1021">
        <v>0</v>
      </c>
      <c r="BE1021" t="s">
        <v>76</v>
      </c>
      <c r="BF1021">
        <v>3.5920000000000001</v>
      </c>
      <c r="BG1021" t="s">
        <v>5769</v>
      </c>
    </row>
    <row r="1022" spans="1:59" x14ac:dyDescent="0.25">
      <c r="A1022" t="s">
        <v>1200</v>
      </c>
      <c r="B1022" t="s">
        <v>156</v>
      </c>
      <c r="C1022">
        <v>2</v>
      </c>
      <c r="D1022">
        <v>406</v>
      </c>
      <c r="E1022">
        <v>3</v>
      </c>
      <c r="F1022" t="s">
        <v>66</v>
      </c>
      <c r="G1022" t="s">
        <v>67</v>
      </c>
      <c r="H1022" t="s">
        <v>68</v>
      </c>
      <c r="I1022" t="s">
        <v>7</v>
      </c>
      <c r="J1022" t="s">
        <v>7</v>
      </c>
      <c r="K1022" t="s">
        <v>70</v>
      </c>
      <c r="L1022">
        <v>50</v>
      </c>
      <c r="M1022">
        <v>1271083</v>
      </c>
      <c r="N1022">
        <v>6</v>
      </c>
      <c r="O1022">
        <v>4</v>
      </c>
      <c r="P1022" t="s">
        <v>109</v>
      </c>
      <c r="Q1022" t="s">
        <v>4500</v>
      </c>
      <c r="R1022">
        <v>37</v>
      </c>
      <c r="T1022">
        <v>6</v>
      </c>
      <c r="U1022">
        <v>11</v>
      </c>
      <c r="V1022">
        <v>9</v>
      </c>
      <c r="W1022">
        <v>0</v>
      </c>
      <c r="X1022">
        <v>9</v>
      </c>
      <c r="Y1022">
        <v>0</v>
      </c>
      <c r="Z1022">
        <v>15</v>
      </c>
      <c r="AA1022">
        <v>20</v>
      </c>
      <c r="AB1022">
        <v>50</v>
      </c>
      <c r="AC1022">
        <v>17</v>
      </c>
      <c r="AD1022">
        <v>18</v>
      </c>
      <c r="AE1022">
        <v>0</v>
      </c>
      <c r="AF1022">
        <v>35</v>
      </c>
      <c r="AG1022">
        <v>0</v>
      </c>
      <c r="AH1022">
        <v>33</v>
      </c>
      <c r="AI1022">
        <v>15</v>
      </c>
      <c r="AJ1022">
        <v>33</v>
      </c>
      <c r="AK1022">
        <v>33</v>
      </c>
      <c r="AL1022">
        <v>0</v>
      </c>
      <c r="AM1022">
        <v>0.12</v>
      </c>
      <c r="AN1022">
        <v>3</v>
      </c>
      <c r="AO1022">
        <v>0</v>
      </c>
      <c r="AP1022" t="s">
        <v>82</v>
      </c>
      <c r="AQ1022" t="s">
        <v>73</v>
      </c>
      <c r="AR1022" t="s">
        <v>1101</v>
      </c>
      <c r="AS1022">
        <v>1238</v>
      </c>
      <c r="AT1022">
        <v>1197</v>
      </c>
      <c r="AU1022">
        <v>0</v>
      </c>
      <c r="AV1022">
        <v>0</v>
      </c>
      <c r="AW1022">
        <v>2.4350000000000001</v>
      </c>
      <c r="AX1022">
        <v>0.14323529411764707</v>
      </c>
      <c r="AY1022">
        <v>5.0132352941176475</v>
      </c>
      <c r="AZ1022" t="s">
        <v>74</v>
      </c>
      <c r="BA1022">
        <v>0.98676470588235254</v>
      </c>
      <c r="BB1022">
        <v>6.8891170431211464</v>
      </c>
      <c r="BC1022" t="s">
        <v>76</v>
      </c>
      <c r="BD1022">
        <v>0</v>
      </c>
      <c r="BE1022" t="s">
        <v>76</v>
      </c>
      <c r="BF1022">
        <v>2.734</v>
      </c>
      <c r="BG1022" t="s">
        <v>5769</v>
      </c>
    </row>
    <row r="1023" spans="1:59" x14ac:dyDescent="0.25">
      <c r="A1023" t="s">
        <v>1201</v>
      </c>
      <c r="B1023" t="s">
        <v>156</v>
      </c>
      <c r="C1023">
        <v>2</v>
      </c>
      <c r="D1023">
        <v>407</v>
      </c>
      <c r="E1023">
        <v>3</v>
      </c>
      <c r="F1023" t="s">
        <v>66</v>
      </c>
      <c r="G1023" t="s">
        <v>67</v>
      </c>
      <c r="H1023" t="s">
        <v>68</v>
      </c>
      <c r="I1023" t="s">
        <v>7</v>
      </c>
      <c r="J1023" t="s">
        <v>7</v>
      </c>
      <c r="K1023" t="s">
        <v>70</v>
      </c>
      <c r="L1023">
        <v>50</v>
      </c>
      <c r="M1023">
        <v>1271085</v>
      </c>
      <c r="N1023">
        <v>6</v>
      </c>
      <c r="O1023">
        <v>4</v>
      </c>
      <c r="P1023" t="s">
        <v>109</v>
      </c>
      <c r="Q1023" t="s">
        <v>4500</v>
      </c>
      <c r="R1023">
        <v>37</v>
      </c>
      <c r="T1023">
        <v>2</v>
      </c>
      <c r="U1023">
        <v>7</v>
      </c>
      <c r="V1023">
        <v>5</v>
      </c>
      <c r="W1023">
        <v>0</v>
      </c>
      <c r="X1023">
        <v>5</v>
      </c>
      <c r="Y1023">
        <v>1</v>
      </c>
      <c r="Z1023">
        <v>8</v>
      </c>
      <c r="AA1023">
        <v>13</v>
      </c>
      <c r="AB1023">
        <v>50</v>
      </c>
      <c r="AC1023">
        <v>9</v>
      </c>
      <c r="AD1023">
        <v>10</v>
      </c>
      <c r="AE1023">
        <v>2</v>
      </c>
      <c r="AF1023">
        <v>21</v>
      </c>
      <c r="AG1023">
        <v>0</v>
      </c>
      <c r="AH1023">
        <v>41</v>
      </c>
      <c r="AI1023">
        <v>29</v>
      </c>
      <c r="AJ1023">
        <v>39</v>
      </c>
      <c r="AK1023">
        <v>41</v>
      </c>
      <c r="AL1023">
        <v>0</v>
      </c>
      <c r="AM1023">
        <v>0.12</v>
      </c>
      <c r="AN1023">
        <v>3.5454545454545454</v>
      </c>
      <c r="AO1023">
        <v>0</v>
      </c>
      <c r="AP1023" t="s">
        <v>82</v>
      </c>
      <c r="AQ1023" t="s">
        <v>73</v>
      </c>
      <c r="AR1023" t="s">
        <v>1101</v>
      </c>
      <c r="AS1023">
        <v>741</v>
      </c>
      <c r="AT1023">
        <v>691</v>
      </c>
      <c r="AU1023">
        <v>0</v>
      </c>
      <c r="AV1023">
        <v>0</v>
      </c>
      <c r="AW1023">
        <v>1.4319999999999999</v>
      </c>
      <c r="AX1023">
        <v>0.15911111111111109</v>
      </c>
      <c r="AY1023">
        <v>3.341333333333333</v>
      </c>
      <c r="AZ1023" t="s">
        <v>74</v>
      </c>
      <c r="BA1023">
        <v>2.658666666666667</v>
      </c>
      <c r="BB1023">
        <v>16.709497206703915</v>
      </c>
      <c r="BC1023" t="s">
        <v>76</v>
      </c>
      <c r="BD1023">
        <v>0</v>
      </c>
      <c r="BE1023" t="s">
        <v>76</v>
      </c>
      <c r="BF1023">
        <v>1.728</v>
      </c>
      <c r="BG1023" t="s">
        <v>5769</v>
      </c>
    </row>
    <row r="1024" spans="1:59" x14ac:dyDescent="0.25">
      <c r="A1024" t="s">
        <v>1202</v>
      </c>
      <c r="B1024" t="s">
        <v>156</v>
      </c>
      <c r="C1024">
        <v>2</v>
      </c>
      <c r="D1024">
        <v>408</v>
      </c>
      <c r="E1024">
        <v>3</v>
      </c>
      <c r="F1024" t="s">
        <v>66</v>
      </c>
      <c r="G1024" t="s">
        <v>67</v>
      </c>
      <c r="H1024" t="s">
        <v>68</v>
      </c>
      <c r="I1024" t="s">
        <v>7</v>
      </c>
      <c r="J1024" t="s">
        <v>7</v>
      </c>
      <c r="K1024" t="s">
        <v>70</v>
      </c>
      <c r="L1024">
        <v>50</v>
      </c>
      <c r="M1024">
        <v>1271087</v>
      </c>
      <c r="N1024">
        <v>6</v>
      </c>
      <c r="O1024">
        <v>4</v>
      </c>
      <c r="P1024" t="s">
        <v>109</v>
      </c>
      <c r="Q1024" t="s">
        <v>4500</v>
      </c>
      <c r="R1024">
        <v>37</v>
      </c>
      <c r="T1024">
        <v>7</v>
      </c>
      <c r="U1024">
        <v>12</v>
      </c>
      <c r="V1024">
        <v>3</v>
      </c>
      <c r="W1024">
        <v>0</v>
      </c>
      <c r="X1024">
        <v>3</v>
      </c>
      <c r="Y1024">
        <v>1</v>
      </c>
      <c r="Z1024">
        <v>11</v>
      </c>
      <c r="AA1024">
        <v>16</v>
      </c>
      <c r="AB1024">
        <v>50</v>
      </c>
      <c r="AC1024">
        <v>15</v>
      </c>
      <c r="AD1024">
        <v>5</v>
      </c>
      <c r="AE1024">
        <v>1</v>
      </c>
      <c r="AF1024">
        <v>21</v>
      </c>
      <c r="AG1024">
        <v>0</v>
      </c>
      <c r="AH1024">
        <v>35</v>
      </c>
      <c r="AI1024">
        <v>29</v>
      </c>
      <c r="AJ1024">
        <v>34</v>
      </c>
      <c r="AK1024">
        <v>35</v>
      </c>
      <c r="AL1024">
        <v>0</v>
      </c>
      <c r="AM1024">
        <v>0.12</v>
      </c>
      <c r="AN1024">
        <v>3.0909090909090908</v>
      </c>
      <c r="AO1024">
        <v>0</v>
      </c>
      <c r="AP1024" t="s">
        <v>82</v>
      </c>
      <c r="AQ1024" t="s">
        <v>73</v>
      </c>
      <c r="AR1024" t="s">
        <v>1101</v>
      </c>
      <c r="AS1024">
        <v>1552</v>
      </c>
      <c r="AT1024">
        <v>1480</v>
      </c>
      <c r="AU1024">
        <v>0</v>
      </c>
      <c r="AV1024">
        <v>0</v>
      </c>
      <c r="AW1024">
        <v>3.032</v>
      </c>
      <c r="AX1024">
        <v>0.20213333333333333</v>
      </c>
      <c r="AY1024">
        <v>4.2447999999999997</v>
      </c>
      <c r="AZ1024" t="s">
        <v>74</v>
      </c>
      <c r="BA1024">
        <v>1.7552000000000003</v>
      </c>
      <c r="BB1024">
        <v>8.6833773087071258</v>
      </c>
      <c r="BC1024" t="s">
        <v>76</v>
      </c>
      <c r="BD1024">
        <v>0</v>
      </c>
      <c r="BE1024" t="s">
        <v>76</v>
      </c>
      <c r="BF1024">
        <v>3.1619999999999999</v>
      </c>
      <c r="BG1024" t="s">
        <v>5769</v>
      </c>
    </row>
    <row r="1025" spans="1:59" x14ac:dyDescent="0.25">
      <c r="A1025" t="s">
        <v>1203</v>
      </c>
      <c r="B1025" t="s">
        <v>156</v>
      </c>
      <c r="C1025">
        <v>2</v>
      </c>
      <c r="D1025">
        <v>409</v>
      </c>
      <c r="E1025">
        <v>3</v>
      </c>
      <c r="F1025" t="s">
        <v>66</v>
      </c>
      <c r="G1025" t="s">
        <v>67</v>
      </c>
      <c r="H1025" t="s">
        <v>68</v>
      </c>
      <c r="I1025" t="s">
        <v>7</v>
      </c>
      <c r="J1025" t="s">
        <v>7</v>
      </c>
      <c r="K1025" t="s">
        <v>70</v>
      </c>
      <c r="L1025">
        <v>50</v>
      </c>
      <c r="M1025">
        <v>1271089</v>
      </c>
      <c r="N1025">
        <v>6</v>
      </c>
      <c r="O1025">
        <v>4</v>
      </c>
      <c r="P1025" t="s">
        <v>109</v>
      </c>
      <c r="Q1025" t="s">
        <v>4500</v>
      </c>
      <c r="R1025">
        <v>37</v>
      </c>
      <c r="T1025">
        <v>4</v>
      </c>
      <c r="U1025">
        <v>9</v>
      </c>
      <c r="V1025">
        <v>7</v>
      </c>
      <c r="W1025">
        <v>0</v>
      </c>
      <c r="X1025">
        <v>7</v>
      </c>
      <c r="Y1025">
        <v>1</v>
      </c>
      <c r="Z1025">
        <v>12</v>
      </c>
      <c r="AA1025">
        <v>17</v>
      </c>
      <c r="AB1025">
        <v>50</v>
      </c>
      <c r="AC1025">
        <v>11</v>
      </c>
      <c r="AD1025">
        <v>9</v>
      </c>
      <c r="AE1025">
        <v>1</v>
      </c>
      <c r="AF1025">
        <v>21</v>
      </c>
      <c r="AG1025">
        <v>0</v>
      </c>
      <c r="AH1025">
        <v>39</v>
      </c>
      <c r="AI1025">
        <v>29</v>
      </c>
      <c r="AJ1025">
        <v>38</v>
      </c>
      <c r="AK1025">
        <v>39</v>
      </c>
      <c r="AL1025">
        <v>0</v>
      </c>
      <c r="AM1025">
        <v>0.12</v>
      </c>
      <c r="AN1025">
        <v>3.4545454545454546</v>
      </c>
      <c r="AO1025">
        <v>0</v>
      </c>
      <c r="AP1025" t="s">
        <v>82</v>
      </c>
      <c r="AQ1025" t="s">
        <v>73</v>
      </c>
      <c r="AR1025" t="s">
        <v>1101</v>
      </c>
      <c r="AS1025">
        <v>739</v>
      </c>
      <c r="AT1025">
        <v>871</v>
      </c>
      <c r="AU1025">
        <v>0</v>
      </c>
      <c r="AV1025">
        <v>0</v>
      </c>
      <c r="AW1025">
        <v>1.61</v>
      </c>
      <c r="AX1025">
        <v>0.14636363636363636</v>
      </c>
      <c r="AY1025">
        <v>3.0736363636363637</v>
      </c>
      <c r="AZ1025" t="s">
        <v>74</v>
      </c>
      <c r="BA1025">
        <v>2.9263636363636363</v>
      </c>
      <c r="BB1025">
        <v>19.993788819875775</v>
      </c>
      <c r="BC1025" t="s">
        <v>81</v>
      </c>
      <c r="BD1025">
        <v>0</v>
      </c>
      <c r="BE1025" t="s">
        <v>76</v>
      </c>
      <c r="BF1025">
        <v>1.7529999999999999</v>
      </c>
      <c r="BG1025" t="s">
        <v>5769</v>
      </c>
    </row>
    <row r="1026" spans="1:59" x14ac:dyDescent="0.25">
      <c r="A1026" t="s">
        <v>1204</v>
      </c>
      <c r="B1026" t="s">
        <v>156</v>
      </c>
      <c r="C1026">
        <v>2</v>
      </c>
      <c r="D1026">
        <v>410</v>
      </c>
      <c r="E1026">
        <v>3</v>
      </c>
      <c r="F1026" t="s">
        <v>66</v>
      </c>
      <c r="G1026" t="s">
        <v>67</v>
      </c>
      <c r="H1026" t="s">
        <v>68</v>
      </c>
      <c r="I1026" t="s">
        <v>7</v>
      </c>
      <c r="J1026" t="s">
        <v>7</v>
      </c>
      <c r="K1026" t="s">
        <v>70</v>
      </c>
      <c r="L1026">
        <v>50</v>
      </c>
      <c r="M1026">
        <v>1271091</v>
      </c>
      <c r="N1026">
        <v>6</v>
      </c>
      <c r="O1026">
        <v>4</v>
      </c>
      <c r="P1026" t="s">
        <v>109</v>
      </c>
      <c r="Q1026" t="s">
        <v>4501</v>
      </c>
      <c r="R1026">
        <v>38</v>
      </c>
      <c r="T1026">
        <v>7</v>
      </c>
      <c r="U1026">
        <v>12</v>
      </c>
      <c r="V1026">
        <v>5</v>
      </c>
      <c r="W1026">
        <v>0</v>
      </c>
      <c r="X1026">
        <v>5</v>
      </c>
      <c r="Y1026">
        <v>1</v>
      </c>
      <c r="Z1026">
        <v>13</v>
      </c>
      <c r="AA1026">
        <v>18</v>
      </c>
      <c r="AB1026">
        <v>50</v>
      </c>
      <c r="AC1026">
        <v>15</v>
      </c>
      <c r="AD1026">
        <v>8</v>
      </c>
      <c r="AE1026">
        <v>1</v>
      </c>
      <c r="AF1026">
        <v>24</v>
      </c>
      <c r="AG1026">
        <v>0</v>
      </c>
      <c r="AH1026">
        <v>35</v>
      </c>
      <c r="AI1026">
        <v>26</v>
      </c>
      <c r="AJ1026">
        <v>34</v>
      </c>
      <c r="AK1026">
        <v>35</v>
      </c>
      <c r="AL1026">
        <v>0</v>
      </c>
      <c r="AM1026">
        <v>0.12</v>
      </c>
      <c r="AN1026">
        <v>3.0909090909090908</v>
      </c>
      <c r="AO1026">
        <v>0</v>
      </c>
      <c r="AP1026" t="s">
        <v>82</v>
      </c>
      <c r="AQ1026" t="s">
        <v>73</v>
      </c>
      <c r="AR1026" t="s">
        <v>1101</v>
      </c>
      <c r="AS1026">
        <v>1146</v>
      </c>
      <c r="AT1026">
        <v>1156</v>
      </c>
      <c r="AU1026">
        <v>0</v>
      </c>
      <c r="AV1026">
        <v>0</v>
      </c>
      <c r="AW1026">
        <v>2.302</v>
      </c>
      <c r="AX1026">
        <v>0.15346666666666667</v>
      </c>
      <c r="AY1026">
        <v>3.6832000000000003</v>
      </c>
      <c r="AZ1026" t="s">
        <v>74</v>
      </c>
      <c r="BA1026">
        <v>2.3167999999999997</v>
      </c>
      <c r="BB1026">
        <v>15.096437880104256</v>
      </c>
      <c r="BC1026" t="s">
        <v>75</v>
      </c>
      <c r="BD1026">
        <v>0</v>
      </c>
      <c r="BE1026" t="s">
        <v>76</v>
      </c>
      <c r="BF1026">
        <v>2.347</v>
      </c>
      <c r="BG1026" t="s">
        <v>5770</v>
      </c>
    </row>
    <row r="1027" spans="1:59" x14ac:dyDescent="0.25">
      <c r="A1027" t="s">
        <v>1205</v>
      </c>
      <c r="B1027" t="s">
        <v>156</v>
      </c>
      <c r="C1027">
        <v>2</v>
      </c>
      <c r="D1027">
        <v>411</v>
      </c>
      <c r="E1027">
        <v>3</v>
      </c>
      <c r="F1027" t="s">
        <v>66</v>
      </c>
      <c r="G1027" t="s">
        <v>67</v>
      </c>
      <c r="H1027" t="s">
        <v>68</v>
      </c>
      <c r="I1027" t="s">
        <v>7</v>
      </c>
      <c r="J1027" t="s">
        <v>7</v>
      </c>
      <c r="K1027" t="s">
        <v>70</v>
      </c>
      <c r="L1027">
        <v>50</v>
      </c>
      <c r="M1027">
        <v>1271193</v>
      </c>
      <c r="N1027">
        <v>6</v>
      </c>
      <c r="O1027">
        <v>4</v>
      </c>
      <c r="P1027" t="s">
        <v>109</v>
      </c>
      <c r="Q1027" t="s">
        <v>4501</v>
      </c>
      <c r="R1027">
        <v>38</v>
      </c>
      <c r="T1027">
        <v>5</v>
      </c>
      <c r="U1027">
        <v>10</v>
      </c>
      <c r="V1027">
        <v>10</v>
      </c>
      <c r="W1027">
        <v>0</v>
      </c>
      <c r="X1027">
        <v>10</v>
      </c>
      <c r="Y1027">
        <v>2</v>
      </c>
      <c r="Z1027">
        <v>17</v>
      </c>
      <c r="AA1027">
        <v>22</v>
      </c>
      <c r="AB1027">
        <v>50</v>
      </c>
      <c r="AC1027">
        <v>13</v>
      </c>
      <c r="AD1027">
        <v>16</v>
      </c>
      <c r="AE1027">
        <v>2</v>
      </c>
      <c r="AF1027">
        <v>31</v>
      </c>
      <c r="AG1027">
        <v>0</v>
      </c>
      <c r="AH1027">
        <v>37</v>
      </c>
      <c r="AI1027">
        <v>19</v>
      </c>
      <c r="AJ1027">
        <v>35</v>
      </c>
      <c r="AK1027">
        <v>37</v>
      </c>
      <c r="AL1027">
        <v>0</v>
      </c>
      <c r="AM1027">
        <v>0.12</v>
      </c>
      <c r="AN1027">
        <v>3.1818181818181821</v>
      </c>
      <c r="AO1027">
        <v>0</v>
      </c>
      <c r="AP1027" t="s">
        <v>82</v>
      </c>
      <c r="AQ1027" t="s">
        <v>73</v>
      </c>
      <c r="AR1027" t="s">
        <v>1101</v>
      </c>
      <c r="AS1027">
        <v>1064</v>
      </c>
      <c r="AT1027">
        <v>1003</v>
      </c>
      <c r="AU1027">
        <v>0</v>
      </c>
      <c r="AV1027">
        <v>0</v>
      </c>
      <c r="AW1027">
        <v>2.0670000000000002</v>
      </c>
      <c r="AX1027">
        <v>0.159</v>
      </c>
      <c r="AY1027">
        <v>4.9290000000000003</v>
      </c>
      <c r="AZ1027" t="s">
        <v>74</v>
      </c>
      <c r="BA1027">
        <v>1.0709999999999997</v>
      </c>
      <c r="BB1027">
        <v>6.7358490566037714</v>
      </c>
      <c r="BC1027" t="s">
        <v>76</v>
      </c>
      <c r="BD1027">
        <v>0</v>
      </c>
      <c r="BE1027" t="s">
        <v>76</v>
      </c>
      <c r="BF1027">
        <v>2.2290000000000001</v>
      </c>
      <c r="BG1027" t="s">
        <v>5770</v>
      </c>
    </row>
    <row r="1028" spans="1:59" x14ac:dyDescent="0.25">
      <c r="A1028" t="s">
        <v>1206</v>
      </c>
      <c r="B1028" t="s">
        <v>156</v>
      </c>
      <c r="C1028">
        <v>2</v>
      </c>
      <c r="D1028">
        <v>412</v>
      </c>
      <c r="E1028">
        <v>3</v>
      </c>
      <c r="F1028" t="s">
        <v>66</v>
      </c>
      <c r="G1028" t="s">
        <v>67</v>
      </c>
      <c r="H1028" t="s">
        <v>68</v>
      </c>
      <c r="I1028" t="s">
        <v>7</v>
      </c>
      <c r="J1028" t="s">
        <v>7</v>
      </c>
      <c r="K1028" t="s">
        <v>70</v>
      </c>
      <c r="L1028">
        <v>50</v>
      </c>
      <c r="M1028">
        <v>1271195</v>
      </c>
      <c r="N1028">
        <v>6</v>
      </c>
      <c r="O1028">
        <v>4</v>
      </c>
      <c r="P1028" t="s">
        <v>109</v>
      </c>
      <c r="Q1028" t="s">
        <v>4501</v>
      </c>
      <c r="R1028">
        <v>38</v>
      </c>
      <c r="T1028">
        <v>12</v>
      </c>
      <c r="U1028">
        <v>17</v>
      </c>
      <c r="V1028">
        <v>2</v>
      </c>
      <c r="W1028">
        <v>0</v>
      </c>
      <c r="X1028">
        <v>2</v>
      </c>
      <c r="Y1028">
        <v>0</v>
      </c>
      <c r="Z1028">
        <v>14</v>
      </c>
      <c r="AA1028">
        <v>19</v>
      </c>
      <c r="AB1028">
        <v>50</v>
      </c>
      <c r="AC1028">
        <v>29</v>
      </c>
      <c r="AD1028">
        <v>4</v>
      </c>
      <c r="AE1028">
        <v>0</v>
      </c>
      <c r="AF1028">
        <v>33</v>
      </c>
      <c r="AG1028">
        <v>0</v>
      </c>
      <c r="AH1028">
        <v>21</v>
      </c>
      <c r="AI1028">
        <v>17</v>
      </c>
      <c r="AJ1028">
        <v>21</v>
      </c>
      <c r="AK1028">
        <v>21</v>
      </c>
      <c r="AL1028">
        <v>0</v>
      </c>
      <c r="AM1028">
        <v>0.12</v>
      </c>
      <c r="AN1028">
        <v>1.9090909090909092</v>
      </c>
      <c r="AO1028">
        <v>0</v>
      </c>
      <c r="AP1028" t="s">
        <v>82</v>
      </c>
      <c r="AQ1028" t="s">
        <v>73</v>
      </c>
      <c r="AR1028" t="s">
        <v>1101</v>
      </c>
      <c r="AS1028">
        <v>2488</v>
      </c>
      <c r="AT1028">
        <v>2504</v>
      </c>
      <c r="AU1028">
        <v>0</v>
      </c>
      <c r="AV1028">
        <v>0</v>
      </c>
      <c r="AW1028">
        <v>4.992</v>
      </c>
      <c r="AX1028">
        <v>0.17213793103448277</v>
      </c>
      <c r="AY1028">
        <v>5.6805517241379313</v>
      </c>
      <c r="AZ1028" t="s">
        <v>74</v>
      </c>
      <c r="BA1028">
        <v>0.3194482758620687</v>
      </c>
      <c r="BB1028">
        <v>1.8557692307692291</v>
      </c>
      <c r="BC1028" t="s">
        <v>76</v>
      </c>
      <c r="BD1028">
        <v>0</v>
      </c>
      <c r="BE1028" t="s">
        <v>76</v>
      </c>
      <c r="BF1028">
        <v>3.722</v>
      </c>
      <c r="BG1028" t="s">
        <v>5770</v>
      </c>
    </row>
    <row r="1029" spans="1:59" x14ac:dyDescent="0.25">
      <c r="A1029" t="s">
        <v>1207</v>
      </c>
      <c r="B1029" t="s">
        <v>156</v>
      </c>
      <c r="C1029">
        <v>2</v>
      </c>
      <c r="D1029">
        <v>413</v>
      </c>
      <c r="E1029">
        <v>3</v>
      </c>
      <c r="F1029" t="s">
        <v>66</v>
      </c>
      <c r="G1029" t="s">
        <v>67</v>
      </c>
      <c r="H1029" t="s">
        <v>68</v>
      </c>
      <c r="I1029" t="s">
        <v>7</v>
      </c>
      <c r="J1029" t="s">
        <v>7</v>
      </c>
      <c r="K1029" t="s">
        <v>70</v>
      </c>
      <c r="L1029">
        <v>50</v>
      </c>
      <c r="M1029">
        <v>1271197</v>
      </c>
      <c r="N1029">
        <v>6</v>
      </c>
      <c r="O1029">
        <v>4</v>
      </c>
      <c r="P1029" t="s">
        <v>109</v>
      </c>
      <c r="Q1029" t="s">
        <v>4501</v>
      </c>
      <c r="R1029">
        <v>38</v>
      </c>
      <c r="T1029">
        <v>3</v>
      </c>
      <c r="U1029">
        <v>8</v>
      </c>
      <c r="V1029">
        <v>8</v>
      </c>
      <c r="W1029">
        <v>0</v>
      </c>
      <c r="X1029">
        <v>8</v>
      </c>
      <c r="Y1029">
        <v>1</v>
      </c>
      <c r="Z1029">
        <v>12</v>
      </c>
      <c r="AA1029">
        <v>17</v>
      </c>
      <c r="AB1029">
        <v>50</v>
      </c>
      <c r="AC1029">
        <v>10</v>
      </c>
      <c r="AD1029">
        <v>16</v>
      </c>
      <c r="AE1029">
        <v>2</v>
      </c>
      <c r="AF1029">
        <v>28</v>
      </c>
      <c r="AG1029">
        <v>0</v>
      </c>
      <c r="AH1029">
        <v>40</v>
      </c>
      <c r="AI1029">
        <v>22</v>
      </c>
      <c r="AJ1029">
        <v>38</v>
      </c>
      <c r="AK1029">
        <v>40</v>
      </c>
      <c r="AL1029">
        <v>0</v>
      </c>
      <c r="AM1029">
        <v>0.12</v>
      </c>
      <c r="AN1029">
        <v>3.4545454545454546</v>
      </c>
      <c r="AO1029">
        <v>0</v>
      </c>
      <c r="AP1029" t="s">
        <v>82</v>
      </c>
      <c r="AQ1029" t="s">
        <v>73</v>
      </c>
      <c r="AR1029" t="s">
        <v>1101</v>
      </c>
      <c r="AS1029">
        <v>670</v>
      </c>
      <c r="AT1029">
        <v>632</v>
      </c>
      <c r="AU1029">
        <v>0</v>
      </c>
      <c r="AV1029">
        <v>0</v>
      </c>
      <c r="AW1029">
        <v>1.302</v>
      </c>
      <c r="AX1029">
        <v>0.13020000000000001</v>
      </c>
      <c r="AY1029">
        <v>3.6456000000000004</v>
      </c>
      <c r="AZ1029" t="s">
        <v>74</v>
      </c>
      <c r="BA1029">
        <v>2.3543999999999996</v>
      </c>
      <c r="BB1029">
        <v>18.082949308755754</v>
      </c>
      <c r="BC1029" t="s">
        <v>76</v>
      </c>
      <c r="BD1029">
        <v>0</v>
      </c>
      <c r="BE1029" t="s">
        <v>76</v>
      </c>
      <c r="BF1029">
        <v>1.4019999999999999</v>
      </c>
      <c r="BG1029" t="s">
        <v>5770</v>
      </c>
    </row>
    <row r="1030" spans="1:59" x14ac:dyDescent="0.25">
      <c r="A1030" t="s">
        <v>1208</v>
      </c>
      <c r="B1030" t="s">
        <v>156</v>
      </c>
      <c r="C1030">
        <v>2</v>
      </c>
      <c r="D1030">
        <v>414</v>
      </c>
      <c r="E1030">
        <v>3</v>
      </c>
      <c r="F1030" t="s">
        <v>66</v>
      </c>
      <c r="G1030" t="s">
        <v>67</v>
      </c>
      <c r="H1030" t="s">
        <v>68</v>
      </c>
      <c r="I1030" t="s">
        <v>7</v>
      </c>
      <c r="J1030" t="s">
        <v>7</v>
      </c>
      <c r="K1030" t="s">
        <v>70</v>
      </c>
      <c r="L1030">
        <v>50</v>
      </c>
      <c r="M1030">
        <v>1271199</v>
      </c>
      <c r="N1030">
        <v>6</v>
      </c>
      <c r="O1030">
        <v>4</v>
      </c>
      <c r="P1030" t="s">
        <v>109</v>
      </c>
      <c r="Q1030" t="s">
        <v>4501</v>
      </c>
      <c r="R1030">
        <v>38</v>
      </c>
      <c r="T1030">
        <v>2</v>
      </c>
      <c r="U1030">
        <v>7</v>
      </c>
      <c r="V1030">
        <v>8</v>
      </c>
      <c r="W1030">
        <v>0</v>
      </c>
      <c r="X1030">
        <v>8</v>
      </c>
      <c r="Y1030">
        <v>0</v>
      </c>
      <c r="Z1030">
        <v>10</v>
      </c>
      <c r="AA1030">
        <v>15</v>
      </c>
      <c r="AB1030">
        <v>50</v>
      </c>
      <c r="AC1030">
        <v>11</v>
      </c>
      <c r="AD1030">
        <v>15</v>
      </c>
      <c r="AE1030">
        <v>0</v>
      </c>
      <c r="AF1030">
        <v>26</v>
      </c>
      <c r="AG1030">
        <v>0</v>
      </c>
      <c r="AH1030">
        <v>39</v>
      </c>
      <c r="AI1030">
        <v>24</v>
      </c>
      <c r="AJ1030">
        <v>39</v>
      </c>
      <c r="AK1030">
        <v>39</v>
      </c>
      <c r="AL1030">
        <v>0</v>
      </c>
      <c r="AM1030">
        <v>0.12</v>
      </c>
      <c r="AN1030">
        <v>3.5454545454545454</v>
      </c>
      <c r="AO1030">
        <v>0</v>
      </c>
      <c r="AP1030" t="s">
        <v>82</v>
      </c>
      <c r="AQ1030" t="s">
        <v>73</v>
      </c>
      <c r="AR1030" t="s">
        <v>1101</v>
      </c>
      <c r="AS1030">
        <v>752</v>
      </c>
      <c r="AT1030">
        <v>711</v>
      </c>
      <c r="AU1030">
        <v>0</v>
      </c>
      <c r="AV1030">
        <v>0</v>
      </c>
      <c r="AW1030">
        <v>1.4630000000000001</v>
      </c>
      <c r="AX1030">
        <v>0.13300000000000001</v>
      </c>
      <c r="AY1030">
        <v>3.4580000000000002</v>
      </c>
      <c r="AZ1030" t="s">
        <v>74</v>
      </c>
      <c r="BA1030">
        <v>2.5419999999999998</v>
      </c>
      <c r="BB1030">
        <v>19.112781954887215</v>
      </c>
      <c r="BC1030" t="s">
        <v>76</v>
      </c>
      <c r="BD1030">
        <v>0</v>
      </c>
      <c r="BE1030" t="s">
        <v>76</v>
      </c>
      <c r="BF1030">
        <v>1.6379999999999999</v>
      </c>
      <c r="BG1030" t="s">
        <v>5770</v>
      </c>
    </row>
    <row r="1031" spans="1:59" x14ac:dyDescent="0.25">
      <c r="A1031" t="s">
        <v>1209</v>
      </c>
      <c r="B1031" t="s">
        <v>156</v>
      </c>
      <c r="C1031">
        <v>2</v>
      </c>
      <c r="D1031">
        <v>415</v>
      </c>
      <c r="E1031">
        <v>3</v>
      </c>
      <c r="F1031" t="s">
        <v>66</v>
      </c>
      <c r="G1031" t="s">
        <v>67</v>
      </c>
      <c r="H1031" t="s">
        <v>77</v>
      </c>
      <c r="I1031" t="s">
        <v>5</v>
      </c>
      <c r="J1031" t="s">
        <v>78</v>
      </c>
      <c r="K1031" t="s">
        <v>70</v>
      </c>
      <c r="L1031">
        <v>50</v>
      </c>
      <c r="M1031">
        <v>1271201</v>
      </c>
      <c r="N1031">
        <v>5</v>
      </c>
      <c r="O1031">
        <v>4</v>
      </c>
      <c r="P1031" t="s">
        <v>109</v>
      </c>
      <c r="Q1031" t="s">
        <v>4501</v>
      </c>
      <c r="R1031">
        <v>38</v>
      </c>
      <c r="T1031">
        <v>0</v>
      </c>
      <c r="U1031">
        <v>4</v>
      </c>
      <c r="V1031">
        <v>0</v>
      </c>
      <c r="W1031">
        <v>0</v>
      </c>
      <c r="X1031">
        <v>0</v>
      </c>
      <c r="Y1031">
        <v>0</v>
      </c>
      <c r="Z1031">
        <v>0</v>
      </c>
      <c r="AA1031">
        <v>4</v>
      </c>
      <c r="AB1031">
        <v>50</v>
      </c>
      <c r="AC1031">
        <v>4</v>
      </c>
      <c r="AD1031">
        <v>0</v>
      </c>
      <c r="AE1031">
        <v>0</v>
      </c>
      <c r="AF1031">
        <v>4</v>
      </c>
      <c r="AG1031">
        <v>0</v>
      </c>
      <c r="AH1031">
        <v>46</v>
      </c>
      <c r="AI1031">
        <v>46</v>
      </c>
      <c r="AJ1031">
        <v>46</v>
      </c>
      <c r="AK1031">
        <v>46</v>
      </c>
      <c r="AL1031">
        <v>0</v>
      </c>
      <c r="AM1031">
        <v>0.1</v>
      </c>
      <c r="AN1031">
        <v>4.1818181818181817</v>
      </c>
      <c r="AO1031">
        <v>0</v>
      </c>
      <c r="AP1031" t="s">
        <v>79</v>
      </c>
      <c r="AQ1031" t="s">
        <v>73</v>
      </c>
      <c r="AR1031" t="s">
        <v>1101</v>
      </c>
      <c r="AS1031">
        <v>0</v>
      </c>
      <c r="AT1031">
        <v>0</v>
      </c>
      <c r="AU1031">
        <v>0</v>
      </c>
      <c r="AV1031">
        <v>0</v>
      </c>
      <c r="AW1031">
        <v>0</v>
      </c>
      <c r="AX1031">
        <v>0</v>
      </c>
      <c r="AY1031">
        <v>0</v>
      </c>
      <c r="AZ1031" t="s">
        <v>80</v>
      </c>
      <c r="BA1031">
        <v>5</v>
      </c>
      <c r="BB1031">
        <v>0</v>
      </c>
      <c r="BC1031" t="s">
        <v>76</v>
      </c>
      <c r="BD1031">
        <v>0</v>
      </c>
      <c r="BE1031" t="s">
        <v>76</v>
      </c>
      <c r="BF1031">
        <v>4.8923226666666668</v>
      </c>
      <c r="BG1031" t="s">
        <v>5770</v>
      </c>
    </row>
    <row r="1032" spans="1:59" x14ac:dyDescent="0.25">
      <c r="A1032" t="s">
        <v>1210</v>
      </c>
      <c r="B1032" t="s">
        <v>156</v>
      </c>
      <c r="C1032">
        <v>2</v>
      </c>
      <c r="D1032">
        <v>416</v>
      </c>
      <c r="E1032">
        <v>3</v>
      </c>
      <c r="F1032" t="s">
        <v>66</v>
      </c>
      <c r="G1032" t="s">
        <v>67</v>
      </c>
      <c r="H1032" t="s">
        <v>68</v>
      </c>
      <c r="I1032" t="s">
        <v>7</v>
      </c>
      <c r="J1032" t="s">
        <v>7</v>
      </c>
      <c r="K1032" t="s">
        <v>70</v>
      </c>
      <c r="L1032">
        <v>50</v>
      </c>
      <c r="M1032">
        <v>1271203</v>
      </c>
      <c r="N1032">
        <v>6</v>
      </c>
      <c r="O1032">
        <v>4</v>
      </c>
      <c r="P1032" t="s">
        <v>109</v>
      </c>
      <c r="Q1032" t="s">
        <v>4501</v>
      </c>
      <c r="R1032">
        <v>38</v>
      </c>
      <c r="T1032">
        <v>11</v>
      </c>
      <c r="U1032">
        <v>16</v>
      </c>
      <c r="V1032">
        <v>4</v>
      </c>
      <c r="W1032">
        <v>0</v>
      </c>
      <c r="X1032">
        <v>4</v>
      </c>
      <c r="Y1032">
        <v>1</v>
      </c>
      <c r="Z1032">
        <v>16</v>
      </c>
      <c r="AA1032">
        <v>21</v>
      </c>
      <c r="AB1032">
        <v>50</v>
      </c>
      <c r="AC1032">
        <v>21</v>
      </c>
      <c r="AD1032">
        <v>7</v>
      </c>
      <c r="AE1032">
        <v>2</v>
      </c>
      <c r="AF1032">
        <v>30</v>
      </c>
      <c r="AG1032">
        <v>0</v>
      </c>
      <c r="AH1032">
        <v>29</v>
      </c>
      <c r="AI1032">
        <v>20</v>
      </c>
      <c r="AJ1032">
        <v>27</v>
      </c>
      <c r="AK1032">
        <v>29</v>
      </c>
      <c r="AL1032">
        <v>0</v>
      </c>
      <c r="AM1032">
        <v>0.12</v>
      </c>
      <c r="AN1032">
        <v>2.4545454545454546</v>
      </c>
      <c r="AO1032">
        <v>0</v>
      </c>
      <c r="AP1032" t="s">
        <v>82</v>
      </c>
      <c r="AQ1032" t="s">
        <v>73</v>
      </c>
      <c r="AR1032" t="s">
        <v>1101</v>
      </c>
      <c r="AS1032">
        <v>1332</v>
      </c>
      <c r="AT1032">
        <v>1475</v>
      </c>
      <c r="AU1032">
        <v>0</v>
      </c>
      <c r="AV1032">
        <v>0</v>
      </c>
      <c r="AW1032">
        <v>2.8069999999999999</v>
      </c>
      <c r="AX1032">
        <v>0.13366666666666666</v>
      </c>
      <c r="AY1032">
        <v>4.01</v>
      </c>
      <c r="AZ1032" t="s">
        <v>74</v>
      </c>
      <c r="BA1032">
        <v>1.9900000000000002</v>
      </c>
      <c r="BB1032">
        <v>14.887780548628431</v>
      </c>
      <c r="BC1032" t="s">
        <v>76</v>
      </c>
      <c r="BD1032">
        <v>0</v>
      </c>
      <c r="BE1032" t="s">
        <v>76</v>
      </c>
      <c r="BF1032">
        <v>2.8530000000000002</v>
      </c>
      <c r="BG1032" t="s">
        <v>5770</v>
      </c>
    </row>
    <row r="1033" spans="1:59" x14ac:dyDescent="0.25">
      <c r="A1033" t="s">
        <v>1211</v>
      </c>
      <c r="B1033" t="s">
        <v>156</v>
      </c>
      <c r="C1033">
        <v>2</v>
      </c>
      <c r="D1033">
        <v>417</v>
      </c>
      <c r="E1033">
        <v>3</v>
      </c>
      <c r="F1033" t="s">
        <v>66</v>
      </c>
      <c r="G1033" t="s">
        <v>67</v>
      </c>
      <c r="H1033" t="s">
        <v>68</v>
      </c>
      <c r="I1033" t="s">
        <v>7</v>
      </c>
      <c r="J1033" t="s">
        <v>7</v>
      </c>
      <c r="K1033" t="s">
        <v>70</v>
      </c>
      <c r="L1033">
        <v>50</v>
      </c>
      <c r="M1033">
        <v>1271205</v>
      </c>
      <c r="N1033">
        <v>6</v>
      </c>
      <c r="O1033">
        <v>4</v>
      </c>
      <c r="P1033" t="s">
        <v>109</v>
      </c>
      <c r="Q1033" t="s">
        <v>4501</v>
      </c>
      <c r="R1033">
        <v>38</v>
      </c>
      <c r="T1033">
        <v>10</v>
      </c>
      <c r="U1033">
        <v>15</v>
      </c>
      <c r="V1033">
        <v>5</v>
      </c>
      <c r="W1033">
        <v>0</v>
      </c>
      <c r="X1033">
        <v>5</v>
      </c>
      <c r="Y1033">
        <v>1</v>
      </c>
      <c r="Z1033">
        <v>16</v>
      </c>
      <c r="AA1033">
        <v>21</v>
      </c>
      <c r="AB1033">
        <v>50</v>
      </c>
      <c r="AC1033">
        <v>18</v>
      </c>
      <c r="AD1033">
        <v>9</v>
      </c>
      <c r="AE1033">
        <v>1</v>
      </c>
      <c r="AF1033">
        <v>28</v>
      </c>
      <c r="AG1033">
        <v>0</v>
      </c>
      <c r="AH1033">
        <v>32</v>
      </c>
      <c r="AI1033">
        <v>22</v>
      </c>
      <c r="AJ1033">
        <v>31</v>
      </c>
      <c r="AK1033">
        <v>32</v>
      </c>
      <c r="AL1033">
        <v>0</v>
      </c>
      <c r="AM1033">
        <v>0.12</v>
      </c>
      <c r="AN1033">
        <v>2.8181818181818183</v>
      </c>
      <c r="AO1033">
        <v>0</v>
      </c>
      <c r="AP1033" t="s">
        <v>82</v>
      </c>
      <c r="AQ1033" t="s">
        <v>73</v>
      </c>
      <c r="AR1033" t="s">
        <v>1101</v>
      </c>
      <c r="AS1033">
        <v>1349</v>
      </c>
      <c r="AT1033">
        <v>1314</v>
      </c>
      <c r="AU1033">
        <v>0</v>
      </c>
      <c r="AV1033">
        <v>0</v>
      </c>
      <c r="AW1033">
        <v>2.6629999999999998</v>
      </c>
      <c r="AX1033">
        <v>0.14794444444444443</v>
      </c>
      <c r="AY1033">
        <v>4.1424444444444442</v>
      </c>
      <c r="AZ1033" t="s">
        <v>74</v>
      </c>
      <c r="BA1033">
        <v>1.8575555555555558</v>
      </c>
      <c r="BB1033">
        <v>12.555764175741647</v>
      </c>
      <c r="BC1033" t="s">
        <v>76</v>
      </c>
      <c r="BD1033">
        <v>0</v>
      </c>
      <c r="BE1033" t="s">
        <v>76</v>
      </c>
      <c r="BF1033">
        <v>2.637</v>
      </c>
      <c r="BG1033" t="s">
        <v>5770</v>
      </c>
    </row>
    <row r="1034" spans="1:59" x14ac:dyDescent="0.25">
      <c r="A1034" t="s">
        <v>1212</v>
      </c>
      <c r="B1034" t="s">
        <v>156</v>
      </c>
      <c r="C1034">
        <v>2</v>
      </c>
      <c r="D1034">
        <v>418</v>
      </c>
      <c r="E1034">
        <v>3</v>
      </c>
      <c r="F1034" t="s">
        <v>66</v>
      </c>
      <c r="G1034" t="s">
        <v>67</v>
      </c>
      <c r="H1034" t="s">
        <v>68</v>
      </c>
      <c r="I1034" t="s">
        <v>7</v>
      </c>
      <c r="J1034" t="s">
        <v>7</v>
      </c>
      <c r="K1034" t="s">
        <v>70</v>
      </c>
      <c r="L1034">
        <v>50</v>
      </c>
      <c r="M1034">
        <v>1271207</v>
      </c>
      <c r="N1034">
        <v>6</v>
      </c>
      <c r="O1034">
        <v>4</v>
      </c>
      <c r="P1034" t="s">
        <v>109</v>
      </c>
      <c r="Q1034" t="s">
        <v>4501</v>
      </c>
      <c r="R1034">
        <v>38</v>
      </c>
      <c r="T1034">
        <v>15</v>
      </c>
      <c r="U1034">
        <v>20</v>
      </c>
      <c r="V1034">
        <v>4</v>
      </c>
      <c r="W1034">
        <v>0</v>
      </c>
      <c r="X1034">
        <v>4</v>
      </c>
      <c r="Y1034">
        <v>0</v>
      </c>
      <c r="Z1034">
        <v>19</v>
      </c>
      <c r="AA1034">
        <v>24</v>
      </c>
      <c r="AB1034">
        <v>50</v>
      </c>
      <c r="AC1034">
        <v>26</v>
      </c>
      <c r="AD1034">
        <v>7</v>
      </c>
      <c r="AE1034">
        <v>0</v>
      </c>
      <c r="AF1034">
        <v>33</v>
      </c>
      <c r="AG1034">
        <v>0</v>
      </c>
      <c r="AH1034">
        <v>24</v>
      </c>
      <c r="AI1034">
        <v>17</v>
      </c>
      <c r="AJ1034">
        <v>24</v>
      </c>
      <c r="AK1034">
        <v>24</v>
      </c>
      <c r="AL1034">
        <v>0</v>
      </c>
      <c r="AM1034">
        <v>0.12</v>
      </c>
      <c r="AN1034">
        <v>2.1818181818181817</v>
      </c>
      <c r="AO1034">
        <v>0</v>
      </c>
      <c r="AP1034" t="s">
        <v>82</v>
      </c>
      <c r="AQ1034" t="s">
        <v>73</v>
      </c>
      <c r="AR1034" t="s">
        <v>1101</v>
      </c>
      <c r="AS1034">
        <v>2349</v>
      </c>
      <c r="AT1034">
        <v>2579</v>
      </c>
      <c r="AU1034">
        <v>0</v>
      </c>
      <c r="AV1034">
        <v>0</v>
      </c>
      <c r="AW1034">
        <v>4.9279999999999999</v>
      </c>
      <c r="AX1034">
        <v>0.18953846153846154</v>
      </c>
      <c r="AY1034">
        <v>6.2547692307692309</v>
      </c>
      <c r="AZ1034" t="s">
        <v>74</v>
      </c>
      <c r="BA1034">
        <v>-0.25476923076923086</v>
      </c>
      <c r="BB1034">
        <v>-1.3441558441558445</v>
      </c>
      <c r="BC1034" t="s">
        <v>76</v>
      </c>
      <c r="BD1034">
        <v>0</v>
      </c>
      <c r="BE1034" t="s">
        <v>76</v>
      </c>
      <c r="BF1034">
        <v>4.57</v>
      </c>
      <c r="BG1034" t="s">
        <v>5770</v>
      </c>
    </row>
    <row r="1035" spans="1:59" x14ac:dyDescent="0.25">
      <c r="A1035" t="s">
        <v>1213</v>
      </c>
      <c r="B1035" t="s">
        <v>156</v>
      </c>
      <c r="C1035">
        <v>2</v>
      </c>
      <c r="D1035">
        <v>419</v>
      </c>
      <c r="E1035">
        <v>3</v>
      </c>
      <c r="F1035" t="s">
        <v>66</v>
      </c>
      <c r="G1035" t="s">
        <v>67</v>
      </c>
      <c r="H1035" t="s">
        <v>68</v>
      </c>
      <c r="I1035" t="s">
        <v>7</v>
      </c>
      <c r="J1035" t="s">
        <v>7</v>
      </c>
      <c r="K1035" t="s">
        <v>70</v>
      </c>
      <c r="L1035">
        <v>50</v>
      </c>
      <c r="M1035">
        <v>1271209</v>
      </c>
      <c r="N1035">
        <v>6</v>
      </c>
      <c r="O1035">
        <v>4</v>
      </c>
      <c r="P1035" t="s">
        <v>109</v>
      </c>
      <c r="Q1035" t="s">
        <v>4501</v>
      </c>
      <c r="R1035">
        <v>38</v>
      </c>
      <c r="T1035">
        <v>8</v>
      </c>
      <c r="U1035">
        <v>13</v>
      </c>
      <c r="V1035">
        <v>4</v>
      </c>
      <c r="W1035">
        <v>0</v>
      </c>
      <c r="X1035">
        <v>4</v>
      </c>
      <c r="Y1035">
        <v>3</v>
      </c>
      <c r="Z1035">
        <v>15</v>
      </c>
      <c r="AA1035">
        <v>20</v>
      </c>
      <c r="AB1035">
        <v>50</v>
      </c>
      <c r="AC1035">
        <v>16</v>
      </c>
      <c r="AD1035">
        <v>7</v>
      </c>
      <c r="AE1035">
        <v>3</v>
      </c>
      <c r="AF1035">
        <v>26</v>
      </c>
      <c r="AG1035">
        <v>0</v>
      </c>
      <c r="AH1035">
        <v>34</v>
      </c>
      <c r="AI1035">
        <v>24</v>
      </c>
      <c r="AJ1035">
        <v>31</v>
      </c>
      <c r="AK1035">
        <v>34</v>
      </c>
      <c r="AL1035">
        <v>0</v>
      </c>
      <c r="AM1035">
        <v>0.12</v>
      </c>
      <c r="AN1035">
        <v>2.8181818181818183</v>
      </c>
      <c r="AO1035">
        <v>0</v>
      </c>
      <c r="AP1035" t="s">
        <v>82</v>
      </c>
      <c r="AQ1035" t="s">
        <v>73</v>
      </c>
      <c r="AR1035" t="s">
        <v>1101</v>
      </c>
      <c r="AS1035">
        <v>1519</v>
      </c>
      <c r="AT1035">
        <v>1504</v>
      </c>
      <c r="AU1035">
        <v>0</v>
      </c>
      <c r="AV1035">
        <v>0</v>
      </c>
      <c r="AW1035">
        <v>3.0230000000000001</v>
      </c>
      <c r="AX1035">
        <v>0.18893750000000001</v>
      </c>
      <c r="AY1035">
        <v>4.9123749999999999</v>
      </c>
      <c r="AZ1035" t="s">
        <v>74</v>
      </c>
      <c r="BA1035">
        <v>1.0876250000000001</v>
      </c>
      <c r="BB1035">
        <v>5.7565332451207407</v>
      </c>
      <c r="BC1035" t="s">
        <v>76</v>
      </c>
      <c r="BD1035">
        <v>0</v>
      </c>
      <c r="BE1035" t="s">
        <v>76</v>
      </c>
      <c r="BF1035">
        <v>3.3010000000000002</v>
      </c>
      <c r="BG1035" t="s">
        <v>5770</v>
      </c>
    </row>
    <row r="1036" spans="1:59" x14ac:dyDescent="0.25">
      <c r="A1036" t="s">
        <v>1214</v>
      </c>
      <c r="B1036" t="s">
        <v>156</v>
      </c>
      <c r="C1036">
        <v>2</v>
      </c>
      <c r="D1036">
        <v>420</v>
      </c>
      <c r="E1036">
        <v>3</v>
      </c>
      <c r="F1036" t="s">
        <v>66</v>
      </c>
      <c r="G1036" t="s">
        <v>67</v>
      </c>
      <c r="H1036" t="s">
        <v>68</v>
      </c>
      <c r="I1036" t="s">
        <v>7</v>
      </c>
      <c r="J1036" t="s">
        <v>7</v>
      </c>
      <c r="K1036" t="s">
        <v>70</v>
      </c>
      <c r="L1036">
        <v>50</v>
      </c>
      <c r="M1036">
        <v>1271211</v>
      </c>
      <c r="N1036">
        <v>6</v>
      </c>
      <c r="O1036">
        <v>4</v>
      </c>
      <c r="P1036" t="s">
        <v>109</v>
      </c>
      <c r="Q1036" t="s">
        <v>4501</v>
      </c>
      <c r="R1036">
        <v>38</v>
      </c>
      <c r="T1036">
        <v>16</v>
      </c>
      <c r="U1036">
        <v>21</v>
      </c>
      <c r="V1036">
        <v>3</v>
      </c>
      <c r="W1036">
        <v>0</v>
      </c>
      <c r="X1036">
        <v>3</v>
      </c>
      <c r="Y1036">
        <v>1</v>
      </c>
      <c r="Z1036">
        <v>20</v>
      </c>
      <c r="AA1036">
        <v>25</v>
      </c>
      <c r="AB1036">
        <v>50</v>
      </c>
      <c r="AC1036">
        <v>22</v>
      </c>
      <c r="AD1036">
        <v>5</v>
      </c>
      <c r="AE1036">
        <v>1</v>
      </c>
      <c r="AF1036">
        <v>28</v>
      </c>
      <c r="AG1036">
        <v>0</v>
      </c>
      <c r="AH1036">
        <v>28</v>
      </c>
      <c r="AI1036">
        <v>22</v>
      </c>
      <c r="AJ1036">
        <v>27</v>
      </c>
      <c r="AK1036">
        <v>28</v>
      </c>
      <c r="AL1036">
        <v>0</v>
      </c>
      <c r="AM1036">
        <v>0.12</v>
      </c>
      <c r="AN1036">
        <v>2.4545454545454546</v>
      </c>
      <c r="AO1036">
        <v>0</v>
      </c>
      <c r="AP1036" t="s">
        <v>82</v>
      </c>
      <c r="AQ1036" t="s">
        <v>73</v>
      </c>
      <c r="AR1036" t="s">
        <v>1101</v>
      </c>
      <c r="AS1036">
        <v>1545</v>
      </c>
      <c r="AT1036">
        <v>1512</v>
      </c>
      <c r="AU1036">
        <v>0</v>
      </c>
      <c r="AV1036">
        <v>0</v>
      </c>
      <c r="AW1036">
        <v>3.0569999999999999</v>
      </c>
      <c r="AX1036">
        <v>0.13895454545454544</v>
      </c>
      <c r="AY1036">
        <v>3.8907272727272724</v>
      </c>
      <c r="AZ1036" t="s">
        <v>74</v>
      </c>
      <c r="BA1036">
        <v>2.1092727272727276</v>
      </c>
      <c r="BB1036">
        <v>15.179587831207069</v>
      </c>
      <c r="BC1036" t="s">
        <v>81</v>
      </c>
      <c r="BD1036">
        <v>0</v>
      </c>
      <c r="BE1036" t="s">
        <v>76</v>
      </c>
      <c r="BF1036">
        <v>2.956</v>
      </c>
      <c r="BG1036" t="s">
        <v>5770</v>
      </c>
    </row>
    <row r="1037" spans="1:59" x14ac:dyDescent="0.25">
      <c r="A1037" t="s">
        <v>1215</v>
      </c>
      <c r="B1037" t="s">
        <v>156</v>
      </c>
      <c r="C1037">
        <v>2</v>
      </c>
      <c r="D1037">
        <v>421</v>
      </c>
      <c r="E1037">
        <v>3</v>
      </c>
      <c r="F1037" t="s">
        <v>66</v>
      </c>
      <c r="G1037" t="s">
        <v>67</v>
      </c>
      <c r="H1037" t="s">
        <v>68</v>
      </c>
      <c r="I1037" t="s">
        <v>8</v>
      </c>
      <c r="J1037" t="s">
        <v>87</v>
      </c>
      <c r="K1037" t="s">
        <v>70</v>
      </c>
      <c r="L1037">
        <v>50</v>
      </c>
      <c r="M1037">
        <v>1271213</v>
      </c>
      <c r="N1037">
        <v>6</v>
      </c>
      <c r="O1037">
        <v>4</v>
      </c>
      <c r="P1037" t="s">
        <v>109</v>
      </c>
      <c r="Q1037" t="s">
        <v>4502</v>
      </c>
      <c r="R1037">
        <v>39</v>
      </c>
      <c r="T1037">
        <v>13</v>
      </c>
      <c r="U1037">
        <v>13</v>
      </c>
      <c r="V1037">
        <v>0</v>
      </c>
      <c r="W1037">
        <v>0</v>
      </c>
      <c r="X1037">
        <v>0</v>
      </c>
      <c r="Y1037">
        <v>0</v>
      </c>
      <c r="Z1037">
        <v>13</v>
      </c>
      <c r="AA1037">
        <v>13</v>
      </c>
      <c r="AB1037">
        <v>50</v>
      </c>
      <c r="AC1037">
        <v>40</v>
      </c>
      <c r="AD1037">
        <v>0</v>
      </c>
      <c r="AE1037">
        <v>0</v>
      </c>
      <c r="AF1037">
        <v>40</v>
      </c>
      <c r="AG1037">
        <v>0</v>
      </c>
      <c r="AH1037">
        <v>10</v>
      </c>
      <c r="AI1037">
        <v>10</v>
      </c>
      <c r="AJ1037">
        <v>10</v>
      </c>
      <c r="AK1037">
        <v>10</v>
      </c>
      <c r="AL1037">
        <v>0</v>
      </c>
      <c r="AM1037">
        <v>0.12</v>
      </c>
      <c r="AN1037">
        <v>0.90909090909090917</v>
      </c>
      <c r="AO1037">
        <v>0</v>
      </c>
      <c r="AP1037" t="s">
        <v>85</v>
      </c>
      <c r="AQ1037" t="s">
        <v>73</v>
      </c>
      <c r="AR1037" t="s">
        <v>1101</v>
      </c>
      <c r="AS1037">
        <v>0</v>
      </c>
      <c r="AT1037">
        <v>0</v>
      </c>
      <c r="AU1037">
        <v>0</v>
      </c>
      <c r="AV1037">
        <v>0</v>
      </c>
      <c r="AW1037">
        <v>0</v>
      </c>
      <c r="AX1037">
        <v>0</v>
      </c>
      <c r="AY1037">
        <v>0</v>
      </c>
      <c r="AZ1037" t="s">
        <v>83</v>
      </c>
      <c r="BA1037">
        <v>6</v>
      </c>
      <c r="BB1037">
        <v>0</v>
      </c>
      <c r="BC1037" t="s">
        <v>75</v>
      </c>
      <c r="BD1037">
        <v>0</v>
      </c>
      <c r="BE1037" t="s">
        <v>76</v>
      </c>
      <c r="BF1037">
        <v>5.8795626666666667</v>
      </c>
      <c r="BG1037" t="s">
        <v>5771</v>
      </c>
    </row>
    <row r="1038" spans="1:59" x14ac:dyDescent="0.25">
      <c r="A1038" t="s">
        <v>1216</v>
      </c>
      <c r="B1038" t="s">
        <v>156</v>
      </c>
      <c r="C1038">
        <v>2</v>
      </c>
      <c r="D1038">
        <v>422</v>
      </c>
      <c r="E1038">
        <v>3</v>
      </c>
      <c r="F1038" t="s">
        <v>66</v>
      </c>
      <c r="G1038" t="s">
        <v>67</v>
      </c>
      <c r="H1038" t="s">
        <v>68</v>
      </c>
      <c r="I1038" t="s">
        <v>8</v>
      </c>
      <c r="J1038" t="s">
        <v>87</v>
      </c>
      <c r="K1038" t="s">
        <v>70</v>
      </c>
      <c r="L1038">
        <v>50</v>
      </c>
      <c r="M1038">
        <v>1271215</v>
      </c>
      <c r="N1038">
        <v>6</v>
      </c>
      <c r="O1038">
        <v>4</v>
      </c>
      <c r="P1038" t="s">
        <v>109</v>
      </c>
      <c r="Q1038" t="s">
        <v>4502</v>
      </c>
      <c r="R1038">
        <v>39</v>
      </c>
      <c r="T1038">
        <v>13</v>
      </c>
      <c r="U1038">
        <v>15</v>
      </c>
      <c r="V1038">
        <v>0</v>
      </c>
      <c r="W1038">
        <v>0</v>
      </c>
      <c r="X1038">
        <v>0</v>
      </c>
      <c r="Y1038">
        <v>0</v>
      </c>
      <c r="Z1038">
        <v>13</v>
      </c>
      <c r="AA1038">
        <v>15</v>
      </c>
      <c r="AB1038">
        <v>50</v>
      </c>
      <c r="AC1038">
        <v>42</v>
      </c>
      <c r="AD1038">
        <v>0</v>
      </c>
      <c r="AE1038">
        <v>0</v>
      </c>
      <c r="AF1038">
        <v>42</v>
      </c>
      <c r="AG1038">
        <v>0</v>
      </c>
      <c r="AH1038">
        <v>8</v>
      </c>
      <c r="AI1038">
        <v>8</v>
      </c>
      <c r="AJ1038">
        <v>8</v>
      </c>
      <c r="AK1038">
        <v>8</v>
      </c>
      <c r="AL1038">
        <v>0</v>
      </c>
      <c r="AM1038">
        <v>0.12</v>
      </c>
      <c r="AN1038">
        <v>0.72727272727272729</v>
      </c>
      <c r="AO1038">
        <v>0</v>
      </c>
      <c r="AP1038" t="s">
        <v>85</v>
      </c>
      <c r="AQ1038" t="s">
        <v>73</v>
      </c>
      <c r="AR1038" t="s">
        <v>1101</v>
      </c>
      <c r="AS1038">
        <v>0</v>
      </c>
      <c r="AT1038">
        <v>0</v>
      </c>
      <c r="AU1038">
        <v>0</v>
      </c>
      <c r="AV1038">
        <v>0</v>
      </c>
      <c r="AW1038">
        <v>0</v>
      </c>
      <c r="AX1038">
        <v>0</v>
      </c>
      <c r="AY1038">
        <v>0</v>
      </c>
      <c r="AZ1038" t="s">
        <v>83</v>
      </c>
      <c r="BA1038">
        <v>6</v>
      </c>
      <c r="BB1038">
        <v>0</v>
      </c>
      <c r="BC1038" t="s">
        <v>76</v>
      </c>
      <c r="BD1038">
        <v>0</v>
      </c>
      <c r="BE1038" t="s">
        <v>76</v>
      </c>
      <c r="BF1038">
        <v>6.2305813333333324</v>
      </c>
      <c r="BG1038" t="s">
        <v>5771</v>
      </c>
    </row>
    <row r="1039" spans="1:59" x14ac:dyDescent="0.25">
      <c r="A1039" t="s">
        <v>1217</v>
      </c>
      <c r="B1039" t="s">
        <v>156</v>
      </c>
      <c r="C1039">
        <v>2</v>
      </c>
      <c r="D1039">
        <v>423</v>
      </c>
      <c r="E1039">
        <v>3</v>
      </c>
      <c r="F1039" t="s">
        <v>66</v>
      </c>
      <c r="G1039" t="s">
        <v>67</v>
      </c>
      <c r="H1039" t="s">
        <v>68</v>
      </c>
      <c r="I1039" t="s">
        <v>8</v>
      </c>
      <c r="J1039" t="s">
        <v>87</v>
      </c>
      <c r="K1039" t="s">
        <v>70</v>
      </c>
      <c r="L1039">
        <v>50</v>
      </c>
      <c r="M1039">
        <v>1271217</v>
      </c>
      <c r="N1039">
        <v>6</v>
      </c>
      <c r="O1039">
        <v>4</v>
      </c>
      <c r="P1039" t="s">
        <v>109</v>
      </c>
      <c r="Q1039" t="s">
        <v>4502</v>
      </c>
      <c r="R1039">
        <v>39</v>
      </c>
      <c r="T1039">
        <v>9</v>
      </c>
      <c r="U1039">
        <v>12</v>
      </c>
      <c r="V1039">
        <v>0</v>
      </c>
      <c r="W1039">
        <v>0</v>
      </c>
      <c r="X1039">
        <v>0</v>
      </c>
      <c r="Y1039">
        <v>0</v>
      </c>
      <c r="Z1039">
        <v>9</v>
      </c>
      <c r="AA1039">
        <v>12</v>
      </c>
      <c r="AB1039">
        <v>50</v>
      </c>
      <c r="AC1039">
        <v>39</v>
      </c>
      <c r="AD1039">
        <v>0</v>
      </c>
      <c r="AE1039">
        <v>0</v>
      </c>
      <c r="AF1039">
        <v>39</v>
      </c>
      <c r="AG1039">
        <v>0</v>
      </c>
      <c r="AH1039">
        <v>11</v>
      </c>
      <c r="AI1039">
        <v>11</v>
      </c>
      <c r="AJ1039">
        <v>11</v>
      </c>
      <c r="AK1039">
        <v>11</v>
      </c>
      <c r="AL1039">
        <v>0</v>
      </c>
      <c r="AM1039">
        <v>0.12</v>
      </c>
      <c r="AN1039">
        <v>1</v>
      </c>
      <c r="AO1039">
        <v>0</v>
      </c>
      <c r="AP1039" t="s">
        <v>85</v>
      </c>
      <c r="AQ1039" t="s">
        <v>73</v>
      </c>
      <c r="AR1039" t="s">
        <v>1101</v>
      </c>
      <c r="AS1039">
        <v>0</v>
      </c>
      <c r="AT1039">
        <v>0</v>
      </c>
      <c r="AU1039">
        <v>0</v>
      </c>
      <c r="AV1039">
        <v>0</v>
      </c>
      <c r="AW1039">
        <v>0</v>
      </c>
      <c r="AX1039">
        <v>0</v>
      </c>
      <c r="AY1039">
        <v>0</v>
      </c>
      <c r="AZ1039" t="s">
        <v>83</v>
      </c>
      <c r="BA1039">
        <v>6</v>
      </c>
      <c r="BB1039">
        <v>0</v>
      </c>
      <c r="BC1039" t="s">
        <v>76</v>
      </c>
      <c r="BD1039">
        <v>0</v>
      </c>
      <c r="BE1039" t="s">
        <v>76</v>
      </c>
      <c r="BF1039">
        <v>5.1117093333333345</v>
      </c>
      <c r="BG1039" t="s">
        <v>5771</v>
      </c>
    </row>
    <row r="1040" spans="1:59" x14ac:dyDescent="0.25">
      <c r="A1040" t="s">
        <v>1218</v>
      </c>
      <c r="B1040" t="s">
        <v>156</v>
      </c>
      <c r="C1040">
        <v>2</v>
      </c>
      <c r="D1040">
        <v>424</v>
      </c>
      <c r="E1040">
        <v>3</v>
      </c>
      <c r="F1040" t="s">
        <v>66</v>
      </c>
      <c r="G1040" t="s">
        <v>67</v>
      </c>
      <c r="H1040" t="s">
        <v>68</v>
      </c>
      <c r="I1040" t="s">
        <v>8</v>
      </c>
      <c r="J1040" t="s">
        <v>87</v>
      </c>
      <c r="K1040" t="s">
        <v>70</v>
      </c>
      <c r="L1040">
        <v>50</v>
      </c>
      <c r="M1040">
        <v>1271219</v>
      </c>
      <c r="N1040">
        <v>6</v>
      </c>
      <c r="O1040">
        <v>4</v>
      </c>
      <c r="P1040" t="s">
        <v>109</v>
      </c>
      <c r="Q1040" t="s">
        <v>4502</v>
      </c>
      <c r="R1040">
        <v>39</v>
      </c>
      <c r="T1040">
        <v>10</v>
      </c>
      <c r="U1040">
        <v>13</v>
      </c>
      <c r="V1040">
        <v>0</v>
      </c>
      <c r="W1040">
        <v>0</v>
      </c>
      <c r="X1040">
        <v>0</v>
      </c>
      <c r="Y1040">
        <v>0</v>
      </c>
      <c r="Z1040">
        <v>10</v>
      </c>
      <c r="AA1040">
        <v>13</v>
      </c>
      <c r="AB1040">
        <v>50</v>
      </c>
      <c r="AC1040">
        <v>42</v>
      </c>
      <c r="AD1040">
        <v>0</v>
      </c>
      <c r="AE1040">
        <v>0</v>
      </c>
      <c r="AF1040">
        <v>42</v>
      </c>
      <c r="AG1040">
        <v>0</v>
      </c>
      <c r="AH1040">
        <v>8</v>
      </c>
      <c r="AI1040">
        <v>8</v>
      </c>
      <c r="AJ1040">
        <v>8</v>
      </c>
      <c r="AK1040">
        <v>8</v>
      </c>
      <c r="AL1040">
        <v>0</v>
      </c>
      <c r="AM1040">
        <v>0.12</v>
      </c>
      <c r="AN1040">
        <v>0.72727272727272729</v>
      </c>
      <c r="AO1040">
        <v>0</v>
      </c>
      <c r="AP1040" t="s">
        <v>85</v>
      </c>
      <c r="AQ1040" t="s">
        <v>73</v>
      </c>
      <c r="AR1040" t="s">
        <v>1101</v>
      </c>
      <c r="AS1040">
        <v>0</v>
      </c>
      <c r="AT1040">
        <v>0</v>
      </c>
      <c r="AU1040">
        <v>0</v>
      </c>
      <c r="AV1040">
        <v>0</v>
      </c>
      <c r="AW1040">
        <v>0</v>
      </c>
      <c r="AX1040">
        <v>0</v>
      </c>
      <c r="AY1040">
        <v>0</v>
      </c>
      <c r="AZ1040" t="s">
        <v>83</v>
      </c>
      <c r="BA1040">
        <v>6</v>
      </c>
      <c r="BB1040">
        <v>0</v>
      </c>
      <c r="BC1040" t="s">
        <v>76</v>
      </c>
      <c r="BD1040">
        <v>0</v>
      </c>
      <c r="BE1040" t="s">
        <v>76</v>
      </c>
      <c r="BF1040">
        <v>5.4407893333333321</v>
      </c>
      <c r="BG1040" t="s">
        <v>5771</v>
      </c>
    </row>
    <row r="1041" spans="1:59" x14ac:dyDescent="0.25">
      <c r="A1041" t="s">
        <v>1219</v>
      </c>
      <c r="B1041" t="s">
        <v>156</v>
      </c>
      <c r="C1041">
        <v>2</v>
      </c>
      <c r="D1041">
        <v>425</v>
      </c>
      <c r="E1041">
        <v>3</v>
      </c>
      <c r="F1041" t="s">
        <v>66</v>
      </c>
      <c r="G1041" t="s">
        <v>67</v>
      </c>
      <c r="H1041" t="s">
        <v>68</v>
      </c>
      <c r="I1041" t="s">
        <v>8</v>
      </c>
      <c r="J1041" t="s">
        <v>87</v>
      </c>
      <c r="K1041" t="s">
        <v>70</v>
      </c>
      <c r="L1041">
        <v>50</v>
      </c>
      <c r="M1041">
        <v>1271221</v>
      </c>
      <c r="N1041">
        <v>6</v>
      </c>
      <c r="O1041">
        <v>4</v>
      </c>
      <c r="P1041" t="s">
        <v>109</v>
      </c>
      <c r="Q1041" t="s">
        <v>4502</v>
      </c>
      <c r="R1041">
        <v>39</v>
      </c>
      <c r="T1041">
        <v>13</v>
      </c>
      <c r="U1041">
        <v>14</v>
      </c>
      <c r="V1041">
        <v>0</v>
      </c>
      <c r="W1041">
        <v>0</v>
      </c>
      <c r="X1041">
        <v>0</v>
      </c>
      <c r="Y1041">
        <v>0</v>
      </c>
      <c r="Z1041">
        <v>13</v>
      </c>
      <c r="AA1041">
        <v>14</v>
      </c>
      <c r="AB1041">
        <v>50</v>
      </c>
      <c r="AC1041">
        <v>41</v>
      </c>
      <c r="AD1041">
        <v>0</v>
      </c>
      <c r="AE1041">
        <v>0</v>
      </c>
      <c r="AF1041">
        <v>41</v>
      </c>
      <c r="AG1041">
        <v>0</v>
      </c>
      <c r="AH1041">
        <v>9</v>
      </c>
      <c r="AI1041">
        <v>9</v>
      </c>
      <c r="AJ1041">
        <v>9</v>
      </c>
      <c r="AK1041">
        <v>9</v>
      </c>
      <c r="AL1041">
        <v>0</v>
      </c>
      <c r="AM1041">
        <v>0.12</v>
      </c>
      <c r="AN1041">
        <v>0.81818181818181823</v>
      </c>
      <c r="AO1041">
        <v>0</v>
      </c>
      <c r="AP1041" t="s">
        <v>85</v>
      </c>
      <c r="AQ1041" t="s">
        <v>73</v>
      </c>
      <c r="AR1041" t="s">
        <v>1101</v>
      </c>
      <c r="AS1041">
        <v>0</v>
      </c>
      <c r="AT1041">
        <v>0</v>
      </c>
      <c r="AU1041">
        <v>0</v>
      </c>
      <c r="AV1041">
        <v>0</v>
      </c>
      <c r="AW1041">
        <v>0</v>
      </c>
      <c r="AX1041">
        <v>0</v>
      </c>
      <c r="AY1041">
        <v>0</v>
      </c>
      <c r="AZ1041" t="s">
        <v>83</v>
      </c>
      <c r="BA1041">
        <v>6</v>
      </c>
      <c r="BB1041">
        <v>0</v>
      </c>
      <c r="BC1041" t="s">
        <v>76</v>
      </c>
      <c r="BD1041">
        <v>0</v>
      </c>
      <c r="BE1041" t="s">
        <v>76</v>
      </c>
      <c r="BF1041">
        <v>5.901501333333333</v>
      </c>
      <c r="BG1041" t="s">
        <v>5771</v>
      </c>
    </row>
    <row r="1042" spans="1:59" x14ac:dyDescent="0.25">
      <c r="A1042" t="s">
        <v>1220</v>
      </c>
      <c r="B1042" t="s">
        <v>156</v>
      </c>
      <c r="C1042">
        <v>2</v>
      </c>
      <c r="D1042">
        <v>426</v>
      </c>
      <c r="E1042">
        <v>3</v>
      </c>
      <c r="F1042" t="s">
        <v>66</v>
      </c>
      <c r="G1042" t="s">
        <v>67</v>
      </c>
      <c r="H1042" t="s">
        <v>68</v>
      </c>
      <c r="I1042" t="s">
        <v>8</v>
      </c>
      <c r="J1042" t="s">
        <v>87</v>
      </c>
      <c r="K1042" t="s">
        <v>70</v>
      </c>
      <c r="L1042">
        <v>50</v>
      </c>
      <c r="M1042">
        <v>1271223</v>
      </c>
      <c r="N1042">
        <v>6</v>
      </c>
      <c r="O1042">
        <v>4</v>
      </c>
      <c r="P1042" t="s">
        <v>109</v>
      </c>
      <c r="Q1042" t="s">
        <v>4502</v>
      </c>
      <c r="R1042">
        <v>39</v>
      </c>
      <c r="T1042">
        <v>14</v>
      </c>
      <c r="U1042">
        <v>17</v>
      </c>
      <c r="V1042">
        <v>0</v>
      </c>
      <c r="W1042">
        <v>0</v>
      </c>
      <c r="X1042">
        <v>0</v>
      </c>
      <c r="Y1042">
        <v>0</v>
      </c>
      <c r="Z1042">
        <v>14</v>
      </c>
      <c r="AA1042">
        <v>17</v>
      </c>
      <c r="AB1042">
        <v>50</v>
      </c>
      <c r="AC1042">
        <v>43</v>
      </c>
      <c r="AD1042">
        <v>0</v>
      </c>
      <c r="AE1042">
        <v>0</v>
      </c>
      <c r="AF1042">
        <v>43</v>
      </c>
      <c r="AG1042">
        <v>0</v>
      </c>
      <c r="AH1042">
        <v>7</v>
      </c>
      <c r="AI1042">
        <v>7</v>
      </c>
      <c r="AJ1042">
        <v>7</v>
      </c>
      <c r="AK1042">
        <v>7</v>
      </c>
      <c r="AL1042">
        <v>0</v>
      </c>
      <c r="AM1042">
        <v>0.12</v>
      </c>
      <c r="AN1042">
        <v>0.63636363636363635</v>
      </c>
      <c r="AO1042">
        <v>0</v>
      </c>
      <c r="AP1042" t="s">
        <v>85</v>
      </c>
      <c r="AQ1042" t="s">
        <v>73</v>
      </c>
      <c r="AR1042" t="s">
        <v>1101</v>
      </c>
      <c r="AS1042">
        <v>0</v>
      </c>
      <c r="AT1042">
        <v>0</v>
      </c>
      <c r="AU1042">
        <v>0</v>
      </c>
      <c r="AV1042">
        <v>0</v>
      </c>
      <c r="AW1042">
        <v>0</v>
      </c>
      <c r="AX1042">
        <v>0</v>
      </c>
      <c r="AY1042">
        <v>0</v>
      </c>
      <c r="AZ1042" t="s">
        <v>83</v>
      </c>
      <c r="BA1042">
        <v>6</v>
      </c>
      <c r="BB1042">
        <v>0</v>
      </c>
      <c r="BC1042" t="s">
        <v>76</v>
      </c>
      <c r="BD1042">
        <v>0</v>
      </c>
      <c r="BE1042" t="s">
        <v>76</v>
      </c>
      <c r="BF1042">
        <v>6.6693546666666661</v>
      </c>
      <c r="BG1042" t="s">
        <v>5771</v>
      </c>
    </row>
    <row r="1043" spans="1:59" x14ac:dyDescent="0.25">
      <c r="A1043" t="s">
        <v>1221</v>
      </c>
      <c r="B1043" t="s">
        <v>156</v>
      </c>
      <c r="C1043">
        <v>2</v>
      </c>
      <c r="D1043">
        <v>427</v>
      </c>
      <c r="E1043">
        <v>3</v>
      </c>
      <c r="F1043" t="s">
        <v>66</v>
      </c>
      <c r="G1043" t="s">
        <v>67</v>
      </c>
      <c r="H1043" t="s">
        <v>68</v>
      </c>
      <c r="I1043" t="s">
        <v>8</v>
      </c>
      <c r="J1043" t="s">
        <v>87</v>
      </c>
      <c r="K1043" t="s">
        <v>70</v>
      </c>
      <c r="L1043">
        <v>50</v>
      </c>
      <c r="M1043">
        <v>1271225</v>
      </c>
      <c r="N1043">
        <v>6</v>
      </c>
      <c r="O1043">
        <v>4</v>
      </c>
      <c r="P1043" t="s">
        <v>109</v>
      </c>
      <c r="Q1043" t="s">
        <v>4502</v>
      </c>
      <c r="R1043">
        <v>39</v>
      </c>
      <c r="T1043">
        <v>13</v>
      </c>
      <c r="U1043">
        <v>14</v>
      </c>
      <c r="V1043">
        <v>0</v>
      </c>
      <c r="W1043">
        <v>0</v>
      </c>
      <c r="X1043">
        <v>0</v>
      </c>
      <c r="Y1043">
        <v>0</v>
      </c>
      <c r="Z1043">
        <v>13</v>
      </c>
      <c r="AA1043">
        <v>14</v>
      </c>
      <c r="AB1043">
        <v>50</v>
      </c>
      <c r="AC1043">
        <v>41</v>
      </c>
      <c r="AD1043">
        <v>0</v>
      </c>
      <c r="AE1043">
        <v>0</v>
      </c>
      <c r="AF1043">
        <v>41</v>
      </c>
      <c r="AG1043">
        <v>0</v>
      </c>
      <c r="AH1043">
        <v>9</v>
      </c>
      <c r="AI1043">
        <v>9</v>
      </c>
      <c r="AJ1043">
        <v>9</v>
      </c>
      <c r="AK1043">
        <v>9</v>
      </c>
      <c r="AL1043">
        <v>0</v>
      </c>
      <c r="AM1043">
        <v>0.12</v>
      </c>
      <c r="AN1043">
        <v>0.81818181818181823</v>
      </c>
      <c r="AO1043">
        <v>0</v>
      </c>
      <c r="AP1043" t="s">
        <v>85</v>
      </c>
      <c r="AQ1043" t="s">
        <v>73</v>
      </c>
      <c r="AR1043" t="s">
        <v>1101</v>
      </c>
      <c r="AS1043">
        <v>0</v>
      </c>
      <c r="AT1043">
        <v>0</v>
      </c>
      <c r="AU1043">
        <v>0</v>
      </c>
      <c r="AV1043">
        <v>0</v>
      </c>
      <c r="AW1043">
        <v>0</v>
      </c>
      <c r="AX1043">
        <v>0</v>
      </c>
      <c r="AY1043">
        <v>0</v>
      </c>
      <c r="AZ1043" t="s">
        <v>83</v>
      </c>
      <c r="BA1043">
        <v>6</v>
      </c>
      <c r="BB1043">
        <v>0</v>
      </c>
      <c r="BC1043" t="s">
        <v>76</v>
      </c>
      <c r="BD1043">
        <v>0</v>
      </c>
      <c r="BE1043" t="s">
        <v>76</v>
      </c>
      <c r="BF1043">
        <v>5.6162986666666663</v>
      </c>
      <c r="BG1043" t="s">
        <v>5771</v>
      </c>
    </row>
    <row r="1044" spans="1:59" x14ac:dyDescent="0.25">
      <c r="A1044" t="s">
        <v>1222</v>
      </c>
      <c r="B1044" t="s">
        <v>156</v>
      </c>
      <c r="C1044">
        <v>2</v>
      </c>
      <c r="D1044">
        <v>428</v>
      </c>
      <c r="E1044">
        <v>3</v>
      </c>
      <c r="F1044" t="s">
        <v>66</v>
      </c>
      <c r="G1044" t="s">
        <v>67</v>
      </c>
      <c r="H1044" t="s">
        <v>68</v>
      </c>
      <c r="I1044" t="s">
        <v>8</v>
      </c>
      <c r="J1044" t="s">
        <v>87</v>
      </c>
      <c r="K1044" t="s">
        <v>70</v>
      </c>
      <c r="L1044">
        <v>50</v>
      </c>
      <c r="M1044">
        <v>1271227</v>
      </c>
      <c r="N1044">
        <v>6</v>
      </c>
      <c r="O1044">
        <v>4</v>
      </c>
      <c r="P1044" t="s">
        <v>109</v>
      </c>
      <c r="Q1044" t="s">
        <v>4502</v>
      </c>
      <c r="R1044">
        <v>39</v>
      </c>
      <c r="T1044">
        <v>10</v>
      </c>
      <c r="U1044">
        <v>13</v>
      </c>
      <c r="V1044">
        <v>0</v>
      </c>
      <c r="W1044">
        <v>0</v>
      </c>
      <c r="X1044">
        <v>0</v>
      </c>
      <c r="Y1044">
        <v>0</v>
      </c>
      <c r="Z1044">
        <v>10</v>
      </c>
      <c r="AA1044">
        <v>13</v>
      </c>
      <c r="AB1044">
        <v>50</v>
      </c>
      <c r="AC1044">
        <v>42</v>
      </c>
      <c r="AD1044">
        <v>0</v>
      </c>
      <c r="AE1044">
        <v>0</v>
      </c>
      <c r="AF1044">
        <v>42</v>
      </c>
      <c r="AG1044">
        <v>0</v>
      </c>
      <c r="AH1044">
        <v>8</v>
      </c>
      <c r="AI1044">
        <v>8</v>
      </c>
      <c r="AJ1044">
        <v>8</v>
      </c>
      <c r="AK1044">
        <v>8</v>
      </c>
      <c r="AL1044">
        <v>0</v>
      </c>
      <c r="AM1044">
        <v>0.12</v>
      </c>
      <c r="AN1044">
        <v>0.72727272727272729</v>
      </c>
      <c r="AO1044">
        <v>0</v>
      </c>
      <c r="AP1044" t="s">
        <v>85</v>
      </c>
      <c r="AQ1044" t="s">
        <v>73</v>
      </c>
      <c r="AR1044" t="s">
        <v>1101</v>
      </c>
      <c r="AS1044">
        <v>0</v>
      </c>
      <c r="AT1044">
        <v>0</v>
      </c>
      <c r="AU1044">
        <v>0</v>
      </c>
      <c r="AV1044">
        <v>0</v>
      </c>
      <c r="AW1044">
        <v>0</v>
      </c>
      <c r="AX1044">
        <v>0</v>
      </c>
      <c r="AY1044">
        <v>0</v>
      </c>
      <c r="AZ1044" t="s">
        <v>83</v>
      </c>
      <c r="BA1044">
        <v>6</v>
      </c>
      <c r="BB1044">
        <v>0</v>
      </c>
      <c r="BC1044" t="s">
        <v>76</v>
      </c>
      <c r="BD1044">
        <v>0</v>
      </c>
      <c r="BE1044" t="s">
        <v>76</v>
      </c>
      <c r="BF1044">
        <v>5.2433413333333325</v>
      </c>
      <c r="BG1044" t="s">
        <v>5771</v>
      </c>
    </row>
    <row r="1045" spans="1:59" x14ac:dyDescent="0.25">
      <c r="A1045" t="s">
        <v>1223</v>
      </c>
      <c r="B1045" t="s">
        <v>156</v>
      </c>
      <c r="C1045">
        <v>2</v>
      </c>
      <c r="D1045">
        <v>429</v>
      </c>
      <c r="E1045">
        <v>3</v>
      </c>
      <c r="F1045" t="s">
        <v>66</v>
      </c>
      <c r="G1045" t="s">
        <v>67</v>
      </c>
      <c r="H1045" t="s">
        <v>68</v>
      </c>
      <c r="I1045" t="s">
        <v>8</v>
      </c>
      <c r="J1045" t="s">
        <v>87</v>
      </c>
      <c r="K1045" t="s">
        <v>70</v>
      </c>
      <c r="L1045">
        <v>50</v>
      </c>
      <c r="M1045">
        <v>1271229</v>
      </c>
      <c r="N1045">
        <v>6</v>
      </c>
      <c r="O1045">
        <v>4</v>
      </c>
      <c r="P1045" t="s">
        <v>109</v>
      </c>
      <c r="Q1045" t="s">
        <v>4502</v>
      </c>
      <c r="R1045">
        <v>39</v>
      </c>
      <c r="T1045">
        <v>9</v>
      </c>
      <c r="U1045">
        <v>12</v>
      </c>
      <c r="V1045">
        <v>0</v>
      </c>
      <c r="W1045">
        <v>0</v>
      </c>
      <c r="X1045">
        <v>0</v>
      </c>
      <c r="Y1045">
        <v>0</v>
      </c>
      <c r="Z1045">
        <v>9</v>
      </c>
      <c r="AA1045">
        <v>12</v>
      </c>
      <c r="AB1045">
        <v>50</v>
      </c>
      <c r="AC1045">
        <v>39</v>
      </c>
      <c r="AD1045">
        <v>0</v>
      </c>
      <c r="AE1045">
        <v>0</v>
      </c>
      <c r="AF1045">
        <v>39</v>
      </c>
      <c r="AG1045">
        <v>0</v>
      </c>
      <c r="AH1045">
        <v>11</v>
      </c>
      <c r="AI1045">
        <v>11</v>
      </c>
      <c r="AJ1045">
        <v>11</v>
      </c>
      <c r="AK1045">
        <v>11</v>
      </c>
      <c r="AL1045">
        <v>0</v>
      </c>
      <c r="AM1045">
        <v>0.12</v>
      </c>
      <c r="AN1045">
        <v>1</v>
      </c>
      <c r="AO1045">
        <v>0</v>
      </c>
      <c r="AP1045" t="s">
        <v>85</v>
      </c>
      <c r="AQ1045" t="s">
        <v>73</v>
      </c>
      <c r="AR1045" t="s">
        <v>1101</v>
      </c>
      <c r="AS1045">
        <v>0</v>
      </c>
      <c r="AT1045">
        <v>0</v>
      </c>
      <c r="AU1045">
        <v>0</v>
      </c>
      <c r="AV1045">
        <v>0</v>
      </c>
      <c r="AW1045">
        <v>0</v>
      </c>
      <c r="AX1045">
        <v>0</v>
      </c>
      <c r="AY1045">
        <v>0</v>
      </c>
      <c r="AZ1045" t="s">
        <v>83</v>
      </c>
      <c r="BA1045">
        <v>6</v>
      </c>
      <c r="BB1045">
        <v>0</v>
      </c>
      <c r="BC1045" t="s">
        <v>76</v>
      </c>
      <c r="BD1045">
        <v>0</v>
      </c>
      <c r="BE1045" t="s">
        <v>76</v>
      </c>
      <c r="BF1045">
        <v>5.1117093333333319</v>
      </c>
      <c r="BG1045" t="s">
        <v>5771</v>
      </c>
    </row>
    <row r="1046" spans="1:59" x14ac:dyDescent="0.25">
      <c r="A1046" t="s">
        <v>1224</v>
      </c>
      <c r="B1046" t="s">
        <v>156</v>
      </c>
      <c r="C1046">
        <v>2</v>
      </c>
      <c r="D1046">
        <v>430</v>
      </c>
      <c r="E1046">
        <v>3</v>
      </c>
      <c r="F1046" t="s">
        <v>66</v>
      </c>
      <c r="G1046" t="s">
        <v>67</v>
      </c>
      <c r="H1046" t="s">
        <v>68</v>
      </c>
      <c r="I1046" t="s">
        <v>8</v>
      </c>
      <c r="J1046" t="s">
        <v>87</v>
      </c>
      <c r="K1046" t="s">
        <v>70</v>
      </c>
      <c r="L1046">
        <v>50</v>
      </c>
      <c r="M1046">
        <v>1271231</v>
      </c>
      <c r="N1046">
        <v>6</v>
      </c>
      <c r="O1046">
        <v>4</v>
      </c>
      <c r="P1046" t="s">
        <v>109</v>
      </c>
      <c r="Q1046" t="s">
        <v>4502</v>
      </c>
      <c r="R1046">
        <v>39</v>
      </c>
      <c r="T1046">
        <v>13</v>
      </c>
      <c r="U1046">
        <v>15</v>
      </c>
      <c r="V1046">
        <v>0</v>
      </c>
      <c r="W1046">
        <v>0</v>
      </c>
      <c r="X1046">
        <v>0</v>
      </c>
      <c r="Y1046">
        <v>0</v>
      </c>
      <c r="Z1046">
        <v>13</v>
      </c>
      <c r="AA1046">
        <v>15</v>
      </c>
      <c r="AB1046">
        <v>50</v>
      </c>
      <c r="AC1046">
        <v>42</v>
      </c>
      <c r="AD1046">
        <v>0</v>
      </c>
      <c r="AE1046">
        <v>0</v>
      </c>
      <c r="AF1046">
        <v>42</v>
      </c>
      <c r="AG1046">
        <v>0</v>
      </c>
      <c r="AH1046">
        <v>8</v>
      </c>
      <c r="AI1046">
        <v>8</v>
      </c>
      <c r="AJ1046">
        <v>8</v>
      </c>
      <c r="AK1046">
        <v>8</v>
      </c>
      <c r="AL1046">
        <v>0</v>
      </c>
      <c r="AM1046">
        <v>0.12</v>
      </c>
      <c r="AN1046">
        <v>0.72727272727272729</v>
      </c>
      <c r="AO1046">
        <v>0</v>
      </c>
      <c r="AP1046" t="s">
        <v>85</v>
      </c>
      <c r="AQ1046" t="s">
        <v>73</v>
      </c>
      <c r="AR1046" t="s">
        <v>1101</v>
      </c>
      <c r="AS1046">
        <v>0</v>
      </c>
      <c r="AT1046">
        <v>0</v>
      </c>
      <c r="AU1046">
        <v>0</v>
      </c>
      <c r="AV1046">
        <v>0</v>
      </c>
      <c r="AW1046">
        <v>0</v>
      </c>
      <c r="AX1046">
        <v>0</v>
      </c>
      <c r="AY1046">
        <v>0</v>
      </c>
      <c r="AZ1046" t="s">
        <v>83</v>
      </c>
      <c r="BA1046">
        <v>6</v>
      </c>
      <c r="BB1046">
        <v>0</v>
      </c>
      <c r="BC1046" t="s">
        <v>76</v>
      </c>
      <c r="BD1046">
        <v>0</v>
      </c>
      <c r="BE1046" t="s">
        <v>76</v>
      </c>
      <c r="BF1046">
        <v>6.2963973333333332</v>
      </c>
      <c r="BG1046" t="s">
        <v>5771</v>
      </c>
    </row>
    <row r="1047" spans="1:59" x14ac:dyDescent="0.25">
      <c r="A1047" t="s">
        <v>1225</v>
      </c>
      <c r="B1047" t="s">
        <v>156</v>
      </c>
      <c r="C1047">
        <v>2</v>
      </c>
      <c r="D1047">
        <v>431</v>
      </c>
      <c r="E1047">
        <v>3</v>
      </c>
      <c r="F1047" t="s">
        <v>66</v>
      </c>
      <c r="G1047" t="s">
        <v>67</v>
      </c>
      <c r="H1047" t="s">
        <v>68</v>
      </c>
      <c r="I1047" t="s">
        <v>8</v>
      </c>
      <c r="J1047" t="s">
        <v>87</v>
      </c>
      <c r="K1047" t="s">
        <v>70</v>
      </c>
      <c r="L1047">
        <v>50</v>
      </c>
      <c r="M1047">
        <v>1271233</v>
      </c>
      <c r="N1047">
        <v>6</v>
      </c>
      <c r="O1047">
        <v>4</v>
      </c>
      <c r="P1047" t="s">
        <v>109</v>
      </c>
      <c r="Q1047" t="s">
        <v>4502</v>
      </c>
      <c r="R1047">
        <v>39</v>
      </c>
      <c r="T1047">
        <v>13</v>
      </c>
      <c r="U1047">
        <v>13</v>
      </c>
      <c r="V1047">
        <v>0</v>
      </c>
      <c r="W1047">
        <v>0</v>
      </c>
      <c r="X1047">
        <v>0</v>
      </c>
      <c r="Y1047">
        <v>0</v>
      </c>
      <c r="Z1047">
        <v>13</v>
      </c>
      <c r="AA1047">
        <v>13</v>
      </c>
      <c r="AB1047">
        <v>50</v>
      </c>
      <c r="AC1047">
        <v>40</v>
      </c>
      <c r="AD1047">
        <v>0</v>
      </c>
      <c r="AE1047">
        <v>0</v>
      </c>
      <c r="AF1047">
        <v>40</v>
      </c>
      <c r="AG1047">
        <v>0</v>
      </c>
      <c r="AH1047">
        <v>10</v>
      </c>
      <c r="AI1047">
        <v>10</v>
      </c>
      <c r="AJ1047">
        <v>10</v>
      </c>
      <c r="AK1047">
        <v>10</v>
      </c>
      <c r="AL1047">
        <v>0</v>
      </c>
      <c r="AM1047">
        <v>0.12</v>
      </c>
      <c r="AN1047">
        <v>0.90909090909090917</v>
      </c>
      <c r="AO1047">
        <v>0</v>
      </c>
      <c r="AP1047" t="s">
        <v>85</v>
      </c>
      <c r="AQ1047" t="s">
        <v>73</v>
      </c>
      <c r="AR1047" t="s">
        <v>1101</v>
      </c>
      <c r="AS1047">
        <v>0</v>
      </c>
      <c r="AT1047">
        <v>0</v>
      </c>
      <c r="AU1047">
        <v>0</v>
      </c>
      <c r="AV1047">
        <v>0</v>
      </c>
      <c r="AW1047">
        <v>0</v>
      </c>
      <c r="AX1047">
        <v>0</v>
      </c>
      <c r="AY1047">
        <v>0</v>
      </c>
      <c r="AZ1047" t="s">
        <v>83</v>
      </c>
      <c r="BA1047">
        <v>6</v>
      </c>
      <c r="BB1047">
        <v>0</v>
      </c>
      <c r="BC1047" t="s">
        <v>81</v>
      </c>
      <c r="BD1047">
        <v>0</v>
      </c>
      <c r="BE1047" t="s">
        <v>76</v>
      </c>
      <c r="BF1047">
        <v>5.8356853333333332</v>
      </c>
      <c r="BG1047" t="s">
        <v>5771</v>
      </c>
    </row>
    <row r="1048" spans="1:59" x14ac:dyDescent="0.25">
      <c r="A1048" t="s">
        <v>1226</v>
      </c>
      <c r="B1048" t="s">
        <v>156</v>
      </c>
      <c r="C1048">
        <v>2</v>
      </c>
      <c r="D1048">
        <v>432</v>
      </c>
      <c r="E1048">
        <v>3</v>
      </c>
      <c r="F1048" t="s">
        <v>66</v>
      </c>
      <c r="G1048" t="s">
        <v>67</v>
      </c>
      <c r="H1048" t="s">
        <v>77</v>
      </c>
      <c r="I1048" t="s">
        <v>5</v>
      </c>
      <c r="J1048" t="s">
        <v>2</v>
      </c>
      <c r="K1048" t="s">
        <v>70</v>
      </c>
      <c r="L1048">
        <v>50</v>
      </c>
      <c r="M1048">
        <v>1271235</v>
      </c>
      <c r="N1048">
        <v>9.1</v>
      </c>
      <c r="O1048">
        <v>4</v>
      </c>
      <c r="P1048" t="s">
        <v>109</v>
      </c>
      <c r="Q1048" t="s">
        <v>4503</v>
      </c>
      <c r="R1048">
        <v>40</v>
      </c>
      <c r="S1048" t="s">
        <v>2699</v>
      </c>
      <c r="T1048">
        <v>0</v>
      </c>
      <c r="U1048">
        <v>0</v>
      </c>
      <c r="V1048">
        <v>0</v>
      </c>
      <c r="W1048">
        <v>0</v>
      </c>
      <c r="X1048">
        <v>0</v>
      </c>
      <c r="Y1048">
        <v>0</v>
      </c>
      <c r="Z1048">
        <v>0</v>
      </c>
      <c r="AA1048">
        <v>0</v>
      </c>
      <c r="AB1048">
        <v>50</v>
      </c>
      <c r="AC1048">
        <v>0</v>
      </c>
      <c r="AD1048">
        <v>0</v>
      </c>
      <c r="AE1048">
        <v>0</v>
      </c>
      <c r="AF1048">
        <v>0</v>
      </c>
      <c r="AG1048">
        <v>0</v>
      </c>
      <c r="AH1048">
        <v>50</v>
      </c>
      <c r="AI1048">
        <v>50</v>
      </c>
      <c r="AJ1048">
        <v>50</v>
      </c>
      <c r="AK1048">
        <v>50</v>
      </c>
      <c r="AL1048">
        <v>0</v>
      </c>
      <c r="AM1048">
        <v>0.182</v>
      </c>
      <c r="AN1048">
        <v>4.5454545454545459</v>
      </c>
      <c r="AO1048">
        <v>0</v>
      </c>
      <c r="AP1048" t="s">
        <v>79</v>
      </c>
      <c r="AQ1048" t="s">
        <v>86</v>
      </c>
      <c r="AR1048" t="s">
        <v>1101</v>
      </c>
      <c r="AS1048">
        <v>0</v>
      </c>
      <c r="AT1048">
        <v>0</v>
      </c>
      <c r="AU1048">
        <v>0</v>
      </c>
      <c r="AV1048">
        <v>0</v>
      </c>
      <c r="AW1048">
        <v>0</v>
      </c>
      <c r="AX1048">
        <v>0</v>
      </c>
      <c r="AY1048">
        <v>0</v>
      </c>
      <c r="AZ1048" t="s">
        <v>83</v>
      </c>
      <c r="BA1048">
        <v>9.1</v>
      </c>
      <c r="BB1048">
        <v>0</v>
      </c>
      <c r="BC1048" t="s">
        <v>75</v>
      </c>
      <c r="BD1048">
        <v>1</v>
      </c>
      <c r="BE1048" t="s">
        <v>76</v>
      </c>
      <c r="BF1048">
        <v>0</v>
      </c>
      <c r="BG1048" t="s">
        <v>5772</v>
      </c>
    </row>
    <row r="1049" spans="1:59" x14ac:dyDescent="0.25">
      <c r="A1049" t="s">
        <v>1227</v>
      </c>
      <c r="B1049" t="s">
        <v>156</v>
      </c>
      <c r="C1049">
        <v>2</v>
      </c>
      <c r="D1049">
        <v>433</v>
      </c>
      <c r="E1049">
        <v>3</v>
      </c>
      <c r="F1049" t="s">
        <v>66</v>
      </c>
      <c r="G1049" t="s">
        <v>67</v>
      </c>
      <c r="H1049" t="s">
        <v>77</v>
      </c>
      <c r="I1049" t="s">
        <v>5</v>
      </c>
      <c r="J1049" t="s">
        <v>2</v>
      </c>
      <c r="K1049" t="s">
        <v>70</v>
      </c>
      <c r="L1049">
        <v>50</v>
      </c>
      <c r="M1049">
        <v>1271237</v>
      </c>
      <c r="N1049">
        <v>9.1</v>
      </c>
      <c r="O1049">
        <v>4</v>
      </c>
      <c r="P1049" t="s">
        <v>109</v>
      </c>
      <c r="Q1049" t="s">
        <v>4503</v>
      </c>
      <c r="R1049">
        <v>40</v>
      </c>
      <c r="S1049" t="s">
        <v>2699</v>
      </c>
      <c r="T1049">
        <v>0</v>
      </c>
      <c r="U1049">
        <v>2</v>
      </c>
      <c r="V1049">
        <v>0</v>
      </c>
      <c r="W1049">
        <v>0</v>
      </c>
      <c r="X1049">
        <v>0</v>
      </c>
      <c r="Y1049">
        <v>0</v>
      </c>
      <c r="Z1049">
        <v>0</v>
      </c>
      <c r="AA1049">
        <v>2</v>
      </c>
      <c r="AB1049">
        <v>50</v>
      </c>
      <c r="AC1049">
        <v>12</v>
      </c>
      <c r="AD1049">
        <v>0</v>
      </c>
      <c r="AE1049">
        <v>0</v>
      </c>
      <c r="AF1049">
        <v>12</v>
      </c>
      <c r="AG1049">
        <v>0</v>
      </c>
      <c r="AH1049">
        <v>38</v>
      </c>
      <c r="AI1049">
        <v>38</v>
      </c>
      <c r="AJ1049">
        <v>38</v>
      </c>
      <c r="AK1049">
        <v>38</v>
      </c>
      <c r="AL1049">
        <v>0</v>
      </c>
      <c r="AM1049">
        <v>0.182</v>
      </c>
      <c r="AN1049">
        <v>3.4545454545454546</v>
      </c>
      <c r="AO1049">
        <v>0</v>
      </c>
      <c r="AP1049" t="s">
        <v>79</v>
      </c>
      <c r="AQ1049" t="s">
        <v>73</v>
      </c>
      <c r="AR1049" t="s">
        <v>1101</v>
      </c>
      <c r="AS1049">
        <v>0</v>
      </c>
      <c r="AT1049">
        <v>0</v>
      </c>
      <c r="AU1049">
        <v>0</v>
      </c>
      <c r="AV1049">
        <v>0</v>
      </c>
      <c r="AW1049">
        <v>0</v>
      </c>
      <c r="AX1049">
        <v>0</v>
      </c>
      <c r="AY1049">
        <v>0</v>
      </c>
      <c r="AZ1049" t="s">
        <v>83</v>
      </c>
      <c r="BA1049">
        <v>9.1</v>
      </c>
      <c r="BB1049">
        <v>0</v>
      </c>
      <c r="BC1049" t="s">
        <v>76</v>
      </c>
      <c r="BD1049">
        <v>0</v>
      </c>
      <c r="BE1049" t="s">
        <v>76</v>
      </c>
      <c r="BF1049">
        <v>6.7132319999999988</v>
      </c>
      <c r="BG1049" t="s">
        <v>5772</v>
      </c>
    </row>
    <row r="1050" spans="1:59" x14ac:dyDescent="0.25">
      <c r="A1050" t="s">
        <v>1228</v>
      </c>
      <c r="B1050" t="s">
        <v>156</v>
      </c>
      <c r="C1050">
        <v>2</v>
      </c>
      <c r="D1050">
        <v>434</v>
      </c>
      <c r="E1050">
        <v>3</v>
      </c>
      <c r="F1050" t="s">
        <v>66</v>
      </c>
      <c r="G1050" t="s">
        <v>67</v>
      </c>
      <c r="H1050" t="s">
        <v>77</v>
      </c>
      <c r="I1050" t="s">
        <v>5</v>
      </c>
      <c r="J1050" t="s">
        <v>2</v>
      </c>
      <c r="K1050" t="s">
        <v>70</v>
      </c>
      <c r="L1050">
        <v>50</v>
      </c>
      <c r="M1050">
        <v>1271239</v>
      </c>
      <c r="N1050">
        <v>9.1</v>
      </c>
      <c r="O1050">
        <v>4</v>
      </c>
      <c r="P1050" t="s">
        <v>109</v>
      </c>
      <c r="Q1050" t="s">
        <v>4503</v>
      </c>
      <c r="R1050">
        <v>40</v>
      </c>
      <c r="S1050" t="s">
        <v>2699</v>
      </c>
      <c r="T1050">
        <v>2</v>
      </c>
      <c r="U1050">
        <v>2</v>
      </c>
      <c r="V1050">
        <v>0</v>
      </c>
      <c r="W1050">
        <v>0</v>
      </c>
      <c r="X1050">
        <v>0</v>
      </c>
      <c r="Y1050">
        <v>0</v>
      </c>
      <c r="Z1050">
        <v>2</v>
      </c>
      <c r="AA1050">
        <v>2</v>
      </c>
      <c r="AB1050">
        <v>50</v>
      </c>
      <c r="AC1050">
        <v>2</v>
      </c>
      <c r="AD1050">
        <v>0</v>
      </c>
      <c r="AE1050">
        <v>0</v>
      </c>
      <c r="AF1050">
        <v>2</v>
      </c>
      <c r="AG1050">
        <v>0</v>
      </c>
      <c r="AH1050">
        <v>48</v>
      </c>
      <c r="AI1050">
        <v>48</v>
      </c>
      <c r="AJ1050">
        <v>48</v>
      </c>
      <c r="AK1050">
        <v>48</v>
      </c>
      <c r="AL1050">
        <v>0</v>
      </c>
      <c r="AM1050">
        <v>0.182</v>
      </c>
      <c r="AN1050">
        <v>4.3636363636363633</v>
      </c>
      <c r="AO1050">
        <v>0</v>
      </c>
      <c r="AP1050" t="s">
        <v>79</v>
      </c>
      <c r="AQ1050" t="s">
        <v>73</v>
      </c>
      <c r="AR1050" t="s">
        <v>1101</v>
      </c>
      <c r="AS1050">
        <v>0</v>
      </c>
      <c r="AT1050">
        <v>0</v>
      </c>
      <c r="AU1050">
        <v>0</v>
      </c>
      <c r="AV1050">
        <v>0</v>
      </c>
      <c r="AW1050">
        <v>0</v>
      </c>
      <c r="AX1050">
        <v>0</v>
      </c>
      <c r="AY1050">
        <v>0</v>
      </c>
      <c r="AZ1050" t="s">
        <v>83</v>
      </c>
      <c r="BA1050">
        <v>9.1</v>
      </c>
      <c r="BB1050">
        <v>0</v>
      </c>
      <c r="BC1050" t="s">
        <v>76</v>
      </c>
      <c r="BD1050">
        <v>0</v>
      </c>
      <c r="BE1050" t="s">
        <v>76</v>
      </c>
      <c r="BF1050">
        <v>1.3163199999999999</v>
      </c>
      <c r="BG1050" t="s">
        <v>5772</v>
      </c>
    </row>
    <row r="1051" spans="1:59" x14ac:dyDescent="0.25">
      <c r="A1051" t="s">
        <v>1229</v>
      </c>
      <c r="B1051" t="s">
        <v>156</v>
      </c>
      <c r="C1051">
        <v>2</v>
      </c>
      <c r="D1051">
        <v>435</v>
      </c>
      <c r="E1051">
        <v>3</v>
      </c>
      <c r="F1051" t="s">
        <v>66</v>
      </c>
      <c r="G1051" t="s">
        <v>67</v>
      </c>
      <c r="H1051" t="s">
        <v>77</v>
      </c>
      <c r="I1051" t="s">
        <v>5</v>
      </c>
      <c r="J1051" t="s">
        <v>2</v>
      </c>
      <c r="K1051" t="s">
        <v>70</v>
      </c>
      <c r="L1051">
        <v>50</v>
      </c>
      <c r="M1051">
        <v>1271241</v>
      </c>
      <c r="N1051">
        <v>9.1</v>
      </c>
      <c r="O1051">
        <v>4</v>
      </c>
      <c r="P1051" t="s">
        <v>109</v>
      </c>
      <c r="Q1051" t="s">
        <v>4503</v>
      </c>
      <c r="R1051">
        <v>40</v>
      </c>
      <c r="S1051" t="s">
        <v>2699</v>
      </c>
      <c r="T1051">
        <v>0</v>
      </c>
      <c r="U1051">
        <v>0</v>
      </c>
      <c r="V1051">
        <v>0</v>
      </c>
      <c r="W1051">
        <v>0</v>
      </c>
      <c r="X1051">
        <v>0</v>
      </c>
      <c r="Y1051">
        <v>0</v>
      </c>
      <c r="Z1051">
        <v>0</v>
      </c>
      <c r="AA1051">
        <v>0</v>
      </c>
      <c r="AB1051">
        <v>50</v>
      </c>
      <c r="AC1051">
        <v>0</v>
      </c>
      <c r="AD1051">
        <v>0</v>
      </c>
      <c r="AE1051">
        <v>0</v>
      </c>
      <c r="AF1051">
        <v>0</v>
      </c>
      <c r="AG1051">
        <v>0</v>
      </c>
      <c r="AH1051">
        <v>50</v>
      </c>
      <c r="AI1051">
        <v>50</v>
      </c>
      <c r="AJ1051">
        <v>50</v>
      </c>
      <c r="AK1051">
        <v>50</v>
      </c>
      <c r="AL1051">
        <v>0</v>
      </c>
      <c r="AM1051">
        <v>0.182</v>
      </c>
      <c r="AN1051">
        <v>4.5454545454545459</v>
      </c>
      <c r="AO1051">
        <v>0</v>
      </c>
      <c r="AP1051" t="s">
        <v>79</v>
      </c>
      <c r="AQ1051" t="s">
        <v>86</v>
      </c>
      <c r="AR1051" t="s">
        <v>1101</v>
      </c>
      <c r="AS1051">
        <v>0</v>
      </c>
      <c r="AT1051">
        <v>0</v>
      </c>
      <c r="AU1051">
        <v>0</v>
      </c>
      <c r="AV1051">
        <v>0</v>
      </c>
      <c r="AW1051">
        <v>0</v>
      </c>
      <c r="AX1051">
        <v>0</v>
      </c>
      <c r="AY1051">
        <v>0</v>
      </c>
      <c r="AZ1051" t="s">
        <v>83</v>
      </c>
      <c r="BA1051">
        <v>9.1</v>
      </c>
      <c r="BB1051">
        <v>0</v>
      </c>
      <c r="BC1051" t="s">
        <v>76</v>
      </c>
      <c r="BD1051">
        <v>1</v>
      </c>
      <c r="BE1051" t="s">
        <v>76</v>
      </c>
      <c r="BF1051">
        <v>0</v>
      </c>
      <c r="BG1051" t="s">
        <v>5772</v>
      </c>
    </row>
    <row r="1052" spans="1:59" x14ac:dyDescent="0.25">
      <c r="A1052" t="s">
        <v>1230</v>
      </c>
      <c r="B1052" t="s">
        <v>156</v>
      </c>
      <c r="C1052">
        <v>2</v>
      </c>
      <c r="D1052">
        <v>436</v>
      </c>
      <c r="E1052">
        <v>3</v>
      </c>
      <c r="F1052" t="s">
        <v>66</v>
      </c>
      <c r="G1052" t="s">
        <v>67</v>
      </c>
      <c r="H1052" t="s">
        <v>77</v>
      </c>
      <c r="I1052" t="s">
        <v>5</v>
      </c>
      <c r="J1052" t="s">
        <v>2</v>
      </c>
      <c r="K1052" t="s">
        <v>70</v>
      </c>
      <c r="L1052">
        <v>50</v>
      </c>
      <c r="M1052">
        <v>1271243</v>
      </c>
      <c r="N1052">
        <v>9.1</v>
      </c>
      <c r="O1052">
        <v>4</v>
      </c>
      <c r="P1052" t="s">
        <v>109</v>
      </c>
      <c r="Q1052" t="s">
        <v>4503</v>
      </c>
      <c r="R1052">
        <v>40</v>
      </c>
      <c r="S1052" t="s">
        <v>2699</v>
      </c>
      <c r="T1052">
        <v>7</v>
      </c>
      <c r="U1052">
        <v>12</v>
      </c>
      <c r="V1052">
        <v>0</v>
      </c>
      <c r="W1052">
        <v>0</v>
      </c>
      <c r="X1052">
        <v>0</v>
      </c>
      <c r="Y1052">
        <v>0</v>
      </c>
      <c r="Z1052">
        <v>7</v>
      </c>
      <c r="AA1052">
        <v>12</v>
      </c>
      <c r="AB1052">
        <v>50</v>
      </c>
      <c r="AC1052">
        <v>22</v>
      </c>
      <c r="AD1052">
        <v>0</v>
      </c>
      <c r="AE1052">
        <v>0</v>
      </c>
      <c r="AF1052">
        <v>22</v>
      </c>
      <c r="AG1052">
        <v>0</v>
      </c>
      <c r="AH1052">
        <v>28</v>
      </c>
      <c r="AI1052">
        <v>28</v>
      </c>
      <c r="AJ1052">
        <v>28</v>
      </c>
      <c r="AK1052">
        <v>28</v>
      </c>
      <c r="AL1052">
        <v>0</v>
      </c>
      <c r="AM1052">
        <v>0.182</v>
      </c>
      <c r="AN1052">
        <v>2.5454545454545454</v>
      </c>
      <c r="AO1052">
        <v>0</v>
      </c>
      <c r="AP1052" t="s">
        <v>79</v>
      </c>
      <c r="AQ1052" t="s">
        <v>73</v>
      </c>
      <c r="AR1052" t="s">
        <v>1101</v>
      </c>
      <c r="AS1052">
        <v>0</v>
      </c>
      <c r="AT1052">
        <v>0</v>
      </c>
      <c r="AU1052">
        <v>0</v>
      </c>
      <c r="AV1052">
        <v>0</v>
      </c>
      <c r="AW1052">
        <v>0</v>
      </c>
      <c r="AX1052">
        <v>0</v>
      </c>
      <c r="AY1052">
        <v>0</v>
      </c>
      <c r="AZ1052" t="s">
        <v>83</v>
      </c>
      <c r="BA1052">
        <v>9.1</v>
      </c>
      <c r="BB1052">
        <v>0</v>
      </c>
      <c r="BC1052" t="s">
        <v>76</v>
      </c>
      <c r="BD1052">
        <v>0</v>
      </c>
      <c r="BE1052" t="s">
        <v>76</v>
      </c>
      <c r="BF1052">
        <v>3.8831440000000002</v>
      </c>
      <c r="BG1052" t="s">
        <v>5772</v>
      </c>
    </row>
    <row r="1053" spans="1:59" x14ac:dyDescent="0.25">
      <c r="A1053" t="s">
        <v>1231</v>
      </c>
      <c r="B1053" t="s">
        <v>156</v>
      </c>
      <c r="C1053">
        <v>2</v>
      </c>
      <c r="D1053">
        <v>437</v>
      </c>
      <c r="E1053">
        <v>3</v>
      </c>
      <c r="F1053" t="s">
        <v>66</v>
      </c>
      <c r="G1053" t="s">
        <v>67</v>
      </c>
      <c r="H1053" t="s">
        <v>77</v>
      </c>
      <c r="I1053" t="s">
        <v>5</v>
      </c>
      <c r="J1053" t="s">
        <v>2</v>
      </c>
      <c r="K1053" t="s">
        <v>70</v>
      </c>
      <c r="L1053">
        <v>50</v>
      </c>
      <c r="M1053">
        <v>1271245</v>
      </c>
      <c r="N1053">
        <v>9.1</v>
      </c>
      <c r="O1053">
        <v>4</v>
      </c>
      <c r="P1053" t="s">
        <v>109</v>
      </c>
      <c r="Q1053" t="s">
        <v>4503</v>
      </c>
      <c r="R1053">
        <v>40</v>
      </c>
      <c r="S1053" t="s">
        <v>2699</v>
      </c>
      <c r="T1053">
        <v>0</v>
      </c>
      <c r="U1053">
        <v>2</v>
      </c>
      <c r="V1053">
        <v>0</v>
      </c>
      <c r="W1053">
        <v>0</v>
      </c>
      <c r="X1053">
        <v>0</v>
      </c>
      <c r="Y1053">
        <v>0</v>
      </c>
      <c r="Z1053">
        <v>0</v>
      </c>
      <c r="AA1053">
        <v>2</v>
      </c>
      <c r="AB1053">
        <v>50</v>
      </c>
      <c r="AC1053">
        <v>23</v>
      </c>
      <c r="AD1053">
        <v>0</v>
      </c>
      <c r="AE1053">
        <v>0</v>
      </c>
      <c r="AF1053">
        <v>23</v>
      </c>
      <c r="AG1053">
        <v>0</v>
      </c>
      <c r="AH1053">
        <v>27</v>
      </c>
      <c r="AI1053">
        <v>27</v>
      </c>
      <c r="AJ1053">
        <v>27</v>
      </c>
      <c r="AK1053">
        <v>27</v>
      </c>
      <c r="AL1053">
        <v>0</v>
      </c>
      <c r="AM1053">
        <v>0.182</v>
      </c>
      <c r="AN1053">
        <v>2.4545454545454546</v>
      </c>
      <c r="AO1053">
        <v>0</v>
      </c>
      <c r="AP1053" t="s">
        <v>79</v>
      </c>
      <c r="AQ1053" t="s">
        <v>73</v>
      </c>
      <c r="AR1053" t="s">
        <v>1101</v>
      </c>
      <c r="AS1053">
        <v>0</v>
      </c>
      <c r="AT1053">
        <v>0</v>
      </c>
      <c r="AU1053">
        <v>0</v>
      </c>
      <c r="AV1053">
        <v>0</v>
      </c>
      <c r="AW1053">
        <v>0</v>
      </c>
      <c r="AX1053">
        <v>0</v>
      </c>
      <c r="AY1053">
        <v>0</v>
      </c>
      <c r="AZ1053" t="s">
        <v>83</v>
      </c>
      <c r="BA1053">
        <v>9.1</v>
      </c>
      <c r="BB1053">
        <v>0</v>
      </c>
      <c r="BC1053" t="s">
        <v>76</v>
      </c>
      <c r="BD1053">
        <v>0</v>
      </c>
      <c r="BE1053" t="s">
        <v>76</v>
      </c>
      <c r="BF1053">
        <v>10.815762666666666</v>
      </c>
      <c r="BG1053" t="s">
        <v>5772</v>
      </c>
    </row>
    <row r="1054" spans="1:59" x14ac:dyDescent="0.25">
      <c r="A1054" t="s">
        <v>1232</v>
      </c>
      <c r="B1054" t="s">
        <v>156</v>
      </c>
      <c r="C1054">
        <v>2</v>
      </c>
      <c r="D1054">
        <v>438</v>
      </c>
      <c r="E1054">
        <v>3</v>
      </c>
      <c r="F1054" t="s">
        <v>66</v>
      </c>
      <c r="G1054" t="s">
        <v>67</v>
      </c>
      <c r="H1054" t="s">
        <v>77</v>
      </c>
      <c r="I1054" t="s">
        <v>5</v>
      </c>
      <c r="J1054" t="s">
        <v>2</v>
      </c>
      <c r="K1054" t="s">
        <v>70</v>
      </c>
      <c r="L1054">
        <v>50</v>
      </c>
      <c r="M1054">
        <v>1271247</v>
      </c>
      <c r="N1054">
        <v>9.1</v>
      </c>
      <c r="O1054">
        <v>4</v>
      </c>
      <c r="P1054" t="s">
        <v>109</v>
      </c>
      <c r="Q1054" t="s">
        <v>4503</v>
      </c>
      <c r="R1054">
        <v>40</v>
      </c>
      <c r="S1054" t="s">
        <v>2699</v>
      </c>
      <c r="T1054">
        <v>0</v>
      </c>
      <c r="U1054">
        <v>1</v>
      </c>
      <c r="V1054">
        <v>0</v>
      </c>
      <c r="W1054">
        <v>0</v>
      </c>
      <c r="X1054">
        <v>0</v>
      </c>
      <c r="Y1054">
        <v>0</v>
      </c>
      <c r="Z1054">
        <v>0</v>
      </c>
      <c r="AA1054">
        <v>1</v>
      </c>
      <c r="AB1054">
        <v>50</v>
      </c>
      <c r="AC1054">
        <v>22</v>
      </c>
      <c r="AD1054">
        <v>0</v>
      </c>
      <c r="AE1054">
        <v>0</v>
      </c>
      <c r="AF1054">
        <v>22</v>
      </c>
      <c r="AG1054">
        <v>0</v>
      </c>
      <c r="AH1054">
        <v>28</v>
      </c>
      <c r="AI1054">
        <v>28</v>
      </c>
      <c r="AJ1054">
        <v>28</v>
      </c>
      <c r="AK1054">
        <v>28</v>
      </c>
      <c r="AL1054">
        <v>0</v>
      </c>
      <c r="AM1054">
        <v>0.182</v>
      </c>
      <c r="AN1054">
        <v>2.5454545454545454</v>
      </c>
      <c r="AO1054">
        <v>0</v>
      </c>
      <c r="AP1054" t="s">
        <v>79</v>
      </c>
      <c r="AQ1054" t="s">
        <v>73</v>
      </c>
      <c r="AR1054" t="s">
        <v>1101</v>
      </c>
      <c r="AS1054">
        <v>0</v>
      </c>
      <c r="AT1054">
        <v>0</v>
      </c>
      <c r="AU1054">
        <v>0</v>
      </c>
      <c r="AV1054">
        <v>0</v>
      </c>
      <c r="AW1054">
        <v>0</v>
      </c>
      <c r="AX1054">
        <v>0</v>
      </c>
      <c r="AY1054">
        <v>0</v>
      </c>
      <c r="AZ1054" t="s">
        <v>83</v>
      </c>
      <c r="BA1054">
        <v>9.1</v>
      </c>
      <c r="BB1054">
        <v>0</v>
      </c>
      <c r="BC1054" t="s">
        <v>76</v>
      </c>
      <c r="BD1054">
        <v>0</v>
      </c>
      <c r="BE1054" t="s">
        <v>76</v>
      </c>
      <c r="BF1054">
        <v>10.815762666666666</v>
      </c>
      <c r="BG1054" t="s">
        <v>5772</v>
      </c>
    </row>
    <row r="1055" spans="1:59" x14ac:dyDescent="0.25">
      <c r="A1055" t="s">
        <v>1233</v>
      </c>
      <c r="B1055" t="s">
        <v>156</v>
      </c>
      <c r="C1055">
        <v>2</v>
      </c>
      <c r="D1055">
        <v>439</v>
      </c>
      <c r="E1055">
        <v>3</v>
      </c>
      <c r="F1055" t="s">
        <v>66</v>
      </c>
      <c r="G1055" t="s">
        <v>67</v>
      </c>
      <c r="H1055" t="s">
        <v>77</v>
      </c>
      <c r="I1055" t="s">
        <v>5</v>
      </c>
      <c r="J1055" t="s">
        <v>2</v>
      </c>
      <c r="K1055" t="s">
        <v>70</v>
      </c>
      <c r="L1055">
        <v>50</v>
      </c>
      <c r="M1055">
        <v>1271249</v>
      </c>
      <c r="N1055">
        <v>9.1</v>
      </c>
      <c r="O1055">
        <v>4</v>
      </c>
      <c r="P1055" t="s">
        <v>109</v>
      </c>
      <c r="Q1055" t="s">
        <v>4503</v>
      </c>
      <c r="R1055">
        <v>40</v>
      </c>
      <c r="S1055" t="s">
        <v>2699</v>
      </c>
      <c r="T1055">
        <v>0</v>
      </c>
      <c r="U1055">
        <v>1</v>
      </c>
      <c r="V1055">
        <v>0</v>
      </c>
      <c r="W1055">
        <v>0</v>
      </c>
      <c r="X1055">
        <v>0</v>
      </c>
      <c r="Y1055">
        <v>0</v>
      </c>
      <c r="Z1055">
        <v>0</v>
      </c>
      <c r="AA1055">
        <v>1</v>
      </c>
      <c r="AB1055">
        <v>50</v>
      </c>
      <c r="AC1055">
        <v>22</v>
      </c>
      <c r="AD1055">
        <v>0</v>
      </c>
      <c r="AE1055">
        <v>0</v>
      </c>
      <c r="AF1055">
        <v>22</v>
      </c>
      <c r="AG1055">
        <v>0</v>
      </c>
      <c r="AH1055">
        <v>28</v>
      </c>
      <c r="AI1055">
        <v>28</v>
      </c>
      <c r="AJ1055">
        <v>28</v>
      </c>
      <c r="AK1055">
        <v>28</v>
      </c>
      <c r="AL1055">
        <v>0</v>
      </c>
      <c r="AM1055">
        <v>0.182</v>
      </c>
      <c r="AN1055">
        <v>2.5454545454545454</v>
      </c>
      <c r="AO1055">
        <v>0</v>
      </c>
      <c r="AP1055" t="s">
        <v>79</v>
      </c>
      <c r="AQ1055" t="s">
        <v>73</v>
      </c>
      <c r="AR1055" t="s">
        <v>1101</v>
      </c>
      <c r="AS1055">
        <v>0</v>
      </c>
      <c r="AT1055">
        <v>0</v>
      </c>
      <c r="AU1055">
        <v>0</v>
      </c>
      <c r="AV1055">
        <v>0</v>
      </c>
      <c r="AW1055">
        <v>0</v>
      </c>
      <c r="AX1055">
        <v>0</v>
      </c>
      <c r="AY1055">
        <v>0</v>
      </c>
      <c r="AZ1055" t="s">
        <v>83</v>
      </c>
      <c r="BA1055">
        <v>9.1</v>
      </c>
      <c r="BB1055">
        <v>0</v>
      </c>
      <c r="BC1055" t="s">
        <v>76</v>
      </c>
      <c r="BD1055">
        <v>0</v>
      </c>
      <c r="BE1055" t="s">
        <v>76</v>
      </c>
      <c r="BF1055">
        <v>6.8448639999999994</v>
      </c>
      <c r="BG1055" t="s">
        <v>5772</v>
      </c>
    </row>
    <row r="1056" spans="1:59" x14ac:dyDescent="0.25">
      <c r="A1056" t="s">
        <v>1234</v>
      </c>
      <c r="B1056" t="s">
        <v>156</v>
      </c>
      <c r="C1056">
        <v>2</v>
      </c>
      <c r="D1056">
        <v>440</v>
      </c>
      <c r="E1056">
        <v>3</v>
      </c>
      <c r="F1056" t="s">
        <v>66</v>
      </c>
      <c r="G1056" t="s">
        <v>67</v>
      </c>
      <c r="H1056" t="s">
        <v>77</v>
      </c>
      <c r="I1056" t="s">
        <v>5</v>
      </c>
      <c r="J1056" t="s">
        <v>2</v>
      </c>
      <c r="K1056" t="s">
        <v>70</v>
      </c>
      <c r="L1056">
        <v>50</v>
      </c>
      <c r="M1056">
        <v>1271251</v>
      </c>
      <c r="N1056">
        <v>9.1</v>
      </c>
      <c r="O1056">
        <v>4</v>
      </c>
      <c r="P1056" t="s">
        <v>109</v>
      </c>
      <c r="Q1056" t="s">
        <v>4503</v>
      </c>
      <c r="R1056">
        <v>40</v>
      </c>
      <c r="S1056" t="s">
        <v>2699</v>
      </c>
      <c r="T1056">
        <v>0</v>
      </c>
      <c r="U1056">
        <v>1</v>
      </c>
      <c r="V1056">
        <v>0</v>
      </c>
      <c r="W1056">
        <v>0</v>
      </c>
      <c r="X1056">
        <v>0</v>
      </c>
      <c r="Y1056">
        <v>0</v>
      </c>
      <c r="Z1056">
        <v>0</v>
      </c>
      <c r="AA1056">
        <v>1</v>
      </c>
      <c r="AB1056">
        <v>50</v>
      </c>
      <c r="AC1056">
        <v>22</v>
      </c>
      <c r="AD1056">
        <v>0</v>
      </c>
      <c r="AE1056">
        <v>0</v>
      </c>
      <c r="AF1056">
        <v>22</v>
      </c>
      <c r="AG1056">
        <v>0</v>
      </c>
      <c r="AH1056">
        <v>28</v>
      </c>
      <c r="AI1056">
        <v>28</v>
      </c>
      <c r="AJ1056">
        <v>28</v>
      </c>
      <c r="AK1056">
        <v>28</v>
      </c>
      <c r="AL1056">
        <v>0</v>
      </c>
      <c r="AM1056">
        <v>0.182</v>
      </c>
      <c r="AN1056">
        <v>2.5454545454545454</v>
      </c>
      <c r="AO1056">
        <v>0</v>
      </c>
      <c r="AP1056" t="s">
        <v>79</v>
      </c>
      <c r="AQ1056" t="s">
        <v>73</v>
      </c>
      <c r="AR1056" t="s">
        <v>1101</v>
      </c>
      <c r="AS1056">
        <v>0</v>
      </c>
      <c r="AT1056">
        <v>0</v>
      </c>
      <c r="AU1056">
        <v>0</v>
      </c>
      <c r="AV1056">
        <v>0</v>
      </c>
      <c r="AW1056">
        <v>0</v>
      </c>
      <c r="AX1056">
        <v>0</v>
      </c>
      <c r="AY1056">
        <v>0</v>
      </c>
      <c r="AZ1056" t="s">
        <v>83</v>
      </c>
      <c r="BA1056">
        <v>9.1</v>
      </c>
      <c r="BB1056">
        <v>0</v>
      </c>
      <c r="BC1056" t="s">
        <v>76</v>
      </c>
      <c r="BD1056">
        <v>0</v>
      </c>
      <c r="BE1056" t="s">
        <v>76</v>
      </c>
      <c r="BF1056">
        <v>7.042311999999999</v>
      </c>
      <c r="BG1056" t="s">
        <v>5772</v>
      </c>
    </row>
    <row r="1057" spans="1:59" x14ac:dyDescent="0.25">
      <c r="A1057" t="s">
        <v>1235</v>
      </c>
      <c r="B1057" t="s">
        <v>156</v>
      </c>
      <c r="C1057">
        <v>2</v>
      </c>
      <c r="D1057">
        <v>441</v>
      </c>
      <c r="E1057">
        <v>3</v>
      </c>
      <c r="F1057" t="s">
        <v>66</v>
      </c>
      <c r="G1057" t="s">
        <v>67</v>
      </c>
      <c r="H1057" t="s">
        <v>77</v>
      </c>
      <c r="I1057" t="s">
        <v>5</v>
      </c>
      <c r="J1057" t="s">
        <v>2</v>
      </c>
      <c r="K1057" t="s">
        <v>70</v>
      </c>
      <c r="L1057">
        <v>50</v>
      </c>
      <c r="M1057">
        <v>1271253</v>
      </c>
      <c r="N1057">
        <v>9.1</v>
      </c>
      <c r="O1057">
        <v>4</v>
      </c>
      <c r="P1057" t="s">
        <v>109</v>
      </c>
      <c r="Q1057" t="s">
        <v>4503</v>
      </c>
      <c r="R1057">
        <v>40</v>
      </c>
      <c r="S1057" t="s">
        <v>2699</v>
      </c>
      <c r="T1057">
        <v>0</v>
      </c>
      <c r="U1057">
        <v>0</v>
      </c>
      <c r="V1057">
        <v>0</v>
      </c>
      <c r="W1057">
        <v>0</v>
      </c>
      <c r="X1057">
        <v>0</v>
      </c>
      <c r="Y1057">
        <v>0</v>
      </c>
      <c r="Z1057">
        <v>0</v>
      </c>
      <c r="AA1057">
        <v>0</v>
      </c>
      <c r="AB1057">
        <v>50</v>
      </c>
      <c r="AC1057">
        <v>0</v>
      </c>
      <c r="AD1057">
        <v>0</v>
      </c>
      <c r="AE1057">
        <v>0</v>
      </c>
      <c r="AF1057">
        <v>0</v>
      </c>
      <c r="AG1057">
        <v>0</v>
      </c>
      <c r="AH1057">
        <v>50</v>
      </c>
      <c r="AI1057">
        <v>50</v>
      </c>
      <c r="AJ1057">
        <v>50</v>
      </c>
      <c r="AK1057">
        <v>50</v>
      </c>
      <c r="AL1057">
        <v>0</v>
      </c>
      <c r="AM1057">
        <v>0.182</v>
      </c>
      <c r="AN1057">
        <v>4.5454545454545459</v>
      </c>
      <c r="AO1057">
        <v>0</v>
      </c>
      <c r="AP1057" t="s">
        <v>79</v>
      </c>
      <c r="AQ1057" t="s">
        <v>86</v>
      </c>
      <c r="AR1057" t="s">
        <v>1101</v>
      </c>
      <c r="AS1057">
        <v>0</v>
      </c>
      <c r="AT1057">
        <v>0</v>
      </c>
      <c r="AU1057">
        <v>0</v>
      </c>
      <c r="AV1057">
        <v>0</v>
      </c>
      <c r="AW1057">
        <v>0</v>
      </c>
      <c r="AX1057">
        <v>0</v>
      </c>
      <c r="AY1057">
        <v>0</v>
      </c>
      <c r="AZ1057" t="s">
        <v>83</v>
      </c>
      <c r="BA1057">
        <v>9.1</v>
      </c>
      <c r="BB1057">
        <v>0</v>
      </c>
      <c r="BC1057" t="s">
        <v>76</v>
      </c>
      <c r="BD1057">
        <v>1</v>
      </c>
      <c r="BE1057" t="s">
        <v>76</v>
      </c>
      <c r="BF1057">
        <v>0</v>
      </c>
      <c r="BG1057" t="s">
        <v>5772</v>
      </c>
    </row>
    <row r="1058" spans="1:59" x14ac:dyDescent="0.25">
      <c r="A1058" t="s">
        <v>1236</v>
      </c>
      <c r="B1058" t="s">
        <v>156</v>
      </c>
      <c r="C1058">
        <v>2</v>
      </c>
      <c r="D1058">
        <v>442</v>
      </c>
      <c r="E1058">
        <v>3</v>
      </c>
      <c r="F1058" t="s">
        <v>66</v>
      </c>
      <c r="G1058" t="s">
        <v>67</v>
      </c>
      <c r="H1058" t="s">
        <v>77</v>
      </c>
      <c r="I1058" t="s">
        <v>5</v>
      </c>
      <c r="J1058" t="s">
        <v>2</v>
      </c>
      <c r="K1058" t="s">
        <v>70</v>
      </c>
      <c r="L1058">
        <v>50</v>
      </c>
      <c r="M1058">
        <v>1271255</v>
      </c>
      <c r="N1058">
        <v>9.1</v>
      </c>
      <c r="O1058">
        <v>4</v>
      </c>
      <c r="P1058" t="s">
        <v>109</v>
      </c>
      <c r="Q1058" t="s">
        <v>4503</v>
      </c>
      <c r="R1058">
        <v>40</v>
      </c>
      <c r="S1058" t="s">
        <v>2699</v>
      </c>
      <c r="T1058">
        <v>0</v>
      </c>
      <c r="U1058">
        <v>0</v>
      </c>
      <c r="V1058">
        <v>0</v>
      </c>
      <c r="W1058">
        <v>0</v>
      </c>
      <c r="X1058">
        <v>0</v>
      </c>
      <c r="Y1058">
        <v>0</v>
      </c>
      <c r="Z1058">
        <v>0</v>
      </c>
      <c r="AA1058">
        <v>0</v>
      </c>
      <c r="AB1058">
        <v>50</v>
      </c>
      <c r="AC1058">
        <v>0</v>
      </c>
      <c r="AD1058">
        <v>0</v>
      </c>
      <c r="AE1058">
        <v>0</v>
      </c>
      <c r="AF1058">
        <v>0</v>
      </c>
      <c r="AG1058">
        <v>0</v>
      </c>
      <c r="AH1058">
        <v>50</v>
      </c>
      <c r="AI1058">
        <v>50</v>
      </c>
      <c r="AJ1058">
        <v>50</v>
      </c>
      <c r="AK1058">
        <v>50</v>
      </c>
      <c r="AL1058">
        <v>0</v>
      </c>
      <c r="AM1058">
        <v>0.182</v>
      </c>
      <c r="AN1058">
        <v>4.5454545454545459</v>
      </c>
      <c r="AO1058">
        <v>0</v>
      </c>
      <c r="AP1058" t="s">
        <v>79</v>
      </c>
      <c r="AQ1058" t="s">
        <v>86</v>
      </c>
      <c r="AR1058" t="s">
        <v>1101</v>
      </c>
      <c r="AS1058">
        <v>0</v>
      </c>
      <c r="AT1058">
        <v>0</v>
      </c>
      <c r="AU1058">
        <v>0</v>
      </c>
      <c r="AV1058">
        <v>0</v>
      </c>
      <c r="AW1058">
        <v>0</v>
      </c>
      <c r="AX1058">
        <v>0</v>
      </c>
      <c r="AY1058">
        <v>0</v>
      </c>
      <c r="AZ1058" t="s">
        <v>83</v>
      </c>
      <c r="BA1058">
        <v>9.1</v>
      </c>
      <c r="BB1058">
        <v>0</v>
      </c>
      <c r="BC1058" t="s">
        <v>76</v>
      </c>
      <c r="BD1058">
        <v>2</v>
      </c>
      <c r="BE1058" t="s">
        <v>76</v>
      </c>
      <c r="BF1058">
        <v>0</v>
      </c>
      <c r="BG1058" t="s">
        <v>5772</v>
      </c>
    </row>
    <row r="1059" spans="1:59" x14ac:dyDescent="0.25">
      <c r="A1059" t="s">
        <v>1237</v>
      </c>
      <c r="B1059" t="s">
        <v>156</v>
      </c>
      <c r="C1059">
        <v>2</v>
      </c>
      <c r="D1059">
        <v>443</v>
      </c>
      <c r="E1059">
        <v>3</v>
      </c>
      <c r="F1059" t="s">
        <v>66</v>
      </c>
      <c r="G1059" t="s">
        <v>67</v>
      </c>
      <c r="H1059" t="s">
        <v>77</v>
      </c>
      <c r="I1059" t="s">
        <v>5</v>
      </c>
      <c r="J1059" t="s">
        <v>93</v>
      </c>
      <c r="K1059" t="s">
        <v>70</v>
      </c>
      <c r="L1059">
        <v>50</v>
      </c>
      <c r="M1059">
        <v>1271257</v>
      </c>
      <c r="N1059">
        <v>0</v>
      </c>
      <c r="O1059">
        <v>4</v>
      </c>
      <c r="P1059" t="s">
        <v>109</v>
      </c>
      <c r="Q1059" t="s">
        <v>4503</v>
      </c>
      <c r="R1059">
        <v>40</v>
      </c>
      <c r="S1059" t="s">
        <v>2699</v>
      </c>
      <c r="T1059">
        <v>0</v>
      </c>
      <c r="U1059">
        <v>0</v>
      </c>
      <c r="V1059">
        <v>0</v>
      </c>
      <c r="W1059">
        <v>0</v>
      </c>
      <c r="X1059">
        <v>0</v>
      </c>
      <c r="Y1059">
        <v>0</v>
      </c>
      <c r="Z1059">
        <v>0</v>
      </c>
      <c r="AA1059">
        <v>0</v>
      </c>
      <c r="AB1059">
        <v>50</v>
      </c>
      <c r="AC1059">
        <v>0</v>
      </c>
      <c r="AD1059">
        <v>0</v>
      </c>
      <c r="AE1059">
        <v>0</v>
      </c>
      <c r="AF1059">
        <v>0</v>
      </c>
      <c r="AG1059">
        <v>0</v>
      </c>
      <c r="AH1059">
        <v>50</v>
      </c>
      <c r="AI1059">
        <v>50</v>
      </c>
      <c r="AJ1059">
        <v>50</v>
      </c>
      <c r="AK1059">
        <v>50</v>
      </c>
      <c r="AL1059">
        <v>0</v>
      </c>
      <c r="AM1059">
        <v>0</v>
      </c>
      <c r="AN1059">
        <v>4.5454545454545459</v>
      </c>
      <c r="AO1059">
        <v>0</v>
      </c>
      <c r="AP1059" t="s">
        <v>79</v>
      </c>
      <c r="AQ1059" t="s">
        <v>86</v>
      </c>
      <c r="AR1059" t="s">
        <v>1101</v>
      </c>
      <c r="AS1059">
        <v>0</v>
      </c>
      <c r="AT1059">
        <v>0</v>
      </c>
      <c r="AU1059">
        <v>0</v>
      </c>
      <c r="AV1059">
        <v>0</v>
      </c>
      <c r="AW1059">
        <v>0</v>
      </c>
      <c r="AX1059">
        <v>0</v>
      </c>
      <c r="AY1059">
        <v>0</v>
      </c>
      <c r="AZ1059" t="s">
        <v>83</v>
      </c>
      <c r="BA1059">
        <v>0</v>
      </c>
      <c r="BB1059">
        <v>0</v>
      </c>
      <c r="BC1059" t="s">
        <v>81</v>
      </c>
      <c r="BD1059">
        <v>3</v>
      </c>
      <c r="BE1059" t="s">
        <v>76</v>
      </c>
      <c r="BF1059">
        <v>0</v>
      </c>
      <c r="BG1059" t="s">
        <v>5772</v>
      </c>
    </row>
    <row r="1060" spans="1:59" x14ac:dyDescent="0.25">
      <c r="A1060" t="s">
        <v>1238</v>
      </c>
      <c r="B1060" t="s">
        <v>156</v>
      </c>
      <c r="C1060">
        <v>2</v>
      </c>
      <c r="D1060">
        <v>444</v>
      </c>
      <c r="E1060">
        <v>3</v>
      </c>
      <c r="F1060" t="s">
        <v>66</v>
      </c>
      <c r="G1060" t="s">
        <v>67</v>
      </c>
      <c r="H1060" t="s">
        <v>68</v>
      </c>
      <c r="I1060" t="s">
        <v>114</v>
      </c>
      <c r="J1060" t="s">
        <v>114</v>
      </c>
      <c r="K1060" t="s">
        <v>70</v>
      </c>
      <c r="L1060">
        <v>50</v>
      </c>
      <c r="M1060">
        <v>1271259</v>
      </c>
      <c r="N1060">
        <v>11.8</v>
      </c>
      <c r="O1060">
        <v>4</v>
      </c>
      <c r="P1060" t="s">
        <v>109</v>
      </c>
      <c r="Q1060" t="s">
        <v>4504</v>
      </c>
      <c r="R1060">
        <v>41</v>
      </c>
      <c r="S1060" t="s">
        <v>4982</v>
      </c>
      <c r="T1060">
        <v>5</v>
      </c>
      <c r="U1060">
        <v>12</v>
      </c>
      <c r="V1060">
        <v>0</v>
      </c>
      <c r="W1060">
        <v>0</v>
      </c>
      <c r="X1060">
        <v>0</v>
      </c>
      <c r="Y1060">
        <v>0</v>
      </c>
      <c r="Z1060">
        <v>5</v>
      </c>
      <c r="AA1060">
        <v>12</v>
      </c>
      <c r="AB1060">
        <v>50</v>
      </c>
      <c r="AC1060">
        <v>29</v>
      </c>
      <c r="AD1060">
        <v>0</v>
      </c>
      <c r="AE1060">
        <v>0</v>
      </c>
      <c r="AF1060">
        <v>29</v>
      </c>
      <c r="AG1060">
        <v>0</v>
      </c>
      <c r="AH1060">
        <v>21</v>
      </c>
      <c r="AI1060">
        <v>21</v>
      </c>
      <c r="AJ1060">
        <v>21</v>
      </c>
      <c r="AK1060">
        <v>21</v>
      </c>
      <c r="AL1060">
        <v>0</v>
      </c>
      <c r="AM1060">
        <v>0.23600000000000002</v>
      </c>
      <c r="AN1060">
        <v>1.9090909090909092</v>
      </c>
      <c r="AO1060">
        <v>0</v>
      </c>
      <c r="AP1060" t="s">
        <v>5035</v>
      </c>
      <c r="AQ1060" t="s">
        <v>73</v>
      </c>
      <c r="AR1060" t="s">
        <v>1101</v>
      </c>
      <c r="AS1060">
        <v>0</v>
      </c>
      <c r="AT1060">
        <v>0</v>
      </c>
      <c r="AU1060">
        <v>0</v>
      </c>
      <c r="AV1060">
        <v>0</v>
      </c>
      <c r="AW1060">
        <v>0</v>
      </c>
      <c r="AX1060">
        <v>0</v>
      </c>
      <c r="AY1060">
        <v>0</v>
      </c>
      <c r="AZ1060" t="s">
        <v>80</v>
      </c>
      <c r="BA1060">
        <v>11.8</v>
      </c>
      <c r="BB1060">
        <v>0</v>
      </c>
      <c r="BC1060" t="s">
        <v>75</v>
      </c>
      <c r="BD1060">
        <v>0</v>
      </c>
      <c r="BE1060" t="s">
        <v>76</v>
      </c>
      <c r="BF1060">
        <v>8.2050613333333313</v>
      </c>
      <c r="BG1060" t="s">
        <v>5773</v>
      </c>
    </row>
    <row r="1061" spans="1:59" x14ac:dyDescent="0.25">
      <c r="A1061" t="s">
        <v>1239</v>
      </c>
      <c r="B1061" t="s">
        <v>156</v>
      </c>
      <c r="C1061">
        <v>2</v>
      </c>
      <c r="D1061">
        <v>445</v>
      </c>
      <c r="E1061">
        <v>3</v>
      </c>
      <c r="F1061" t="s">
        <v>66</v>
      </c>
      <c r="G1061" t="s">
        <v>67</v>
      </c>
      <c r="H1061" t="s">
        <v>68</v>
      </c>
      <c r="I1061" t="s">
        <v>114</v>
      </c>
      <c r="J1061" t="s">
        <v>114</v>
      </c>
      <c r="K1061" t="s">
        <v>70</v>
      </c>
      <c r="L1061">
        <v>50</v>
      </c>
      <c r="M1061">
        <v>1271261</v>
      </c>
      <c r="N1061">
        <v>11.8</v>
      </c>
      <c r="O1061">
        <v>4</v>
      </c>
      <c r="P1061" t="s">
        <v>109</v>
      </c>
      <c r="Q1061" t="s">
        <v>4504</v>
      </c>
      <c r="R1061">
        <v>41</v>
      </c>
      <c r="S1061" t="s">
        <v>4982</v>
      </c>
      <c r="T1061">
        <v>0</v>
      </c>
      <c r="U1061">
        <v>7</v>
      </c>
      <c r="V1061">
        <v>0</v>
      </c>
      <c r="W1061">
        <v>0</v>
      </c>
      <c r="X1061">
        <v>0</v>
      </c>
      <c r="Y1061">
        <v>0</v>
      </c>
      <c r="Z1061">
        <v>0</v>
      </c>
      <c r="AA1061">
        <v>7</v>
      </c>
      <c r="AB1061">
        <v>50</v>
      </c>
      <c r="AC1061">
        <v>7</v>
      </c>
      <c r="AD1061">
        <v>0</v>
      </c>
      <c r="AE1061">
        <v>0</v>
      </c>
      <c r="AF1061">
        <v>7</v>
      </c>
      <c r="AG1061">
        <v>0</v>
      </c>
      <c r="AH1061">
        <v>43</v>
      </c>
      <c r="AI1061">
        <v>43</v>
      </c>
      <c r="AJ1061">
        <v>43</v>
      </c>
      <c r="AK1061">
        <v>43</v>
      </c>
      <c r="AL1061">
        <v>0</v>
      </c>
      <c r="AM1061">
        <v>0.23600000000000002</v>
      </c>
      <c r="AN1061">
        <v>3.9090909090909092</v>
      </c>
      <c r="AO1061">
        <v>0</v>
      </c>
      <c r="AP1061" t="s">
        <v>5035</v>
      </c>
      <c r="AQ1061" t="s">
        <v>73</v>
      </c>
      <c r="AR1061" t="s">
        <v>1101</v>
      </c>
      <c r="AS1061">
        <v>0</v>
      </c>
      <c r="AT1061">
        <v>0</v>
      </c>
      <c r="AU1061">
        <v>0</v>
      </c>
      <c r="AV1061">
        <v>0</v>
      </c>
      <c r="AW1061">
        <v>0</v>
      </c>
      <c r="AX1061">
        <v>0</v>
      </c>
      <c r="AY1061">
        <v>0</v>
      </c>
      <c r="AZ1061" t="s">
        <v>83</v>
      </c>
      <c r="BA1061">
        <v>11.8</v>
      </c>
      <c r="BB1061">
        <v>0</v>
      </c>
      <c r="BC1061" t="s">
        <v>76</v>
      </c>
      <c r="BD1061">
        <v>0</v>
      </c>
      <c r="BE1061" t="s">
        <v>76</v>
      </c>
      <c r="BF1061">
        <v>2.5997319999999999</v>
      </c>
      <c r="BG1061" t="s">
        <v>5773</v>
      </c>
    </row>
    <row r="1062" spans="1:59" x14ac:dyDescent="0.25">
      <c r="A1062" t="s">
        <v>1240</v>
      </c>
      <c r="B1062" t="s">
        <v>156</v>
      </c>
      <c r="C1062">
        <v>2</v>
      </c>
      <c r="D1062">
        <v>446</v>
      </c>
      <c r="E1062">
        <v>3</v>
      </c>
      <c r="F1062" t="s">
        <v>66</v>
      </c>
      <c r="G1062" t="s">
        <v>67</v>
      </c>
      <c r="H1062" t="s">
        <v>68</v>
      </c>
      <c r="I1062" t="s">
        <v>114</v>
      </c>
      <c r="J1062" t="s">
        <v>114</v>
      </c>
      <c r="K1062" t="s">
        <v>100</v>
      </c>
      <c r="L1062">
        <v>50</v>
      </c>
      <c r="M1062">
        <v>1271263</v>
      </c>
      <c r="N1062">
        <v>11.8</v>
      </c>
      <c r="O1062">
        <v>4</v>
      </c>
      <c r="P1062" t="s">
        <v>109</v>
      </c>
      <c r="Q1062" t="s">
        <v>4504</v>
      </c>
      <c r="R1062">
        <v>41</v>
      </c>
      <c r="S1062" t="s">
        <v>4982</v>
      </c>
      <c r="T1062">
        <v>0</v>
      </c>
      <c r="U1062">
        <v>0</v>
      </c>
      <c r="V1062">
        <v>0</v>
      </c>
      <c r="W1062">
        <v>0</v>
      </c>
      <c r="X1062">
        <v>0</v>
      </c>
      <c r="Y1062">
        <v>0</v>
      </c>
      <c r="Z1062">
        <v>0</v>
      </c>
      <c r="AA1062">
        <v>0</v>
      </c>
      <c r="AB1062">
        <v>50</v>
      </c>
      <c r="AC1062">
        <v>0</v>
      </c>
      <c r="AD1062">
        <v>0</v>
      </c>
      <c r="AE1062">
        <v>0</v>
      </c>
      <c r="AF1062">
        <v>0</v>
      </c>
      <c r="AG1062">
        <v>0</v>
      </c>
      <c r="AH1062">
        <v>50</v>
      </c>
      <c r="AI1062">
        <v>50</v>
      </c>
      <c r="AJ1062">
        <v>50</v>
      </c>
      <c r="AK1062">
        <v>50</v>
      </c>
      <c r="AL1062">
        <v>0</v>
      </c>
      <c r="AM1062">
        <v>0.23600000000000002</v>
      </c>
      <c r="AN1062">
        <v>4.5454545454545459</v>
      </c>
      <c r="AO1062">
        <v>0</v>
      </c>
      <c r="AP1062" t="s">
        <v>2693</v>
      </c>
      <c r="AQ1062" t="s">
        <v>86</v>
      </c>
      <c r="AR1062" t="s">
        <v>1101</v>
      </c>
      <c r="AS1062">
        <v>0</v>
      </c>
      <c r="AT1062">
        <v>0</v>
      </c>
      <c r="AU1062">
        <v>0</v>
      </c>
      <c r="AV1062">
        <v>0</v>
      </c>
      <c r="AW1062">
        <v>0</v>
      </c>
      <c r="AX1062">
        <v>0</v>
      </c>
      <c r="AY1062">
        <v>0</v>
      </c>
      <c r="AZ1062" t="s">
        <v>74</v>
      </c>
      <c r="BA1062">
        <v>11.8</v>
      </c>
      <c r="BB1062">
        <v>0</v>
      </c>
      <c r="BC1062" t="s">
        <v>76</v>
      </c>
      <c r="BD1062">
        <v>0</v>
      </c>
      <c r="BE1062" t="s">
        <v>76</v>
      </c>
      <c r="BF1062">
        <v>0</v>
      </c>
      <c r="BG1062" t="s">
        <v>5773</v>
      </c>
    </row>
    <row r="1063" spans="1:59" x14ac:dyDescent="0.25">
      <c r="A1063" t="s">
        <v>1241</v>
      </c>
      <c r="B1063" t="s">
        <v>156</v>
      </c>
      <c r="C1063">
        <v>2</v>
      </c>
      <c r="D1063">
        <v>447</v>
      </c>
      <c r="E1063">
        <v>3</v>
      </c>
      <c r="F1063" t="s">
        <v>66</v>
      </c>
      <c r="G1063" t="s">
        <v>67</v>
      </c>
      <c r="H1063" t="s">
        <v>68</v>
      </c>
      <c r="I1063" t="s">
        <v>114</v>
      </c>
      <c r="J1063" t="s">
        <v>114</v>
      </c>
      <c r="K1063" t="s">
        <v>70</v>
      </c>
      <c r="L1063">
        <v>50</v>
      </c>
      <c r="M1063">
        <v>1271265</v>
      </c>
      <c r="N1063">
        <v>11.8</v>
      </c>
      <c r="O1063">
        <v>4</v>
      </c>
      <c r="P1063" t="s">
        <v>109</v>
      </c>
      <c r="Q1063" t="s">
        <v>4504</v>
      </c>
      <c r="R1063">
        <v>41</v>
      </c>
      <c r="S1063" t="s">
        <v>4982</v>
      </c>
      <c r="T1063">
        <v>12</v>
      </c>
      <c r="U1063">
        <v>16</v>
      </c>
      <c r="V1063">
        <v>0</v>
      </c>
      <c r="W1063">
        <v>0</v>
      </c>
      <c r="X1063">
        <v>0</v>
      </c>
      <c r="Y1063">
        <v>0</v>
      </c>
      <c r="Z1063">
        <v>12</v>
      </c>
      <c r="AA1063">
        <v>16</v>
      </c>
      <c r="AB1063">
        <v>50</v>
      </c>
      <c r="AC1063">
        <v>28</v>
      </c>
      <c r="AD1063">
        <v>0</v>
      </c>
      <c r="AE1063">
        <v>0</v>
      </c>
      <c r="AF1063">
        <v>28</v>
      </c>
      <c r="AG1063">
        <v>0</v>
      </c>
      <c r="AH1063">
        <v>22</v>
      </c>
      <c r="AI1063">
        <v>22</v>
      </c>
      <c r="AJ1063">
        <v>22</v>
      </c>
      <c r="AK1063">
        <v>22</v>
      </c>
      <c r="AL1063">
        <v>0</v>
      </c>
      <c r="AM1063">
        <v>0.23600000000000002</v>
      </c>
      <c r="AN1063">
        <v>2</v>
      </c>
      <c r="AO1063">
        <v>0</v>
      </c>
      <c r="AP1063" t="s">
        <v>5035</v>
      </c>
      <c r="AQ1063" t="s">
        <v>73</v>
      </c>
      <c r="AR1063" t="s">
        <v>1101</v>
      </c>
      <c r="AS1063">
        <v>0</v>
      </c>
      <c r="AT1063">
        <v>0</v>
      </c>
      <c r="AU1063">
        <v>0</v>
      </c>
      <c r="AV1063">
        <v>0</v>
      </c>
      <c r="AW1063">
        <v>0</v>
      </c>
      <c r="AX1063">
        <v>0</v>
      </c>
      <c r="AY1063">
        <v>0</v>
      </c>
      <c r="AZ1063" t="s">
        <v>83</v>
      </c>
      <c r="BA1063">
        <v>11.8</v>
      </c>
      <c r="BB1063">
        <v>0</v>
      </c>
      <c r="BC1063" t="s">
        <v>76</v>
      </c>
      <c r="BD1063">
        <v>0</v>
      </c>
      <c r="BE1063" t="s">
        <v>76</v>
      </c>
      <c r="BF1063">
        <v>13.141261333333333</v>
      </c>
      <c r="BG1063" t="s">
        <v>5773</v>
      </c>
    </row>
    <row r="1064" spans="1:59" x14ac:dyDescent="0.25">
      <c r="A1064" t="s">
        <v>1242</v>
      </c>
      <c r="B1064" t="s">
        <v>156</v>
      </c>
      <c r="C1064">
        <v>2</v>
      </c>
      <c r="D1064">
        <v>448</v>
      </c>
      <c r="E1064">
        <v>3</v>
      </c>
      <c r="F1064" t="s">
        <v>66</v>
      </c>
      <c r="G1064" t="s">
        <v>67</v>
      </c>
      <c r="H1064" t="s">
        <v>68</v>
      </c>
      <c r="I1064" t="s">
        <v>114</v>
      </c>
      <c r="J1064" t="s">
        <v>114</v>
      </c>
      <c r="K1064" t="s">
        <v>70</v>
      </c>
      <c r="L1064">
        <v>50</v>
      </c>
      <c r="M1064">
        <v>1271267</v>
      </c>
      <c r="N1064">
        <v>11.8</v>
      </c>
      <c r="O1064">
        <v>4</v>
      </c>
      <c r="P1064" t="s">
        <v>109</v>
      </c>
      <c r="Q1064" t="s">
        <v>4504</v>
      </c>
      <c r="R1064">
        <v>41</v>
      </c>
      <c r="S1064" t="s">
        <v>4982</v>
      </c>
      <c r="T1064">
        <v>12</v>
      </c>
      <c r="U1064">
        <v>16</v>
      </c>
      <c r="V1064">
        <v>0</v>
      </c>
      <c r="W1064">
        <v>0</v>
      </c>
      <c r="X1064">
        <v>0</v>
      </c>
      <c r="Y1064">
        <v>0</v>
      </c>
      <c r="Z1064">
        <v>12</v>
      </c>
      <c r="AA1064">
        <v>16</v>
      </c>
      <c r="AB1064">
        <v>50</v>
      </c>
      <c r="AC1064">
        <v>28</v>
      </c>
      <c r="AD1064">
        <v>0</v>
      </c>
      <c r="AE1064">
        <v>0</v>
      </c>
      <c r="AF1064">
        <v>28</v>
      </c>
      <c r="AG1064">
        <v>0</v>
      </c>
      <c r="AH1064">
        <v>22</v>
      </c>
      <c r="AI1064">
        <v>22</v>
      </c>
      <c r="AJ1064">
        <v>22</v>
      </c>
      <c r="AK1064">
        <v>22</v>
      </c>
      <c r="AL1064">
        <v>0</v>
      </c>
      <c r="AM1064">
        <v>0.23600000000000002</v>
      </c>
      <c r="AN1064">
        <v>2</v>
      </c>
      <c r="AO1064">
        <v>0</v>
      </c>
      <c r="AP1064" t="s">
        <v>5035</v>
      </c>
      <c r="AQ1064" t="s">
        <v>73</v>
      </c>
      <c r="AR1064" t="s">
        <v>1101</v>
      </c>
      <c r="AS1064">
        <v>0</v>
      </c>
      <c r="AT1064">
        <v>0</v>
      </c>
      <c r="AU1064">
        <v>0</v>
      </c>
      <c r="AV1064">
        <v>0</v>
      </c>
      <c r="AW1064">
        <v>0</v>
      </c>
      <c r="AX1064">
        <v>0</v>
      </c>
      <c r="AY1064">
        <v>0</v>
      </c>
      <c r="AZ1064" t="s">
        <v>83</v>
      </c>
      <c r="BA1064">
        <v>11.8</v>
      </c>
      <c r="BB1064">
        <v>0</v>
      </c>
      <c r="BC1064" t="s">
        <v>76</v>
      </c>
      <c r="BD1064">
        <v>0</v>
      </c>
      <c r="BE1064" t="s">
        <v>76</v>
      </c>
      <c r="BF1064">
        <v>12.636672000000001</v>
      </c>
      <c r="BG1064" t="s">
        <v>5773</v>
      </c>
    </row>
    <row r="1065" spans="1:59" x14ac:dyDescent="0.25">
      <c r="A1065" t="s">
        <v>1243</v>
      </c>
      <c r="B1065" t="s">
        <v>156</v>
      </c>
      <c r="C1065">
        <v>2</v>
      </c>
      <c r="D1065">
        <v>449</v>
      </c>
      <c r="E1065">
        <v>3</v>
      </c>
      <c r="F1065" t="s">
        <v>66</v>
      </c>
      <c r="G1065" t="s">
        <v>67</v>
      </c>
      <c r="H1065" t="s">
        <v>68</v>
      </c>
      <c r="I1065" t="s">
        <v>114</v>
      </c>
      <c r="J1065" t="s">
        <v>114</v>
      </c>
      <c r="K1065" t="s">
        <v>100</v>
      </c>
      <c r="L1065">
        <v>50</v>
      </c>
      <c r="M1065">
        <v>1271269</v>
      </c>
      <c r="N1065">
        <v>11.8</v>
      </c>
      <c r="O1065">
        <v>4</v>
      </c>
      <c r="P1065" t="s">
        <v>109</v>
      </c>
      <c r="Q1065" t="s">
        <v>4504</v>
      </c>
      <c r="R1065">
        <v>41</v>
      </c>
      <c r="S1065" t="s">
        <v>4982</v>
      </c>
      <c r="T1065">
        <v>0</v>
      </c>
      <c r="U1065">
        <v>0</v>
      </c>
      <c r="V1065">
        <v>2</v>
      </c>
      <c r="W1065">
        <v>0</v>
      </c>
      <c r="X1065">
        <v>2</v>
      </c>
      <c r="Y1065">
        <v>0</v>
      </c>
      <c r="Z1065">
        <v>0</v>
      </c>
      <c r="AA1065">
        <v>2</v>
      </c>
      <c r="AB1065">
        <v>50</v>
      </c>
      <c r="AC1065">
        <v>0</v>
      </c>
      <c r="AD1065">
        <v>2</v>
      </c>
      <c r="AE1065">
        <v>0</v>
      </c>
      <c r="AF1065">
        <v>2</v>
      </c>
      <c r="AG1065">
        <v>0</v>
      </c>
      <c r="AH1065">
        <v>50</v>
      </c>
      <c r="AI1065">
        <v>48</v>
      </c>
      <c r="AJ1065">
        <v>50</v>
      </c>
      <c r="AK1065">
        <v>50</v>
      </c>
      <c r="AL1065">
        <v>0</v>
      </c>
      <c r="AM1065">
        <v>0.23600000000000002</v>
      </c>
      <c r="AN1065">
        <v>4.5454545454545459</v>
      </c>
      <c r="AO1065">
        <v>0</v>
      </c>
      <c r="AP1065" t="s">
        <v>2693</v>
      </c>
      <c r="AQ1065" t="s">
        <v>73</v>
      </c>
      <c r="AR1065" t="s">
        <v>1101</v>
      </c>
      <c r="AS1065">
        <v>0</v>
      </c>
      <c r="AT1065">
        <v>0</v>
      </c>
      <c r="AU1065">
        <v>0</v>
      </c>
      <c r="AV1065">
        <v>0</v>
      </c>
      <c r="AW1065">
        <v>0</v>
      </c>
      <c r="AX1065">
        <v>0</v>
      </c>
      <c r="AY1065">
        <v>0</v>
      </c>
      <c r="AZ1065" t="s">
        <v>74</v>
      </c>
      <c r="BA1065">
        <v>11.8</v>
      </c>
      <c r="BB1065">
        <v>0</v>
      </c>
      <c r="BC1065" t="s">
        <v>76</v>
      </c>
      <c r="BD1065">
        <v>0</v>
      </c>
      <c r="BE1065" t="s">
        <v>76</v>
      </c>
      <c r="BF1065">
        <v>0</v>
      </c>
      <c r="BG1065" t="s">
        <v>5773</v>
      </c>
    </row>
    <row r="1066" spans="1:59" x14ac:dyDescent="0.25">
      <c r="A1066" t="s">
        <v>1244</v>
      </c>
      <c r="B1066" t="s">
        <v>156</v>
      </c>
      <c r="C1066">
        <v>2</v>
      </c>
      <c r="D1066">
        <v>450</v>
      </c>
      <c r="E1066">
        <v>3</v>
      </c>
      <c r="F1066" t="s">
        <v>66</v>
      </c>
      <c r="G1066" t="s">
        <v>67</v>
      </c>
      <c r="H1066" t="s">
        <v>68</v>
      </c>
      <c r="I1066" t="s">
        <v>114</v>
      </c>
      <c r="J1066" t="s">
        <v>114</v>
      </c>
      <c r="K1066" t="s">
        <v>100</v>
      </c>
      <c r="L1066">
        <v>50</v>
      </c>
      <c r="M1066">
        <v>1271271</v>
      </c>
      <c r="N1066">
        <v>11.8</v>
      </c>
      <c r="O1066">
        <v>4</v>
      </c>
      <c r="P1066" t="s">
        <v>109</v>
      </c>
      <c r="Q1066" t="s">
        <v>4504</v>
      </c>
      <c r="R1066">
        <v>41</v>
      </c>
      <c r="S1066" t="s">
        <v>4982</v>
      </c>
      <c r="T1066">
        <v>0</v>
      </c>
      <c r="U1066">
        <v>0</v>
      </c>
      <c r="V1066">
        <v>0</v>
      </c>
      <c r="W1066">
        <v>0</v>
      </c>
      <c r="X1066">
        <v>0</v>
      </c>
      <c r="Y1066">
        <v>0</v>
      </c>
      <c r="Z1066">
        <v>0</v>
      </c>
      <c r="AA1066">
        <v>0</v>
      </c>
      <c r="AB1066">
        <v>50</v>
      </c>
      <c r="AC1066">
        <v>0</v>
      </c>
      <c r="AD1066">
        <v>0</v>
      </c>
      <c r="AE1066">
        <v>0</v>
      </c>
      <c r="AF1066">
        <v>0</v>
      </c>
      <c r="AG1066">
        <v>0</v>
      </c>
      <c r="AH1066">
        <v>50</v>
      </c>
      <c r="AI1066">
        <v>50</v>
      </c>
      <c r="AJ1066">
        <v>50</v>
      </c>
      <c r="AK1066">
        <v>50</v>
      </c>
      <c r="AL1066">
        <v>0</v>
      </c>
      <c r="AM1066">
        <v>0.23600000000000002</v>
      </c>
      <c r="AN1066">
        <v>4.5454545454545459</v>
      </c>
      <c r="AO1066">
        <v>0</v>
      </c>
      <c r="AP1066" t="s">
        <v>2693</v>
      </c>
      <c r="AQ1066" t="s">
        <v>86</v>
      </c>
      <c r="AR1066" t="s">
        <v>1101</v>
      </c>
      <c r="AS1066">
        <v>0</v>
      </c>
      <c r="AT1066">
        <v>0</v>
      </c>
      <c r="AU1066">
        <v>0</v>
      </c>
      <c r="AV1066">
        <v>0</v>
      </c>
      <c r="AW1066">
        <v>0</v>
      </c>
      <c r="AX1066">
        <v>0</v>
      </c>
      <c r="AY1066">
        <v>0</v>
      </c>
      <c r="AZ1066" t="s">
        <v>74</v>
      </c>
      <c r="BA1066">
        <v>11.8</v>
      </c>
      <c r="BB1066">
        <v>0</v>
      </c>
      <c r="BC1066" t="s">
        <v>76</v>
      </c>
      <c r="BD1066">
        <v>0</v>
      </c>
      <c r="BE1066" t="s">
        <v>76</v>
      </c>
      <c r="BF1066">
        <v>0</v>
      </c>
      <c r="BG1066" t="s">
        <v>5773</v>
      </c>
    </row>
    <row r="1067" spans="1:59" x14ac:dyDescent="0.25">
      <c r="A1067" t="s">
        <v>1245</v>
      </c>
      <c r="B1067" t="s">
        <v>156</v>
      </c>
      <c r="C1067">
        <v>2</v>
      </c>
      <c r="D1067">
        <v>451</v>
      </c>
      <c r="E1067">
        <v>3</v>
      </c>
      <c r="F1067" t="s">
        <v>66</v>
      </c>
      <c r="G1067" t="s">
        <v>67</v>
      </c>
      <c r="H1067" t="s">
        <v>68</v>
      </c>
      <c r="I1067" t="s">
        <v>114</v>
      </c>
      <c r="J1067" t="s">
        <v>114</v>
      </c>
      <c r="K1067" t="s">
        <v>100</v>
      </c>
      <c r="L1067">
        <v>50</v>
      </c>
      <c r="M1067">
        <v>1271273</v>
      </c>
      <c r="N1067">
        <v>11.8</v>
      </c>
      <c r="O1067">
        <v>4</v>
      </c>
      <c r="P1067" t="s">
        <v>109</v>
      </c>
      <c r="Q1067" t="s">
        <v>4504</v>
      </c>
      <c r="R1067">
        <v>41</v>
      </c>
      <c r="S1067" t="s">
        <v>4982</v>
      </c>
      <c r="T1067">
        <v>0</v>
      </c>
      <c r="U1067">
        <v>0</v>
      </c>
      <c r="V1067">
        <v>2</v>
      </c>
      <c r="W1067">
        <v>0</v>
      </c>
      <c r="X1067">
        <v>2</v>
      </c>
      <c r="Y1067">
        <v>0</v>
      </c>
      <c r="Z1067">
        <v>0</v>
      </c>
      <c r="AA1067">
        <v>2</v>
      </c>
      <c r="AB1067">
        <v>50</v>
      </c>
      <c r="AC1067">
        <v>0</v>
      </c>
      <c r="AD1067">
        <v>2</v>
      </c>
      <c r="AE1067">
        <v>0</v>
      </c>
      <c r="AF1067">
        <v>2</v>
      </c>
      <c r="AG1067">
        <v>0</v>
      </c>
      <c r="AH1067">
        <v>50</v>
      </c>
      <c r="AI1067">
        <v>48</v>
      </c>
      <c r="AJ1067">
        <v>50</v>
      </c>
      <c r="AK1067">
        <v>50</v>
      </c>
      <c r="AL1067">
        <v>0</v>
      </c>
      <c r="AM1067">
        <v>0.23600000000000002</v>
      </c>
      <c r="AN1067">
        <v>4.5454545454545459</v>
      </c>
      <c r="AO1067">
        <v>0</v>
      </c>
      <c r="AP1067" t="s">
        <v>2693</v>
      </c>
      <c r="AQ1067" t="s">
        <v>73</v>
      </c>
      <c r="AR1067" t="s">
        <v>1101</v>
      </c>
      <c r="AS1067">
        <v>0</v>
      </c>
      <c r="AT1067">
        <v>0</v>
      </c>
      <c r="AU1067">
        <v>0</v>
      </c>
      <c r="AV1067">
        <v>0</v>
      </c>
      <c r="AW1067">
        <v>0</v>
      </c>
      <c r="AX1067">
        <v>0</v>
      </c>
      <c r="AY1067">
        <v>0</v>
      </c>
      <c r="AZ1067" t="s">
        <v>74</v>
      </c>
      <c r="BA1067">
        <v>11.8</v>
      </c>
      <c r="BB1067">
        <v>0</v>
      </c>
      <c r="BC1067" t="s">
        <v>76</v>
      </c>
      <c r="BD1067">
        <v>0</v>
      </c>
      <c r="BE1067" t="s">
        <v>76</v>
      </c>
      <c r="BF1067">
        <v>0</v>
      </c>
      <c r="BG1067" t="s">
        <v>5773</v>
      </c>
    </row>
    <row r="1068" spans="1:59" x14ac:dyDescent="0.25">
      <c r="A1068" t="s">
        <v>1246</v>
      </c>
      <c r="B1068" t="s">
        <v>156</v>
      </c>
      <c r="C1068">
        <v>2</v>
      </c>
      <c r="D1068">
        <v>452</v>
      </c>
      <c r="E1068">
        <v>3</v>
      </c>
      <c r="F1068" t="s">
        <v>66</v>
      </c>
      <c r="G1068" t="s">
        <v>67</v>
      </c>
      <c r="H1068" t="s">
        <v>68</v>
      </c>
      <c r="I1068" t="s">
        <v>114</v>
      </c>
      <c r="J1068" t="s">
        <v>114</v>
      </c>
      <c r="K1068" t="s">
        <v>100</v>
      </c>
      <c r="L1068">
        <v>50</v>
      </c>
      <c r="M1068">
        <v>1271293</v>
      </c>
      <c r="N1068">
        <v>11.8</v>
      </c>
      <c r="O1068">
        <v>4</v>
      </c>
      <c r="P1068" t="s">
        <v>109</v>
      </c>
      <c r="Q1068" t="s">
        <v>4504</v>
      </c>
      <c r="R1068">
        <v>41</v>
      </c>
      <c r="S1068" t="s">
        <v>4982</v>
      </c>
      <c r="T1068">
        <v>0</v>
      </c>
      <c r="U1068">
        <v>0</v>
      </c>
      <c r="V1068">
        <v>0</v>
      </c>
      <c r="W1068">
        <v>0</v>
      </c>
      <c r="X1068">
        <v>0</v>
      </c>
      <c r="Y1068">
        <v>0</v>
      </c>
      <c r="Z1068">
        <v>0</v>
      </c>
      <c r="AA1068">
        <v>0</v>
      </c>
      <c r="AB1068">
        <v>50</v>
      </c>
      <c r="AC1068">
        <v>0</v>
      </c>
      <c r="AD1068">
        <v>0</v>
      </c>
      <c r="AE1068">
        <v>0</v>
      </c>
      <c r="AF1068">
        <v>0</v>
      </c>
      <c r="AG1068">
        <v>0</v>
      </c>
      <c r="AH1068">
        <v>50</v>
      </c>
      <c r="AI1068">
        <v>50</v>
      </c>
      <c r="AJ1068">
        <v>50</v>
      </c>
      <c r="AK1068">
        <v>50</v>
      </c>
      <c r="AL1068">
        <v>0</v>
      </c>
      <c r="AM1068">
        <v>0.23600000000000002</v>
      </c>
      <c r="AN1068">
        <v>4.5454545454545459</v>
      </c>
      <c r="AO1068">
        <v>0</v>
      </c>
      <c r="AP1068" t="s">
        <v>2693</v>
      </c>
      <c r="AQ1068" t="s">
        <v>86</v>
      </c>
      <c r="AR1068" t="s">
        <v>1101</v>
      </c>
      <c r="AS1068">
        <v>0</v>
      </c>
      <c r="AT1068">
        <v>0</v>
      </c>
      <c r="AU1068">
        <v>0</v>
      </c>
      <c r="AV1068">
        <v>0</v>
      </c>
      <c r="AW1068">
        <v>0</v>
      </c>
      <c r="AX1068">
        <v>0</v>
      </c>
      <c r="AY1068">
        <v>0</v>
      </c>
      <c r="AZ1068" t="s">
        <v>74</v>
      </c>
      <c r="BA1068">
        <v>11.8</v>
      </c>
      <c r="BB1068">
        <v>0</v>
      </c>
      <c r="BC1068" t="s">
        <v>76</v>
      </c>
      <c r="BD1068">
        <v>0</v>
      </c>
      <c r="BE1068" t="s">
        <v>76</v>
      </c>
      <c r="BF1068">
        <v>0</v>
      </c>
      <c r="BG1068" t="s">
        <v>5773</v>
      </c>
    </row>
    <row r="1069" spans="1:59" x14ac:dyDescent="0.25">
      <c r="A1069" t="s">
        <v>1247</v>
      </c>
      <c r="B1069" t="s">
        <v>156</v>
      </c>
      <c r="C1069">
        <v>2</v>
      </c>
      <c r="D1069">
        <v>453</v>
      </c>
      <c r="E1069">
        <v>3</v>
      </c>
      <c r="F1069" t="s">
        <v>66</v>
      </c>
      <c r="G1069" t="s">
        <v>67</v>
      </c>
      <c r="H1069" t="s">
        <v>68</v>
      </c>
      <c r="I1069" t="s">
        <v>114</v>
      </c>
      <c r="J1069" t="s">
        <v>114</v>
      </c>
      <c r="K1069" t="s">
        <v>100</v>
      </c>
      <c r="L1069">
        <v>50</v>
      </c>
      <c r="M1069">
        <v>1271295</v>
      </c>
      <c r="N1069">
        <v>11.8</v>
      </c>
      <c r="O1069">
        <v>4</v>
      </c>
      <c r="P1069" t="s">
        <v>109</v>
      </c>
      <c r="Q1069" t="s">
        <v>4504</v>
      </c>
      <c r="R1069">
        <v>41</v>
      </c>
      <c r="S1069" t="s">
        <v>4982</v>
      </c>
      <c r="T1069">
        <v>0</v>
      </c>
      <c r="U1069">
        <v>0</v>
      </c>
      <c r="V1069">
        <v>2</v>
      </c>
      <c r="W1069">
        <v>0</v>
      </c>
      <c r="X1069">
        <v>2</v>
      </c>
      <c r="Y1069">
        <v>0</v>
      </c>
      <c r="Z1069">
        <v>0</v>
      </c>
      <c r="AA1069">
        <v>2</v>
      </c>
      <c r="AB1069">
        <v>50</v>
      </c>
      <c r="AC1069">
        <v>0</v>
      </c>
      <c r="AD1069">
        <v>2</v>
      </c>
      <c r="AE1069">
        <v>0</v>
      </c>
      <c r="AF1069">
        <v>2</v>
      </c>
      <c r="AG1069">
        <v>0</v>
      </c>
      <c r="AH1069">
        <v>50</v>
      </c>
      <c r="AI1069">
        <v>48</v>
      </c>
      <c r="AJ1069">
        <v>50</v>
      </c>
      <c r="AK1069">
        <v>50</v>
      </c>
      <c r="AL1069">
        <v>0</v>
      </c>
      <c r="AM1069">
        <v>0.23600000000000002</v>
      </c>
      <c r="AN1069">
        <v>4.5454545454545459</v>
      </c>
      <c r="AO1069">
        <v>0</v>
      </c>
      <c r="AP1069" t="s">
        <v>2693</v>
      </c>
      <c r="AQ1069" t="s">
        <v>73</v>
      </c>
      <c r="AR1069" t="s">
        <v>1101</v>
      </c>
      <c r="AS1069">
        <v>0</v>
      </c>
      <c r="AT1069">
        <v>0</v>
      </c>
      <c r="AU1069">
        <v>0</v>
      </c>
      <c r="AV1069">
        <v>0</v>
      </c>
      <c r="AW1069">
        <v>0</v>
      </c>
      <c r="AX1069">
        <v>0</v>
      </c>
      <c r="AY1069">
        <v>0</v>
      </c>
      <c r="AZ1069" t="s">
        <v>74</v>
      </c>
      <c r="BA1069">
        <v>11.8</v>
      </c>
      <c r="BB1069">
        <v>0</v>
      </c>
      <c r="BC1069" t="s">
        <v>76</v>
      </c>
      <c r="BD1069">
        <v>0</v>
      </c>
      <c r="BE1069" t="s">
        <v>76</v>
      </c>
      <c r="BF1069">
        <v>0</v>
      </c>
      <c r="BG1069" t="s">
        <v>5773</v>
      </c>
    </row>
    <row r="1070" spans="1:59" x14ac:dyDescent="0.25">
      <c r="A1070" t="s">
        <v>1248</v>
      </c>
      <c r="B1070" t="s">
        <v>156</v>
      </c>
      <c r="C1070">
        <v>2</v>
      </c>
      <c r="D1070">
        <v>454</v>
      </c>
      <c r="E1070">
        <v>3</v>
      </c>
      <c r="F1070" t="s">
        <v>66</v>
      </c>
      <c r="G1070" t="s">
        <v>67</v>
      </c>
      <c r="H1070" t="s">
        <v>68</v>
      </c>
      <c r="I1070" t="s">
        <v>114</v>
      </c>
      <c r="J1070" t="s">
        <v>114</v>
      </c>
      <c r="K1070" t="s">
        <v>100</v>
      </c>
      <c r="L1070">
        <v>50</v>
      </c>
      <c r="M1070">
        <v>1271297</v>
      </c>
      <c r="N1070">
        <v>11.8</v>
      </c>
      <c r="O1070">
        <v>4</v>
      </c>
      <c r="P1070" t="s">
        <v>109</v>
      </c>
      <c r="Q1070" t="s">
        <v>4504</v>
      </c>
      <c r="R1070">
        <v>41</v>
      </c>
      <c r="S1070" t="s">
        <v>4982</v>
      </c>
      <c r="T1070">
        <v>0</v>
      </c>
      <c r="U1070">
        <v>0</v>
      </c>
      <c r="V1070">
        <v>0</v>
      </c>
      <c r="W1070">
        <v>0</v>
      </c>
      <c r="X1070">
        <v>0</v>
      </c>
      <c r="Y1070">
        <v>0</v>
      </c>
      <c r="Z1070">
        <v>0</v>
      </c>
      <c r="AA1070">
        <v>0</v>
      </c>
      <c r="AB1070">
        <v>50</v>
      </c>
      <c r="AC1070">
        <v>0</v>
      </c>
      <c r="AD1070">
        <v>0</v>
      </c>
      <c r="AE1070">
        <v>0</v>
      </c>
      <c r="AF1070">
        <v>0</v>
      </c>
      <c r="AG1070">
        <v>0</v>
      </c>
      <c r="AH1070">
        <v>50</v>
      </c>
      <c r="AI1070">
        <v>50</v>
      </c>
      <c r="AJ1070">
        <v>50</v>
      </c>
      <c r="AK1070">
        <v>50</v>
      </c>
      <c r="AL1070">
        <v>0</v>
      </c>
      <c r="AM1070">
        <v>0.23600000000000002</v>
      </c>
      <c r="AN1070">
        <v>4.5454545454545459</v>
      </c>
      <c r="AO1070">
        <v>0</v>
      </c>
      <c r="AP1070" t="s">
        <v>2693</v>
      </c>
      <c r="AQ1070" t="s">
        <v>86</v>
      </c>
      <c r="AR1070" t="s">
        <v>1101</v>
      </c>
      <c r="AS1070">
        <v>0</v>
      </c>
      <c r="AT1070">
        <v>0</v>
      </c>
      <c r="AU1070">
        <v>0</v>
      </c>
      <c r="AV1070">
        <v>0</v>
      </c>
      <c r="AW1070">
        <v>0</v>
      </c>
      <c r="AX1070">
        <v>0</v>
      </c>
      <c r="AY1070">
        <v>0</v>
      </c>
      <c r="AZ1070" t="s">
        <v>74</v>
      </c>
      <c r="BA1070">
        <v>11.8</v>
      </c>
      <c r="BB1070">
        <v>0</v>
      </c>
      <c r="BC1070" t="s">
        <v>81</v>
      </c>
      <c r="BD1070">
        <v>0</v>
      </c>
      <c r="BE1070" t="s">
        <v>76</v>
      </c>
      <c r="BF1070">
        <v>0</v>
      </c>
      <c r="BG1070" t="s">
        <v>5773</v>
      </c>
    </row>
    <row r="1071" spans="1:59" x14ac:dyDescent="0.25">
      <c r="A1071" t="s">
        <v>1249</v>
      </c>
      <c r="B1071" t="s">
        <v>156</v>
      </c>
      <c r="C1071">
        <v>2</v>
      </c>
      <c r="D1071">
        <v>455</v>
      </c>
      <c r="E1071" t="s">
        <v>91</v>
      </c>
      <c r="F1071" t="s">
        <v>66</v>
      </c>
      <c r="G1071" t="s">
        <v>67</v>
      </c>
      <c r="H1071" t="s">
        <v>68</v>
      </c>
      <c r="I1071" t="s">
        <v>6</v>
      </c>
      <c r="J1071" t="s">
        <v>3</v>
      </c>
      <c r="K1071" t="s">
        <v>70</v>
      </c>
      <c r="L1071">
        <v>50</v>
      </c>
      <c r="M1071">
        <v>3485145</v>
      </c>
      <c r="N1071">
        <v>20</v>
      </c>
      <c r="O1071">
        <v>4</v>
      </c>
      <c r="P1071" t="s">
        <v>109</v>
      </c>
      <c r="Q1071" t="s">
        <v>4505</v>
      </c>
      <c r="R1071">
        <v>42</v>
      </c>
      <c r="S1071" t="s">
        <v>2010</v>
      </c>
      <c r="T1071">
        <v>22</v>
      </c>
      <c r="U1071">
        <v>25</v>
      </c>
      <c r="V1071">
        <v>0</v>
      </c>
      <c r="W1071">
        <v>0</v>
      </c>
      <c r="X1071">
        <v>0</v>
      </c>
      <c r="Y1071">
        <v>0</v>
      </c>
      <c r="Z1071">
        <v>22</v>
      </c>
      <c r="AA1071">
        <v>25</v>
      </c>
      <c r="AB1071">
        <v>50</v>
      </c>
      <c r="AC1071">
        <v>49</v>
      </c>
      <c r="AD1071">
        <v>0</v>
      </c>
      <c r="AE1071">
        <v>0</v>
      </c>
      <c r="AF1071">
        <v>49</v>
      </c>
      <c r="AG1071">
        <v>0</v>
      </c>
      <c r="AH1071">
        <v>1</v>
      </c>
      <c r="AI1071">
        <v>1</v>
      </c>
      <c r="AJ1071">
        <v>1</v>
      </c>
      <c r="AK1071">
        <v>1</v>
      </c>
      <c r="AL1071">
        <v>0</v>
      </c>
      <c r="AM1071">
        <v>0.4</v>
      </c>
      <c r="AN1071">
        <v>9.0909090909090912E-2</v>
      </c>
      <c r="AO1071">
        <v>0</v>
      </c>
      <c r="AP1071" t="s">
        <v>103</v>
      </c>
      <c r="AQ1071" t="s">
        <v>73</v>
      </c>
      <c r="AR1071" t="s">
        <v>191</v>
      </c>
      <c r="AS1071">
        <v>0</v>
      </c>
      <c r="AT1071">
        <v>0</v>
      </c>
      <c r="AU1071">
        <v>0</v>
      </c>
      <c r="AV1071">
        <v>0</v>
      </c>
      <c r="AW1071">
        <v>0</v>
      </c>
      <c r="AX1071">
        <v>0</v>
      </c>
      <c r="AY1071">
        <v>0</v>
      </c>
      <c r="AZ1071" t="s">
        <v>83</v>
      </c>
      <c r="BA1071">
        <v>20</v>
      </c>
      <c r="BB1071">
        <v>0</v>
      </c>
      <c r="BC1071" t="s">
        <v>75</v>
      </c>
      <c r="BD1071">
        <v>0</v>
      </c>
      <c r="BE1071" t="s">
        <v>76</v>
      </c>
      <c r="BF1071">
        <v>13.229016</v>
      </c>
      <c r="BG1071" t="s">
        <v>5774</v>
      </c>
    </row>
    <row r="1072" spans="1:59" x14ac:dyDescent="0.25">
      <c r="A1072" t="s">
        <v>1250</v>
      </c>
      <c r="B1072" t="s">
        <v>156</v>
      </c>
      <c r="C1072">
        <v>2</v>
      </c>
      <c r="D1072">
        <v>456</v>
      </c>
      <c r="E1072" t="s">
        <v>91</v>
      </c>
      <c r="F1072" t="s">
        <v>66</v>
      </c>
      <c r="G1072" t="s">
        <v>67</v>
      </c>
      <c r="H1072" t="s">
        <v>68</v>
      </c>
      <c r="I1072" t="s">
        <v>6</v>
      </c>
      <c r="J1072" t="s">
        <v>3</v>
      </c>
      <c r="K1072" t="s">
        <v>70</v>
      </c>
      <c r="L1072">
        <v>50</v>
      </c>
      <c r="M1072">
        <v>3472566</v>
      </c>
      <c r="N1072">
        <v>20</v>
      </c>
      <c r="O1072">
        <v>4</v>
      </c>
      <c r="P1072" t="s">
        <v>109</v>
      </c>
      <c r="Q1072" t="s">
        <v>4505</v>
      </c>
      <c r="R1072">
        <v>42</v>
      </c>
      <c r="S1072" t="s">
        <v>2700</v>
      </c>
      <c r="T1072">
        <v>22</v>
      </c>
      <c r="U1072">
        <v>25</v>
      </c>
      <c r="V1072">
        <v>0</v>
      </c>
      <c r="W1072">
        <v>0</v>
      </c>
      <c r="X1072">
        <v>0</v>
      </c>
      <c r="Y1072">
        <v>0</v>
      </c>
      <c r="Z1072">
        <v>22</v>
      </c>
      <c r="AA1072">
        <v>25</v>
      </c>
      <c r="AB1072">
        <v>50</v>
      </c>
      <c r="AC1072">
        <v>49</v>
      </c>
      <c r="AD1072">
        <v>0</v>
      </c>
      <c r="AE1072">
        <v>0</v>
      </c>
      <c r="AF1072">
        <v>49</v>
      </c>
      <c r="AG1072">
        <v>0</v>
      </c>
      <c r="AH1072">
        <v>1</v>
      </c>
      <c r="AI1072">
        <v>1</v>
      </c>
      <c r="AJ1072">
        <v>1</v>
      </c>
      <c r="AK1072">
        <v>1</v>
      </c>
      <c r="AL1072">
        <v>0</v>
      </c>
      <c r="AM1072">
        <v>0.4</v>
      </c>
      <c r="AN1072">
        <v>9.0909090909090912E-2</v>
      </c>
      <c r="AO1072">
        <v>0</v>
      </c>
      <c r="AP1072" t="s">
        <v>103</v>
      </c>
      <c r="AQ1072" t="s">
        <v>73</v>
      </c>
      <c r="AR1072" t="s">
        <v>191</v>
      </c>
      <c r="AS1072">
        <v>0</v>
      </c>
      <c r="AT1072">
        <v>0</v>
      </c>
      <c r="AU1072">
        <v>0</v>
      </c>
      <c r="AV1072">
        <v>0</v>
      </c>
      <c r="AW1072">
        <v>0</v>
      </c>
      <c r="AX1072">
        <v>0</v>
      </c>
      <c r="AY1072">
        <v>0</v>
      </c>
      <c r="AZ1072" t="s">
        <v>80</v>
      </c>
      <c r="BA1072">
        <v>20</v>
      </c>
      <c r="BB1072">
        <v>0</v>
      </c>
      <c r="BC1072" t="s">
        <v>76</v>
      </c>
      <c r="BD1072">
        <v>0</v>
      </c>
      <c r="BE1072" t="s">
        <v>76</v>
      </c>
      <c r="BF1072">
        <v>15.532576000000001</v>
      </c>
      <c r="BG1072" t="s">
        <v>5774</v>
      </c>
    </row>
    <row r="1073" spans="1:59" x14ac:dyDescent="0.25">
      <c r="A1073" t="s">
        <v>1251</v>
      </c>
      <c r="B1073" t="s">
        <v>156</v>
      </c>
      <c r="C1073">
        <v>2</v>
      </c>
      <c r="D1073">
        <v>457</v>
      </c>
      <c r="E1073" t="s">
        <v>91</v>
      </c>
      <c r="F1073" t="s">
        <v>66</v>
      </c>
      <c r="G1073" t="s">
        <v>67</v>
      </c>
      <c r="H1073" t="s">
        <v>68</v>
      </c>
      <c r="I1073" t="s">
        <v>6</v>
      </c>
      <c r="J1073" t="s">
        <v>3</v>
      </c>
      <c r="K1073" t="s">
        <v>70</v>
      </c>
      <c r="L1073">
        <v>50</v>
      </c>
      <c r="M1073">
        <v>3472568</v>
      </c>
      <c r="N1073">
        <v>20</v>
      </c>
      <c r="O1073">
        <v>4</v>
      </c>
      <c r="P1073" t="s">
        <v>109</v>
      </c>
      <c r="Q1073" t="s">
        <v>4505</v>
      </c>
      <c r="R1073">
        <v>42</v>
      </c>
      <c r="S1073" t="s">
        <v>2700</v>
      </c>
      <c r="T1073">
        <v>22</v>
      </c>
      <c r="U1073">
        <v>25</v>
      </c>
      <c r="V1073">
        <v>0</v>
      </c>
      <c r="W1073">
        <v>0</v>
      </c>
      <c r="X1073">
        <v>0</v>
      </c>
      <c r="Y1073">
        <v>0</v>
      </c>
      <c r="Z1073">
        <v>22</v>
      </c>
      <c r="AA1073">
        <v>25</v>
      </c>
      <c r="AB1073">
        <v>50</v>
      </c>
      <c r="AC1073">
        <v>49</v>
      </c>
      <c r="AD1073">
        <v>0</v>
      </c>
      <c r="AE1073">
        <v>0</v>
      </c>
      <c r="AF1073">
        <v>49</v>
      </c>
      <c r="AG1073">
        <v>0</v>
      </c>
      <c r="AH1073">
        <v>1</v>
      </c>
      <c r="AI1073">
        <v>1</v>
      </c>
      <c r="AJ1073">
        <v>1</v>
      </c>
      <c r="AK1073">
        <v>1</v>
      </c>
      <c r="AL1073">
        <v>0</v>
      </c>
      <c r="AM1073">
        <v>0.4</v>
      </c>
      <c r="AN1073">
        <v>9.0909090909090912E-2</v>
      </c>
      <c r="AO1073">
        <v>0</v>
      </c>
      <c r="AP1073" t="s">
        <v>103</v>
      </c>
      <c r="AQ1073" t="s">
        <v>73</v>
      </c>
      <c r="AR1073" t="s">
        <v>191</v>
      </c>
      <c r="AS1073">
        <v>0</v>
      </c>
      <c r="AT1073">
        <v>0</v>
      </c>
      <c r="AU1073">
        <v>0</v>
      </c>
      <c r="AV1073">
        <v>0</v>
      </c>
      <c r="AW1073">
        <v>0</v>
      </c>
      <c r="AX1073">
        <v>0</v>
      </c>
      <c r="AY1073">
        <v>0</v>
      </c>
      <c r="AZ1073" t="s">
        <v>80</v>
      </c>
      <c r="BA1073">
        <v>20</v>
      </c>
      <c r="BB1073">
        <v>0</v>
      </c>
      <c r="BC1073" t="s">
        <v>76</v>
      </c>
      <c r="BD1073">
        <v>0</v>
      </c>
      <c r="BE1073" t="s">
        <v>76</v>
      </c>
      <c r="BF1073">
        <v>12.570855999999999</v>
      </c>
      <c r="BG1073" t="s">
        <v>5774</v>
      </c>
    </row>
    <row r="1074" spans="1:59" x14ac:dyDescent="0.25">
      <c r="A1074" t="s">
        <v>1252</v>
      </c>
      <c r="B1074" t="s">
        <v>156</v>
      </c>
      <c r="C1074">
        <v>2</v>
      </c>
      <c r="D1074">
        <v>458</v>
      </c>
      <c r="E1074" t="s">
        <v>91</v>
      </c>
      <c r="F1074" t="s">
        <v>66</v>
      </c>
      <c r="G1074" t="s">
        <v>67</v>
      </c>
      <c r="H1074" t="s">
        <v>68</v>
      </c>
      <c r="I1074" t="s">
        <v>6</v>
      </c>
      <c r="J1074" t="s">
        <v>3</v>
      </c>
      <c r="K1074" t="s">
        <v>70</v>
      </c>
      <c r="L1074">
        <v>50</v>
      </c>
      <c r="M1074">
        <v>3472570</v>
      </c>
      <c r="N1074">
        <v>20</v>
      </c>
      <c r="O1074">
        <v>4</v>
      </c>
      <c r="P1074" t="s">
        <v>109</v>
      </c>
      <c r="Q1074" t="s">
        <v>4505</v>
      </c>
      <c r="R1074">
        <v>42</v>
      </c>
      <c r="S1074" t="s">
        <v>2700</v>
      </c>
      <c r="T1074">
        <v>22</v>
      </c>
      <c r="U1074">
        <v>25</v>
      </c>
      <c r="V1074">
        <v>0</v>
      </c>
      <c r="W1074">
        <v>0</v>
      </c>
      <c r="X1074">
        <v>0</v>
      </c>
      <c r="Y1074">
        <v>0</v>
      </c>
      <c r="Z1074">
        <v>22</v>
      </c>
      <c r="AA1074">
        <v>25</v>
      </c>
      <c r="AB1074">
        <v>50</v>
      </c>
      <c r="AC1074">
        <v>49</v>
      </c>
      <c r="AD1074">
        <v>0</v>
      </c>
      <c r="AE1074">
        <v>0</v>
      </c>
      <c r="AF1074">
        <v>49</v>
      </c>
      <c r="AG1074">
        <v>0</v>
      </c>
      <c r="AH1074">
        <v>1</v>
      </c>
      <c r="AI1074">
        <v>1</v>
      </c>
      <c r="AJ1074">
        <v>1</v>
      </c>
      <c r="AK1074">
        <v>1</v>
      </c>
      <c r="AL1074">
        <v>0</v>
      </c>
      <c r="AM1074">
        <v>0.4</v>
      </c>
      <c r="AN1074">
        <v>9.0909090909090912E-2</v>
      </c>
      <c r="AO1074">
        <v>0</v>
      </c>
      <c r="AP1074" t="s">
        <v>103</v>
      </c>
      <c r="AQ1074" t="s">
        <v>73</v>
      </c>
      <c r="AR1074" t="s">
        <v>191</v>
      </c>
      <c r="AS1074">
        <v>0</v>
      </c>
      <c r="AT1074">
        <v>0</v>
      </c>
      <c r="AU1074">
        <v>0</v>
      </c>
      <c r="AV1074">
        <v>0</v>
      </c>
      <c r="AW1074">
        <v>0</v>
      </c>
      <c r="AX1074">
        <v>0</v>
      </c>
      <c r="AY1074">
        <v>0</v>
      </c>
      <c r="AZ1074" t="s">
        <v>80</v>
      </c>
      <c r="BA1074">
        <v>20</v>
      </c>
      <c r="BB1074">
        <v>0</v>
      </c>
      <c r="BC1074" t="s">
        <v>76</v>
      </c>
      <c r="BD1074">
        <v>0</v>
      </c>
      <c r="BE1074" t="s">
        <v>76</v>
      </c>
      <c r="BF1074">
        <v>11.122904</v>
      </c>
      <c r="BG1074" t="s">
        <v>5774</v>
      </c>
    </row>
    <row r="1075" spans="1:59" x14ac:dyDescent="0.25">
      <c r="A1075" t="s">
        <v>1253</v>
      </c>
      <c r="B1075" t="s">
        <v>156</v>
      </c>
      <c r="C1075">
        <v>2</v>
      </c>
      <c r="D1075">
        <v>459</v>
      </c>
      <c r="E1075" t="s">
        <v>91</v>
      </c>
      <c r="F1075" t="s">
        <v>66</v>
      </c>
      <c r="G1075" t="s">
        <v>67</v>
      </c>
      <c r="H1075" t="s">
        <v>68</v>
      </c>
      <c r="I1075" t="s">
        <v>10</v>
      </c>
      <c r="J1075" t="s">
        <v>10</v>
      </c>
      <c r="K1075" t="s">
        <v>92</v>
      </c>
      <c r="L1075">
        <v>50</v>
      </c>
      <c r="M1075">
        <v>1271307</v>
      </c>
      <c r="N1075">
        <v>0</v>
      </c>
      <c r="O1075">
        <v>4</v>
      </c>
      <c r="P1075" t="s">
        <v>109</v>
      </c>
      <c r="Q1075" t="s">
        <v>4505</v>
      </c>
      <c r="R1075">
        <v>42</v>
      </c>
      <c r="S1075" t="s">
        <v>2681</v>
      </c>
      <c r="T1075">
        <v>0</v>
      </c>
      <c r="U1075">
        <v>0</v>
      </c>
      <c r="V1075">
        <v>0</v>
      </c>
      <c r="W1075">
        <v>0</v>
      </c>
      <c r="X1075">
        <v>0</v>
      </c>
      <c r="Y1075">
        <v>0</v>
      </c>
      <c r="Z1075">
        <v>0</v>
      </c>
      <c r="AA1075">
        <v>0</v>
      </c>
      <c r="AB1075">
        <v>50</v>
      </c>
      <c r="AC1075">
        <v>0</v>
      </c>
      <c r="AD1075">
        <v>0</v>
      </c>
      <c r="AE1075">
        <v>0</v>
      </c>
      <c r="AF1075">
        <v>0</v>
      </c>
      <c r="AG1075">
        <v>0</v>
      </c>
      <c r="AH1075">
        <v>0</v>
      </c>
      <c r="AI1075">
        <v>50</v>
      </c>
      <c r="AJ1075">
        <v>50</v>
      </c>
      <c r="AK1075">
        <v>50</v>
      </c>
      <c r="AL1075">
        <v>50</v>
      </c>
      <c r="AM1075">
        <v>0</v>
      </c>
      <c r="AN1075">
        <v>4.5454545454545459</v>
      </c>
      <c r="AO1075">
        <v>0</v>
      </c>
      <c r="AP1075" t="s">
        <v>2682</v>
      </c>
      <c r="AQ1075" t="s">
        <v>86</v>
      </c>
      <c r="AR1075" t="s">
        <v>191</v>
      </c>
      <c r="AS1075">
        <v>0</v>
      </c>
      <c r="AT1075">
        <v>0</v>
      </c>
      <c r="AU1075">
        <v>0</v>
      </c>
      <c r="AV1075">
        <v>0</v>
      </c>
      <c r="AW1075">
        <v>0</v>
      </c>
      <c r="AX1075">
        <v>0</v>
      </c>
      <c r="AY1075">
        <v>0</v>
      </c>
      <c r="AZ1075" t="s">
        <v>83</v>
      </c>
      <c r="BA1075">
        <v>0</v>
      </c>
      <c r="BB1075">
        <v>0</v>
      </c>
      <c r="BC1075" t="s">
        <v>76</v>
      </c>
      <c r="BD1075">
        <v>1</v>
      </c>
      <c r="BE1075" t="s">
        <v>76</v>
      </c>
      <c r="BF1075">
        <v>0</v>
      </c>
      <c r="BG1075" t="s">
        <v>5774</v>
      </c>
    </row>
    <row r="1076" spans="1:59" x14ac:dyDescent="0.25">
      <c r="A1076" t="s">
        <v>1254</v>
      </c>
      <c r="B1076" t="s">
        <v>156</v>
      </c>
      <c r="C1076">
        <v>2</v>
      </c>
      <c r="D1076">
        <v>460</v>
      </c>
      <c r="E1076" t="s">
        <v>91</v>
      </c>
      <c r="F1076" t="s">
        <v>66</v>
      </c>
      <c r="G1076" t="s">
        <v>67</v>
      </c>
      <c r="H1076" t="s">
        <v>68</v>
      </c>
      <c r="I1076" t="s">
        <v>10</v>
      </c>
      <c r="J1076" t="s">
        <v>10</v>
      </c>
      <c r="K1076" t="s">
        <v>92</v>
      </c>
      <c r="L1076">
        <v>50</v>
      </c>
      <c r="M1076">
        <v>1271309</v>
      </c>
      <c r="N1076">
        <v>0</v>
      </c>
      <c r="O1076">
        <v>4</v>
      </c>
      <c r="P1076" t="s">
        <v>109</v>
      </c>
      <c r="Q1076" t="s">
        <v>4505</v>
      </c>
      <c r="R1076">
        <v>42</v>
      </c>
      <c r="S1076" t="s">
        <v>2681</v>
      </c>
      <c r="T1076">
        <v>0</v>
      </c>
      <c r="U1076">
        <v>0</v>
      </c>
      <c r="V1076">
        <v>0</v>
      </c>
      <c r="W1076">
        <v>0</v>
      </c>
      <c r="X1076">
        <v>0</v>
      </c>
      <c r="Y1076">
        <v>0</v>
      </c>
      <c r="Z1076">
        <v>0</v>
      </c>
      <c r="AA1076">
        <v>0</v>
      </c>
      <c r="AB1076">
        <v>50</v>
      </c>
      <c r="AC1076">
        <v>0</v>
      </c>
      <c r="AD1076">
        <v>0</v>
      </c>
      <c r="AE1076">
        <v>0</v>
      </c>
      <c r="AF1076">
        <v>0</v>
      </c>
      <c r="AG1076">
        <v>0</v>
      </c>
      <c r="AH1076">
        <v>0</v>
      </c>
      <c r="AI1076">
        <v>50</v>
      </c>
      <c r="AJ1076">
        <v>50</v>
      </c>
      <c r="AK1076">
        <v>50</v>
      </c>
      <c r="AL1076">
        <v>50</v>
      </c>
      <c r="AM1076">
        <v>0</v>
      </c>
      <c r="AN1076">
        <v>4.5454545454545459</v>
      </c>
      <c r="AO1076">
        <v>0</v>
      </c>
      <c r="AP1076" t="s">
        <v>2682</v>
      </c>
      <c r="AQ1076" t="s">
        <v>86</v>
      </c>
      <c r="AR1076" t="s">
        <v>191</v>
      </c>
      <c r="AS1076">
        <v>0</v>
      </c>
      <c r="AT1076">
        <v>0</v>
      </c>
      <c r="AU1076">
        <v>0</v>
      </c>
      <c r="AV1076">
        <v>0</v>
      </c>
      <c r="AW1076">
        <v>0</v>
      </c>
      <c r="AX1076">
        <v>0</v>
      </c>
      <c r="AY1076">
        <v>0</v>
      </c>
      <c r="AZ1076" t="s">
        <v>83</v>
      </c>
      <c r="BA1076">
        <v>0</v>
      </c>
      <c r="BB1076">
        <v>0</v>
      </c>
      <c r="BC1076" t="s">
        <v>76</v>
      </c>
      <c r="BD1076">
        <v>2</v>
      </c>
      <c r="BE1076" t="s">
        <v>76</v>
      </c>
      <c r="BF1076">
        <v>0</v>
      </c>
      <c r="BG1076" t="s">
        <v>5774</v>
      </c>
    </row>
    <row r="1077" spans="1:59" x14ac:dyDescent="0.25">
      <c r="A1077" t="s">
        <v>1255</v>
      </c>
      <c r="B1077" t="s">
        <v>156</v>
      </c>
      <c r="C1077">
        <v>2</v>
      </c>
      <c r="D1077">
        <v>461</v>
      </c>
      <c r="E1077" t="s">
        <v>91</v>
      </c>
      <c r="F1077" t="s">
        <v>66</v>
      </c>
      <c r="G1077" t="s">
        <v>67</v>
      </c>
      <c r="H1077" t="s">
        <v>68</v>
      </c>
      <c r="I1077" t="s">
        <v>10</v>
      </c>
      <c r="J1077" t="s">
        <v>10</v>
      </c>
      <c r="K1077" t="s">
        <v>92</v>
      </c>
      <c r="L1077">
        <v>50</v>
      </c>
      <c r="M1077">
        <v>1271311</v>
      </c>
      <c r="N1077">
        <v>0</v>
      </c>
      <c r="O1077">
        <v>4</v>
      </c>
      <c r="P1077" t="s">
        <v>109</v>
      </c>
      <c r="Q1077" t="s">
        <v>4505</v>
      </c>
      <c r="R1077">
        <v>42</v>
      </c>
      <c r="S1077" t="s">
        <v>2681</v>
      </c>
      <c r="T1077">
        <v>0</v>
      </c>
      <c r="U1077">
        <v>0</v>
      </c>
      <c r="V1077">
        <v>0</v>
      </c>
      <c r="W1077">
        <v>0</v>
      </c>
      <c r="X1077">
        <v>0</v>
      </c>
      <c r="Y1077">
        <v>0</v>
      </c>
      <c r="Z1077">
        <v>0</v>
      </c>
      <c r="AA1077">
        <v>0</v>
      </c>
      <c r="AB1077">
        <v>50</v>
      </c>
      <c r="AC1077">
        <v>0</v>
      </c>
      <c r="AD1077">
        <v>0</v>
      </c>
      <c r="AE1077">
        <v>0</v>
      </c>
      <c r="AF1077">
        <v>0</v>
      </c>
      <c r="AG1077">
        <v>0</v>
      </c>
      <c r="AH1077">
        <v>0</v>
      </c>
      <c r="AI1077">
        <v>50</v>
      </c>
      <c r="AJ1077">
        <v>50</v>
      </c>
      <c r="AK1077">
        <v>50</v>
      </c>
      <c r="AL1077">
        <v>50</v>
      </c>
      <c r="AM1077">
        <v>0</v>
      </c>
      <c r="AN1077">
        <v>4.5454545454545459</v>
      </c>
      <c r="AO1077">
        <v>0</v>
      </c>
      <c r="AP1077" t="s">
        <v>2682</v>
      </c>
      <c r="AQ1077" t="s">
        <v>86</v>
      </c>
      <c r="AR1077" t="s">
        <v>191</v>
      </c>
      <c r="AS1077">
        <v>0</v>
      </c>
      <c r="AT1077">
        <v>0</v>
      </c>
      <c r="AU1077">
        <v>0</v>
      </c>
      <c r="AV1077">
        <v>0</v>
      </c>
      <c r="AW1077">
        <v>0</v>
      </c>
      <c r="AX1077">
        <v>0</v>
      </c>
      <c r="AY1077">
        <v>0</v>
      </c>
      <c r="AZ1077" t="s">
        <v>83</v>
      </c>
      <c r="BA1077">
        <v>0</v>
      </c>
      <c r="BB1077">
        <v>0</v>
      </c>
      <c r="BC1077" t="s">
        <v>76</v>
      </c>
      <c r="BD1077">
        <v>3</v>
      </c>
      <c r="BE1077" t="s">
        <v>76</v>
      </c>
      <c r="BF1077">
        <v>0</v>
      </c>
      <c r="BG1077" t="s">
        <v>5774</v>
      </c>
    </row>
    <row r="1078" spans="1:59" x14ac:dyDescent="0.25">
      <c r="A1078" t="s">
        <v>1256</v>
      </c>
      <c r="B1078" t="s">
        <v>156</v>
      </c>
      <c r="C1078">
        <v>2</v>
      </c>
      <c r="D1078">
        <v>462</v>
      </c>
      <c r="E1078" t="s">
        <v>91</v>
      </c>
      <c r="F1078" t="s">
        <v>66</v>
      </c>
      <c r="G1078" t="s">
        <v>67</v>
      </c>
      <c r="H1078" t="s">
        <v>68</v>
      </c>
      <c r="I1078" t="s">
        <v>10</v>
      </c>
      <c r="J1078" t="s">
        <v>10</v>
      </c>
      <c r="K1078" t="s">
        <v>92</v>
      </c>
      <c r="L1078">
        <v>50</v>
      </c>
      <c r="M1078">
        <v>1271313</v>
      </c>
      <c r="N1078">
        <v>0</v>
      </c>
      <c r="O1078">
        <v>4</v>
      </c>
      <c r="P1078" t="s">
        <v>109</v>
      </c>
      <c r="Q1078" t="s">
        <v>4505</v>
      </c>
      <c r="R1078">
        <v>42</v>
      </c>
      <c r="S1078" t="s">
        <v>2681</v>
      </c>
      <c r="T1078">
        <v>0</v>
      </c>
      <c r="U1078">
        <v>0</v>
      </c>
      <c r="V1078">
        <v>0</v>
      </c>
      <c r="W1078">
        <v>0</v>
      </c>
      <c r="X1078">
        <v>0</v>
      </c>
      <c r="Y1078">
        <v>0</v>
      </c>
      <c r="Z1078">
        <v>0</v>
      </c>
      <c r="AA1078">
        <v>0</v>
      </c>
      <c r="AB1078">
        <v>50</v>
      </c>
      <c r="AC1078">
        <v>0</v>
      </c>
      <c r="AD1078">
        <v>0</v>
      </c>
      <c r="AE1078">
        <v>0</v>
      </c>
      <c r="AF1078">
        <v>0</v>
      </c>
      <c r="AG1078">
        <v>0</v>
      </c>
      <c r="AH1078">
        <v>0</v>
      </c>
      <c r="AI1078">
        <v>50</v>
      </c>
      <c r="AJ1078">
        <v>50</v>
      </c>
      <c r="AK1078">
        <v>50</v>
      </c>
      <c r="AL1078">
        <v>50</v>
      </c>
      <c r="AM1078">
        <v>0</v>
      </c>
      <c r="AN1078">
        <v>4.5454545454545459</v>
      </c>
      <c r="AO1078">
        <v>0</v>
      </c>
      <c r="AP1078" t="s">
        <v>2682</v>
      </c>
      <c r="AQ1078" t="s">
        <v>86</v>
      </c>
      <c r="AR1078" t="s">
        <v>191</v>
      </c>
      <c r="AS1078">
        <v>0</v>
      </c>
      <c r="AT1078">
        <v>0</v>
      </c>
      <c r="AU1078">
        <v>0</v>
      </c>
      <c r="AV1078">
        <v>0</v>
      </c>
      <c r="AW1078">
        <v>0</v>
      </c>
      <c r="AX1078">
        <v>0</v>
      </c>
      <c r="AY1078">
        <v>0</v>
      </c>
      <c r="AZ1078" t="s">
        <v>83</v>
      </c>
      <c r="BA1078">
        <v>0</v>
      </c>
      <c r="BB1078">
        <v>0</v>
      </c>
      <c r="BC1078" t="s">
        <v>76</v>
      </c>
      <c r="BD1078">
        <v>4</v>
      </c>
      <c r="BE1078" t="s">
        <v>76</v>
      </c>
      <c r="BF1078">
        <v>0</v>
      </c>
      <c r="BG1078" t="s">
        <v>5774</v>
      </c>
    </row>
    <row r="1079" spans="1:59" x14ac:dyDescent="0.25">
      <c r="A1079" t="s">
        <v>1257</v>
      </c>
      <c r="B1079" t="s">
        <v>156</v>
      </c>
      <c r="C1079">
        <v>2</v>
      </c>
      <c r="D1079">
        <v>463</v>
      </c>
      <c r="E1079" t="s">
        <v>91</v>
      </c>
      <c r="F1079" t="s">
        <v>66</v>
      </c>
      <c r="G1079" t="s">
        <v>67</v>
      </c>
      <c r="H1079" t="s">
        <v>68</v>
      </c>
      <c r="I1079" t="s">
        <v>10</v>
      </c>
      <c r="J1079" t="s">
        <v>10</v>
      </c>
      <c r="K1079" t="s">
        <v>92</v>
      </c>
      <c r="L1079">
        <v>50</v>
      </c>
      <c r="M1079">
        <v>1271315</v>
      </c>
      <c r="N1079">
        <v>0</v>
      </c>
      <c r="O1079">
        <v>4</v>
      </c>
      <c r="P1079" t="s">
        <v>109</v>
      </c>
      <c r="Q1079" t="s">
        <v>4505</v>
      </c>
      <c r="R1079">
        <v>42</v>
      </c>
      <c r="S1079" t="s">
        <v>2681</v>
      </c>
      <c r="T1079">
        <v>0</v>
      </c>
      <c r="U1079">
        <v>0</v>
      </c>
      <c r="V1079">
        <v>0</v>
      </c>
      <c r="W1079">
        <v>0</v>
      </c>
      <c r="X1079">
        <v>0</v>
      </c>
      <c r="Y1079">
        <v>0</v>
      </c>
      <c r="Z1079">
        <v>0</v>
      </c>
      <c r="AA1079">
        <v>0</v>
      </c>
      <c r="AB1079">
        <v>50</v>
      </c>
      <c r="AC1079">
        <v>0</v>
      </c>
      <c r="AD1079">
        <v>0</v>
      </c>
      <c r="AE1079">
        <v>0</v>
      </c>
      <c r="AF1079">
        <v>0</v>
      </c>
      <c r="AG1079">
        <v>0</v>
      </c>
      <c r="AH1079">
        <v>0</v>
      </c>
      <c r="AI1079">
        <v>50</v>
      </c>
      <c r="AJ1079">
        <v>50</v>
      </c>
      <c r="AK1079">
        <v>50</v>
      </c>
      <c r="AL1079">
        <v>50</v>
      </c>
      <c r="AM1079">
        <v>0</v>
      </c>
      <c r="AN1079">
        <v>4.5454545454545459</v>
      </c>
      <c r="AO1079">
        <v>0</v>
      </c>
      <c r="AP1079" t="s">
        <v>2682</v>
      </c>
      <c r="AQ1079" t="s">
        <v>86</v>
      </c>
      <c r="AR1079" t="s">
        <v>191</v>
      </c>
      <c r="AS1079">
        <v>0</v>
      </c>
      <c r="AT1079">
        <v>0</v>
      </c>
      <c r="AU1079">
        <v>0</v>
      </c>
      <c r="AV1079">
        <v>0</v>
      </c>
      <c r="AW1079">
        <v>0</v>
      </c>
      <c r="AX1079">
        <v>0</v>
      </c>
      <c r="AY1079">
        <v>0</v>
      </c>
      <c r="AZ1079" t="s">
        <v>83</v>
      </c>
      <c r="BA1079">
        <v>0</v>
      </c>
      <c r="BB1079">
        <v>0</v>
      </c>
      <c r="BC1079" t="s">
        <v>76</v>
      </c>
      <c r="BD1079">
        <v>5</v>
      </c>
      <c r="BE1079" t="s">
        <v>76</v>
      </c>
      <c r="BF1079">
        <v>0</v>
      </c>
      <c r="BG1079" t="s">
        <v>5774</v>
      </c>
    </row>
    <row r="1080" spans="1:59" x14ac:dyDescent="0.25">
      <c r="A1080" t="s">
        <v>1258</v>
      </c>
      <c r="B1080" t="s">
        <v>156</v>
      </c>
      <c r="C1080">
        <v>2</v>
      </c>
      <c r="D1080">
        <v>464</v>
      </c>
      <c r="E1080" t="s">
        <v>91</v>
      </c>
      <c r="F1080" t="s">
        <v>66</v>
      </c>
      <c r="G1080" t="s">
        <v>67</v>
      </c>
      <c r="H1080" t="s">
        <v>68</v>
      </c>
      <c r="I1080" t="s">
        <v>10</v>
      </c>
      <c r="J1080" t="s">
        <v>10</v>
      </c>
      <c r="K1080" t="s">
        <v>92</v>
      </c>
      <c r="L1080">
        <v>50</v>
      </c>
      <c r="M1080">
        <v>1271317</v>
      </c>
      <c r="N1080">
        <v>0</v>
      </c>
      <c r="O1080">
        <v>4</v>
      </c>
      <c r="P1080" t="s">
        <v>109</v>
      </c>
      <c r="Q1080" t="s">
        <v>4505</v>
      </c>
      <c r="R1080">
        <v>42</v>
      </c>
      <c r="S1080" t="s">
        <v>2681</v>
      </c>
      <c r="T1080">
        <v>0</v>
      </c>
      <c r="U1080">
        <v>0</v>
      </c>
      <c r="V1080">
        <v>0</v>
      </c>
      <c r="W1080">
        <v>0</v>
      </c>
      <c r="X1080">
        <v>0</v>
      </c>
      <c r="Y1080">
        <v>0</v>
      </c>
      <c r="Z1080">
        <v>0</v>
      </c>
      <c r="AA1080">
        <v>0</v>
      </c>
      <c r="AB1080">
        <v>50</v>
      </c>
      <c r="AC1080">
        <v>0</v>
      </c>
      <c r="AD1080">
        <v>0</v>
      </c>
      <c r="AE1080">
        <v>0</v>
      </c>
      <c r="AF1080">
        <v>0</v>
      </c>
      <c r="AG1080">
        <v>0</v>
      </c>
      <c r="AH1080">
        <v>0</v>
      </c>
      <c r="AI1080">
        <v>50</v>
      </c>
      <c r="AJ1080">
        <v>50</v>
      </c>
      <c r="AK1080">
        <v>50</v>
      </c>
      <c r="AL1080">
        <v>50</v>
      </c>
      <c r="AM1080">
        <v>0</v>
      </c>
      <c r="AN1080">
        <v>4.5454545454545459</v>
      </c>
      <c r="AO1080">
        <v>0</v>
      </c>
      <c r="AP1080" t="s">
        <v>2682</v>
      </c>
      <c r="AQ1080" t="s">
        <v>86</v>
      </c>
      <c r="AR1080" t="s">
        <v>191</v>
      </c>
      <c r="AS1080">
        <v>0</v>
      </c>
      <c r="AT1080">
        <v>0</v>
      </c>
      <c r="AU1080">
        <v>0</v>
      </c>
      <c r="AV1080">
        <v>0</v>
      </c>
      <c r="AW1080">
        <v>0</v>
      </c>
      <c r="AX1080">
        <v>0</v>
      </c>
      <c r="AY1080">
        <v>0</v>
      </c>
      <c r="AZ1080" t="s">
        <v>83</v>
      </c>
      <c r="BA1080">
        <v>0</v>
      </c>
      <c r="BB1080">
        <v>0</v>
      </c>
      <c r="BC1080" t="s">
        <v>76</v>
      </c>
      <c r="BD1080">
        <v>6</v>
      </c>
      <c r="BE1080" t="s">
        <v>76</v>
      </c>
      <c r="BF1080">
        <v>0</v>
      </c>
      <c r="BG1080" t="s">
        <v>5774</v>
      </c>
    </row>
    <row r="1081" spans="1:59" x14ac:dyDescent="0.25">
      <c r="A1081" t="s">
        <v>1259</v>
      </c>
      <c r="B1081" t="s">
        <v>156</v>
      </c>
      <c r="C1081">
        <v>2</v>
      </c>
      <c r="D1081">
        <v>465</v>
      </c>
      <c r="E1081" t="s">
        <v>91</v>
      </c>
      <c r="F1081" t="s">
        <v>66</v>
      </c>
      <c r="G1081" t="s">
        <v>67</v>
      </c>
      <c r="H1081" t="s">
        <v>68</v>
      </c>
      <c r="I1081" t="s">
        <v>10</v>
      </c>
      <c r="J1081" t="s">
        <v>10</v>
      </c>
      <c r="K1081" t="s">
        <v>92</v>
      </c>
      <c r="L1081">
        <v>50</v>
      </c>
      <c r="M1081">
        <v>1271319</v>
      </c>
      <c r="N1081">
        <v>0</v>
      </c>
      <c r="O1081">
        <v>4</v>
      </c>
      <c r="P1081" t="s">
        <v>109</v>
      </c>
      <c r="Q1081" t="s">
        <v>4505</v>
      </c>
      <c r="R1081">
        <v>42</v>
      </c>
      <c r="S1081" t="s">
        <v>2681</v>
      </c>
      <c r="T1081">
        <v>0</v>
      </c>
      <c r="U1081">
        <v>0</v>
      </c>
      <c r="V1081">
        <v>0</v>
      </c>
      <c r="W1081">
        <v>0</v>
      </c>
      <c r="X1081">
        <v>0</v>
      </c>
      <c r="Y1081">
        <v>0</v>
      </c>
      <c r="Z1081">
        <v>0</v>
      </c>
      <c r="AA1081">
        <v>0</v>
      </c>
      <c r="AB1081">
        <v>50</v>
      </c>
      <c r="AC1081">
        <v>0</v>
      </c>
      <c r="AD1081">
        <v>0</v>
      </c>
      <c r="AE1081">
        <v>0</v>
      </c>
      <c r="AF1081">
        <v>0</v>
      </c>
      <c r="AG1081">
        <v>0</v>
      </c>
      <c r="AH1081">
        <v>0</v>
      </c>
      <c r="AI1081">
        <v>50</v>
      </c>
      <c r="AJ1081">
        <v>50</v>
      </c>
      <c r="AK1081">
        <v>50</v>
      </c>
      <c r="AL1081">
        <v>50</v>
      </c>
      <c r="AM1081">
        <v>0</v>
      </c>
      <c r="AN1081">
        <v>4.5454545454545459</v>
      </c>
      <c r="AO1081">
        <v>0</v>
      </c>
      <c r="AP1081" t="s">
        <v>2682</v>
      </c>
      <c r="AQ1081" t="s">
        <v>86</v>
      </c>
      <c r="AR1081" t="s">
        <v>191</v>
      </c>
      <c r="AS1081">
        <v>0</v>
      </c>
      <c r="AT1081">
        <v>0</v>
      </c>
      <c r="AU1081">
        <v>0</v>
      </c>
      <c r="AV1081">
        <v>0</v>
      </c>
      <c r="AW1081">
        <v>0</v>
      </c>
      <c r="AX1081">
        <v>0</v>
      </c>
      <c r="AY1081">
        <v>0</v>
      </c>
      <c r="AZ1081" t="s">
        <v>83</v>
      </c>
      <c r="BA1081">
        <v>0</v>
      </c>
      <c r="BB1081">
        <v>0</v>
      </c>
      <c r="BC1081" t="s">
        <v>76</v>
      </c>
      <c r="BD1081">
        <v>7</v>
      </c>
      <c r="BE1081" t="s">
        <v>76</v>
      </c>
      <c r="BF1081">
        <v>0</v>
      </c>
      <c r="BG1081" t="s">
        <v>5774</v>
      </c>
    </row>
    <row r="1082" spans="1:59" x14ac:dyDescent="0.25">
      <c r="A1082" t="s">
        <v>1260</v>
      </c>
      <c r="B1082" t="s">
        <v>156</v>
      </c>
      <c r="C1082">
        <v>2</v>
      </c>
      <c r="D1082">
        <v>466</v>
      </c>
      <c r="E1082" t="s">
        <v>91</v>
      </c>
      <c r="F1082" t="s">
        <v>66</v>
      </c>
      <c r="G1082" t="s">
        <v>67</v>
      </c>
      <c r="H1082" t="s">
        <v>68</v>
      </c>
      <c r="I1082" t="s">
        <v>10</v>
      </c>
      <c r="J1082" t="s">
        <v>10</v>
      </c>
      <c r="K1082" t="s">
        <v>92</v>
      </c>
      <c r="L1082">
        <v>50</v>
      </c>
      <c r="M1082">
        <v>1271321</v>
      </c>
      <c r="N1082">
        <v>0</v>
      </c>
      <c r="O1082">
        <v>4</v>
      </c>
      <c r="P1082" t="s">
        <v>109</v>
      </c>
      <c r="Q1082" t="s">
        <v>4505</v>
      </c>
      <c r="R1082">
        <v>42</v>
      </c>
      <c r="S1082" t="s">
        <v>2681</v>
      </c>
      <c r="T1082">
        <v>0</v>
      </c>
      <c r="U1082">
        <v>0</v>
      </c>
      <c r="V1082">
        <v>0</v>
      </c>
      <c r="W1082">
        <v>0</v>
      </c>
      <c r="X1082">
        <v>0</v>
      </c>
      <c r="Y1082">
        <v>0</v>
      </c>
      <c r="Z1082">
        <v>0</v>
      </c>
      <c r="AA1082">
        <v>0</v>
      </c>
      <c r="AB1082">
        <v>50</v>
      </c>
      <c r="AC1082">
        <v>0</v>
      </c>
      <c r="AD1082">
        <v>0</v>
      </c>
      <c r="AE1082">
        <v>0</v>
      </c>
      <c r="AF1082">
        <v>0</v>
      </c>
      <c r="AG1082">
        <v>0</v>
      </c>
      <c r="AH1082">
        <v>0</v>
      </c>
      <c r="AI1082">
        <v>50</v>
      </c>
      <c r="AJ1082">
        <v>50</v>
      </c>
      <c r="AK1082">
        <v>50</v>
      </c>
      <c r="AL1082">
        <v>50</v>
      </c>
      <c r="AM1082">
        <v>0</v>
      </c>
      <c r="AN1082">
        <v>4.5454545454545459</v>
      </c>
      <c r="AO1082">
        <v>0</v>
      </c>
      <c r="AP1082" t="s">
        <v>2682</v>
      </c>
      <c r="AQ1082" t="s">
        <v>86</v>
      </c>
      <c r="AR1082" t="s">
        <v>191</v>
      </c>
      <c r="AS1082">
        <v>0</v>
      </c>
      <c r="AT1082">
        <v>0</v>
      </c>
      <c r="AU1082">
        <v>0</v>
      </c>
      <c r="AV1082">
        <v>0</v>
      </c>
      <c r="AW1082">
        <v>0</v>
      </c>
      <c r="AX1082">
        <v>0</v>
      </c>
      <c r="AY1082">
        <v>0</v>
      </c>
      <c r="AZ1082" t="s">
        <v>83</v>
      </c>
      <c r="BA1082">
        <v>0</v>
      </c>
      <c r="BB1082">
        <v>0</v>
      </c>
      <c r="BC1082" t="s">
        <v>81</v>
      </c>
      <c r="BD1082">
        <v>8</v>
      </c>
      <c r="BE1082" t="s">
        <v>76</v>
      </c>
      <c r="BF1082">
        <v>0</v>
      </c>
      <c r="BG1082" t="s">
        <v>5774</v>
      </c>
    </row>
    <row r="1083" spans="1:59" x14ac:dyDescent="0.25">
      <c r="A1083" t="s">
        <v>1261</v>
      </c>
      <c r="B1083" t="s">
        <v>156</v>
      </c>
      <c r="C1083">
        <v>2</v>
      </c>
      <c r="D1083">
        <v>467</v>
      </c>
      <c r="E1083">
        <v>3</v>
      </c>
      <c r="F1083" t="s">
        <v>66</v>
      </c>
      <c r="G1083" t="s">
        <v>67</v>
      </c>
      <c r="H1083" t="s">
        <v>68</v>
      </c>
      <c r="I1083" t="s">
        <v>8</v>
      </c>
      <c r="J1083" t="s">
        <v>84</v>
      </c>
      <c r="K1083" t="s">
        <v>100</v>
      </c>
      <c r="L1083">
        <v>50</v>
      </c>
      <c r="M1083">
        <v>1271323</v>
      </c>
      <c r="N1083">
        <v>6</v>
      </c>
      <c r="O1083">
        <v>4</v>
      </c>
      <c r="P1083" t="s">
        <v>109</v>
      </c>
      <c r="Q1083" t="s">
        <v>4506</v>
      </c>
      <c r="R1083">
        <v>43</v>
      </c>
      <c r="S1083" t="s">
        <v>1262</v>
      </c>
      <c r="T1083">
        <v>0</v>
      </c>
      <c r="U1083">
        <v>0</v>
      </c>
      <c r="V1083">
        <v>0</v>
      </c>
      <c r="W1083">
        <v>0</v>
      </c>
      <c r="X1083">
        <v>0</v>
      </c>
      <c r="Y1083">
        <v>0</v>
      </c>
      <c r="Z1083">
        <v>0</v>
      </c>
      <c r="AA1083">
        <v>0</v>
      </c>
      <c r="AB1083">
        <v>50</v>
      </c>
      <c r="AC1083">
        <v>0</v>
      </c>
      <c r="AD1083">
        <v>0</v>
      </c>
      <c r="AE1083">
        <v>0</v>
      </c>
      <c r="AF1083">
        <v>0</v>
      </c>
      <c r="AG1083">
        <v>0</v>
      </c>
      <c r="AH1083">
        <v>50</v>
      </c>
      <c r="AI1083">
        <v>50</v>
      </c>
      <c r="AJ1083">
        <v>50</v>
      </c>
      <c r="AK1083">
        <v>50</v>
      </c>
      <c r="AL1083">
        <v>0</v>
      </c>
      <c r="AM1083">
        <v>0.12</v>
      </c>
      <c r="AN1083">
        <v>4.5454545454545459</v>
      </c>
      <c r="AO1083">
        <v>0</v>
      </c>
      <c r="AP1083" t="s">
        <v>116</v>
      </c>
      <c r="AQ1083" t="s">
        <v>86</v>
      </c>
      <c r="AR1083" t="s">
        <v>1101</v>
      </c>
      <c r="AS1083">
        <v>0</v>
      </c>
      <c r="AT1083">
        <v>0</v>
      </c>
      <c r="AU1083">
        <v>0</v>
      </c>
      <c r="AV1083">
        <v>0</v>
      </c>
      <c r="AW1083">
        <v>0</v>
      </c>
      <c r="AX1083">
        <v>0</v>
      </c>
      <c r="AY1083">
        <v>0</v>
      </c>
      <c r="AZ1083" t="s">
        <v>74</v>
      </c>
      <c r="BA1083">
        <v>6</v>
      </c>
      <c r="BB1083">
        <v>0</v>
      </c>
      <c r="BC1083" t="s">
        <v>75</v>
      </c>
      <c r="BD1083">
        <v>1</v>
      </c>
      <c r="BE1083" t="s">
        <v>76</v>
      </c>
      <c r="BF1083">
        <v>0</v>
      </c>
      <c r="BG1083" t="s">
        <v>5775</v>
      </c>
    </row>
    <row r="1084" spans="1:59" x14ac:dyDescent="0.25">
      <c r="A1084" t="s">
        <v>1263</v>
      </c>
      <c r="B1084" t="s">
        <v>156</v>
      </c>
      <c r="C1084">
        <v>2</v>
      </c>
      <c r="D1084">
        <v>468</v>
      </c>
      <c r="E1084">
        <v>3</v>
      </c>
      <c r="F1084" t="s">
        <v>66</v>
      </c>
      <c r="G1084" t="s">
        <v>67</v>
      </c>
      <c r="H1084" t="s">
        <v>68</v>
      </c>
      <c r="I1084" t="s">
        <v>8</v>
      </c>
      <c r="J1084" t="s">
        <v>84</v>
      </c>
      <c r="K1084" t="s">
        <v>100</v>
      </c>
      <c r="L1084">
        <v>50</v>
      </c>
      <c r="M1084">
        <v>1271325</v>
      </c>
      <c r="N1084">
        <v>6</v>
      </c>
      <c r="O1084">
        <v>4</v>
      </c>
      <c r="P1084" t="s">
        <v>109</v>
      </c>
      <c r="Q1084" t="s">
        <v>4506</v>
      </c>
      <c r="R1084">
        <v>43</v>
      </c>
      <c r="S1084" t="s">
        <v>1262</v>
      </c>
      <c r="T1084">
        <v>0</v>
      </c>
      <c r="U1084">
        <v>0</v>
      </c>
      <c r="V1084">
        <v>0</v>
      </c>
      <c r="W1084">
        <v>0</v>
      </c>
      <c r="X1084">
        <v>0</v>
      </c>
      <c r="Y1084">
        <v>0</v>
      </c>
      <c r="Z1084">
        <v>0</v>
      </c>
      <c r="AA1084">
        <v>0</v>
      </c>
      <c r="AB1084">
        <v>50</v>
      </c>
      <c r="AC1084">
        <v>0</v>
      </c>
      <c r="AD1084">
        <v>0</v>
      </c>
      <c r="AE1084">
        <v>0</v>
      </c>
      <c r="AF1084">
        <v>0</v>
      </c>
      <c r="AG1084">
        <v>0</v>
      </c>
      <c r="AH1084">
        <v>50</v>
      </c>
      <c r="AI1084">
        <v>50</v>
      </c>
      <c r="AJ1084">
        <v>50</v>
      </c>
      <c r="AK1084">
        <v>50</v>
      </c>
      <c r="AL1084">
        <v>0</v>
      </c>
      <c r="AM1084">
        <v>0.12</v>
      </c>
      <c r="AN1084">
        <v>4.5454545454545459</v>
      </c>
      <c r="AO1084">
        <v>0</v>
      </c>
      <c r="AP1084" t="s">
        <v>116</v>
      </c>
      <c r="AQ1084" t="s">
        <v>86</v>
      </c>
      <c r="AR1084" t="s">
        <v>1101</v>
      </c>
      <c r="AS1084">
        <v>0</v>
      </c>
      <c r="AT1084">
        <v>0</v>
      </c>
      <c r="AU1084">
        <v>0</v>
      </c>
      <c r="AV1084">
        <v>0</v>
      </c>
      <c r="AW1084">
        <v>0</v>
      </c>
      <c r="AX1084">
        <v>0</v>
      </c>
      <c r="AY1084">
        <v>0</v>
      </c>
      <c r="AZ1084" t="s">
        <v>74</v>
      </c>
      <c r="BA1084">
        <v>6</v>
      </c>
      <c r="BB1084">
        <v>0</v>
      </c>
      <c r="BC1084" t="s">
        <v>76</v>
      </c>
      <c r="BD1084">
        <v>2</v>
      </c>
      <c r="BE1084" t="s">
        <v>76</v>
      </c>
      <c r="BF1084">
        <v>0</v>
      </c>
      <c r="BG1084" t="s">
        <v>5775</v>
      </c>
    </row>
    <row r="1085" spans="1:59" x14ac:dyDescent="0.25">
      <c r="A1085" t="s">
        <v>1264</v>
      </c>
      <c r="B1085" t="s">
        <v>156</v>
      </c>
      <c r="C1085">
        <v>2</v>
      </c>
      <c r="D1085">
        <v>469</v>
      </c>
      <c r="E1085">
        <v>3</v>
      </c>
      <c r="F1085" t="s">
        <v>66</v>
      </c>
      <c r="G1085" t="s">
        <v>67</v>
      </c>
      <c r="H1085" t="s">
        <v>68</v>
      </c>
      <c r="I1085" t="s">
        <v>8</v>
      </c>
      <c r="J1085" t="s">
        <v>84</v>
      </c>
      <c r="K1085" t="s">
        <v>70</v>
      </c>
      <c r="L1085">
        <v>50</v>
      </c>
      <c r="M1085">
        <v>1271327</v>
      </c>
      <c r="N1085">
        <v>6</v>
      </c>
      <c r="O1085">
        <v>4</v>
      </c>
      <c r="P1085" t="s">
        <v>109</v>
      </c>
      <c r="Q1085" t="s">
        <v>4506</v>
      </c>
      <c r="R1085">
        <v>43</v>
      </c>
      <c r="S1085" t="s">
        <v>1262</v>
      </c>
      <c r="T1085">
        <v>0</v>
      </c>
      <c r="U1085">
        <v>4</v>
      </c>
      <c r="V1085">
        <v>0</v>
      </c>
      <c r="W1085">
        <v>0</v>
      </c>
      <c r="X1085">
        <v>0</v>
      </c>
      <c r="Y1085">
        <v>0</v>
      </c>
      <c r="Z1085">
        <v>0</v>
      </c>
      <c r="AA1085">
        <v>4</v>
      </c>
      <c r="AB1085">
        <v>50</v>
      </c>
      <c r="AC1085">
        <v>6</v>
      </c>
      <c r="AD1085">
        <v>0</v>
      </c>
      <c r="AE1085">
        <v>0</v>
      </c>
      <c r="AF1085">
        <v>6</v>
      </c>
      <c r="AG1085">
        <v>0</v>
      </c>
      <c r="AH1085">
        <v>44</v>
      </c>
      <c r="AI1085">
        <v>44</v>
      </c>
      <c r="AJ1085">
        <v>44</v>
      </c>
      <c r="AK1085">
        <v>44</v>
      </c>
      <c r="AL1085">
        <v>0</v>
      </c>
      <c r="AM1085">
        <v>0.12</v>
      </c>
      <c r="AN1085">
        <v>4</v>
      </c>
      <c r="AO1085">
        <v>0</v>
      </c>
      <c r="AP1085" t="s">
        <v>85</v>
      </c>
      <c r="AQ1085" t="s">
        <v>73</v>
      </c>
      <c r="AR1085" t="s">
        <v>1101</v>
      </c>
      <c r="AS1085">
        <v>0</v>
      </c>
      <c r="AT1085">
        <v>0</v>
      </c>
      <c r="AU1085">
        <v>0</v>
      </c>
      <c r="AV1085">
        <v>0</v>
      </c>
      <c r="AW1085">
        <v>0</v>
      </c>
      <c r="AX1085">
        <v>0</v>
      </c>
      <c r="AY1085">
        <v>0</v>
      </c>
      <c r="AZ1085" t="s">
        <v>83</v>
      </c>
      <c r="BA1085">
        <v>6</v>
      </c>
      <c r="BB1085">
        <v>0</v>
      </c>
      <c r="BC1085" t="s">
        <v>76</v>
      </c>
      <c r="BD1085">
        <v>0</v>
      </c>
      <c r="BE1085" t="s">
        <v>76</v>
      </c>
      <c r="BF1085">
        <v>2.3693759999999999</v>
      </c>
      <c r="BG1085" t="s">
        <v>5775</v>
      </c>
    </row>
    <row r="1086" spans="1:59" x14ac:dyDescent="0.25">
      <c r="A1086" t="s">
        <v>1265</v>
      </c>
      <c r="B1086" t="s">
        <v>156</v>
      </c>
      <c r="C1086">
        <v>2</v>
      </c>
      <c r="D1086">
        <v>470</v>
      </c>
      <c r="E1086">
        <v>3</v>
      </c>
      <c r="F1086" t="s">
        <v>66</v>
      </c>
      <c r="G1086" t="s">
        <v>67</v>
      </c>
      <c r="H1086" t="s">
        <v>68</v>
      </c>
      <c r="I1086" t="s">
        <v>8</v>
      </c>
      <c r="J1086" t="s">
        <v>84</v>
      </c>
      <c r="K1086" t="s">
        <v>70</v>
      </c>
      <c r="L1086">
        <v>50</v>
      </c>
      <c r="M1086">
        <v>1271329</v>
      </c>
      <c r="N1086">
        <v>6</v>
      </c>
      <c r="O1086">
        <v>4</v>
      </c>
      <c r="P1086" t="s">
        <v>109</v>
      </c>
      <c r="Q1086" t="s">
        <v>4506</v>
      </c>
      <c r="R1086">
        <v>43</v>
      </c>
      <c r="S1086" t="s">
        <v>1262</v>
      </c>
      <c r="T1086">
        <v>0</v>
      </c>
      <c r="U1086">
        <v>6</v>
      </c>
      <c r="V1086">
        <v>0</v>
      </c>
      <c r="W1086">
        <v>0</v>
      </c>
      <c r="X1086">
        <v>0</v>
      </c>
      <c r="Y1086">
        <v>0</v>
      </c>
      <c r="Z1086">
        <v>0</v>
      </c>
      <c r="AA1086">
        <v>6</v>
      </c>
      <c r="AB1086">
        <v>50</v>
      </c>
      <c r="AC1086">
        <v>14</v>
      </c>
      <c r="AD1086">
        <v>0</v>
      </c>
      <c r="AE1086">
        <v>0</v>
      </c>
      <c r="AF1086">
        <v>14</v>
      </c>
      <c r="AG1086">
        <v>0</v>
      </c>
      <c r="AH1086">
        <v>36</v>
      </c>
      <c r="AI1086">
        <v>36</v>
      </c>
      <c r="AJ1086">
        <v>36</v>
      </c>
      <c r="AK1086">
        <v>36</v>
      </c>
      <c r="AL1086">
        <v>0</v>
      </c>
      <c r="AM1086">
        <v>0.12</v>
      </c>
      <c r="AN1086">
        <v>3.2727272727272729</v>
      </c>
      <c r="AO1086">
        <v>0</v>
      </c>
      <c r="AP1086" t="s">
        <v>85</v>
      </c>
      <c r="AQ1086" t="s">
        <v>73</v>
      </c>
      <c r="AR1086" t="s">
        <v>1101</v>
      </c>
      <c r="AS1086">
        <v>0</v>
      </c>
      <c r="AT1086">
        <v>0</v>
      </c>
      <c r="AU1086">
        <v>0</v>
      </c>
      <c r="AV1086">
        <v>0</v>
      </c>
      <c r="AW1086">
        <v>0</v>
      </c>
      <c r="AX1086">
        <v>0</v>
      </c>
      <c r="AY1086">
        <v>0</v>
      </c>
      <c r="AZ1086" t="s">
        <v>83</v>
      </c>
      <c r="BA1086">
        <v>6</v>
      </c>
      <c r="BB1086">
        <v>0</v>
      </c>
      <c r="BC1086" t="s">
        <v>76</v>
      </c>
      <c r="BD1086">
        <v>0</v>
      </c>
      <c r="BE1086" t="s">
        <v>76</v>
      </c>
      <c r="BF1086">
        <v>2.8959039999999994</v>
      </c>
      <c r="BG1086" t="s">
        <v>5775</v>
      </c>
    </row>
    <row r="1087" spans="1:59" x14ac:dyDescent="0.25">
      <c r="A1087" t="s">
        <v>1266</v>
      </c>
      <c r="B1087" t="s">
        <v>156</v>
      </c>
      <c r="C1087">
        <v>2</v>
      </c>
      <c r="D1087">
        <v>471</v>
      </c>
      <c r="E1087">
        <v>3</v>
      </c>
      <c r="F1087" t="s">
        <v>66</v>
      </c>
      <c r="G1087" t="s">
        <v>67</v>
      </c>
      <c r="H1087" t="s">
        <v>68</v>
      </c>
      <c r="I1087" t="s">
        <v>8</v>
      </c>
      <c r="J1087" t="s">
        <v>84</v>
      </c>
      <c r="K1087" t="s">
        <v>100</v>
      </c>
      <c r="L1087">
        <v>50</v>
      </c>
      <c r="M1087">
        <v>1271331</v>
      </c>
      <c r="N1087">
        <v>6</v>
      </c>
      <c r="O1087">
        <v>4</v>
      </c>
      <c r="P1087" t="s">
        <v>109</v>
      </c>
      <c r="Q1087" t="s">
        <v>4506</v>
      </c>
      <c r="R1087">
        <v>43</v>
      </c>
      <c r="S1087" t="s">
        <v>1262</v>
      </c>
      <c r="T1087">
        <v>0</v>
      </c>
      <c r="U1087">
        <v>0</v>
      </c>
      <c r="V1087">
        <v>0</v>
      </c>
      <c r="W1087">
        <v>0</v>
      </c>
      <c r="X1087">
        <v>0</v>
      </c>
      <c r="Y1087">
        <v>0</v>
      </c>
      <c r="Z1087">
        <v>0</v>
      </c>
      <c r="AA1087">
        <v>0</v>
      </c>
      <c r="AB1087">
        <v>50</v>
      </c>
      <c r="AC1087">
        <v>0</v>
      </c>
      <c r="AD1087">
        <v>0</v>
      </c>
      <c r="AE1087">
        <v>0</v>
      </c>
      <c r="AF1087">
        <v>0</v>
      </c>
      <c r="AG1087">
        <v>0</v>
      </c>
      <c r="AH1087">
        <v>50</v>
      </c>
      <c r="AI1087">
        <v>50</v>
      </c>
      <c r="AJ1087">
        <v>50</v>
      </c>
      <c r="AK1087">
        <v>50</v>
      </c>
      <c r="AL1087">
        <v>0</v>
      </c>
      <c r="AM1087">
        <v>0.12</v>
      </c>
      <c r="AN1087">
        <v>4.5454545454545459</v>
      </c>
      <c r="AO1087">
        <v>0</v>
      </c>
      <c r="AP1087" t="s">
        <v>116</v>
      </c>
      <c r="AQ1087" t="s">
        <v>86</v>
      </c>
      <c r="AR1087" t="s">
        <v>1101</v>
      </c>
      <c r="AS1087">
        <v>0</v>
      </c>
      <c r="AT1087">
        <v>0</v>
      </c>
      <c r="AU1087">
        <v>0</v>
      </c>
      <c r="AV1087">
        <v>0</v>
      </c>
      <c r="AW1087">
        <v>0</v>
      </c>
      <c r="AX1087">
        <v>0</v>
      </c>
      <c r="AY1087">
        <v>0</v>
      </c>
      <c r="AZ1087" t="s">
        <v>74</v>
      </c>
      <c r="BA1087">
        <v>6</v>
      </c>
      <c r="BB1087">
        <v>0</v>
      </c>
      <c r="BC1087" t="s">
        <v>76</v>
      </c>
      <c r="BD1087">
        <v>1</v>
      </c>
      <c r="BE1087" t="s">
        <v>76</v>
      </c>
      <c r="BF1087">
        <v>0</v>
      </c>
      <c r="BG1087" t="s">
        <v>5775</v>
      </c>
    </row>
    <row r="1088" spans="1:59" x14ac:dyDescent="0.25">
      <c r="A1088" t="s">
        <v>1267</v>
      </c>
      <c r="B1088" t="s">
        <v>156</v>
      </c>
      <c r="C1088">
        <v>2</v>
      </c>
      <c r="D1088">
        <v>472</v>
      </c>
      <c r="E1088">
        <v>3</v>
      </c>
      <c r="F1088" t="s">
        <v>66</v>
      </c>
      <c r="G1088" t="s">
        <v>67</v>
      </c>
      <c r="H1088" t="s">
        <v>68</v>
      </c>
      <c r="I1088" t="s">
        <v>8</v>
      </c>
      <c r="J1088" t="s">
        <v>84</v>
      </c>
      <c r="K1088" t="s">
        <v>70</v>
      </c>
      <c r="L1088">
        <v>50</v>
      </c>
      <c r="M1088">
        <v>1271333</v>
      </c>
      <c r="N1088">
        <v>6</v>
      </c>
      <c r="O1088">
        <v>4</v>
      </c>
      <c r="P1088" t="s">
        <v>109</v>
      </c>
      <c r="Q1088" t="s">
        <v>4506</v>
      </c>
      <c r="R1088">
        <v>43</v>
      </c>
      <c r="S1088" t="s">
        <v>1262</v>
      </c>
      <c r="T1088">
        <v>0</v>
      </c>
      <c r="U1088">
        <v>1</v>
      </c>
      <c r="V1088">
        <v>0</v>
      </c>
      <c r="W1088">
        <v>0</v>
      </c>
      <c r="X1088">
        <v>0</v>
      </c>
      <c r="Y1088">
        <v>0</v>
      </c>
      <c r="Z1088">
        <v>0</v>
      </c>
      <c r="AA1088">
        <v>1</v>
      </c>
      <c r="AB1088">
        <v>50</v>
      </c>
      <c r="AC1088">
        <v>1</v>
      </c>
      <c r="AD1088">
        <v>0</v>
      </c>
      <c r="AE1088">
        <v>0</v>
      </c>
      <c r="AF1088">
        <v>1</v>
      </c>
      <c r="AG1088">
        <v>0</v>
      </c>
      <c r="AH1088">
        <v>49</v>
      </c>
      <c r="AI1088">
        <v>49</v>
      </c>
      <c r="AJ1088">
        <v>49</v>
      </c>
      <c r="AK1088">
        <v>49</v>
      </c>
      <c r="AL1088">
        <v>0</v>
      </c>
      <c r="AM1088">
        <v>0.12</v>
      </c>
      <c r="AN1088">
        <v>4.454545454545455</v>
      </c>
      <c r="AO1088">
        <v>0</v>
      </c>
      <c r="AP1088" t="s">
        <v>85</v>
      </c>
      <c r="AQ1088" t="s">
        <v>73</v>
      </c>
      <c r="AR1088" t="s">
        <v>1101</v>
      </c>
      <c r="AS1088">
        <v>0</v>
      </c>
      <c r="AT1088">
        <v>0</v>
      </c>
      <c r="AU1088">
        <v>0</v>
      </c>
      <c r="AV1088">
        <v>0</v>
      </c>
      <c r="AW1088">
        <v>0</v>
      </c>
      <c r="AX1088">
        <v>0</v>
      </c>
      <c r="AY1088">
        <v>0</v>
      </c>
      <c r="AZ1088" t="s">
        <v>83</v>
      </c>
      <c r="BA1088">
        <v>6</v>
      </c>
      <c r="BB1088">
        <v>0</v>
      </c>
      <c r="BC1088" t="s">
        <v>76</v>
      </c>
      <c r="BD1088">
        <v>0</v>
      </c>
      <c r="BE1088" t="s">
        <v>76</v>
      </c>
      <c r="BF1088">
        <v>1.3163199999999999</v>
      </c>
      <c r="BG1088" t="s">
        <v>5775</v>
      </c>
    </row>
    <row r="1089" spans="1:59" x14ac:dyDescent="0.25">
      <c r="A1089" t="s">
        <v>1268</v>
      </c>
      <c r="B1089" t="s">
        <v>156</v>
      </c>
      <c r="C1089">
        <v>2</v>
      </c>
      <c r="D1089">
        <v>473</v>
      </c>
      <c r="E1089">
        <v>3</v>
      </c>
      <c r="F1089" t="s">
        <v>66</v>
      </c>
      <c r="G1089" t="s">
        <v>67</v>
      </c>
      <c r="H1089" t="s">
        <v>68</v>
      </c>
      <c r="I1089" t="s">
        <v>8</v>
      </c>
      <c r="J1089" t="s">
        <v>84</v>
      </c>
      <c r="K1089" t="s">
        <v>70</v>
      </c>
      <c r="L1089">
        <v>50</v>
      </c>
      <c r="M1089">
        <v>1271335</v>
      </c>
      <c r="N1089">
        <v>6</v>
      </c>
      <c r="O1089">
        <v>4</v>
      </c>
      <c r="P1089" t="s">
        <v>109</v>
      </c>
      <c r="Q1089" t="s">
        <v>4506</v>
      </c>
      <c r="R1089">
        <v>43</v>
      </c>
      <c r="S1089" t="s">
        <v>1262</v>
      </c>
      <c r="T1089">
        <v>0</v>
      </c>
      <c r="U1089">
        <v>1</v>
      </c>
      <c r="V1089">
        <v>0</v>
      </c>
      <c r="W1089">
        <v>0</v>
      </c>
      <c r="X1089">
        <v>0</v>
      </c>
      <c r="Y1089">
        <v>0</v>
      </c>
      <c r="Z1089">
        <v>0</v>
      </c>
      <c r="AA1089">
        <v>1</v>
      </c>
      <c r="AB1089">
        <v>50</v>
      </c>
      <c r="AC1089">
        <v>1</v>
      </c>
      <c r="AD1089">
        <v>0</v>
      </c>
      <c r="AE1089">
        <v>0</v>
      </c>
      <c r="AF1089">
        <v>1</v>
      </c>
      <c r="AG1089">
        <v>0</v>
      </c>
      <c r="AH1089">
        <v>49</v>
      </c>
      <c r="AI1089">
        <v>49</v>
      </c>
      <c r="AJ1089">
        <v>49</v>
      </c>
      <c r="AK1089">
        <v>49</v>
      </c>
      <c r="AL1089">
        <v>0</v>
      </c>
      <c r="AM1089">
        <v>0.12</v>
      </c>
      <c r="AN1089">
        <v>4.454545454545455</v>
      </c>
      <c r="AO1089">
        <v>0</v>
      </c>
      <c r="AP1089" t="s">
        <v>85</v>
      </c>
      <c r="AQ1089" t="s">
        <v>73</v>
      </c>
      <c r="AR1089" t="s">
        <v>1101</v>
      </c>
      <c r="AS1089">
        <v>0</v>
      </c>
      <c r="AT1089">
        <v>0</v>
      </c>
      <c r="AU1089">
        <v>0</v>
      </c>
      <c r="AV1089">
        <v>0</v>
      </c>
      <c r="AW1089">
        <v>0</v>
      </c>
      <c r="AX1089">
        <v>0</v>
      </c>
      <c r="AY1089">
        <v>0</v>
      </c>
      <c r="AZ1089" t="s">
        <v>83</v>
      </c>
      <c r="BA1089">
        <v>6</v>
      </c>
      <c r="BB1089">
        <v>0</v>
      </c>
      <c r="BC1089" t="s">
        <v>76</v>
      </c>
      <c r="BD1089">
        <v>0</v>
      </c>
      <c r="BE1089" t="s">
        <v>76</v>
      </c>
      <c r="BF1089">
        <v>1.3163199999999999</v>
      </c>
      <c r="BG1089" t="s">
        <v>5775</v>
      </c>
    </row>
    <row r="1090" spans="1:59" x14ac:dyDescent="0.25">
      <c r="A1090" t="s">
        <v>1269</v>
      </c>
      <c r="B1090" t="s">
        <v>156</v>
      </c>
      <c r="C1090">
        <v>2</v>
      </c>
      <c r="D1090">
        <v>474</v>
      </c>
      <c r="E1090">
        <v>3</v>
      </c>
      <c r="F1090" t="s">
        <v>66</v>
      </c>
      <c r="G1090" t="s">
        <v>67</v>
      </c>
      <c r="H1090" t="s">
        <v>68</v>
      </c>
      <c r="I1090" t="s">
        <v>8</v>
      </c>
      <c r="J1090" t="s">
        <v>84</v>
      </c>
      <c r="K1090" t="s">
        <v>100</v>
      </c>
      <c r="L1090">
        <v>50</v>
      </c>
      <c r="M1090">
        <v>1271337</v>
      </c>
      <c r="N1090">
        <v>6</v>
      </c>
      <c r="O1090">
        <v>4</v>
      </c>
      <c r="P1090" t="s">
        <v>109</v>
      </c>
      <c r="Q1090" t="s">
        <v>4506</v>
      </c>
      <c r="R1090">
        <v>43</v>
      </c>
      <c r="S1090" t="s">
        <v>1262</v>
      </c>
      <c r="T1090">
        <v>0</v>
      </c>
      <c r="U1090">
        <v>0</v>
      </c>
      <c r="V1090">
        <v>0</v>
      </c>
      <c r="W1090">
        <v>0</v>
      </c>
      <c r="X1090">
        <v>0</v>
      </c>
      <c r="Y1090">
        <v>0</v>
      </c>
      <c r="Z1090">
        <v>0</v>
      </c>
      <c r="AA1090">
        <v>0</v>
      </c>
      <c r="AB1090">
        <v>50</v>
      </c>
      <c r="AC1090">
        <v>0</v>
      </c>
      <c r="AD1090">
        <v>0</v>
      </c>
      <c r="AE1090">
        <v>0</v>
      </c>
      <c r="AF1090">
        <v>0</v>
      </c>
      <c r="AG1090">
        <v>0</v>
      </c>
      <c r="AH1090">
        <v>50</v>
      </c>
      <c r="AI1090">
        <v>50</v>
      </c>
      <c r="AJ1090">
        <v>50</v>
      </c>
      <c r="AK1090">
        <v>50</v>
      </c>
      <c r="AL1090">
        <v>0</v>
      </c>
      <c r="AM1090">
        <v>0.12</v>
      </c>
      <c r="AN1090">
        <v>4.5454545454545459</v>
      </c>
      <c r="AO1090">
        <v>0</v>
      </c>
      <c r="AP1090" t="s">
        <v>116</v>
      </c>
      <c r="AQ1090" t="s">
        <v>86</v>
      </c>
      <c r="AR1090" t="s">
        <v>1101</v>
      </c>
      <c r="AS1090">
        <v>0</v>
      </c>
      <c r="AT1090">
        <v>0</v>
      </c>
      <c r="AU1090">
        <v>0</v>
      </c>
      <c r="AV1090">
        <v>0</v>
      </c>
      <c r="AW1090">
        <v>0</v>
      </c>
      <c r="AX1090">
        <v>0</v>
      </c>
      <c r="AY1090">
        <v>0</v>
      </c>
      <c r="AZ1090" t="s">
        <v>74</v>
      </c>
      <c r="BA1090">
        <v>6</v>
      </c>
      <c r="BB1090">
        <v>0</v>
      </c>
      <c r="BC1090" t="s">
        <v>76</v>
      </c>
      <c r="BD1090">
        <v>1</v>
      </c>
      <c r="BE1090" t="s">
        <v>76</v>
      </c>
      <c r="BF1090">
        <v>0</v>
      </c>
      <c r="BG1090" t="s">
        <v>5775</v>
      </c>
    </row>
    <row r="1091" spans="1:59" x14ac:dyDescent="0.25">
      <c r="A1091" t="s">
        <v>1270</v>
      </c>
      <c r="B1091" t="s">
        <v>156</v>
      </c>
      <c r="C1091">
        <v>2</v>
      </c>
      <c r="D1091">
        <v>475</v>
      </c>
      <c r="E1091">
        <v>3</v>
      </c>
      <c r="F1091" t="s">
        <v>66</v>
      </c>
      <c r="G1091" t="s">
        <v>67</v>
      </c>
      <c r="H1091" t="s">
        <v>68</v>
      </c>
      <c r="I1091" t="s">
        <v>8</v>
      </c>
      <c r="J1091" t="s">
        <v>84</v>
      </c>
      <c r="K1091" t="s">
        <v>100</v>
      </c>
      <c r="L1091">
        <v>50</v>
      </c>
      <c r="M1091">
        <v>1271339</v>
      </c>
      <c r="N1091">
        <v>6</v>
      </c>
      <c r="O1091">
        <v>4</v>
      </c>
      <c r="P1091" t="s">
        <v>109</v>
      </c>
      <c r="Q1091" t="s">
        <v>4506</v>
      </c>
      <c r="R1091">
        <v>43</v>
      </c>
      <c r="S1091" t="s">
        <v>1262</v>
      </c>
      <c r="T1091">
        <v>0</v>
      </c>
      <c r="U1091">
        <v>0</v>
      </c>
      <c r="V1091">
        <v>0</v>
      </c>
      <c r="W1091">
        <v>0</v>
      </c>
      <c r="X1091">
        <v>0</v>
      </c>
      <c r="Y1091">
        <v>0</v>
      </c>
      <c r="Z1091">
        <v>0</v>
      </c>
      <c r="AA1091">
        <v>0</v>
      </c>
      <c r="AB1091">
        <v>50</v>
      </c>
      <c r="AC1091">
        <v>0</v>
      </c>
      <c r="AD1091">
        <v>0</v>
      </c>
      <c r="AE1091">
        <v>0</v>
      </c>
      <c r="AF1091">
        <v>0</v>
      </c>
      <c r="AG1091">
        <v>0</v>
      </c>
      <c r="AH1091">
        <v>50</v>
      </c>
      <c r="AI1091">
        <v>50</v>
      </c>
      <c r="AJ1091">
        <v>50</v>
      </c>
      <c r="AK1091">
        <v>50</v>
      </c>
      <c r="AL1091">
        <v>0</v>
      </c>
      <c r="AM1091">
        <v>0.12</v>
      </c>
      <c r="AN1091">
        <v>4.5454545454545459</v>
      </c>
      <c r="AO1091">
        <v>0</v>
      </c>
      <c r="AP1091" t="s">
        <v>116</v>
      </c>
      <c r="AQ1091" t="s">
        <v>86</v>
      </c>
      <c r="AR1091" t="s">
        <v>1101</v>
      </c>
      <c r="AS1091">
        <v>0</v>
      </c>
      <c r="AT1091">
        <v>0</v>
      </c>
      <c r="AU1091">
        <v>0</v>
      </c>
      <c r="AV1091">
        <v>0</v>
      </c>
      <c r="AW1091">
        <v>0</v>
      </c>
      <c r="AX1091">
        <v>0</v>
      </c>
      <c r="AY1091">
        <v>0</v>
      </c>
      <c r="AZ1091" t="s">
        <v>74</v>
      </c>
      <c r="BA1091">
        <v>6</v>
      </c>
      <c r="BB1091">
        <v>0</v>
      </c>
      <c r="BC1091" t="s">
        <v>76</v>
      </c>
      <c r="BD1091">
        <v>2</v>
      </c>
      <c r="BE1091" t="s">
        <v>76</v>
      </c>
      <c r="BF1091">
        <v>0</v>
      </c>
      <c r="BG1091" t="s">
        <v>5775</v>
      </c>
    </row>
    <row r="1092" spans="1:59" x14ac:dyDescent="0.25">
      <c r="A1092" t="s">
        <v>1271</v>
      </c>
      <c r="B1092" t="s">
        <v>156</v>
      </c>
      <c r="C1092">
        <v>2</v>
      </c>
      <c r="D1092">
        <v>476</v>
      </c>
      <c r="E1092">
        <v>3</v>
      </c>
      <c r="F1092" t="s">
        <v>66</v>
      </c>
      <c r="G1092" t="s">
        <v>67</v>
      </c>
      <c r="H1092" t="s">
        <v>68</v>
      </c>
      <c r="I1092" t="s">
        <v>8</v>
      </c>
      <c r="J1092" t="s">
        <v>84</v>
      </c>
      <c r="K1092" t="s">
        <v>70</v>
      </c>
      <c r="L1092">
        <v>50</v>
      </c>
      <c r="M1092">
        <v>1271341</v>
      </c>
      <c r="N1092">
        <v>6</v>
      </c>
      <c r="O1092">
        <v>4</v>
      </c>
      <c r="P1092" t="s">
        <v>109</v>
      </c>
      <c r="Q1092" t="s">
        <v>4506</v>
      </c>
      <c r="R1092">
        <v>43</v>
      </c>
      <c r="S1092" t="s">
        <v>1262</v>
      </c>
      <c r="T1092">
        <v>0</v>
      </c>
      <c r="U1092">
        <v>4</v>
      </c>
      <c r="V1092">
        <v>0</v>
      </c>
      <c r="W1092">
        <v>0</v>
      </c>
      <c r="X1092">
        <v>0</v>
      </c>
      <c r="Y1092">
        <v>0</v>
      </c>
      <c r="Z1092">
        <v>0</v>
      </c>
      <c r="AA1092">
        <v>4</v>
      </c>
      <c r="AB1092">
        <v>50</v>
      </c>
      <c r="AC1092">
        <v>6</v>
      </c>
      <c r="AD1092">
        <v>0</v>
      </c>
      <c r="AE1092">
        <v>0</v>
      </c>
      <c r="AF1092">
        <v>6</v>
      </c>
      <c r="AG1092">
        <v>0</v>
      </c>
      <c r="AH1092">
        <v>44</v>
      </c>
      <c r="AI1092">
        <v>44</v>
      </c>
      <c r="AJ1092">
        <v>44</v>
      </c>
      <c r="AK1092">
        <v>44</v>
      </c>
      <c r="AL1092">
        <v>0</v>
      </c>
      <c r="AM1092">
        <v>0.12</v>
      </c>
      <c r="AN1092">
        <v>4</v>
      </c>
      <c r="AO1092">
        <v>0</v>
      </c>
      <c r="AP1092" t="s">
        <v>85</v>
      </c>
      <c r="AQ1092" t="s">
        <v>73</v>
      </c>
      <c r="AR1092" t="s">
        <v>1101</v>
      </c>
      <c r="AS1092">
        <v>0</v>
      </c>
      <c r="AT1092">
        <v>0</v>
      </c>
      <c r="AU1092">
        <v>0</v>
      </c>
      <c r="AV1092">
        <v>0</v>
      </c>
      <c r="AW1092">
        <v>0</v>
      </c>
      <c r="AX1092">
        <v>0</v>
      </c>
      <c r="AY1092">
        <v>0</v>
      </c>
      <c r="AZ1092" t="s">
        <v>83</v>
      </c>
      <c r="BA1092">
        <v>6</v>
      </c>
      <c r="BB1092">
        <v>0</v>
      </c>
      <c r="BC1092" t="s">
        <v>76</v>
      </c>
      <c r="BD1092">
        <v>0</v>
      </c>
      <c r="BE1092" t="s">
        <v>76</v>
      </c>
      <c r="BF1092">
        <v>2.3035599999999996</v>
      </c>
      <c r="BG1092" t="s">
        <v>5775</v>
      </c>
    </row>
    <row r="1093" spans="1:59" x14ac:dyDescent="0.25">
      <c r="A1093" t="s">
        <v>1272</v>
      </c>
      <c r="B1093" t="s">
        <v>156</v>
      </c>
      <c r="C1093">
        <v>2</v>
      </c>
      <c r="D1093">
        <v>477</v>
      </c>
      <c r="E1093">
        <v>3</v>
      </c>
      <c r="F1093" t="s">
        <v>66</v>
      </c>
      <c r="G1093" t="s">
        <v>67</v>
      </c>
      <c r="H1093" t="s">
        <v>68</v>
      </c>
      <c r="I1093" t="s">
        <v>8</v>
      </c>
      <c r="J1093" t="s">
        <v>84</v>
      </c>
      <c r="K1093" t="s">
        <v>70</v>
      </c>
      <c r="L1093">
        <v>50</v>
      </c>
      <c r="M1093">
        <v>1271343</v>
      </c>
      <c r="N1093">
        <v>6</v>
      </c>
      <c r="O1093">
        <v>4</v>
      </c>
      <c r="P1093" t="s">
        <v>109</v>
      </c>
      <c r="Q1093" t="s">
        <v>4506</v>
      </c>
      <c r="R1093">
        <v>43</v>
      </c>
      <c r="S1093" t="s">
        <v>1262</v>
      </c>
      <c r="T1093">
        <v>0</v>
      </c>
      <c r="U1093">
        <v>12</v>
      </c>
      <c r="V1093">
        <v>0</v>
      </c>
      <c r="W1093">
        <v>0</v>
      </c>
      <c r="X1093">
        <v>0</v>
      </c>
      <c r="Y1093">
        <v>0</v>
      </c>
      <c r="Z1093">
        <v>0</v>
      </c>
      <c r="AA1093">
        <v>12</v>
      </c>
      <c r="AB1093">
        <v>50</v>
      </c>
      <c r="AC1093">
        <v>30</v>
      </c>
      <c r="AD1093">
        <v>0</v>
      </c>
      <c r="AE1093">
        <v>0</v>
      </c>
      <c r="AF1093">
        <v>30</v>
      </c>
      <c r="AG1093">
        <v>0</v>
      </c>
      <c r="AH1093">
        <v>20</v>
      </c>
      <c r="AI1093">
        <v>20</v>
      </c>
      <c r="AJ1093">
        <v>20</v>
      </c>
      <c r="AK1093">
        <v>20</v>
      </c>
      <c r="AL1093">
        <v>0</v>
      </c>
      <c r="AM1093">
        <v>0.12</v>
      </c>
      <c r="AN1093">
        <v>1.8181818181818183</v>
      </c>
      <c r="AO1093">
        <v>0</v>
      </c>
      <c r="AP1093" t="s">
        <v>85</v>
      </c>
      <c r="AQ1093" t="s">
        <v>73</v>
      </c>
      <c r="AR1093" t="s">
        <v>1101</v>
      </c>
      <c r="AS1093">
        <v>0</v>
      </c>
      <c r="AT1093">
        <v>0</v>
      </c>
      <c r="AU1093">
        <v>0</v>
      </c>
      <c r="AV1093">
        <v>0</v>
      </c>
      <c r="AW1093">
        <v>0</v>
      </c>
      <c r="AX1093">
        <v>0</v>
      </c>
      <c r="AY1093">
        <v>0</v>
      </c>
      <c r="AZ1093" t="s">
        <v>83</v>
      </c>
      <c r="BA1093">
        <v>6</v>
      </c>
      <c r="BB1093">
        <v>0</v>
      </c>
      <c r="BC1093" t="s">
        <v>81</v>
      </c>
      <c r="BD1093">
        <v>0</v>
      </c>
      <c r="BE1093" t="s">
        <v>76</v>
      </c>
      <c r="BF1093">
        <v>3.94896</v>
      </c>
      <c r="BG1093" t="s">
        <v>5775</v>
      </c>
    </row>
    <row r="1094" spans="1:59" x14ac:dyDescent="0.25">
      <c r="A1094" t="s">
        <v>1273</v>
      </c>
      <c r="B1094" t="s">
        <v>156</v>
      </c>
      <c r="C1094">
        <v>2</v>
      </c>
      <c r="D1094">
        <v>478</v>
      </c>
      <c r="E1094">
        <v>3</v>
      </c>
      <c r="F1094" t="s">
        <v>66</v>
      </c>
      <c r="G1094" t="s">
        <v>67</v>
      </c>
      <c r="H1094" t="s">
        <v>68</v>
      </c>
      <c r="I1094" t="s">
        <v>7</v>
      </c>
      <c r="J1094" t="s">
        <v>7</v>
      </c>
      <c r="K1094" t="s">
        <v>70</v>
      </c>
      <c r="L1094">
        <v>50</v>
      </c>
      <c r="M1094">
        <v>1271345</v>
      </c>
      <c r="N1094">
        <v>6</v>
      </c>
      <c r="O1094">
        <v>4</v>
      </c>
      <c r="P1094" t="s">
        <v>109</v>
      </c>
      <c r="Q1094" t="s">
        <v>4507</v>
      </c>
      <c r="R1094">
        <v>44</v>
      </c>
      <c r="T1094">
        <v>0</v>
      </c>
      <c r="U1094">
        <v>0</v>
      </c>
      <c r="V1094">
        <v>0</v>
      </c>
      <c r="W1094">
        <v>0</v>
      </c>
      <c r="X1094">
        <v>0</v>
      </c>
      <c r="Y1094">
        <v>0</v>
      </c>
      <c r="Z1094">
        <v>0</v>
      </c>
      <c r="AA1094">
        <v>0</v>
      </c>
      <c r="AB1094">
        <v>50</v>
      </c>
      <c r="AC1094">
        <v>0</v>
      </c>
      <c r="AD1094">
        <v>0</v>
      </c>
      <c r="AE1094">
        <v>0</v>
      </c>
      <c r="AF1094">
        <v>0</v>
      </c>
      <c r="AG1094">
        <v>0</v>
      </c>
      <c r="AH1094">
        <v>50</v>
      </c>
      <c r="AI1094">
        <v>50</v>
      </c>
      <c r="AJ1094">
        <v>50</v>
      </c>
      <c r="AK1094">
        <v>50</v>
      </c>
      <c r="AL1094">
        <v>0</v>
      </c>
      <c r="AM1094">
        <v>0.12</v>
      </c>
      <c r="AN1094">
        <v>4.5454545454545459</v>
      </c>
      <c r="AO1094">
        <v>0</v>
      </c>
      <c r="AP1094" t="s">
        <v>82</v>
      </c>
      <c r="AQ1094" t="s">
        <v>86</v>
      </c>
      <c r="AR1094" t="s">
        <v>1101</v>
      </c>
      <c r="AS1094">
        <v>0</v>
      </c>
      <c r="AT1094">
        <v>0</v>
      </c>
      <c r="AU1094">
        <v>0</v>
      </c>
      <c r="AV1094">
        <v>0</v>
      </c>
      <c r="AW1094">
        <v>0</v>
      </c>
      <c r="AX1094">
        <v>0</v>
      </c>
      <c r="AY1094">
        <v>0</v>
      </c>
      <c r="AZ1094" t="s">
        <v>83</v>
      </c>
      <c r="BA1094">
        <v>6</v>
      </c>
      <c r="BB1094">
        <v>0</v>
      </c>
      <c r="BC1094" t="s">
        <v>75</v>
      </c>
      <c r="BD1094">
        <v>1</v>
      </c>
      <c r="BE1094" t="s">
        <v>76</v>
      </c>
      <c r="BF1094">
        <v>0</v>
      </c>
      <c r="BG1094" t="s">
        <v>5776</v>
      </c>
    </row>
    <row r="1095" spans="1:59" x14ac:dyDescent="0.25">
      <c r="A1095" t="s">
        <v>1274</v>
      </c>
      <c r="B1095" t="s">
        <v>156</v>
      </c>
      <c r="C1095">
        <v>2</v>
      </c>
      <c r="D1095">
        <v>479</v>
      </c>
      <c r="E1095">
        <v>3</v>
      </c>
      <c r="F1095" t="s">
        <v>66</v>
      </c>
      <c r="G1095" t="s">
        <v>67</v>
      </c>
      <c r="H1095" t="s">
        <v>68</v>
      </c>
      <c r="I1095" t="s">
        <v>7</v>
      </c>
      <c r="J1095" t="s">
        <v>7</v>
      </c>
      <c r="K1095" t="s">
        <v>70</v>
      </c>
      <c r="L1095">
        <v>50</v>
      </c>
      <c r="M1095">
        <v>1271347</v>
      </c>
      <c r="N1095">
        <v>6</v>
      </c>
      <c r="O1095">
        <v>4</v>
      </c>
      <c r="P1095" t="s">
        <v>109</v>
      </c>
      <c r="Q1095" t="s">
        <v>4507</v>
      </c>
      <c r="R1095">
        <v>44</v>
      </c>
      <c r="T1095">
        <v>0</v>
      </c>
      <c r="U1095">
        <v>0</v>
      </c>
      <c r="V1095">
        <v>0</v>
      </c>
      <c r="W1095">
        <v>0</v>
      </c>
      <c r="X1095">
        <v>0</v>
      </c>
      <c r="Y1095">
        <v>0</v>
      </c>
      <c r="Z1095">
        <v>0</v>
      </c>
      <c r="AA1095">
        <v>0</v>
      </c>
      <c r="AB1095">
        <v>50</v>
      </c>
      <c r="AC1095">
        <v>0</v>
      </c>
      <c r="AD1095">
        <v>0</v>
      </c>
      <c r="AE1095">
        <v>0</v>
      </c>
      <c r="AF1095">
        <v>0</v>
      </c>
      <c r="AG1095">
        <v>0</v>
      </c>
      <c r="AH1095">
        <v>50</v>
      </c>
      <c r="AI1095">
        <v>50</v>
      </c>
      <c r="AJ1095">
        <v>50</v>
      </c>
      <c r="AK1095">
        <v>50</v>
      </c>
      <c r="AL1095">
        <v>0</v>
      </c>
      <c r="AM1095">
        <v>0.12</v>
      </c>
      <c r="AN1095">
        <v>4.5454545454545459</v>
      </c>
      <c r="AO1095">
        <v>0</v>
      </c>
      <c r="AP1095" t="s">
        <v>82</v>
      </c>
      <c r="AQ1095" t="s">
        <v>86</v>
      </c>
      <c r="AR1095" t="s">
        <v>1101</v>
      </c>
      <c r="AS1095">
        <v>0</v>
      </c>
      <c r="AT1095">
        <v>0</v>
      </c>
      <c r="AU1095">
        <v>0</v>
      </c>
      <c r="AV1095">
        <v>0</v>
      </c>
      <c r="AW1095">
        <v>0</v>
      </c>
      <c r="AX1095">
        <v>0</v>
      </c>
      <c r="AY1095">
        <v>0</v>
      </c>
      <c r="AZ1095" t="s">
        <v>83</v>
      </c>
      <c r="BA1095">
        <v>6</v>
      </c>
      <c r="BB1095">
        <v>0</v>
      </c>
      <c r="BC1095" t="s">
        <v>76</v>
      </c>
      <c r="BD1095">
        <v>2</v>
      </c>
      <c r="BE1095" t="s">
        <v>76</v>
      </c>
      <c r="BF1095">
        <v>0</v>
      </c>
      <c r="BG1095" t="s">
        <v>5776</v>
      </c>
    </row>
    <row r="1096" spans="1:59" x14ac:dyDescent="0.25">
      <c r="A1096" t="s">
        <v>1275</v>
      </c>
      <c r="B1096" t="s">
        <v>156</v>
      </c>
      <c r="C1096">
        <v>2</v>
      </c>
      <c r="D1096">
        <v>480</v>
      </c>
      <c r="E1096">
        <v>3</v>
      </c>
      <c r="F1096" t="s">
        <v>66</v>
      </c>
      <c r="G1096" t="s">
        <v>67</v>
      </c>
      <c r="H1096" t="s">
        <v>68</v>
      </c>
      <c r="I1096" t="s">
        <v>7</v>
      </c>
      <c r="J1096" t="s">
        <v>7</v>
      </c>
      <c r="K1096" t="s">
        <v>70</v>
      </c>
      <c r="L1096">
        <v>50</v>
      </c>
      <c r="M1096">
        <v>1271349</v>
      </c>
      <c r="N1096">
        <v>6</v>
      </c>
      <c r="O1096">
        <v>4</v>
      </c>
      <c r="P1096" t="s">
        <v>109</v>
      </c>
      <c r="Q1096" t="s">
        <v>4507</v>
      </c>
      <c r="R1096">
        <v>44</v>
      </c>
      <c r="T1096">
        <v>0</v>
      </c>
      <c r="U1096">
        <v>0</v>
      </c>
      <c r="V1096">
        <v>0</v>
      </c>
      <c r="W1096">
        <v>0</v>
      </c>
      <c r="X1096">
        <v>0</v>
      </c>
      <c r="Y1096">
        <v>0</v>
      </c>
      <c r="Z1096">
        <v>0</v>
      </c>
      <c r="AA1096">
        <v>0</v>
      </c>
      <c r="AB1096">
        <v>50</v>
      </c>
      <c r="AC1096">
        <v>0</v>
      </c>
      <c r="AD1096">
        <v>0</v>
      </c>
      <c r="AE1096">
        <v>0</v>
      </c>
      <c r="AF1096">
        <v>0</v>
      </c>
      <c r="AG1096">
        <v>0</v>
      </c>
      <c r="AH1096">
        <v>50</v>
      </c>
      <c r="AI1096">
        <v>50</v>
      </c>
      <c r="AJ1096">
        <v>50</v>
      </c>
      <c r="AK1096">
        <v>50</v>
      </c>
      <c r="AL1096">
        <v>0</v>
      </c>
      <c r="AM1096">
        <v>0.12</v>
      </c>
      <c r="AN1096">
        <v>4.5454545454545459</v>
      </c>
      <c r="AO1096">
        <v>0</v>
      </c>
      <c r="AP1096" t="s">
        <v>82</v>
      </c>
      <c r="AQ1096" t="s">
        <v>86</v>
      </c>
      <c r="AR1096" t="s">
        <v>1101</v>
      </c>
      <c r="AS1096">
        <v>0</v>
      </c>
      <c r="AT1096">
        <v>0</v>
      </c>
      <c r="AU1096">
        <v>0</v>
      </c>
      <c r="AV1096">
        <v>0</v>
      </c>
      <c r="AW1096">
        <v>0</v>
      </c>
      <c r="AX1096">
        <v>0</v>
      </c>
      <c r="AY1096">
        <v>0</v>
      </c>
      <c r="AZ1096" t="s">
        <v>83</v>
      </c>
      <c r="BA1096">
        <v>6</v>
      </c>
      <c r="BB1096">
        <v>0</v>
      </c>
      <c r="BC1096" t="s">
        <v>76</v>
      </c>
      <c r="BD1096">
        <v>3</v>
      </c>
      <c r="BE1096" t="s">
        <v>76</v>
      </c>
      <c r="BF1096">
        <v>0</v>
      </c>
      <c r="BG1096" t="s">
        <v>5776</v>
      </c>
    </row>
    <row r="1097" spans="1:59" x14ac:dyDescent="0.25">
      <c r="A1097" t="s">
        <v>1276</v>
      </c>
      <c r="B1097" t="s">
        <v>156</v>
      </c>
      <c r="C1097">
        <v>2</v>
      </c>
      <c r="D1097">
        <v>481</v>
      </c>
      <c r="E1097">
        <v>3</v>
      </c>
      <c r="F1097" t="s">
        <v>66</v>
      </c>
      <c r="G1097" t="s">
        <v>67</v>
      </c>
      <c r="H1097" t="s">
        <v>68</v>
      </c>
      <c r="I1097" t="s">
        <v>7</v>
      </c>
      <c r="J1097" t="s">
        <v>7</v>
      </c>
      <c r="K1097" t="s">
        <v>70</v>
      </c>
      <c r="L1097">
        <v>50</v>
      </c>
      <c r="M1097">
        <v>1271351</v>
      </c>
      <c r="N1097">
        <v>6</v>
      </c>
      <c r="O1097">
        <v>4</v>
      </c>
      <c r="P1097" t="s">
        <v>109</v>
      </c>
      <c r="Q1097" t="s">
        <v>4507</v>
      </c>
      <c r="R1097">
        <v>44</v>
      </c>
      <c r="T1097">
        <v>0</v>
      </c>
      <c r="U1097">
        <v>0</v>
      </c>
      <c r="V1097">
        <v>0</v>
      </c>
      <c r="W1097">
        <v>0</v>
      </c>
      <c r="X1097">
        <v>0</v>
      </c>
      <c r="Y1097">
        <v>0</v>
      </c>
      <c r="Z1097">
        <v>0</v>
      </c>
      <c r="AA1097">
        <v>0</v>
      </c>
      <c r="AB1097">
        <v>50</v>
      </c>
      <c r="AC1097">
        <v>0</v>
      </c>
      <c r="AD1097">
        <v>0</v>
      </c>
      <c r="AE1097">
        <v>0</v>
      </c>
      <c r="AF1097">
        <v>0</v>
      </c>
      <c r="AG1097">
        <v>0</v>
      </c>
      <c r="AH1097">
        <v>50</v>
      </c>
      <c r="AI1097">
        <v>50</v>
      </c>
      <c r="AJ1097">
        <v>50</v>
      </c>
      <c r="AK1097">
        <v>50</v>
      </c>
      <c r="AL1097">
        <v>0</v>
      </c>
      <c r="AM1097">
        <v>0.12</v>
      </c>
      <c r="AN1097">
        <v>4.5454545454545459</v>
      </c>
      <c r="AO1097">
        <v>0</v>
      </c>
      <c r="AP1097" t="s">
        <v>82</v>
      </c>
      <c r="AQ1097" t="s">
        <v>86</v>
      </c>
      <c r="AR1097" t="s">
        <v>1101</v>
      </c>
      <c r="AS1097">
        <v>0</v>
      </c>
      <c r="AT1097">
        <v>0</v>
      </c>
      <c r="AU1097">
        <v>0</v>
      </c>
      <c r="AV1097">
        <v>0</v>
      </c>
      <c r="AW1097">
        <v>0</v>
      </c>
      <c r="AX1097">
        <v>0</v>
      </c>
      <c r="AY1097">
        <v>0</v>
      </c>
      <c r="AZ1097" t="s">
        <v>83</v>
      </c>
      <c r="BA1097">
        <v>6</v>
      </c>
      <c r="BB1097">
        <v>0</v>
      </c>
      <c r="BC1097" t="s">
        <v>76</v>
      </c>
      <c r="BD1097">
        <v>4</v>
      </c>
      <c r="BE1097" t="s">
        <v>76</v>
      </c>
      <c r="BF1097">
        <v>0</v>
      </c>
      <c r="BG1097" t="s">
        <v>5776</v>
      </c>
    </row>
    <row r="1098" spans="1:59" x14ac:dyDescent="0.25">
      <c r="A1098" t="s">
        <v>1277</v>
      </c>
      <c r="B1098" t="s">
        <v>156</v>
      </c>
      <c r="C1098">
        <v>2</v>
      </c>
      <c r="D1098">
        <v>482</v>
      </c>
      <c r="E1098">
        <v>3</v>
      </c>
      <c r="F1098" t="s">
        <v>66</v>
      </c>
      <c r="G1098" t="s">
        <v>67</v>
      </c>
      <c r="H1098" t="s">
        <v>68</v>
      </c>
      <c r="I1098" t="s">
        <v>7</v>
      </c>
      <c r="J1098" t="s">
        <v>7</v>
      </c>
      <c r="K1098" t="s">
        <v>70</v>
      </c>
      <c r="L1098">
        <v>50</v>
      </c>
      <c r="M1098">
        <v>1271353</v>
      </c>
      <c r="N1098">
        <v>6</v>
      </c>
      <c r="O1098">
        <v>4</v>
      </c>
      <c r="P1098" t="s">
        <v>109</v>
      </c>
      <c r="Q1098" t="s">
        <v>4507</v>
      </c>
      <c r="R1098">
        <v>44</v>
      </c>
      <c r="S1098" t="s">
        <v>1278</v>
      </c>
      <c r="T1098">
        <v>0</v>
      </c>
      <c r="U1098">
        <v>0</v>
      </c>
      <c r="V1098">
        <v>0</v>
      </c>
      <c r="W1098">
        <v>0</v>
      </c>
      <c r="X1098">
        <v>0</v>
      </c>
      <c r="Y1098">
        <v>0</v>
      </c>
      <c r="Z1098">
        <v>0</v>
      </c>
      <c r="AA1098">
        <v>0</v>
      </c>
      <c r="AB1098">
        <v>50</v>
      </c>
      <c r="AC1098">
        <v>0</v>
      </c>
      <c r="AD1098">
        <v>0</v>
      </c>
      <c r="AE1098">
        <v>0</v>
      </c>
      <c r="AF1098">
        <v>0</v>
      </c>
      <c r="AG1098">
        <v>0</v>
      </c>
      <c r="AH1098">
        <v>50</v>
      </c>
      <c r="AI1098">
        <v>50</v>
      </c>
      <c r="AJ1098">
        <v>50</v>
      </c>
      <c r="AK1098">
        <v>50</v>
      </c>
      <c r="AL1098">
        <v>0</v>
      </c>
      <c r="AM1098">
        <v>0.12</v>
      </c>
      <c r="AN1098">
        <v>4.5454545454545459</v>
      </c>
      <c r="AO1098">
        <v>0</v>
      </c>
      <c r="AP1098" t="s">
        <v>82</v>
      </c>
      <c r="AQ1098" t="s">
        <v>86</v>
      </c>
      <c r="AR1098" t="s">
        <v>1101</v>
      </c>
      <c r="AS1098">
        <v>0</v>
      </c>
      <c r="AT1098">
        <v>0</v>
      </c>
      <c r="AU1098">
        <v>0</v>
      </c>
      <c r="AV1098">
        <v>0</v>
      </c>
      <c r="AW1098">
        <v>0</v>
      </c>
      <c r="AX1098">
        <v>0</v>
      </c>
      <c r="AY1098">
        <v>0</v>
      </c>
      <c r="AZ1098" t="s">
        <v>108</v>
      </c>
      <c r="BA1098">
        <v>6</v>
      </c>
      <c r="BB1098">
        <v>0</v>
      </c>
      <c r="BC1098" t="s">
        <v>76</v>
      </c>
      <c r="BD1098">
        <v>5</v>
      </c>
      <c r="BE1098" t="s">
        <v>76</v>
      </c>
      <c r="BF1098">
        <v>0</v>
      </c>
      <c r="BG1098" t="s">
        <v>5776</v>
      </c>
    </row>
    <row r="1099" spans="1:59" x14ac:dyDescent="0.25">
      <c r="A1099" t="s">
        <v>1279</v>
      </c>
      <c r="B1099" t="s">
        <v>156</v>
      </c>
      <c r="C1099">
        <v>2</v>
      </c>
      <c r="D1099">
        <v>483</v>
      </c>
      <c r="E1099">
        <v>3</v>
      </c>
      <c r="F1099" t="s">
        <v>66</v>
      </c>
      <c r="G1099" t="s">
        <v>67</v>
      </c>
      <c r="H1099" t="s">
        <v>77</v>
      </c>
      <c r="I1099" t="s">
        <v>5</v>
      </c>
      <c r="J1099" t="s">
        <v>78</v>
      </c>
      <c r="K1099" t="s">
        <v>70</v>
      </c>
      <c r="L1099">
        <v>50</v>
      </c>
      <c r="M1099">
        <v>1271355</v>
      </c>
      <c r="N1099">
        <v>5</v>
      </c>
      <c r="O1099">
        <v>4</v>
      </c>
      <c r="P1099" t="s">
        <v>109</v>
      </c>
      <c r="Q1099" t="s">
        <v>4507</v>
      </c>
      <c r="R1099">
        <v>44</v>
      </c>
      <c r="T1099">
        <v>0</v>
      </c>
      <c r="U1099">
        <v>3</v>
      </c>
      <c r="V1099">
        <v>0</v>
      </c>
      <c r="W1099">
        <v>0</v>
      </c>
      <c r="X1099">
        <v>0</v>
      </c>
      <c r="Y1099">
        <v>0</v>
      </c>
      <c r="Z1099">
        <v>0</v>
      </c>
      <c r="AA1099">
        <v>3</v>
      </c>
      <c r="AB1099">
        <v>50</v>
      </c>
      <c r="AC1099">
        <v>3</v>
      </c>
      <c r="AD1099">
        <v>0</v>
      </c>
      <c r="AE1099">
        <v>0</v>
      </c>
      <c r="AF1099">
        <v>3</v>
      </c>
      <c r="AG1099">
        <v>0</v>
      </c>
      <c r="AH1099">
        <v>47</v>
      </c>
      <c r="AI1099">
        <v>47</v>
      </c>
      <c r="AJ1099">
        <v>47</v>
      </c>
      <c r="AK1099">
        <v>47</v>
      </c>
      <c r="AL1099">
        <v>0</v>
      </c>
      <c r="AM1099">
        <v>0.1</v>
      </c>
      <c r="AN1099">
        <v>4.2727272727272725</v>
      </c>
      <c r="AO1099">
        <v>0</v>
      </c>
      <c r="AP1099" t="s">
        <v>79</v>
      </c>
      <c r="AQ1099" t="s">
        <v>73</v>
      </c>
      <c r="AR1099" t="s">
        <v>1101</v>
      </c>
      <c r="AS1099">
        <v>0</v>
      </c>
      <c r="AT1099">
        <v>0</v>
      </c>
      <c r="AU1099">
        <v>0</v>
      </c>
      <c r="AV1099">
        <v>0</v>
      </c>
      <c r="AW1099">
        <v>0</v>
      </c>
      <c r="AX1099">
        <v>0</v>
      </c>
      <c r="AY1099">
        <v>0</v>
      </c>
      <c r="AZ1099" t="s">
        <v>80</v>
      </c>
      <c r="BA1099">
        <v>5</v>
      </c>
      <c r="BB1099">
        <v>0</v>
      </c>
      <c r="BC1099" t="s">
        <v>76</v>
      </c>
      <c r="BD1099">
        <v>0</v>
      </c>
      <c r="BE1099" t="s">
        <v>76</v>
      </c>
      <c r="BF1099">
        <v>1.3163199999999999</v>
      </c>
      <c r="BG1099" t="s">
        <v>5776</v>
      </c>
    </row>
    <row r="1100" spans="1:59" x14ac:dyDescent="0.25">
      <c r="A1100" t="s">
        <v>1280</v>
      </c>
      <c r="B1100" t="s">
        <v>156</v>
      </c>
      <c r="C1100">
        <v>2</v>
      </c>
      <c r="D1100">
        <v>484</v>
      </c>
      <c r="E1100">
        <v>3</v>
      </c>
      <c r="F1100" t="s">
        <v>66</v>
      </c>
      <c r="G1100" t="s">
        <v>67</v>
      </c>
      <c r="H1100" t="s">
        <v>68</v>
      </c>
      <c r="I1100" t="s">
        <v>7</v>
      </c>
      <c r="J1100" t="s">
        <v>7</v>
      </c>
      <c r="K1100" t="s">
        <v>70</v>
      </c>
      <c r="L1100">
        <v>50</v>
      </c>
      <c r="M1100">
        <v>1271357</v>
      </c>
      <c r="N1100">
        <v>6</v>
      </c>
      <c r="O1100">
        <v>4</v>
      </c>
      <c r="P1100" t="s">
        <v>109</v>
      </c>
      <c r="Q1100" t="s">
        <v>4507</v>
      </c>
      <c r="R1100">
        <v>44</v>
      </c>
      <c r="T1100">
        <v>0</v>
      </c>
      <c r="U1100">
        <v>0</v>
      </c>
      <c r="V1100">
        <v>0</v>
      </c>
      <c r="W1100">
        <v>0</v>
      </c>
      <c r="X1100">
        <v>0</v>
      </c>
      <c r="Y1100">
        <v>0</v>
      </c>
      <c r="Z1100">
        <v>0</v>
      </c>
      <c r="AA1100">
        <v>0</v>
      </c>
      <c r="AB1100">
        <v>50</v>
      </c>
      <c r="AC1100">
        <v>0</v>
      </c>
      <c r="AD1100">
        <v>0</v>
      </c>
      <c r="AE1100">
        <v>0</v>
      </c>
      <c r="AF1100">
        <v>0</v>
      </c>
      <c r="AG1100">
        <v>0</v>
      </c>
      <c r="AH1100">
        <v>50</v>
      </c>
      <c r="AI1100">
        <v>50</v>
      </c>
      <c r="AJ1100">
        <v>50</v>
      </c>
      <c r="AK1100">
        <v>50</v>
      </c>
      <c r="AL1100">
        <v>0</v>
      </c>
      <c r="AM1100">
        <v>0.12</v>
      </c>
      <c r="AN1100">
        <v>4.5454545454545459</v>
      </c>
      <c r="AO1100">
        <v>0</v>
      </c>
      <c r="AP1100" t="s">
        <v>82</v>
      </c>
      <c r="AQ1100" t="s">
        <v>86</v>
      </c>
      <c r="AR1100" t="s">
        <v>1101</v>
      </c>
      <c r="AS1100">
        <v>0</v>
      </c>
      <c r="AT1100">
        <v>0</v>
      </c>
      <c r="AU1100">
        <v>0</v>
      </c>
      <c r="AV1100">
        <v>0</v>
      </c>
      <c r="AW1100">
        <v>0</v>
      </c>
      <c r="AX1100">
        <v>0</v>
      </c>
      <c r="AY1100">
        <v>0</v>
      </c>
      <c r="AZ1100" t="s">
        <v>83</v>
      </c>
      <c r="BA1100">
        <v>6</v>
      </c>
      <c r="BB1100">
        <v>0</v>
      </c>
      <c r="BC1100" t="s">
        <v>76</v>
      </c>
      <c r="BD1100">
        <v>1</v>
      </c>
      <c r="BE1100" t="s">
        <v>76</v>
      </c>
      <c r="BF1100">
        <v>0</v>
      </c>
      <c r="BG1100" t="s">
        <v>5776</v>
      </c>
    </row>
    <row r="1101" spans="1:59" x14ac:dyDescent="0.25">
      <c r="A1101" t="s">
        <v>1281</v>
      </c>
      <c r="B1101" t="s">
        <v>156</v>
      </c>
      <c r="C1101">
        <v>2</v>
      </c>
      <c r="D1101">
        <v>485</v>
      </c>
      <c r="E1101">
        <v>3</v>
      </c>
      <c r="F1101" t="s">
        <v>66</v>
      </c>
      <c r="G1101" t="s">
        <v>67</v>
      </c>
      <c r="H1101" t="s">
        <v>68</v>
      </c>
      <c r="I1101" t="s">
        <v>7</v>
      </c>
      <c r="J1101" t="s">
        <v>7</v>
      </c>
      <c r="K1101" t="s">
        <v>70</v>
      </c>
      <c r="L1101">
        <v>50</v>
      </c>
      <c r="M1101">
        <v>1271359</v>
      </c>
      <c r="N1101">
        <v>6</v>
      </c>
      <c r="O1101">
        <v>4</v>
      </c>
      <c r="P1101" t="s">
        <v>109</v>
      </c>
      <c r="Q1101" t="s">
        <v>4507</v>
      </c>
      <c r="R1101">
        <v>44</v>
      </c>
      <c r="T1101">
        <v>0</v>
      </c>
      <c r="U1101">
        <v>0</v>
      </c>
      <c r="V1101">
        <v>0</v>
      </c>
      <c r="W1101">
        <v>0</v>
      </c>
      <c r="X1101">
        <v>0</v>
      </c>
      <c r="Y1101">
        <v>0</v>
      </c>
      <c r="Z1101">
        <v>0</v>
      </c>
      <c r="AA1101">
        <v>0</v>
      </c>
      <c r="AB1101">
        <v>50</v>
      </c>
      <c r="AC1101">
        <v>0</v>
      </c>
      <c r="AD1101">
        <v>0</v>
      </c>
      <c r="AE1101">
        <v>0</v>
      </c>
      <c r="AF1101">
        <v>0</v>
      </c>
      <c r="AG1101">
        <v>0</v>
      </c>
      <c r="AH1101">
        <v>50</v>
      </c>
      <c r="AI1101">
        <v>50</v>
      </c>
      <c r="AJ1101">
        <v>50</v>
      </c>
      <c r="AK1101">
        <v>50</v>
      </c>
      <c r="AL1101">
        <v>0</v>
      </c>
      <c r="AM1101">
        <v>0.12</v>
      </c>
      <c r="AN1101">
        <v>4.5454545454545459</v>
      </c>
      <c r="AO1101">
        <v>0</v>
      </c>
      <c r="AP1101" t="s">
        <v>82</v>
      </c>
      <c r="AQ1101" t="s">
        <v>86</v>
      </c>
      <c r="AR1101" t="s">
        <v>1101</v>
      </c>
      <c r="AS1101">
        <v>0</v>
      </c>
      <c r="AT1101">
        <v>0</v>
      </c>
      <c r="AU1101">
        <v>0</v>
      </c>
      <c r="AV1101">
        <v>0</v>
      </c>
      <c r="AW1101">
        <v>0</v>
      </c>
      <c r="AX1101">
        <v>0</v>
      </c>
      <c r="AY1101">
        <v>0</v>
      </c>
      <c r="AZ1101" t="s">
        <v>83</v>
      </c>
      <c r="BA1101">
        <v>6</v>
      </c>
      <c r="BB1101">
        <v>0</v>
      </c>
      <c r="BC1101" t="s">
        <v>76</v>
      </c>
      <c r="BD1101">
        <v>2</v>
      </c>
      <c r="BE1101" t="s">
        <v>76</v>
      </c>
      <c r="BF1101">
        <v>0</v>
      </c>
      <c r="BG1101" t="s">
        <v>5776</v>
      </c>
    </row>
    <row r="1102" spans="1:59" x14ac:dyDescent="0.25">
      <c r="A1102" t="s">
        <v>1282</v>
      </c>
      <c r="B1102" t="s">
        <v>156</v>
      </c>
      <c r="C1102">
        <v>2</v>
      </c>
      <c r="D1102">
        <v>486</v>
      </c>
      <c r="E1102">
        <v>3</v>
      </c>
      <c r="F1102" t="s">
        <v>66</v>
      </c>
      <c r="G1102" t="s">
        <v>67</v>
      </c>
      <c r="H1102" t="s">
        <v>68</v>
      </c>
      <c r="I1102" t="s">
        <v>7</v>
      </c>
      <c r="J1102" t="s">
        <v>7</v>
      </c>
      <c r="K1102" t="s">
        <v>70</v>
      </c>
      <c r="L1102">
        <v>50</v>
      </c>
      <c r="M1102">
        <v>1271361</v>
      </c>
      <c r="N1102">
        <v>6</v>
      </c>
      <c r="O1102">
        <v>4</v>
      </c>
      <c r="P1102" t="s">
        <v>109</v>
      </c>
      <c r="Q1102" t="s">
        <v>4507</v>
      </c>
      <c r="R1102">
        <v>44</v>
      </c>
      <c r="T1102">
        <v>0</v>
      </c>
      <c r="U1102">
        <v>0</v>
      </c>
      <c r="V1102">
        <v>0</v>
      </c>
      <c r="W1102">
        <v>0</v>
      </c>
      <c r="X1102">
        <v>0</v>
      </c>
      <c r="Y1102">
        <v>0</v>
      </c>
      <c r="Z1102">
        <v>0</v>
      </c>
      <c r="AA1102">
        <v>0</v>
      </c>
      <c r="AB1102">
        <v>50</v>
      </c>
      <c r="AC1102">
        <v>0</v>
      </c>
      <c r="AD1102">
        <v>0</v>
      </c>
      <c r="AE1102">
        <v>0</v>
      </c>
      <c r="AF1102">
        <v>0</v>
      </c>
      <c r="AG1102">
        <v>0</v>
      </c>
      <c r="AH1102">
        <v>50</v>
      </c>
      <c r="AI1102">
        <v>50</v>
      </c>
      <c r="AJ1102">
        <v>50</v>
      </c>
      <c r="AK1102">
        <v>50</v>
      </c>
      <c r="AL1102">
        <v>0</v>
      </c>
      <c r="AM1102">
        <v>0.12</v>
      </c>
      <c r="AN1102">
        <v>4.5454545454545459</v>
      </c>
      <c r="AO1102">
        <v>0</v>
      </c>
      <c r="AP1102" t="s">
        <v>82</v>
      </c>
      <c r="AQ1102" t="s">
        <v>86</v>
      </c>
      <c r="AR1102" t="s">
        <v>1101</v>
      </c>
      <c r="AS1102">
        <v>0</v>
      </c>
      <c r="AT1102">
        <v>0</v>
      </c>
      <c r="AU1102">
        <v>0</v>
      </c>
      <c r="AV1102">
        <v>0</v>
      </c>
      <c r="AW1102">
        <v>0</v>
      </c>
      <c r="AX1102">
        <v>0</v>
      </c>
      <c r="AY1102">
        <v>0</v>
      </c>
      <c r="AZ1102" t="s">
        <v>83</v>
      </c>
      <c r="BA1102">
        <v>6</v>
      </c>
      <c r="BB1102">
        <v>0</v>
      </c>
      <c r="BC1102" t="s">
        <v>76</v>
      </c>
      <c r="BD1102">
        <v>3</v>
      </c>
      <c r="BE1102" t="s">
        <v>76</v>
      </c>
      <c r="BF1102">
        <v>0</v>
      </c>
      <c r="BG1102" t="s">
        <v>5776</v>
      </c>
    </row>
    <row r="1103" spans="1:59" x14ac:dyDescent="0.25">
      <c r="A1103" t="s">
        <v>1283</v>
      </c>
      <c r="B1103" t="s">
        <v>156</v>
      </c>
      <c r="C1103">
        <v>2</v>
      </c>
      <c r="D1103">
        <v>487</v>
      </c>
      <c r="E1103">
        <v>3</v>
      </c>
      <c r="F1103" t="s">
        <v>66</v>
      </c>
      <c r="G1103" t="s">
        <v>67</v>
      </c>
      <c r="H1103" t="s">
        <v>68</v>
      </c>
      <c r="I1103" t="s">
        <v>7</v>
      </c>
      <c r="J1103" t="s">
        <v>7</v>
      </c>
      <c r="K1103" t="s">
        <v>70</v>
      </c>
      <c r="L1103">
        <v>50</v>
      </c>
      <c r="M1103">
        <v>1271363</v>
      </c>
      <c r="N1103">
        <v>6</v>
      </c>
      <c r="O1103">
        <v>4</v>
      </c>
      <c r="P1103" t="s">
        <v>109</v>
      </c>
      <c r="Q1103" t="s">
        <v>4507</v>
      </c>
      <c r="R1103">
        <v>44</v>
      </c>
      <c r="T1103">
        <v>0</v>
      </c>
      <c r="U1103">
        <v>0</v>
      </c>
      <c r="V1103">
        <v>0</v>
      </c>
      <c r="W1103">
        <v>0</v>
      </c>
      <c r="X1103">
        <v>0</v>
      </c>
      <c r="Y1103">
        <v>0</v>
      </c>
      <c r="Z1103">
        <v>0</v>
      </c>
      <c r="AA1103">
        <v>0</v>
      </c>
      <c r="AB1103">
        <v>50</v>
      </c>
      <c r="AC1103">
        <v>0</v>
      </c>
      <c r="AD1103">
        <v>0</v>
      </c>
      <c r="AE1103">
        <v>0</v>
      </c>
      <c r="AF1103">
        <v>0</v>
      </c>
      <c r="AG1103">
        <v>0</v>
      </c>
      <c r="AH1103">
        <v>50</v>
      </c>
      <c r="AI1103">
        <v>50</v>
      </c>
      <c r="AJ1103">
        <v>50</v>
      </c>
      <c r="AK1103">
        <v>50</v>
      </c>
      <c r="AL1103">
        <v>0</v>
      </c>
      <c r="AM1103">
        <v>0.12</v>
      </c>
      <c r="AN1103">
        <v>4.5454545454545459</v>
      </c>
      <c r="AO1103">
        <v>0</v>
      </c>
      <c r="AP1103" t="s">
        <v>82</v>
      </c>
      <c r="AQ1103" t="s">
        <v>86</v>
      </c>
      <c r="AR1103" t="s">
        <v>1101</v>
      </c>
      <c r="AS1103">
        <v>0</v>
      </c>
      <c r="AT1103">
        <v>0</v>
      </c>
      <c r="AU1103">
        <v>0</v>
      </c>
      <c r="AV1103">
        <v>0</v>
      </c>
      <c r="AW1103">
        <v>0</v>
      </c>
      <c r="AX1103">
        <v>0</v>
      </c>
      <c r="AY1103">
        <v>0</v>
      </c>
      <c r="AZ1103" t="s">
        <v>83</v>
      </c>
      <c r="BA1103">
        <v>6</v>
      </c>
      <c r="BB1103">
        <v>0</v>
      </c>
      <c r="BC1103" t="s">
        <v>76</v>
      </c>
      <c r="BD1103">
        <v>4</v>
      </c>
      <c r="BE1103" t="s">
        <v>76</v>
      </c>
      <c r="BF1103">
        <v>0</v>
      </c>
      <c r="BG1103" t="s">
        <v>5776</v>
      </c>
    </row>
    <row r="1104" spans="1:59" x14ac:dyDescent="0.25">
      <c r="A1104" t="s">
        <v>1284</v>
      </c>
      <c r="B1104" t="s">
        <v>156</v>
      </c>
      <c r="C1104">
        <v>2</v>
      </c>
      <c r="D1104">
        <v>488</v>
      </c>
      <c r="E1104">
        <v>3</v>
      </c>
      <c r="F1104" t="s">
        <v>66</v>
      </c>
      <c r="G1104" t="s">
        <v>67</v>
      </c>
      <c r="H1104" t="s">
        <v>68</v>
      </c>
      <c r="I1104" t="s">
        <v>7</v>
      </c>
      <c r="J1104" t="s">
        <v>7</v>
      </c>
      <c r="K1104" t="s">
        <v>70</v>
      </c>
      <c r="L1104">
        <v>50</v>
      </c>
      <c r="M1104">
        <v>1271365</v>
      </c>
      <c r="N1104">
        <v>6</v>
      </c>
      <c r="O1104">
        <v>4</v>
      </c>
      <c r="P1104" t="s">
        <v>109</v>
      </c>
      <c r="Q1104" t="s">
        <v>4507</v>
      </c>
      <c r="R1104">
        <v>44</v>
      </c>
      <c r="T1104">
        <v>0</v>
      </c>
      <c r="U1104">
        <v>0</v>
      </c>
      <c r="V1104">
        <v>0</v>
      </c>
      <c r="W1104">
        <v>0</v>
      </c>
      <c r="X1104">
        <v>0</v>
      </c>
      <c r="Y1104">
        <v>0</v>
      </c>
      <c r="Z1104">
        <v>0</v>
      </c>
      <c r="AA1104">
        <v>0</v>
      </c>
      <c r="AB1104">
        <v>50</v>
      </c>
      <c r="AC1104">
        <v>0</v>
      </c>
      <c r="AD1104">
        <v>0</v>
      </c>
      <c r="AE1104">
        <v>0</v>
      </c>
      <c r="AF1104">
        <v>0</v>
      </c>
      <c r="AG1104">
        <v>0</v>
      </c>
      <c r="AH1104">
        <v>50</v>
      </c>
      <c r="AI1104">
        <v>50</v>
      </c>
      <c r="AJ1104">
        <v>50</v>
      </c>
      <c r="AK1104">
        <v>50</v>
      </c>
      <c r="AL1104">
        <v>0</v>
      </c>
      <c r="AM1104">
        <v>0.12</v>
      </c>
      <c r="AN1104">
        <v>4.5454545454545459</v>
      </c>
      <c r="AO1104">
        <v>0</v>
      </c>
      <c r="AP1104" t="s">
        <v>82</v>
      </c>
      <c r="AQ1104" t="s">
        <v>86</v>
      </c>
      <c r="AR1104" t="s">
        <v>1101</v>
      </c>
      <c r="AS1104">
        <v>0</v>
      </c>
      <c r="AT1104">
        <v>0</v>
      </c>
      <c r="AU1104">
        <v>0</v>
      </c>
      <c r="AV1104">
        <v>0</v>
      </c>
      <c r="AW1104">
        <v>0</v>
      </c>
      <c r="AX1104">
        <v>0</v>
      </c>
      <c r="AY1104">
        <v>0</v>
      </c>
      <c r="AZ1104" t="s">
        <v>83</v>
      </c>
      <c r="BA1104">
        <v>6</v>
      </c>
      <c r="BB1104">
        <v>0</v>
      </c>
      <c r="BC1104" t="s">
        <v>81</v>
      </c>
      <c r="BD1104">
        <v>5</v>
      </c>
      <c r="BE1104" t="s">
        <v>76</v>
      </c>
      <c r="BF1104">
        <v>0</v>
      </c>
      <c r="BG1104" t="s">
        <v>5776</v>
      </c>
    </row>
    <row r="1105" spans="1:59" x14ac:dyDescent="0.25">
      <c r="A1105" t="s">
        <v>1285</v>
      </c>
      <c r="B1105" t="s">
        <v>156</v>
      </c>
      <c r="C1105">
        <v>2</v>
      </c>
      <c r="D1105">
        <v>489</v>
      </c>
      <c r="E1105" t="s">
        <v>91</v>
      </c>
      <c r="F1105" t="s">
        <v>66</v>
      </c>
      <c r="G1105" t="s">
        <v>67</v>
      </c>
      <c r="H1105" t="s">
        <v>68</v>
      </c>
      <c r="I1105" t="s">
        <v>6</v>
      </c>
      <c r="J1105" t="s">
        <v>2676</v>
      </c>
      <c r="K1105" t="s">
        <v>100</v>
      </c>
      <c r="L1105">
        <v>50</v>
      </c>
      <c r="M1105">
        <v>1271367</v>
      </c>
      <c r="N1105">
        <v>15</v>
      </c>
      <c r="O1105">
        <v>4</v>
      </c>
      <c r="P1105" t="s">
        <v>109</v>
      </c>
      <c r="Q1105" t="s">
        <v>4508</v>
      </c>
      <c r="R1105">
        <v>45</v>
      </c>
      <c r="S1105" t="s">
        <v>2011</v>
      </c>
      <c r="T1105">
        <v>0</v>
      </c>
      <c r="U1105">
        <v>0</v>
      </c>
      <c r="V1105">
        <v>0</v>
      </c>
      <c r="W1105">
        <v>0</v>
      </c>
      <c r="X1105">
        <v>0</v>
      </c>
      <c r="Y1105">
        <v>0</v>
      </c>
      <c r="Z1105">
        <v>0</v>
      </c>
      <c r="AA1105">
        <v>0</v>
      </c>
      <c r="AB1105">
        <v>50</v>
      </c>
      <c r="AC1105">
        <v>0</v>
      </c>
      <c r="AD1105">
        <v>0</v>
      </c>
      <c r="AE1105">
        <v>0</v>
      </c>
      <c r="AF1105">
        <v>0</v>
      </c>
      <c r="AG1105">
        <v>0</v>
      </c>
      <c r="AH1105">
        <v>50</v>
      </c>
      <c r="AI1105">
        <v>50</v>
      </c>
      <c r="AJ1105">
        <v>50</v>
      </c>
      <c r="AK1105">
        <v>50</v>
      </c>
      <c r="AL1105">
        <v>0</v>
      </c>
      <c r="AM1105">
        <v>0.3</v>
      </c>
      <c r="AN1105">
        <v>4.5454545454545459</v>
      </c>
      <c r="AO1105">
        <v>0</v>
      </c>
      <c r="AP1105" t="s">
        <v>101</v>
      </c>
      <c r="AQ1105" t="s">
        <v>86</v>
      </c>
      <c r="AR1105" t="s">
        <v>191</v>
      </c>
      <c r="AS1105">
        <v>0</v>
      </c>
      <c r="AT1105">
        <v>0</v>
      </c>
      <c r="AU1105">
        <v>0</v>
      </c>
      <c r="AV1105">
        <v>0</v>
      </c>
      <c r="AW1105">
        <v>0</v>
      </c>
      <c r="AX1105">
        <v>0</v>
      </c>
      <c r="AY1105">
        <v>0</v>
      </c>
      <c r="AZ1105" t="s">
        <v>74</v>
      </c>
      <c r="BA1105">
        <v>15</v>
      </c>
      <c r="BB1105">
        <v>0</v>
      </c>
      <c r="BC1105" t="s">
        <v>75</v>
      </c>
      <c r="BD1105">
        <v>0</v>
      </c>
      <c r="BE1105" t="s">
        <v>76</v>
      </c>
      <c r="BF1105">
        <v>0</v>
      </c>
      <c r="BG1105" t="s">
        <v>5777</v>
      </c>
    </row>
    <row r="1106" spans="1:59" x14ac:dyDescent="0.25">
      <c r="A1106" t="s">
        <v>1286</v>
      </c>
      <c r="B1106" t="s">
        <v>156</v>
      </c>
      <c r="C1106">
        <v>2</v>
      </c>
      <c r="D1106">
        <v>490</v>
      </c>
      <c r="E1106" t="s">
        <v>91</v>
      </c>
      <c r="F1106" t="s">
        <v>66</v>
      </c>
      <c r="G1106" t="s">
        <v>67</v>
      </c>
      <c r="H1106" t="s">
        <v>68</v>
      </c>
      <c r="I1106" t="s">
        <v>6</v>
      </c>
      <c r="J1106" t="s">
        <v>2676</v>
      </c>
      <c r="K1106" t="s">
        <v>100</v>
      </c>
      <c r="L1106">
        <v>50</v>
      </c>
      <c r="M1106">
        <v>1271369</v>
      </c>
      <c r="N1106">
        <v>15</v>
      </c>
      <c r="O1106">
        <v>4</v>
      </c>
      <c r="P1106" t="s">
        <v>109</v>
      </c>
      <c r="Q1106" t="s">
        <v>4508</v>
      </c>
      <c r="R1106">
        <v>45</v>
      </c>
      <c r="S1106" t="s">
        <v>1287</v>
      </c>
      <c r="T1106">
        <v>0</v>
      </c>
      <c r="U1106">
        <v>0</v>
      </c>
      <c r="V1106">
        <v>0</v>
      </c>
      <c r="W1106">
        <v>0</v>
      </c>
      <c r="X1106">
        <v>0</v>
      </c>
      <c r="Y1106">
        <v>0</v>
      </c>
      <c r="Z1106">
        <v>0</v>
      </c>
      <c r="AA1106">
        <v>0</v>
      </c>
      <c r="AB1106">
        <v>50</v>
      </c>
      <c r="AC1106">
        <v>0</v>
      </c>
      <c r="AD1106">
        <v>0</v>
      </c>
      <c r="AE1106">
        <v>0</v>
      </c>
      <c r="AF1106">
        <v>0</v>
      </c>
      <c r="AG1106">
        <v>0</v>
      </c>
      <c r="AH1106">
        <v>50</v>
      </c>
      <c r="AI1106">
        <v>50</v>
      </c>
      <c r="AJ1106">
        <v>50</v>
      </c>
      <c r="AK1106">
        <v>50</v>
      </c>
      <c r="AL1106">
        <v>0</v>
      </c>
      <c r="AM1106">
        <v>0.3</v>
      </c>
      <c r="AN1106">
        <v>4.5454545454545459</v>
      </c>
      <c r="AO1106">
        <v>0</v>
      </c>
      <c r="AP1106" t="s">
        <v>101</v>
      </c>
      <c r="AQ1106" t="s">
        <v>86</v>
      </c>
      <c r="AR1106" t="s">
        <v>191</v>
      </c>
      <c r="AS1106">
        <v>0</v>
      </c>
      <c r="AT1106">
        <v>0</v>
      </c>
      <c r="AU1106">
        <v>0</v>
      </c>
      <c r="AV1106">
        <v>0</v>
      </c>
      <c r="AW1106">
        <v>0</v>
      </c>
      <c r="AX1106">
        <v>0</v>
      </c>
      <c r="AY1106">
        <v>0</v>
      </c>
      <c r="AZ1106" t="s">
        <v>74</v>
      </c>
      <c r="BA1106">
        <v>15</v>
      </c>
      <c r="BB1106">
        <v>0</v>
      </c>
      <c r="BC1106" t="s">
        <v>76</v>
      </c>
      <c r="BD1106">
        <v>0</v>
      </c>
      <c r="BE1106" t="s">
        <v>76</v>
      </c>
      <c r="BF1106">
        <v>0</v>
      </c>
      <c r="BG1106" t="s">
        <v>5777</v>
      </c>
    </row>
    <row r="1107" spans="1:59" x14ac:dyDescent="0.25">
      <c r="A1107" t="s">
        <v>1288</v>
      </c>
      <c r="B1107" t="s">
        <v>156</v>
      </c>
      <c r="C1107">
        <v>2</v>
      </c>
      <c r="D1107">
        <v>491</v>
      </c>
      <c r="E1107" t="s">
        <v>91</v>
      </c>
      <c r="F1107" t="s">
        <v>66</v>
      </c>
      <c r="G1107" t="s">
        <v>67</v>
      </c>
      <c r="H1107" t="s">
        <v>68</v>
      </c>
      <c r="I1107" t="s">
        <v>6</v>
      </c>
      <c r="J1107" t="s">
        <v>2676</v>
      </c>
      <c r="K1107" t="s">
        <v>100</v>
      </c>
      <c r="L1107">
        <v>50</v>
      </c>
      <c r="M1107">
        <v>1271371</v>
      </c>
      <c r="N1107">
        <v>15</v>
      </c>
      <c r="O1107">
        <v>4</v>
      </c>
      <c r="P1107" t="s">
        <v>109</v>
      </c>
      <c r="Q1107" t="s">
        <v>4508</v>
      </c>
      <c r="R1107">
        <v>45</v>
      </c>
      <c r="S1107" t="s">
        <v>1287</v>
      </c>
      <c r="T1107">
        <v>0</v>
      </c>
      <c r="U1107">
        <v>0</v>
      </c>
      <c r="V1107">
        <v>0</v>
      </c>
      <c r="W1107">
        <v>0</v>
      </c>
      <c r="X1107">
        <v>0</v>
      </c>
      <c r="Y1107">
        <v>0</v>
      </c>
      <c r="Z1107">
        <v>0</v>
      </c>
      <c r="AA1107">
        <v>0</v>
      </c>
      <c r="AB1107">
        <v>50</v>
      </c>
      <c r="AC1107">
        <v>0</v>
      </c>
      <c r="AD1107">
        <v>0</v>
      </c>
      <c r="AE1107">
        <v>0</v>
      </c>
      <c r="AF1107">
        <v>0</v>
      </c>
      <c r="AG1107">
        <v>0</v>
      </c>
      <c r="AH1107">
        <v>50</v>
      </c>
      <c r="AI1107">
        <v>50</v>
      </c>
      <c r="AJ1107">
        <v>50</v>
      </c>
      <c r="AK1107">
        <v>50</v>
      </c>
      <c r="AL1107">
        <v>0</v>
      </c>
      <c r="AM1107">
        <v>0.3</v>
      </c>
      <c r="AN1107">
        <v>4.5454545454545459</v>
      </c>
      <c r="AO1107">
        <v>0</v>
      </c>
      <c r="AP1107" t="s">
        <v>101</v>
      </c>
      <c r="AQ1107" t="s">
        <v>86</v>
      </c>
      <c r="AR1107" t="s">
        <v>191</v>
      </c>
      <c r="AS1107">
        <v>0</v>
      </c>
      <c r="AT1107">
        <v>0</v>
      </c>
      <c r="AU1107">
        <v>0</v>
      </c>
      <c r="AV1107">
        <v>0</v>
      </c>
      <c r="AW1107">
        <v>0</v>
      </c>
      <c r="AX1107">
        <v>0</v>
      </c>
      <c r="AY1107">
        <v>0</v>
      </c>
      <c r="AZ1107" t="s">
        <v>74</v>
      </c>
      <c r="BA1107">
        <v>15</v>
      </c>
      <c r="BB1107">
        <v>0</v>
      </c>
      <c r="BC1107" t="s">
        <v>76</v>
      </c>
      <c r="BD1107">
        <v>0</v>
      </c>
      <c r="BE1107" t="s">
        <v>76</v>
      </c>
      <c r="BF1107">
        <v>0</v>
      </c>
      <c r="BG1107" t="s">
        <v>5777</v>
      </c>
    </row>
    <row r="1108" spans="1:59" x14ac:dyDescent="0.25">
      <c r="A1108" t="s">
        <v>1289</v>
      </c>
      <c r="B1108" t="s">
        <v>156</v>
      </c>
      <c r="C1108">
        <v>2</v>
      </c>
      <c r="D1108">
        <v>492</v>
      </c>
      <c r="E1108" t="s">
        <v>91</v>
      </c>
      <c r="F1108" t="s">
        <v>66</v>
      </c>
      <c r="G1108" t="s">
        <v>67</v>
      </c>
      <c r="H1108" t="s">
        <v>68</v>
      </c>
      <c r="I1108" t="s">
        <v>6</v>
      </c>
      <c r="J1108" t="s">
        <v>2676</v>
      </c>
      <c r="K1108" t="s">
        <v>100</v>
      </c>
      <c r="L1108">
        <v>50</v>
      </c>
      <c r="M1108">
        <v>1271373</v>
      </c>
      <c r="N1108">
        <v>15</v>
      </c>
      <c r="O1108">
        <v>4</v>
      </c>
      <c r="P1108" t="s">
        <v>109</v>
      </c>
      <c r="Q1108" t="s">
        <v>4508</v>
      </c>
      <c r="R1108">
        <v>45</v>
      </c>
      <c r="S1108" t="s">
        <v>1287</v>
      </c>
      <c r="T1108">
        <v>0</v>
      </c>
      <c r="U1108">
        <v>0</v>
      </c>
      <c r="V1108">
        <v>0</v>
      </c>
      <c r="W1108">
        <v>0</v>
      </c>
      <c r="X1108">
        <v>0</v>
      </c>
      <c r="Y1108">
        <v>0</v>
      </c>
      <c r="Z1108">
        <v>0</v>
      </c>
      <c r="AA1108">
        <v>0</v>
      </c>
      <c r="AB1108">
        <v>50</v>
      </c>
      <c r="AC1108">
        <v>0</v>
      </c>
      <c r="AD1108">
        <v>0</v>
      </c>
      <c r="AE1108">
        <v>0</v>
      </c>
      <c r="AF1108">
        <v>0</v>
      </c>
      <c r="AG1108">
        <v>0</v>
      </c>
      <c r="AH1108">
        <v>50</v>
      </c>
      <c r="AI1108">
        <v>50</v>
      </c>
      <c r="AJ1108">
        <v>50</v>
      </c>
      <c r="AK1108">
        <v>50</v>
      </c>
      <c r="AL1108">
        <v>0</v>
      </c>
      <c r="AM1108">
        <v>0.3</v>
      </c>
      <c r="AN1108">
        <v>4.5454545454545459</v>
      </c>
      <c r="AO1108">
        <v>0</v>
      </c>
      <c r="AP1108" t="s">
        <v>101</v>
      </c>
      <c r="AQ1108" t="s">
        <v>86</v>
      </c>
      <c r="AR1108" t="s">
        <v>191</v>
      </c>
      <c r="AS1108">
        <v>0</v>
      </c>
      <c r="AT1108">
        <v>0</v>
      </c>
      <c r="AU1108">
        <v>0</v>
      </c>
      <c r="AV1108">
        <v>0</v>
      </c>
      <c r="AW1108">
        <v>0</v>
      </c>
      <c r="AX1108">
        <v>0</v>
      </c>
      <c r="AY1108">
        <v>0</v>
      </c>
      <c r="AZ1108" t="s">
        <v>74</v>
      </c>
      <c r="BA1108">
        <v>15</v>
      </c>
      <c r="BB1108">
        <v>0</v>
      </c>
      <c r="BC1108" t="s">
        <v>76</v>
      </c>
      <c r="BD1108">
        <v>0</v>
      </c>
      <c r="BE1108" t="s">
        <v>76</v>
      </c>
      <c r="BF1108">
        <v>0</v>
      </c>
      <c r="BG1108" t="s">
        <v>5777</v>
      </c>
    </row>
    <row r="1109" spans="1:59" x14ac:dyDescent="0.25">
      <c r="A1109" t="s">
        <v>1290</v>
      </c>
      <c r="B1109" t="s">
        <v>156</v>
      </c>
      <c r="C1109">
        <v>2</v>
      </c>
      <c r="D1109">
        <v>493</v>
      </c>
      <c r="E1109" t="s">
        <v>91</v>
      </c>
      <c r="F1109" t="s">
        <v>66</v>
      </c>
      <c r="G1109" t="s">
        <v>67</v>
      </c>
      <c r="H1109" t="s">
        <v>68</v>
      </c>
      <c r="I1109" t="s">
        <v>10</v>
      </c>
      <c r="J1109" t="s">
        <v>10</v>
      </c>
      <c r="K1109" t="s">
        <v>92</v>
      </c>
      <c r="L1109">
        <v>50</v>
      </c>
      <c r="M1109">
        <v>1271375</v>
      </c>
      <c r="N1109">
        <v>0</v>
      </c>
      <c r="O1109">
        <v>4</v>
      </c>
      <c r="P1109" t="s">
        <v>109</v>
      </c>
      <c r="Q1109" t="s">
        <v>4508</v>
      </c>
      <c r="R1109">
        <v>45</v>
      </c>
      <c r="S1109" t="s">
        <v>2681</v>
      </c>
      <c r="T1109">
        <v>0</v>
      </c>
      <c r="U1109">
        <v>0</v>
      </c>
      <c r="V1109">
        <v>0</v>
      </c>
      <c r="W1109">
        <v>0</v>
      </c>
      <c r="X1109">
        <v>0</v>
      </c>
      <c r="Y1109">
        <v>0</v>
      </c>
      <c r="Z1109">
        <v>0</v>
      </c>
      <c r="AA1109">
        <v>0</v>
      </c>
      <c r="AB1109">
        <v>50</v>
      </c>
      <c r="AC1109">
        <v>0</v>
      </c>
      <c r="AD1109">
        <v>0</v>
      </c>
      <c r="AE1109">
        <v>0</v>
      </c>
      <c r="AF1109">
        <v>0</v>
      </c>
      <c r="AG1109">
        <v>0</v>
      </c>
      <c r="AH1109">
        <v>0</v>
      </c>
      <c r="AI1109">
        <v>50</v>
      </c>
      <c r="AJ1109">
        <v>50</v>
      </c>
      <c r="AK1109">
        <v>50</v>
      </c>
      <c r="AL1109">
        <v>50</v>
      </c>
      <c r="AM1109">
        <v>0</v>
      </c>
      <c r="AN1109">
        <v>4.5454545454545459</v>
      </c>
      <c r="AO1109">
        <v>0</v>
      </c>
      <c r="AP1109" t="s">
        <v>2682</v>
      </c>
      <c r="AQ1109" t="s">
        <v>86</v>
      </c>
      <c r="AR1109" t="s">
        <v>191</v>
      </c>
      <c r="AS1109">
        <v>0</v>
      </c>
      <c r="AT1109">
        <v>0</v>
      </c>
      <c r="AU1109">
        <v>0</v>
      </c>
      <c r="AV1109">
        <v>0</v>
      </c>
      <c r="AW1109">
        <v>0</v>
      </c>
      <c r="AX1109">
        <v>0</v>
      </c>
      <c r="AY1109">
        <v>0</v>
      </c>
      <c r="AZ1109" t="s">
        <v>83</v>
      </c>
      <c r="BA1109">
        <v>0</v>
      </c>
      <c r="BB1109">
        <v>0</v>
      </c>
      <c r="BC1109" t="s">
        <v>76</v>
      </c>
      <c r="BD1109">
        <v>1</v>
      </c>
      <c r="BE1109" t="s">
        <v>76</v>
      </c>
      <c r="BF1109">
        <v>0</v>
      </c>
      <c r="BG1109" t="s">
        <v>5777</v>
      </c>
    </row>
    <row r="1110" spans="1:59" x14ac:dyDescent="0.25">
      <c r="A1110" t="s">
        <v>1291</v>
      </c>
      <c r="B1110" t="s">
        <v>156</v>
      </c>
      <c r="C1110">
        <v>2</v>
      </c>
      <c r="D1110">
        <v>494</v>
      </c>
      <c r="E1110" t="s">
        <v>91</v>
      </c>
      <c r="F1110" t="s">
        <v>66</v>
      </c>
      <c r="G1110" t="s">
        <v>67</v>
      </c>
      <c r="H1110" t="s">
        <v>68</v>
      </c>
      <c r="I1110" t="s">
        <v>10</v>
      </c>
      <c r="J1110" t="s">
        <v>10</v>
      </c>
      <c r="K1110" t="s">
        <v>92</v>
      </c>
      <c r="L1110">
        <v>50</v>
      </c>
      <c r="M1110">
        <v>1271377</v>
      </c>
      <c r="N1110">
        <v>0</v>
      </c>
      <c r="O1110">
        <v>4</v>
      </c>
      <c r="P1110" t="s">
        <v>109</v>
      </c>
      <c r="Q1110" t="s">
        <v>4508</v>
      </c>
      <c r="R1110">
        <v>45</v>
      </c>
      <c r="S1110" t="s">
        <v>2681</v>
      </c>
      <c r="T1110">
        <v>0</v>
      </c>
      <c r="U1110">
        <v>0</v>
      </c>
      <c r="V1110">
        <v>0</v>
      </c>
      <c r="W1110">
        <v>0</v>
      </c>
      <c r="X1110">
        <v>0</v>
      </c>
      <c r="Y1110">
        <v>0</v>
      </c>
      <c r="Z1110">
        <v>0</v>
      </c>
      <c r="AA1110">
        <v>0</v>
      </c>
      <c r="AB1110">
        <v>50</v>
      </c>
      <c r="AC1110">
        <v>0</v>
      </c>
      <c r="AD1110">
        <v>0</v>
      </c>
      <c r="AE1110">
        <v>0</v>
      </c>
      <c r="AF1110">
        <v>0</v>
      </c>
      <c r="AG1110">
        <v>0</v>
      </c>
      <c r="AH1110">
        <v>0</v>
      </c>
      <c r="AI1110">
        <v>50</v>
      </c>
      <c r="AJ1110">
        <v>50</v>
      </c>
      <c r="AK1110">
        <v>50</v>
      </c>
      <c r="AL1110">
        <v>50</v>
      </c>
      <c r="AM1110">
        <v>0</v>
      </c>
      <c r="AN1110">
        <v>4.5454545454545459</v>
      </c>
      <c r="AO1110">
        <v>0</v>
      </c>
      <c r="AP1110" t="s">
        <v>2682</v>
      </c>
      <c r="AQ1110" t="s">
        <v>86</v>
      </c>
      <c r="AR1110" t="s">
        <v>191</v>
      </c>
      <c r="AS1110">
        <v>0</v>
      </c>
      <c r="AT1110">
        <v>0</v>
      </c>
      <c r="AU1110">
        <v>0</v>
      </c>
      <c r="AV1110">
        <v>0</v>
      </c>
      <c r="AW1110">
        <v>0</v>
      </c>
      <c r="AX1110">
        <v>0</v>
      </c>
      <c r="AY1110">
        <v>0</v>
      </c>
      <c r="AZ1110" t="s">
        <v>83</v>
      </c>
      <c r="BA1110">
        <v>0</v>
      </c>
      <c r="BB1110">
        <v>0</v>
      </c>
      <c r="BC1110" t="s">
        <v>76</v>
      </c>
      <c r="BD1110">
        <v>2</v>
      </c>
      <c r="BE1110" t="s">
        <v>76</v>
      </c>
      <c r="BF1110">
        <v>0</v>
      </c>
      <c r="BG1110" t="s">
        <v>5777</v>
      </c>
    </row>
    <row r="1111" spans="1:59" x14ac:dyDescent="0.25">
      <c r="A1111" t="s">
        <v>1292</v>
      </c>
      <c r="B1111" t="s">
        <v>156</v>
      </c>
      <c r="C1111">
        <v>2</v>
      </c>
      <c r="D1111">
        <v>495</v>
      </c>
      <c r="E1111" t="s">
        <v>91</v>
      </c>
      <c r="F1111" t="s">
        <v>66</v>
      </c>
      <c r="G1111" t="s">
        <v>67</v>
      </c>
      <c r="H1111" t="s">
        <v>68</v>
      </c>
      <c r="I1111" t="s">
        <v>10</v>
      </c>
      <c r="J1111" t="s">
        <v>10</v>
      </c>
      <c r="K1111" t="s">
        <v>92</v>
      </c>
      <c r="L1111">
        <v>50</v>
      </c>
      <c r="M1111">
        <v>1271379</v>
      </c>
      <c r="N1111">
        <v>0</v>
      </c>
      <c r="O1111">
        <v>4</v>
      </c>
      <c r="P1111" t="s">
        <v>109</v>
      </c>
      <c r="Q1111" t="s">
        <v>4508</v>
      </c>
      <c r="R1111">
        <v>45</v>
      </c>
      <c r="S1111" t="s">
        <v>2681</v>
      </c>
      <c r="T1111">
        <v>0</v>
      </c>
      <c r="U1111">
        <v>0</v>
      </c>
      <c r="V1111">
        <v>0</v>
      </c>
      <c r="W1111">
        <v>0</v>
      </c>
      <c r="X1111">
        <v>0</v>
      </c>
      <c r="Y1111">
        <v>0</v>
      </c>
      <c r="Z1111">
        <v>0</v>
      </c>
      <c r="AA1111">
        <v>0</v>
      </c>
      <c r="AB1111">
        <v>50</v>
      </c>
      <c r="AC1111">
        <v>0</v>
      </c>
      <c r="AD1111">
        <v>0</v>
      </c>
      <c r="AE1111">
        <v>0</v>
      </c>
      <c r="AF1111">
        <v>0</v>
      </c>
      <c r="AG1111">
        <v>0</v>
      </c>
      <c r="AH1111">
        <v>0</v>
      </c>
      <c r="AI1111">
        <v>50</v>
      </c>
      <c r="AJ1111">
        <v>50</v>
      </c>
      <c r="AK1111">
        <v>50</v>
      </c>
      <c r="AL1111">
        <v>50</v>
      </c>
      <c r="AM1111">
        <v>0</v>
      </c>
      <c r="AN1111">
        <v>4.5454545454545459</v>
      </c>
      <c r="AO1111">
        <v>0</v>
      </c>
      <c r="AP1111" t="s">
        <v>2682</v>
      </c>
      <c r="AQ1111" t="s">
        <v>86</v>
      </c>
      <c r="AR1111" t="s">
        <v>191</v>
      </c>
      <c r="AS1111">
        <v>0</v>
      </c>
      <c r="AT1111">
        <v>0</v>
      </c>
      <c r="AU1111">
        <v>0</v>
      </c>
      <c r="AV1111">
        <v>0</v>
      </c>
      <c r="AW1111">
        <v>0</v>
      </c>
      <c r="AX1111">
        <v>0</v>
      </c>
      <c r="AY1111">
        <v>0</v>
      </c>
      <c r="AZ1111" t="s">
        <v>83</v>
      </c>
      <c r="BA1111">
        <v>0</v>
      </c>
      <c r="BB1111">
        <v>0</v>
      </c>
      <c r="BC1111" t="s">
        <v>76</v>
      </c>
      <c r="BD1111">
        <v>3</v>
      </c>
      <c r="BE1111" t="s">
        <v>76</v>
      </c>
      <c r="BF1111">
        <v>0</v>
      </c>
      <c r="BG1111" t="s">
        <v>5777</v>
      </c>
    </row>
    <row r="1112" spans="1:59" x14ac:dyDescent="0.25">
      <c r="A1112" t="s">
        <v>1293</v>
      </c>
      <c r="B1112" t="s">
        <v>156</v>
      </c>
      <c r="C1112">
        <v>2</v>
      </c>
      <c r="D1112">
        <v>496</v>
      </c>
      <c r="E1112" t="s">
        <v>91</v>
      </c>
      <c r="F1112" t="s">
        <v>66</v>
      </c>
      <c r="G1112" t="s">
        <v>67</v>
      </c>
      <c r="H1112" t="s">
        <v>68</v>
      </c>
      <c r="I1112" t="s">
        <v>10</v>
      </c>
      <c r="J1112" t="s">
        <v>10</v>
      </c>
      <c r="K1112" t="s">
        <v>92</v>
      </c>
      <c r="L1112">
        <v>50</v>
      </c>
      <c r="M1112">
        <v>1271381</v>
      </c>
      <c r="N1112">
        <v>0</v>
      </c>
      <c r="O1112">
        <v>4</v>
      </c>
      <c r="P1112" t="s">
        <v>109</v>
      </c>
      <c r="Q1112" t="s">
        <v>4508</v>
      </c>
      <c r="R1112">
        <v>45</v>
      </c>
      <c r="S1112" t="s">
        <v>2681</v>
      </c>
      <c r="T1112">
        <v>0</v>
      </c>
      <c r="U1112">
        <v>0</v>
      </c>
      <c r="V1112">
        <v>0</v>
      </c>
      <c r="W1112">
        <v>0</v>
      </c>
      <c r="X1112">
        <v>0</v>
      </c>
      <c r="Y1112">
        <v>0</v>
      </c>
      <c r="Z1112">
        <v>0</v>
      </c>
      <c r="AA1112">
        <v>0</v>
      </c>
      <c r="AB1112">
        <v>50</v>
      </c>
      <c r="AC1112">
        <v>0</v>
      </c>
      <c r="AD1112">
        <v>0</v>
      </c>
      <c r="AE1112">
        <v>0</v>
      </c>
      <c r="AF1112">
        <v>0</v>
      </c>
      <c r="AG1112">
        <v>0</v>
      </c>
      <c r="AH1112">
        <v>0</v>
      </c>
      <c r="AI1112">
        <v>50</v>
      </c>
      <c r="AJ1112">
        <v>50</v>
      </c>
      <c r="AK1112">
        <v>50</v>
      </c>
      <c r="AL1112">
        <v>50</v>
      </c>
      <c r="AM1112">
        <v>0</v>
      </c>
      <c r="AN1112">
        <v>4.5454545454545459</v>
      </c>
      <c r="AO1112">
        <v>0</v>
      </c>
      <c r="AP1112" t="s">
        <v>2682</v>
      </c>
      <c r="AQ1112" t="s">
        <v>86</v>
      </c>
      <c r="AR1112" t="s">
        <v>191</v>
      </c>
      <c r="AS1112">
        <v>0</v>
      </c>
      <c r="AT1112">
        <v>0</v>
      </c>
      <c r="AU1112">
        <v>0</v>
      </c>
      <c r="AV1112">
        <v>0</v>
      </c>
      <c r="AW1112">
        <v>0</v>
      </c>
      <c r="AX1112">
        <v>0</v>
      </c>
      <c r="AY1112">
        <v>0</v>
      </c>
      <c r="AZ1112" t="s">
        <v>83</v>
      </c>
      <c r="BA1112">
        <v>0</v>
      </c>
      <c r="BB1112">
        <v>0</v>
      </c>
      <c r="BC1112" t="s">
        <v>76</v>
      </c>
      <c r="BD1112">
        <v>4</v>
      </c>
      <c r="BE1112" t="s">
        <v>76</v>
      </c>
      <c r="BF1112">
        <v>0</v>
      </c>
      <c r="BG1112" t="s">
        <v>5777</v>
      </c>
    </row>
    <row r="1113" spans="1:59" x14ac:dyDescent="0.25">
      <c r="A1113" t="s">
        <v>1294</v>
      </c>
      <c r="B1113" t="s">
        <v>156</v>
      </c>
      <c r="C1113">
        <v>2</v>
      </c>
      <c r="D1113">
        <v>497</v>
      </c>
      <c r="E1113" t="s">
        <v>91</v>
      </c>
      <c r="F1113" t="s">
        <v>66</v>
      </c>
      <c r="G1113" t="s">
        <v>67</v>
      </c>
      <c r="H1113" t="s">
        <v>68</v>
      </c>
      <c r="I1113" t="s">
        <v>10</v>
      </c>
      <c r="J1113" t="s">
        <v>10</v>
      </c>
      <c r="K1113" t="s">
        <v>92</v>
      </c>
      <c r="L1113">
        <v>50</v>
      </c>
      <c r="M1113">
        <v>1271383</v>
      </c>
      <c r="N1113">
        <v>0</v>
      </c>
      <c r="O1113">
        <v>4</v>
      </c>
      <c r="P1113" t="s">
        <v>109</v>
      </c>
      <c r="Q1113" t="s">
        <v>4508</v>
      </c>
      <c r="R1113">
        <v>45</v>
      </c>
      <c r="S1113" t="s">
        <v>2681</v>
      </c>
      <c r="T1113">
        <v>0</v>
      </c>
      <c r="U1113">
        <v>0</v>
      </c>
      <c r="V1113">
        <v>0</v>
      </c>
      <c r="W1113">
        <v>0</v>
      </c>
      <c r="X1113">
        <v>0</v>
      </c>
      <c r="Y1113">
        <v>0</v>
      </c>
      <c r="Z1113">
        <v>0</v>
      </c>
      <c r="AA1113">
        <v>0</v>
      </c>
      <c r="AB1113">
        <v>50</v>
      </c>
      <c r="AC1113">
        <v>0</v>
      </c>
      <c r="AD1113">
        <v>0</v>
      </c>
      <c r="AE1113">
        <v>0</v>
      </c>
      <c r="AF1113">
        <v>0</v>
      </c>
      <c r="AG1113">
        <v>0</v>
      </c>
      <c r="AH1113">
        <v>0</v>
      </c>
      <c r="AI1113">
        <v>50</v>
      </c>
      <c r="AJ1113">
        <v>50</v>
      </c>
      <c r="AK1113">
        <v>50</v>
      </c>
      <c r="AL1113">
        <v>50</v>
      </c>
      <c r="AM1113">
        <v>0</v>
      </c>
      <c r="AN1113">
        <v>4.5454545454545459</v>
      </c>
      <c r="AO1113">
        <v>0</v>
      </c>
      <c r="AP1113" t="s">
        <v>2682</v>
      </c>
      <c r="AQ1113" t="s">
        <v>86</v>
      </c>
      <c r="AR1113" t="s">
        <v>191</v>
      </c>
      <c r="AS1113">
        <v>0</v>
      </c>
      <c r="AT1113">
        <v>0</v>
      </c>
      <c r="AU1113">
        <v>0</v>
      </c>
      <c r="AV1113">
        <v>0</v>
      </c>
      <c r="AW1113">
        <v>0</v>
      </c>
      <c r="AX1113">
        <v>0</v>
      </c>
      <c r="AY1113">
        <v>0</v>
      </c>
      <c r="AZ1113" t="s">
        <v>83</v>
      </c>
      <c r="BA1113">
        <v>0</v>
      </c>
      <c r="BB1113">
        <v>0</v>
      </c>
      <c r="BC1113" t="s">
        <v>76</v>
      </c>
      <c r="BD1113">
        <v>5</v>
      </c>
      <c r="BE1113" t="s">
        <v>76</v>
      </c>
      <c r="BF1113">
        <v>0</v>
      </c>
      <c r="BG1113" t="s">
        <v>5777</v>
      </c>
    </row>
    <row r="1114" spans="1:59" x14ac:dyDescent="0.25">
      <c r="A1114" t="s">
        <v>1295</v>
      </c>
      <c r="B1114" t="s">
        <v>156</v>
      </c>
      <c r="C1114">
        <v>2</v>
      </c>
      <c r="D1114">
        <v>498</v>
      </c>
      <c r="E1114" t="s">
        <v>91</v>
      </c>
      <c r="F1114" t="s">
        <v>66</v>
      </c>
      <c r="G1114" t="s">
        <v>67</v>
      </c>
      <c r="H1114" t="s">
        <v>68</v>
      </c>
      <c r="I1114" t="s">
        <v>10</v>
      </c>
      <c r="J1114" t="s">
        <v>10</v>
      </c>
      <c r="K1114" t="s">
        <v>92</v>
      </c>
      <c r="L1114">
        <v>50</v>
      </c>
      <c r="M1114">
        <v>1271385</v>
      </c>
      <c r="N1114">
        <v>0</v>
      </c>
      <c r="O1114">
        <v>4</v>
      </c>
      <c r="P1114" t="s">
        <v>109</v>
      </c>
      <c r="Q1114" t="s">
        <v>4508</v>
      </c>
      <c r="R1114">
        <v>45</v>
      </c>
      <c r="S1114" t="s">
        <v>2681</v>
      </c>
      <c r="T1114">
        <v>0</v>
      </c>
      <c r="U1114">
        <v>0</v>
      </c>
      <c r="V1114">
        <v>0</v>
      </c>
      <c r="W1114">
        <v>0</v>
      </c>
      <c r="X1114">
        <v>0</v>
      </c>
      <c r="Y1114">
        <v>0</v>
      </c>
      <c r="Z1114">
        <v>0</v>
      </c>
      <c r="AA1114">
        <v>0</v>
      </c>
      <c r="AB1114">
        <v>50</v>
      </c>
      <c r="AC1114">
        <v>0</v>
      </c>
      <c r="AD1114">
        <v>0</v>
      </c>
      <c r="AE1114">
        <v>0</v>
      </c>
      <c r="AF1114">
        <v>0</v>
      </c>
      <c r="AG1114">
        <v>0</v>
      </c>
      <c r="AH1114">
        <v>0</v>
      </c>
      <c r="AI1114">
        <v>50</v>
      </c>
      <c r="AJ1114">
        <v>50</v>
      </c>
      <c r="AK1114">
        <v>50</v>
      </c>
      <c r="AL1114">
        <v>50</v>
      </c>
      <c r="AM1114">
        <v>0</v>
      </c>
      <c r="AN1114">
        <v>4.5454545454545459</v>
      </c>
      <c r="AO1114">
        <v>0</v>
      </c>
      <c r="AP1114" t="s">
        <v>2682</v>
      </c>
      <c r="AQ1114" t="s">
        <v>86</v>
      </c>
      <c r="AR1114" t="s">
        <v>191</v>
      </c>
      <c r="AS1114">
        <v>0</v>
      </c>
      <c r="AT1114">
        <v>0</v>
      </c>
      <c r="AU1114">
        <v>0</v>
      </c>
      <c r="AV1114">
        <v>0</v>
      </c>
      <c r="AW1114">
        <v>0</v>
      </c>
      <c r="AX1114">
        <v>0</v>
      </c>
      <c r="AY1114">
        <v>0</v>
      </c>
      <c r="AZ1114" t="s">
        <v>83</v>
      </c>
      <c r="BA1114">
        <v>0</v>
      </c>
      <c r="BB1114">
        <v>0</v>
      </c>
      <c r="BC1114" t="s">
        <v>76</v>
      </c>
      <c r="BD1114">
        <v>6</v>
      </c>
      <c r="BE1114" t="s">
        <v>76</v>
      </c>
      <c r="BF1114">
        <v>0</v>
      </c>
      <c r="BG1114" t="s">
        <v>5777</v>
      </c>
    </row>
    <row r="1115" spans="1:59" x14ac:dyDescent="0.25">
      <c r="A1115" t="s">
        <v>1296</v>
      </c>
      <c r="B1115" t="s">
        <v>156</v>
      </c>
      <c r="C1115">
        <v>2</v>
      </c>
      <c r="D1115">
        <v>499</v>
      </c>
      <c r="E1115" t="s">
        <v>91</v>
      </c>
      <c r="F1115" t="s">
        <v>66</v>
      </c>
      <c r="G1115" t="s">
        <v>67</v>
      </c>
      <c r="H1115" t="s">
        <v>68</v>
      </c>
      <c r="I1115" t="s">
        <v>10</v>
      </c>
      <c r="J1115" t="s">
        <v>10</v>
      </c>
      <c r="K1115" t="s">
        <v>92</v>
      </c>
      <c r="L1115">
        <v>50</v>
      </c>
      <c r="M1115">
        <v>1271387</v>
      </c>
      <c r="N1115">
        <v>0</v>
      </c>
      <c r="O1115">
        <v>4</v>
      </c>
      <c r="P1115" t="s">
        <v>109</v>
      </c>
      <c r="Q1115" t="s">
        <v>4508</v>
      </c>
      <c r="R1115">
        <v>45</v>
      </c>
      <c r="S1115" t="s">
        <v>2681</v>
      </c>
      <c r="T1115">
        <v>0</v>
      </c>
      <c r="U1115">
        <v>0</v>
      </c>
      <c r="V1115">
        <v>0</v>
      </c>
      <c r="W1115">
        <v>0</v>
      </c>
      <c r="X1115">
        <v>0</v>
      </c>
      <c r="Y1115">
        <v>0</v>
      </c>
      <c r="Z1115">
        <v>0</v>
      </c>
      <c r="AA1115">
        <v>0</v>
      </c>
      <c r="AB1115">
        <v>50</v>
      </c>
      <c r="AC1115">
        <v>0</v>
      </c>
      <c r="AD1115">
        <v>0</v>
      </c>
      <c r="AE1115">
        <v>0</v>
      </c>
      <c r="AF1115">
        <v>0</v>
      </c>
      <c r="AG1115">
        <v>0</v>
      </c>
      <c r="AH1115">
        <v>0</v>
      </c>
      <c r="AI1115">
        <v>50</v>
      </c>
      <c r="AJ1115">
        <v>50</v>
      </c>
      <c r="AK1115">
        <v>50</v>
      </c>
      <c r="AL1115">
        <v>50</v>
      </c>
      <c r="AM1115">
        <v>0</v>
      </c>
      <c r="AN1115">
        <v>4.5454545454545459</v>
      </c>
      <c r="AO1115">
        <v>0</v>
      </c>
      <c r="AP1115" t="s">
        <v>2682</v>
      </c>
      <c r="AQ1115" t="s">
        <v>86</v>
      </c>
      <c r="AR1115" t="s">
        <v>191</v>
      </c>
      <c r="AS1115">
        <v>0</v>
      </c>
      <c r="AT1115">
        <v>0</v>
      </c>
      <c r="AU1115">
        <v>0</v>
      </c>
      <c r="AV1115">
        <v>0</v>
      </c>
      <c r="AW1115">
        <v>0</v>
      </c>
      <c r="AX1115">
        <v>0</v>
      </c>
      <c r="AY1115">
        <v>0</v>
      </c>
      <c r="AZ1115" t="s">
        <v>83</v>
      </c>
      <c r="BA1115">
        <v>0</v>
      </c>
      <c r="BB1115">
        <v>0</v>
      </c>
      <c r="BC1115" t="s">
        <v>81</v>
      </c>
      <c r="BD1115">
        <v>7</v>
      </c>
      <c r="BE1115" t="s">
        <v>76</v>
      </c>
      <c r="BF1115">
        <v>0</v>
      </c>
      <c r="BG1115" t="s">
        <v>5777</v>
      </c>
    </row>
    <row r="1116" spans="1:59" x14ac:dyDescent="0.25">
      <c r="A1116" t="s">
        <v>1297</v>
      </c>
      <c r="B1116" t="s">
        <v>156</v>
      </c>
      <c r="C1116">
        <v>2</v>
      </c>
      <c r="D1116">
        <v>500</v>
      </c>
      <c r="E1116">
        <v>3</v>
      </c>
      <c r="F1116" t="s">
        <v>112</v>
      </c>
      <c r="G1116" t="s">
        <v>67</v>
      </c>
      <c r="H1116" t="s">
        <v>68</v>
      </c>
      <c r="I1116" t="s">
        <v>7</v>
      </c>
      <c r="J1116" t="s">
        <v>7</v>
      </c>
      <c r="K1116" t="s">
        <v>70</v>
      </c>
      <c r="L1116">
        <v>50</v>
      </c>
      <c r="M1116">
        <v>1271389</v>
      </c>
      <c r="N1116">
        <v>11.5</v>
      </c>
      <c r="O1116">
        <v>4</v>
      </c>
      <c r="P1116" t="s">
        <v>109</v>
      </c>
      <c r="Q1116" t="s">
        <v>4509</v>
      </c>
      <c r="R1116">
        <v>46</v>
      </c>
      <c r="S1116" t="s">
        <v>2701</v>
      </c>
      <c r="T1116">
        <v>21</v>
      </c>
      <c r="U1116">
        <v>26</v>
      </c>
      <c r="V1116">
        <v>0</v>
      </c>
      <c r="W1116">
        <v>0</v>
      </c>
      <c r="X1116">
        <v>0</v>
      </c>
      <c r="Y1116">
        <v>0</v>
      </c>
      <c r="Z1116">
        <v>21</v>
      </c>
      <c r="AA1116">
        <v>26</v>
      </c>
      <c r="AB1116">
        <v>50</v>
      </c>
      <c r="AC1116">
        <v>47</v>
      </c>
      <c r="AD1116">
        <v>0</v>
      </c>
      <c r="AE1116">
        <v>0</v>
      </c>
      <c r="AF1116">
        <v>47</v>
      </c>
      <c r="AG1116">
        <v>0</v>
      </c>
      <c r="AH1116">
        <v>3</v>
      </c>
      <c r="AI1116">
        <v>3</v>
      </c>
      <c r="AJ1116">
        <v>3</v>
      </c>
      <c r="AK1116">
        <v>3</v>
      </c>
      <c r="AL1116">
        <v>0</v>
      </c>
      <c r="AM1116">
        <v>0.23</v>
      </c>
      <c r="AN1116">
        <v>0.27272727272727271</v>
      </c>
      <c r="AO1116">
        <v>0</v>
      </c>
      <c r="AP1116" t="s">
        <v>82</v>
      </c>
      <c r="AQ1116" t="s">
        <v>73</v>
      </c>
      <c r="AR1116" t="s">
        <v>1101</v>
      </c>
      <c r="AS1116">
        <v>5451</v>
      </c>
      <c r="AT1116">
        <v>5388</v>
      </c>
      <c r="AU1116">
        <v>0</v>
      </c>
      <c r="AV1116">
        <v>0</v>
      </c>
      <c r="AW1116">
        <v>10.839</v>
      </c>
      <c r="AX1116">
        <v>0.23061702127659575</v>
      </c>
      <c r="AY1116">
        <v>10.839</v>
      </c>
      <c r="AZ1116" t="s">
        <v>74</v>
      </c>
      <c r="BA1116">
        <v>0.66099999999999959</v>
      </c>
      <c r="BB1116">
        <v>2.8662238213857347</v>
      </c>
      <c r="BC1116" t="s">
        <v>75</v>
      </c>
      <c r="BD1116">
        <v>0</v>
      </c>
      <c r="BE1116" t="s">
        <v>76</v>
      </c>
      <c r="BF1116">
        <v>11.071999999999999</v>
      </c>
      <c r="BG1116" t="s">
        <v>5778</v>
      </c>
    </row>
    <row r="1117" spans="1:59" x14ac:dyDescent="0.25">
      <c r="A1117" t="s">
        <v>1299</v>
      </c>
      <c r="B1117" t="s">
        <v>156</v>
      </c>
      <c r="C1117">
        <v>2</v>
      </c>
      <c r="D1117">
        <v>501</v>
      </c>
      <c r="E1117">
        <v>3</v>
      </c>
      <c r="F1117" t="s">
        <v>112</v>
      </c>
      <c r="G1117" t="s">
        <v>67</v>
      </c>
      <c r="H1117" t="s">
        <v>68</v>
      </c>
      <c r="I1117" t="s">
        <v>7</v>
      </c>
      <c r="J1117" t="s">
        <v>7</v>
      </c>
      <c r="K1117" t="s">
        <v>70</v>
      </c>
      <c r="L1117">
        <v>50</v>
      </c>
      <c r="M1117">
        <v>1271275</v>
      </c>
      <c r="N1117">
        <v>9</v>
      </c>
      <c r="O1117">
        <v>4</v>
      </c>
      <c r="P1117" t="s">
        <v>109</v>
      </c>
      <c r="Q1117" t="s">
        <v>4509</v>
      </c>
      <c r="R1117">
        <v>46</v>
      </c>
      <c r="S1117" t="s">
        <v>2701</v>
      </c>
      <c r="T1117">
        <v>19</v>
      </c>
      <c r="U1117">
        <v>24</v>
      </c>
      <c r="V1117">
        <v>2</v>
      </c>
      <c r="W1117">
        <v>0</v>
      </c>
      <c r="X1117">
        <v>2</v>
      </c>
      <c r="Y1117">
        <v>0</v>
      </c>
      <c r="Z1117">
        <v>21</v>
      </c>
      <c r="AA1117">
        <v>26</v>
      </c>
      <c r="AB1117">
        <v>50</v>
      </c>
      <c r="AC1117">
        <v>43</v>
      </c>
      <c r="AD1117">
        <v>4</v>
      </c>
      <c r="AE1117">
        <v>0</v>
      </c>
      <c r="AF1117">
        <v>47</v>
      </c>
      <c r="AG1117">
        <v>0</v>
      </c>
      <c r="AH1117">
        <v>7</v>
      </c>
      <c r="AI1117">
        <v>3</v>
      </c>
      <c r="AJ1117">
        <v>7</v>
      </c>
      <c r="AK1117">
        <v>7</v>
      </c>
      <c r="AL1117">
        <v>0</v>
      </c>
      <c r="AM1117">
        <v>0.18</v>
      </c>
      <c r="AN1117">
        <v>0.63636363636363635</v>
      </c>
      <c r="AO1117">
        <v>0</v>
      </c>
      <c r="AP1117" t="s">
        <v>82</v>
      </c>
      <c r="AQ1117" t="s">
        <v>73</v>
      </c>
      <c r="AR1117" t="s">
        <v>1101</v>
      </c>
      <c r="AS1117">
        <v>4212</v>
      </c>
      <c r="AT1117">
        <v>4099</v>
      </c>
      <c r="AU1117">
        <v>0</v>
      </c>
      <c r="AV1117">
        <v>0</v>
      </c>
      <c r="AW1117">
        <v>8.3109999999999999</v>
      </c>
      <c r="AX1117">
        <v>0.19327906976744186</v>
      </c>
      <c r="AY1117">
        <v>9.084116279069768</v>
      </c>
      <c r="AZ1117" t="s">
        <v>74</v>
      </c>
      <c r="BA1117">
        <v>-8.4116279069768041E-2</v>
      </c>
      <c r="BB1117">
        <v>-0.4352063530261131</v>
      </c>
      <c r="BC1117" t="s">
        <v>76</v>
      </c>
      <c r="BD1117">
        <v>0</v>
      </c>
      <c r="BE1117" t="s">
        <v>76</v>
      </c>
      <c r="BF1117">
        <v>8.7379999999999995</v>
      </c>
      <c r="BG1117" t="s">
        <v>5778</v>
      </c>
    </row>
    <row r="1118" spans="1:59" x14ac:dyDescent="0.25">
      <c r="A1118" t="s">
        <v>1300</v>
      </c>
      <c r="B1118" t="s">
        <v>156</v>
      </c>
      <c r="C1118">
        <v>2</v>
      </c>
      <c r="D1118">
        <v>502</v>
      </c>
      <c r="E1118">
        <v>3</v>
      </c>
      <c r="F1118" t="s">
        <v>112</v>
      </c>
      <c r="G1118" t="s">
        <v>67</v>
      </c>
      <c r="H1118" t="s">
        <v>68</v>
      </c>
      <c r="I1118" t="s">
        <v>7</v>
      </c>
      <c r="J1118" t="s">
        <v>7</v>
      </c>
      <c r="K1118" t="s">
        <v>70</v>
      </c>
      <c r="L1118">
        <v>50</v>
      </c>
      <c r="M1118">
        <v>1271277</v>
      </c>
      <c r="N1118">
        <v>9</v>
      </c>
      <c r="O1118">
        <v>4</v>
      </c>
      <c r="P1118" t="s">
        <v>109</v>
      </c>
      <c r="Q1118" t="s">
        <v>4509</v>
      </c>
      <c r="R1118">
        <v>46</v>
      </c>
      <c r="S1118" t="s">
        <v>2701</v>
      </c>
      <c r="T1118">
        <v>19</v>
      </c>
      <c r="U1118">
        <v>24</v>
      </c>
      <c r="V1118">
        <v>2</v>
      </c>
      <c r="W1118">
        <v>0</v>
      </c>
      <c r="X1118">
        <v>2</v>
      </c>
      <c r="Y1118">
        <v>0</v>
      </c>
      <c r="Z1118">
        <v>21</v>
      </c>
      <c r="AA1118">
        <v>26</v>
      </c>
      <c r="AB1118">
        <v>50</v>
      </c>
      <c r="AC1118">
        <v>43</v>
      </c>
      <c r="AD1118">
        <v>4</v>
      </c>
      <c r="AE1118">
        <v>0</v>
      </c>
      <c r="AF1118">
        <v>47</v>
      </c>
      <c r="AG1118">
        <v>0</v>
      </c>
      <c r="AH1118">
        <v>7</v>
      </c>
      <c r="AI1118">
        <v>3</v>
      </c>
      <c r="AJ1118">
        <v>7</v>
      </c>
      <c r="AK1118">
        <v>7</v>
      </c>
      <c r="AL1118">
        <v>0</v>
      </c>
      <c r="AM1118">
        <v>0.18</v>
      </c>
      <c r="AN1118">
        <v>0.63636363636363635</v>
      </c>
      <c r="AO1118">
        <v>0</v>
      </c>
      <c r="AP1118" t="s">
        <v>82</v>
      </c>
      <c r="AQ1118" t="s">
        <v>73</v>
      </c>
      <c r="AR1118" t="s">
        <v>1101</v>
      </c>
      <c r="AS1118">
        <v>3606</v>
      </c>
      <c r="AT1118">
        <v>3485</v>
      </c>
      <c r="AU1118">
        <v>0</v>
      </c>
      <c r="AV1118">
        <v>0</v>
      </c>
      <c r="AW1118">
        <v>7.0910000000000002</v>
      </c>
      <c r="AX1118">
        <v>0.16490697674418606</v>
      </c>
      <c r="AY1118">
        <v>7.750627906976745</v>
      </c>
      <c r="AZ1118" t="s">
        <v>74</v>
      </c>
      <c r="BA1118">
        <v>1.249372093023255</v>
      </c>
      <c r="BB1118">
        <v>7.576223381751511</v>
      </c>
      <c r="BC1118" t="s">
        <v>76</v>
      </c>
      <c r="BD1118">
        <v>0</v>
      </c>
      <c r="BE1118" t="s">
        <v>76</v>
      </c>
      <c r="BF1118">
        <v>7.2290000000000001</v>
      </c>
      <c r="BG1118" t="s">
        <v>5778</v>
      </c>
    </row>
    <row r="1119" spans="1:59" x14ac:dyDescent="0.25">
      <c r="A1119" t="s">
        <v>1301</v>
      </c>
      <c r="B1119" t="s">
        <v>156</v>
      </c>
      <c r="C1119">
        <v>2</v>
      </c>
      <c r="D1119">
        <v>503</v>
      </c>
      <c r="E1119">
        <v>3</v>
      </c>
      <c r="F1119" t="s">
        <v>112</v>
      </c>
      <c r="G1119" t="s">
        <v>67</v>
      </c>
      <c r="H1119" t="s">
        <v>68</v>
      </c>
      <c r="I1119" t="s">
        <v>7</v>
      </c>
      <c r="J1119" t="s">
        <v>7</v>
      </c>
      <c r="K1119" t="s">
        <v>70</v>
      </c>
      <c r="L1119">
        <v>50</v>
      </c>
      <c r="M1119">
        <v>1271279</v>
      </c>
      <c r="N1119">
        <v>9</v>
      </c>
      <c r="O1119">
        <v>4</v>
      </c>
      <c r="P1119" t="s">
        <v>109</v>
      </c>
      <c r="Q1119" t="s">
        <v>4509</v>
      </c>
      <c r="R1119">
        <v>46</v>
      </c>
      <c r="S1119" t="s">
        <v>2701</v>
      </c>
      <c r="T1119">
        <v>19</v>
      </c>
      <c r="U1119">
        <v>24</v>
      </c>
      <c r="V1119">
        <v>2</v>
      </c>
      <c r="W1119">
        <v>0</v>
      </c>
      <c r="X1119">
        <v>2</v>
      </c>
      <c r="Y1119">
        <v>0</v>
      </c>
      <c r="Z1119">
        <v>21</v>
      </c>
      <c r="AA1119">
        <v>26</v>
      </c>
      <c r="AB1119">
        <v>50</v>
      </c>
      <c r="AC1119">
        <v>43</v>
      </c>
      <c r="AD1119">
        <v>4</v>
      </c>
      <c r="AE1119">
        <v>0</v>
      </c>
      <c r="AF1119">
        <v>47</v>
      </c>
      <c r="AG1119">
        <v>0</v>
      </c>
      <c r="AH1119">
        <v>7</v>
      </c>
      <c r="AI1119">
        <v>3</v>
      </c>
      <c r="AJ1119">
        <v>7</v>
      </c>
      <c r="AK1119">
        <v>7</v>
      </c>
      <c r="AL1119">
        <v>0</v>
      </c>
      <c r="AM1119">
        <v>0.18</v>
      </c>
      <c r="AN1119">
        <v>0.63636363636363635</v>
      </c>
      <c r="AO1119">
        <v>0</v>
      </c>
      <c r="AP1119" t="s">
        <v>82</v>
      </c>
      <c r="AQ1119" t="s">
        <v>73</v>
      </c>
      <c r="AR1119" t="s">
        <v>1101</v>
      </c>
      <c r="AS1119">
        <v>4145</v>
      </c>
      <c r="AT1119">
        <v>4121</v>
      </c>
      <c r="AU1119">
        <v>0</v>
      </c>
      <c r="AV1119">
        <v>0</v>
      </c>
      <c r="AW1119">
        <v>8.266</v>
      </c>
      <c r="AX1119">
        <v>0.19223255813953488</v>
      </c>
      <c r="AY1119">
        <v>9.0349302325581391</v>
      </c>
      <c r="AZ1119" t="s">
        <v>74</v>
      </c>
      <c r="BA1119">
        <v>-3.4930232558139096E-2</v>
      </c>
      <c r="BB1119">
        <v>-0.18170820227437467</v>
      </c>
      <c r="BC1119" t="s">
        <v>76</v>
      </c>
      <c r="BD1119">
        <v>0</v>
      </c>
      <c r="BE1119" t="s">
        <v>76</v>
      </c>
      <c r="BF1119">
        <v>8.5280000000000005</v>
      </c>
      <c r="BG1119" t="s">
        <v>5778</v>
      </c>
    </row>
    <row r="1120" spans="1:59" x14ac:dyDescent="0.25">
      <c r="A1120" t="s">
        <v>1302</v>
      </c>
      <c r="B1120" t="s">
        <v>156</v>
      </c>
      <c r="C1120">
        <v>2</v>
      </c>
      <c r="D1120">
        <v>504</v>
      </c>
      <c r="E1120">
        <v>3</v>
      </c>
      <c r="F1120" t="s">
        <v>112</v>
      </c>
      <c r="G1120" t="s">
        <v>67</v>
      </c>
      <c r="H1120" t="s">
        <v>68</v>
      </c>
      <c r="I1120" t="s">
        <v>7</v>
      </c>
      <c r="J1120" t="s">
        <v>7</v>
      </c>
      <c r="K1120" t="s">
        <v>70</v>
      </c>
      <c r="L1120">
        <v>50</v>
      </c>
      <c r="M1120">
        <v>1271281</v>
      </c>
      <c r="N1120">
        <v>9</v>
      </c>
      <c r="O1120">
        <v>4</v>
      </c>
      <c r="P1120" t="s">
        <v>109</v>
      </c>
      <c r="Q1120" t="s">
        <v>4509</v>
      </c>
      <c r="R1120">
        <v>46</v>
      </c>
      <c r="S1120" t="s">
        <v>2701</v>
      </c>
      <c r="T1120">
        <v>21</v>
      </c>
      <c r="U1120">
        <v>26</v>
      </c>
      <c r="V1120">
        <v>0</v>
      </c>
      <c r="W1120">
        <v>0</v>
      </c>
      <c r="X1120">
        <v>0</v>
      </c>
      <c r="Y1120">
        <v>0</v>
      </c>
      <c r="Z1120">
        <v>21</v>
      </c>
      <c r="AA1120">
        <v>26</v>
      </c>
      <c r="AB1120">
        <v>50</v>
      </c>
      <c r="AC1120">
        <v>47</v>
      </c>
      <c r="AD1120">
        <v>0</v>
      </c>
      <c r="AE1120">
        <v>0</v>
      </c>
      <c r="AF1120">
        <v>47</v>
      </c>
      <c r="AG1120">
        <v>0</v>
      </c>
      <c r="AH1120">
        <v>3</v>
      </c>
      <c r="AI1120">
        <v>3</v>
      </c>
      <c r="AJ1120">
        <v>3</v>
      </c>
      <c r="AK1120">
        <v>3</v>
      </c>
      <c r="AL1120">
        <v>0</v>
      </c>
      <c r="AM1120">
        <v>0.18</v>
      </c>
      <c r="AN1120">
        <v>0.27272727272727271</v>
      </c>
      <c r="AO1120">
        <v>0</v>
      </c>
      <c r="AP1120" t="s">
        <v>82</v>
      </c>
      <c r="AQ1120" t="s">
        <v>73</v>
      </c>
      <c r="AR1120" t="s">
        <v>1101</v>
      </c>
      <c r="AS1120">
        <v>4526</v>
      </c>
      <c r="AT1120">
        <v>4530</v>
      </c>
      <c r="AU1120">
        <v>0</v>
      </c>
      <c r="AV1120">
        <v>0</v>
      </c>
      <c r="AW1120">
        <v>9.0559999999999992</v>
      </c>
      <c r="AX1120">
        <v>0.19268085106382976</v>
      </c>
      <c r="AY1120">
        <v>9.0559999999999992</v>
      </c>
      <c r="AZ1120" t="s">
        <v>74</v>
      </c>
      <c r="BA1120">
        <v>-5.5999999999999162E-2</v>
      </c>
      <c r="BB1120">
        <v>-0.29063604240282254</v>
      </c>
      <c r="BC1120" t="s">
        <v>76</v>
      </c>
      <c r="BD1120">
        <v>0</v>
      </c>
      <c r="BE1120" t="s">
        <v>76</v>
      </c>
      <c r="BF1120">
        <v>8.9719999999999995</v>
      </c>
      <c r="BG1120" t="s">
        <v>5778</v>
      </c>
    </row>
    <row r="1121" spans="1:59" x14ac:dyDescent="0.25">
      <c r="A1121" t="s">
        <v>1303</v>
      </c>
      <c r="B1121" t="s">
        <v>156</v>
      </c>
      <c r="C1121">
        <v>2</v>
      </c>
      <c r="D1121">
        <v>505</v>
      </c>
      <c r="E1121">
        <v>3</v>
      </c>
      <c r="F1121" t="s">
        <v>112</v>
      </c>
      <c r="G1121" t="s">
        <v>67</v>
      </c>
      <c r="H1121" t="s">
        <v>77</v>
      </c>
      <c r="I1121" t="s">
        <v>5</v>
      </c>
      <c r="J1121" t="s">
        <v>78</v>
      </c>
      <c r="K1121" t="s">
        <v>70</v>
      </c>
      <c r="L1121">
        <v>50</v>
      </c>
      <c r="M1121">
        <v>1271283</v>
      </c>
      <c r="N1121">
        <v>5</v>
      </c>
      <c r="O1121">
        <v>4</v>
      </c>
      <c r="P1121" t="s">
        <v>109</v>
      </c>
      <c r="Q1121" t="s">
        <v>4509</v>
      </c>
      <c r="R1121">
        <v>46</v>
      </c>
      <c r="S1121" t="s">
        <v>1298</v>
      </c>
      <c r="T1121">
        <v>0</v>
      </c>
      <c r="U1121">
        <v>4</v>
      </c>
      <c r="V1121">
        <v>0</v>
      </c>
      <c r="W1121">
        <v>0</v>
      </c>
      <c r="X1121">
        <v>0</v>
      </c>
      <c r="Y1121">
        <v>0</v>
      </c>
      <c r="Z1121">
        <v>0</v>
      </c>
      <c r="AA1121">
        <v>4</v>
      </c>
      <c r="AB1121">
        <v>50</v>
      </c>
      <c r="AC1121">
        <v>8</v>
      </c>
      <c r="AD1121">
        <v>0</v>
      </c>
      <c r="AE1121">
        <v>0</v>
      </c>
      <c r="AF1121">
        <v>8</v>
      </c>
      <c r="AG1121">
        <v>0</v>
      </c>
      <c r="AH1121">
        <v>42</v>
      </c>
      <c r="AI1121">
        <v>42</v>
      </c>
      <c r="AJ1121">
        <v>42</v>
      </c>
      <c r="AK1121">
        <v>42</v>
      </c>
      <c r="AL1121">
        <v>0</v>
      </c>
      <c r="AM1121">
        <v>0.1</v>
      </c>
      <c r="AN1121">
        <v>3.8181818181818183</v>
      </c>
      <c r="AO1121">
        <v>0</v>
      </c>
      <c r="AP1121" t="s">
        <v>79</v>
      </c>
      <c r="AQ1121" t="s">
        <v>73</v>
      </c>
      <c r="AR1121" t="s">
        <v>1101</v>
      </c>
      <c r="AS1121">
        <v>0</v>
      </c>
      <c r="AT1121">
        <v>0</v>
      </c>
      <c r="AU1121">
        <v>0</v>
      </c>
      <c r="AV1121">
        <v>0</v>
      </c>
      <c r="AW1121">
        <v>0</v>
      </c>
      <c r="AX1121">
        <v>0</v>
      </c>
      <c r="AY1121">
        <v>0</v>
      </c>
      <c r="AZ1121" t="s">
        <v>80</v>
      </c>
      <c r="BA1121">
        <v>5</v>
      </c>
      <c r="BB1121">
        <v>0</v>
      </c>
      <c r="BC1121" t="s">
        <v>76</v>
      </c>
      <c r="BD1121">
        <v>0</v>
      </c>
      <c r="BE1121" t="s">
        <v>76</v>
      </c>
      <c r="BF1121">
        <v>3.0714133333333331</v>
      </c>
      <c r="BG1121" t="s">
        <v>5778</v>
      </c>
    </row>
    <row r="1122" spans="1:59" x14ac:dyDescent="0.25">
      <c r="A1122" t="s">
        <v>1304</v>
      </c>
      <c r="B1122" t="s">
        <v>156</v>
      </c>
      <c r="C1122">
        <v>2</v>
      </c>
      <c r="D1122">
        <v>506</v>
      </c>
      <c r="E1122">
        <v>3</v>
      </c>
      <c r="F1122" t="s">
        <v>112</v>
      </c>
      <c r="G1122" t="s">
        <v>67</v>
      </c>
      <c r="H1122" t="s">
        <v>68</v>
      </c>
      <c r="I1122" t="s">
        <v>7</v>
      </c>
      <c r="J1122" t="s">
        <v>7</v>
      </c>
      <c r="K1122" t="s">
        <v>70</v>
      </c>
      <c r="L1122">
        <v>50</v>
      </c>
      <c r="M1122">
        <v>1271285</v>
      </c>
      <c r="N1122">
        <v>9</v>
      </c>
      <c r="O1122">
        <v>4</v>
      </c>
      <c r="P1122" t="s">
        <v>109</v>
      </c>
      <c r="Q1122" t="s">
        <v>4509</v>
      </c>
      <c r="R1122">
        <v>46</v>
      </c>
      <c r="S1122" t="s">
        <v>2701</v>
      </c>
      <c r="T1122">
        <v>19</v>
      </c>
      <c r="U1122">
        <v>24</v>
      </c>
      <c r="V1122">
        <v>2</v>
      </c>
      <c r="W1122">
        <v>0</v>
      </c>
      <c r="X1122">
        <v>2</v>
      </c>
      <c r="Y1122">
        <v>0</v>
      </c>
      <c r="Z1122">
        <v>19</v>
      </c>
      <c r="AA1122">
        <v>26</v>
      </c>
      <c r="AB1122">
        <v>50</v>
      </c>
      <c r="AC1122">
        <v>43</v>
      </c>
      <c r="AD1122">
        <v>4</v>
      </c>
      <c r="AE1122">
        <v>0</v>
      </c>
      <c r="AF1122">
        <v>47</v>
      </c>
      <c r="AG1122">
        <v>0</v>
      </c>
      <c r="AH1122">
        <v>7</v>
      </c>
      <c r="AI1122">
        <v>3</v>
      </c>
      <c r="AJ1122">
        <v>7</v>
      </c>
      <c r="AK1122">
        <v>7</v>
      </c>
      <c r="AL1122">
        <v>0</v>
      </c>
      <c r="AM1122">
        <v>0.18</v>
      </c>
      <c r="AN1122">
        <v>0.63636363636363635</v>
      </c>
      <c r="AO1122">
        <v>0</v>
      </c>
      <c r="AP1122" t="s">
        <v>82</v>
      </c>
      <c r="AQ1122" t="s">
        <v>73</v>
      </c>
      <c r="AR1122" t="s">
        <v>1101</v>
      </c>
      <c r="AS1122">
        <v>4100</v>
      </c>
      <c r="AT1122">
        <v>4286</v>
      </c>
      <c r="AU1122">
        <v>0</v>
      </c>
      <c r="AV1122">
        <v>0</v>
      </c>
      <c r="AW1122">
        <v>8.3859999999999992</v>
      </c>
      <c r="AX1122">
        <v>0.19502325581395347</v>
      </c>
      <c r="AY1122">
        <v>9.1660930232558133</v>
      </c>
      <c r="AZ1122" t="s">
        <v>74</v>
      </c>
      <c r="BA1122">
        <v>-0.16609302325581332</v>
      </c>
      <c r="BB1122">
        <v>-0.85165752444550125</v>
      </c>
      <c r="BC1122" t="s">
        <v>76</v>
      </c>
      <c r="BD1122">
        <v>0</v>
      </c>
      <c r="BE1122" t="s">
        <v>76</v>
      </c>
      <c r="BF1122">
        <v>8.077</v>
      </c>
      <c r="BG1122" t="s">
        <v>5778</v>
      </c>
    </row>
    <row r="1123" spans="1:59" x14ac:dyDescent="0.25">
      <c r="A1123" t="s">
        <v>1305</v>
      </c>
      <c r="B1123" t="s">
        <v>156</v>
      </c>
      <c r="C1123">
        <v>2</v>
      </c>
      <c r="D1123">
        <v>507</v>
      </c>
      <c r="E1123">
        <v>3</v>
      </c>
      <c r="F1123" t="s">
        <v>112</v>
      </c>
      <c r="G1123" t="s">
        <v>67</v>
      </c>
      <c r="H1123" t="s">
        <v>68</v>
      </c>
      <c r="I1123" t="s">
        <v>7</v>
      </c>
      <c r="J1123" t="s">
        <v>7</v>
      </c>
      <c r="K1123" t="s">
        <v>70</v>
      </c>
      <c r="L1123">
        <v>50</v>
      </c>
      <c r="M1123">
        <v>1271287</v>
      </c>
      <c r="N1123">
        <v>9</v>
      </c>
      <c r="O1123">
        <v>4</v>
      </c>
      <c r="P1123" t="s">
        <v>109</v>
      </c>
      <c r="Q1123" t="s">
        <v>4509</v>
      </c>
      <c r="R1123">
        <v>46</v>
      </c>
      <c r="S1123" t="s">
        <v>2701</v>
      </c>
      <c r="T1123">
        <v>14</v>
      </c>
      <c r="U1123">
        <v>25</v>
      </c>
      <c r="V1123">
        <v>1</v>
      </c>
      <c r="W1123">
        <v>0</v>
      </c>
      <c r="X1123">
        <v>1</v>
      </c>
      <c r="Y1123">
        <v>0</v>
      </c>
      <c r="Z1123">
        <v>15</v>
      </c>
      <c r="AA1123">
        <v>26</v>
      </c>
      <c r="AB1123">
        <v>50</v>
      </c>
      <c r="AC1123">
        <v>45</v>
      </c>
      <c r="AD1123">
        <v>2</v>
      </c>
      <c r="AE1123">
        <v>0</v>
      </c>
      <c r="AF1123">
        <v>47</v>
      </c>
      <c r="AG1123">
        <v>0</v>
      </c>
      <c r="AH1123">
        <v>5</v>
      </c>
      <c r="AI1123">
        <v>3</v>
      </c>
      <c r="AJ1123">
        <v>5</v>
      </c>
      <c r="AK1123">
        <v>5</v>
      </c>
      <c r="AL1123">
        <v>0</v>
      </c>
      <c r="AM1123">
        <v>0.18</v>
      </c>
      <c r="AN1123">
        <v>0.45454545454545459</v>
      </c>
      <c r="AO1123">
        <v>0</v>
      </c>
      <c r="AP1123" t="s">
        <v>82</v>
      </c>
      <c r="AQ1123" t="s">
        <v>73</v>
      </c>
      <c r="AR1123" t="s">
        <v>1101</v>
      </c>
      <c r="AS1123">
        <v>3099</v>
      </c>
      <c r="AT1123">
        <v>3712</v>
      </c>
      <c r="AU1123">
        <v>0</v>
      </c>
      <c r="AV1123">
        <v>0</v>
      </c>
      <c r="AW1123">
        <v>6.8109999999999999</v>
      </c>
      <c r="AX1123">
        <v>0.15135555555555555</v>
      </c>
      <c r="AY1123">
        <v>7.1137111111111109</v>
      </c>
      <c r="AZ1123" t="s">
        <v>74</v>
      </c>
      <c r="BA1123">
        <v>1.8862888888888891</v>
      </c>
      <c r="BB1123">
        <v>12.462633974453093</v>
      </c>
      <c r="BC1123" t="s">
        <v>76</v>
      </c>
      <c r="BD1123">
        <v>0</v>
      </c>
      <c r="BE1123" t="s">
        <v>76</v>
      </c>
      <c r="BF1123">
        <v>7.2089999999999996</v>
      </c>
      <c r="BG1123" t="s">
        <v>5778</v>
      </c>
    </row>
    <row r="1124" spans="1:59" x14ac:dyDescent="0.25">
      <c r="A1124" t="s">
        <v>1306</v>
      </c>
      <c r="B1124" t="s">
        <v>156</v>
      </c>
      <c r="C1124">
        <v>2</v>
      </c>
      <c r="D1124">
        <v>508</v>
      </c>
      <c r="E1124">
        <v>3</v>
      </c>
      <c r="F1124" t="s">
        <v>112</v>
      </c>
      <c r="G1124" t="s">
        <v>67</v>
      </c>
      <c r="H1124" t="s">
        <v>68</v>
      </c>
      <c r="I1124" t="s">
        <v>7</v>
      </c>
      <c r="J1124" t="s">
        <v>7</v>
      </c>
      <c r="K1124" t="s">
        <v>70</v>
      </c>
      <c r="L1124">
        <v>50</v>
      </c>
      <c r="M1124">
        <v>1271289</v>
      </c>
      <c r="N1124">
        <v>9</v>
      </c>
      <c r="O1124">
        <v>4</v>
      </c>
      <c r="P1124" t="s">
        <v>109</v>
      </c>
      <c r="Q1124" t="s">
        <v>4509</v>
      </c>
      <c r="R1124">
        <v>46</v>
      </c>
      <c r="S1124" t="s">
        <v>2701</v>
      </c>
      <c r="T1124">
        <v>21</v>
      </c>
      <c r="U1124">
        <v>26</v>
      </c>
      <c r="V1124">
        <v>0</v>
      </c>
      <c r="W1124">
        <v>0</v>
      </c>
      <c r="X1124">
        <v>0</v>
      </c>
      <c r="Y1124">
        <v>0</v>
      </c>
      <c r="Z1124">
        <v>21</v>
      </c>
      <c r="AA1124">
        <v>26</v>
      </c>
      <c r="AB1124">
        <v>50</v>
      </c>
      <c r="AC1124">
        <v>47</v>
      </c>
      <c r="AD1124">
        <v>0</v>
      </c>
      <c r="AE1124">
        <v>0</v>
      </c>
      <c r="AF1124">
        <v>47</v>
      </c>
      <c r="AG1124">
        <v>0</v>
      </c>
      <c r="AH1124">
        <v>3</v>
      </c>
      <c r="AI1124">
        <v>3</v>
      </c>
      <c r="AJ1124">
        <v>3</v>
      </c>
      <c r="AK1124">
        <v>3</v>
      </c>
      <c r="AL1124">
        <v>0</v>
      </c>
      <c r="AM1124">
        <v>0.18</v>
      </c>
      <c r="AN1124">
        <v>0.27272727272727271</v>
      </c>
      <c r="AO1124">
        <v>0</v>
      </c>
      <c r="AP1124" t="s">
        <v>82</v>
      </c>
      <c r="AQ1124" t="s">
        <v>73</v>
      </c>
      <c r="AR1124" t="s">
        <v>1101</v>
      </c>
      <c r="AS1124">
        <v>4738</v>
      </c>
      <c r="AT1124">
        <v>4421</v>
      </c>
      <c r="AU1124">
        <v>0</v>
      </c>
      <c r="AV1124">
        <v>0</v>
      </c>
      <c r="AW1124">
        <v>9.1590000000000007</v>
      </c>
      <c r="AX1124">
        <v>0.19487234042553192</v>
      </c>
      <c r="AY1124">
        <v>9.1590000000000007</v>
      </c>
      <c r="AZ1124" t="s">
        <v>74</v>
      </c>
      <c r="BA1124">
        <v>-0.1590000000000007</v>
      </c>
      <c r="BB1124">
        <v>-0.81591876842450406</v>
      </c>
      <c r="BC1124" t="s">
        <v>76</v>
      </c>
      <c r="BD1124">
        <v>0</v>
      </c>
      <c r="BE1124" t="s">
        <v>76</v>
      </c>
      <c r="BF1124">
        <v>9.0530000000000008</v>
      </c>
      <c r="BG1124" t="s">
        <v>5778</v>
      </c>
    </row>
    <row r="1125" spans="1:59" x14ac:dyDescent="0.25">
      <c r="A1125" t="s">
        <v>1307</v>
      </c>
      <c r="B1125" t="s">
        <v>156</v>
      </c>
      <c r="C1125">
        <v>2</v>
      </c>
      <c r="D1125">
        <v>509</v>
      </c>
      <c r="E1125">
        <v>3</v>
      </c>
      <c r="F1125" t="s">
        <v>112</v>
      </c>
      <c r="G1125" t="s">
        <v>67</v>
      </c>
      <c r="H1125" t="s">
        <v>68</v>
      </c>
      <c r="I1125" t="s">
        <v>7</v>
      </c>
      <c r="J1125" t="s">
        <v>7</v>
      </c>
      <c r="K1125" t="s">
        <v>70</v>
      </c>
      <c r="L1125">
        <v>50</v>
      </c>
      <c r="M1125">
        <v>1271291</v>
      </c>
      <c r="N1125">
        <v>9</v>
      </c>
      <c r="O1125">
        <v>4</v>
      </c>
      <c r="P1125" t="s">
        <v>109</v>
      </c>
      <c r="Q1125" t="s">
        <v>4509</v>
      </c>
      <c r="R1125">
        <v>46</v>
      </c>
      <c r="S1125" t="s">
        <v>2701</v>
      </c>
      <c r="T1125">
        <v>18</v>
      </c>
      <c r="U1125">
        <v>23</v>
      </c>
      <c r="V1125">
        <v>3</v>
      </c>
      <c r="W1125">
        <v>0</v>
      </c>
      <c r="X1125">
        <v>3</v>
      </c>
      <c r="Y1125">
        <v>0</v>
      </c>
      <c r="Z1125">
        <v>21</v>
      </c>
      <c r="AA1125">
        <v>26</v>
      </c>
      <c r="AB1125">
        <v>50</v>
      </c>
      <c r="AC1125">
        <v>41</v>
      </c>
      <c r="AD1125">
        <v>6</v>
      </c>
      <c r="AE1125">
        <v>0</v>
      </c>
      <c r="AF1125">
        <v>47</v>
      </c>
      <c r="AG1125">
        <v>0</v>
      </c>
      <c r="AH1125">
        <v>9</v>
      </c>
      <c r="AI1125">
        <v>3</v>
      </c>
      <c r="AJ1125">
        <v>9</v>
      </c>
      <c r="AK1125">
        <v>9</v>
      </c>
      <c r="AL1125">
        <v>0</v>
      </c>
      <c r="AM1125">
        <v>0.18</v>
      </c>
      <c r="AN1125">
        <v>0.81818181818181823</v>
      </c>
      <c r="AO1125">
        <v>0</v>
      </c>
      <c r="AP1125" t="s">
        <v>82</v>
      </c>
      <c r="AQ1125" t="s">
        <v>73</v>
      </c>
      <c r="AR1125" t="s">
        <v>1101</v>
      </c>
      <c r="AS1125">
        <v>4624</v>
      </c>
      <c r="AT1125">
        <v>4509</v>
      </c>
      <c r="AU1125">
        <v>0</v>
      </c>
      <c r="AV1125">
        <v>0</v>
      </c>
      <c r="AW1125">
        <v>9.1329999999999991</v>
      </c>
      <c r="AX1125">
        <v>0.22275609756097559</v>
      </c>
      <c r="AY1125">
        <v>10.469536585365853</v>
      </c>
      <c r="AZ1125" t="s">
        <v>74</v>
      </c>
      <c r="BA1125">
        <v>-1.4695365853658533</v>
      </c>
      <c r="BB1125">
        <v>-6.5970655863352672</v>
      </c>
      <c r="BC1125" t="s">
        <v>76</v>
      </c>
      <c r="BD1125">
        <v>0</v>
      </c>
      <c r="BE1125" t="s">
        <v>76</v>
      </c>
      <c r="BF1125">
        <v>9.1709999999999994</v>
      </c>
      <c r="BG1125" t="s">
        <v>5778</v>
      </c>
    </row>
    <row r="1126" spans="1:59" x14ac:dyDescent="0.25">
      <c r="A1126" t="s">
        <v>1308</v>
      </c>
      <c r="B1126" t="s">
        <v>156</v>
      </c>
      <c r="C1126">
        <v>2</v>
      </c>
      <c r="D1126">
        <v>510</v>
      </c>
      <c r="E1126">
        <v>3</v>
      </c>
      <c r="F1126" t="s">
        <v>112</v>
      </c>
      <c r="G1126" t="s">
        <v>67</v>
      </c>
      <c r="H1126" t="s">
        <v>68</v>
      </c>
      <c r="I1126" t="s">
        <v>7</v>
      </c>
      <c r="J1126" t="s">
        <v>7</v>
      </c>
      <c r="K1126" t="s">
        <v>70</v>
      </c>
      <c r="L1126">
        <v>50</v>
      </c>
      <c r="M1126">
        <v>1271393</v>
      </c>
      <c r="N1126">
        <v>9</v>
      </c>
      <c r="O1126">
        <v>4</v>
      </c>
      <c r="P1126" t="s">
        <v>109</v>
      </c>
      <c r="Q1126" t="s">
        <v>4509</v>
      </c>
      <c r="R1126">
        <v>46</v>
      </c>
      <c r="S1126" t="s">
        <v>2701</v>
      </c>
      <c r="T1126">
        <v>19</v>
      </c>
      <c r="U1126">
        <v>24</v>
      </c>
      <c r="V1126">
        <v>2</v>
      </c>
      <c r="W1126">
        <v>0</v>
      </c>
      <c r="X1126">
        <v>2</v>
      </c>
      <c r="Y1126">
        <v>0</v>
      </c>
      <c r="Z1126">
        <v>21</v>
      </c>
      <c r="AA1126">
        <v>26</v>
      </c>
      <c r="AB1126">
        <v>50</v>
      </c>
      <c r="AC1126">
        <v>43</v>
      </c>
      <c r="AD1126">
        <v>4</v>
      </c>
      <c r="AE1126">
        <v>0</v>
      </c>
      <c r="AF1126">
        <v>47</v>
      </c>
      <c r="AG1126">
        <v>0</v>
      </c>
      <c r="AH1126">
        <v>7</v>
      </c>
      <c r="AI1126">
        <v>3</v>
      </c>
      <c r="AJ1126">
        <v>7</v>
      </c>
      <c r="AK1126">
        <v>7</v>
      </c>
      <c r="AL1126">
        <v>0</v>
      </c>
      <c r="AM1126">
        <v>0.18</v>
      </c>
      <c r="AN1126">
        <v>0.63636363636363635</v>
      </c>
      <c r="AO1126">
        <v>0</v>
      </c>
      <c r="AP1126" t="s">
        <v>82</v>
      </c>
      <c r="AQ1126" t="s">
        <v>73</v>
      </c>
      <c r="AR1126" t="s">
        <v>1101</v>
      </c>
      <c r="AS1126">
        <v>4122</v>
      </c>
      <c r="AT1126">
        <v>4138</v>
      </c>
      <c r="AU1126">
        <v>0</v>
      </c>
      <c r="AV1126">
        <v>0</v>
      </c>
      <c r="AW1126">
        <v>8.26</v>
      </c>
      <c r="AX1126">
        <v>0.19209302325581395</v>
      </c>
      <c r="AY1126">
        <v>9.0283720930232558</v>
      </c>
      <c r="AZ1126" t="s">
        <v>74</v>
      </c>
      <c r="BA1126">
        <v>-2.8372093023255829E-2</v>
      </c>
      <c r="BB1126">
        <v>-0.14769975786924947</v>
      </c>
      <c r="BC1126" t="s">
        <v>81</v>
      </c>
      <c r="BD1126">
        <v>0</v>
      </c>
      <c r="BE1126" t="s">
        <v>76</v>
      </c>
      <c r="BF1126">
        <v>9.4550000000000001</v>
      </c>
      <c r="BG1126" t="s">
        <v>5778</v>
      </c>
    </row>
    <row r="1127" spans="1:59" x14ac:dyDescent="0.25">
      <c r="A1127" t="s">
        <v>1309</v>
      </c>
      <c r="B1127" t="s">
        <v>156</v>
      </c>
      <c r="C1127">
        <v>2</v>
      </c>
      <c r="D1127">
        <v>511</v>
      </c>
      <c r="E1127">
        <v>3</v>
      </c>
      <c r="F1127" t="s">
        <v>66</v>
      </c>
      <c r="G1127" t="s">
        <v>67</v>
      </c>
      <c r="H1127" t="s">
        <v>68</v>
      </c>
      <c r="I1127" t="s">
        <v>7</v>
      </c>
      <c r="J1127" t="s">
        <v>7</v>
      </c>
      <c r="K1127" t="s">
        <v>70</v>
      </c>
      <c r="L1127">
        <v>50</v>
      </c>
      <c r="M1127">
        <v>1271395</v>
      </c>
      <c r="N1127">
        <v>6</v>
      </c>
      <c r="O1127">
        <v>4</v>
      </c>
      <c r="P1127" t="s">
        <v>109</v>
      </c>
      <c r="Q1127" t="s">
        <v>4510</v>
      </c>
      <c r="R1127">
        <v>47</v>
      </c>
      <c r="T1127">
        <v>25</v>
      </c>
      <c r="U1127">
        <v>30</v>
      </c>
      <c r="V1127">
        <v>4</v>
      </c>
      <c r="W1127">
        <v>0</v>
      </c>
      <c r="X1127">
        <v>4</v>
      </c>
      <c r="Y1127">
        <v>2</v>
      </c>
      <c r="Z1127">
        <v>31</v>
      </c>
      <c r="AA1127">
        <v>36</v>
      </c>
      <c r="AB1127">
        <v>50</v>
      </c>
      <c r="AC1127">
        <v>32</v>
      </c>
      <c r="AD1127">
        <v>5</v>
      </c>
      <c r="AE1127">
        <v>2</v>
      </c>
      <c r="AF1127">
        <v>39</v>
      </c>
      <c r="AG1127">
        <v>0</v>
      </c>
      <c r="AH1127">
        <v>18</v>
      </c>
      <c r="AI1127">
        <v>11</v>
      </c>
      <c r="AJ1127">
        <v>16</v>
      </c>
      <c r="AK1127">
        <v>18</v>
      </c>
      <c r="AL1127">
        <v>0</v>
      </c>
      <c r="AM1127">
        <v>0.12</v>
      </c>
      <c r="AN1127">
        <v>1.4545454545454546</v>
      </c>
      <c r="AO1127">
        <v>0</v>
      </c>
      <c r="AP1127" t="s">
        <v>82</v>
      </c>
      <c r="AQ1127" t="s">
        <v>73</v>
      </c>
      <c r="AR1127" t="s">
        <v>1101</v>
      </c>
      <c r="AS1127">
        <v>3157</v>
      </c>
      <c r="AT1127">
        <v>3144</v>
      </c>
      <c r="AU1127">
        <v>0</v>
      </c>
      <c r="AV1127">
        <v>0</v>
      </c>
      <c r="AW1127">
        <v>6.3010000000000002</v>
      </c>
      <c r="AX1127">
        <v>0.19690625</v>
      </c>
      <c r="AY1127">
        <v>7.6793437500000001</v>
      </c>
      <c r="AZ1127" t="s">
        <v>74</v>
      </c>
      <c r="BA1127">
        <v>-1.6793437500000001</v>
      </c>
      <c r="BB1127">
        <v>-8.5286462466275204</v>
      </c>
      <c r="BC1127" t="s">
        <v>75</v>
      </c>
      <c r="BD1127">
        <v>0</v>
      </c>
      <c r="BE1127" t="s">
        <v>76</v>
      </c>
      <c r="BF1127">
        <v>6.085</v>
      </c>
      <c r="BG1127" t="s">
        <v>5779</v>
      </c>
    </row>
    <row r="1128" spans="1:59" x14ac:dyDescent="0.25">
      <c r="A1128" t="s">
        <v>1310</v>
      </c>
      <c r="B1128" t="s">
        <v>156</v>
      </c>
      <c r="C1128">
        <v>2</v>
      </c>
      <c r="D1128">
        <v>512</v>
      </c>
      <c r="E1128">
        <v>3</v>
      </c>
      <c r="F1128" t="s">
        <v>66</v>
      </c>
      <c r="G1128" t="s">
        <v>67</v>
      </c>
      <c r="H1128" t="s">
        <v>68</v>
      </c>
      <c r="I1128" t="s">
        <v>7</v>
      </c>
      <c r="J1128" t="s">
        <v>7</v>
      </c>
      <c r="K1128" t="s">
        <v>70</v>
      </c>
      <c r="L1128">
        <v>50</v>
      </c>
      <c r="M1128">
        <v>1271397</v>
      </c>
      <c r="N1128">
        <v>6</v>
      </c>
      <c r="O1128">
        <v>4</v>
      </c>
      <c r="P1128" t="s">
        <v>109</v>
      </c>
      <c r="Q1128" t="s">
        <v>4510</v>
      </c>
      <c r="R1128">
        <v>47</v>
      </c>
      <c r="T1128">
        <v>21</v>
      </c>
      <c r="U1128">
        <v>26</v>
      </c>
      <c r="V1128">
        <v>4</v>
      </c>
      <c r="W1128">
        <v>0</v>
      </c>
      <c r="X1128">
        <v>4</v>
      </c>
      <c r="Y1128">
        <v>4</v>
      </c>
      <c r="Z1128">
        <v>29</v>
      </c>
      <c r="AA1128">
        <v>34</v>
      </c>
      <c r="AB1128">
        <v>50</v>
      </c>
      <c r="AC1128">
        <v>26</v>
      </c>
      <c r="AD1128">
        <v>6</v>
      </c>
      <c r="AE1128">
        <v>4</v>
      </c>
      <c r="AF1128">
        <v>36</v>
      </c>
      <c r="AG1128">
        <v>0</v>
      </c>
      <c r="AH1128">
        <v>24</v>
      </c>
      <c r="AI1128">
        <v>14</v>
      </c>
      <c r="AJ1128">
        <v>20</v>
      </c>
      <c r="AK1128">
        <v>24</v>
      </c>
      <c r="AL1128">
        <v>0</v>
      </c>
      <c r="AM1128">
        <v>0.12</v>
      </c>
      <c r="AN1128">
        <v>1.8181818181818183</v>
      </c>
      <c r="AO1128">
        <v>0</v>
      </c>
      <c r="AP1128" t="s">
        <v>82</v>
      </c>
      <c r="AQ1128" t="s">
        <v>73</v>
      </c>
      <c r="AR1128" t="s">
        <v>1101</v>
      </c>
      <c r="AS1128">
        <v>2863</v>
      </c>
      <c r="AT1128">
        <v>2856</v>
      </c>
      <c r="AU1128">
        <v>0</v>
      </c>
      <c r="AV1128">
        <v>0</v>
      </c>
      <c r="AW1128">
        <v>5.7190000000000003</v>
      </c>
      <c r="AX1128">
        <v>0.21996153846153849</v>
      </c>
      <c r="AY1128">
        <v>7.9186153846153857</v>
      </c>
      <c r="AZ1128" t="s">
        <v>74</v>
      </c>
      <c r="BA1128">
        <v>-1.9186153846153857</v>
      </c>
      <c r="BB1128">
        <v>-8.7225039342542452</v>
      </c>
      <c r="BC1128" t="s">
        <v>76</v>
      </c>
      <c r="BD1128">
        <v>0</v>
      </c>
      <c r="BE1128" t="s">
        <v>76</v>
      </c>
      <c r="BF1128">
        <v>5.9930000000000003</v>
      </c>
      <c r="BG1128" t="s">
        <v>5779</v>
      </c>
    </row>
    <row r="1129" spans="1:59" x14ac:dyDescent="0.25">
      <c r="A1129" t="s">
        <v>1311</v>
      </c>
      <c r="B1129" t="s">
        <v>156</v>
      </c>
      <c r="C1129">
        <v>2</v>
      </c>
      <c r="D1129">
        <v>513</v>
      </c>
      <c r="E1129">
        <v>3</v>
      </c>
      <c r="F1129" t="s">
        <v>66</v>
      </c>
      <c r="G1129" t="s">
        <v>67</v>
      </c>
      <c r="H1129" t="s">
        <v>68</v>
      </c>
      <c r="I1129" t="s">
        <v>7</v>
      </c>
      <c r="J1129" t="s">
        <v>7</v>
      </c>
      <c r="K1129" t="s">
        <v>70</v>
      </c>
      <c r="L1129">
        <v>50</v>
      </c>
      <c r="M1129">
        <v>1271399</v>
      </c>
      <c r="N1129">
        <v>6</v>
      </c>
      <c r="O1129">
        <v>4</v>
      </c>
      <c r="P1129" t="s">
        <v>109</v>
      </c>
      <c r="Q1129" t="s">
        <v>4510</v>
      </c>
      <c r="R1129">
        <v>47</v>
      </c>
      <c r="T1129">
        <v>25</v>
      </c>
      <c r="U1129">
        <v>30</v>
      </c>
      <c r="V1129">
        <v>1</v>
      </c>
      <c r="W1129">
        <v>0</v>
      </c>
      <c r="X1129">
        <v>1</v>
      </c>
      <c r="Y1129">
        <v>4</v>
      </c>
      <c r="Z1129">
        <v>30</v>
      </c>
      <c r="AA1129">
        <v>35</v>
      </c>
      <c r="AB1129">
        <v>50</v>
      </c>
      <c r="AC1129">
        <v>30</v>
      </c>
      <c r="AD1129">
        <v>4</v>
      </c>
      <c r="AE1129">
        <v>4</v>
      </c>
      <c r="AF1129">
        <v>38</v>
      </c>
      <c r="AG1129">
        <v>0</v>
      </c>
      <c r="AH1129">
        <v>20</v>
      </c>
      <c r="AI1129">
        <v>12</v>
      </c>
      <c r="AJ1129">
        <v>16</v>
      </c>
      <c r="AK1129">
        <v>20</v>
      </c>
      <c r="AL1129">
        <v>0</v>
      </c>
      <c r="AM1129">
        <v>0.12</v>
      </c>
      <c r="AN1129">
        <v>1.4545454545454546</v>
      </c>
      <c r="AO1129">
        <v>0</v>
      </c>
      <c r="AP1129" t="s">
        <v>82</v>
      </c>
      <c r="AQ1129" t="s">
        <v>73</v>
      </c>
      <c r="AR1129" t="s">
        <v>1101</v>
      </c>
      <c r="AS1129">
        <v>3513</v>
      </c>
      <c r="AT1129">
        <v>3470</v>
      </c>
      <c r="AU1129">
        <v>0</v>
      </c>
      <c r="AV1129">
        <v>0</v>
      </c>
      <c r="AW1129">
        <v>6.9829999999999997</v>
      </c>
      <c r="AX1129">
        <v>0.23276666666666665</v>
      </c>
      <c r="AY1129">
        <v>8.8451333333333331</v>
      </c>
      <c r="AZ1129" t="s">
        <v>74</v>
      </c>
      <c r="BA1129">
        <v>-2.8451333333333331</v>
      </c>
      <c r="BB1129">
        <v>-12.223113275096663</v>
      </c>
      <c r="BC1129" t="s">
        <v>76</v>
      </c>
      <c r="BD1129">
        <v>0</v>
      </c>
      <c r="BE1129" t="s">
        <v>76</v>
      </c>
      <c r="BF1129">
        <v>7.0579999999999998</v>
      </c>
      <c r="BG1129" t="s">
        <v>5779</v>
      </c>
    </row>
    <row r="1130" spans="1:59" x14ac:dyDescent="0.25">
      <c r="A1130" t="s">
        <v>1312</v>
      </c>
      <c r="B1130" t="s">
        <v>156</v>
      </c>
      <c r="C1130">
        <v>2</v>
      </c>
      <c r="D1130">
        <v>514</v>
      </c>
      <c r="E1130">
        <v>3</v>
      </c>
      <c r="F1130" t="s">
        <v>66</v>
      </c>
      <c r="G1130" t="s">
        <v>67</v>
      </c>
      <c r="H1130" t="s">
        <v>68</v>
      </c>
      <c r="I1130" t="s">
        <v>7</v>
      </c>
      <c r="J1130" t="s">
        <v>7</v>
      </c>
      <c r="K1130" t="s">
        <v>70</v>
      </c>
      <c r="L1130">
        <v>50</v>
      </c>
      <c r="M1130">
        <v>1271401</v>
      </c>
      <c r="N1130">
        <v>11</v>
      </c>
      <c r="O1130">
        <v>4</v>
      </c>
      <c r="P1130" t="s">
        <v>109</v>
      </c>
      <c r="Q1130" t="s">
        <v>4510</v>
      </c>
      <c r="R1130">
        <v>47</v>
      </c>
      <c r="T1130">
        <v>20</v>
      </c>
      <c r="U1130">
        <v>25</v>
      </c>
      <c r="V1130">
        <v>12</v>
      </c>
      <c r="W1130">
        <v>0</v>
      </c>
      <c r="X1130">
        <v>12</v>
      </c>
      <c r="Y1130">
        <v>1</v>
      </c>
      <c r="Z1130">
        <v>33</v>
      </c>
      <c r="AA1130">
        <v>38</v>
      </c>
      <c r="AB1130">
        <v>50</v>
      </c>
      <c r="AC1130">
        <v>25</v>
      </c>
      <c r="AD1130">
        <v>12</v>
      </c>
      <c r="AE1130">
        <v>1</v>
      </c>
      <c r="AF1130">
        <v>38</v>
      </c>
      <c r="AG1130">
        <v>0</v>
      </c>
      <c r="AH1130">
        <v>25</v>
      </c>
      <c r="AI1130">
        <v>12</v>
      </c>
      <c r="AJ1130">
        <v>24</v>
      </c>
      <c r="AK1130">
        <v>25</v>
      </c>
      <c r="AL1130">
        <v>0</v>
      </c>
      <c r="AM1130">
        <v>0.22</v>
      </c>
      <c r="AN1130">
        <v>2.1818181818181817</v>
      </c>
      <c r="AO1130">
        <v>0</v>
      </c>
      <c r="AP1130" t="s">
        <v>82</v>
      </c>
      <c r="AQ1130" t="s">
        <v>73</v>
      </c>
      <c r="AR1130" t="s">
        <v>1101</v>
      </c>
      <c r="AS1130">
        <v>5139</v>
      </c>
      <c r="AT1130">
        <v>5085</v>
      </c>
      <c r="AU1130">
        <v>0</v>
      </c>
      <c r="AV1130">
        <v>0</v>
      </c>
      <c r="AW1130">
        <v>10.224</v>
      </c>
      <c r="AX1130">
        <v>0.40895999999999999</v>
      </c>
      <c r="AY1130">
        <v>15.540479999999999</v>
      </c>
      <c r="AZ1130" t="s">
        <v>74</v>
      </c>
      <c r="BA1130">
        <v>-4.5404799999999987</v>
      </c>
      <c r="BB1130">
        <v>-11.102503912363064</v>
      </c>
      <c r="BC1130" t="s">
        <v>76</v>
      </c>
      <c r="BD1130">
        <v>0</v>
      </c>
      <c r="BE1130" t="s">
        <v>76</v>
      </c>
      <c r="BF1130">
        <v>10.286</v>
      </c>
      <c r="BG1130" t="s">
        <v>5779</v>
      </c>
    </row>
    <row r="1131" spans="1:59" x14ac:dyDescent="0.25">
      <c r="A1131" t="s">
        <v>1313</v>
      </c>
      <c r="B1131" t="s">
        <v>156</v>
      </c>
      <c r="C1131">
        <v>2</v>
      </c>
      <c r="D1131">
        <v>515</v>
      </c>
      <c r="E1131">
        <v>3</v>
      </c>
      <c r="F1131" t="s">
        <v>66</v>
      </c>
      <c r="G1131" t="s">
        <v>67</v>
      </c>
      <c r="H1131" t="s">
        <v>68</v>
      </c>
      <c r="I1131" t="s">
        <v>7</v>
      </c>
      <c r="J1131" t="s">
        <v>7</v>
      </c>
      <c r="K1131" t="s">
        <v>70</v>
      </c>
      <c r="L1131">
        <v>50</v>
      </c>
      <c r="M1131">
        <v>1271403</v>
      </c>
      <c r="N1131">
        <v>8</v>
      </c>
      <c r="O1131">
        <v>4</v>
      </c>
      <c r="P1131" t="s">
        <v>109</v>
      </c>
      <c r="Q1131" t="s">
        <v>4510</v>
      </c>
      <c r="R1131">
        <v>47</v>
      </c>
      <c r="T1131">
        <v>19</v>
      </c>
      <c r="U1131">
        <v>24</v>
      </c>
      <c r="V1131">
        <v>5</v>
      </c>
      <c r="W1131">
        <v>0</v>
      </c>
      <c r="X1131">
        <v>5</v>
      </c>
      <c r="Y1131">
        <v>0</v>
      </c>
      <c r="Z1131">
        <v>24</v>
      </c>
      <c r="AA1131">
        <v>29</v>
      </c>
      <c r="AB1131">
        <v>50</v>
      </c>
      <c r="AC1131">
        <v>24</v>
      </c>
      <c r="AD1131">
        <v>6</v>
      </c>
      <c r="AE1131">
        <v>0</v>
      </c>
      <c r="AF1131">
        <v>30</v>
      </c>
      <c r="AG1131">
        <v>0</v>
      </c>
      <c r="AH1131">
        <v>26</v>
      </c>
      <c r="AI1131">
        <v>20</v>
      </c>
      <c r="AJ1131">
        <v>26</v>
      </c>
      <c r="AK1131">
        <v>26</v>
      </c>
      <c r="AL1131">
        <v>0</v>
      </c>
      <c r="AM1131">
        <v>0.16</v>
      </c>
      <c r="AN1131">
        <v>2.3636363636363638</v>
      </c>
      <c r="AO1131">
        <v>0</v>
      </c>
      <c r="AP1131" t="s">
        <v>82</v>
      </c>
      <c r="AQ1131" t="s">
        <v>73</v>
      </c>
      <c r="AR1131" t="s">
        <v>1101</v>
      </c>
      <c r="AS1131">
        <v>3254</v>
      </c>
      <c r="AT1131">
        <v>3265</v>
      </c>
      <c r="AU1131">
        <v>0</v>
      </c>
      <c r="AV1131">
        <v>0</v>
      </c>
      <c r="AW1131">
        <v>6.5190000000000001</v>
      </c>
      <c r="AX1131">
        <v>0.27162500000000001</v>
      </c>
      <c r="AY1131">
        <v>8.1487499999999997</v>
      </c>
      <c r="AZ1131" t="s">
        <v>74</v>
      </c>
      <c r="BA1131">
        <v>-0.14874999999999972</v>
      </c>
      <c r="BB1131">
        <v>-0.54763000460193179</v>
      </c>
      <c r="BC1131" t="s">
        <v>76</v>
      </c>
      <c r="BD1131">
        <v>0</v>
      </c>
      <c r="BE1131" t="s">
        <v>76</v>
      </c>
      <c r="BF1131">
        <v>6.3689999999999998</v>
      </c>
      <c r="BG1131" t="s">
        <v>5779</v>
      </c>
    </row>
    <row r="1132" spans="1:59" x14ac:dyDescent="0.25">
      <c r="A1132" t="s">
        <v>1314</v>
      </c>
      <c r="B1132" t="s">
        <v>156</v>
      </c>
      <c r="C1132">
        <v>2</v>
      </c>
      <c r="D1132">
        <v>516</v>
      </c>
      <c r="E1132">
        <v>3</v>
      </c>
      <c r="F1132" t="s">
        <v>66</v>
      </c>
      <c r="G1132" t="s">
        <v>67</v>
      </c>
      <c r="H1132" t="s">
        <v>77</v>
      </c>
      <c r="I1132" t="s">
        <v>5</v>
      </c>
      <c r="J1132" t="s">
        <v>78</v>
      </c>
      <c r="K1132" t="s">
        <v>70</v>
      </c>
      <c r="L1132">
        <v>50</v>
      </c>
      <c r="M1132">
        <v>1271405</v>
      </c>
      <c r="N1132">
        <v>5</v>
      </c>
      <c r="O1132">
        <v>4</v>
      </c>
      <c r="P1132" t="s">
        <v>109</v>
      </c>
      <c r="Q1132" t="s">
        <v>4510</v>
      </c>
      <c r="R1132">
        <v>47</v>
      </c>
      <c r="T1132">
        <v>0</v>
      </c>
      <c r="U1132">
        <v>4</v>
      </c>
      <c r="V1132">
        <v>0</v>
      </c>
      <c r="W1132">
        <v>0</v>
      </c>
      <c r="X1132">
        <v>0</v>
      </c>
      <c r="Y1132">
        <v>0</v>
      </c>
      <c r="Z1132">
        <v>0</v>
      </c>
      <c r="AA1132">
        <v>4</v>
      </c>
      <c r="AB1132">
        <v>50</v>
      </c>
      <c r="AC1132">
        <v>4</v>
      </c>
      <c r="AD1132">
        <v>0</v>
      </c>
      <c r="AE1132">
        <v>0</v>
      </c>
      <c r="AF1132">
        <v>4</v>
      </c>
      <c r="AG1132">
        <v>0</v>
      </c>
      <c r="AH1132">
        <v>46</v>
      </c>
      <c r="AI1132">
        <v>46</v>
      </c>
      <c r="AJ1132">
        <v>46</v>
      </c>
      <c r="AK1132">
        <v>46</v>
      </c>
      <c r="AL1132">
        <v>0</v>
      </c>
      <c r="AM1132">
        <v>0.1</v>
      </c>
      <c r="AN1132">
        <v>4.1818181818181817</v>
      </c>
      <c r="AO1132">
        <v>0</v>
      </c>
      <c r="AP1132" t="s">
        <v>79</v>
      </c>
      <c r="AQ1132" t="s">
        <v>73</v>
      </c>
      <c r="AR1132" t="s">
        <v>1101</v>
      </c>
      <c r="AS1132">
        <v>0</v>
      </c>
      <c r="AT1132">
        <v>0</v>
      </c>
      <c r="AU1132">
        <v>0</v>
      </c>
      <c r="AV1132">
        <v>0</v>
      </c>
      <c r="AW1132">
        <v>0</v>
      </c>
      <c r="AX1132">
        <v>0</v>
      </c>
      <c r="AY1132">
        <v>0</v>
      </c>
      <c r="AZ1132" t="s">
        <v>80</v>
      </c>
      <c r="BA1132">
        <v>5</v>
      </c>
      <c r="BB1132">
        <v>0</v>
      </c>
      <c r="BC1132" t="s">
        <v>76</v>
      </c>
      <c r="BD1132">
        <v>0</v>
      </c>
      <c r="BE1132" t="s">
        <v>76</v>
      </c>
      <c r="BF1132">
        <v>5.1775253333333326</v>
      </c>
      <c r="BG1132" t="s">
        <v>5779</v>
      </c>
    </row>
    <row r="1133" spans="1:59" x14ac:dyDescent="0.25">
      <c r="A1133" t="s">
        <v>1315</v>
      </c>
      <c r="B1133" t="s">
        <v>156</v>
      </c>
      <c r="C1133">
        <v>2</v>
      </c>
      <c r="D1133">
        <v>517</v>
      </c>
      <c r="E1133">
        <v>3</v>
      </c>
      <c r="F1133" t="s">
        <v>66</v>
      </c>
      <c r="G1133" t="s">
        <v>67</v>
      </c>
      <c r="H1133" t="s">
        <v>68</v>
      </c>
      <c r="I1133" t="s">
        <v>3</v>
      </c>
      <c r="J1133" t="s">
        <v>69</v>
      </c>
      <c r="K1133" t="s">
        <v>70</v>
      </c>
      <c r="L1133">
        <v>50</v>
      </c>
      <c r="M1133">
        <v>1271407</v>
      </c>
      <c r="N1133">
        <v>10</v>
      </c>
      <c r="O1133">
        <v>4</v>
      </c>
      <c r="P1133" t="s">
        <v>109</v>
      </c>
      <c r="Q1133" t="s">
        <v>4510</v>
      </c>
      <c r="R1133">
        <v>47</v>
      </c>
      <c r="T1133">
        <v>32</v>
      </c>
      <c r="U1133">
        <v>37</v>
      </c>
      <c r="V1133">
        <v>0</v>
      </c>
      <c r="W1133">
        <v>0</v>
      </c>
      <c r="X1133">
        <v>0</v>
      </c>
      <c r="Y1133">
        <v>1</v>
      </c>
      <c r="Z1133">
        <v>33</v>
      </c>
      <c r="AA1133">
        <v>38</v>
      </c>
      <c r="AB1133">
        <v>50</v>
      </c>
      <c r="AC1133">
        <v>37</v>
      </c>
      <c r="AD1133">
        <v>0</v>
      </c>
      <c r="AE1133">
        <v>1</v>
      </c>
      <c r="AF1133">
        <v>38</v>
      </c>
      <c r="AG1133">
        <v>0</v>
      </c>
      <c r="AH1133">
        <v>13</v>
      </c>
      <c r="AI1133">
        <v>12</v>
      </c>
      <c r="AJ1133">
        <v>12</v>
      </c>
      <c r="AK1133">
        <v>13</v>
      </c>
      <c r="AL1133">
        <v>0</v>
      </c>
      <c r="AM1133">
        <v>0.2</v>
      </c>
      <c r="AN1133">
        <v>1.0909090909090908</v>
      </c>
      <c r="AO1133">
        <v>0</v>
      </c>
      <c r="AP1133" t="s">
        <v>72</v>
      </c>
      <c r="AQ1133" t="s">
        <v>73</v>
      </c>
      <c r="AR1133" t="s">
        <v>1101</v>
      </c>
      <c r="AS1133">
        <v>4736</v>
      </c>
      <c r="AT1133">
        <v>4837</v>
      </c>
      <c r="AU1133">
        <v>0</v>
      </c>
      <c r="AV1133">
        <v>0</v>
      </c>
      <c r="AW1133">
        <v>9.5730000000000004</v>
      </c>
      <c r="AX1133">
        <v>0.25872972972972974</v>
      </c>
      <c r="AY1133">
        <v>9.8317297297297301</v>
      </c>
      <c r="AZ1133" t="s">
        <v>74</v>
      </c>
      <c r="BA1133">
        <v>0.16827027027026986</v>
      </c>
      <c r="BB1133">
        <v>0.65037083463908751</v>
      </c>
      <c r="BC1133" t="s">
        <v>76</v>
      </c>
      <c r="BD1133">
        <v>0</v>
      </c>
      <c r="BE1133" t="s">
        <v>76</v>
      </c>
      <c r="BF1133">
        <v>9.3230000000000004</v>
      </c>
      <c r="BG1133" t="s">
        <v>5779</v>
      </c>
    </row>
    <row r="1134" spans="1:59" x14ac:dyDescent="0.25">
      <c r="A1134" t="s">
        <v>1316</v>
      </c>
      <c r="B1134" t="s">
        <v>156</v>
      </c>
      <c r="C1134">
        <v>2</v>
      </c>
      <c r="D1134">
        <v>518</v>
      </c>
      <c r="E1134">
        <v>3</v>
      </c>
      <c r="F1134" t="s">
        <v>66</v>
      </c>
      <c r="G1134" t="s">
        <v>67</v>
      </c>
      <c r="H1134" t="s">
        <v>68</v>
      </c>
      <c r="I1134" t="s">
        <v>3</v>
      </c>
      <c r="J1134" t="s">
        <v>69</v>
      </c>
      <c r="K1134" t="s">
        <v>70</v>
      </c>
      <c r="L1134">
        <v>50</v>
      </c>
      <c r="M1134">
        <v>1271409</v>
      </c>
      <c r="N1134">
        <v>10</v>
      </c>
      <c r="O1134">
        <v>4</v>
      </c>
      <c r="P1134" t="s">
        <v>109</v>
      </c>
      <c r="Q1134" t="s">
        <v>4510</v>
      </c>
      <c r="R1134">
        <v>47</v>
      </c>
      <c r="T1134">
        <v>20</v>
      </c>
      <c r="U1134">
        <v>25</v>
      </c>
      <c r="V1134">
        <v>3</v>
      </c>
      <c r="W1134">
        <v>0</v>
      </c>
      <c r="X1134">
        <v>3</v>
      </c>
      <c r="Y1134">
        <v>0</v>
      </c>
      <c r="Z1134">
        <v>23</v>
      </c>
      <c r="AA1134">
        <v>28</v>
      </c>
      <c r="AB1134">
        <v>50</v>
      </c>
      <c r="AC1134">
        <v>26</v>
      </c>
      <c r="AD1134">
        <v>5</v>
      </c>
      <c r="AE1134">
        <v>0</v>
      </c>
      <c r="AF1134">
        <v>31</v>
      </c>
      <c r="AG1134">
        <v>0</v>
      </c>
      <c r="AH1134">
        <v>24</v>
      </c>
      <c r="AI1134">
        <v>19</v>
      </c>
      <c r="AJ1134">
        <v>24</v>
      </c>
      <c r="AK1134">
        <v>24</v>
      </c>
      <c r="AL1134">
        <v>0</v>
      </c>
      <c r="AM1134">
        <v>0.2</v>
      </c>
      <c r="AN1134">
        <v>2.1818181818181817</v>
      </c>
      <c r="AO1134">
        <v>0</v>
      </c>
      <c r="AP1134" t="s">
        <v>72</v>
      </c>
      <c r="AQ1134" t="s">
        <v>73</v>
      </c>
      <c r="AR1134" t="s">
        <v>1101</v>
      </c>
      <c r="AS1134">
        <v>2890</v>
      </c>
      <c r="AT1134">
        <v>2838</v>
      </c>
      <c r="AU1134">
        <v>0</v>
      </c>
      <c r="AV1134">
        <v>0</v>
      </c>
      <c r="AW1134">
        <v>5.7279999999999998</v>
      </c>
      <c r="AX1134">
        <v>0.22030769230769229</v>
      </c>
      <c r="AY1134">
        <v>6.8295384615384611</v>
      </c>
      <c r="AZ1134" t="s">
        <v>74</v>
      </c>
      <c r="BA1134">
        <v>3.1704615384615389</v>
      </c>
      <c r="BB1134">
        <v>14.39106145251397</v>
      </c>
      <c r="BC1134" t="s">
        <v>76</v>
      </c>
      <c r="BD1134">
        <v>0</v>
      </c>
      <c r="BE1134" t="s">
        <v>76</v>
      </c>
      <c r="BF1134">
        <v>5.7850000000000001</v>
      </c>
      <c r="BG1134" t="s">
        <v>5779</v>
      </c>
    </row>
    <row r="1135" spans="1:59" x14ac:dyDescent="0.25">
      <c r="A1135" t="s">
        <v>1317</v>
      </c>
      <c r="B1135" t="s">
        <v>156</v>
      </c>
      <c r="C1135">
        <v>2</v>
      </c>
      <c r="D1135">
        <v>519</v>
      </c>
      <c r="E1135">
        <v>3</v>
      </c>
      <c r="F1135" t="s">
        <v>66</v>
      </c>
      <c r="G1135" t="s">
        <v>67</v>
      </c>
      <c r="H1135" t="s">
        <v>68</v>
      </c>
      <c r="I1135" t="s">
        <v>7</v>
      </c>
      <c r="J1135" t="s">
        <v>7</v>
      </c>
      <c r="K1135" t="s">
        <v>70</v>
      </c>
      <c r="L1135">
        <v>50</v>
      </c>
      <c r="M1135">
        <v>1271411</v>
      </c>
      <c r="N1135">
        <v>6</v>
      </c>
      <c r="O1135">
        <v>4</v>
      </c>
      <c r="P1135" t="s">
        <v>109</v>
      </c>
      <c r="Q1135" t="s">
        <v>4510</v>
      </c>
      <c r="R1135">
        <v>47</v>
      </c>
      <c r="T1135">
        <v>5</v>
      </c>
      <c r="U1135">
        <v>10</v>
      </c>
      <c r="V1135">
        <v>9</v>
      </c>
      <c r="W1135">
        <v>0</v>
      </c>
      <c r="X1135">
        <v>9</v>
      </c>
      <c r="Y1135">
        <v>4</v>
      </c>
      <c r="Z1135">
        <v>18</v>
      </c>
      <c r="AA1135">
        <v>23</v>
      </c>
      <c r="AB1135">
        <v>50</v>
      </c>
      <c r="AC1135">
        <v>11</v>
      </c>
      <c r="AD1135">
        <v>13</v>
      </c>
      <c r="AE1135">
        <v>7</v>
      </c>
      <c r="AF1135">
        <v>31</v>
      </c>
      <c r="AG1135">
        <v>0</v>
      </c>
      <c r="AH1135">
        <v>39</v>
      </c>
      <c r="AI1135">
        <v>19</v>
      </c>
      <c r="AJ1135">
        <v>32</v>
      </c>
      <c r="AK1135">
        <v>39</v>
      </c>
      <c r="AL1135">
        <v>0</v>
      </c>
      <c r="AM1135">
        <v>0.12</v>
      </c>
      <c r="AN1135">
        <v>2.9090909090909092</v>
      </c>
      <c r="AO1135">
        <v>0</v>
      </c>
      <c r="AP1135" t="s">
        <v>82</v>
      </c>
      <c r="AQ1135" t="s">
        <v>73</v>
      </c>
      <c r="AR1135" t="s">
        <v>1101</v>
      </c>
      <c r="AS1135">
        <v>1449</v>
      </c>
      <c r="AT1135">
        <v>1353</v>
      </c>
      <c r="AU1135">
        <v>0</v>
      </c>
      <c r="AV1135">
        <v>0</v>
      </c>
      <c r="AW1135">
        <v>2.802</v>
      </c>
      <c r="AX1135">
        <v>0.25472727272727275</v>
      </c>
      <c r="AY1135">
        <v>7.8965454545454552</v>
      </c>
      <c r="AZ1135" t="s">
        <v>74</v>
      </c>
      <c r="BA1135">
        <v>-1.8965454545454552</v>
      </c>
      <c r="BB1135">
        <v>-7.44539614561028</v>
      </c>
      <c r="BC1135" t="s">
        <v>76</v>
      </c>
      <c r="BD1135">
        <v>0</v>
      </c>
      <c r="BE1135" t="s">
        <v>76</v>
      </c>
      <c r="BF1135">
        <v>2.944</v>
      </c>
      <c r="BG1135" t="s">
        <v>5779</v>
      </c>
    </row>
    <row r="1136" spans="1:59" x14ac:dyDescent="0.25">
      <c r="A1136" t="s">
        <v>1318</v>
      </c>
      <c r="B1136" t="s">
        <v>156</v>
      </c>
      <c r="C1136">
        <v>2</v>
      </c>
      <c r="D1136">
        <v>520</v>
      </c>
      <c r="E1136">
        <v>3</v>
      </c>
      <c r="F1136" t="s">
        <v>66</v>
      </c>
      <c r="G1136" t="s">
        <v>67</v>
      </c>
      <c r="H1136" t="s">
        <v>68</v>
      </c>
      <c r="I1136" t="s">
        <v>7</v>
      </c>
      <c r="J1136" t="s">
        <v>7</v>
      </c>
      <c r="K1136" t="s">
        <v>70</v>
      </c>
      <c r="L1136">
        <v>50</v>
      </c>
      <c r="M1136">
        <v>1271413</v>
      </c>
      <c r="N1136">
        <v>6</v>
      </c>
      <c r="O1136">
        <v>4</v>
      </c>
      <c r="P1136" t="s">
        <v>109</v>
      </c>
      <c r="Q1136" t="s">
        <v>4510</v>
      </c>
      <c r="R1136">
        <v>47</v>
      </c>
      <c r="T1136">
        <v>10</v>
      </c>
      <c r="U1136">
        <v>15</v>
      </c>
      <c r="V1136">
        <v>9</v>
      </c>
      <c r="W1136">
        <v>0</v>
      </c>
      <c r="X1136">
        <v>9</v>
      </c>
      <c r="Y1136">
        <v>2</v>
      </c>
      <c r="Z1136">
        <v>21</v>
      </c>
      <c r="AA1136">
        <v>26</v>
      </c>
      <c r="AB1136">
        <v>50</v>
      </c>
      <c r="AC1136">
        <v>15</v>
      </c>
      <c r="AD1136">
        <v>11</v>
      </c>
      <c r="AE1136">
        <v>3</v>
      </c>
      <c r="AF1136">
        <v>29</v>
      </c>
      <c r="AG1136">
        <v>0</v>
      </c>
      <c r="AH1136">
        <v>35</v>
      </c>
      <c r="AI1136">
        <v>21</v>
      </c>
      <c r="AJ1136">
        <v>32</v>
      </c>
      <c r="AK1136">
        <v>35</v>
      </c>
      <c r="AL1136">
        <v>0</v>
      </c>
      <c r="AM1136">
        <v>0.12</v>
      </c>
      <c r="AN1136">
        <v>2.9090909090909092</v>
      </c>
      <c r="AO1136">
        <v>0</v>
      </c>
      <c r="AP1136" t="s">
        <v>82</v>
      </c>
      <c r="AQ1136" t="s">
        <v>73</v>
      </c>
      <c r="AR1136" t="s">
        <v>1101</v>
      </c>
      <c r="AS1136">
        <v>1724</v>
      </c>
      <c r="AT1136">
        <v>1665</v>
      </c>
      <c r="AU1136">
        <v>0</v>
      </c>
      <c r="AV1136">
        <v>0</v>
      </c>
      <c r="AW1136">
        <v>3.3889999999999998</v>
      </c>
      <c r="AX1136">
        <v>0.22593333333333332</v>
      </c>
      <c r="AY1136">
        <v>6.5520666666666667</v>
      </c>
      <c r="AZ1136" t="s">
        <v>74</v>
      </c>
      <c r="BA1136">
        <v>-0.55206666666666671</v>
      </c>
      <c r="BB1136">
        <v>-2.4434936559457072</v>
      </c>
      <c r="BC1136" t="s">
        <v>76</v>
      </c>
      <c r="BD1136">
        <v>0</v>
      </c>
      <c r="BE1136" t="s">
        <v>76</v>
      </c>
      <c r="BF1136">
        <v>3.5539999999999998</v>
      </c>
      <c r="BG1136" t="s">
        <v>5779</v>
      </c>
    </row>
    <row r="1137" spans="1:59" x14ac:dyDescent="0.25">
      <c r="A1137" t="s">
        <v>1319</v>
      </c>
      <c r="B1137" t="s">
        <v>156</v>
      </c>
      <c r="C1137">
        <v>2</v>
      </c>
      <c r="D1137">
        <v>521</v>
      </c>
      <c r="E1137">
        <v>3</v>
      </c>
      <c r="F1137" t="s">
        <v>66</v>
      </c>
      <c r="G1137" t="s">
        <v>67</v>
      </c>
      <c r="H1137" t="s">
        <v>68</v>
      </c>
      <c r="I1137" t="s">
        <v>7</v>
      </c>
      <c r="J1137" t="s">
        <v>7</v>
      </c>
      <c r="K1137" t="s">
        <v>70</v>
      </c>
      <c r="L1137">
        <v>50</v>
      </c>
      <c r="M1137">
        <v>1271415</v>
      </c>
      <c r="N1137">
        <v>6</v>
      </c>
      <c r="O1137">
        <v>4</v>
      </c>
      <c r="P1137" t="s">
        <v>109</v>
      </c>
      <c r="Q1137" t="s">
        <v>4510</v>
      </c>
      <c r="R1137">
        <v>47</v>
      </c>
      <c r="T1137">
        <v>12</v>
      </c>
      <c r="U1137">
        <v>17</v>
      </c>
      <c r="V1137">
        <v>3</v>
      </c>
      <c r="W1137">
        <v>0</v>
      </c>
      <c r="X1137">
        <v>3</v>
      </c>
      <c r="Y1137">
        <v>0</v>
      </c>
      <c r="Z1137">
        <v>15</v>
      </c>
      <c r="AA1137">
        <v>20</v>
      </c>
      <c r="AB1137">
        <v>50</v>
      </c>
      <c r="AC1137">
        <v>19</v>
      </c>
      <c r="AD1137">
        <v>4</v>
      </c>
      <c r="AE1137">
        <v>0</v>
      </c>
      <c r="AF1137">
        <v>23</v>
      </c>
      <c r="AG1137">
        <v>0</v>
      </c>
      <c r="AH1137">
        <v>31</v>
      </c>
      <c r="AI1137">
        <v>27</v>
      </c>
      <c r="AJ1137">
        <v>31</v>
      </c>
      <c r="AK1137">
        <v>31</v>
      </c>
      <c r="AL1137">
        <v>0</v>
      </c>
      <c r="AM1137">
        <v>0.12</v>
      </c>
      <c r="AN1137">
        <v>2.8181818181818183</v>
      </c>
      <c r="AO1137">
        <v>0</v>
      </c>
      <c r="AP1137" t="s">
        <v>82</v>
      </c>
      <c r="AQ1137" t="s">
        <v>73</v>
      </c>
      <c r="AR1137" t="s">
        <v>1101</v>
      </c>
      <c r="AS1137">
        <v>1607</v>
      </c>
      <c r="AT1137">
        <v>1573</v>
      </c>
      <c r="AU1137">
        <v>0</v>
      </c>
      <c r="AV1137">
        <v>0</v>
      </c>
      <c r="AW1137">
        <v>3.18</v>
      </c>
      <c r="AX1137">
        <v>0.16736842105263158</v>
      </c>
      <c r="AY1137">
        <v>3.8494736842105266</v>
      </c>
      <c r="AZ1137" t="s">
        <v>74</v>
      </c>
      <c r="BA1137">
        <v>2.1505263157894734</v>
      </c>
      <c r="BB1137">
        <v>12.849056603773583</v>
      </c>
      <c r="BC1137" t="s">
        <v>81</v>
      </c>
      <c r="BD1137">
        <v>0</v>
      </c>
      <c r="BE1137" t="s">
        <v>76</v>
      </c>
      <c r="BF1137">
        <v>3.5070000000000001</v>
      </c>
      <c r="BG1137" t="s">
        <v>5779</v>
      </c>
    </row>
    <row r="1138" spans="1:59" x14ac:dyDescent="0.25">
      <c r="A1138" t="s">
        <v>1320</v>
      </c>
      <c r="B1138" t="s">
        <v>156</v>
      </c>
      <c r="C1138">
        <v>2</v>
      </c>
      <c r="D1138">
        <v>522</v>
      </c>
      <c r="E1138">
        <v>3</v>
      </c>
      <c r="F1138" t="s">
        <v>66</v>
      </c>
      <c r="G1138" t="s">
        <v>67</v>
      </c>
      <c r="H1138" t="s">
        <v>68</v>
      </c>
      <c r="I1138" t="s">
        <v>7</v>
      </c>
      <c r="J1138" t="s">
        <v>7</v>
      </c>
      <c r="K1138" t="s">
        <v>70</v>
      </c>
      <c r="L1138">
        <v>50</v>
      </c>
      <c r="M1138">
        <v>1271417</v>
      </c>
      <c r="N1138">
        <v>6</v>
      </c>
      <c r="O1138">
        <v>4</v>
      </c>
      <c r="P1138" t="s">
        <v>109</v>
      </c>
      <c r="Q1138" t="s">
        <v>4511</v>
      </c>
      <c r="R1138">
        <v>48</v>
      </c>
      <c r="T1138">
        <v>5</v>
      </c>
      <c r="U1138">
        <v>10</v>
      </c>
      <c r="V1138">
        <v>1</v>
      </c>
      <c r="W1138">
        <v>0</v>
      </c>
      <c r="X1138">
        <v>1</v>
      </c>
      <c r="Y1138">
        <v>2</v>
      </c>
      <c r="Z1138">
        <v>8</v>
      </c>
      <c r="AA1138">
        <v>13</v>
      </c>
      <c r="AB1138">
        <v>50</v>
      </c>
      <c r="AC1138">
        <v>14</v>
      </c>
      <c r="AD1138">
        <v>2</v>
      </c>
      <c r="AE1138">
        <v>4</v>
      </c>
      <c r="AF1138">
        <v>20</v>
      </c>
      <c r="AG1138">
        <v>0</v>
      </c>
      <c r="AH1138">
        <v>36</v>
      </c>
      <c r="AI1138">
        <v>30</v>
      </c>
      <c r="AJ1138">
        <v>32</v>
      </c>
      <c r="AK1138">
        <v>36</v>
      </c>
      <c r="AL1138">
        <v>0</v>
      </c>
      <c r="AM1138">
        <v>0.12</v>
      </c>
      <c r="AN1138">
        <v>2.9090909090909092</v>
      </c>
      <c r="AO1138">
        <v>0</v>
      </c>
      <c r="AP1138" t="s">
        <v>82</v>
      </c>
      <c r="AQ1138" t="s">
        <v>73</v>
      </c>
      <c r="AR1138" t="s">
        <v>1101</v>
      </c>
      <c r="AS1138">
        <v>1022</v>
      </c>
      <c r="AT1138">
        <v>973</v>
      </c>
      <c r="AU1138">
        <v>0</v>
      </c>
      <c r="AV1138">
        <v>0</v>
      </c>
      <c r="AW1138">
        <v>1.9950000000000001</v>
      </c>
      <c r="AX1138">
        <v>0.14250000000000002</v>
      </c>
      <c r="AY1138">
        <v>2.8500000000000005</v>
      </c>
      <c r="AZ1138" t="s">
        <v>74</v>
      </c>
      <c r="BA1138">
        <v>3.1499999999999995</v>
      </c>
      <c r="BB1138">
        <v>22.105263157894729</v>
      </c>
      <c r="BC1138" t="s">
        <v>75</v>
      </c>
      <c r="BD1138">
        <v>0</v>
      </c>
      <c r="BE1138" t="s">
        <v>76</v>
      </c>
      <c r="BF1138">
        <v>2.077</v>
      </c>
      <c r="BG1138" t="s">
        <v>5780</v>
      </c>
    </row>
    <row r="1139" spans="1:59" x14ac:dyDescent="0.25">
      <c r="A1139" t="s">
        <v>1321</v>
      </c>
      <c r="B1139" t="s">
        <v>156</v>
      </c>
      <c r="C1139">
        <v>2</v>
      </c>
      <c r="D1139">
        <v>523</v>
      </c>
      <c r="E1139">
        <v>3</v>
      </c>
      <c r="F1139" t="s">
        <v>66</v>
      </c>
      <c r="G1139" t="s">
        <v>67</v>
      </c>
      <c r="H1139" t="s">
        <v>68</v>
      </c>
      <c r="I1139" t="s">
        <v>7</v>
      </c>
      <c r="J1139" t="s">
        <v>7</v>
      </c>
      <c r="K1139" t="s">
        <v>70</v>
      </c>
      <c r="L1139">
        <v>50</v>
      </c>
      <c r="M1139">
        <v>1271419</v>
      </c>
      <c r="N1139">
        <v>6</v>
      </c>
      <c r="O1139">
        <v>4</v>
      </c>
      <c r="P1139" t="s">
        <v>109</v>
      </c>
      <c r="Q1139" t="s">
        <v>4511</v>
      </c>
      <c r="R1139">
        <v>48</v>
      </c>
      <c r="T1139">
        <v>6</v>
      </c>
      <c r="U1139">
        <v>11</v>
      </c>
      <c r="V1139">
        <v>3</v>
      </c>
      <c r="W1139">
        <v>0</v>
      </c>
      <c r="X1139">
        <v>3</v>
      </c>
      <c r="Y1139">
        <v>0</v>
      </c>
      <c r="Z1139">
        <v>9</v>
      </c>
      <c r="AA1139">
        <v>14</v>
      </c>
      <c r="AB1139">
        <v>50</v>
      </c>
      <c r="AC1139">
        <v>16</v>
      </c>
      <c r="AD1139">
        <v>6</v>
      </c>
      <c r="AE1139">
        <v>0</v>
      </c>
      <c r="AF1139">
        <v>22</v>
      </c>
      <c r="AG1139">
        <v>0</v>
      </c>
      <c r="AH1139">
        <v>34</v>
      </c>
      <c r="AI1139">
        <v>28</v>
      </c>
      <c r="AJ1139">
        <v>34</v>
      </c>
      <c r="AK1139">
        <v>34</v>
      </c>
      <c r="AL1139">
        <v>0</v>
      </c>
      <c r="AM1139">
        <v>0.12</v>
      </c>
      <c r="AN1139">
        <v>3.0909090909090908</v>
      </c>
      <c r="AO1139">
        <v>0</v>
      </c>
      <c r="AP1139" t="s">
        <v>82</v>
      </c>
      <c r="AQ1139" t="s">
        <v>73</v>
      </c>
      <c r="AR1139" t="s">
        <v>1101</v>
      </c>
      <c r="AS1139">
        <v>1591</v>
      </c>
      <c r="AT1139">
        <v>1470</v>
      </c>
      <c r="AU1139">
        <v>0</v>
      </c>
      <c r="AV1139">
        <v>0</v>
      </c>
      <c r="AW1139">
        <v>3.0609999999999999</v>
      </c>
      <c r="AX1139">
        <v>0.1913125</v>
      </c>
      <c r="AY1139">
        <v>4.2088749999999999</v>
      </c>
      <c r="AZ1139" t="s">
        <v>74</v>
      </c>
      <c r="BA1139">
        <v>1.7911250000000001</v>
      </c>
      <c r="BB1139">
        <v>9.362299901992813</v>
      </c>
      <c r="BC1139" t="s">
        <v>76</v>
      </c>
      <c r="BD1139">
        <v>0</v>
      </c>
      <c r="BE1139" t="s">
        <v>76</v>
      </c>
      <c r="BF1139">
        <v>3.0990000000000002</v>
      </c>
      <c r="BG1139" t="s">
        <v>5780</v>
      </c>
    </row>
    <row r="1140" spans="1:59" x14ac:dyDescent="0.25">
      <c r="A1140" t="s">
        <v>1322</v>
      </c>
      <c r="B1140" t="s">
        <v>156</v>
      </c>
      <c r="C1140">
        <v>2</v>
      </c>
      <c r="D1140">
        <v>524</v>
      </c>
      <c r="E1140">
        <v>3</v>
      </c>
      <c r="F1140" t="s">
        <v>66</v>
      </c>
      <c r="G1140" t="s">
        <v>67</v>
      </c>
      <c r="H1140" t="s">
        <v>68</v>
      </c>
      <c r="I1140" t="s">
        <v>7</v>
      </c>
      <c r="J1140" t="s">
        <v>7</v>
      </c>
      <c r="K1140" t="s">
        <v>70</v>
      </c>
      <c r="L1140">
        <v>50</v>
      </c>
      <c r="M1140">
        <v>1271421</v>
      </c>
      <c r="N1140">
        <v>6</v>
      </c>
      <c r="O1140">
        <v>4</v>
      </c>
      <c r="P1140" t="s">
        <v>109</v>
      </c>
      <c r="Q1140" t="s">
        <v>4511</v>
      </c>
      <c r="R1140">
        <v>48</v>
      </c>
      <c r="T1140">
        <v>7</v>
      </c>
      <c r="U1140">
        <v>12</v>
      </c>
      <c r="V1140">
        <v>4</v>
      </c>
      <c r="W1140">
        <v>0</v>
      </c>
      <c r="X1140">
        <v>4</v>
      </c>
      <c r="Y1140">
        <v>0</v>
      </c>
      <c r="Z1140">
        <v>11</v>
      </c>
      <c r="AA1140">
        <v>16</v>
      </c>
      <c r="AB1140">
        <v>50</v>
      </c>
      <c r="AC1140">
        <v>16</v>
      </c>
      <c r="AD1140">
        <v>7</v>
      </c>
      <c r="AE1140">
        <v>0</v>
      </c>
      <c r="AF1140">
        <v>23</v>
      </c>
      <c r="AG1140">
        <v>0</v>
      </c>
      <c r="AH1140">
        <v>34</v>
      </c>
      <c r="AI1140">
        <v>27</v>
      </c>
      <c r="AJ1140">
        <v>34</v>
      </c>
      <c r="AK1140">
        <v>34</v>
      </c>
      <c r="AL1140">
        <v>0</v>
      </c>
      <c r="AM1140">
        <v>0.12</v>
      </c>
      <c r="AN1140">
        <v>3.0909090909090908</v>
      </c>
      <c r="AO1140">
        <v>0</v>
      </c>
      <c r="AP1140" t="s">
        <v>82</v>
      </c>
      <c r="AQ1140" t="s">
        <v>73</v>
      </c>
      <c r="AR1140" t="s">
        <v>1101</v>
      </c>
      <c r="AS1140">
        <v>1450</v>
      </c>
      <c r="AT1140">
        <v>1400</v>
      </c>
      <c r="AU1140">
        <v>0</v>
      </c>
      <c r="AV1140">
        <v>0</v>
      </c>
      <c r="AW1140">
        <v>2.85</v>
      </c>
      <c r="AX1140">
        <v>0.17812500000000001</v>
      </c>
      <c r="AY1140">
        <v>4.0968749999999998</v>
      </c>
      <c r="AZ1140" t="s">
        <v>74</v>
      </c>
      <c r="BA1140">
        <v>1.9031250000000002</v>
      </c>
      <c r="BB1140">
        <v>10.684210526315789</v>
      </c>
      <c r="BC1140" t="s">
        <v>76</v>
      </c>
      <c r="BD1140">
        <v>0</v>
      </c>
      <c r="BE1140" t="s">
        <v>76</v>
      </c>
      <c r="BF1140">
        <v>2.9169999999999998</v>
      </c>
      <c r="BG1140" t="s">
        <v>5780</v>
      </c>
    </row>
    <row r="1141" spans="1:59" x14ac:dyDescent="0.25">
      <c r="A1141" t="s">
        <v>1323</v>
      </c>
      <c r="B1141" t="s">
        <v>156</v>
      </c>
      <c r="C1141">
        <v>2</v>
      </c>
      <c r="D1141">
        <v>525</v>
      </c>
      <c r="E1141">
        <v>3</v>
      </c>
      <c r="F1141" t="s">
        <v>66</v>
      </c>
      <c r="G1141" t="s">
        <v>67</v>
      </c>
      <c r="H1141" t="s">
        <v>68</v>
      </c>
      <c r="I1141" t="s">
        <v>7</v>
      </c>
      <c r="J1141" t="s">
        <v>7</v>
      </c>
      <c r="K1141" t="s">
        <v>70</v>
      </c>
      <c r="L1141">
        <v>50</v>
      </c>
      <c r="M1141">
        <v>1271423</v>
      </c>
      <c r="N1141">
        <v>6</v>
      </c>
      <c r="O1141">
        <v>4</v>
      </c>
      <c r="P1141" t="s">
        <v>109</v>
      </c>
      <c r="Q1141" t="s">
        <v>4511</v>
      </c>
      <c r="R1141">
        <v>48</v>
      </c>
      <c r="T1141">
        <v>2</v>
      </c>
      <c r="U1141">
        <v>7</v>
      </c>
      <c r="V1141">
        <v>6</v>
      </c>
      <c r="W1141">
        <v>0</v>
      </c>
      <c r="X1141">
        <v>6</v>
      </c>
      <c r="Y1141">
        <v>4</v>
      </c>
      <c r="Z1141">
        <v>12</v>
      </c>
      <c r="AA1141">
        <v>17</v>
      </c>
      <c r="AB1141">
        <v>50</v>
      </c>
      <c r="AC1141">
        <v>8</v>
      </c>
      <c r="AD1141">
        <v>12</v>
      </c>
      <c r="AE1141">
        <v>6</v>
      </c>
      <c r="AF1141">
        <v>26</v>
      </c>
      <c r="AG1141">
        <v>0</v>
      </c>
      <c r="AH1141">
        <v>42</v>
      </c>
      <c r="AI1141">
        <v>24</v>
      </c>
      <c r="AJ1141">
        <v>36</v>
      </c>
      <c r="AK1141">
        <v>42</v>
      </c>
      <c r="AL1141">
        <v>0</v>
      </c>
      <c r="AM1141">
        <v>0.12</v>
      </c>
      <c r="AN1141">
        <v>3.2727272727272729</v>
      </c>
      <c r="AO1141">
        <v>0</v>
      </c>
      <c r="AP1141" t="s">
        <v>82</v>
      </c>
      <c r="AQ1141" t="s">
        <v>73</v>
      </c>
      <c r="AR1141" t="s">
        <v>1101</v>
      </c>
      <c r="AS1141">
        <v>658</v>
      </c>
      <c r="AT1141">
        <v>638</v>
      </c>
      <c r="AU1141">
        <v>0</v>
      </c>
      <c r="AV1141">
        <v>0</v>
      </c>
      <c r="AW1141">
        <v>1.296</v>
      </c>
      <c r="AX1141">
        <v>0.16200000000000001</v>
      </c>
      <c r="AY1141">
        <v>4.2119999999999997</v>
      </c>
      <c r="AZ1141" t="s">
        <v>74</v>
      </c>
      <c r="BA1141">
        <v>1.7880000000000003</v>
      </c>
      <c r="BB1141">
        <v>11.037037037037038</v>
      </c>
      <c r="BC1141" t="s">
        <v>76</v>
      </c>
      <c r="BD1141">
        <v>0</v>
      </c>
      <c r="BE1141" t="s">
        <v>76</v>
      </c>
      <c r="BF1141">
        <v>1.337</v>
      </c>
      <c r="BG1141" t="s">
        <v>5780</v>
      </c>
    </row>
    <row r="1142" spans="1:59" x14ac:dyDescent="0.25">
      <c r="A1142" t="s">
        <v>1324</v>
      </c>
      <c r="B1142" t="s">
        <v>156</v>
      </c>
      <c r="C1142">
        <v>2</v>
      </c>
      <c r="D1142">
        <v>526</v>
      </c>
      <c r="E1142">
        <v>3</v>
      </c>
      <c r="F1142" t="s">
        <v>66</v>
      </c>
      <c r="G1142" t="s">
        <v>67</v>
      </c>
      <c r="H1142" t="s">
        <v>68</v>
      </c>
      <c r="I1142" t="s">
        <v>7</v>
      </c>
      <c r="J1142" t="s">
        <v>7</v>
      </c>
      <c r="K1142" t="s">
        <v>70</v>
      </c>
      <c r="L1142">
        <v>50</v>
      </c>
      <c r="M1142">
        <v>1271425</v>
      </c>
      <c r="N1142">
        <v>6</v>
      </c>
      <c r="O1142">
        <v>4</v>
      </c>
      <c r="P1142" t="s">
        <v>109</v>
      </c>
      <c r="Q1142" t="s">
        <v>4511</v>
      </c>
      <c r="R1142">
        <v>48</v>
      </c>
      <c r="T1142">
        <v>11</v>
      </c>
      <c r="U1142">
        <v>16</v>
      </c>
      <c r="V1142">
        <v>4</v>
      </c>
      <c r="W1142">
        <v>0</v>
      </c>
      <c r="X1142">
        <v>4</v>
      </c>
      <c r="Y1142">
        <v>0</v>
      </c>
      <c r="Z1142">
        <v>15</v>
      </c>
      <c r="AA1142">
        <v>20</v>
      </c>
      <c r="AB1142">
        <v>50</v>
      </c>
      <c r="AC1142">
        <v>23</v>
      </c>
      <c r="AD1142">
        <v>7</v>
      </c>
      <c r="AE1142">
        <v>0</v>
      </c>
      <c r="AF1142">
        <v>30</v>
      </c>
      <c r="AG1142">
        <v>0</v>
      </c>
      <c r="AH1142">
        <v>27</v>
      </c>
      <c r="AI1142">
        <v>20</v>
      </c>
      <c r="AJ1142">
        <v>27</v>
      </c>
      <c r="AK1142">
        <v>27</v>
      </c>
      <c r="AL1142">
        <v>0</v>
      </c>
      <c r="AM1142">
        <v>0.12</v>
      </c>
      <c r="AN1142">
        <v>2.4545454545454546</v>
      </c>
      <c r="AO1142">
        <v>0</v>
      </c>
      <c r="AP1142" t="s">
        <v>82</v>
      </c>
      <c r="AQ1142" t="s">
        <v>73</v>
      </c>
      <c r="AR1142" t="s">
        <v>1101</v>
      </c>
      <c r="AS1142">
        <v>1715</v>
      </c>
      <c r="AT1142">
        <v>1696</v>
      </c>
      <c r="AU1142">
        <v>0</v>
      </c>
      <c r="AV1142">
        <v>0</v>
      </c>
      <c r="AW1142">
        <v>3.411</v>
      </c>
      <c r="AX1142">
        <v>0.14830434782608695</v>
      </c>
      <c r="AY1142">
        <v>4.4491304347826084</v>
      </c>
      <c r="AZ1142" t="s">
        <v>74</v>
      </c>
      <c r="BA1142">
        <v>1.5508695652173916</v>
      </c>
      <c r="BB1142">
        <v>10.457343887423045</v>
      </c>
      <c r="BC1142" t="s">
        <v>76</v>
      </c>
      <c r="BD1142">
        <v>0</v>
      </c>
      <c r="BE1142" t="s">
        <v>76</v>
      </c>
      <c r="BF1142">
        <v>3.4319999999999999</v>
      </c>
      <c r="BG1142" t="s">
        <v>5780</v>
      </c>
    </row>
    <row r="1143" spans="1:59" x14ac:dyDescent="0.25">
      <c r="A1143" t="s">
        <v>1325</v>
      </c>
      <c r="B1143" t="s">
        <v>156</v>
      </c>
      <c r="C1143">
        <v>2</v>
      </c>
      <c r="D1143">
        <v>527</v>
      </c>
      <c r="E1143">
        <v>3</v>
      </c>
      <c r="F1143" t="s">
        <v>66</v>
      </c>
      <c r="G1143" t="s">
        <v>67</v>
      </c>
      <c r="H1143" t="s">
        <v>77</v>
      </c>
      <c r="I1143" t="s">
        <v>5</v>
      </c>
      <c r="J1143" t="s">
        <v>78</v>
      </c>
      <c r="K1143" t="s">
        <v>70</v>
      </c>
      <c r="L1143">
        <v>50</v>
      </c>
      <c r="M1143">
        <v>1271427</v>
      </c>
      <c r="N1143">
        <v>5</v>
      </c>
      <c r="O1143">
        <v>4</v>
      </c>
      <c r="P1143" t="s">
        <v>109</v>
      </c>
      <c r="Q1143" t="s">
        <v>4511</v>
      </c>
      <c r="R1143">
        <v>48</v>
      </c>
      <c r="T1143">
        <v>0</v>
      </c>
      <c r="U1143">
        <v>4</v>
      </c>
      <c r="V1143">
        <v>0</v>
      </c>
      <c r="W1143">
        <v>0</v>
      </c>
      <c r="X1143">
        <v>0</v>
      </c>
      <c r="Y1143">
        <v>0</v>
      </c>
      <c r="Z1143">
        <v>0</v>
      </c>
      <c r="AA1143">
        <v>4</v>
      </c>
      <c r="AB1143">
        <v>50</v>
      </c>
      <c r="AC1143">
        <v>4</v>
      </c>
      <c r="AD1143">
        <v>0</v>
      </c>
      <c r="AE1143">
        <v>0</v>
      </c>
      <c r="AF1143">
        <v>4</v>
      </c>
      <c r="AG1143">
        <v>0</v>
      </c>
      <c r="AH1143">
        <v>46</v>
      </c>
      <c r="AI1143">
        <v>46</v>
      </c>
      <c r="AJ1143">
        <v>46</v>
      </c>
      <c r="AK1143">
        <v>46</v>
      </c>
      <c r="AL1143">
        <v>0</v>
      </c>
      <c r="AM1143">
        <v>0.1</v>
      </c>
      <c r="AN1143">
        <v>4.1818181818181817</v>
      </c>
      <c r="AO1143">
        <v>0</v>
      </c>
      <c r="AP1143" t="s">
        <v>79</v>
      </c>
      <c r="AQ1143" t="s">
        <v>73</v>
      </c>
      <c r="AR1143" t="s">
        <v>1101</v>
      </c>
      <c r="AS1143">
        <v>0</v>
      </c>
      <c r="AT1143">
        <v>0</v>
      </c>
      <c r="AU1143">
        <v>0</v>
      </c>
      <c r="AV1143">
        <v>0</v>
      </c>
      <c r="AW1143">
        <v>0</v>
      </c>
      <c r="AX1143">
        <v>0</v>
      </c>
      <c r="AY1143">
        <v>0</v>
      </c>
      <c r="AZ1143" t="s">
        <v>80</v>
      </c>
      <c r="BA1143">
        <v>5</v>
      </c>
      <c r="BB1143">
        <v>0</v>
      </c>
      <c r="BC1143" t="s">
        <v>76</v>
      </c>
      <c r="BD1143">
        <v>0</v>
      </c>
      <c r="BE1143" t="s">
        <v>76</v>
      </c>
      <c r="BF1143">
        <v>4.7826293333333325</v>
      </c>
      <c r="BG1143" t="s">
        <v>5780</v>
      </c>
    </row>
    <row r="1144" spans="1:59" x14ac:dyDescent="0.25">
      <c r="A1144" t="s">
        <v>1326</v>
      </c>
      <c r="B1144" t="s">
        <v>156</v>
      </c>
      <c r="C1144">
        <v>2</v>
      </c>
      <c r="D1144">
        <v>528</v>
      </c>
      <c r="E1144">
        <v>3</v>
      </c>
      <c r="F1144" t="s">
        <v>66</v>
      </c>
      <c r="G1144" t="s">
        <v>67</v>
      </c>
      <c r="H1144" t="s">
        <v>68</v>
      </c>
      <c r="I1144" t="s">
        <v>7</v>
      </c>
      <c r="J1144" t="s">
        <v>7</v>
      </c>
      <c r="K1144" t="s">
        <v>70</v>
      </c>
      <c r="L1144">
        <v>50</v>
      </c>
      <c r="M1144">
        <v>1271429</v>
      </c>
      <c r="N1144">
        <v>6</v>
      </c>
      <c r="O1144">
        <v>4</v>
      </c>
      <c r="P1144" t="s">
        <v>109</v>
      </c>
      <c r="Q1144" t="s">
        <v>4511</v>
      </c>
      <c r="R1144">
        <v>48</v>
      </c>
      <c r="T1144">
        <v>6</v>
      </c>
      <c r="U1144">
        <v>11</v>
      </c>
      <c r="V1144">
        <v>5</v>
      </c>
      <c r="W1144">
        <v>0</v>
      </c>
      <c r="X1144">
        <v>5</v>
      </c>
      <c r="Y1144">
        <v>0</v>
      </c>
      <c r="Z1144">
        <v>11</v>
      </c>
      <c r="AA1144">
        <v>16</v>
      </c>
      <c r="AB1144">
        <v>50</v>
      </c>
      <c r="AC1144">
        <v>13</v>
      </c>
      <c r="AD1144">
        <v>10</v>
      </c>
      <c r="AE1144">
        <v>0</v>
      </c>
      <c r="AF1144">
        <v>23</v>
      </c>
      <c r="AG1144">
        <v>0</v>
      </c>
      <c r="AH1144">
        <v>37</v>
      </c>
      <c r="AI1144">
        <v>27</v>
      </c>
      <c r="AJ1144">
        <v>37</v>
      </c>
      <c r="AK1144">
        <v>37</v>
      </c>
      <c r="AL1144">
        <v>0</v>
      </c>
      <c r="AM1144">
        <v>0.12</v>
      </c>
      <c r="AN1144">
        <v>3.3636363636363638</v>
      </c>
      <c r="AO1144">
        <v>0</v>
      </c>
      <c r="AP1144" t="s">
        <v>82</v>
      </c>
      <c r="AQ1144" t="s">
        <v>73</v>
      </c>
      <c r="AR1144" t="s">
        <v>1101</v>
      </c>
      <c r="AS1144">
        <v>1148</v>
      </c>
      <c r="AT1144">
        <v>1104</v>
      </c>
      <c r="AU1144">
        <v>0</v>
      </c>
      <c r="AV1144">
        <v>0</v>
      </c>
      <c r="AW1144">
        <v>2.2519999999999998</v>
      </c>
      <c r="AX1144">
        <v>0.17323076923076922</v>
      </c>
      <c r="AY1144">
        <v>3.9843076923076919</v>
      </c>
      <c r="AZ1144" t="s">
        <v>74</v>
      </c>
      <c r="BA1144">
        <v>2.0156923076923081</v>
      </c>
      <c r="BB1144">
        <v>11.635879218472473</v>
      </c>
      <c r="BC1144" t="s">
        <v>76</v>
      </c>
      <c r="BD1144">
        <v>0</v>
      </c>
      <c r="BE1144" t="s">
        <v>76</v>
      </c>
      <c r="BF1144">
        <v>2.177</v>
      </c>
      <c r="BG1144" t="s">
        <v>5780</v>
      </c>
    </row>
    <row r="1145" spans="1:59" x14ac:dyDescent="0.25">
      <c r="A1145" t="s">
        <v>1327</v>
      </c>
      <c r="B1145" t="s">
        <v>156</v>
      </c>
      <c r="C1145">
        <v>2</v>
      </c>
      <c r="D1145">
        <v>529</v>
      </c>
      <c r="E1145">
        <v>3</v>
      </c>
      <c r="F1145" t="s">
        <v>66</v>
      </c>
      <c r="G1145" t="s">
        <v>67</v>
      </c>
      <c r="H1145" t="s">
        <v>68</v>
      </c>
      <c r="I1145" t="s">
        <v>7</v>
      </c>
      <c r="J1145" t="s">
        <v>7</v>
      </c>
      <c r="K1145" t="s">
        <v>70</v>
      </c>
      <c r="L1145">
        <v>50</v>
      </c>
      <c r="M1145">
        <v>1271431</v>
      </c>
      <c r="N1145">
        <v>6</v>
      </c>
      <c r="O1145">
        <v>4</v>
      </c>
      <c r="P1145" t="s">
        <v>109</v>
      </c>
      <c r="Q1145" t="s">
        <v>4511</v>
      </c>
      <c r="R1145">
        <v>48</v>
      </c>
      <c r="T1145">
        <v>7</v>
      </c>
      <c r="U1145">
        <v>12</v>
      </c>
      <c r="V1145">
        <v>5</v>
      </c>
      <c r="W1145">
        <v>0</v>
      </c>
      <c r="X1145">
        <v>5</v>
      </c>
      <c r="Y1145">
        <v>2</v>
      </c>
      <c r="Z1145">
        <v>14</v>
      </c>
      <c r="AA1145">
        <v>19</v>
      </c>
      <c r="AB1145">
        <v>50</v>
      </c>
      <c r="AC1145">
        <v>13</v>
      </c>
      <c r="AD1145">
        <v>9</v>
      </c>
      <c r="AE1145">
        <v>2</v>
      </c>
      <c r="AF1145">
        <v>24</v>
      </c>
      <c r="AG1145">
        <v>0</v>
      </c>
      <c r="AH1145">
        <v>37</v>
      </c>
      <c r="AI1145">
        <v>26</v>
      </c>
      <c r="AJ1145">
        <v>35</v>
      </c>
      <c r="AK1145">
        <v>37</v>
      </c>
      <c r="AL1145">
        <v>0</v>
      </c>
      <c r="AM1145">
        <v>0.12</v>
      </c>
      <c r="AN1145">
        <v>3.1818181818181821</v>
      </c>
      <c r="AO1145">
        <v>0</v>
      </c>
      <c r="AP1145" t="s">
        <v>82</v>
      </c>
      <c r="AQ1145" t="s">
        <v>73</v>
      </c>
      <c r="AR1145" t="s">
        <v>1101</v>
      </c>
      <c r="AS1145">
        <v>1677</v>
      </c>
      <c r="AT1145">
        <v>1665</v>
      </c>
      <c r="AU1145">
        <v>0</v>
      </c>
      <c r="AV1145">
        <v>0</v>
      </c>
      <c r="AW1145">
        <v>3.3420000000000001</v>
      </c>
      <c r="AX1145">
        <v>0.25707692307692309</v>
      </c>
      <c r="AY1145">
        <v>6.1698461538461542</v>
      </c>
      <c r="AZ1145" t="s">
        <v>74</v>
      </c>
      <c r="BA1145">
        <v>-0.1698461538461542</v>
      </c>
      <c r="BB1145">
        <v>-0.66068222621185058</v>
      </c>
      <c r="BC1145" t="s">
        <v>76</v>
      </c>
      <c r="BD1145">
        <v>0</v>
      </c>
      <c r="BE1145" t="s">
        <v>76</v>
      </c>
      <c r="BF1145">
        <v>3.3690000000000002</v>
      </c>
      <c r="BG1145" t="s">
        <v>5780</v>
      </c>
    </row>
    <row r="1146" spans="1:59" x14ac:dyDescent="0.25">
      <c r="A1146" t="s">
        <v>1328</v>
      </c>
      <c r="B1146" t="s">
        <v>156</v>
      </c>
      <c r="C1146">
        <v>2</v>
      </c>
      <c r="D1146">
        <v>530</v>
      </c>
      <c r="E1146">
        <v>3</v>
      </c>
      <c r="F1146" t="s">
        <v>66</v>
      </c>
      <c r="G1146" t="s">
        <v>67</v>
      </c>
      <c r="H1146" t="s">
        <v>68</v>
      </c>
      <c r="I1146" t="s">
        <v>7</v>
      </c>
      <c r="J1146" t="s">
        <v>7</v>
      </c>
      <c r="K1146" t="s">
        <v>70</v>
      </c>
      <c r="L1146">
        <v>50</v>
      </c>
      <c r="M1146">
        <v>1271433</v>
      </c>
      <c r="N1146">
        <v>6</v>
      </c>
      <c r="O1146">
        <v>4</v>
      </c>
      <c r="P1146" t="s">
        <v>109</v>
      </c>
      <c r="Q1146" t="s">
        <v>4511</v>
      </c>
      <c r="R1146">
        <v>48</v>
      </c>
      <c r="T1146">
        <v>10</v>
      </c>
      <c r="U1146">
        <v>15</v>
      </c>
      <c r="V1146">
        <v>6</v>
      </c>
      <c r="W1146">
        <v>0</v>
      </c>
      <c r="X1146">
        <v>6</v>
      </c>
      <c r="Y1146">
        <v>2</v>
      </c>
      <c r="Z1146">
        <v>18</v>
      </c>
      <c r="AA1146">
        <v>23</v>
      </c>
      <c r="AB1146">
        <v>50</v>
      </c>
      <c r="AC1146">
        <v>17</v>
      </c>
      <c r="AD1146">
        <v>9</v>
      </c>
      <c r="AE1146">
        <v>3</v>
      </c>
      <c r="AF1146">
        <v>29</v>
      </c>
      <c r="AG1146">
        <v>0</v>
      </c>
      <c r="AH1146">
        <v>33</v>
      </c>
      <c r="AI1146">
        <v>21</v>
      </c>
      <c r="AJ1146">
        <v>30</v>
      </c>
      <c r="AK1146">
        <v>33</v>
      </c>
      <c r="AL1146">
        <v>0</v>
      </c>
      <c r="AM1146">
        <v>0.12</v>
      </c>
      <c r="AN1146">
        <v>2.7272727272727275</v>
      </c>
      <c r="AO1146">
        <v>0</v>
      </c>
      <c r="AP1146" t="s">
        <v>82</v>
      </c>
      <c r="AQ1146" t="s">
        <v>73</v>
      </c>
      <c r="AR1146" t="s">
        <v>1101</v>
      </c>
      <c r="AS1146">
        <v>2054</v>
      </c>
      <c r="AT1146">
        <v>1954</v>
      </c>
      <c r="AU1146">
        <v>0</v>
      </c>
      <c r="AV1146">
        <v>0</v>
      </c>
      <c r="AW1146">
        <v>4.008</v>
      </c>
      <c r="AX1146">
        <v>0.23576470588235293</v>
      </c>
      <c r="AY1146">
        <v>6.8371764705882354</v>
      </c>
      <c r="AZ1146" t="s">
        <v>74</v>
      </c>
      <c r="BA1146">
        <v>-0.83717647058823541</v>
      </c>
      <c r="BB1146">
        <v>-3.5508982035928152</v>
      </c>
      <c r="BC1146" t="s">
        <v>76</v>
      </c>
      <c r="BD1146">
        <v>0</v>
      </c>
      <c r="BE1146" t="s">
        <v>76</v>
      </c>
      <c r="BF1146">
        <v>4.0460000000000003</v>
      </c>
      <c r="BG1146" t="s">
        <v>5780</v>
      </c>
    </row>
    <row r="1147" spans="1:59" x14ac:dyDescent="0.25">
      <c r="A1147" t="s">
        <v>1329</v>
      </c>
      <c r="B1147" t="s">
        <v>156</v>
      </c>
      <c r="C1147">
        <v>2</v>
      </c>
      <c r="D1147">
        <v>531</v>
      </c>
      <c r="E1147">
        <v>3</v>
      </c>
      <c r="F1147" t="s">
        <v>66</v>
      </c>
      <c r="G1147" t="s">
        <v>67</v>
      </c>
      <c r="H1147" t="s">
        <v>68</v>
      </c>
      <c r="I1147" t="s">
        <v>7</v>
      </c>
      <c r="J1147" t="s">
        <v>7</v>
      </c>
      <c r="K1147" t="s">
        <v>70</v>
      </c>
      <c r="L1147">
        <v>50</v>
      </c>
      <c r="M1147">
        <v>1271435</v>
      </c>
      <c r="N1147">
        <v>6</v>
      </c>
      <c r="O1147">
        <v>4</v>
      </c>
      <c r="P1147" t="s">
        <v>109</v>
      </c>
      <c r="Q1147" t="s">
        <v>4511</v>
      </c>
      <c r="R1147">
        <v>48</v>
      </c>
      <c r="T1147">
        <v>13</v>
      </c>
      <c r="U1147">
        <v>18</v>
      </c>
      <c r="V1147">
        <v>8</v>
      </c>
      <c r="W1147">
        <v>0</v>
      </c>
      <c r="X1147">
        <v>8</v>
      </c>
      <c r="Y1147">
        <v>3</v>
      </c>
      <c r="Z1147">
        <v>24</v>
      </c>
      <c r="AA1147">
        <v>29</v>
      </c>
      <c r="AB1147">
        <v>50</v>
      </c>
      <c r="AC1147">
        <v>19</v>
      </c>
      <c r="AD1147">
        <v>9</v>
      </c>
      <c r="AE1147">
        <v>3</v>
      </c>
      <c r="AF1147">
        <v>31</v>
      </c>
      <c r="AG1147">
        <v>0</v>
      </c>
      <c r="AH1147">
        <v>31</v>
      </c>
      <c r="AI1147">
        <v>19</v>
      </c>
      <c r="AJ1147">
        <v>28</v>
      </c>
      <c r="AK1147">
        <v>31</v>
      </c>
      <c r="AL1147">
        <v>0</v>
      </c>
      <c r="AM1147">
        <v>0.12</v>
      </c>
      <c r="AN1147">
        <v>2.5454545454545454</v>
      </c>
      <c r="AO1147">
        <v>0</v>
      </c>
      <c r="AP1147" t="s">
        <v>82</v>
      </c>
      <c r="AQ1147" t="s">
        <v>73</v>
      </c>
      <c r="AR1147" t="s">
        <v>1101</v>
      </c>
      <c r="AS1147">
        <v>2044</v>
      </c>
      <c r="AT1147">
        <v>2015</v>
      </c>
      <c r="AU1147">
        <v>0</v>
      </c>
      <c r="AV1147">
        <v>0</v>
      </c>
      <c r="AW1147">
        <v>4.0590000000000002</v>
      </c>
      <c r="AX1147">
        <v>0.21363157894736842</v>
      </c>
      <c r="AY1147">
        <v>6.6225789473684209</v>
      </c>
      <c r="AZ1147" t="s">
        <v>74</v>
      </c>
      <c r="BA1147">
        <v>-0.6225789473684209</v>
      </c>
      <c r="BB1147">
        <v>-2.9142645971914258</v>
      </c>
      <c r="BC1147" t="s">
        <v>76</v>
      </c>
      <c r="BD1147">
        <v>0</v>
      </c>
      <c r="BE1147" t="s">
        <v>76</v>
      </c>
      <c r="BF1147">
        <v>4.4809999999999999</v>
      </c>
      <c r="BG1147" t="s">
        <v>5780</v>
      </c>
    </row>
    <row r="1148" spans="1:59" x14ac:dyDescent="0.25">
      <c r="A1148" t="s">
        <v>1330</v>
      </c>
      <c r="B1148" t="s">
        <v>156</v>
      </c>
      <c r="C1148">
        <v>2</v>
      </c>
      <c r="D1148">
        <v>532</v>
      </c>
      <c r="E1148">
        <v>3</v>
      </c>
      <c r="F1148" t="s">
        <v>66</v>
      </c>
      <c r="G1148" t="s">
        <v>67</v>
      </c>
      <c r="H1148" t="s">
        <v>68</v>
      </c>
      <c r="I1148" t="s">
        <v>7</v>
      </c>
      <c r="J1148" t="s">
        <v>7</v>
      </c>
      <c r="K1148" t="s">
        <v>70</v>
      </c>
      <c r="L1148">
        <v>50</v>
      </c>
      <c r="M1148">
        <v>1271437</v>
      </c>
      <c r="N1148">
        <v>8</v>
      </c>
      <c r="O1148">
        <v>4</v>
      </c>
      <c r="P1148" t="s">
        <v>109</v>
      </c>
      <c r="Q1148" t="s">
        <v>4511</v>
      </c>
      <c r="R1148">
        <v>48</v>
      </c>
      <c r="T1148">
        <v>19</v>
      </c>
      <c r="U1148">
        <v>24</v>
      </c>
      <c r="V1148">
        <v>13</v>
      </c>
      <c r="W1148">
        <v>0</v>
      </c>
      <c r="X1148">
        <v>13</v>
      </c>
      <c r="Y1148">
        <v>1</v>
      </c>
      <c r="Z1148">
        <v>33</v>
      </c>
      <c r="AA1148">
        <v>38</v>
      </c>
      <c r="AB1148">
        <v>50</v>
      </c>
      <c r="AC1148">
        <v>27</v>
      </c>
      <c r="AD1148">
        <v>15</v>
      </c>
      <c r="AE1148">
        <v>1</v>
      </c>
      <c r="AF1148">
        <v>43</v>
      </c>
      <c r="AG1148">
        <v>0</v>
      </c>
      <c r="AH1148">
        <v>23</v>
      </c>
      <c r="AI1148">
        <v>7</v>
      </c>
      <c r="AJ1148">
        <v>22</v>
      </c>
      <c r="AK1148">
        <v>23</v>
      </c>
      <c r="AL1148">
        <v>0</v>
      </c>
      <c r="AM1148">
        <v>0.16</v>
      </c>
      <c r="AN1148">
        <v>2</v>
      </c>
      <c r="AO1148">
        <v>0</v>
      </c>
      <c r="AP1148" t="s">
        <v>82</v>
      </c>
      <c r="AQ1148" t="s">
        <v>73</v>
      </c>
      <c r="AR1148" t="s">
        <v>1101</v>
      </c>
      <c r="AS1148">
        <v>3343</v>
      </c>
      <c r="AT1148">
        <v>3248</v>
      </c>
      <c r="AU1148">
        <v>0</v>
      </c>
      <c r="AV1148">
        <v>0</v>
      </c>
      <c r="AW1148">
        <v>6.5910000000000002</v>
      </c>
      <c r="AX1148">
        <v>0.24411111111111111</v>
      </c>
      <c r="AY1148">
        <v>10.496777777777778</v>
      </c>
      <c r="AZ1148" t="s">
        <v>74</v>
      </c>
      <c r="BA1148">
        <v>-2.496777777777778</v>
      </c>
      <c r="BB1148">
        <v>-10.228038233955395</v>
      </c>
      <c r="BC1148" t="s">
        <v>81</v>
      </c>
      <c r="BD1148">
        <v>0</v>
      </c>
      <c r="BE1148" t="s">
        <v>76</v>
      </c>
      <c r="BF1148">
        <v>6.9219999999999997</v>
      </c>
      <c r="BG1148" t="s">
        <v>5780</v>
      </c>
    </row>
    <row r="1149" spans="1:59" x14ac:dyDescent="0.25">
      <c r="A1149" t="s">
        <v>1331</v>
      </c>
      <c r="B1149" t="s">
        <v>156</v>
      </c>
      <c r="C1149">
        <v>2</v>
      </c>
      <c r="D1149">
        <v>533</v>
      </c>
      <c r="E1149">
        <v>3</v>
      </c>
      <c r="F1149" t="s">
        <v>66</v>
      </c>
      <c r="G1149" t="s">
        <v>67</v>
      </c>
      <c r="H1149" t="s">
        <v>68</v>
      </c>
      <c r="I1149" t="s">
        <v>7</v>
      </c>
      <c r="J1149" t="s">
        <v>7</v>
      </c>
      <c r="K1149" t="s">
        <v>70</v>
      </c>
      <c r="L1149">
        <v>50</v>
      </c>
      <c r="M1149">
        <v>1271439</v>
      </c>
      <c r="N1149">
        <v>6</v>
      </c>
      <c r="O1149">
        <v>4</v>
      </c>
      <c r="P1149" t="s">
        <v>109</v>
      </c>
      <c r="Q1149" t="s">
        <v>4512</v>
      </c>
      <c r="R1149">
        <v>49</v>
      </c>
      <c r="T1149">
        <v>13</v>
      </c>
      <c r="U1149">
        <v>18</v>
      </c>
      <c r="V1149">
        <v>7</v>
      </c>
      <c r="W1149">
        <v>0</v>
      </c>
      <c r="X1149">
        <v>7</v>
      </c>
      <c r="Y1149">
        <v>3</v>
      </c>
      <c r="Z1149">
        <v>23</v>
      </c>
      <c r="AA1149">
        <v>28</v>
      </c>
      <c r="AB1149">
        <v>50</v>
      </c>
      <c r="AC1149">
        <v>28</v>
      </c>
      <c r="AD1149">
        <v>10</v>
      </c>
      <c r="AE1149">
        <v>4</v>
      </c>
      <c r="AF1149">
        <v>42</v>
      </c>
      <c r="AG1149">
        <v>0</v>
      </c>
      <c r="AH1149">
        <v>22</v>
      </c>
      <c r="AI1149">
        <v>8</v>
      </c>
      <c r="AJ1149">
        <v>18</v>
      </c>
      <c r="AK1149">
        <v>22</v>
      </c>
      <c r="AL1149">
        <v>0</v>
      </c>
      <c r="AM1149">
        <v>0.12</v>
      </c>
      <c r="AN1149">
        <v>1.6363636363636365</v>
      </c>
      <c r="AO1149">
        <v>0</v>
      </c>
      <c r="AP1149" t="s">
        <v>82</v>
      </c>
      <c r="AQ1149" t="s">
        <v>73</v>
      </c>
      <c r="AR1149" t="s">
        <v>1101</v>
      </c>
      <c r="AS1149">
        <v>2831</v>
      </c>
      <c r="AT1149">
        <v>2645</v>
      </c>
      <c r="AU1149">
        <v>0</v>
      </c>
      <c r="AV1149">
        <v>0</v>
      </c>
      <c r="AW1149">
        <v>5.476</v>
      </c>
      <c r="AX1149">
        <v>0.19557142857142856</v>
      </c>
      <c r="AY1149">
        <v>8.2140000000000004</v>
      </c>
      <c r="AZ1149" t="s">
        <v>74</v>
      </c>
      <c r="BA1149">
        <v>-2.2140000000000004</v>
      </c>
      <c r="BB1149">
        <v>-11.320672023374728</v>
      </c>
      <c r="BC1149" t="s">
        <v>75</v>
      </c>
      <c r="BD1149">
        <v>0</v>
      </c>
      <c r="BE1149" t="s">
        <v>76</v>
      </c>
      <c r="BF1149">
        <v>5.8120000000000003</v>
      </c>
      <c r="BG1149" t="s">
        <v>5781</v>
      </c>
    </row>
    <row r="1150" spans="1:59" x14ac:dyDescent="0.25">
      <c r="A1150" t="s">
        <v>1332</v>
      </c>
      <c r="B1150" t="s">
        <v>156</v>
      </c>
      <c r="C1150">
        <v>2</v>
      </c>
      <c r="D1150">
        <v>534</v>
      </c>
      <c r="E1150">
        <v>3</v>
      </c>
      <c r="F1150" t="s">
        <v>66</v>
      </c>
      <c r="G1150" t="s">
        <v>67</v>
      </c>
      <c r="H1150" t="s">
        <v>68</v>
      </c>
      <c r="I1150" t="s">
        <v>7</v>
      </c>
      <c r="J1150" t="s">
        <v>7</v>
      </c>
      <c r="K1150" t="s">
        <v>70</v>
      </c>
      <c r="L1150">
        <v>50</v>
      </c>
      <c r="M1150">
        <v>1271441</v>
      </c>
      <c r="N1150">
        <v>6</v>
      </c>
      <c r="O1150">
        <v>4</v>
      </c>
      <c r="P1150" t="s">
        <v>109</v>
      </c>
      <c r="Q1150" t="s">
        <v>4512</v>
      </c>
      <c r="R1150">
        <v>49</v>
      </c>
      <c r="T1150">
        <v>6</v>
      </c>
      <c r="U1150">
        <v>11</v>
      </c>
      <c r="V1150">
        <v>6</v>
      </c>
      <c r="W1150">
        <v>0</v>
      </c>
      <c r="X1150">
        <v>6</v>
      </c>
      <c r="Y1150">
        <v>1</v>
      </c>
      <c r="Z1150">
        <v>13</v>
      </c>
      <c r="AA1150">
        <v>18</v>
      </c>
      <c r="AB1150">
        <v>50</v>
      </c>
      <c r="AC1150">
        <v>12</v>
      </c>
      <c r="AD1150">
        <v>11</v>
      </c>
      <c r="AE1150">
        <v>1</v>
      </c>
      <c r="AF1150">
        <v>24</v>
      </c>
      <c r="AG1150">
        <v>0</v>
      </c>
      <c r="AH1150">
        <v>38</v>
      </c>
      <c r="AI1150">
        <v>26</v>
      </c>
      <c r="AJ1150">
        <v>37</v>
      </c>
      <c r="AK1150">
        <v>38</v>
      </c>
      <c r="AL1150">
        <v>0</v>
      </c>
      <c r="AM1150">
        <v>0.12</v>
      </c>
      <c r="AN1150">
        <v>3.3636363636363638</v>
      </c>
      <c r="AO1150">
        <v>0</v>
      </c>
      <c r="AP1150" t="s">
        <v>82</v>
      </c>
      <c r="AQ1150" t="s">
        <v>73</v>
      </c>
      <c r="AR1150" t="s">
        <v>1101</v>
      </c>
      <c r="AS1150">
        <v>1158</v>
      </c>
      <c r="AT1150">
        <v>1098</v>
      </c>
      <c r="AU1150">
        <v>0</v>
      </c>
      <c r="AV1150">
        <v>0</v>
      </c>
      <c r="AW1150">
        <v>2.2559999999999998</v>
      </c>
      <c r="AX1150">
        <v>0.18799999999999997</v>
      </c>
      <c r="AY1150">
        <v>4.5119999999999996</v>
      </c>
      <c r="AZ1150" t="s">
        <v>74</v>
      </c>
      <c r="BA1150">
        <v>1.4880000000000004</v>
      </c>
      <c r="BB1150">
        <v>7.9148936170212805</v>
      </c>
      <c r="BC1150" t="s">
        <v>76</v>
      </c>
      <c r="BD1150">
        <v>0</v>
      </c>
      <c r="BE1150" t="s">
        <v>76</v>
      </c>
      <c r="BF1150">
        <v>2.2429999999999999</v>
      </c>
      <c r="BG1150" t="s">
        <v>5781</v>
      </c>
    </row>
    <row r="1151" spans="1:59" x14ac:dyDescent="0.25">
      <c r="A1151" t="s">
        <v>1333</v>
      </c>
      <c r="B1151" t="s">
        <v>156</v>
      </c>
      <c r="C1151">
        <v>2</v>
      </c>
      <c r="D1151">
        <v>535</v>
      </c>
      <c r="E1151">
        <v>3</v>
      </c>
      <c r="F1151" t="s">
        <v>66</v>
      </c>
      <c r="G1151" t="s">
        <v>67</v>
      </c>
      <c r="H1151" t="s">
        <v>68</v>
      </c>
      <c r="I1151" t="s">
        <v>7</v>
      </c>
      <c r="J1151" t="s">
        <v>7</v>
      </c>
      <c r="K1151" t="s">
        <v>70</v>
      </c>
      <c r="L1151">
        <v>50</v>
      </c>
      <c r="M1151">
        <v>1271443</v>
      </c>
      <c r="N1151">
        <v>6</v>
      </c>
      <c r="O1151">
        <v>4</v>
      </c>
      <c r="P1151" t="s">
        <v>109</v>
      </c>
      <c r="Q1151" t="s">
        <v>4512</v>
      </c>
      <c r="R1151">
        <v>49</v>
      </c>
      <c r="T1151">
        <v>9</v>
      </c>
      <c r="U1151">
        <v>14</v>
      </c>
      <c r="V1151">
        <v>3</v>
      </c>
      <c r="W1151">
        <v>0</v>
      </c>
      <c r="X1151">
        <v>3</v>
      </c>
      <c r="Y1151">
        <v>1</v>
      </c>
      <c r="Z1151">
        <v>13</v>
      </c>
      <c r="AA1151">
        <v>18</v>
      </c>
      <c r="AB1151">
        <v>50</v>
      </c>
      <c r="AC1151">
        <v>21</v>
      </c>
      <c r="AD1151">
        <v>5</v>
      </c>
      <c r="AE1151">
        <v>2</v>
      </c>
      <c r="AF1151">
        <v>28</v>
      </c>
      <c r="AG1151">
        <v>0</v>
      </c>
      <c r="AH1151">
        <v>29</v>
      </c>
      <c r="AI1151">
        <v>22</v>
      </c>
      <c r="AJ1151">
        <v>27</v>
      </c>
      <c r="AK1151">
        <v>29</v>
      </c>
      <c r="AL1151">
        <v>0</v>
      </c>
      <c r="AM1151">
        <v>0.12</v>
      </c>
      <c r="AN1151">
        <v>2.4545454545454546</v>
      </c>
      <c r="AO1151">
        <v>0</v>
      </c>
      <c r="AP1151" t="s">
        <v>82</v>
      </c>
      <c r="AQ1151" t="s">
        <v>73</v>
      </c>
      <c r="AR1151" t="s">
        <v>1101</v>
      </c>
      <c r="AS1151">
        <v>1630</v>
      </c>
      <c r="AT1151">
        <v>1413</v>
      </c>
      <c r="AU1151">
        <v>0</v>
      </c>
      <c r="AV1151">
        <v>0</v>
      </c>
      <c r="AW1151">
        <v>3.0430000000000001</v>
      </c>
      <c r="AX1151">
        <v>0.14490476190476193</v>
      </c>
      <c r="AY1151">
        <v>4.0573333333333341</v>
      </c>
      <c r="AZ1151" t="s">
        <v>74</v>
      </c>
      <c r="BA1151">
        <v>1.9426666666666659</v>
      </c>
      <c r="BB1151">
        <v>13.406506736772915</v>
      </c>
      <c r="BC1151" t="s">
        <v>76</v>
      </c>
      <c r="BD1151">
        <v>0</v>
      </c>
      <c r="BE1151" t="s">
        <v>76</v>
      </c>
      <c r="BF1151">
        <v>3.0190000000000001</v>
      </c>
      <c r="BG1151" t="s">
        <v>5781</v>
      </c>
    </row>
    <row r="1152" spans="1:59" x14ac:dyDescent="0.25">
      <c r="A1152" t="s">
        <v>1334</v>
      </c>
      <c r="B1152" t="s">
        <v>156</v>
      </c>
      <c r="C1152">
        <v>2</v>
      </c>
      <c r="D1152">
        <v>536</v>
      </c>
      <c r="E1152">
        <v>3</v>
      </c>
      <c r="F1152" t="s">
        <v>66</v>
      </c>
      <c r="G1152" t="s">
        <v>67</v>
      </c>
      <c r="H1152" t="s">
        <v>68</v>
      </c>
      <c r="I1152" t="s">
        <v>7</v>
      </c>
      <c r="J1152" t="s">
        <v>7</v>
      </c>
      <c r="K1152" t="s">
        <v>70</v>
      </c>
      <c r="L1152">
        <v>50</v>
      </c>
      <c r="M1152">
        <v>1271445</v>
      </c>
      <c r="N1152">
        <v>6</v>
      </c>
      <c r="O1152">
        <v>4</v>
      </c>
      <c r="P1152" t="s">
        <v>109</v>
      </c>
      <c r="Q1152" t="s">
        <v>4512</v>
      </c>
      <c r="R1152">
        <v>49</v>
      </c>
      <c r="T1152">
        <v>10</v>
      </c>
      <c r="U1152">
        <v>15</v>
      </c>
      <c r="V1152">
        <v>5</v>
      </c>
      <c r="W1152">
        <v>0</v>
      </c>
      <c r="X1152">
        <v>5</v>
      </c>
      <c r="Y1152">
        <v>0</v>
      </c>
      <c r="Z1152">
        <v>15</v>
      </c>
      <c r="AA1152">
        <v>20</v>
      </c>
      <c r="AB1152">
        <v>50</v>
      </c>
      <c r="AC1152">
        <v>19</v>
      </c>
      <c r="AD1152">
        <v>10</v>
      </c>
      <c r="AE1152">
        <v>0</v>
      </c>
      <c r="AF1152">
        <v>29</v>
      </c>
      <c r="AG1152">
        <v>0</v>
      </c>
      <c r="AH1152">
        <v>31</v>
      </c>
      <c r="AI1152">
        <v>21</v>
      </c>
      <c r="AJ1152">
        <v>31</v>
      </c>
      <c r="AK1152">
        <v>31</v>
      </c>
      <c r="AL1152">
        <v>0</v>
      </c>
      <c r="AM1152">
        <v>0.12</v>
      </c>
      <c r="AN1152">
        <v>2.8181818181818183</v>
      </c>
      <c r="AO1152">
        <v>0</v>
      </c>
      <c r="AP1152" t="s">
        <v>82</v>
      </c>
      <c r="AQ1152" t="s">
        <v>73</v>
      </c>
      <c r="AR1152" t="s">
        <v>1101</v>
      </c>
      <c r="AS1152">
        <v>1731</v>
      </c>
      <c r="AT1152">
        <v>1789</v>
      </c>
      <c r="AU1152">
        <v>0</v>
      </c>
      <c r="AV1152">
        <v>0</v>
      </c>
      <c r="AW1152">
        <v>3.52</v>
      </c>
      <c r="AX1152">
        <v>0.18526315789473685</v>
      </c>
      <c r="AY1152">
        <v>5.3726315789473684</v>
      </c>
      <c r="AZ1152" t="s">
        <v>74</v>
      </c>
      <c r="BA1152">
        <v>0.62736842105263158</v>
      </c>
      <c r="BB1152">
        <v>3.3863636363636362</v>
      </c>
      <c r="BC1152" t="s">
        <v>76</v>
      </c>
      <c r="BD1152">
        <v>0</v>
      </c>
      <c r="BE1152" t="s">
        <v>76</v>
      </c>
      <c r="BF1152">
        <v>3.573</v>
      </c>
      <c r="BG1152" t="s">
        <v>5781</v>
      </c>
    </row>
    <row r="1153" spans="1:59" x14ac:dyDescent="0.25">
      <c r="A1153" t="s">
        <v>1335</v>
      </c>
      <c r="B1153" t="s">
        <v>156</v>
      </c>
      <c r="C1153">
        <v>2</v>
      </c>
      <c r="D1153">
        <v>537</v>
      </c>
      <c r="E1153">
        <v>3</v>
      </c>
      <c r="F1153" t="s">
        <v>66</v>
      </c>
      <c r="G1153" t="s">
        <v>67</v>
      </c>
      <c r="H1153" t="s">
        <v>68</v>
      </c>
      <c r="I1153" t="s">
        <v>7</v>
      </c>
      <c r="J1153" t="s">
        <v>7</v>
      </c>
      <c r="K1153" t="s">
        <v>70</v>
      </c>
      <c r="L1153">
        <v>50</v>
      </c>
      <c r="M1153">
        <v>1271447</v>
      </c>
      <c r="N1153">
        <v>6</v>
      </c>
      <c r="O1153">
        <v>4</v>
      </c>
      <c r="P1153" t="s">
        <v>109</v>
      </c>
      <c r="Q1153" t="s">
        <v>4512</v>
      </c>
      <c r="R1153">
        <v>49</v>
      </c>
      <c r="T1153">
        <v>11</v>
      </c>
      <c r="U1153">
        <v>16</v>
      </c>
      <c r="V1153">
        <v>9</v>
      </c>
      <c r="W1153">
        <v>0</v>
      </c>
      <c r="X1153">
        <v>9</v>
      </c>
      <c r="Y1153">
        <v>0</v>
      </c>
      <c r="Z1153">
        <v>20</v>
      </c>
      <c r="AA1153">
        <v>25</v>
      </c>
      <c r="AB1153">
        <v>50</v>
      </c>
      <c r="AC1153">
        <v>19</v>
      </c>
      <c r="AD1153">
        <v>14</v>
      </c>
      <c r="AE1153">
        <v>0</v>
      </c>
      <c r="AF1153">
        <v>33</v>
      </c>
      <c r="AG1153">
        <v>0</v>
      </c>
      <c r="AH1153">
        <v>31</v>
      </c>
      <c r="AI1153">
        <v>17</v>
      </c>
      <c r="AJ1153">
        <v>31</v>
      </c>
      <c r="AK1153">
        <v>31</v>
      </c>
      <c r="AL1153">
        <v>0</v>
      </c>
      <c r="AM1153">
        <v>0.12</v>
      </c>
      <c r="AN1153">
        <v>2.8181818181818183</v>
      </c>
      <c r="AO1153">
        <v>0</v>
      </c>
      <c r="AP1153" t="s">
        <v>82</v>
      </c>
      <c r="AQ1153" t="s">
        <v>73</v>
      </c>
      <c r="AR1153" t="s">
        <v>1101</v>
      </c>
      <c r="AS1153">
        <v>2288</v>
      </c>
      <c r="AT1153">
        <v>2231</v>
      </c>
      <c r="AU1153">
        <v>0</v>
      </c>
      <c r="AV1153">
        <v>0</v>
      </c>
      <c r="AW1153">
        <v>4.5190000000000001</v>
      </c>
      <c r="AX1153">
        <v>0.23784210526315791</v>
      </c>
      <c r="AY1153">
        <v>7.848789473684211</v>
      </c>
      <c r="AZ1153" t="s">
        <v>74</v>
      </c>
      <c r="BA1153">
        <v>-1.848789473684211</v>
      </c>
      <c r="BB1153">
        <v>-7.7731799070590855</v>
      </c>
      <c r="BC1153" t="s">
        <v>76</v>
      </c>
      <c r="BD1153">
        <v>0</v>
      </c>
      <c r="BE1153" t="s">
        <v>76</v>
      </c>
      <c r="BF1153">
        <v>4.8630000000000004</v>
      </c>
      <c r="BG1153" t="s">
        <v>5781</v>
      </c>
    </row>
    <row r="1154" spans="1:59" x14ac:dyDescent="0.25">
      <c r="A1154" t="s">
        <v>1336</v>
      </c>
      <c r="B1154" t="s">
        <v>156</v>
      </c>
      <c r="C1154">
        <v>2</v>
      </c>
      <c r="D1154">
        <v>538</v>
      </c>
      <c r="E1154">
        <v>3</v>
      </c>
      <c r="F1154" t="s">
        <v>66</v>
      </c>
      <c r="G1154" t="s">
        <v>67</v>
      </c>
      <c r="H1154" t="s">
        <v>77</v>
      </c>
      <c r="I1154" t="s">
        <v>5</v>
      </c>
      <c r="J1154" t="s">
        <v>78</v>
      </c>
      <c r="K1154" t="s">
        <v>70</v>
      </c>
      <c r="L1154">
        <v>50</v>
      </c>
      <c r="M1154">
        <v>1271449</v>
      </c>
      <c r="N1154">
        <v>5</v>
      </c>
      <c r="O1154">
        <v>4</v>
      </c>
      <c r="P1154" t="s">
        <v>109</v>
      </c>
      <c r="Q1154" t="s">
        <v>4512</v>
      </c>
      <c r="R1154">
        <v>49</v>
      </c>
      <c r="T1154">
        <v>0</v>
      </c>
      <c r="U1154">
        <v>4</v>
      </c>
      <c r="V1154">
        <v>0</v>
      </c>
      <c r="W1154">
        <v>0</v>
      </c>
      <c r="X1154">
        <v>0</v>
      </c>
      <c r="Y1154">
        <v>0</v>
      </c>
      <c r="Z1154">
        <v>0</v>
      </c>
      <c r="AA1154">
        <v>4</v>
      </c>
      <c r="AB1154">
        <v>50</v>
      </c>
      <c r="AC1154">
        <v>4</v>
      </c>
      <c r="AD1154">
        <v>0</v>
      </c>
      <c r="AE1154">
        <v>0</v>
      </c>
      <c r="AF1154">
        <v>4</v>
      </c>
      <c r="AG1154">
        <v>0</v>
      </c>
      <c r="AH1154">
        <v>46</v>
      </c>
      <c r="AI1154">
        <v>46</v>
      </c>
      <c r="AJ1154">
        <v>46</v>
      </c>
      <c r="AK1154">
        <v>46</v>
      </c>
      <c r="AL1154">
        <v>0</v>
      </c>
      <c r="AM1154">
        <v>0.1</v>
      </c>
      <c r="AN1154">
        <v>4.1818181818181817</v>
      </c>
      <c r="AO1154">
        <v>0</v>
      </c>
      <c r="AP1154" t="s">
        <v>79</v>
      </c>
      <c r="AQ1154" t="s">
        <v>73</v>
      </c>
      <c r="AR1154" t="s">
        <v>1101</v>
      </c>
      <c r="AS1154">
        <v>0</v>
      </c>
      <c r="AT1154">
        <v>0</v>
      </c>
      <c r="AU1154">
        <v>0</v>
      </c>
      <c r="AV1154">
        <v>0</v>
      </c>
      <c r="AW1154">
        <v>0</v>
      </c>
      <c r="AX1154">
        <v>0</v>
      </c>
      <c r="AY1154">
        <v>0</v>
      </c>
      <c r="AZ1154" t="s">
        <v>80</v>
      </c>
      <c r="BA1154">
        <v>5</v>
      </c>
      <c r="BB1154">
        <v>0</v>
      </c>
      <c r="BC1154" t="s">
        <v>76</v>
      </c>
      <c r="BD1154">
        <v>0</v>
      </c>
      <c r="BE1154" t="s">
        <v>76</v>
      </c>
      <c r="BF1154">
        <v>4.8265066666666661</v>
      </c>
      <c r="BG1154" t="s">
        <v>5781</v>
      </c>
    </row>
    <row r="1155" spans="1:59" x14ac:dyDescent="0.25">
      <c r="A1155" t="s">
        <v>1337</v>
      </c>
      <c r="B1155" t="s">
        <v>156</v>
      </c>
      <c r="C1155">
        <v>2</v>
      </c>
      <c r="D1155">
        <v>539</v>
      </c>
      <c r="E1155">
        <v>3</v>
      </c>
      <c r="F1155" t="s">
        <v>66</v>
      </c>
      <c r="G1155" t="s">
        <v>67</v>
      </c>
      <c r="H1155" t="s">
        <v>68</v>
      </c>
      <c r="I1155" t="s">
        <v>7</v>
      </c>
      <c r="J1155" t="s">
        <v>7</v>
      </c>
      <c r="K1155" t="s">
        <v>70</v>
      </c>
      <c r="L1155">
        <v>50</v>
      </c>
      <c r="M1155">
        <v>1271451</v>
      </c>
      <c r="N1155">
        <v>6</v>
      </c>
      <c r="O1155">
        <v>4</v>
      </c>
      <c r="P1155" t="s">
        <v>109</v>
      </c>
      <c r="Q1155" t="s">
        <v>4512</v>
      </c>
      <c r="R1155">
        <v>49</v>
      </c>
      <c r="T1155">
        <v>8</v>
      </c>
      <c r="U1155">
        <v>13</v>
      </c>
      <c r="V1155">
        <v>4</v>
      </c>
      <c r="W1155">
        <v>0</v>
      </c>
      <c r="X1155">
        <v>4</v>
      </c>
      <c r="Y1155">
        <v>2</v>
      </c>
      <c r="Z1155">
        <v>14</v>
      </c>
      <c r="AA1155">
        <v>19</v>
      </c>
      <c r="AB1155">
        <v>50</v>
      </c>
      <c r="AC1155">
        <v>18</v>
      </c>
      <c r="AD1155">
        <v>8</v>
      </c>
      <c r="AE1155">
        <v>3</v>
      </c>
      <c r="AF1155">
        <v>29</v>
      </c>
      <c r="AG1155">
        <v>0</v>
      </c>
      <c r="AH1155">
        <v>32</v>
      </c>
      <c r="AI1155">
        <v>21</v>
      </c>
      <c r="AJ1155">
        <v>29</v>
      </c>
      <c r="AK1155">
        <v>32</v>
      </c>
      <c r="AL1155">
        <v>0</v>
      </c>
      <c r="AM1155">
        <v>0.12</v>
      </c>
      <c r="AN1155">
        <v>2.6363636363636362</v>
      </c>
      <c r="AO1155">
        <v>0</v>
      </c>
      <c r="AP1155" t="s">
        <v>82</v>
      </c>
      <c r="AQ1155" t="s">
        <v>73</v>
      </c>
      <c r="AR1155" t="s">
        <v>1101</v>
      </c>
      <c r="AS1155">
        <v>1160</v>
      </c>
      <c r="AT1155">
        <v>1178</v>
      </c>
      <c r="AU1155">
        <v>0</v>
      </c>
      <c r="AV1155">
        <v>0</v>
      </c>
      <c r="AW1155">
        <v>2.3380000000000001</v>
      </c>
      <c r="AX1155">
        <v>0.12988888888888889</v>
      </c>
      <c r="AY1155">
        <v>3.7667777777777776</v>
      </c>
      <c r="AZ1155" t="s">
        <v>74</v>
      </c>
      <c r="BA1155">
        <v>2.2332222222222224</v>
      </c>
      <c r="BB1155">
        <v>17.193327630453382</v>
      </c>
      <c r="BC1155" t="s">
        <v>76</v>
      </c>
      <c r="BD1155">
        <v>0</v>
      </c>
      <c r="BE1155" t="s">
        <v>76</v>
      </c>
      <c r="BF1155">
        <v>2.5139999999999998</v>
      </c>
      <c r="BG1155" t="s">
        <v>5781</v>
      </c>
    </row>
    <row r="1156" spans="1:59" x14ac:dyDescent="0.25">
      <c r="A1156" t="s">
        <v>1338</v>
      </c>
      <c r="B1156" t="s">
        <v>156</v>
      </c>
      <c r="C1156">
        <v>2</v>
      </c>
      <c r="D1156">
        <v>540</v>
      </c>
      <c r="E1156">
        <v>3</v>
      </c>
      <c r="F1156" t="s">
        <v>66</v>
      </c>
      <c r="G1156" t="s">
        <v>67</v>
      </c>
      <c r="H1156" t="s">
        <v>68</v>
      </c>
      <c r="I1156" t="s">
        <v>7</v>
      </c>
      <c r="J1156" t="s">
        <v>7</v>
      </c>
      <c r="K1156" t="s">
        <v>70</v>
      </c>
      <c r="L1156">
        <v>50</v>
      </c>
      <c r="M1156">
        <v>1271453</v>
      </c>
      <c r="N1156">
        <v>6</v>
      </c>
      <c r="O1156">
        <v>4</v>
      </c>
      <c r="P1156" t="s">
        <v>109</v>
      </c>
      <c r="Q1156" t="s">
        <v>4512</v>
      </c>
      <c r="R1156">
        <v>49</v>
      </c>
      <c r="T1156">
        <v>12</v>
      </c>
      <c r="U1156">
        <v>17</v>
      </c>
      <c r="V1156">
        <v>5</v>
      </c>
      <c r="W1156">
        <v>0</v>
      </c>
      <c r="X1156">
        <v>5</v>
      </c>
      <c r="Y1156">
        <v>2</v>
      </c>
      <c r="Z1156">
        <v>19</v>
      </c>
      <c r="AA1156">
        <v>24</v>
      </c>
      <c r="AB1156">
        <v>50</v>
      </c>
      <c r="AC1156">
        <v>18</v>
      </c>
      <c r="AD1156">
        <v>6</v>
      </c>
      <c r="AE1156">
        <v>2</v>
      </c>
      <c r="AF1156">
        <v>26</v>
      </c>
      <c r="AG1156">
        <v>0</v>
      </c>
      <c r="AH1156">
        <v>32</v>
      </c>
      <c r="AI1156">
        <v>24</v>
      </c>
      <c r="AJ1156">
        <v>30</v>
      </c>
      <c r="AK1156">
        <v>32</v>
      </c>
      <c r="AL1156">
        <v>0</v>
      </c>
      <c r="AM1156">
        <v>0.12</v>
      </c>
      <c r="AN1156">
        <v>2.7272727272727275</v>
      </c>
      <c r="AO1156">
        <v>0</v>
      </c>
      <c r="AP1156" t="s">
        <v>82</v>
      </c>
      <c r="AQ1156" t="s">
        <v>73</v>
      </c>
      <c r="AR1156" t="s">
        <v>1101</v>
      </c>
      <c r="AS1156">
        <v>1668</v>
      </c>
      <c r="AT1156">
        <v>1664</v>
      </c>
      <c r="AU1156">
        <v>0</v>
      </c>
      <c r="AV1156">
        <v>0</v>
      </c>
      <c r="AW1156">
        <v>3.3319999999999999</v>
      </c>
      <c r="AX1156">
        <v>0.18511111111111112</v>
      </c>
      <c r="AY1156">
        <v>4.8128888888888888</v>
      </c>
      <c r="AZ1156" t="s">
        <v>74</v>
      </c>
      <c r="BA1156">
        <v>1.1871111111111112</v>
      </c>
      <c r="BB1156">
        <v>6.4129651860744303</v>
      </c>
      <c r="BC1156" t="s">
        <v>76</v>
      </c>
      <c r="BD1156">
        <v>0</v>
      </c>
      <c r="BE1156" t="s">
        <v>76</v>
      </c>
      <c r="BF1156">
        <v>3.6080000000000001</v>
      </c>
      <c r="BG1156" t="s">
        <v>5781</v>
      </c>
    </row>
    <row r="1157" spans="1:59" x14ac:dyDescent="0.25">
      <c r="A1157" t="s">
        <v>1339</v>
      </c>
      <c r="B1157" t="s">
        <v>156</v>
      </c>
      <c r="C1157">
        <v>2</v>
      </c>
      <c r="D1157">
        <v>541</v>
      </c>
      <c r="E1157">
        <v>3</v>
      </c>
      <c r="F1157" t="s">
        <v>66</v>
      </c>
      <c r="G1157" t="s">
        <v>67</v>
      </c>
      <c r="H1157" t="s">
        <v>68</v>
      </c>
      <c r="I1157" t="s">
        <v>7</v>
      </c>
      <c r="J1157" t="s">
        <v>7</v>
      </c>
      <c r="K1157" t="s">
        <v>70</v>
      </c>
      <c r="L1157">
        <v>50</v>
      </c>
      <c r="M1157">
        <v>1271455</v>
      </c>
      <c r="N1157">
        <v>6</v>
      </c>
      <c r="O1157">
        <v>4</v>
      </c>
      <c r="P1157" t="s">
        <v>109</v>
      </c>
      <c r="Q1157" t="s">
        <v>4512</v>
      </c>
      <c r="R1157">
        <v>49</v>
      </c>
      <c r="T1157">
        <v>5</v>
      </c>
      <c r="U1157">
        <v>10</v>
      </c>
      <c r="V1157">
        <v>8</v>
      </c>
      <c r="W1157">
        <v>0</v>
      </c>
      <c r="X1157">
        <v>8</v>
      </c>
      <c r="Y1157">
        <v>2</v>
      </c>
      <c r="Z1157">
        <v>15</v>
      </c>
      <c r="AA1157">
        <v>20</v>
      </c>
      <c r="AB1157">
        <v>50</v>
      </c>
      <c r="AC1157">
        <v>14</v>
      </c>
      <c r="AD1157">
        <v>12</v>
      </c>
      <c r="AE1157">
        <v>4</v>
      </c>
      <c r="AF1157">
        <v>30</v>
      </c>
      <c r="AG1157">
        <v>0</v>
      </c>
      <c r="AH1157">
        <v>36</v>
      </c>
      <c r="AI1157">
        <v>20</v>
      </c>
      <c r="AJ1157">
        <v>32</v>
      </c>
      <c r="AK1157">
        <v>36</v>
      </c>
      <c r="AL1157">
        <v>0</v>
      </c>
      <c r="AM1157">
        <v>0.12</v>
      </c>
      <c r="AN1157">
        <v>2.9090909090909092</v>
      </c>
      <c r="AO1157">
        <v>0</v>
      </c>
      <c r="AP1157" t="s">
        <v>82</v>
      </c>
      <c r="AQ1157" t="s">
        <v>73</v>
      </c>
      <c r="AR1157" t="s">
        <v>1101</v>
      </c>
      <c r="AS1157">
        <v>1152</v>
      </c>
      <c r="AT1157">
        <v>1108</v>
      </c>
      <c r="AU1157">
        <v>0</v>
      </c>
      <c r="AV1157">
        <v>0</v>
      </c>
      <c r="AW1157">
        <v>2.2599999999999998</v>
      </c>
      <c r="AX1157">
        <v>0.16142857142857142</v>
      </c>
      <c r="AY1157">
        <v>4.8428571428571425</v>
      </c>
      <c r="AZ1157" t="s">
        <v>74</v>
      </c>
      <c r="BA1157">
        <v>1.1571428571428575</v>
      </c>
      <c r="BB1157">
        <v>7.1681415929203567</v>
      </c>
      <c r="BC1157" t="s">
        <v>76</v>
      </c>
      <c r="BD1157">
        <v>0</v>
      </c>
      <c r="BE1157" t="s">
        <v>76</v>
      </c>
      <c r="BF1157">
        <v>3.226</v>
      </c>
      <c r="BG1157" t="s">
        <v>5781</v>
      </c>
    </row>
    <row r="1158" spans="1:59" x14ac:dyDescent="0.25">
      <c r="A1158" t="s">
        <v>1340</v>
      </c>
      <c r="B1158" t="s">
        <v>156</v>
      </c>
      <c r="C1158">
        <v>2</v>
      </c>
      <c r="D1158">
        <v>542</v>
      </c>
      <c r="E1158">
        <v>3</v>
      </c>
      <c r="F1158" t="s">
        <v>66</v>
      </c>
      <c r="G1158" t="s">
        <v>67</v>
      </c>
      <c r="H1158" t="s">
        <v>68</v>
      </c>
      <c r="I1158" t="s">
        <v>7</v>
      </c>
      <c r="J1158" t="s">
        <v>7</v>
      </c>
      <c r="K1158" t="s">
        <v>70</v>
      </c>
      <c r="L1158">
        <v>50</v>
      </c>
      <c r="M1158">
        <v>1271457</v>
      </c>
      <c r="N1158">
        <v>6</v>
      </c>
      <c r="O1158">
        <v>4</v>
      </c>
      <c r="P1158" t="s">
        <v>109</v>
      </c>
      <c r="Q1158" t="s">
        <v>4512</v>
      </c>
      <c r="R1158">
        <v>49</v>
      </c>
      <c r="T1158">
        <v>4</v>
      </c>
      <c r="U1158">
        <v>9</v>
      </c>
      <c r="V1158">
        <v>9</v>
      </c>
      <c r="W1158">
        <v>0</v>
      </c>
      <c r="X1158">
        <v>9</v>
      </c>
      <c r="Y1158">
        <v>1</v>
      </c>
      <c r="Z1158">
        <v>14</v>
      </c>
      <c r="AA1158">
        <v>19</v>
      </c>
      <c r="AB1158">
        <v>50</v>
      </c>
      <c r="AC1158">
        <v>11</v>
      </c>
      <c r="AD1158">
        <v>17</v>
      </c>
      <c r="AE1158">
        <v>1</v>
      </c>
      <c r="AF1158">
        <v>29</v>
      </c>
      <c r="AG1158">
        <v>0</v>
      </c>
      <c r="AH1158">
        <v>39</v>
      </c>
      <c r="AI1158">
        <v>21</v>
      </c>
      <c r="AJ1158">
        <v>38</v>
      </c>
      <c r="AK1158">
        <v>39</v>
      </c>
      <c r="AL1158">
        <v>0</v>
      </c>
      <c r="AM1158">
        <v>0.12</v>
      </c>
      <c r="AN1158">
        <v>3.4545454545454546</v>
      </c>
      <c r="AO1158">
        <v>0</v>
      </c>
      <c r="AP1158" t="s">
        <v>82</v>
      </c>
      <c r="AQ1158" t="s">
        <v>73</v>
      </c>
      <c r="AR1158" t="s">
        <v>1101</v>
      </c>
      <c r="AS1158">
        <v>715</v>
      </c>
      <c r="AT1158">
        <v>664</v>
      </c>
      <c r="AU1158">
        <v>0</v>
      </c>
      <c r="AV1158">
        <v>0</v>
      </c>
      <c r="AW1158">
        <v>1.379</v>
      </c>
      <c r="AX1158">
        <v>0.12536363636363637</v>
      </c>
      <c r="AY1158">
        <v>3.6355454545454546</v>
      </c>
      <c r="AZ1158" t="s">
        <v>74</v>
      </c>
      <c r="BA1158">
        <v>2.3644545454545454</v>
      </c>
      <c r="BB1158">
        <v>18.860768672951412</v>
      </c>
      <c r="BC1158" t="s">
        <v>76</v>
      </c>
      <c r="BD1158">
        <v>0</v>
      </c>
      <c r="BE1158" t="s">
        <v>76</v>
      </c>
      <c r="BF1158">
        <v>1.73</v>
      </c>
      <c r="BG1158" t="s">
        <v>5781</v>
      </c>
    </row>
    <row r="1159" spans="1:59" x14ac:dyDescent="0.25">
      <c r="A1159" t="s">
        <v>1341</v>
      </c>
      <c r="B1159" t="s">
        <v>156</v>
      </c>
      <c r="C1159">
        <v>2</v>
      </c>
      <c r="D1159">
        <v>543</v>
      </c>
      <c r="E1159">
        <v>3</v>
      </c>
      <c r="F1159" t="s">
        <v>66</v>
      </c>
      <c r="G1159" t="s">
        <v>67</v>
      </c>
      <c r="H1159" t="s">
        <v>68</v>
      </c>
      <c r="I1159" t="s">
        <v>7</v>
      </c>
      <c r="J1159" t="s">
        <v>7</v>
      </c>
      <c r="K1159" t="s">
        <v>70</v>
      </c>
      <c r="L1159">
        <v>50</v>
      </c>
      <c r="M1159">
        <v>1271459</v>
      </c>
      <c r="N1159">
        <v>6</v>
      </c>
      <c r="O1159">
        <v>4</v>
      </c>
      <c r="P1159" t="s">
        <v>109</v>
      </c>
      <c r="Q1159" t="s">
        <v>4512</v>
      </c>
      <c r="R1159">
        <v>49</v>
      </c>
      <c r="T1159">
        <v>5</v>
      </c>
      <c r="U1159">
        <v>10</v>
      </c>
      <c r="V1159">
        <v>8</v>
      </c>
      <c r="W1159">
        <v>0</v>
      </c>
      <c r="X1159">
        <v>8</v>
      </c>
      <c r="Y1159">
        <v>0</v>
      </c>
      <c r="Z1159">
        <v>13</v>
      </c>
      <c r="AA1159">
        <v>18</v>
      </c>
      <c r="AB1159">
        <v>50</v>
      </c>
      <c r="AC1159">
        <v>15</v>
      </c>
      <c r="AD1159">
        <v>13</v>
      </c>
      <c r="AE1159">
        <v>0</v>
      </c>
      <c r="AF1159">
        <v>28</v>
      </c>
      <c r="AG1159">
        <v>0</v>
      </c>
      <c r="AH1159">
        <v>35</v>
      </c>
      <c r="AI1159">
        <v>22</v>
      </c>
      <c r="AJ1159">
        <v>35</v>
      </c>
      <c r="AK1159">
        <v>35</v>
      </c>
      <c r="AL1159">
        <v>0</v>
      </c>
      <c r="AM1159">
        <v>0.12</v>
      </c>
      <c r="AN1159">
        <v>3.1818181818181821</v>
      </c>
      <c r="AO1159">
        <v>0</v>
      </c>
      <c r="AP1159" t="s">
        <v>82</v>
      </c>
      <c r="AQ1159" t="s">
        <v>73</v>
      </c>
      <c r="AR1159" t="s">
        <v>1101</v>
      </c>
      <c r="AS1159">
        <v>1317</v>
      </c>
      <c r="AT1159">
        <v>1284</v>
      </c>
      <c r="AU1159">
        <v>0</v>
      </c>
      <c r="AV1159">
        <v>0</v>
      </c>
      <c r="AW1159">
        <v>2.601</v>
      </c>
      <c r="AX1159">
        <v>0.1734</v>
      </c>
      <c r="AY1159">
        <v>4.8552</v>
      </c>
      <c r="AZ1159" t="s">
        <v>74</v>
      </c>
      <c r="BA1159">
        <v>1.1448</v>
      </c>
      <c r="BB1159">
        <v>6.6020761245674739</v>
      </c>
      <c r="BC1159" t="s">
        <v>81</v>
      </c>
      <c r="BD1159">
        <v>0</v>
      </c>
      <c r="BE1159" t="s">
        <v>76</v>
      </c>
      <c r="BF1159">
        <v>2.6720000000000002</v>
      </c>
      <c r="BG1159" t="s">
        <v>5781</v>
      </c>
    </row>
    <row r="1160" spans="1:59" x14ac:dyDescent="0.25">
      <c r="A1160" t="s">
        <v>1342</v>
      </c>
      <c r="B1160" t="s">
        <v>156</v>
      </c>
      <c r="C1160">
        <v>2</v>
      </c>
      <c r="D1160">
        <v>544</v>
      </c>
      <c r="E1160">
        <v>3</v>
      </c>
      <c r="F1160" t="s">
        <v>66</v>
      </c>
      <c r="G1160" t="s">
        <v>67</v>
      </c>
      <c r="H1160" t="s">
        <v>68</v>
      </c>
      <c r="I1160" t="s">
        <v>7</v>
      </c>
      <c r="J1160" t="s">
        <v>7</v>
      </c>
      <c r="K1160" t="s">
        <v>70</v>
      </c>
      <c r="L1160">
        <v>50</v>
      </c>
      <c r="M1160">
        <v>1271461</v>
      </c>
      <c r="N1160">
        <v>6</v>
      </c>
      <c r="O1160">
        <v>4</v>
      </c>
      <c r="P1160" t="s">
        <v>109</v>
      </c>
      <c r="Q1160" t="s">
        <v>4513</v>
      </c>
      <c r="R1160">
        <v>50</v>
      </c>
      <c r="T1160">
        <v>0</v>
      </c>
      <c r="U1160">
        <v>5</v>
      </c>
      <c r="V1160">
        <v>0</v>
      </c>
      <c r="W1160">
        <v>0</v>
      </c>
      <c r="X1160">
        <v>0</v>
      </c>
      <c r="Y1160">
        <v>0</v>
      </c>
      <c r="Z1160">
        <v>0</v>
      </c>
      <c r="AA1160">
        <v>5</v>
      </c>
      <c r="AB1160">
        <v>50</v>
      </c>
      <c r="AC1160">
        <v>5</v>
      </c>
      <c r="AD1160">
        <v>0</v>
      </c>
      <c r="AE1160">
        <v>0</v>
      </c>
      <c r="AF1160">
        <v>5</v>
      </c>
      <c r="AG1160">
        <v>0</v>
      </c>
      <c r="AH1160">
        <v>45</v>
      </c>
      <c r="AI1160">
        <v>45</v>
      </c>
      <c r="AJ1160">
        <v>45</v>
      </c>
      <c r="AK1160">
        <v>45</v>
      </c>
      <c r="AL1160">
        <v>0</v>
      </c>
      <c r="AM1160">
        <v>0.12</v>
      </c>
      <c r="AN1160">
        <v>4.0909090909090908</v>
      </c>
      <c r="AO1160">
        <v>0</v>
      </c>
      <c r="AP1160" t="s">
        <v>82</v>
      </c>
      <c r="AQ1160" t="s">
        <v>73</v>
      </c>
      <c r="AR1160" t="s">
        <v>1101</v>
      </c>
      <c r="AS1160">
        <v>161</v>
      </c>
      <c r="AT1160">
        <v>146</v>
      </c>
      <c r="AU1160">
        <v>0</v>
      </c>
      <c r="AV1160">
        <v>0</v>
      </c>
      <c r="AW1160">
        <v>0.307</v>
      </c>
      <c r="AX1160">
        <v>6.1399999999999996E-2</v>
      </c>
      <c r="AY1160">
        <v>0.307</v>
      </c>
      <c r="AZ1160" t="s">
        <v>74</v>
      </c>
      <c r="BA1160">
        <v>5.6929999999999996</v>
      </c>
      <c r="BB1160">
        <v>92.719869706840385</v>
      </c>
      <c r="BC1160" t="s">
        <v>75</v>
      </c>
      <c r="BD1160">
        <v>1</v>
      </c>
      <c r="BE1160" t="s">
        <v>76</v>
      </c>
      <c r="BF1160">
        <v>0.30599999999999999</v>
      </c>
      <c r="BG1160" t="s">
        <v>5782</v>
      </c>
    </row>
    <row r="1161" spans="1:59" x14ac:dyDescent="0.25">
      <c r="A1161" t="s">
        <v>1343</v>
      </c>
      <c r="B1161" t="s">
        <v>156</v>
      </c>
      <c r="C1161">
        <v>2</v>
      </c>
      <c r="D1161">
        <v>545</v>
      </c>
      <c r="E1161">
        <v>3</v>
      </c>
      <c r="F1161" t="s">
        <v>66</v>
      </c>
      <c r="G1161" t="s">
        <v>67</v>
      </c>
      <c r="H1161" t="s">
        <v>68</v>
      </c>
      <c r="I1161" t="s">
        <v>7</v>
      </c>
      <c r="J1161" t="s">
        <v>7</v>
      </c>
      <c r="K1161" t="s">
        <v>70</v>
      </c>
      <c r="L1161">
        <v>50</v>
      </c>
      <c r="M1161">
        <v>1271463</v>
      </c>
      <c r="N1161">
        <v>6</v>
      </c>
      <c r="O1161">
        <v>4</v>
      </c>
      <c r="P1161" t="s">
        <v>109</v>
      </c>
      <c r="Q1161" t="s">
        <v>4513</v>
      </c>
      <c r="R1161">
        <v>50</v>
      </c>
      <c r="T1161">
        <v>0</v>
      </c>
      <c r="U1161">
        <v>5</v>
      </c>
      <c r="V1161">
        <v>0</v>
      </c>
      <c r="W1161">
        <v>0</v>
      </c>
      <c r="X1161">
        <v>0</v>
      </c>
      <c r="Y1161">
        <v>0</v>
      </c>
      <c r="Z1161">
        <v>0</v>
      </c>
      <c r="AA1161">
        <v>5</v>
      </c>
      <c r="AB1161">
        <v>50</v>
      </c>
      <c r="AC1161">
        <v>5</v>
      </c>
      <c r="AD1161">
        <v>0</v>
      </c>
      <c r="AE1161">
        <v>0</v>
      </c>
      <c r="AF1161">
        <v>5</v>
      </c>
      <c r="AG1161">
        <v>0</v>
      </c>
      <c r="AH1161">
        <v>45</v>
      </c>
      <c r="AI1161">
        <v>45</v>
      </c>
      <c r="AJ1161">
        <v>45</v>
      </c>
      <c r="AK1161">
        <v>45</v>
      </c>
      <c r="AL1161">
        <v>0</v>
      </c>
      <c r="AM1161">
        <v>0.12</v>
      </c>
      <c r="AN1161">
        <v>4.0909090909090908</v>
      </c>
      <c r="AO1161">
        <v>0</v>
      </c>
      <c r="AP1161" t="s">
        <v>82</v>
      </c>
      <c r="AQ1161" t="s">
        <v>73</v>
      </c>
      <c r="AR1161" t="s">
        <v>1101</v>
      </c>
      <c r="AS1161">
        <v>205</v>
      </c>
      <c r="AT1161">
        <v>193</v>
      </c>
      <c r="AU1161">
        <v>0</v>
      </c>
      <c r="AV1161">
        <v>0</v>
      </c>
      <c r="AW1161">
        <v>0.39800000000000002</v>
      </c>
      <c r="AX1161">
        <v>7.9600000000000004E-2</v>
      </c>
      <c r="AY1161">
        <v>0.39800000000000002</v>
      </c>
      <c r="AZ1161" t="s">
        <v>74</v>
      </c>
      <c r="BA1161">
        <v>5.6020000000000003</v>
      </c>
      <c r="BB1161">
        <v>70.37688442211055</v>
      </c>
      <c r="BC1161" t="s">
        <v>76</v>
      </c>
      <c r="BD1161">
        <v>2</v>
      </c>
      <c r="BE1161" t="s">
        <v>76</v>
      </c>
      <c r="BF1161">
        <v>0.40100000000000002</v>
      </c>
      <c r="BG1161" t="s">
        <v>5782</v>
      </c>
    </row>
    <row r="1162" spans="1:59" x14ac:dyDescent="0.25">
      <c r="A1162" t="s">
        <v>1344</v>
      </c>
      <c r="B1162" t="s">
        <v>156</v>
      </c>
      <c r="C1162">
        <v>2</v>
      </c>
      <c r="D1162">
        <v>546</v>
      </c>
      <c r="E1162">
        <v>3</v>
      </c>
      <c r="F1162" t="s">
        <v>66</v>
      </c>
      <c r="G1162" t="s">
        <v>67</v>
      </c>
      <c r="H1162" t="s">
        <v>68</v>
      </c>
      <c r="I1162" t="s">
        <v>7</v>
      </c>
      <c r="J1162" t="s">
        <v>7</v>
      </c>
      <c r="K1162" t="s">
        <v>70</v>
      </c>
      <c r="L1162">
        <v>50</v>
      </c>
      <c r="M1162">
        <v>1271465</v>
      </c>
      <c r="N1162">
        <v>6</v>
      </c>
      <c r="O1162">
        <v>4</v>
      </c>
      <c r="P1162" t="s">
        <v>109</v>
      </c>
      <c r="Q1162" t="s">
        <v>4513</v>
      </c>
      <c r="R1162">
        <v>50</v>
      </c>
      <c r="T1162">
        <v>0</v>
      </c>
      <c r="U1162">
        <v>5</v>
      </c>
      <c r="V1162">
        <v>0</v>
      </c>
      <c r="W1162">
        <v>0</v>
      </c>
      <c r="X1162">
        <v>0</v>
      </c>
      <c r="Y1162">
        <v>0</v>
      </c>
      <c r="Z1162">
        <v>0</v>
      </c>
      <c r="AA1162">
        <v>5</v>
      </c>
      <c r="AB1162">
        <v>50</v>
      </c>
      <c r="AC1162">
        <v>5</v>
      </c>
      <c r="AD1162">
        <v>0</v>
      </c>
      <c r="AE1162">
        <v>0</v>
      </c>
      <c r="AF1162">
        <v>5</v>
      </c>
      <c r="AG1162">
        <v>0</v>
      </c>
      <c r="AH1162">
        <v>45</v>
      </c>
      <c r="AI1162">
        <v>45</v>
      </c>
      <c r="AJ1162">
        <v>45</v>
      </c>
      <c r="AK1162">
        <v>45</v>
      </c>
      <c r="AL1162">
        <v>0</v>
      </c>
      <c r="AM1162">
        <v>0.12</v>
      </c>
      <c r="AN1162">
        <v>4.0909090909090908</v>
      </c>
      <c r="AO1162">
        <v>0</v>
      </c>
      <c r="AP1162" t="s">
        <v>82</v>
      </c>
      <c r="AQ1162" t="s">
        <v>73</v>
      </c>
      <c r="AR1162" t="s">
        <v>1101</v>
      </c>
      <c r="AS1162">
        <v>168</v>
      </c>
      <c r="AT1162">
        <v>180</v>
      </c>
      <c r="AU1162">
        <v>0</v>
      </c>
      <c r="AV1162">
        <v>0</v>
      </c>
      <c r="AW1162">
        <v>0.34799999999999998</v>
      </c>
      <c r="AX1162">
        <v>6.9599999999999995E-2</v>
      </c>
      <c r="AY1162">
        <v>0.34799999999999998</v>
      </c>
      <c r="AZ1162" t="s">
        <v>74</v>
      </c>
      <c r="BA1162">
        <v>5.6520000000000001</v>
      </c>
      <c r="BB1162">
        <v>81.206896551724142</v>
      </c>
      <c r="BC1162" t="s">
        <v>76</v>
      </c>
      <c r="BD1162">
        <v>3</v>
      </c>
      <c r="BE1162" t="s">
        <v>76</v>
      </c>
      <c r="BF1162">
        <v>0.35</v>
      </c>
      <c r="BG1162" t="s">
        <v>5782</v>
      </c>
    </row>
    <row r="1163" spans="1:59" x14ac:dyDescent="0.25">
      <c r="A1163" t="s">
        <v>1345</v>
      </c>
      <c r="B1163" t="s">
        <v>156</v>
      </c>
      <c r="C1163">
        <v>2</v>
      </c>
      <c r="D1163">
        <v>547</v>
      </c>
      <c r="E1163">
        <v>3</v>
      </c>
      <c r="F1163" t="s">
        <v>66</v>
      </c>
      <c r="G1163" t="s">
        <v>67</v>
      </c>
      <c r="H1163" t="s">
        <v>68</v>
      </c>
      <c r="I1163" t="s">
        <v>7</v>
      </c>
      <c r="J1163" t="s">
        <v>7</v>
      </c>
      <c r="K1163" t="s">
        <v>70</v>
      </c>
      <c r="L1163">
        <v>50</v>
      </c>
      <c r="M1163">
        <v>1271467</v>
      </c>
      <c r="N1163">
        <v>6</v>
      </c>
      <c r="O1163">
        <v>4</v>
      </c>
      <c r="P1163" t="s">
        <v>109</v>
      </c>
      <c r="Q1163" t="s">
        <v>4513</v>
      </c>
      <c r="R1163">
        <v>50</v>
      </c>
      <c r="T1163">
        <v>0</v>
      </c>
      <c r="U1163">
        <v>5</v>
      </c>
      <c r="V1163">
        <v>0</v>
      </c>
      <c r="W1163">
        <v>0</v>
      </c>
      <c r="X1163">
        <v>0</v>
      </c>
      <c r="Y1163">
        <v>0</v>
      </c>
      <c r="Z1163">
        <v>0</v>
      </c>
      <c r="AA1163">
        <v>5</v>
      </c>
      <c r="AB1163">
        <v>50</v>
      </c>
      <c r="AC1163">
        <v>5</v>
      </c>
      <c r="AD1163">
        <v>0</v>
      </c>
      <c r="AE1163">
        <v>0</v>
      </c>
      <c r="AF1163">
        <v>5</v>
      </c>
      <c r="AG1163">
        <v>0</v>
      </c>
      <c r="AH1163">
        <v>45</v>
      </c>
      <c r="AI1163">
        <v>45</v>
      </c>
      <c r="AJ1163">
        <v>45</v>
      </c>
      <c r="AK1163">
        <v>45</v>
      </c>
      <c r="AL1163">
        <v>0</v>
      </c>
      <c r="AM1163">
        <v>0.12</v>
      </c>
      <c r="AN1163">
        <v>4.0909090909090908</v>
      </c>
      <c r="AO1163">
        <v>0</v>
      </c>
      <c r="AP1163" t="s">
        <v>82</v>
      </c>
      <c r="AQ1163" t="s">
        <v>73</v>
      </c>
      <c r="AR1163" t="s">
        <v>1101</v>
      </c>
      <c r="AS1163">
        <v>209</v>
      </c>
      <c r="AT1163">
        <v>175</v>
      </c>
      <c r="AU1163">
        <v>0</v>
      </c>
      <c r="AV1163">
        <v>0</v>
      </c>
      <c r="AW1163">
        <v>0.38400000000000001</v>
      </c>
      <c r="AX1163">
        <v>7.6800000000000007E-2</v>
      </c>
      <c r="AY1163">
        <v>0.38400000000000001</v>
      </c>
      <c r="AZ1163" t="s">
        <v>74</v>
      </c>
      <c r="BA1163">
        <v>5.6159999999999997</v>
      </c>
      <c r="BB1163">
        <v>73.124999999999986</v>
      </c>
      <c r="BC1163" t="s">
        <v>76</v>
      </c>
      <c r="BD1163">
        <v>4</v>
      </c>
      <c r="BE1163" t="s">
        <v>76</v>
      </c>
      <c r="BF1163">
        <v>0.38400000000000001</v>
      </c>
      <c r="BG1163" t="s">
        <v>5782</v>
      </c>
    </row>
    <row r="1164" spans="1:59" x14ac:dyDescent="0.25">
      <c r="A1164" t="s">
        <v>1346</v>
      </c>
      <c r="B1164" t="s">
        <v>156</v>
      </c>
      <c r="C1164">
        <v>2</v>
      </c>
      <c r="D1164">
        <v>548</v>
      </c>
      <c r="E1164">
        <v>3</v>
      </c>
      <c r="F1164" t="s">
        <v>66</v>
      </c>
      <c r="G1164" t="s">
        <v>67</v>
      </c>
      <c r="H1164" t="s">
        <v>68</v>
      </c>
      <c r="I1164" t="s">
        <v>7</v>
      </c>
      <c r="J1164" t="s">
        <v>7</v>
      </c>
      <c r="K1164" t="s">
        <v>70</v>
      </c>
      <c r="L1164">
        <v>50</v>
      </c>
      <c r="M1164">
        <v>1271469</v>
      </c>
      <c r="N1164">
        <v>6</v>
      </c>
      <c r="O1164">
        <v>4</v>
      </c>
      <c r="P1164" t="s">
        <v>109</v>
      </c>
      <c r="Q1164" t="s">
        <v>4513</v>
      </c>
      <c r="R1164">
        <v>50</v>
      </c>
      <c r="T1164">
        <v>0</v>
      </c>
      <c r="U1164">
        <v>5</v>
      </c>
      <c r="V1164">
        <v>0</v>
      </c>
      <c r="W1164">
        <v>0</v>
      </c>
      <c r="X1164">
        <v>0</v>
      </c>
      <c r="Y1164">
        <v>0</v>
      </c>
      <c r="Z1164">
        <v>0</v>
      </c>
      <c r="AA1164">
        <v>5</v>
      </c>
      <c r="AB1164">
        <v>50</v>
      </c>
      <c r="AC1164">
        <v>5</v>
      </c>
      <c r="AD1164">
        <v>0</v>
      </c>
      <c r="AE1164">
        <v>0</v>
      </c>
      <c r="AF1164">
        <v>5</v>
      </c>
      <c r="AG1164">
        <v>0</v>
      </c>
      <c r="AH1164">
        <v>45</v>
      </c>
      <c r="AI1164">
        <v>45</v>
      </c>
      <c r="AJ1164">
        <v>45</v>
      </c>
      <c r="AK1164">
        <v>45</v>
      </c>
      <c r="AL1164">
        <v>0</v>
      </c>
      <c r="AM1164">
        <v>0.12</v>
      </c>
      <c r="AN1164">
        <v>4.0909090909090908</v>
      </c>
      <c r="AO1164">
        <v>0</v>
      </c>
      <c r="AP1164" t="s">
        <v>82</v>
      </c>
      <c r="AQ1164" t="s">
        <v>73</v>
      </c>
      <c r="AR1164" t="s">
        <v>1101</v>
      </c>
      <c r="AS1164">
        <v>191</v>
      </c>
      <c r="AT1164">
        <v>173</v>
      </c>
      <c r="AU1164">
        <v>0</v>
      </c>
      <c r="AV1164">
        <v>0</v>
      </c>
      <c r="AW1164">
        <v>0.36399999999999999</v>
      </c>
      <c r="AX1164">
        <v>7.2800000000000004E-2</v>
      </c>
      <c r="AY1164">
        <v>0.36399999999999999</v>
      </c>
      <c r="AZ1164" t="s">
        <v>74</v>
      </c>
      <c r="BA1164">
        <v>5.6360000000000001</v>
      </c>
      <c r="BB1164">
        <v>77.417582417582409</v>
      </c>
      <c r="BC1164" t="s">
        <v>76</v>
      </c>
      <c r="BD1164">
        <v>5</v>
      </c>
      <c r="BE1164" t="s">
        <v>76</v>
      </c>
      <c r="BF1164">
        <v>0.36099999999999999</v>
      </c>
      <c r="BG1164" t="s">
        <v>5782</v>
      </c>
    </row>
    <row r="1165" spans="1:59" x14ac:dyDescent="0.25">
      <c r="A1165" t="s">
        <v>1347</v>
      </c>
      <c r="B1165" t="s">
        <v>156</v>
      </c>
      <c r="C1165">
        <v>2</v>
      </c>
      <c r="D1165">
        <v>549</v>
      </c>
      <c r="E1165">
        <v>3</v>
      </c>
      <c r="F1165" t="s">
        <v>66</v>
      </c>
      <c r="G1165" t="s">
        <v>67</v>
      </c>
      <c r="H1165" t="s">
        <v>77</v>
      </c>
      <c r="I1165" t="s">
        <v>5</v>
      </c>
      <c r="J1165" t="s">
        <v>78</v>
      </c>
      <c r="K1165" t="s">
        <v>70</v>
      </c>
      <c r="L1165">
        <v>50</v>
      </c>
      <c r="M1165">
        <v>1271471</v>
      </c>
      <c r="N1165">
        <v>5</v>
      </c>
      <c r="O1165">
        <v>4</v>
      </c>
      <c r="P1165" t="s">
        <v>109</v>
      </c>
      <c r="Q1165" t="s">
        <v>4513</v>
      </c>
      <c r="R1165">
        <v>50</v>
      </c>
      <c r="T1165">
        <v>0</v>
      </c>
      <c r="U1165">
        <v>4</v>
      </c>
      <c r="V1165">
        <v>0</v>
      </c>
      <c r="W1165">
        <v>0</v>
      </c>
      <c r="X1165">
        <v>0</v>
      </c>
      <c r="Y1165">
        <v>0</v>
      </c>
      <c r="Z1165">
        <v>0</v>
      </c>
      <c r="AA1165">
        <v>4</v>
      </c>
      <c r="AB1165">
        <v>50</v>
      </c>
      <c r="AC1165">
        <v>4</v>
      </c>
      <c r="AD1165">
        <v>0</v>
      </c>
      <c r="AE1165">
        <v>0</v>
      </c>
      <c r="AF1165">
        <v>4</v>
      </c>
      <c r="AG1165">
        <v>0</v>
      </c>
      <c r="AH1165">
        <v>46</v>
      </c>
      <c r="AI1165">
        <v>46</v>
      </c>
      <c r="AJ1165">
        <v>46</v>
      </c>
      <c r="AK1165">
        <v>46</v>
      </c>
      <c r="AL1165">
        <v>0</v>
      </c>
      <c r="AM1165">
        <v>0.1</v>
      </c>
      <c r="AN1165">
        <v>4.1818181818181817</v>
      </c>
      <c r="AO1165">
        <v>0</v>
      </c>
      <c r="AP1165" t="s">
        <v>79</v>
      </c>
      <c r="AQ1165" t="s">
        <v>73</v>
      </c>
      <c r="AR1165" t="s">
        <v>1101</v>
      </c>
      <c r="AS1165">
        <v>0</v>
      </c>
      <c r="AT1165">
        <v>0</v>
      </c>
      <c r="AU1165">
        <v>0</v>
      </c>
      <c r="AV1165">
        <v>0</v>
      </c>
      <c r="AW1165">
        <v>0</v>
      </c>
      <c r="AX1165">
        <v>0</v>
      </c>
      <c r="AY1165">
        <v>0</v>
      </c>
      <c r="AZ1165" t="s">
        <v>80</v>
      </c>
      <c r="BA1165">
        <v>5</v>
      </c>
      <c r="BB1165">
        <v>0</v>
      </c>
      <c r="BC1165" t="s">
        <v>76</v>
      </c>
      <c r="BD1165">
        <v>0</v>
      </c>
      <c r="BE1165" t="s">
        <v>76</v>
      </c>
      <c r="BF1165">
        <v>4.4754879999999995</v>
      </c>
      <c r="BG1165" t="s">
        <v>5782</v>
      </c>
    </row>
    <row r="1166" spans="1:59" x14ac:dyDescent="0.25">
      <c r="A1166" t="s">
        <v>1348</v>
      </c>
      <c r="B1166" t="s">
        <v>156</v>
      </c>
      <c r="C1166">
        <v>2</v>
      </c>
      <c r="D1166">
        <v>550</v>
      </c>
      <c r="E1166">
        <v>3</v>
      </c>
      <c r="F1166" t="s">
        <v>66</v>
      </c>
      <c r="G1166" t="s">
        <v>67</v>
      </c>
      <c r="H1166" t="s">
        <v>68</v>
      </c>
      <c r="I1166" t="s">
        <v>7</v>
      </c>
      <c r="J1166" t="s">
        <v>7</v>
      </c>
      <c r="K1166" t="s">
        <v>70</v>
      </c>
      <c r="L1166">
        <v>50</v>
      </c>
      <c r="M1166">
        <v>1271473</v>
      </c>
      <c r="N1166">
        <v>6</v>
      </c>
      <c r="O1166">
        <v>4</v>
      </c>
      <c r="P1166" t="s">
        <v>109</v>
      </c>
      <c r="Q1166" t="s">
        <v>4513</v>
      </c>
      <c r="R1166">
        <v>50</v>
      </c>
      <c r="T1166">
        <v>0</v>
      </c>
      <c r="U1166">
        <v>5</v>
      </c>
      <c r="V1166">
        <v>0</v>
      </c>
      <c r="W1166">
        <v>0</v>
      </c>
      <c r="X1166">
        <v>0</v>
      </c>
      <c r="Y1166">
        <v>0</v>
      </c>
      <c r="Z1166">
        <v>0</v>
      </c>
      <c r="AA1166">
        <v>5</v>
      </c>
      <c r="AB1166">
        <v>50</v>
      </c>
      <c r="AC1166">
        <v>5</v>
      </c>
      <c r="AD1166">
        <v>0</v>
      </c>
      <c r="AE1166">
        <v>0</v>
      </c>
      <c r="AF1166">
        <v>5</v>
      </c>
      <c r="AG1166">
        <v>0</v>
      </c>
      <c r="AH1166">
        <v>45</v>
      </c>
      <c r="AI1166">
        <v>45</v>
      </c>
      <c r="AJ1166">
        <v>45</v>
      </c>
      <c r="AK1166">
        <v>45</v>
      </c>
      <c r="AL1166">
        <v>0</v>
      </c>
      <c r="AM1166">
        <v>0.12</v>
      </c>
      <c r="AN1166">
        <v>4.0909090909090908</v>
      </c>
      <c r="AO1166">
        <v>0</v>
      </c>
      <c r="AP1166" t="s">
        <v>82</v>
      </c>
      <c r="AQ1166" t="s">
        <v>73</v>
      </c>
      <c r="AR1166" t="s">
        <v>1101</v>
      </c>
      <c r="AS1166">
        <v>193</v>
      </c>
      <c r="AT1166">
        <v>0</v>
      </c>
      <c r="AU1166">
        <v>0</v>
      </c>
      <c r="AV1166">
        <v>0</v>
      </c>
      <c r="AW1166">
        <v>0.193</v>
      </c>
      <c r="AX1166">
        <v>3.8600000000000002E-2</v>
      </c>
      <c r="AY1166">
        <v>0.193</v>
      </c>
      <c r="AZ1166" t="s">
        <v>108</v>
      </c>
      <c r="BA1166">
        <v>5.8070000000000004</v>
      </c>
      <c r="BB1166">
        <v>150.44041450777203</v>
      </c>
      <c r="BC1166" t="s">
        <v>76</v>
      </c>
      <c r="BD1166">
        <v>1</v>
      </c>
      <c r="BE1166" t="s">
        <v>76</v>
      </c>
      <c r="BF1166">
        <v>0.193</v>
      </c>
      <c r="BG1166" t="s">
        <v>5782</v>
      </c>
    </row>
    <row r="1167" spans="1:59" x14ac:dyDescent="0.25">
      <c r="A1167" t="s">
        <v>1349</v>
      </c>
      <c r="B1167" t="s">
        <v>156</v>
      </c>
      <c r="C1167">
        <v>2</v>
      </c>
      <c r="D1167">
        <v>551</v>
      </c>
      <c r="E1167">
        <v>3</v>
      </c>
      <c r="F1167" t="s">
        <v>66</v>
      </c>
      <c r="G1167" t="s">
        <v>67</v>
      </c>
      <c r="H1167" t="s">
        <v>68</v>
      </c>
      <c r="I1167" t="s">
        <v>7</v>
      </c>
      <c r="J1167" t="s">
        <v>7</v>
      </c>
      <c r="K1167" t="s">
        <v>70</v>
      </c>
      <c r="L1167">
        <v>50</v>
      </c>
      <c r="M1167">
        <v>1271475</v>
      </c>
      <c r="N1167">
        <v>6</v>
      </c>
      <c r="O1167">
        <v>4</v>
      </c>
      <c r="P1167" t="s">
        <v>109</v>
      </c>
      <c r="Q1167" t="s">
        <v>4513</v>
      </c>
      <c r="R1167">
        <v>50</v>
      </c>
      <c r="T1167">
        <v>0</v>
      </c>
      <c r="U1167">
        <v>5</v>
      </c>
      <c r="V1167">
        <v>0</v>
      </c>
      <c r="W1167">
        <v>0</v>
      </c>
      <c r="X1167">
        <v>0</v>
      </c>
      <c r="Y1167">
        <v>0</v>
      </c>
      <c r="Z1167">
        <v>0</v>
      </c>
      <c r="AA1167">
        <v>5</v>
      </c>
      <c r="AB1167">
        <v>50</v>
      </c>
      <c r="AC1167">
        <v>5</v>
      </c>
      <c r="AD1167">
        <v>0</v>
      </c>
      <c r="AE1167">
        <v>0</v>
      </c>
      <c r="AF1167">
        <v>5</v>
      </c>
      <c r="AG1167">
        <v>0</v>
      </c>
      <c r="AH1167">
        <v>45</v>
      </c>
      <c r="AI1167">
        <v>45</v>
      </c>
      <c r="AJ1167">
        <v>45</v>
      </c>
      <c r="AK1167">
        <v>45</v>
      </c>
      <c r="AL1167">
        <v>0</v>
      </c>
      <c r="AM1167">
        <v>0.12</v>
      </c>
      <c r="AN1167">
        <v>4.0909090909090908</v>
      </c>
      <c r="AO1167">
        <v>0</v>
      </c>
      <c r="AP1167" t="s">
        <v>82</v>
      </c>
      <c r="AQ1167" t="s">
        <v>73</v>
      </c>
      <c r="AR1167" t="s">
        <v>1101</v>
      </c>
      <c r="AS1167">
        <v>199</v>
      </c>
      <c r="AT1167">
        <v>179</v>
      </c>
      <c r="AU1167">
        <v>0</v>
      </c>
      <c r="AV1167">
        <v>0</v>
      </c>
      <c r="AW1167">
        <v>0.378</v>
      </c>
      <c r="AX1167">
        <v>7.5600000000000001E-2</v>
      </c>
      <c r="AY1167">
        <v>0.378</v>
      </c>
      <c r="AZ1167" t="s">
        <v>74</v>
      </c>
      <c r="BA1167">
        <v>5.6219999999999999</v>
      </c>
      <c r="BB1167">
        <v>74.365079365079367</v>
      </c>
      <c r="BC1167" t="s">
        <v>76</v>
      </c>
      <c r="BD1167">
        <v>2</v>
      </c>
      <c r="BE1167" t="s">
        <v>76</v>
      </c>
      <c r="BF1167">
        <v>0.38</v>
      </c>
      <c r="BG1167" t="s">
        <v>5782</v>
      </c>
    </row>
    <row r="1168" spans="1:59" x14ac:dyDescent="0.25">
      <c r="A1168" t="s">
        <v>1350</v>
      </c>
      <c r="B1168" t="s">
        <v>156</v>
      </c>
      <c r="C1168">
        <v>2</v>
      </c>
      <c r="D1168">
        <v>552</v>
      </c>
      <c r="E1168">
        <v>3</v>
      </c>
      <c r="F1168" t="s">
        <v>66</v>
      </c>
      <c r="G1168" t="s">
        <v>67</v>
      </c>
      <c r="H1168" t="s">
        <v>68</v>
      </c>
      <c r="I1168" t="s">
        <v>7</v>
      </c>
      <c r="J1168" t="s">
        <v>7</v>
      </c>
      <c r="K1168" t="s">
        <v>70</v>
      </c>
      <c r="L1168">
        <v>50</v>
      </c>
      <c r="M1168">
        <v>1271477</v>
      </c>
      <c r="N1168">
        <v>6</v>
      </c>
      <c r="O1168">
        <v>4</v>
      </c>
      <c r="P1168" t="s">
        <v>109</v>
      </c>
      <c r="Q1168" t="s">
        <v>4513</v>
      </c>
      <c r="R1168">
        <v>50</v>
      </c>
      <c r="T1168">
        <v>0</v>
      </c>
      <c r="U1168">
        <v>5</v>
      </c>
      <c r="V1168">
        <v>0</v>
      </c>
      <c r="W1168">
        <v>0</v>
      </c>
      <c r="X1168">
        <v>0</v>
      </c>
      <c r="Y1168">
        <v>0</v>
      </c>
      <c r="Z1168">
        <v>0</v>
      </c>
      <c r="AA1168">
        <v>5</v>
      </c>
      <c r="AB1168">
        <v>50</v>
      </c>
      <c r="AC1168">
        <v>5</v>
      </c>
      <c r="AD1168">
        <v>0</v>
      </c>
      <c r="AE1168">
        <v>0</v>
      </c>
      <c r="AF1168">
        <v>5</v>
      </c>
      <c r="AG1168">
        <v>0</v>
      </c>
      <c r="AH1168">
        <v>45</v>
      </c>
      <c r="AI1168">
        <v>45</v>
      </c>
      <c r="AJ1168">
        <v>45</v>
      </c>
      <c r="AK1168">
        <v>45</v>
      </c>
      <c r="AL1168">
        <v>0</v>
      </c>
      <c r="AM1168">
        <v>0.12</v>
      </c>
      <c r="AN1168">
        <v>4.0909090909090908</v>
      </c>
      <c r="AO1168">
        <v>0</v>
      </c>
      <c r="AP1168" t="s">
        <v>82</v>
      </c>
      <c r="AQ1168" t="s">
        <v>73</v>
      </c>
      <c r="AR1168" t="s">
        <v>1101</v>
      </c>
      <c r="AS1168">
        <v>208</v>
      </c>
      <c r="AT1168">
        <v>187</v>
      </c>
      <c r="AU1168">
        <v>0</v>
      </c>
      <c r="AV1168">
        <v>0</v>
      </c>
      <c r="AW1168">
        <v>0.39500000000000002</v>
      </c>
      <c r="AX1168">
        <v>7.9000000000000001E-2</v>
      </c>
      <c r="AY1168">
        <v>0.39500000000000002</v>
      </c>
      <c r="AZ1168" t="s">
        <v>74</v>
      </c>
      <c r="BA1168">
        <v>5.6050000000000004</v>
      </c>
      <c r="BB1168">
        <v>70.949367088607602</v>
      </c>
      <c r="BC1168" t="s">
        <v>76</v>
      </c>
      <c r="BD1168">
        <v>3</v>
      </c>
      <c r="BE1168" t="s">
        <v>76</v>
      </c>
      <c r="BF1168">
        <v>0.40100000000000002</v>
      </c>
      <c r="BG1168" t="s">
        <v>5782</v>
      </c>
    </row>
    <row r="1169" spans="1:59" x14ac:dyDescent="0.25">
      <c r="A1169" t="s">
        <v>1351</v>
      </c>
      <c r="B1169" t="s">
        <v>156</v>
      </c>
      <c r="C1169">
        <v>2</v>
      </c>
      <c r="D1169">
        <v>553</v>
      </c>
      <c r="E1169">
        <v>3</v>
      </c>
      <c r="F1169" t="s">
        <v>66</v>
      </c>
      <c r="G1169" t="s">
        <v>67</v>
      </c>
      <c r="H1169" t="s">
        <v>68</v>
      </c>
      <c r="I1169" t="s">
        <v>7</v>
      </c>
      <c r="J1169" t="s">
        <v>7</v>
      </c>
      <c r="K1169" t="s">
        <v>70</v>
      </c>
      <c r="L1169">
        <v>50</v>
      </c>
      <c r="M1169">
        <v>1271479</v>
      </c>
      <c r="N1169">
        <v>6</v>
      </c>
      <c r="O1169">
        <v>4</v>
      </c>
      <c r="P1169" t="s">
        <v>109</v>
      </c>
      <c r="Q1169" t="s">
        <v>4513</v>
      </c>
      <c r="R1169">
        <v>50</v>
      </c>
      <c r="T1169">
        <v>0</v>
      </c>
      <c r="U1169">
        <v>5</v>
      </c>
      <c r="V1169">
        <v>0</v>
      </c>
      <c r="W1169">
        <v>0</v>
      </c>
      <c r="X1169">
        <v>0</v>
      </c>
      <c r="Y1169">
        <v>0</v>
      </c>
      <c r="Z1169">
        <v>0</v>
      </c>
      <c r="AA1169">
        <v>5</v>
      </c>
      <c r="AB1169">
        <v>50</v>
      </c>
      <c r="AC1169">
        <v>5</v>
      </c>
      <c r="AD1169">
        <v>0</v>
      </c>
      <c r="AE1169">
        <v>0</v>
      </c>
      <c r="AF1169">
        <v>5</v>
      </c>
      <c r="AG1169">
        <v>0</v>
      </c>
      <c r="AH1169">
        <v>45</v>
      </c>
      <c r="AI1169">
        <v>45</v>
      </c>
      <c r="AJ1169">
        <v>45</v>
      </c>
      <c r="AK1169">
        <v>45</v>
      </c>
      <c r="AL1169">
        <v>0</v>
      </c>
      <c r="AM1169">
        <v>0.12</v>
      </c>
      <c r="AN1169">
        <v>4.0909090909090908</v>
      </c>
      <c r="AO1169">
        <v>0</v>
      </c>
      <c r="AP1169" t="s">
        <v>82</v>
      </c>
      <c r="AQ1169" t="s">
        <v>73</v>
      </c>
      <c r="AR1169" t="s">
        <v>1101</v>
      </c>
      <c r="AS1169">
        <v>209</v>
      </c>
      <c r="AT1169">
        <v>182</v>
      </c>
      <c r="AU1169">
        <v>0</v>
      </c>
      <c r="AV1169">
        <v>0</v>
      </c>
      <c r="AW1169">
        <v>0.39100000000000001</v>
      </c>
      <c r="AX1169">
        <v>7.8200000000000006E-2</v>
      </c>
      <c r="AY1169">
        <v>0.39100000000000001</v>
      </c>
      <c r="AZ1169" t="s">
        <v>74</v>
      </c>
      <c r="BA1169">
        <v>5.609</v>
      </c>
      <c r="BB1169">
        <v>71.726342710997443</v>
      </c>
      <c r="BC1169" t="s">
        <v>76</v>
      </c>
      <c r="BD1169">
        <v>4</v>
      </c>
      <c r="BE1169" t="s">
        <v>76</v>
      </c>
      <c r="BF1169">
        <v>0.38200000000000001</v>
      </c>
      <c r="BG1169" t="s">
        <v>5782</v>
      </c>
    </row>
    <row r="1170" spans="1:59" x14ac:dyDescent="0.25">
      <c r="A1170" t="s">
        <v>1352</v>
      </c>
      <c r="B1170" t="s">
        <v>156</v>
      </c>
      <c r="C1170">
        <v>2</v>
      </c>
      <c r="D1170">
        <v>554</v>
      </c>
      <c r="E1170">
        <v>3</v>
      </c>
      <c r="F1170" t="s">
        <v>66</v>
      </c>
      <c r="G1170" t="s">
        <v>67</v>
      </c>
      <c r="H1170" t="s">
        <v>68</v>
      </c>
      <c r="I1170" t="s">
        <v>7</v>
      </c>
      <c r="J1170" t="s">
        <v>7</v>
      </c>
      <c r="K1170" t="s">
        <v>70</v>
      </c>
      <c r="L1170">
        <v>50</v>
      </c>
      <c r="M1170">
        <v>1271481</v>
      </c>
      <c r="N1170">
        <v>6</v>
      </c>
      <c r="O1170">
        <v>4</v>
      </c>
      <c r="P1170" t="s">
        <v>109</v>
      </c>
      <c r="Q1170" t="s">
        <v>4513</v>
      </c>
      <c r="R1170">
        <v>50</v>
      </c>
      <c r="T1170">
        <v>0</v>
      </c>
      <c r="U1170">
        <v>5</v>
      </c>
      <c r="V1170">
        <v>0</v>
      </c>
      <c r="W1170">
        <v>0</v>
      </c>
      <c r="X1170">
        <v>0</v>
      </c>
      <c r="Y1170">
        <v>0</v>
      </c>
      <c r="Z1170">
        <v>0</v>
      </c>
      <c r="AA1170">
        <v>5</v>
      </c>
      <c r="AB1170">
        <v>50</v>
      </c>
      <c r="AC1170">
        <v>5</v>
      </c>
      <c r="AD1170">
        <v>0</v>
      </c>
      <c r="AE1170">
        <v>0</v>
      </c>
      <c r="AF1170">
        <v>5</v>
      </c>
      <c r="AG1170">
        <v>0</v>
      </c>
      <c r="AH1170">
        <v>45</v>
      </c>
      <c r="AI1170">
        <v>45</v>
      </c>
      <c r="AJ1170">
        <v>45</v>
      </c>
      <c r="AK1170">
        <v>45</v>
      </c>
      <c r="AL1170">
        <v>0</v>
      </c>
      <c r="AM1170">
        <v>0.12</v>
      </c>
      <c r="AN1170">
        <v>4.0909090909090908</v>
      </c>
      <c r="AO1170">
        <v>0</v>
      </c>
      <c r="AP1170" t="s">
        <v>82</v>
      </c>
      <c r="AQ1170" t="s">
        <v>73</v>
      </c>
      <c r="AR1170" t="s">
        <v>1101</v>
      </c>
      <c r="AS1170">
        <v>187</v>
      </c>
      <c r="AT1170">
        <v>167</v>
      </c>
      <c r="AU1170">
        <v>0</v>
      </c>
      <c r="AV1170">
        <v>0</v>
      </c>
      <c r="AW1170">
        <v>0.35399999999999998</v>
      </c>
      <c r="AX1170">
        <v>7.0800000000000002E-2</v>
      </c>
      <c r="AY1170">
        <v>0.35399999999999998</v>
      </c>
      <c r="AZ1170" t="s">
        <v>74</v>
      </c>
      <c r="BA1170">
        <v>5.6459999999999999</v>
      </c>
      <c r="BB1170">
        <v>79.745762711864401</v>
      </c>
      <c r="BC1170" t="s">
        <v>81</v>
      </c>
      <c r="BD1170">
        <v>5</v>
      </c>
      <c r="BE1170" t="s">
        <v>76</v>
      </c>
      <c r="BF1170">
        <v>0.35399999999999998</v>
      </c>
      <c r="BG1170" t="s">
        <v>5782</v>
      </c>
    </row>
    <row r="1171" spans="1:59" x14ac:dyDescent="0.25">
      <c r="A1171" t="s">
        <v>1353</v>
      </c>
      <c r="B1171" t="s">
        <v>156</v>
      </c>
      <c r="C1171">
        <v>2</v>
      </c>
      <c r="D1171">
        <v>555</v>
      </c>
      <c r="E1171">
        <v>3</v>
      </c>
      <c r="F1171" t="s">
        <v>66</v>
      </c>
      <c r="G1171" t="s">
        <v>67</v>
      </c>
      <c r="H1171" t="s">
        <v>68</v>
      </c>
      <c r="I1171" t="s">
        <v>7</v>
      </c>
      <c r="J1171" t="s">
        <v>7</v>
      </c>
      <c r="K1171" t="s">
        <v>70</v>
      </c>
      <c r="L1171">
        <v>50</v>
      </c>
      <c r="M1171">
        <v>1271483</v>
      </c>
      <c r="N1171">
        <v>6</v>
      </c>
      <c r="O1171">
        <v>4</v>
      </c>
      <c r="P1171" t="s">
        <v>109</v>
      </c>
      <c r="Q1171" t="s">
        <v>4514</v>
      </c>
      <c r="R1171">
        <v>51</v>
      </c>
      <c r="T1171">
        <v>8</v>
      </c>
      <c r="U1171">
        <v>13</v>
      </c>
      <c r="V1171">
        <v>6</v>
      </c>
      <c r="W1171">
        <v>0</v>
      </c>
      <c r="X1171">
        <v>6</v>
      </c>
      <c r="Y1171">
        <v>2</v>
      </c>
      <c r="Z1171">
        <v>16</v>
      </c>
      <c r="AA1171">
        <v>21</v>
      </c>
      <c r="AB1171">
        <v>50</v>
      </c>
      <c r="AC1171">
        <v>19</v>
      </c>
      <c r="AD1171">
        <v>9</v>
      </c>
      <c r="AE1171">
        <v>3</v>
      </c>
      <c r="AF1171">
        <v>31</v>
      </c>
      <c r="AG1171">
        <v>0</v>
      </c>
      <c r="AH1171">
        <v>31</v>
      </c>
      <c r="AI1171">
        <v>19</v>
      </c>
      <c r="AJ1171">
        <v>28</v>
      </c>
      <c r="AK1171">
        <v>31</v>
      </c>
      <c r="AL1171">
        <v>0</v>
      </c>
      <c r="AM1171">
        <v>0.12</v>
      </c>
      <c r="AN1171">
        <v>2.5454545454545454</v>
      </c>
      <c r="AO1171">
        <v>0</v>
      </c>
      <c r="AP1171" t="s">
        <v>82</v>
      </c>
      <c r="AQ1171" t="s">
        <v>73</v>
      </c>
      <c r="AR1171" t="s">
        <v>1101</v>
      </c>
      <c r="AS1171">
        <v>1482</v>
      </c>
      <c r="AT1171">
        <v>1535</v>
      </c>
      <c r="AU1171">
        <v>0</v>
      </c>
      <c r="AV1171">
        <v>0</v>
      </c>
      <c r="AW1171">
        <v>3.0169999999999999</v>
      </c>
      <c r="AX1171">
        <v>0.15878947368421051</v>
      </c>
      <c r="AY1171">
        <v>4.9224736842105257</v>
      </c>
      <c r="AZ1171" t="s">
        <v>74</v>
      </c>
      <c r="BA1171">
        <v>1.0775263157894743</v>
      </c>
      <c r="BB1171">
        <v>6.7858800132582084</v>
      </c>
      <c r="BC1171" t="s">
        <v>75</v>
      </c>
      <c r="BD1171">
        <v>0</v>
      </c>
      <c r="BE1171" t="s">
        <v>76</v>
      </c>
      <c r="BF1171">
        <v>2.9279999999999999</v>
      </c>
      <c r="BG1171" t="s">
        <v>5783</v>
      </c>
    </row>
    <row r="1172" spans="1:59" x14ac:dyDescent="0.25">
      <c r="A1172" t="s">
        <v>1354</v>
      </c>
      <c r="B1172" t="s">
        <v>156</v>
      </c>
      <c r="C1172">
        <v>2</v>
      </c>
      <c r="D1172">
        <v>556</v>
      </c>
      <c r="E1172">
        <v>3</v>
      </c>
      <c r="F1172" t="s">
        <v>66</v>
      </c>
      <c r="G1172" t="s">
        <v>67</v>
      </c>
      <c r="H1172" t="s">
        <v>68</v>
      </c>
      <c r="I1172" t="s">
        <v>7</v>
      </c>
      <c r="J1172" t="s">
        <v>7</v>
      </c>
      <c r="K1172" t="s">
        <v>70</v>
      </c>
      <c r="L1172">
        <v>50</v>
      </c>
      <c r="M1172">
        <v>1271485</v>
      </c>
      <c r="N1172">
        <v>6</v>
      </c>
      <c r="O1172">
        <v>4</v>
      </c>
      <c r="P1172" t="s">
        <v>109</v>
      </c>
      <c r="Q1172" t="s">
        <v>4514</v>
      </c>
      <c r="R1172">
        <v>51</v>
      </c>
      <c r="T1172">
        <v>11</v>
      </c>
      <c r="U1172">
        <v>16</v>
      </c>
      <c r="V1172">
        <v>0</v>
      </c>
      <c r="W1172">
        <v>0</v>
      </c>
      <c r="X1172">
        <v>0</v>
      </c>
      <c r="Y1172">
        <v>0</v>
      </c>
      <c r="Z1172">
        <v>11</v>
      </c>
      <c r="AA1172">
        <v>16</v>
      </c>
      <c r="AB1172">
        <v>50</v>
      </c>
      <c r="AC1172">
        <v>25</v>
      </c>
      <c r="AD1172">
        <v>0</v>
      </c>
      <c r="AE1172">
        <v>0</v>
      </c>
      <c r="AF1172">
        <v>25</v>
      </c>
      <c r="AG1172">
        <v>0</v>
      </c>
      <c r="AH1172">
        <v>25</v>
      </c>
      <c r="AI1172">
        <v>25</v>
      </c>
      <c r="AJ1172">
        <v>25</v>
      </c>
      <c r="AK1172">
        <v>25</v>
      </c>
      <c r="AL1172">
        <v>0</v>
      </c>
      <c r="AM1172">
        <v>0.12</v>
      </c>
      <c r="AN1172">
        <v>2.2727272727272729</v>
      </c>
      <c r="AO1172">
        <v>0</v>
      </c>
      <c r="AP1172" t="s">
        <v>82</v>
      </c>
      <c r="AQ1172" t="s">
        <v>73</v>
      </c>
      <c r="AR1172" t="s">
        <v>1101</v>
      </c>
      <c r="AS1172">
        <v>1917</v>
      </c>
      <c r="AT1172">
        <v>1875</v>
      </c>
      <c r="AU1172">
        <v>0</v>
      </c>
      <c r="AV1172">
        <v>0</v>
      </c>
      <c r="AW1172">
        <v>3.7919999999999998</v>
      </c>
      <c r="AX1172">
        <v>0.15167999999999998</v>
      </c>
      <c r="AY1172">
        <v>3.7919999999999994</v>
      </c>
      <c r="AZ1172" t="s">
        <v>74</v>
      </c>
      <c r="BA1172">
        <v>2.2080000000000006</v>
      </c>
      <c r="BB1172">
        <v>14.556962025316462</v>
      </c>
      <c r="BC1172" t="s">
        <v>76</v>
      </c>
      <c r="BD1172">
        <v>0</v>
      </c>
      <c r="BE1172" t="s">
        <v>76</v>
      </c>
      <c r="BF1172">
        <v>3.7269999999999999</v>
      </c>
      <c r="BG1172" t="s">
        <v>5783</v>
      </c>
    </row>
    <row r="1173" spans="1:59" x14ac:dyDescent="0.25">
      <c r="A1173" t="s">
        <v>1355</v>
      </c>
      <c r="B1173" t="s">
        <v>156</v>
      </c>
      <c r="C1173">
        <v>2</v>
      </c>
      <c r="D1173">
        <v>557</v>
      </c>
      <c r="E1173">
        <v>3</v>
      </c>
      <c r="F1173" t="s">
        <v>66</v>
      </c>
      <c r="G1173" t="s">
        <v>67</v>
      </c>
      <c r="H1173" t="s">
        <v>68</v>
      </c>
      <c r="I1173" t="s">
        <v>7</v>
      </c>
      <c r="J1173" t="s">
        <v>7</v>
      </c>
      <c r="K1173" t="s">
        <v>70</v>
      </c>
      <c r="L1173">
        <v>50</v>
      </c>
      <c r="M1173">
        <v>1271487</v>
      </c>
      <c r="N1173">
        <v>6</v>
      </c>
      <c r="O1173">
        <v>4</v>
      </c>
      <c r="P1173" t="s">
        <v>109</v>
      </c>
      <c r="Q1173" t="s">
        <v>4514</v>
      </c>
      <c r="R1173">
        <v>51</v>
      </c>
      <c r="T1173">
        <v>7</v>
      </c>
      <c r="U1173">
        <v>12</v>
      </c>
      <c r="V1173">
        <v>4</v>
      </c>
      <c r="W1173">
        <v>0</v>
      </c>
      <c r="X1173">
        <v>4</v>
      </c>
      <c r="Y1173">
        <v>1</v>
      </c>
      <c r="Z1173">
        <v>12</v>
      </c>
      <c r="AA1173">
        <v>17</v>
      </c>
      <c r="AB1173">
        <v>50</v>
      </c>
      <c r="AC1173">
        <v>18</v>
      </c>
      <c r="AD1173">
        <v>4</v>
      </c>
      <c r="AE1173">
        <v>1</v>
      </c>
      <c r="AF1173">
        <v>23</v>
      </c>
      <c r="AG1173">
        <v>0</v>
      </c>
      <c r="AH1173">
        <v>32</v>
      </c>
      <c r="AI1173">
        <v>27</v>
      </c>
      <c r="AJ1173">
        <v>31</v>
      </c>
      <c r="AK1173">
        <v>32</v>
      </c>
      <c r="AL1173">
        <v>0</v>
      </c>
      <c r="AM1173">
        <v>0.12</v>
      </c>
      <c r="AN1173">
        <v>2.8181818181818183</v>
      </c>
      <c r="AO1173">
        <v>0</v>
      </c>
      <c r="AP1173" t="s">
        <v>82</v>
      </c>
      <c r="AQ1173" t="s">
        <v>73</v>
      </c>
      <c r="AR1173" t="s">
        <v>1101</v>
      </c>
      <c r="AS1173">
        <v>1081</v>
      </c>
      <c r="AT1173">
        <v>1044</v>
      </c>
      <c r="AU1173">
        <v>0</v>
      </c>
      <c r="AV1173">
        <v>0</v>
      </c>
      <c r="AW1173">
        <v>2.125</v>
      </c>
      <c r="AX1173">
        <v>0.11805555555555555</v>
      </c>
      <c r="AY1173">
        <v>2.7152777777777777</v>
      </c>
      <c r="AZ1173" t="s">
        <v>74</v>
      </c>
      <c r="BA1173">
        <v>3.2847222222222223</v>
      </c>
      <c r="BB1173">
        <v>27.823529411764707</v>
      </c>
      <c r="BC1173" t="s">
        <v>76</v>
      </c>
      <c r="BD1173">
        <v>0</v>
      </c>
      <c r="BE1173" t="s">
        <v>76</v>
      </c>
      <c r="BF1173">
        <v>2.125</v>
      </c>
      <c r="BG1173" t="s">
        <v>5783</v>
      </c>
    </row>
    <row r="1174" spans="1:59" x14ac:dyDescent="0.25">
      <c r="A1174" t="s">
        <v>1356</v>
      </c>
      <c r="B1174" t="s">
        <v>156</v>
      </c>
      <c r="C1174">
        <v>2</v>
      </c>
      <c r="D1174">
        <v>558</v>
      </c>
      <c r="E1174">
        <v>3</v>
      </c>
      <c r="F1174" t="s">
        <v>66</v>
      </c>
      <c r="G1174" t="s">
        <v>67</v>
      </c>
      <c r="H1174" t="s">
        <v>68</v>
      </c>
      <c r="I1174" t="s">
        <v>7</v>
      </c>
      <c r="J1174" t="s">
        <v>7</v>
      </c>
      <c r="K1174" t="s">
        <v>70</v>
      </c>
      <c r="L1174">
        <v>50</v>
      </c>
      <c r="M1174">
        <v>1271489</v>
      </c>
      <c r="N1174">
        <v>6</v>
      </c>
      <c r="O1174">
        <v>4</v>
      </c>
      <c r="P1174" t="s">
        <v>109</v>
      </c>
      <c r="Q1174" t="s">
        <v>4514</v>
      </c>
      <c r="R1174">
        <v>51</v>
      </c>
      <c r="T1174">
        <v>4</v>
      </c>
      <c r="U1174">
        <v>9</v>
      </c>
      <c r="V1174">
        <v>10</v>
      </c>
      <c r="W1174">
        <v>0</v>
      </c>
      <c r="X1174">
        <v>10</v>
      </c>
      <c r="Y1174">
        <v>0</v>
      </c>
      <c r="Z1174">
        <v>14</v>
      </c>
      <c r="AA1174">
        <v>19</v>
      </c>
      <c r="AB1174">
        <v>50</v>
      </c>
      <c r="AC1174">
        <v>9</v>
      </c>
      <c r="AD1174">
        <v>10</v>
      </c>
      <c r="AE1174">
        <v>0</v>
      </c>
      <c r="AF1174">
        <v>19</v>
      </c>
      <c r="AG1174">
        <v>0</v>
      </c>
      <c r="AH1174">
        <v>41</v>
      </c>
      <c r="AI1174">
        <v>31</v>
      </c>
      <c r="AJ1174">
        <v>41</v>
      </c>
      <c r="AK1174">
        <v>41</v>
      </c>
      <c r="AL1174">
        <v>0</v>
      </c>
      <c r="AM1174">
        <v>0.12</v>
      </c>
      <c r="AN1174">
        <v>3.7272727272727275</v>
      </c>
      <c r="AO1174">
        <v>0</v>
      </c>
      <c r="AP1174" t="s">
        <v>82</v>
      </c>
      <c r="AQ1174" t="s">
        <v>73</v>
      </c>
      <c r="AR1174" t="s">
        <v>1101</v>
      </c>
      <c r="AS1174">
        <v>425</v>
      </c>
      <c r="AT1174">
        <v>364</v>
      </c>
      <c r="AU1174">
        <v>0</v>
      </c>
      <c r="AV1174">
        <v>0</v>
      </c>
      <c r="AW1174">
        <v>0.78900000000000003</v>
      </c>
      <c r="AX1174">
        <v>8.7666666666666671E-2</v>
      </c>
      <c r="AY1174">
        <v>1.6656666666666666</v>
      </c>
      <c r="AZ1174" t="s">
        <v>74</v>
      </c>
      <c r="BA1174">
        <v>4.3343333333333334</v>
      </c>
      <c r="BB1174">
        <v>49.441064638783267</v>
      </c>
      <c r="BC1174" t="s">
        <v>76</v>
      </c>
      <c r="BD1174">
        <v>0</v>
      </c>
      <c r="BE1174" t="s">
        <v>76</v>
      </c>
      <c r="BF1174">
        <v>0.79300000000000004</v>
      </c>
      <c r="BG1174" t="s">
        <v>5783</v>
      </c>
    </row>
    <row r="1175" spans="1:59" x14ac:dyDescent="0.25">
      <c r="A1175" t="s">
        <v>1357</v>
      </c>
      <c r="B1175" t="s">
        <v>156</v>
      </c>
      <c r="C1175">
        <v>2</v>
      </c>
      <c r="D1175">
        <v>559</v>
      </c>
      <c r="E1175">
        <v>3</v>
      </c>
      <c r="F1175" t="s">
        <v>66</v>
      </c>
      <c r="G1175" t="s">
        <v>67</v>
      </c>
      <c r="H1175" t="s">
        <v>68</v>
      </c>
      <c r="I1175" t="s">
        <v>7</v>
      </c>
      <c r="J1175" t="s">
        <v>7</v>
      </c>
      <c r="K1175" t="s">
        <v>70</v>
      </c>
      <c r="L1175">
        <v>50</v>
      </c>
      <c r="M1175">
        <v>1271491</v>
      </c>
      <c r="N1175">
        <v>6</v>
      </c>
      <c r="O1175">
        <v>4</v>
      </c>
      <c r="P1175" t="s">
        <v>109</v>
      </c>
      <c r="Q1175" t="s">
        <v>4514</v>
      </c>
      <c r="R1175">
        <v>51</v>
      </c>
      <c r="T1175">
        <v>4</v>
      </c>
      <c r="U1175">
        <v>9</v>
      </c>
      <c r="V1175">
        <v>19</v>
      </c>
      <c r="W1175">
        <v>0</v>
      </c>
      <c r="X1175">
        <v>19</v>
      </c>
      <c r="Y1175">
        <v>3</v>
      </c>
      <c r="Z1175">
        <v>26</v>
      </c>
      <c r="AA1175">
        <v>31</v>
      </c>
      <c r="AB1175">
        <v>50</v>
      </c>
      <c r="AC1175">
        <v>10</v>
      </c>
      <c r="AD1175">
        <v>22</v>
      </c>
      <c r="AE1175">
        <v>3</v>
      </c>
      <c r="AF1175">
        <v>35</v>
      </c>
      <c r="AG1175">
        <v>0</v>
      </c>
      <c r="AH1175">
        <v>40</v>
      </c>
      <c r="AI1175">
        <v>15</v>
      </c>
      <c r="AJ1175">
        <v>37</v>
      </c>
      <c r="AK1175">
        <v>40</v>
      </c>
      <c r="AL1175">
        <v>0</v>
      </c>
      <c r="AM1175">
        <v>0.12</v>
      </c>
      <c r="AN1175">
        <v>3.3636363636363638</v>
      </c>
      <c r="AO1175">
        <v>0</v>
      </c>
      <c r="AP1175" t="s">
        <v>82</v>
      </c>
      <c r="AQ1175" t="s">
        <v>73</v>
      </c>
      <c r="AR1175" t="s">
        <v>1101</v>
      </c>
      <c r="AS1175">
        <v>591</v>
      </c>
      <c r="AT1175">
        <v>597</v>
      </c>
      <c r="AU1175">
        <v>0</v>
      </c>
      <c r="AV1175">
        <v>0</v>
      </c>
      <c r="AW1175">
        <v>1.1879999999999999</v>
      </c>
      <c r="AX1175">
        <v>0.11879999999999999</v>
      </c>
      <c r="AY1175">
        <v>4.1579999999999995</v>
      </c>
      <c r="AZ1175" t="s">
        <v>74</v>
      </c>
      <c r="BA1175">
        <v>1.8420000000000005</v>
      </c>
      <c r="BB1175">
        <v>15.505050505050511</v>
      </c>
      <c r="BC1175" t="s">
        <v>76</v>
      </c>
      <c r="BD1175">
        <v>0</v>
      </c>
      <c r="BE1175" t="s">
        <v>76</v>
      </c>
      <c r="BF1175">
        <v>1.2010000000000001</v>
      </c>
      <c r="BG1175" t="s">
        <v>5783</v>
      </c>
    </row>
    <row r="1176" spans="1:59" x14ac:dyDescent="0.25">
      <c r="A1176" t="s">
        <v>1358</v>
      </c>
      <c r="B1176" t="s">
        <v>156</v>
      </c>
      <c r="C1176">
        <v>2</v>
      </c>
      <c r="D1176">
        <v>560</v>
      </c>
      <c r="E1176">
        <v>3</v>
      </c>
      <c r="F1176" t="s">
        <v>66</v>
      </c>
      <c r="G1176" t="s">
        <v>67</v>
      </c>
      <c r="H1176" t="s">
        <v>77</v>
      </c>
      <c r="I1176" t="s">
        <v>5</v>
      </c>
      <c r="J1176" t="s">
        <v>78</v>
      </c>
      <c r="K1176" t="s">
        <v>70</v>
      </c>
      <c r="L1176">
        <v>50</v>
      </c>
      <c r="M1176">
        <v>1271493</v>
      </c>
      <c r="N1176">
        <v>5</v>
      </c>
      <c r="O1176">
        <v>4</v>
      </c>
      <c r="P1176" t="s">
        <v>109</v>
      </c>
      <c r="Q1176" t="s">
        <v>4514</v>
      </c>
      <c r="R1176">
        <v>51</v>
      </c>
      <c r="T1176">
        <v>0</v>
      </c>
      <c r="U1176">
        <v>4</v>
      </c>
      <c r="V1176">
        <v>0</v>
      </c>
      <c r="W1176">
        <v>0</v>
      </c>
      <c r="X1176">
        <v>0</v>
      </c>
      <c r="Y1176">
        <v>0</v>
      </c>
      <c r="Z1176">
        <v>0</v>
      </c>
      <c r="AA1176">
        <v>4</v>
      </c>
      <c r="AB1176">
        <v>50</v>
      </c>
      <c r="AC1176">
        <v>4</v>
      </c>
      <c r="AD1176">
        <v>0</v>
      </c>
      <c r="AE1176">
        <v>0</v>
      </c>
      <c r="AF1176">
        <v>4</v>
      </c>
      <c r="AG1176">
        <v>0</v>
      </c>
      <c r="AH1176">
        <v>46</v>
      </c>
      <c r="AI1176">
        <v>46</v>
      </c>
      <c r="AJ1176">
        <v>46</v>
      </c>
      <c r="AK1176">
        <v>46</v>
      </c>
      <c r="AL1176">
        <v>0</v>
      </c>
      <c r="AM1176">
        <v>0.1</v>
      </c>
      <c r="AN1176">
        <v>4.1818181818181817</v>
      </c>
      <c r="AO1176">
        <v>0</v>
      </c>
      <c r="AP1176" t="s">
        <v>79</v>
      </c>
      <c r="AQ1176" t="s">
        <v>73</v>
      </c>
      <c r="AR1176" t="s">
        <v>1101</v>
      </c>
      <c r="AS1176">
        <v>0</v>
      </c>
      <c r="AT1176">
        <v>0</v>
      </c>
      <c r="AU1176">
        <v>0</v>
      </c>
      <c r="AV1176">
        <v>0</v>
      </c>
      <c r="AW1176">
        <v>0</v>
      </c>
      <c r="AX1176">
        <v>0</v>
      </c>
      <c r="AY1176">
        <v>0</v>
      </c>
      <c r="AZ1176" t="s">
        <v>80</v>
      </c>
      <c r="BA1176">
        <v>5</v>
      </c>
      <c r="BB1176">
        <v>0</v>
      </c>
      <c r="BC1176" t="s">
        <v>76</v>
      </c>
      <c r="BD1176">
        <v>0</v>
      </c>
      <c r="BE1176" t="s">
        <v>76</v>
      </c>
      <c r="BF1176">
        <v>4.5632426666666666</v>
      </c>
      <c r="BG1176" t="s">
        <v>5783</v>
      </c>
    </row>
    <row r="1177" spans="1:59" x14ac:dyDescent="0.25">
      <c r="A1177" t="s">
        <v>1359</v>
      </c>
      <c r="B1177" t="s">
        <v>156</v>
      </c>
      <c r="C1177">
        <v>2</v>
      </c>
      <c r="D1177">
        <v>561</v>
      </c>
      <c r="E1177">
        <v>3</v>
      </c>
      <c r="F1177" t="s">
        <v>66</v>
      </c>
      <c r="G1177" t="s">
        <v>67</v>
      </c>
      <c r="H1177" t="s">
        <v>68</v>
      </c>
      <c r="I1177" t="s">
        <v>7</v>
      </c>
      <c r="J1177" t="s">
        <v>7</v>
      </c>
      <c r="K1177" t="s">
        <v>70</v>
      </c>
      <c r="L1177">
        <v>50</v>
      </c>
      <c r="M1177">
        <v>1271495</v>
      </c>
      <c r="N1177">
        <v>6</v>
      </c>
      <c r="O1177">
        <v>4</v>
      </c>
      <c r="P1177" t="s">
        <v>109</v>
      </c>
      <c r="Q1177" t="s">
        <v>4514</v>
      </c>
      <c r="R1177">
        <v>51</v>
      </c>
      <c r="T1177">
        <v>1</v>
      </c>
      <c r="U1177">
        <v>6</v>
      </c>
      <c r="V1177">
        <v>3</v>
      </c>
      <c r="W1177">
        <v>0</v>
      </c>
      <c r="X1177">
        <v>3</v>
      </c>
      <c r="Y1177">
        <v>0</v>
      </c>
      <c r="Z1177">
        <v>4</v>
      </c>
      <c r="AA1177">
        <v>9</v>
      </c>
      <c r="AB1177">
        <v>50</v>
      </c>
      <c r="AC1177">
        <v>7</v>
      </c>
      <c r="AD1177">
        <v>4</v>
      </c>
      <c r="AE1177">
        <v>0</v>
      </c>
      <c r="AF1177">
        <v>11</v>
      </c>
      <c r="AG1177">
        <v>0</v>
      </c>
      <c r="AH1177">
        <v>43</v>
      </c>
      <c r="AI1177">
        <v>39</v>
      </c>
      <c r="AJ1177">
        <v>43</v>
      </c>
      <c r="AK1177">
        <v>43</v>
      </c>
      <c r="AL1177">
        <v>0</v>
      </c>
      <c r="AM1177">
        <v>0.12</v>
      </c>
      <c r="AN1177">
        <v>3.9090909090909092</v>
      </c>
      <c r="AO1177">
        <v>0</v>
      </c>
      <c r="AP1177" t="s">
        <v>82</v>
      </c>
      <c r="AQ1177" t="s">
        <v>73</v>
      </c>
      <c r="AR1177" t="s">
        <v>1101</v>
      </c>
      <c r="AS1177">
        <v>614</v>
      </c>
      <c r="AT1177">
        <v>624</v>
      </c>
      <c r="AU1177">
        <v>0</v>
      </c>
      <c r="AV1177">
        <v>0</v>
      </c>
      <c r="AW1177">
        <v>1.238</v>
      </c>
      <c r="AX1177">
        <v>0.17685714285714285</v>
      </c>
      <c r="AY1177">
        <v>1.9454285714285713</v>
      </c>
      <c r="AZ1177" t="s">
        <v>74</v>
      </c>
      <c r="BA1177">
        <v>4.0545714285714283</v>
      </c>
      <c r="BB1177">
        <v>22.92568659127625</v>
      </c>
      <c r="BC1177" t="s">
        <v>76</v>
      </c>
      <c r="BD1177">
        <v>0</v>
      </c>
      <c r="BE1177" t="s">
        <v>76</v>
      </c>
      <c r="BF1177">
        <v>1.3</v>
      </c>
      <c r="BG1177" t="s">
        <v>5783</v>
      </c>
    </row>
    <row r="1178" spans="1:59" x14ac:dyDescent="0.25">
      <c r="A1178" t="s">
        <v>1360</v>
      </c>
      <c r="B1178" t="s">
        <v>156</v>
      </c>
      <c r="C1178">
        <v>2</v>
      </c>
      <c r="D1178">
        <v>562</v>
      </c>
      <c r="E1178">
        <v>3</v>
      </c>
      <c r="F1178" t="s">
        <v>66</v>
      </c>
      <c r="G1178" t="s">
        <v>67</v>
      </c>
      <c r="H1178" t="s">
        <v>68</v>
      </c>
      <c r="I1178" t="s">
        <v>7</v>
      </c>
      <c r="J1178" t="s">
        <v>7</v>
      </c>
      <c r="K1178" t="s">
        <v>70</v>
      </c>
      <c r="L1178">
        <v>50</v>
      </c>
      <c r="M1178">
        <v>1271497</v>
      </c>
      <c r="N1178">
        <v>6</v>
      </c>
      <c r="O1178">
        <v>4</v>
      </c>
      <c r="P1178" t="s">
        <v>109</v>
      </c>
      <c r="Q1178" t="s">
        <v>4514</v>
      </c>
      <c r="R1178">
        <v>51</v>
      </c>
      <c r="T1178">
        <v>1</v>
      </c>
      <c r="U1178">
        <v>6</v>
      </c>
      <c r="V1178">
        <v>2</v>
      </c>
      <c r="W1178">
        <v>0</v>
      </c>
      <c r="X1178">
        <v>2</v>
      </c>
      <c r="Y1178">
        <v>1</v>
      </c>
      <c r="Z1178">
        <v>4</v>
      </c>
      <c r="AA1178">
        <v>9</v>
      </c>
      <c r="AB1178">
        <v>50</v>
      </c>
      <c r="AC1178">
        <v>7</v>
      </c>
      <c r="AD1178">
        <v>4</v>
      </c>
      <c r="AE1178">
        <v>2</v>
      </c>
      <c r="AF1178">
        <v>13</v>
      </c>
      <c r="AG1178">
        <v>0</v>
      </c>
      <c r="AH1178">
        <v>43</v>
      </c>
      <c r="AI1178">
        <v>37</v>
      </c>
      <c r="AJ1178">
        <v>41</v>
      </c>
      <c r="AK1178">
        <v>43</v>
      </c>
      <c r="AL1178">
        <v>0</v>
      </c>
      <c r="AM1178">
        <v>0.12</v>
      </c>
      <c r="AN1178">
        <v>3.7272727272727275</v>
      </c>
      <c r="AO1178">
        <v>0</v>
      </c>
      <c r="AP1178" t="s">
        <v>82</v>
      </c>
      <c r="AQ1178" t="s">
        <v>73</v>
      </c>
      <c r="AR1178" t="s">
        <v>1101</v>
      </c>
      <c r="AS1178">
        <v>675</v>
      </c>
      <c r="AT1178">
        <v>629</v>
      </c>
      <c r="AU1178">
        <v>0</v>
      </c>
      <c r="AV1178">
        <v>0</v>
      </c>
      <c r="AW1178">
        <v>1.304</v>
      </c>
      <c r="AX1178">
        <v>0.1862857142857143</v>
      </c>
      <c r="AY1178">
        <v>2.4217142857142862</v>
      </c>
      <c r="AZ1178" t="s">
        <v>74</v>
      </c>
      <c r="BA1178">
        <v>3.5782857142857138</v>
      </c>
      <c r="BB1178">
        <v>19.208588957055209</v>
      </c>
      <c r="BC1178" t="s">
        <v>76</v>
      </c>
      <c r="BD1178">
        <v>0</v>
      </c>
      <c r="BE1178" t="s">
        <v>76</v>
      </c>
      <c r="BF1178">
        <v>1.3160000000000001</v>
      </c>
      <c r="BG1178" t="s">
        <v>5783</v>
      </c>
    </row>
    <row r="1179" spans="1:59" x14ac:dyDescent="0.25">
      <c r="A1179" t="s">
        <v>1361</v>
      </c>
      <c r="B1179" t="s">
        <v>156</v>
      </c>
      <c r="C1179">
        <v>2</v>
      </c>
      <c r="D1179">
        <v>563</v>
      </c>
      <c r="E1179">
        <v>3</v>
      </c>
      <c r="F1179" t="s">
        <v>66</v>
      </c>
      <c r="G1179" t="s">
        <v>67</v>
      </c>
      <c r="H1179" t="s">
        <v>68</v>
      </c>
      <c r="I1179" t="s">
        <v>7</v>
      </c>
      <c r="J1179" t="s">
        <v>7</v>
      </c>
      <c r="K1179" t="s">
        <v>70</v>
      </c>
      <c r="L1179">
        <v>50</v>
      </c>
      <c r="M1179">
        <v>1271499</v>
      </c>
      <c r="N1179">
        <v>6</v>
      </c>
      <c r="O1179">
        <v>4</v>
      </c>
      <c r="P1179" t="s">
        <v>109</v>
      </c>
      <c r="Q1179" t="s">
        <v>4514</v>
      </c>
      <c r="R1179">
        <v>51</v>
      </c>
      <c r="T1179">
        <v>1</v>
      </c>
      <c r="U1179">
        <v>6</v>
      </c>
      <c r="V1179">
        <v>3</v>
      </c>
      <c r="W1179">
        <v>0</v>
      </c>
      <c r="X1179">
        <v>3</v>
      </c>
      <c r="Y1179">
        <v>1</v>
      </c>
      <c r="Z1179">
        <v>5</v>
      </c>
      <c r="AA1179">
        <v>10</v>
      </c>
      <c r="AB1179">
        <v>50</v>
      </c>
      <c r="AC1179">
        <v>7</v>
      </c>
      <c r="AD1179">
        <v>6</v>
      </c>
      <c r="AE1179">
        <v>2</v>
      </c>
      <c r="AF1179">
        <v>15</v>
      </c>
      <c r="AG1179">
        <v>0</v>
      </c>
      <c r="AH1179">
        <v>43</v>
      </c>
      <c r="AI1179">
        <v>35</v>
      </c>
      <c r="AJ1179">
        <v>41</v>
      </c>
      <c r="AK1179">
        <v>43</v>
      </c>
      <c r="AL1179">
        <v>0</v>
      </c>
      <c r="AM1179">
        <v>0.12</v>
      </c>
      <c r="AN1179">
        <v>3.7272727272727275</v>
      </c>
      <c r="AO1179">
        <v>0</v>
      </c>
      <c r="AP1179" t="s">
        <v>82</v>
      </c>
      <c r="AQ1179" t="s">
        <v>73</v>
      </c>
      <c r="AR1179" t="s">
        <v>1101</v>
      </c>
      <c r="AS1179">
        <v>535</v>
      </c>
      <c r="AT1179">
        <v>484</v>
      </c>
      <c r="AU1179">
        <v>0</v>
      </c>
      <c r="AV1179">
        <v>0</v>
      </c>
      <c r="AW1179">
        <v>1.0189999999999999</v>
      </c>
      <c r="AX1179">
        <v>0.14557142857142855</v>
      </c>
      <c r="AY1179">
        <v>2.1835714285714283</v>
      </c>
      <c r="AZ1179" t="s">
        <v>74</v>
      </c>
      <c r="BA1179">
        <v>3.8164285714285717</v>
      </c>
      <c r="BB1179">
        <v>26.216879293424935</v>
      </c>
      <c r="BC1179" t="s">
        <v>76</v>
      </c>
      <c r="BD1179">
        <v>0</v>
      </c>
      <c r="BE1179" t="s">
        <v>76</v>
      </c>
      <c r="BF1179">
        <v>1.0189999999999999</v>
      </c>
      <c r="BG1179" t="s">
        <v>5783</v>
      </c>
    </row>
    <row r="1180" spans="1:59" x14ac:dyDescent="0.25">
      <c r="A1180" t="s">
        <v>1362</v>
      </c>
      <c r="B1180" t="s">
        <v>156</v>
      </c>
      <c r="C1180">
        <v>2</v>
      </c>
      <c r="D1180">
        <v>564</v>
      </c>
      <c r="E1180">
        <v>3</v>
      </c>
      <c r="F1180" t="s">
        <v>66</v>
      </c>
      <c r="G1180" t="s">
        <v>67</v>
      </c>
      <c r="H1180" t="s">
        <v>68</v>
      </c>
      <c r="I1180" t="s">
        <v>7</v>
      </c>
      <c r="J1180" t="s">
        <v>7</v>
      </c>
      <c r="K1180" t="s">
        <v>70</v>
      </c>
      <c r="L1180">
        <v>50</v>
      </c>
      <c r="M1180">
        <v>1271501</v>
      </c>
      <c r="N1180">
        <v>6</v>
      </c>
      <c r="O1180">
        <v>4</v>
      </c>
      <c r="P1180" t="s">
        <v>109</v>
      </c>
      <c r="Q1180" t="s">
        <v>4514</v>
      </c>
      <c r="R1180">
        <v>51</v>
      </c>
      <c r="T1180">
        <v>0</v>
      </c>
      <c r="U1180">
        <v>5</v>
      </c>
      <c r="V1180">
        <v>2</v>
      </c>
      <c r="W1180">
        <v>0</v>
      </c>
      <c r="X1180">
        <v>2</v>
      </c>
      <c r="Y1180">
        <v>1</v>
      </c>
      <c r="Z1180">
        <v>3</v>
      </c>
      <c r="AA1180">
        <v>8</v>
      </c>
      <c r="AB1180">
        <v>50</v>
      </c>
      <c r="AC1180">
        <v>5</v>
      </c>
      <c r="AD1180">
        <v>4</v>
      </c>
      <c r="AE1180">
        <v>2</v>
      </c>
      <c r="AF1180">
        <v>11</v>
      </c>
      <c r="AG1180">
        <v>0</v>
      </c>
      <c r="AH1180">
        <v>45</v>
      </c>
      <c r="AI1180">
        <v>39</v>
      </c>
      <c r="AJ1180">
        <v>43</v>
      </c>
      <c r="AK1180">
        <v>45</v>
      </c>
      <c r="AL1180">
        <v>0</v>
      </c>
      <c r="AM1180">
        <v>0.12</v>
      </c>
      <c r="AN1180">
        <v>3.9090909090909092</v>
      </c>
      <c r="AO1180">
        <v>0</v>
      </c>
      <c r="AP1180" t="s">
        <v>82</v>
      </c>
      <c r="AQ1180" t="s">
        <v>73</v>
      </c>
      <c r="AR1180" t="s">
        <v>1101</v>
      </c>
      <c r="AS1180">
        <v>227</v>
      </c>
      <c r="AT1180">
        <v>192</v>
      </c>
      <c r="AU1180">
        <v>0</v>
      </c>
      <c r="AV1180">
        <v>0</v>
      </c>
      <c r="AW1180">
        <v>0.41899999999999998</v>
      </c>
      <c r="AX1180">
        <v>8.3799999999999999E-2</v>
      </c>
      <c r="AY1180">
        <v>0.92179999999999995</v>
      </c>
      <c r="AZ1180" t="s">
        <v>74</v>
      </c>
      <c r="BA1180">
        <v>5.0781999999999998</v>
      </c>
      <c r="BB1180">
        <v>60.599045346062049</v>
      </c>
      <c r="BC1180" t="s">
        <v>76</v>
      </c>
      <c r="BD1180">
        <v>1</v>
      </c>
      <c r="BE1180" t="s">
        <v>76</v>
      </c>
      <c r="BF1180">
        <v>0.42</v>
      </c>
      <c r="BG1180" t="s">
        <v>5783</v>
      </c>
    </row>
    <row r="1181" spans="1:59" x14ac:dyDescent="0.25">
      <c r="A1181" t="s">
        <v>1363</v>
      </c>
      <c r="B1181" t="s">
        <v>156</v>
      </c>
      <c r="C1181">
        <v>2</v>
      </c>
      <c r="D1181">
        <v>565</v>
      </c>
      <c r="E1181">
        <v>3</v>
      </c>
      <c r="F1181" t="s">
        <v>66</v>
      </c>
      <c r="G1181" t="s">
        <v>67</v>
      </c>
      <c r="H1181" t="s">
        <v>68</v>
      </c>
      <c r="I1181" t="s">
        <v>7</v>
      </c>
      <c r="J1181" t="s">
        <v>7</v>
      </c>
      <c r="K1181" t="s">
        <v>70</v>
      </c>
      <c r="L1181">
        <v>50</v>
      </c>
      <c r="M1181">
        <v>1271503</v>
      </c>
      <c r="N1181">
        <v>6</v>
      </c>
      <c r="O1181">
        <v>4</v>
      </c>
      <c r="P1181" t="s">
        <v>109</v>
      </c>
      <c r="Q1181" t="s">
        <v>4514</v>
      </c>
      <c r="R1181">
        <v>51</v>
      </c>
      <c r="T1181">
        <v>6</v>
      </c>
      <c r="U1181">
        <v>11</v>
      </c>
      <c r="V1181">
        <v>0</v>
      </c>
      <c r="W1181">
        <v>0</v>
      </c>
      <c r="X1181">
        <v>0</v>
      </c>
      <c r="Y1181">
        <v>0</v>
      </c>
      <c r="Z1181">
        <v>6</v>
      </c>
      <c r="AA1181">
        <v>11</v>
      </c>
      <c r="AB1181">
        <v>50</v>
      </c>
      <c r="AC1181">
        <v>12</v>
      </c>
      <c r="AD1181">
        <v>0</v>
      </c>
      <c r="AE1181">
        <v>0</v>
      </c>
      <c r="AF1181">
        <v>12</v>
      </c>
      <c r="AG1181">
        <v>0</v>
      </c>
      <c r="AH1181">
        <v>38</v>
      </c>
      <c r="AI1181">
        <v>38</v>
      </c>
      <c r="AJ1181">
        <v>38</v>
      </c>
      <c r="AK1181">
        <v>38</v>
      </c>
      <c r="AL1181">
        <v>0</v>
      </c>
      <c r="AM1181">
        <v>0.12</v>
      </c>
      <c r="AN1181">
        <v>3.4545454545454546</v>
      </c>
      <c r="AO1181">
        <v>0</v>
      </c>
      <c r="AP1181" t="s">
        <v>82</v>
      </c>
      <c r="AQ1181" t="s">
        <v>73</v>
      </c>
      <c r="AR1181" t="s">
        <v>1101</v>
      </c>
      <c r="AS1181">
        <v>1459</v>
      </c>
      <c r="AT1181">
        <v>1351</v>
      </c>
      <c r="AU1181">
        <v>0</v>
      </c>
      <c r="AV1181">
        <v>0</v>
      </c>
      <c r="AW1181">
        <v>2.81</v>
      </c>
      <c r="AX1181">
        <v>0.23416666666666666</v>
      </c>
      <c r="AY1181">
        <v>2.81</v>
      </c>
      <c r="AZ1181" t="s">
        <v>74</v>
      </c>
      <c r="BA1181">
        <v>3.19</v>
      </c>
      <c r="BB1181">
        <v>13.622775800711743</v>
      </c>
      <c r="BC1181" t="s">
        <v>81</v>
      </c>
      <c r="BD1181">
        <v>0</v>
      </c>
      <c r="BE1181" t="s">
        <v>76</v>
      </c>
      <c r="BF1181">
        <v>2.6669999999999998</v>
      </c>
      <c r="BG1181" t="s">
        <v>5783</v>
      </c>
    </row>
    <row r="1182" spans="1:59" x14ac:dyDescent="0.25">
      <c r="A1182" t="s">
        <v>1364</v>
      </c>
      <c r="B1182" t="s">
        <v>156</v>
      </c>
      <c r="C1182">
        <v>2</v>
      </c>
      <c r="D1182">
        <v>566</v>
      </c>
      <c r="E1182">
        <v>3</v>
      </c>
      <c r="F1182" t="s">
        <v>66</v>
      </c>
      <c r="G1182" t="s">
        <v>67</v>
      </c>
      <c r="H1182" t="s">
        <v>68</v>
      </c>
      <c r="I1182" t="s">
        <v>7</v>
      </c>
      <c r="J1182" t="s">
        <v>7</v>
      </c>
      <c r="K1182" t="s">
        <v>70</v>
      </c>
      <c r="L1182">
        <v>50</v>
      </c>
      <c r="M1182">
        <v>1271505</v>
      </c>
      <c r="N1182">
        <v>6</v>
      </c>
      <c r="O1182">
        <v>4</v>
      </c>
      <c r="P1182" t="s">
        <v>109</v>
      </c>
      <c r="Q1182" t="s">
        <v>4515</v>
      </c>
      <c r="R1182">
        <v>52</v>
      </c>
      <c r="T1182">
        <v>2</v>
      </c>
      <c r="U1182">
        <v>7</v>
      </c>
      <c r="V1182">
        <v>9</v>
      </c>
      <c r="W1182">
        <v>0</v>
      </c>
      <c r="X1182">
        <v>9</v>
      </c>
      <c r="Y1182">
        <v>0</v>
      </c>
      <c r="Z1182">
        <v>11</v>
      </c>
      <c r="AA1182">
        <v>16</v>
      </c>
      <c r="AB1182">
        <v>50</v>
      </c>
      <c r="AC1182">
        <v>9</v>
      </c>
      <c r="AD1182">
        <v>18</v>
      </c>
      <c r="AE1182">
        <v>0</v>
      </c>
      <c r="AF1182">
        <v>27</v>
      </c>
      <c r="AG1182">
        <v>0</v>
      </c>
      <c r="AH1182">
        <v>41</v>
      </c>
      <c r="AI1182">
        <v>23</v>
      </c>
      <c r="AJ1182">
        <v>41</v>
      </c>
      <c r="AK1182">
        <v>41</v>
      </c>
      <c r="AL1182">
        <v>0</v>
      </c>
      <c r="AM1182">
        <v>0.12</v>
      </c>
      <c r="AN1182">
        <v>3.7272727272727275</v>
      </c>
      <c r="AO1182">
        <v>0</v>
      </c>
      <c r="AP1182" t="s">
        <v>82</v>
      </c>
      <c r="AQ1182" t="s">
        <v>73</v>
      </c>
      <c r="AR1182" t="s">
        <v>1101</v>
      </c>
      <c r="AS1182">
        <v>806</v>
      </c>
      <c r="AT1182">
        <v>776</v>
      </c>
      <c r="AU1182">
        <v>0</v>
      </c>
      <c r="AV1182">
        <v>0</v>
      </c>
      <c r="AW1182">
        <v>1.5820000000000001</v>
      </c>
      <c r="AX1182">
        <v>0.17577777777777778</v>
      </c>
      <c r="AY1182">
        <v>4.7460000000000004</v>
      </c>
      <c r="AZ1182" t="s">
        <v>74</v>
      </c>
      <c r="BA1182">
        <v>1.2539999999999996</v>
      </c>
      <c r="BB1182">
        <v>7.1340075853350164</v>
      </c>
      <c r="BC1182" t="s">
        <v>75</v>
      </c>
      <c r="BD1182">
        <v>0</v>
      </c>
      <c r="BE1182" t="s">
        <v>76</v>
      </c>
      <c r="BF1182">
        <v>1.61</v>
      </c>
      <c r="BG1182" t="s">
        <v>5784</v>
      </c>
    </row>
    <row r="1183" spans="1:59" x14ac:dyDescent="0.25">
      <c r="A1183" t="s">
        <v>1365</v>
      </c>
      <c r="B1183" t="s">
        <v>156</v>
      </c>
      <c r="C1183">
        <v>2</v>
      </c>
      <c r="D1183">
        <v>567</v>
      </c>
      <c r="E1183">
        <v>3</v>
      </c>
      <c r="F1183" t="s">
        <v>66</v>
      </c>
      <c r="G1183" t="s">
        <v>67</v>
      </c>
      <c r="H1183" t="s">
        <v>68</v>
      </c>
      <c r="I1183" t="s">
        <v>7</v>
      </c>
      <c r="J1183" t="s">
        <v>7</v>
      </c>
      <c r="K1183" t="s">
        <v>70</v>
      </c>
      <c r="L1183">
        <v>50</v>
      </c>
      <c r="M1183">
        <v>1271507</v>
      </c>
      <c r="N1183">
        <v>6</v>
      </c>
      <c r="O1183">
        <v>4</v>
      </c>
      <c r="P1183" t="s">
        <v>109</v>
      </c>
      <c r="Q1183" t="s">
        <v>4515</v>
      </c>
      <c r="R1183">
        <v>52</v>
      </c>
      <c r="T1183">
        <v>3</v>
      </c>
      <c r="U1183">
        <v>8</v>
      </c>
      <c r="V1183">
        <v>7</v>
      </c>
      <c r="W1183">
        <v>0</v>
      </c>
      <c r="X1183">
        <v>7</v>
      </c>
      <c r="Y1183">
        <v>0</v>
      </c>
      <c r="Z1183">
        <v>10</v>
      </c>
      <c r="AA1183">
        <v>15</v>
      </c>
      <c r="AB1183">
        <v>50</v>
      </c>
      <c r="AC1183">
        <v>11</v>
      </c>
      <c r="AD1183">
        <v>14</v>
      </c>
      <c r="AE1183">
        <v>0</v>
      </c>
      <c r="AF1183">
        <v>25</v>
      </c>
      <c r="AG1183">
        <v>0</v>
      </c>
      <c r="AH1183">
        <v>39</v>
      </c>
      <c r="AI1183">
        <v>25</v>
      </c>
      <c r="AJ1183">
        <v>39</v>
      </c>
      <c r="AK1183">
        <v>39</v>
      </c>
      <c r="AL1183">
        <v>0</v>
      </c>
      <c r="AM1183">
        <v>0.12</v>
      </c>
      <c r="AN1183">
        <v>3.5454545454545454</v>
      </c>
      <c r="AO1183">
        <v>0</v>
      </c>
      <c r="AP1183" t="s">
        <v>82</v>
      </c>
      <c r="AQ1183" t="s">
        <v>73</v>
      </c>
      <c r="AR1183" t="s">
        <v>1101</v>
      </c>
      <c r="AS1183">
        <v>788</v>
      </c>
      <c r="AT1183">
        <v>735</v>
      </c>
      <c r="AU1183">
        <v>0</v>
      </c>
      <c r="AV1183">
        <v>0</v>
      </c>
      <c r="AW1183">
        <v>1.5229999999999999</v>
      </c>
      <c r="AX1183">
        <v>0.13845454545454544</v>
      </c>
      <c r="AY1183">
        <v>3.461363636363636</v>
      </c>
      <c r="AZ1183" t="s">
        <v>74</v>
      </c>
      <c r="BA1183">
        <v>2.538636363636364</v>
      </c>
      <c r="BB1183">
        <v>18.335521996060411</v>
      </c>
      <c r="BC1183" t="s">
        <v>76</v>
      </c>
      <c r="BD1183">
        <v>0</v>
      </c>
      <c r="BE1183" t="s">
        <v>76</v>
      </c>
      <c r="BF1183">
        <v>1.569</v>
      </c>
      <c r="BG1183" t="s">
        <v>5784</v>
      </c>
    </row>
    <row r="1184" spans="1:59" x14ac:dyDescent="0.25">
      <c r="A1184" t="s">
        <v>1366</v>
      </c>
      <c r="B1184" t="s">
        <v>156</v>
      </c>
      <c r="C1184">
        <v>2</v>
      </c>
      <c r="D1184">
        <v>568</v>
      </c>
      <c r="E1184">
        <v>3</v>
      </c>
      <c r="F1184" t="s">
        <v>66</v>
      </c>
      <c r="G1184" t="s">
        <v>67</v>
      </c>
      <c r="H1184" t="s">
        <v>68</v>
      </c>
      <c r="I1184" t="s">
        <v>7</v>
      </c>
      <c r="J1184" t="s">
        <v>7</v>
      </c>
      <c r="K1184" t="s">
        <v>70</v>
      </c>
      <c r="L1184">
        <v>50</v>
      </c>
      <c r="M1184">
        <v>1271509</v>
      </c>
      <c r="N1184">
        <v>6</v>
      </c>
      <c r="O1184">
        <v>4</v>
      </c>
      <c r="P1184" t="s">
        <v>109</v>
      </c>
      <c r="Q1184" t="s">
        <v>4515</v>
      </c>
      <c r="R1184">
        <v>52</v>
      </c>
      <c r="T1184">
        <v>3</v>
      </c>
      <c r="U1184">
        <v>8</v>
      </c>
      <c r="V1184">
        <v>7</v>
      </c>
      <c r="W1184">
        <v>0</v>
      </c>
      <c r="X1184">
        <v>7</v>
      </c>
      <c r="Y1184">
        <v>2</v>
      </c>
      <c r="Z1184">
        <v>12</v>
      </c>
      <c r="AA1184">
        <v>17</v>
      </c>
      <c r="AB1184">
        <v>50</v>
      </c>
      <c r="AC1184">
        <v>11</v>
      </c>
      <c r="AD1184">
        <v>14</v>
      </c>
      <c r="AE1184">
        <v>4</v>
      </c>
      <c r="AF1184">
        <v>29</v>
      </c>
      <c r="AG1184">
        <v>0</v>
      </c>
      <c r="AH1184">
        <v>39</v>
      </c>
      <c r="AI1184">
        <v>21</v>
      </c>
      <c r="AJ1184">
        <v>35</v>
      </c>
      <c r="AK1184">
        <v>39</v>
      </c>
      <c r="AL1184">
        <v>0</v>
      </c>
      <c r="AM1184">
        <v>0.12</v>
      </c>
      <c r="AN1184">
        <v>3.1818181818181821</v>
      </c>
      <c r="AO1184">
        <v>0</v>
      </c>
      <c r="AP1184" t="s">
        <v>82</v>
      </c>
      <c r="AQ1184" t="s">
        <v>73</v>
      </c>
      <c r="AR1184" t="s">
        <v>1101</v>
      </c>
      <c r="AS1184">
        <v>947</v>
      </c>
      <c r="AT1184">
        <v>951</v>
      </c>
      <c r="AU1184">
        <v>0</v>
      </c>
      <c r="AV1184">
        <v>0</v>
      </c>
      <c r="AW1184">
        <v>1.8979999999999999</v>
      </c>
      <c r="AX1184">
        <v>0.17254545454545453</v>
      </c>
      <c r="AY1184">
        <v>5.0038181818181817</v>
      </c>
      <c r="AZ1184" t="s">
        <v>74</v>
      </c>
      <c r="BA1184">
        <v>0.99618181818181828</v>
      </c>
      <c r="BB1184">
        <v>5.7734457323498427</v>
      </c>
      <c r="BC1184" t="s">
        <v>76</v>
      </c>
      <c r="BD1184">
        <v>0</v>
      </c>
      <c r="BE1184" t="s">
        <v>76</v>
      </c>
      <c r="BF1184">
        <v>1.8859999999999999</v>
      </c>
      <c r="BG1184" t="s">
        <v>5784</v>
      </c>
    </row>
    <row r="1185" spans="1:59" x14ac:dyDescent="0.25">
      <c r="A1185" t="s">
        <v>1367</v>
      </c>
      <c r="B1185" t="s">
        <v>156</v>
      </c>
      <c r="C1185">
        <v>2</v>
      </c>
      <c r="D1185">
        <v>569</v>
      </c>
      <c r="E1185">
        <v>3</v>
      </c>
      <c r="F1185" t="s">
        <v>66</v>
      </c>
      <c r="G1185" t="s">
        <v>67</v>
      </c>
      <c r="H1185" t="s">
        <v>68</v>
      </c>
      <c r="I1185" t="s">
        <v>7</v>
      </c>
      <c r="J1185" t="s">
        <v>7</v>
      </c>
      <c r="K1185" t="s">
        <v>70</v>
      </c>
      <c r="L1185">
        <v>50</v>
      </c>
      <c r="M1185">
        <v>1271511</v>
      </c>
      <c r="N1185">
        <v>6</v>
      </c>
      <c r="O1185">
        <v>4</v>
      </c>
      <c r="P1185" t="s">
        <v>109</v>
      </c>
      <c r="Q1185" t="s">
        <v>4515</v>
      </c>
      <c r="R1185">
        <v>52</v>
      </c>
      <c r="T1185">
        <v>7</v>
      </c>
      <c r="U1185">
        <v>12</v>
      </c>
      <c r="V1185">
        <v>9</v>
      </c>
      <c r="W1185">
        <v>0</v>
      </c>
      <c r="X1185">
        <v>9</v>
      </c>
      <c r="Y1185">
        <v>0</v>
      </c>
      <c r="Z1185">
        <v>16</v>
      </c>
      <c r="AA1185">
        <v>21</v>
      </c>
      <c r="AB1185">
        <v>50</v>
      </c>
      <c r="AC1185">
        <v>19</v>
      </c>
      <c r="AD1185">
        <v>18</v>
      </c>
      <c r="AE1185">
        <v>0</v>
      </c>
      <c r="AF1185">
        <v>37</v>
      </c>
      <c r="AG1185">
        <v>0</v>
      </c>
      <c r="AH1185">
        <v>31</v>
      </c>
      <c r="AI1185">
        <v>13</v>
      </c>
      <c r="AJ1185">
        <v>31</v>
      </c>
      <c r="AK1185">
        <v>31</v>
      </c>
      <c r="AL1185">
        <v>0</v>
      </c>
      <c r="AM1185">
        <v>0.12</v>
      </c>
      <c r="AN1185">
        <v>2.8181818181818183</v>
      </c>
      <c r="AO1185">
        <v>0</v>
      </c>
      <c r="AP1185" t="s">
        <v>82</v>
      </c>
      <c r="AQ1185" t="s">
        <v>73</v>
      </c>
      <c r="AR1185" t="s">
        <v>1101</v>
      </c>
      <c r="AS1185">
        <v>1923</v>
      </c>
      <c r="AT1185">
        <v>1902</v>
      </c>
      <c r="AU1185">
        <v>0</v>
      </c>
      <c r="AV1185">
        <v>0</v>
      </c>
      <c r="AW1185">
        <v>3.8250000000000002</v>
      </c>
      <c r="AX1185">
        <v>0.20131578947368423</v>
      </c>
      <c r="AY1185">
        <v>7.4486842105263165</v>
      </c>
      <c r="AZ1185" t="s">
        <v>74</v>
      </c>
      <c r="BA1185">
        <v>-1.4486842105263165</v>
      </c>
      <c r="BB1185">
        <v>-7.1960784313725519</v>
      </c>
      <c r="BC1185" t="s">
        <v>76</v>
      </c>
      <c r="BD1185">
        <v>0</v>
      </c>
      <c r="BE1185" t="s">
        <v>76</v>
      </c>
      <c r="BF1185">
        <v>3.8210000000000002</v>
      </c>
      <c r="BG1185" t="s">
        <v>5784</v>
      </c>
    </row>
    <row r="1186" spans="1:59" x14ac:dyDescent="0.25">
      <c r="A1186" t="s">
        <v>1368</v>
      </c>
      <c r="B1186" t="s">
        <v>156</v>
      </c>
      <c r="C1186">
        <v>2</v>
      </c>
      <c r="D1186">
        <v>570</v>
      </c>
      <c r="E1186">
        <v>3</v>
      </c>
      <c r="F1186" t="s">
        <v>66</v>
      </c>
      <c r="G1186" t="s">
        <v>67</v>
      </c>
      <c r="H1186" t="s">
        <v>68</v>
      </c>
      <c r="I1186" t="s">
        <v>7</v>
      </c>
      <c r="J1186" t="s">
        <v>7</v>
      </c>
      <c r="K1186" t="s">
        <v>70</v>
      </c>
      <c r="L1186">
        <v>50</v>
      </c>
      <c r="M1186">
        <v>1271513</v>
      </c>
      <c r="N1186">
        <v>6</v>
      </c>
      <c r="O1186">
        <v>4</v>
      </c>
      <c r="P1186" t="s">
        <v>109</v>
      </c>
      <c r="Q1186" t="s">
        <v>4515</v>
      </c>
      <c r="R1186">
        <v>52</v>
      </c>
      <c r="T1186">
        <v>11</v>
      </c>
      <c r="U1186">
        <v>16</v>
      </c>
      <c r="V1186">
        <v>8</v>
      </c>
      <c r="W1186">
        <v>0</v>
      </c>
      <c r="X1186">
        <v>8</v>
      </c>
      <c r="Y1186">
        <v>0</v>
      </c>
      <c r="Z1186">
        <v>19</v>
      </c>
      <c r="AA1186">
        <v>24</v>
      </c>
      <c r="AB1186">
        <v>50</v>
      </c>
      <c r="AC1186">
        <v>23</v>
      </c>
      <c r="AD1186">
        <v>12</v>
      </c>
      <c r="AE1186">
        <v>0</v>
      </c>
      <c r="AF1186">
        <v>35</v>
      </c>
      <c r="AG1186">
        <v>0</v>
      </c>
      <c r="AH1186">
        <v>27</v>
      </c>
      <c r="AI1186">
        <v>15</v>
      </c>
      <c r="AJ1186">
        <v>27</v>
      </c>
      <c r="AK1186">
        <v>27</v>
      </c>
      <c r="AL1186">
        <v>0</v>
      </c>
      <c r="AM1186">
        <v>0.12</v>
      </c>
      <c r="AN1186">
        <v>2.4545454545454546</v>
      </c>
      <c r="AO1186">
        <v>0</v>
      </c>
      <c r="AP1186" t="s">
        <v>82</v>
      </c>
      <c r="AQ1186" t="s">
        <v>73</v>
      </c>
      <c r="AR1186" t="s">
        <v>1101</v>
      </c>
      <c r="AS1186">
        <v>1896</v>
      </c>
      <c r="AT1186">
        <v>1848</v>
      </c>
      <c r="AU1186">
        <v>0</v>
      </c>
      <c r="AV1186">
        <v>0</v>
      </c>
      <c r="AW1186">
        <v>3.7440000000000002</v>
      </c>
      <c r="AX1186">
        <v>0.16278260869565217</v>
      </c>
      <c r="AY1186">
        <v>5.6973913043478257</v>
      </c>
      <c r="AZ1186" t="s">
        <v>74</v>
      </c>
      <c r="BA1186">
        <v>0.3026086956521743</v>
      </c>
      <c r="BB1186">
        <v>1.8589743589743615</v>
      </c>
      <c r="BC1186" t="s">
        <v>76</v>
      </c>
      <c r="BD1186">
        <v>0</v>
      </c>
      <c r="BE1186" t="s">
        <v>76</v>
      </c>
      <c r="BF1186">
        <v>3.726</v>
      </c>
      <c r="BG1186" t="s">
        <v>5784</v>
      </c>
    </row>
    <row r="1187" spans="1:59" x14ac:dyDescent="0.25">
      <c r="A1187" t="s">
        <v>1369</v>
      </c>
      <c r="B1187" t="s">
        <v>156</v>
      </c>
      <c r="C1187">
        <v>2</v>
      </c>
      <c r="D1187">
        <v>571</v>
      </c>
      <c r="E1187">
        <v>3</v>
      </c>
      <c r="F1187" t="s">
        <v>66</v>
      </c>
      <c r="G1187" t="s">
        <v>67</v>
      </c>
      <c r="H1187" t="s">
        <v>77</v>
      </c>
      <c r="I1187" t="s">
        <v>5</v>
      </c>
      <c r="J1187" t="s">
        <v>78</v>
      </c>
      <c r="K1187" t="s">
        <v>70</v>
      </c>
      <c r="L1187">
        <v>50</v>
      </c>
      <c r="M1187">
        <v>1271515</v>
      </c>
      <c r="N1187">
        <v>5</v>
      </c>
      <c r="O1187">
        <v>4</v>
      </c>
      <c r="P1187" t="s">
        <v>109</v>
      </c>
      <c r="Q1187" t="s">
        <v>4515</v>
      </c>
      <c r="R1187">
        <v>52</v>
      </c>
      <c r="T1187">
        <v>0</v>
      </c>
      <c r="U1187">
        <v>4</v>
      </c>
      <c r="V1187">
        <v>0</v>
      </c>
      <c r="W1187">
        <v>0</v>
      </c>
      <c r="X1187">
        <v>0</v>
      </c>
      <c r="Y1187">
        <v>0</v>
      </c>
      <c r="Z1187">
        <v>0</v>
      </c>
      <c r="AA1187">
        <v>4</v>
      </c>
      <c r="AB1187">
        <v>50</v>
      </c>
      <c r="AC1187">
        <v>4</v>
      </c>
      <c r="AD1187">
        <v>0</v>
      </c>
      <c r="AE1187">
        <v>0</v>
      </c>
      <c r="AF1187">
        <v>4</v>
      </c>
      <c r="AG1187">
        <v>0</v>
      </c>
      <c r="AH1187">
        <v>46</v>
      </c>
      <c r="AI1187">
        <v>46</v>
      </c>
      <c r="AJ1187">
        <v>46</v>
      </c>
      <c r="AK1187">
        <v>46</v>
      </c>
      <c r="AL1187">
        <v>0</v>
      </c>
      <c r="AM1187">
        <v>0.1</v>
      </c>
      <c r="AN1187">
        <v>4.1818181818181817</v>
      </c>
      <c r="AO1187">
        <v>0</v>
      </c>
      <c r="AP1187" t="s">
        <v>79</v>
      </c>
      <c r="AQ1187" t="s">
        <v>73</v>
      </c>
      <c r="AR1187" t="s">
        <v>1101</v>
      </c>
      <c r="AS1187">
        <v>0</v>
      </c>
      <c r="AT1187">
        <v>0</v>
      </c>
      <c r="AU1187">
        <v>0</v>
      </c>
      <c r="AV1187">
        <v>0</v>
      </c>
      <c r="AW1187">
        <v>0</v>
      </c>
      <c r="AX1187">
        <v>0</v>
      </c>
      <c r="AY1187">
        <v>0</v>
      </c>
      <c r="AZ1187" t="s">
        <v>80</v>
      </c>
      <c r="BA1187">
        <v>5</v>
      </c>
      <c r="BB1187">
        <v>0</v>
      </c>
      <c r="BC1187" t="s">
        <v>76</v>
      </c>
      <c r="BD1187">
        <v>0</v>
      </c>
      <c r="BE1187" t="s">
        <v>76</v>
      </c>
      <c r="BF1187">
        <v>4.6948746666666663</v>
      </c>
      <c r="BG1187" t="s">
        <v>5784</v>
      </c>
    </row>
    <row r="1188" spans="1:59" x14ac:dyDescent="0.25">
      <c r="A1188" t="s">
        <v>1370</v>
      </c>
      <c r="B1188" t="s">
        <v>156</v>
      </c>
      <c r="C1188">
        <v>2</v>
      </c>
      <c r="D1188">
        <v>572</v>
      </c>
      <c r="E1188">
        <v>3</v>
      </c>
      <c r="F1188" t="s">
        <v>66</v>
      </c>
      <c r="G1188" t="s">
        <v>67</v>
      </c>
      <c r="H1188" t="s">
        <v>68</v>
      </c>
      <c r="I1188" t="s">
        <v>7</v>
      </c>
      <c r="J1188" t="s">
        <v>7</v>
      </c>
      <c r="K1188" t="s">
        <v>70</v>
      </c>
      <c r="L1188">
        <v>50</v>
      </c>
      <c r="M1188">
        <v>1271517</v>
      </c>
      <c r="N1188">
        <v>6</v>
      </c>
      <c r="O1188">
        <v>4</v>
      </c>
      <c r="P1188" t="s">
        <v>109</v>
      </c>
      <c r="Q1188" t="s">
        <v>4515</v>
      </c>
      <c r="R1188">
        <v>52</v>
      </c>
      <c r="T1188">
        <v>4</v>
      </c>
      <c r="U1188">
        <v>9</v>
      </c>
      <c r="V1188">
        <v>10</v>
      </c>
      <c r="W1188">
        <v>0</v>
      </c>
      <c r="X1188">
        <v>10</v>
      </c>
      <c r="Y1188">
        <v>2</v>
      </c>
      <c r="Z1188">
        <v>16</v>
      </c>
      <c r="AA1188">
        <v>21</v>
      </c>
      <c r="AB1188">
        <v>50</v>
      </c>
      <c r="AC1188">
        <v>11</v>
      </c>
      <c r="AD1188">
        <v>15</v>
      </c>
      <c r="AE1188">
        <v>4</v>
      </c>
      <c r="AF1188">
        <v>30</v>
      </c>
      <c r="AG1188">
        <v>0</v>
      </c>
      <c r="AH1188">
        <v>39</v>
      </c>
      <c r="AI1188">
        <v>20</v>
      </c>
      <c r="AJ1188">
        <v>35</v>
      </c>
      <c r="AK1188">
        <v>39</v>
      </c>
      <c r="AL1188">
        <v>0</v>
      </c>
      <c r="AM1188">
        <v>0.12</v>
      </c>
      <c r="AN1188">
        <v>3.1818181818181821</v>
      </c>
      <c r="AO1188">
        <v>0</v>
      </c>
      <c r="AP1188" t="s">
        <v>82</v>
      </c>
      <c r="AQ1188" t="s">
        <v>73</v>
      </c>
      <c r="AR1188" t="s">
        <v>1101</v>
      </c>
      <c r="AS1188">
        <v>946</v>
      </c>
      <c r="AT1188">
        <v>832</v>
      </c>
      <c r="AU1188">
        <v>0</v>
      </c>
      <c r="AV1188">
        <v>0</v>
      </c>
      <c r="AW1188">
        <v>1.778</v>
      </c>
      <c r="AX1188">
        <v>0.16163636363636363</v>
      </c>
      <c r="AY1188">
        <v>4.8490909090909087</v>
      </c>
      <c r="AZ1188" t="s">
        <v>74</v>
      </c>
      <c r="BA1188">
        <v>1.1509090909090913</v>
      </c>
      <c r="BB1188">
        <v>7.1203599550056271</v>
      </c>
      <c r="BC1188" t="s">
        <v>76</v>
      </c>
      <c r="BD1188">
        <v>0</v>
      </c>
      <c r="BE1188" t="s">
        <v>76</v>
      </c>
      <c r="BF1188">
        <v>1.764</v>
      </c>
      <c r="BG1188" t="s">
        <v>5784</v>
      </c>
    </row>
    <row r="1189" spans="1:59" x14ac:dyDescent="0.25">
      <c r="A1189" t="s">
        <v>1371</v>
      </c>
      <c r="B1189" t="s">
        <v>156</v>
      </c>
      <c r="C1189">
        <v>2</v>
      </c>
      <c r="D1189">
        <v>573</v>
      </c>
      <c r="E1189">
        <v>3</v>
      </c>
      <c r="F1189" t="s">
        <v>66</v>
      </c>
      <c r="G1189" t="s">
        <v>67</v>
      </c>
      <c r="H1189" t="s">
        <v>68</v>
      </c>
      <c r="I1189" t="s">
        <v>7</v>
      </c>
      <c r="J1189" t="s">
        <v>7</v>
      </c>
      <c r="K1189" t="s">
        <v>70</v>
      </c>
      <c r="L1189">
        <v>50</v>
      </c>
      <c r="M1189">
        <v>1271519</v>
      </c>
      <c r="N1189">
        <v>6</v>
      </c>
      <c r="O1189">
        <v>4</v>
      </c>
      <c r="P1189" t="s">
        <v>109</v>
      </c>
      <c r="Q1189" t="s">
        <v>4515</v>
      </c>
      <c r="R1189">
        <v>52</v>
      </c>
      <c r="T1189">
        <v>6</v>
      </c>
      <c r="U1189">
        <v>11</v>
      </c>
      <c r="V1189">
        <v>7</v>
      </c>
      <c r="W1189">
        <v>0</v>
      </c>
      <c r="X1189">
        <v>7</v>
      </c>
      <c r="Y1189">
        <v>1</v>
      </c>
      <c r="Z1189">
        <v>14</v>
      </c>
      <c r="AA1189">
        <v>19</v>
      </c>
      <c r="AB1189">
        <v>50</v>
      </c>
      <c r="AC1189">
        <v>14</v>
      </c>
      <c r="AD1189">
        <v>8</v>
      </c>
      <c r="AE1189">
        <v>2</v>
      </c>
      <c r="AF1189">
        <v>24</v>
      </c>
      <c r="AG1189">
        <v>0</v>
      </c>
      <c r="AH1189">
        <v>36</v>
      </c>
      <c r="AI1189">
        <v>26</v>
      </c>
      <c r="AJ1189">
        <v>34</v>
      </c>
      <c r="AK1189">
        <v>36</v>
      </c>
      <c r="AL1189">
        <v>0</v>
      </c>
      <c r="AM1189">
        <v>0.12</v>
      </c>
      <c r="AN1189">
        <v>3.0909090909090908</v>
      </c>
      <c r="AO1189">
        <v>0</v>
      </c>
      <c r="AP1189" t="s">
        <v>82</v>
      </c>
      <c r="AQ1189" t="s">
        <v>73</v>
      </c>
      <c r="AR1189" t="s">
        <v>1101</v>
      </c>
      <c r="AS1189">
        <v>800</v>
      </c>
      <c r="AT1189">
        <v>764</v>
      </c>
      <c r="AU1189">
        <v>0</v>
      </c>
      <c r="AV1189">
        <v>0</v>
      </c>
      <c r="AW1189">
        <v>1.5640000000000001</v>
      </c>
      <c r="AX1189">
        <v>0.11171428571428572</v>
      </c>
      <c r="AY1189">
        <v>2.6811428571428575</v>
      </c>
      <c r="AZ1189" t="s">
        <v>74</v>
      </c>
      <c r="BA1189">
        <v>3.3188571428571425</v>
      </c>
      <c r="BB1189">
        <v>29.708439897698202</v>
      </c>
      <c r="BC1189" t="s">
        <v>76</v>
      </c>
      <c r="BD1189">
        <v>0</v>
      </c>
      <c r="BE1189" t="s">
        <v>76</v>
      </c>
      <c r="BF1189">
        <v>1.5940000000000001</v>
      </c>
      <c r="BG1189" t="s">
        <v>5784</v>
      </c>
    </row>
    <row r="1190" spans="1:59" x14ac:dyDescent="0.25">
      <c r="A1190" t="s">
        <v>1372</v>
      </c>
      <c r="B1190" t="s">
        <v>156</v>
      </c>
      <c r="C1190">
        <v>2</v>
      </c>
      <c r="D1190">
        <v>574</v>
      </c>
      <c r="E1190">
        <v>3</v>
      </c>
      <c r="F1190" t="s">
        <v>66</v>
      </c>
      <c r="G1190" t="s">
        <v>67</v>
      </c>
      <c r="H1190" t="s">
        <v>68</v>
      </c>
      <c r="I1190" t="s">
        <v>7</v>
      </c>
      <c r="J1190" t="s">
        <v>7</v>
      </c>
      <c r="K1190" t="s">
        <v>70</v>
      </c>
      <c r="L1190">
        <v>50</v>
      </c>
      <c r="M1190">
        <v>1271521</v>
      </c>
      <c r="N1190">
        <v>6</v>
      </c>
      <c r="O1190">
        <v>4</v>
      </c>
      <c r="P1190" t="s">
        <v>109</v>
      </c>
      <c r="Q1190" t="s">
        <v>4515</v>
      </c>
      <c r="R1190">
        <v>52</v>
      </c>
      <c r="T1190">
        <v>6</v>
      </c>
      <c r="U1190">
        <v>11</v>
      </c>
      <c r="V1190">
        <v>5</v>
      </c>
      <c r="W1190">
        <v>0</v>
      </c>
      <c r="X1190">
        <v>5</v>
      </c>
      <c r="Y1190">
        <v>1</v>
      </c>
      <c r="Z1190">
        <v>12</v>
      </c>
      <c r="AA1190">
        <v>17</v>
      </c>
      <c r="AB1190">
        <v>50</v>
      </c>
      <c r="AC1190">
        <v>14</v>
      </c>
      <c r="AD1190">
        <v>7</v>
      </c>
      <c r="AE1190">
        <v>2</v>
      </c>
      <c r="AF1190">
        <v>23</v>
      </c>
      <c r="AG1190">
        <v>0</v>
      </c>
      <c r="AH1190">
        <v>36</v>
      </c>
      <c r="AI1190">
        <v>27</v>
      </c>
      <c r="AJ1190">
        <v>34</v>
      </c>
      <c r="AK1190">
        <v>36</v>
      </c>
      <c r="AL1190">
        <v>0</v>
      </c>
      <c r="AM1190">
        <v>0.12</v>
      </c>
      <c r="AN1190">
        <v>3.0909090909090908</v>
      </c>
      <c r="AO1190">
        <v>0</v>
      </c>
      <c r="AP1190" t="s">
        <v>82</v>
      </c>
      <c r="AQ1190" t="s">
        <v>73</v>
      </c>
      <c r="AR1190" t="s">
        <v>1101</v>
      </c>
      <c r="AS1190">
        <v>1074</v>
      </c>
      <c r="AT1190">
        <v>1049</v>
      </c>
      <c r="AU1190">
        <v>0</v>
      </c>
      <c r="AV1190">
        <v>0</v>
      </c>
      <c r="AW1190">
        <v>2.1230000000000002</v>
      </c>
      <c r="AX1190">
        <v>0.15164285714285716</v>
      </c>
      <c r="AY1190">
        <v>3.4877857142857147</v>
      </c>
      <c r="AZ1190" t="s">
        <v>74</v>
      </c>
      <c r="BA1190">
        <v>2.5122142857142853</v>
      </c>
      <c r="BB1190">
        <v>16.566650965614691</v>
      </c>
      <c r="BC1190" t="s">
        <v>76</v>
      </c>
      <c r="BD1190">
        <v>0</v>
      </c>
      <c r="BE1190" t="s">
        <v>76</v>
      </c>
      <c r="BF1190">
        <v>2.2679999999999998</v>
      </c>
      <c r="BG1190" t="s">
        <v>5784</v>
      </c>
    </row>
    <row r="1191" spans="1:59" x14ac:dyDescent="0.25">
      <c r="A1191" t="s">
        <v>1373</v>
      </c>
      <c r="B1191" t="s">
        <v>156</v>
      </c>
      <c r="C1191">
        <v>2</v>
      </c>
      <c r="D1191">
        <v>575</v>
      </c>
      <c r="E1191">
        <v>3</v>
      </c>
      <c r="F1191" t="s">
        <v>66</v>
      </c>
      <c r="G1191" t="s">
        <v>67</v>
      </c>
      <c r="H1191" t="s">
        <v>68</v>
      </c>
      <c r="I1191" t="s">
        <v>7</v>
      </c>
      <c r="J1191" t="s">
        <v>7</v>
      </c>
      <c r="K1191" t="s">
        <v>70</v>
      </c>
      <c r="L1191">
        <v>50</v>
      </c>
      <c r="M1191">
        <v>1271523</v>
      </c>
      <c r="N1191">
        <v>6</v>
      </c>
      <c r="O1191">
        <v>4</v>
      </c>
      <c r="P1191" t="s">
        <v>109</v>
      </c>
      <c r="Q1191" t="s">
        <v>4515</v>
      </c>
      <c r="R1191">
        <v>52</v>
      </c>
      <c r="T1191">
        <v>9</v>
      </c>
      <c r="U1191">
        <v>14</v>
      </c>
      <c r="V1191">
        <v>8</v>
      </c>
      <c r="W1191">
        <v>0</v>
      </c>
      <c r="X1191">
        <v>8</v>
      </c>
      <c r="Y1191">
        <v>1</v>
      </c>
      <c r="Z1191">
        <v>18</v>
      </c>
      <c r="AA1191">
        <v>23</v>
      </c>
      <c r="AB1191">
        <v>50</v>
      </c>
      <c r="AC1191">
        <v>19</v>
      </c>
      <c r="AD1191">
        <v>13</v>
      </c>
      <c r="AE1191">
        <v>2</v>
      </c>
      <c r="AF1191">
        <v>34</v>
      </c>
      <c r="AG1191">
        <v>0</v>
      </c>
      <c r="AH1191">
        <v>31</v>
      </c>
      <c r="AI1191">
        <v>16</v>
      </c>
      <c r="AJ1191">
        <v>29</v>
      </c>
      <c r="AK1191">
        <v>31</v>
      </c>
      <c r="AL1191">
        <v>0</v>
      </c>
      <c r="AM1191">
        <v>0.12</v>
      </c>
      <c r="AN1191">
        <v>2.6363636363636362</v>
      </c>
      <c r="AO1191">
        <v>0</v>
      </c>
      <c r="AP1191" t="s">
        <v>82</v>
      </c>
      <c r="AQ1191" t="s">
        <v>73</v>
      </c>
      <c r="AR1191" t="s">
        <v>1101</v>
      </c>
      <c r="AS1191">
        <v>1620</v>
      </c>
      <c r="AT1191">
        <v>1599</v>
      </c>
      <c r="AU1191">
        <v>0</v>
      </c>
      <c r="AV1191">
        <v>0</v>
      </c>
      <c r="AW1191">
        <v>3.2189999999999999</v>
      </c>
      <c r="AX1191">
        <v>0.16942105263157894</v>
      </c>
      <c r="AY1191">
        <v>5.7603157894736841</v>
      </c>
      <c r="AZ1191" t="s">
        <v>74</v>
      </c>
      <c r="BA1191">
        <v>0.23968421052631594</v>
      </c>
      <c r="BB1191">
        <v>1.4147250698974847</v>
      </c>
      <c r="BC1191" t="s">
        <v>76</v>
      </c>
      <c r="BD1191">
        <v>0</v>
      </c>
      <c r="BE1191" t="s">
        <v>76</v>
      </c>
      <c r="BF1191">
        <v>2.97</v>
      </c>
      <c r="BG1191" t="s">
        <v>5784</v>
      </c>
    </row>
    <row r="1192" spans="1:59" x14ac:dyDescent="0.25">
      <c r="A1192" t="s">
        <v>1374</v>
      </c>
      <c r="B1192" t="s">
        <v>156</v>
      </c>
      <c r="C1192">
        <v>2</v>
      </c>
      <c r="D1192">
        <v>576</v>
      </c>
      <c r="E1192">
        <v>3</v>
      </c>
      <c r="F1192" t="s">
        <v>66</v>
      </c>
      <c r="G1192" t="s">
        <v>67</v>
      </c>
      <c r="H1192" t="s">
        <v>68</v>
      </c>
      <c r="I1192" t="s">
        <v>7</v>
      </c>
      <c r="J1192" t="s">
        <v>7</v>
      </c>
      <c r="K1192" t="s">
        <v>70</v>
      </c>
      <c r="L1192">
        <v>50</v>
      </c>
      <c r="M1192">
        <v>1271525</v>
      </c>
      <c r="N1192">
        <v>6</v>
      </c>
      <c r="O1192">
        <v>4</v>
      </c>
      <c r="P1192" t="s">
        <v>109</v>
      </c>
      <c r="Q1192" t="s">
        <v>4515</v>
      </c>
      <c r="R1192">
        <v>52</v>
      </c>
      <c r="T1192">
        <v>8</v>
      </c>
      <c r="U1192">
        <v>13</v>
      </c>
      <c r="V1192">
        <v>9</v>
      </c>
      <c r="W1192">
        <v>0</v>
      </c>
      <c r="X1192">
        <v>9</v>
      </c>
      <c r="Y1192">
        <v>0</v>
      </c>
      <c r="Z1192">
        <v>17</v>
      </c>
      <c r="AA1192">
        <v>22</v>
      </c>
      <c r="AB1192">
        <v>50</v>
      </c>
      <c r="AC1192">
        <v>19</v>
      </c>
      <c r="AD1192">
        <v>12</v>
      </c>
      <c r="AE1192">
        <v>0</v>
      </c>
      <c r="AF1192">
        <v>31</v>
      </c>
      <c r="AG1192">
        <v>0</v>
      </c>
      <c r="AH1192">
        <v>31</v>
      </c>
      <c r="AI1192">
        <v>19</v>
      </c>
      <c r="AJ1192">
        <v>31</v>
      </c>
      <c r="AK1192">
        <v>31</v>
      </c>
      <c r="AL1192">
        <v>0</v>
      </c>
      <c r="AM1192">
        <v>0.12</v>
      </c>
      <c r="AN1192">
        <v>2.8181818181818183</v>
      </c>
      <c r="AO1192">
        <v>0</v>
      </c>
      <c r="AP1192" t="s">
        <v>82</v>
      </c>
      <c r="AQ1192" t="s">
        <v>73</v>
      </c>
      <c r="AR1192" t="s">
        <v>1101</v>
      </c>
      <c r="AS1192">
        <v>1652</v>
      </c>
      <c r="AT1192">
        <v>1582</v>
      </c>
      <c r="AU1192">
        <v>0</v>
      </c>
      <c r="AV1192">
        <v>0</v>
      </c>
      <c r="AW1192">
        <v>3.234</v>
      </c>
      <c r="AX1192">
        <v>0.17021052631578948</v>
      </c>
      <c r="AY1192">
        <v>5.2765263157894742</v>
      </c>
      <c r="AZ1192" t="s">
        <v>74</v>
      </c>
      <c r="BA1192">
        <v>0.72347368421052582</v>
      </c>
      <c r="BB1192">
        <v>4.2504638218923905</v>
      </c>
      <c r="BC1192" t="s">
        <v>81</v>
      </c>
      <c r="BD1192">
        <v>0</v>
      </c>
      <c r="BE1192" t="s">
        <v>76</v>
      </c>
      <c r="BF1192">
        <v>3.3530000000000002</v>
      </c>
      <c r="BG1192" t="s">
        <v>5784</v>
      </c>
    </row>
    <row r="1193" spans="1:59" x14ac:dyDescent="0.25">
      <c r="A1193" t="s">
        <v>1375</v>
      </c>
      <c r="B1193" t="s">
        <v>156</v>
      </c>
      <c r="C1193">
        <v>2</v>
      </c>
      <c r="D1193">
        <v>577</v>
      </c>
      <c r="E1193">
        <v>3</v>
      </c>
      <c r="F1193" t="s">
        <v>66</v>
      </c>
      <c r="G1193" t="s">
        <v>67</v>
      </c>
      <c r="H1193" t="s">
        <v>68</v>
      </c>
      <c r="I1193" t="s">
        <v>7</v>
      </c>
      <c r="J1193" t="s">
        <v>7</v>
      </c>
      <c r="K1193" t="s">
        <v>70</v>
      </c>
      <c r="L1193">
        <v>50</v>
      </c>
      <c r="M1193">
        <v>1271527</v>
      </c>
      <c r="N1193">
        <v>6</v>
      </c>
      <c r="O1193">
        <v>4</v>
      </c>
      <c r="P1193" t="s">
        <v>109</v>
      </c>
      <c r="Q1193" t="s">
        <v>4516</v>
      </c>
      <c r="R1193">
        <v>53</v>
      </c>
      <c r="T1193">
        <v>8</v>
      </c>
      <c r="U1193">
        <v>13</v>
      </c>
      <c r="V1193">
        <v>5</v>
      </c>
      <c r="W1193">
        <v>0</v>
      </c>
      <c r="X1193">
        <v>5</v>
      </c>
      <c r="Y1193">
        <v>2</v>
      </c>
      <c r="Z1193">
        <v>15</v>
      </c>
      <c r="AA1193">
        <v>20</v>
      </c>
      <c r="AB1193">
        <v>50</v>
      </c>
      <c r="AC1193">
        <v>16</v>
      </c>
      <c r="AD1193">
        <v>7</v>
      </c>
      <c r="AE1193">
        <v>4</v>
      </c>
      <c r="AF1193">
        <v>27</v>
      </c>
      <c r="AG1193">
        <v>0</v>
      </c>
      <c r="AH1193">
        <v>34</v>
      </c>
      <c r="AI1193">
        <v>23</v>
      </c>
      <c r="AJ1193">
        <v>30</v>
      </c>
      <c r="AK1193">
        <v>34</v>
      </c>
      <c r="AL1193">
        <v>0</v>
      </c>
      <c r="AM1193">
        <v>0.12</v>
      </c>
      <c r="AN1193">
        <v>2.7272727272727275</v>
      </c>
      <c r="AO1193">
        <v>0</v>
      </c>
      <c r="AP1193" t="s">
        <v>82</v>
      </c>
      <c r="AQ1193" t="s">
        <v>73</v>
      </c>
      <c r="AR1193" t="s">
        <v>1101</v>
      </c>
      <c r="AS1193">
        <v>1147</v>
      </c>
      <c r="AT1193">
        <v>1145</v>
      </c>
      <c r="AU1193">
        <v>0</v>
      </c>
      <c r="AV1193">
        <v>0</v>
      </c>
      <c r="AW1193">
        <v>2.2919999999999998</v>
      </c>
      <c r="AX1193">
        <v>0.14324999999999999</v>
      </c>
      <c r="AY1193">
        <v>3.8677499999999996</v>
      </c>
      <c r="AZ1193" t="s">
        <v>74</v>
      </c>
      <c r="BA1193">
        <v>2.1322500000000004</v>
      </c>
      <c r="BB1193">
        <v>14.884816753926705</v>
      </c>
      <c r="BC1193" t="s">
        <v>75</v>
      </c>
      <c r="BD1193">
        <v>0</v>
      </c>
      <c r="BE1193" t="s">
        <v>76</v>
      </c>
      <c r="BF1193">
        <v>2.29</v>
      </c>
      <c r="BG1193" t="s">
        <v>5785</v>
      </c>
    </row>
    <row r="1194" spans="1:59" x14ac:dyDescent="0.25">
      <c r="A1194" t="s">
        <v>1376</v>
      </c>
      <c r="B1194" t="s">
        <v>156</v>
      </c>
      <c r="C1194">
        <v>2</v>
      </c>
      <c r="D1194">
        <v>578</v>
      </c>
      <c r="E1194">
        <v>3</v>
      </c>
      <c r="F1194" t="s">
        <v>66</v>
      </c>
      <c r="G1194" t="s">
        <v>67</v>
      </c>
      <c r="H1194" t="s">
        <v>68</v>
      </c>
      <c r="I1194" t="s">
        <v>7</v>
      </c>
      <c r="J1194" t="s">
        <v>7</v>
      </c>
      <c r="K1194" t="s">
        <v>70</v>
      </c>
      <c r="L1194">
        <v>50</v>
      </c>
      <c r="M1194">
        <v>1271529</v>
      </c>
      <c r="N1194">
        <v>6</v>
      </c>
      <c r="O1194">
        <v>4</v>
      </c>
      <c r="P1194" t="s">
        <v>109</v>
      </c>
      <c r="Q1194" t="s">
        <v>4516</v>
      </c>
      <c r="R1194">
        <v>53</v>
      </c>
      <c r="T1194">
        <v>3</v>
      </c>
      <c r="U1194">
        <v>8</v>
      </c>
      <c r="V1194">
        <v>4</v>
      </c>
      <c r="W1194">
        <v>0</v>
      </c>
      <c r="X1194">
        <v>4</v>
      </c>
      <c r="Y1194">
        <v>1</v>
      </c>
      <c r="Z1194">
        <v>8</v>
      </c>
      <c r="AA1194">
        <v>13</v>
      </c>
      <c r="AB1194">
        <v>50</v>
      </c>
      <c r="AC1194">
        <v>9</v>
      </c>
      <c r="AD1194">
        <v>7</v>
      </c>
      <c r="AE1194">
        <v>2</v>
      </c>
      <c r="AF1194">
        <v>18</v>
      </c>
      <c r="AG1194">
        <v>0</v>
      </c>
      <c r="AH1194">
        <v>41</v>
      </c>
      <c r="AI1194">
        <v>32</v>
      </c>
      <c r="AJ1194">
        <v>39</v>
      </c>
      <c r="AK1194">
        <v>41</v>
      </c>
      <c r="AL1194">
        <v>0</v>
      </c>
      <c r="AM1194">
        <v>0.12</v>
      </c>
      <c r="AN1194">
        <v>3.5454545454545454</v>
      </c>
      <c r="AO1194">
        <v>0</v>
      </c>
      <c r="AP1194" t="s">
        <v>82</v>
      </c>
      <c r="AQ1194" t="s">
        <v>73</v>
      </c>
      <c r="AR1194" t="s">
        <v>1101</v>
      </c>
      <c r="AS1194">
        <v>799</v>
      </c>
      <c r="AT1194">
        <v>725</v>
      </c>
      <c r="AU1194">
        <v>0</v>
      </c>
      <c r="AV1194">
        <v>0</v>
      </c>
      <c r="AW1194">
        <v>1.524</v>
      </c>
      <c r="AX1194">
        <v>0.16933333333333334</v>
      </c>
      <c r="AY1194">
        <v>3.048</v>
      </c>
      <c r="AZ1194" t="s">
        <v>74</v>
      </c>
      <c r="BA1194">
        <v>2.952</v>
      </c>
      <c r="BB1194">
        <v>17.433070866141733</v>
      </c>
      <c r="BC1194" t="s">
        <v>76</v>
      </c>
      <c r="BD1194">
        <v>0</v>
      </c>
      <c r="BE1194" t="s">
        <v>76</v>
      </c>
      <c r="BF1194">
        <v>1.508</v>
      </c>
      <c r="BG1194" t="s">
        <v>5785</v>
      </c>
    </row>
    <row r="1195" spans="1:59" x14ac:dyDescent="0.25">
      <c r="A1195" t="s">
        <v>1377</v>
      </c>
      <c r="B1195" t="s">
        <v>156</v>
      </c>
      <c r="C1195">
        <v>2</v>
      </c>
      <c r="D1195">
        <v>579</v>
      </c>
      <c r="E1195">
        <v>3</v>
      </c>
      <c r="F1195" t="s">
        <v>66</v>
      </c>
      <c r="G1195" t="s">
        <v>67</v>
      </c>
      <c r="H1195" t="s">
        <v>68</v>
      </c>
      <c r="I1195" t="s">
        <v>7</v>
      </c>
      <c r="J1195" t="s">
        <v>7</v>
      </c>
      <c r="K1195" t="s">
        <v>70</v>
      </c>
      <c r="L1195">
        <v>50</v>
      </c>
      <c r="M1195">
        <v>1271531</v>
      </c>
      <c r="N1195">
        <v>6</v>
      </c>
      <c r="O1195">
        <v>4</v>
      </c>
      <c r="P1195" t="s">
        <v>109</v>
      </c>
      <c r="Q1195" t="s">
        <v>4516</v>
      </c>
      <c r="R1195">
        <v>53</v>
      </c>
      <c r="T1195">
        <v>3</v>
      </c>
      <c r="U1195">
        <v>8</v>
      </c>
      <c r="V1195">
        <v>4</v>
      </c>
      <c r="W1195">
        <v>0</v>
      </c>
      <c r="X1195">
        <v>4</v>
      </c>
      <c r="Y1195">
        <v>0</v>
      </c>
      <c r="Z1195">
        <v>7</v>
      </c>
      <c r="AA1195">
        <v>12</v>
      </c>
      <c r="AB1195">
        <v>50</v>
      </c>
      <c r="AC1195">
        <v>10</v>
      </c>
      <c r="AD1195">
        <v>8</v>
      </c>
      <c r="AE1195">
        <v>0</v>
      </c>
      <c r="AF1195">
        <v>18</v>
      </c>
      <c r="AG1195">
        <v>0</v>
      </c>
      <c r="AH1195">
        <v>40</v>
      </c>
      <c r="AI1195">
        <v>32</v>
      </c>
      <c r="AJ1195">
        <v>40</v>
      </c>
      <c r="AK1195">
        <v>40</v>
      </c>
      <c r="AL1195">
        <v>0</v>
      </c>
      <c r="AM1195">
        <v>0.12</v>
      </c>
      <c r="AN1195">
        <v>3.6363636363636367</v>
      </c>
      <c r="AO1195">
        <v>0</v>
      </c>
      <c r="AP1195" t="s">
        <v>82</v>
      </c>
      <c r="AQ1195" t="s">
        <v>73</v>
      </c>
      <c r="AR1195" t="s">
        <v>1101</v>
      </c>
      <c r="AS1195">
        <v>880</v>
      </c>
      <c r="AT1195">
        <v>828</v>
      </c>
      <c r="AU1195">
        <v>0</v>
      </c>
      <c r="AV1195">
        <v>0</v>
      </c>
      <c r="AW1195">
        <v>1.708</v>
      </c>
      <c r="AX1195">
        <v>0.17080000000000001</v>
      </c>
      <c r="AY1195">
        <v>3.0744000000000002</v>
      </c>
      <c r="AZ1195" t="s">
        <v>74</v>
      </c>
      <c r="BA1195">
        <v>2.9255999999999998</v>
      </c>
      <c r="BB1195">
        <v>17.128805620608897</v>
      </c>
      <c r="BC1195" t="s">
        <v>76</v>
      </c>
      <c r="BD1195">
        <v>0</v>
      </c>
      <c r="BE1195" t="s">
        <v>76</v>
      </c>
      <c r="BF1195">
        <v>1.718</v>
      </c>
      <c r="BG1195" t="s">
        <v>5785</v>
      </c>
    </row>
    <row r="1196" spans="1:59" x14ac:dyDescent="0.25">
      <c r="A1196" t="s">
        <v>1378</v>
      </c>
      <c r="B1196" t="s">
        <v>156</v>
      </c>
      <c r="C1196">
        <v>2</v>
      </c>
      <c r="D1196">
        <v>580</v>
      </c>
      <c r="E1196">
        <v>3</v>
      </c>
      <c r="F1196" t="s">
        <v>66</v>
      </c>
      <c r="G1196" t="s">
        <v>67</v>
      </c>
      <c r="H1196" t="s">
        <v>68</v>
      </c>
      <c r="I1196" t="s">
        <v>7</v>
      </c>
      <c r="J1196" t="s">
        <v>7</v>
      </c>
      <c r="K1196" t="s">
        <v>70</v>
      </c>
      <c r="L1196">
        <v>50</v>
      </c>
      <c r="M1196">
        <v>1271533</v>
      </c>
      <c r="N1196">
        <v>6</v>
      </c>
      <c r="O1196">
        <v>4</v>
      </c>
      <c r="P1196" t="s">
        <v>109</v>
      </c>
      <c r="Q1196" t="s">
        <v>4516</v>
      </c>
      <c r="R1196">
        <v>53</v>
      </c>
      <c r="T1196">
        <v>6</v>
      </c>
      <c r="U1196">
        <v>11</v>
      </c>
      <c r="V1196">
        <v>3</v>
      </c>
      <c r="W1196">
        <v>0</v>
      </c>
      <c r="X1196">
        <v>3</v>
      </c>
      <c r="Y1196">
        <v>1</v>
      </c>
      <c r="Z1196">
        <v>10</v>
      </c>
      <c r="AA1196">
        <v>15</v>
      </c>
      <c r="AB1196">
        <v>50</v>
      </c>
      <c r="AC1196">
        <v>17</v>
      </c>
      <c r="AD1196">
        <v>6</v>
      </c>
      <c r="AE1196">
        <v>2</v>
      </c>
      <c r="AF1196">
        <v>25</v>
      </c>
      <c r="AG1196">
        <v>0</v>
      </c>
      <c r="AH1196">
        <v>33</v>
      </c>
      <c r="AI1196">
        <v>25</v>
      </c>
      <c r="AJ1196">
        <v>31</v>
      </c>
      <c r="AK1196">
        <v>33</v>
      </c>
      <c r="AL1196">
        <v>0</v>
      </c>
      <c r="AM1196">
        <v>0.12</v>
      </c>
      <c r="AN1196">
        <v>2.8181818181818183</v>
      </c>
      <c r="AO1196">
        <v>0</v>
      </c>
      <c r="AP1196" t="s">
        <v>82</v>
      </c>
      <c r="AQ1196" t="s">
        <v>73</v>
      </c>
      <c r="AR1196" t="s">
        <v>1101</v>
      </c>
      <c r="AS1196">
        <v>1511</v>
      </c>
      <c r="AT1196">
        <v>1441</v>
      </c>
      <c r="AU1196">
        <v>0</v>
      </c>
      <c r="AV1196">
        <v>0</v>
      </c>
      <c r="AW1196">
        <v>2.952</v>
      </c>
      <c r="AX1196">
        <v>0.1736470588235294</v>
      </c>
      <c r="AY1196">
        <v>4.341176470588235</v>
      </c>
      <c r="AZ1196" t="s">
        <v>74</v>
      </c>
      <c r="BA1196">
        <v>1.658823529411765</v>
      </c>
      <c r="BB1196">
        <v>9.5528455284552862</v>
      </c>
      <c r="BC1196" t="s">
        <v>76</v>
      </c>
      <c r="BD1196">
        <v>0</v>
      </c>
      <c r="BE1196" t="s">
        <v>76</v>
      </c>
      <c r="BF1196">
        <v>2.9380000000000002</v>
      </c>
      <c r="BG1196" t="s">
        <v>5785</v>
      </c>
    </row>
    <row r="1197" spans="1:59" x14ac:dyDescent="0.25">
      <c r="A1197" t="s">
        <v>1379</v>
      </c>
      <c r="B1197" t="s">
        <v>156</v>
      </c>
      <c r="C1197">
        <v>2</v>
      </c>
      <c r="D1197">
        <v>581</v>
      </c>
      <c r="E1197">
        <v>3</v>
      </c>
      <c r="F1197" t="s">
        <v>66</v>
      </c>
      <c r="G1197" t="s">
        <v>67</v>
      </c>
      <c r="H1197" t="s">
        <v>68</v>
      </c>
      <c r="I1197" t="s">
        <v>7</v>
      </c>
      <c r="J1197" t="s">
        <v>7</v>
      </c>
      <c r="K1197" t="s">
        <v>70</v>
      </c>
      <c r="L1197">
        <v>50</v>
      </c>
      <c r="M1197">
        <v>1271535</v>
      </c>
      <c r="N1197">
        <v>6</v>
      </c>
      <c r="O1197">
        <v>4</v>
      </c>
      <c r="P1197" t="s">
        <v>109</v>
      </c>
      <c r="Q1197" t="s">
        <v>4516</v>
      </c>
      <c r="R1197">
        <v>53</v>
      </c>
      <c r="T1197">
        <v>7</v>
      </c>
      <c r="U1197">
        <v>12</v>
      </c>
      <c r="V1197">
        <v>10</v>
      </c>
      <c r="W1197">
        <v>0</v>
      </c>
      <c r="X1197">
        <v>10</v>
      </c>
      <c r="Y1197">
        <v>0</v>
      </c>
      <c r="Z1197">
        <v>17</v>
      </c>
      <c r="AA1197">
        <v>22</v>
      </c>
      <c r="AB1197">
        <v>50</v>
      </c>
      <c r="AC1197">
        <v>19</v>
      </c>
      <c r="AD1197">
        <v>10</v>
      </c>
      <c r="AE1197">
        <v>0</v>
      </c>
      <c r="AF1197">
        <v>29</v>
      </c>
      <c r="AG1197">
        <v>0</v>
      </c>
      <c r="AH1197">
        <v>31</v>
      </c>
      <c r="AI1197">
        <v>21</v>
      </c>
      <c r="AJ1197">
        <v>31</v>
      </c>
      <c r="AK1197">
        <v>31</v>
      </c>
      <c r="AL1197">
        <v>0</v>
      </c>
      <c r="AM1197">
        <v>0.12</v>
      </c>
      <c r="AN1197">
        <v>2.8181818181818183</v>
      </c>
      <c r="AO1197">
        <v>0</v>
      </c>
      <c r="AP1197" t="s">
        <v>82</v>
      </c>
      <c r="AQ1197" t="s">
        <v>73</v>
      </c>
      <c r="AR1197" t="s">
        <v>1101</v>
      </c>
      <c r="AS1197">
        <v>1787</v>
      </c>
      <c r="AT1197">
        <v>1752</v>
      </c>
      <c r="AU1197">
        <v>0</v>
      </c>
      <c r="AV1197">
        <v>0</v>
      </c>
      <c r="AW1197">
        <v>3.5390000000000001</v>
      </c>
      <c r="AX1197">
        <v>0.18626315789473685</v>
      </c>
      <c r="AY1197">
        <v>5.4016315789473683</v>
      </c>
      <c r="AZ1197" t="s">
        <v>74</v>
      </c>
      <c r="BA1197">
        <v>0.59836842105263166</v>
      </c>
      <c r="BB1197">
        <v>3.2124894037863805</v>
      </c>
      <c r="BC1197" t="s">
        <v>76</v>
      </c>
      <c r="BD1197">
        <v>0</v>
      </c>
      <c r="BE1197" t="s">
        <v>76</v>
      </c>
      <c r="BF1197">
        <v>3.5649999999999999</v>
      </c>
      <c r="BG1197" t="s">
        <v>5785</v>
      </c>
    </row>
    <row r="1198" spans="1:59" x14ac:dyDescent="0.25">
      <c r="A1198" t="s">
        <v>1380</v>
      </c>
      <c r="B1198" t="s">
        <v>156</v>
      </c>
      <c r="C1198">
        <v>2</v>
      </c>
      <c r="D1198">
        <v>582</v>
      </c>
      <c r="E1198">
        <v>3</v>
      </c>
      <c r="F1198" t="s">
        <v>66</v>
      </c>
      <c r="G1198" t="s">
        <v>67</v>
      </c>
      <c r="H1198" t="s">
        <v>77</v>
      </c>
      <c r="I1198" t="s">
        <v>5</v>
      </c>
      <c r="J1198" t="s">
        <v>78</v>
      </c>
      <c r="K1198" t="s">
        <v>70</v>
      </c>
      <c r="L1198">
        <v>50</v>
      </c>
      <c r="M1198">
        <v>1271537</v>
      </c>
      <c r="N1198">
        <v>5</v>
      </c>
      <c r="O1198">
        <v>4</v>
      </c>
      <c r="P1198" t="s">
        <v>109</v>
      </c>
      <c r="Q1198" t="s">
        <v>4516</v>
      </c>
      <c r="R1198">
        <v>53</v>
      </c>
      <c r="T1198">
        <v>0</v>
      </c>
      <c r="U1198">
        <v>4</v>
      </c>
      <c r="V1198">
        <v>0</v>
      </c>
      <c r="W1198">
        <v>0</v>
      </c>
      <c r="X1198">
        <v>0</v>
      </c>
      <c r="Y1198">
        <v>0</v>
      </c>
      <c r="Z1198">
        <v>0</v>
      </c>
      <c r="AA1198">
        <v>4</v>
      </c>
      <c r="AB1198">
        <v>50</v>
      </c>
      <c r="AC1198">
        <v>4</v>
      </c>
      <c r="AD1198">
        <v>0</v>
      </c>
      <c r="AE1198">
        <v>0</v>
      </c>
      <c r="AF1198">
        <v>4</v>
      </c>
      <c r="AG1198">
        <v>0</v>
      </c>
      <c r="AH1198">
        <v>46</v>
      </c>
      <c r="AI1198">
        <v>46</v>
      </c>
      <c r="AJ1198">
        <v>46</v>
      </c>
      <c r="AK1198">
        <v>46</v>
      </c>
      <c r="AL1198">
        <v>0</v>
      </c>
      <c r="AM1198">
        <v>0.1</v>
      </c>
      <c r="AN1198">
        <v>4.1818181818181817</v>
      </c>
      <c r="AO1198">
        <v>0</v>
      </c>
      <c r="AP1198" t="s">
        <v>79</v>
      </c>
      <c r="AQ1198" t="s">
        <v>73</v>
      </c>
      <c r="AR1198" t="s">
        <v>1101</v>
      </c>
      <c r="AS1198">
        <v>0</v>
      </c>
      <c r="AT1198">
        <v>0</v>
      </c>
      <c r="AU1198">
        <v>0</v>
      </c>
      <c r="AV1198">
        <v>0</v>
      </c>
      <c r="AW1198">
        <v>0</v>
      </c>
      <c r="AX1198">
        <v>0</v>
      </c>
      <c r="AY1198">
        <v>0</v>
      </c>
      <c r="AZ1198" t="s">
        <v>80</v>
      </c>
      <c r="BA1198">
        <v>5</v>
      </c>
      <c r="BB1198">
        <v>0</v>
      </c>
      <c r="BC1198" t="s">
        <v>76</v>
      </c>
      <c r="BD1198">
        <v>0</v>
      </c>
      <c r="BE1198" t="s">
        <v>76</v>
      </c>
      <c r="BF1198">
        <v>4.6071200000000001</v>
      </c>
      <c r="BG1198" t="s">
        <v>5785</v>
      </c>
    </row>
    <row r="1199" spans="1:59" x14ac:dyDescent="0.25">
      <c r="A1199" t="s">
        <v>1381</v>
      </c>
      <c r="B1199" t="s">
        <v>156</v>
      </c>
      <c r="C1199">
        <v>2</v>
      </c>
      <c r="D1199">
        <v>583</v>
      </c>
      <c r="E1199">
        <v>3</v>
      </c>
      <c r="F1199" t="s">
        <v>66</v>
      </c>
      <c r="G1199" t="s">
        <v>67</v>
      </c>
      <c r="H1199" t="s">
        <v>68</v>
      </c>
      <c r="I1199" t="s">
        <v>7</v>
      </c>
      <c r="J1199" t="s">
        <v>7</v>
      </c>
      <c r="K1199" t="s">
        <v>70</v>
      </c>
      <c r="L1199">
        <v>50</v>
      </c>
      <c r="M1199">
        <v>1271539</v>
      </c>
      <c r="N1199">
        <v>6</v>
      </c>
      <c r="O1199">
        <v>4</v>
      </c>
      <c r="P1199" t="s">
        <v>109</v>
      </c>
      <c r="Q1199" t="s">
        <v>4516</v>
      </c>
      <c r="R1199">
        <v>53</v>
      </c>
      <c r="T1199">
        <v>3</v>
      </c>
      <c r="U1199">
        <v>8</v>
      </c>
      <c r="V1199">
        <v>10</v>
      </c>
      <c r="W1199">
        <v>0</v>
      </c>
      <c r="X1199">
        <v>10</v>
      </c>
      <c r="Y1199">
        <v>0</v>
      </c>
      <c r="Z1199">
        <v>13</v>
      </c>
      <c r="AA1199">
        <v>18</v>
      </c>
      <c r="AB1199">
        <v>50</v>
      </c>
      <c r="AC1199">
        <v>11</v>
      </c>
      <c r="AD1199">
        <v>20</v>
      </c>
      <c r="AE1199">
        <v>0</v>
      </c>
      <c r="AF1199">
        <v>31</v>
      </c>
      <c r="AG1199">
        <v>0</v>
      </c>
      <c r="AH1199">
        <v>39</v>
      </c>
      <c r="AI1199">
        <v>19</v>
      </c>
      <c r="AJ1199">
        <v>39</v>
      </c>
      <c r="AK1199">
        <v>39</v>
      </c>
      <c r="AL1199">
        <v>0</v>
      </c>
      <c r="AM1199">
        <v>0.12</v>
      </c>
      <c r="AN1199">
        <v>3.5454545454545454</v>
      </c>
      <c r="AO1199">
        <v>0</v>
      </c>
      <c r="AP1199" t="s">
        <v>82</v>
      </c>
      <c r="AQ1199" t="s">
        <v>73</v>
      </c>
      <c r="AR1199" t="s">
        <v>1101</v>
      </c>
      <c r="AS1199">
        <v>884</v>
      </c>
      <c r="AT1199">
        <v>886</v>
      </c>
      <c r="AU1199">
        <v>0</v>
      </c>
      <c r="AV1199">
        <v>0</v>
      </c>
      <c r="AW1199">
        <v>1.77</v>
      </c>
      <c r="AX1199">
        <v>0.16090909090909092</v>
      </c>
      <c r="AY1199">
        <v>4.9881818181818183</v>
      </c>
      <c r="AZ1199" t="s">
        <v>74</v>
      </c>
      <c r="BA1199">
        <v>1.0118181818181817</v>
      </c>
      <c r="BB1199">
        <v>6.2881355932203382</v>
      </c>
      <c r="BC1199" t="s">
        <v>76</v>
      </c>
      <c r="BD1199">
        <v>0</v>
      </c>
      <c r="BE1199" t="s">
        <v>76</v>
      </c>
      <c r="BF1199">
        <v>2.0659999999999998</v>
      </c>
      <c r="BG1199" t="s">
        <v>5785</v>
      </c>
    </row>
    <row r="1200" spans="1:59" x14ac:dyDescent="0.25">
      <c r="A1200" t="s">
        <v>1382</v>
      </c>
      <c r="B1200" t="s">
        <v>156</v>
      </c>
      <c r="C1200">
        <v>2</v>
      </c>
      <c r="D1200">
        <v>584</v>
      </c>
      <c r="E1200">
        <v>3</v>
      </c>
      <c r="F1200" t="s">
        <v>66</v>
      </c>
      <c r="G1200" t="s">
        <v>67</v>
      </c>
      <c r="H1200" t="s">
        <v>68</v>
      </c>
      <c r="I1200" t="s">
        <v>7</v>
      </c>
      <c r="J1200" t="s">
        <v>7</v>
      </c>
      <c r="K1200" t="s">
        <v>70</v>
      </c>
      <c r="L1200">
        <v>50</v>
      </c>
      <c r="M1200">
        <v>1271541</v>
      </c>
      <c r="N1200">
        <v>6</v>
      </c>
      <c r="O1200">
        <v>4</v>
      </c>
      <c r="P1200" t="s">
        <v>109</v>
      </c>
      <c r="Q1200" t="s">
        <v>4516</v>
      </c>
      <c r="R1200">
        <v>53</v>
      </c>
      <c r="T1200">
        <v>12</v>
      </c>
      <c r="U1200">
        <v>17</v>
      </c>
      <c r="V1200">
        <v>10</v>
      </c>
      <c r="W1200">
        <v>0</v>
      </c>
      <c r="X1200">
        <v>10</v>
      </c>
      <c r="Y1200">
        <v>0</v>
      </c>
      <c r="Z1200">
        <v>22</v>
      </c>
      <c r="AA1200">
        <v>27</v>
      </c>
      <c r="AB1200">
        <v>50</v>
      </c>
      <c r="AC1200">
        <v>17</v>
      </c>
      <c r="AD1200">
        <v>10</v>
      </c>
      <c r="AE1200">
        <v>0</v>
      </c>
      <c r="AF1200">
        <v>27</v>
      </c>
      <c r="AG1200">
        <v>0</v>
      </c>
      <c r="AH1200">
        <v>33</v>
      </c>
      <c r="AI1200">
        <v>23</v>
      </c>
      <c r="AJ1200">
        <v>33</v>
      </c>
      <c r="AK1200">
        <v>33</v>
      </c>
      <c r="AL1200">
        <v>0</v>
      </c>
      <c r="AM1200">
        <v>0.12</v>
      </c>
      <c r="AN1200">
        <v>3</v>
      </c>
      <c r="AO1200">
        <v>0</v>
      </c>
      <c r="AP1200" t="s">
        <v>82</v>
      </c>
      <c r="AQ1200" t="s">
        <v>73</v>
      </c>
      <c r="AR1200" t="s">
        <v>1101</v>
      </c>
      <c r="AS1200">
        <v>1960</v>
      </c>
      <c r="AT1200">
        <v>1905</v>
      </c>
      <c r="AU1200">
        <v>0</v>
      </c>
      <c r="AV1200">
        <v>0</v>
      </c>
      <c r="AW1200">
        <v>3.8650000000000002</v>
      </c>
      <c r="AX1200">
        <v>0.22735294117647059</v>
      </c>
      <c r="AY1200">
        <v>6.138529411764706</v>
      </c>
      <c r="AZ1200" t="s">
        <v>74</v>
      </c>
      <c r="BA1200">
        <v>-0.13852941176470601</v>
      </c>
      <c r="BB1200">
        <v>-0.60931435963777547</v>
      </c>
      <c r="BC1200" t="s">
        <v>76</v>
      </c>
      <c r="BD1200">
        <v>0</v>
      </c>
      <c r="BE1200" t="s">
        <v>76</v>
      </c>
      <c r="BF1200">
        <v>3.7789999999999999</v>
      </c>
      <c r="BG1200" t="s">
        <v>5785</v>
      </c>
    </row>
    <row r="1201" spans="1:59" x14ac:dyDescent="0.25">
      <c r="A1201" t="s">
        <v>1383</v>
      </c>
      <c r="B1201" t="s">
        <v>156</v>
      </c>
      <c r="C1201">
        <v>2</v>
      </c>
      <c r="D1201">
        <v>585</v>
      </c>
      <c r="E1201">
        <v>3</v>
      </c>
      <c r="F1201" t="s">
        <v>66</v>
      </c>
      <c r="G1201" t="s">
        <v>67</v>
      </c>
      <c r="H1201" t="s">
        <v>68</v>
      </c>
      <c r="I1201" t="s">
        <v>7</v>
      </c>
      <c r="J1201" t="s">
        <v>7</v>
      </c>
      <c r="K1201" t="s">
        <v>70</v>
      </c>
      <c r="L1201">
        <v>50</v>
      </c>
      <c r="M1201">
        <v>1271543</v>
      </c>
      <c r="N1201">
        <v>6</v>
      </c>
      <c r="O1201">
        <v>4</v>
      </c>
      <c r="P1201" t="s">
        <v>109</v>
      </c>
      <c r="Q1201" t="s">
        <v>4516</v>
      </c>
      <c r="R1201">
        <v>53</v>
      </c>
      <c r="T1201">
        <v>6</v>
      </c>
      <c r="U1201">
        <v>11</v>
      </c>
      <c r="V1201">
        <v>20</v>
      </c>
      <c r="W1201">
        <v>0</v>
      </c>
      <c r="X1201">
        <v>20</v>
      </c>
      <c r="Y1201">
        <v>0</v>
      </c>
      <c r="Z1201">
        <v>26</v>
      </c>
      <c r="AA1201">
        <v>31</v>
      </c>
      <c r="AB1201">
        <v>50</v>
      </c>
      <c r="AC1201">
        <v>15</v>
      </c>
      <c r="AD1201">
        <v>20</v>
      </c>
      <c r="AE1201">
        <v>0</v>
      </c>
      <c r="AF1201">
        <v>35</v>
      </c>
      <c r="AG1201">
        <v>0</v>
      </c>
      <c r="AH1201">
        <v>35</v>
      </c>
      <c r="AI1201">
        <v>15</v>
      </c>
      <c r="AJ1201">
        <v>35</v>
      </c>
      <c r="AK1201">
        <v>35</v>
      </c>
      <c r="AL1201">
        <v>0</v>
      </c>
      <c r="AM1201">
        <v>0.12</v>
      </c>
      <c r="AN1201">
        <v>3.1818181818181821</v>
      </c>
      <c r="AO1201">
        <v>0</v>
      </c>
      <c r="AP1201" t="s">
        <v>82</v>
      </c>
      <c r="AQ1201" t="s">
        <v>73</v>
      </c>
      <c r="AR1201" t="s">
        <v>1101</v>
      </c>
      <c r="AS1201">
        <v>1689</v>
      </c>
      <c r="AT1201">
        <v>1528</v>
      </c>
      <c r="AU1201">
        <v>0</v>
      </c>
      <c r="AV1201">
        <v>0</v>
      </c>
      <c r="AW1201">
        <v>3.2170000000000001</v>
      </c>
      <c r="AX1201">
        <v>0.21446666666666667</v>
      </c>
      <c r="AY1201">
        <v>7.5063333333333331</v>
      </c>
      <c r="AZ1201" t="s">
        <v>74</v>
      </c>
      <c r="BA1201">
        <v>-1.5063333333333331</v>
      </c>
      <c r="BB1201">
        <v>-7.0236244948709965</v>
      </c>
      <c r="BC1201" t="s">
        <v>76</v>
      </c>
      <c r="BD1201">
        <v>0</v>
      </c>
      <c r="BE1201" t="s">
        <v>76</v>
      </c>
      <c r="BF1201">
        <v>3.222</v>
      </c>
      <c r="BG1201" t="s">
        <v>5785</v>
      </c>
    </row>
    <row r="1202" spans="1:59" x14ac:dyDescent="0.25">
      <c r="A1202" t="s">
        <v>1384</v>
      </c>
      <c r="B1202" t="s">
        <v>156</v>
      </c>
      <c r="C1202">
        <v>2</v>
      </c>
      <c r="D1202">
        <v>586</v>
      </c>
      <c r="E1202">
        <v>3</v>
      </c>
      <c r="F1202" t="s">
        <v>66</v>
      </c>
      <c r="G1202" t="s">
        <v>67</v>
      </c>
      <c r="H1202" t="s">
        <v>68</v>
      </c>
      <c r="I1202" t="s">
        <v>7</v>
      </c>
      <c r="J1202" t="s">
        <v>7</v>
      </c>
      <c r="K1202" t="s">
        <v>70</v>
      </c>
      <c r="L1202">
        <v>50</v>
      </c>
      <c r="M1202">
        <v>1271545</v>
      </c>
      <c r="N1202">
        <v>10</v>
      </c>
      <c r="O1202">
        <v>4</v>
      </c>
      <c r="P1202" t="s">
        <v>109</v>
      </c>
      <c r="Q1202" t="s">
        <v>4516</v>
      </c>
      <c r="R1202">
        <v>53</v>
      </c>
      <c r="T1202">
        <v>8</v>
      </c>
      <c r="U1202">
        <v>13</v>
      </c>
      <c r="V1202">
        <v>15</v>
      </c>
      <c r="W1202">
        <v>0</v>
      </c>
      <c r="X1202">
        <v>15</v>
      </c>
      <c r="Y1202">
        <v>0</v>
      </c>
      <c r="Z1202">
        <v>23</v>
      </c>
      <c r="AA1202">
        <v>28</v>
      </c>
      <c r="AB1202">
        <v>50</v>
      </c>
      <c r="AC1202">
        <v>14</v>
      </c>
      <c r="AD1202">
        <v>22</v>
      </c>
      <c r="AE1202">
        <v>0</v>
      </c>
      <c r="AF1202">
        <v>36</v>
      </c>
      <c r="AG1202">
        <v>0</v>
      </c>
      <c r="AH1202">
        <v>36</v>
      </c>
      <c r="AI1202">
        <v>14</v>
      </c>
      <c r="AJ1202">
        <v>36</v>
      </c>
      <c r="AK1202">
        <v>36</v>
      </c>
      <c r="AL1202">
        <v>0</v>
      </c>
      <c r="AM1202">
        <v>0.2</v>
      </c>
      <c r="AN1202">
        <v>3.2727272727272729</v>
      </c>
      <c r="AO1202">
        <v>0</v>
      </c>
      <c r="AP1202" t="s">
        <v>82</v>
      </c>
      <c r="AQ1202" t="s">
        <v>73</v>
      </c>
      <c r="AR1202" t="s">
        <v>1101</v>
      </c>
      <c r="AS1202">
        <v>3349</v>
      </c>
      <c r="AT1202">
        <v>2868</v>
      </c>
      <c r="AU1202">
        <v>0</v>
      </c>
      <c r="AV1202">
        <v>0</v>
      </c>
      <c r="AW1202">
        <v>6.2169999999999996</v>
      </c>
      <c r="AX1202">
        <v>0.44407142857142856</v>
      </c>
      <c r="AY1202">
        <v>15.986571428571429</v>
      </c>
      <c r="AZ1202" t="s">
        <v>74</v>
      </c>
      <c r="BA1202">
        <v>-5.9865714285714287</v>
      </c>
      <c r="BB1202">
        <v>-13.481100209104071</v>
      </c>
      <c r="BC1202" t="s">
        <v>76</v>
      </c>
      <c r="BD1202">
        <v>0</v>
      </c>
      <c r="BE1202" t="s">
        <v>76</v>
      </c>
      <c r="BF1202">
        <v>5.9379999999999997</v>
      </c>
      <c r="BG1202" t="s">
        <v>5785</v>
      </c>
    </row>
    <row r="1203" spans="1:59" x14ac:dyDescent="0.25">
      <c r="A1203" t="s">
        <v>1385</v>
      </c>
      <c r="B1203" t="s">
        <v>156</v>
      </c>
      <c r="C1203">
        <v>2</v>
      </c>
      <c r="D1203">
        <v>587</v>
      </c>
      <c r="E1203">
        <v>3</v>
      </c>
      <c r="F1203" t="s">
        <v>66</v>
      </c>
      <c r="G1203" t="s">
        <v>67</v>
      </c>
      <c r="H1203" t="s">
        <v>68</v>
      </c>
      <c r="I1203" t="s">
        <v>7</v>
      </c>
      <c r="J1203" t="s">
        <v>7</v>
      </c>
      <c r="K1203" t="s">
        <v>70</v>
      </c>
      <c r="L1203">
        <v>50</v>
      </c>
      <c r="M1203">
        <v>1271547</v>
      </c>
      <c r="N1203">
        <v>6</v>
      </c>
      <c r="O1203">
        <v>4</v>
      </c>
      <c r="P1203" t="s">
        <v>109</v>
      </c>
      <c r="Q1203" t="s">
        <v>4516</v>
      </c>
      <c r="R1203">
        <v>53</v>
      </c>
      <c r="T1203">
        <v>0</v>
      </c>
      <c r="U1203">
        <v>5</v>
      </c>
      <c r="V1203">
        <v>5</v>
      </c>
      <c r="W1203">
        <v>0</v>
      </c>
      <c r="X1203">
        <v>5</v>
      </c>
      <c r="Y1203">
        <v>0</v>
      </c>
      <c r="Z1203">
        <v>5</v>
      </c>
      <c r="AA1203">
        <v>10</v>
      </c>
      <c r="AB1203">
        <v>50</v>
      </c>
      <c r="AC1203">
        <v>5</v>
      </c>
      <c r="AD1203">
        <v>10</v>
      </c>
      <c r="AE1203">
        <v>0</v>
      </c>
      <c r="AF1203">
        <v>15</v>
      </c>
      <c r="AG1203">
        <v>0</v>
      </c>
      <c r="AH1203">
        <v>45</v>
      </c>
      <c r="AI1203">
        <v>35</v>
      </c>
      <c r="AJ1203">
        <v>45</v>
      </c>
      <c r="AK1203">
        <v>45</v>
      </c>
      <c r="AL1203">
        <v>0</v>
      </c>
      <c r="AM1203">
        <v>0.12</v>
      </c>
      <c r="AN1203">
        <v>4.0909090909090908</v>
      </c>
      <c r="AO1203">
        <v>0</v>
      </c>
      <c r="AP1203" t="s">
        <v>82</v>
      </c>
      <c r="AQ1203" t="s">
        <v>73</v>
      </c>
      <c r="AR1203" t="s">
        <v>1101</v>
      </c>
      <c r="AS1203">
        <v>527</v>
      </c>
      <c r="AT1203">
        <v>515</v>
      </c>
      <c r="AU1203">
        <v>0</v>
      </c>
      <c r="AV1203">
        <v>0</v>
      </c>
      <c r="AW1203">
        <v>1.042</v>
      </c>
      <c r="AX1203">
        <v>0.2084</v>
      </c>
      <c r="AY1203">
        <v>3.1259999999999999</v>
      </c>
      <c r="AZ1203" t="s">
        <v>74</v>
      </c>
      <c r="BA1203">
        <v>2.8740000000000001</v>
      </c>
      <c r="BB1203">
        <v>13.790786948176583</v>
      </c>
      <c r="BC1203" t="s">
        <v>81</v>
      </c>
      <c r="BD1203">
        <v>1</v>
      </c>
      <c r="BE1203" t="s">
        <v>76</v>
      </c>
      <c r="BF1203">
        <v>1.034</v>
      </c>
      <c r="BG1203" t="s">
        <v>5785</v>
      </c>
    </row>
    <row r="1204" spans="1:59" x14ac:dyDescent="0.25">
      <c r="A1204" t="s">
        <v>1386</v>
      </c>
      <c r="B1204" t="s">
        <v>156</v>
      </c>
      <c r="C1204">
        <v>2</v>
      </c>
      <c r="D1204">
        <v>588</v>
      </c>
      <c r="E1204" t="s">
        <v>91</v>
      </c>
      <c r="F1204" t="s">
        <v>66</v>
      </c>
      <c r="G1204" t="s">
        <v>67</v>
      </c>
      <c r="H1204" t="s">
        <v>68</v>
      </c>
      <c r="I1204" t="s">
        <v>6</v>
      </c>
      <c r="J1204" t="s">
        <v>3</v>
      </c>
      <c r="K1204" t="s">
        <v>70</v>
      </c>
      <c r="L1204">
        <v>50</v>
      </c>
      <c r="M1204">
        <v>3439184</v>
      </c>
      <c r="N1204">
        <v>20</v>
      </c>
      <c r="O1204">
        <v>4</v>
      </c>
      <c r="P1204" t="s">
        <v>109</v>
      </c>
      <c r="Q1204" t="s">
        <v>4517</v>
      </c>
      <c r="R1204">
        <v>54</v>
      </c>
      <c r="S1204" t="s">
        <v>2679</v>
      </c>
      <c r="T1204">
        <v>21</v>
      </c>
      <c r="U1204">
        <v>24</v>
      </c>
      <c r="V1204">
        <v>0</v>
      </c>
      <c r="W1204">
        <v>0</v>
      </c>
      <c r="X1204">
        <v>0</v>
      </c>
      <c r="Y1204">
        <v>1</v>
      </c>
      <c r="Z1204">
        <v>21</v>
      </c>
      <c r="AA1204">
        <v>25</v>
      </c>
      <c r="AB1204">
        <v>50</v>
      </c>
      <c r="AC1204">
        <v>47</v>
      </c>
      <c r="AD1204">
        <v>0</v>
      </c>
      <c r="AE1204">
        <v>1</v>
      </c>
      <c r="AF1204">
        <v>48</v>
      </c>
      <c r="AG1204">
        <v>0</v>
      </c>
      <c r="AH1204">
        <v>3</v>
      </c>
      <c r="AI1204">
        <v>2</v>
      </c>
      <c r="AJ1204">
        <v>2</v>
      </c>
      <c r="AK1204">
        <v>3</v>
      </c>
      <c r="AL1204">
        <v>0</v>
      </c>
      <c r="AM1204">
        <v>0.4</v>
      </c>
      <c r="AN1204">
        <v>0.18181818181818182</v>
      </c>
      <c r="AO1204">
        <v>0</v>
      </c>
      <c r="AP1204" t="s">
        <v>103</v>
      </c>
      <c r="AQ1204" t="s">
        <v>73</v>
      </c>
      <c r="AR1204" t="s">
        <v>191</v>
      </c>
      <c r="AS1204">
        <v>0</v>
      </c>
      <c r="AT1204">
        <v>0</v>
      </c>
      <c r="AU1204">
        <v>0</v>
      </c>
      <c r="AV1204">
        <v>0</v>
      </c>
      <c r="AW1204">
        <v>0</v>
      </c>
      <c r="AX1204">
        <v>0</v>
      </c>
      <c r="AY1204">
        <v>0</v>
      </c>
      <c r="AZ1204" t="s">
        <v>80</v>
      </c>
      <c r="BA1204">
        <v>20</v>
      </c>
      <c r="BB1204">
        <v>0</v>
      </c>
      <c r="BC1204" t="s">
        <v>75</v>
      </c>
      <c r="BD1204">
        <v>0</v>
      </c>
      <c r="BE1204" t="s">
        <v>76</v>
      </c>
      <c r="BF1204">
        <v>10.991272</v>
      </c>
      <c r="BG1204" t="s">
        <v>5786</v>
      </c>
    </row>
    <row r="1205" spans="1:59" x14ac:dyDescent="0.25">
      <c r="A1205" t="s">
        <v>1387</v>
      </c>
      <c r="B1205" t="s">
        <v>156</v>
      </c>
      <c r="C1205">
        <v>2</v>
      </c>
      <c r="D1205">
        <v>589</v>
      </c>
      <c r="E1205" t="s">
        <v>91</v>
      </c>
      <c r="F1205" t="s">
        <v>66</v>
      </c>
      <c r="G1205" t="s">
        <v>67</v>
      </c>
      <c r="H1205" t="s">
        <v>68</v>
      </c>
      <c r="I1205" t="s">
        <v>6</v>
      </c>
      <c r="J1205" t="s">
        <v>3</v>
      </c>
      <c r="K1205" t="s">
        <v>70</v>
      </c>
      <c r="L1205">
        <v>50</v>
      </c>
      <c r="M1205">
        <v>3439186</v>
      </c>
      <c r="N1205">
        <v>20</v>
      </c>
      <c r="O1205">
        <v>4</v>
      </c>
      <c r="P1205" t="s">
        <v>109</v>
      </c>
      <c r="Q1205" t="s">
        <v>4517</v>
      </c>
      <c r="R1205">
        <v>54</v>
      </c>
      <c r="S1205" t="s">
        <v>2679</v>
      </c>
      <c r="T1205">
        <v>11</v>
      </c>
      <c r="U1205">
        <v>14</v>
      </c>
      <c r="V1205">
        <v>0</v>
      </c>
      <c r="W1205">
        <v>0</v>
      </c>
      <c r="X1205">
        <v>0</v>
      </c>
      <c r="Y1205">
        <v>11</v>
      </c>
      <c r="Z1205">
        <v>21</v>
      </c>
      <c r="AA1205">
        <v>25</v>
      </c>
      <c r="AB1205">
        <v>50</v>
      </c>
      <c r="AC1205">
        <v>27</v>
      </c>
      <c r="AD1205">
        <v>0</v>
      </c>
      <c r="AE1205">
        <v>21</v>
      </c>
      <c r="AF1205">
        <v>48</v>
      </c>
      <c r="AG1205">
        <v>0</v>
      </c>
      <c r="AH1205">
        <v>23</v>
      </c>
      <c r="AI1205">
        <v>2</v>
      </c>
      <c r="AJ1205">
        <v>2</v>
      </c>
      <c r="AK1205">
        <v>23</v>
      </c>
      <c r="AL1205">
        <v>0</v>
      </c>
      <c r="AM1205">
        <v>0.4</v>
      </c>
      <c r="AN1205">
        <v>0.18181818181818182</v>
      </c>
      <c r="AO1205">
        <v>0</v>
      </c>
      <c r="AP1205" t="s">
        <v>103</v>
      </c>
      <c r="AQ1205" t="s">
        <v>73</v>
      </c>
      <c r="AR1205" t="s">
        <v>191</v>
      </c>
      <c r="AS1205">
        <v>0</v>
      </c>
      <c r="AT1205">
        <v>0</v>
      </c>
      <c r="AU1205">
        <v>0</v>
      </c>
      <c r="AV1205">
        <v>0</v>
      </c>
      <c r="AW1205">
        <v>0</v>
      </c>
      <c r="AX1205">
        <v>0</v>
      </c>
      <c r="AY1205">
        <v>0</v>
      </c>
      <c r="AZ1205" t="s">
        <v>80</v>
      </c>
      <c r="BA1205">
        <v>20</v>
      </c>
      <c r="BB1205">
        <v>0</v>
      </c>
      <c r="BC1205" t="s">
        <v>76</v>
      </c>
      <c r="BD1205">
        <v>0</v>
      </c>
      <c r="BE1205" t="s">
        <v>76</v>
      </c>
      <c r="BF1205">
        <v>7.656594666666666</v>
      </c>
      <c r="BG1205" t="s">
        <v>5786</v>
      </c>
    </row>
    <row r="1206" spans="1:59" x14ac:dyDescent="0.25">
      <c r="A1206" t="s">
        <v>1388</v>
      </c>
      <c r="B1206" t="s">
        <v>156</v>
      </c>
      <c r="C1206">
        <v>2</v>
      </c>
      <c r="D1206">
        <v>590</v>
      </c>
      <c r="E1206" t="s">
        <v>91</v>
      </c>
      <c r="F1206" t="s">
        <v>66</v>
      </c>
      <c r="G1206" t="s">
        <v>67</v>
      </c>
      <c r="H1206" t="s">
        <v>68</v>
      </c>
      <c r="I1206" t="s">
        <v>6</v>
      </c>
      <c r="J1206" t="s">
        <v>3</v>
      </c>
      <c r="K1206" t="s">
        <v>70</v>
      </c>
      <c r="L1206">
        <v>50</v>
      </c>
      <c r="M1206">
        <v>3439188</v>
      </c>
      <c r="N1206">
        <v>20</v>
      </c>
      <c r="O1206">
        <v>4</v>
      </c>
      <c r="P1206" t="s">
        <v>109</v>
      </c>
      <c r="Q1206" t="s">
        <v>4517</v>
      </c>
      <c r="R1206">
        <v>54</v>
      </c>
      <c r="S1206" t="s">
        <v>2012</v>
      </c>
      <c r="T1206">
        <v>21</v>
      </c>
      <c r="U1206">
        <v>25</v>
      </c>
      <c r="V1206">
        <v>0</v>
      </c>
      <c r="W1206">
        <v>0</v>
      </c>
      <c r="X1206">
        <v>0</v>
      </c>
      <c r="Y1206">
        <v>0</v>
      </c>
      <c r="Z1206">
        <v>21</v>
      </c>
      <c r="AA1206">
        <v>25</v>
      </c>
      <c r="AB1206">
        <v>50</v>
      </c>
      <c r="AC1206">
        <v>48</v>
      </c>
      <c r="AD1206">
        <v>0</v>
      </c>
      <c r="AE1206">
        <v>0</v>
      </c>
      <c r="AF1206">
        <v>48</v>
      </c>
      <c r="AG1206">
        <v>0</v>
      </c>
      <c r="AH1206">
        <v>2</v>
      </c>
      <c r="AI1206">
        <v>2</v>
      </c>
      <c r="AJ1206">
        <v>2</v>
      </c>
      <c r="AK1206">
        <v>2</v>
      </c>
      <c r="AL1206">
        <v>0</v>
      </c>
      <c r="AM1206">
        <v>0.4</v>
      </c>
      <c r="AN1206">
        <v>0.18181818181818182</v>
      </c>
      <c r="AO1206">
        <v>0</v>
      </c>
      <c r="AP1206" t="s">
        <v>103</v>
      </c>
      <c r="AQ1206" t="s">
        <v>73</v>
      </c>
      <c r="AR1206" t="s">
        <v>191</v>
      </c>
      <c r="AS1206">
        <v>0</v>
      </c>
      <c r="AT1206">
        <v>0</v>
      </c>
      <c r="AU1206">
        <v>0</v>
      </c>
      <c r="AV1206">
        <v>0</v>
      </c>
      <c r="AW1206">
        <v>0</v>
      </c>
      <c r="AX1206">
        <v>0</v>
      </c>
      <c r="AY1206">
        <v>0</v>
      </c>
      <c r="AZ1206" t="s">
        <v>83</v>
      </c>
      <c r="BA1206">
        <v>20</v>
      </c>
      <c r="BB1206">
        <v>0</v>
      </c>
      <c r="BC1206" t="s">
        <v>76</v>
      </c>
      <c r="BD1206">
        <v>0</v>
      </c>
      <c r="BE1206" t="s">
        <v>76</v>
      </c>
      <c r="BF1206">
        <v>11.100965333333331</v>
      </c>
      <c r="BG1206" t="s">
        <v>5786</v>
      </c>
    </row>
    <row r="1207" spans="1:59" x14ac:dyDescent="0.25">
      <c r="A1207" t="s">
        <v>1389</v>
      </c>
      <c r="B1207" t="s">
        <v>156</v>
      </c>
      <c r="C1207">
        <v>2</v>
      </c>
      <c r="D1207">
        <v>591</v>
      </c>
      <c r="E1207" t="s">
        <v>91</v>
      </c>
      <c r="F1207" t="s">
        <v>66</v>
      </c>
      <c r="G1207" t="s">
        <v>67</v>
      </c>
      <c r="H1207" t="s">
        <v>68</v>
      </c>
      <c r="I1207" t="s">
        <v>10</v>
      </c>
      <c r="J1207" t="s">
        <v>10</v>
      </c>
      <c r="K1207" t="s">
        <v>100</v>
      </c>
      <c r="L1207">
        <v>50</v>
      </c>
      <c r="M1207">
        <v>1271555</v>
      </c>
      <c r="N1207">
        <v>0</v>
      </c>
      <c r="O1207">
        <v>4</v>
      </c>
      <c r="P1207" t="s">
        <v>109</v>
      </c>
      <c r="Q1207" t="s">
        <v>4517</v>
      </c>
      <c r="R1207">
        <v>54</v>
      </c>
      <c r="S1207" t="s">
        <v>8814</v>
      </c>
      <c r="T1207">
        <v>0</v>
      </c>
      <c r="U1207">
        <v>0</v>
      </c>
      <c r="V1207">
        <v>0</v>
      </c>
      <c r="W1207">
        <v>0</v>
      </c>
      <c r="X1207">
        <v>0</v>
      </c>
      <c r="Y1207">
        <v>0</v>
      </c>
      <c r="Z1207">
        <v>0</v>
      </c>
      <c r="AA1207">
        <v>0</v>
      </c>
      <c r="AB1207">
        <v>50</v>
      </c>
      <c r="AC1207">
        <v>0</v>
      </c>
      <c r="AD1207">
        <v>0</v>
      </c>
      <c r="AE1207">
        <v>0</v>
      </c>
      <c r="AF1207">
        <v>0</v>
      </c>
      <c r="AG1207">
        <v>0</v>
      </c>
      <c r="AH1207">
        <v>50</v>
      </c>
      <c r="AI1207">
        <v>50</v>
      </c>
      <c r="AJ1207">
        <v>50</v>
      </c>
      <c r="AK1207">
        <v>50</v>
      </c>
      <c r="AL1207">
        <v>0</v>
      </c>
      <c r="AM1207">
        <v>0</v>
      </c>
      <c r="AN1207">
        <v>4.5454545454545459</v>
      </c>
      <c r="AO1207">
        <v>0</v>
      </c>
      <c r="AP1207" t="s">
        <v>113</v>
      </c>
      <c r="AQ1207" t="s">
        <v>86</v>
      </c>
      <c r="AR1207" t="s">
        <v>191</v>
      </c>
      <c r="AS1207">
        <v>0</v>
      </c>
      <c r="AT1207">
        <v>0</v>
      </c>
      <c r="AU1207">
        <v>0</v>
      </c>
      <c r="AV1207">
        <v>0</v>
      </c>
      <c r="AW1207">
        <v>0</v>
      </c>
      <c r="AX1207">
        <v>0</v>
      </c>
      <c r="AY1207">
        <v>0</v>
      </c>
      <c r="AZ1207" t="s">
        <v>74</v>
      </c>
      <c r="BA1207">
        <v>0</v>
      </c>
      <c r="BB1207">
        <v>0</v>
      </c>
      <c r="BC1207" t="s">
        <v>76</v>
      </c>
      <c r="BD1207">
        <v>1</v>
      </c>
      <c r="BE1207" t="s">
        <v>76</v>
      </c>
      <c r="BF1207">
        <v>0</v>
      </c>
      <c r="BG1207" t="s">
        <v>5786</v>
      </c>
    </row>
    <row r="1208" spans="1:59" x14ac:dyDescent="0.25">
      <c r="A1208" t="s">
        <v>1390</v>
      </c>
      <c r="B1208" t="s">
        <v>156</v>
      </c>
      <c r="C1208">
        <v>2</v>
      </c>
      <c r="D1208">
        <v>592</v>
      </c>
      <c r="E1208" t="s">
        <v>91</v>
      </c>
      <c r="F1208" t="s">
        <v>66</v>
      </c>
      <c r="G1208" t="s">
        <v>67</v>
      </c>
      <c r="H1208" t="s">
        <v>68</v>
      </c>
      <c r="I1208" t="s">
        <v>6</v>
      </c>
      <c r="J1208" t="s">
        <v>3</v>
      </c>
      <c r="K1208" t="s">
        <v>70</v>
      </c>
      <c r="L1208">
        <v>50</v>
      </c>
      <c r="M1208">
        <v>1271557</v>
      </c>
      <c r="N1208">
        <v>20</v>
      </c>
      <c r="O1208">
        <v>4</v>
      </c>
      <c r="P1208" t="s">
        <v>109</v>
      </c>
      <c r="Q1208" t="s">
        <v>4517</v>
      </c>
      <c r="R1208">
        <v>54</v>
      </c>
      <c r="S1208" t="s">
        <v>5087</v>
      </c>
      <c r="T1208">
        <v>2</v>
      </c>
      <c r="U1208">
        <v>2</v>
      </c>
      <c r="V1208">
        <v>0</v>
      </c>
      <c r="W1208">
        <v>0</v>
      </c>
      <c r="X1208">
        <v>0</v>
      </c>
      <c r="Y1208">
        <v>0</v>
      </c>
      <c r="Z1208">
        <v>2</v>
      </c>
      <c r="AA1208">
        <v>2</v>
      </c>
      <c r="AB1208">
        <v>50</v>
      </c>
      <c r="AC1208">
        <v>4</v>
      </c>
      <c r="AD1208">
        <v>0</v>
      </c>
      <c r="AE1208">
        <v>0</v>
      </c>
      <c r="AF1208">
        <v>4</v>
      </c>
      <c r="AG1208">
        <v>0</v>
      </c>
      <c r="AH1208">
        <v>46</v>
      </c>
      <c r="AI1208">
        <v>46</v>
      </c>
      <c r="AJ1208">
        <v>46</v>
      </c>
      <c r="AK1208">
        <v>46</v>
      </c>
      <c r="AL1208">
        <v>0</v>
      </c>
      <c r="AM1208">
        <v>0.4</v>
      </c>
      <c r="AN1208">
        <v>4.1818181818181817</v>
      </c>
      <c r="AO1208">
        <v>0</v>
      </c>
      <c r="AP1208" t="s">
        <v>103</v>
      </c>
      <c r="AQ1208" t="s">
        <v>73</v>
      </c>
      <c r="AR1208" t="s">
        <v>191</v>
      </c>
      <c r="AS1208">
        <v>0</v>
      </c>
      <c r="AT1208">
        <v>0</v>
      </c>
      <c r="AU1208">
        <v>0</v>
      </c>
      <c r="AV1208">
        <v>0</v>
      </c>
      <c r="AW1208">
        <v>0</v>
      </c>
      <c r="AX1208">
        <v>0</v>
      </c>
      <c r="AY1208">
        <v>0</v>
      </c>
      <c r="AZ1208" t="s">
        <v>83</v>
      </c>
      <c r="BA1208">
        <v>20</v>
      </c>
      <c r="BB1208">
        <v>0</v>
      </c>
      <c r="BC1208" t="s">
        <v>76</v>
      </c>
      <c r="BD1208">
        <v>0</v>
      </c>
      <c r="BE1208" t="s">
        <v>76</v>
      </c>
      <c r="BF1208">
        <v>0</v>
      </c>
      <c r="BG1208" t="s">
        <v>5786</v>
      </c>
    </row>
    <row r="1209" spans="1:59" x14ac:dyDescent="0.25">
      <c r="A1209" t="s">
        <v>1391</v>
      </c>
      <c r="B1209" t="s">
        <v>156</v>
      </c>
      <c r="C1209">
        <v>2</v>
      </c>
      <c r="D1209">
        <v>593</v>
      </c>
      <c r="E1209" t="s">
        <v>91</v>
      </c>
      <c r="F1209" t="s">
        <v>66</v>
      </c>
      <c r="G1209" t="s">
        <v>67</v>
      </c>
      <c r="H1209" t="s">
        <v>68</v>
      </c>
      <c r="I1209" t="s">
        <v>10</v>
      </c>
      <c r="J1209" t="s">
        <v>10</v>
      </c>
      <c r="K1209" t="s">
        <v>92</v>
      </c>
      <c r="L1209">
        <v>50</v>
      </c>
      <c r="M1209">
        <v>1271559</v>
      </c>
      <c r="N1209">
        <v>0</v>
      </c>
      <c r="O1209">
        <v>4</v>
      </c>
      <c r="P1209" t="s">
        <v>109</v>
      </c>
      <c r="Q1209" t="s">
        <v>4517</v>
      </c>
      <c r="R1209">
        <v>54</v>
      </c>
      <c r="S1209" t="s">
        <v>2681</v>
      </c>
      <c r="T1209">
        <v>0</v>
      </c>
      <c r="U1209">
        <v>0</v>
      </c>
      <c r="V1209">
        <v>0</v>
      </c>
      <c r="W1209">
        <v>0</v>
      </c>
      <c r="X1209">
        <v>0</v>
      </c>
      <c r="Y1209">
        <v>0</v>
      </c>
      <c r="Z1209">
        <v>0</v>
      </c>
      <c r="AA1209">
        <v>0</v>
      </c>
      <c r="AB1209">
        <v>50</v>
      </c>
      <c r="AC1209">
        <v>0</v>
      </c>
      <c r="AD1209">
        <v>0</v>
      </c>
      <c r="AE1209">
        <v>0</v>
      </c>
      <c r="AF1209">
        <v>0</v>
      </c>
      <c r="AG1209">
        <v>0</v>
      </c>
      <c r="AH1209">
        <v>0</v>
      </c>
      <c r="AI1209">
        <v>50</v>
      </c>
      <c r="AJ1209">
        <v>50</v>
      </c>
      <c r="AK1209">
        <v>50</v>
      </c>
      <c r="AL1209">
        <v>50</v>
      </c>
      <c r="AM1209">
        <v>0</v>
      </c>
      <c r="AN1209">
        <v>4.5454545454545459</v>
      </c>
      <c r="AO1209">
        <v>0</v>
      </c>
      <c r="AP1209" t="s">
        <v>2682</v>
      </c>
      <c r="AQ1209" t="s">
        <v>86</v>
      </c>
      <c r="AR1209" t="s">
        <v>191</v>
      </c>
      <c r="AS1209">
        <v>0</v>
      </c>
      <c r="AT1209">
        <v>0</v>
      </c>
      <c r="AU1209">
        <v>0</v>
      </c>
      <c r="AV1209">
        <v>0</v>
      </c>
      <c r="AW1209">
        <v>0</v>
      </c>
      <c r="AX1209">
        <v>0</v>
      </c>
      <c r="AY1209">
        <v>0</v>
      </c>
      <c r="AZ1209" t="s">
        <v>83</v>
      </c>
      <c r="BA1209">
        <v>0</v>
      </c>
      <c r="BB1209">
        <v>0</v>
      </c>
      <c r="BC1209" t="s">
        <v>76</v>
      </c>
      <c r="BD1209">
        <v>1</v>
      </c>
      <c r="BE1209" t="s">
        <v>76</v>
      </c>
      <c r="BF1209">
        <v>0</v>
      </c>
      <c r="BG1209" t="s">
        <v>5786</v>
      </c>
    </row>
    <row r="1210" spans="1:59" x14ac:dyDescent="0.25">
      <c r="A1210" t="s">
        <v>1392</v>
      </c>
      <c r="B1210" t="s">
        <v>156</v>
      </c>
      <c r="C1210">
        <v>2</v>
      </c>
      <c r="D1210">
        <v>594</v>
      </c>
      <c r="E1210" t="s">
        <v>91</v>
      </c>
      <c r="F1210" t="s">
        <v>66</v>
      </c>
      <c r="G1210" t="s">
        <v>67</v>
      </c>
      <c r="H1210" t="s">
        <v>68</v>
      </c>
      <c r="I1210" t="s">
        <v>10</v>
      </c>
      <c r="J1210" t="s">
        <v>10</v>
      </c>
      <c r="K1210" t="s">
        <v>92</v>
      </c>
      <c r="L1210">
        <v>50</v>
      </c>
      <c r="M1210">
        <v>1271561</v>
      </c>
      <c r="N1210">
        <v>0</v>
      </c>
      <c r="O1210">
        <v>4</v>
      </c>
      <c r="P1210" t="s">
        <v>109</v>
      </c>
      <c r="Q1210" t="s">
        <v>4517</v>
      </c>
      <c r="R1210">
        <v>54</v>
      </c>
      <c r="S1210" t="s">
        <v>2681</v>
      </c>
      <c r="T1210">
        <v>0</v>
      </c>
      <c r="U1210">
        <v>0</v>
      </c>
      <c r="V1210">
        <v>0</v>
      </c>
      <c r="W1210">
        <v>0</v>
      </c>
      <c r="X1210">
        <v>0</v>
      </c>
      <c r="Y1210">
        <v>0</v>
      </c>
      <c r="Z1210">
        <v>0</v>
      </c>
      <c r="AA1210">
        <v>0</v>
      </c>
      <c r="AB1210">
        <v>50</v>
      </c>
      <c r="AC1210">
        <v>0</v>
      </c>
      <c r="AD1210">
        <v>0</v>
      </c>
      <c r="AE1210">
        <v>0</v>
      </c>
      <c r="AF1210">
        <v>0</v>
      </c>
      <c r="AG1210">
        <v>0</v>
      </c>
      <c r="AH1210">
        <v>0</v>
      </c>
      <c r="AI1210">
        <v>50</v>
      </c>
      <c r="AJ1210">
        <v>50</v>
      </c>
      <c r="AK1210">
        <v>50</v>
      </c>
      <c r="AL1210">
        <v>50</v>
      </c>
      <c r="AM1210">
        <v>0</v>
      </c>
      <c r="AN1210">
        <v>4.5454545454545459</v>
      </c>
      <c r="AO1210">
        <v>0</v>
      </c>
      <c r="AP1210" t="s">
        <v>2682</v>
      </c>
      <c r="AQ1210" t="s">
        <v>86</v>
      </c>
      <c r="AR1210" t="s">
        <v>191</v>
      </c>
      <c r="AS1210">
        <v>0</v>
      </c>
      <c r="AT1210">
        <v>0</v>
      </c>
      <c r="AU1210">
        <v>0</v>
      </c>
      <c r="AV1210">
        <v>0</v>
      </c>
      <c r="AW1210">
        <v>0</v>
      </c>
      <c r="AX1210">
        <v>0</v>
      </c>
      <c r="AY1210">
        <v>0</v>
      </c>
      <c r="AZ1210" t="s">
        <v>83</v>
      </c>
      <c r="BA1210">
        <v>0</v>
      </c>
      <c r="BB1210">
        <v>0</v>
      </c>
      <c r="BC1210" t="s">
        <v>76</v>
      </c>
      <c r="BD1210">
        <v>2</v>
      </c>
      <c r="BE1210" t="s">
        <v>76</v>
      </c>
      <c r="BF1210">
        <v>0</v>
      </c>
      <c r="BG1210" t="s">
        <v>5786</v>
      </c>
    </row>
    <row r="1211" spans="1:59" x14ac:dyDescent="0.25">
      <c r="A1211" t="s">
        <v>1393</v>
      </c>
      <c r="B1211" t="s">
        <v>156</v>
      </c>
      <c r="C1211">
        <v>2</v>
      </c>
      <c r="D1211">
        <v>595</v>
      </c>
      <c r="E1211" t="s">
        <v>91</v>
      </c>
      <c r="F1211" t="s">
        <v>66</v>
      </c>
      <c r="G1211" t="s">
        <v>67</v>
      </c>
      <c r="H1211" t="s">
        <v>68</v>
      </c>
      <c r="I1211" t="s">
        <v>10</v>
      </c>
      <c r="J1211" t="s">
        <v>10</v>
      </c>
      <c r="K1211" t="s">
        <v>92</v>
      </c>
      <c r="L1211">
        <v>50</v>
      </c>
      <c r="M1211">
        <v>1271563</v>
      </c>
      <c r="N1211">
        <v>0</v>
      </c>
      <c r="O1211">
        <v>4</v>
      </c>
      <c r="P1211" t="s">
        <v>109</v>
      </c>
      <c r="Q1211" t="s">
        <v>4517</v>
      </c>
      <c r="R1211">
        <v>54</v>
      </c>
      <c r="S1211" t="s">
        <v>2681</v>
      </c>
      <c r="T1211">
        <v>0</v>
      </c>
      <c r="U1211">
        <v>0</v>
      </c>
      <c r="V1211">
        <v>0</v>
      </c>
      <c r="W1211">
        <v>0</v>
      </c>
      <c r="X1211">
        <v>0</v>
      </c>
      <c r="Y1211">
        <v>0</v>
      </c>
      <c r="Z1211">
        <v>0</v>
      </c>
      <c r="AA1211">
        <v>0</v>
      </c>
      <c r="AB1211">
        <v>50</v>
      </c>
      <c r="AC1211">
        <v>0</v>
      </c>
      <c r="AD1211">
        <v>0</v>
      </c>
      <c r="AE1211">
        <v>0</v>
      </c>
      <c r="AF1211">
        <v>0</v>
      </c>
      <c r="AG1211">
        <v>0</v>
      </c>
      <c r="AH1211">
        <v>0</v>
      </c>
      <c r="AI1211">
        <v>50</v>
      </c>
      <c r="AJ1211">
        <v>50</v>
      </c>
      <c r="AK1211">
        <v>50</v>
      </c>
      <c r="AL1211">
        <v>50</v>
      </c>
      <c r="AM1211">
        <v>0</v>
      </c>
      <c r="AN1211">
        <v>4.5454545454545459</v>
      </c>
      <c r="AO1211">
        <v>0</v>
      </c>
      <c r="AP1211" t="s">
        <v>2682</v>
      </c>
      <c r="AQ1211" t="s">
        <v>86</v>
      </c>
      <c r="AR1211" t="s">
        <v>191</v>
      </c>
      <c r="AS1211">
        <v>0</v>
      </c>
      <c r="AT1211">
        <v>0</v>
      </c>
      <c r="AU1211">
        <v>0</v>
      </c>
      <c r="AV1211">
        <v>0</v>
      </c>
      <c r="AW1211">
        <v>0</v>
      </c>
      <c r="AX1211">
        <v>0</v>
      </c>
      <c r="AY1211">
        <v>0</v>
      </c>
      <c r="AZ1211" t="s">
        <v>83</v>
      </c>
      <c r="BA1211">
        <v>0</v>
      </c>
      <c r="BB1211">
        <v>0</v>
      </c>
      <c r="BC1211" t="s">
        <v>76</v>
      </c>
      <c r="BD1211">
        <v>3</v>
      </c>
      <c r="BE1211" t="s">
        <v>76</v>
      </c>
      <c r="BF1211">
        <v>0</v>
      </c>
      <c r="BG1211" t="s">
        <v>5786</v>
      </c>
    </row>
    <row r="1212" spans="1:59" x14ac:dyDescent="0.25">
      <c r="A1212" t="s">
        <v>1394</v>
      </c>
      <c r="B1212" t="s">
        <v>156</v>
      </c>
      <c r="C1212">
        <v>2</v>
      </c>
      <c r="D1212">
        <v>596</v>
      </c>
      <c r="E1212" t="s">
        <v>91</v>
      </c>
      <c r="F1212" t="s">
        <v>66</v>
      </c>
      <c r="G1212" t="s">
        <v>67</v>
      </c>
      <c r="H1212" t="s">
        <v>68</v>
      </c>
      <c r="I1212" t="s">
        <v>10</v>
      </c>
      <c r="J1212" t="s">
        <v>10</v>
      </c>
      <c r="K1212" t="s">
        <v>92</v>
      </c>
      <c r="L1212">
        <v>50</v>
      </c>
      <c r="M1212">
        <v>1271565</v>
      </c>
      <c r="N1212">
        <v>0</v>
      </c>
      <c r="O1212">
        <v>4</v>
      </c>
      <c r="P1212" t="s">
        <v>109</v>
      </c>
      <c r="Q1212" t="s">
        <v>4517</v>
      </c>
      <c r="R1212">
        <v>54</v>
      </c>
      <c r="S1212" t="s">
        <v>2681</v>
      </c>
      <c r="T1212">
        <v>0</v>
      </c>
      <c r="U1212">
        <v>0</v>
      </c>
      <c r="V1212">
        <v>0</v>
      </c>
      <c r="W1212">
        <v>0</v>
      </c>
      <c r="X1212">
        <v>0</v>
      </c>
      <c r="Y1212">
        <v>0</v>
      </c>
      <c r="Z1212">
        <v>0</v>
      </c>
      <c r="AA1212">
        <v>0</v>
      </c>
      <c r="AB1212">
        <v>50</v>
      </c>
      <c r="AC1212">
        <v>0</v>
      </c>
      <c r="AD1212">
        <v>0</v>
      </c>
      <c r="AE1212">
        <v>0</v>
      </c>
      <c r="AF1212">
        <v>0</v>
      </c>
      <c r="AG1212">
        <v>0</v>
      </c>
      <c r="AH1212">
        <v>0</v>
      </c>
      <c r="AI1212">
        <v>50</v>
      </c>
      <c r="AJ1212">
        <v>50</v>
      </c>
      <c r="AK1212">
        <v>50</v>
      </c>
      <c r="AL1212">
        <v>50</v>
      </c>
      <c r="AM1212">
        <v>0</v>
      </c>
      <c r="AN1212">
        <v>4.5454545454545459</v>
      </c>
      <c r="AO1212">
        <v>0</v>
      </c>
      <c r="AP1212" t="s">
        <v>2682</v>
      </c>
      <c r="AQ1212" t="s">
        <v>86</v>
      </c>
      <c r="AR1212" t="s">
        <v>191</v>
      </c>
      <c r="AS1212">
        <v>0</v>
      </c>
      <c r="AT1212">
        <v>0</v>
      </c>
      <c r="AU1212">
        <v>0</v>
      </c>
      <c r="AV1212">
        <v>0</v>
      </c>
      <c r="AW1212">
        <v>0</v>
      </c>
      <c r="AX1212">
        <v>0</v>
      </c>
      <c r="AY1212">
        <v>0</v>
      </c>
      <c r="AZ1212" t="s">
        <v>83</v>
      </c>
      <c r="BA1212">
        <v>0</v>
      </c>
      <c r="BB1212">
        <v>0</v>
      </c>
      <c r="BC1212" t="s">
        <v>76</v>
      </c>
      <c r="BD1212">
        <v>4</v>
      </c>
      <c r="BE1212" t="s">
        <v>76</v>
      </c>
      <c r="BF1212">
        <v>0</v>
      </c>
      <c r="BG1212" t="s">
        <v>5786</v>
      </c>
    </row>
    <row r="1213" spans="1:59" x14ac:dyDescent="0.25">
      <c r="A1213" t="s">
        <v>1395</v>
      </c>
      <c r="B1213" t="s">
        <v>156</v>
      </c>
      <c r="C1213">
        <v>2</v>
      </c>
      <c r="D1213">
        <v>597</v>
      </c>
      <c r="E1213" t="s">
        <v>91</v>
      </c>
      <c r="F1213" t="s">
        <v>66</v>
      </c>
      <c r="G1213" t="s">
        <v>67</v>
      </c>
      <c r="H1213" t="s">
        <v>68</v>
      </c>
      <c r="I1213" t="s">
        <v>10</v>
      </c>
      <c r="J1213" t="s">
        <v>10</v>
      </c>
      <c r="K1213" t="s">
        <v>92</v>
      </c>
      <c r="L1213">
        <v>50</v>
      </c>
      <c r="M1213">
        <v>1271567</v>
      </c>
      <c r="N1213">
        <v>0</v>
      </c>
      <c r="O1213">
        <v>4</v>
      </c>
      <c r="P1213" t="s">
        <v>109</v>
      </c>
      <c r="Q1213" t="s">
        <v>4517</v>
      </c>
      <c r="R1213">
        <v>54</v>
      </c>
      <c r="S1213" t="s">
        <v>2681</v>
      </c>
      <c r="T1213">
        <v>0</v>
      </c>
      <c r="U1213">
        <v>0</v>
      </c>
      <c r="V1213">
        <v>0</v>
      </c>
      <c r="W1213">
        <v>0</v>
      </c>
      <c r="X1213">
        <v>0</v>
      </c>
      <c r="Y1213">
        <v>0</v>
      </c>
      <c r="Z1213">
        <v>0</v>
      </c>
      <c r="AA1213">
        <v>0</v>
      </c>
      <c r="AB1213">
        <v>50</v>
      </c>
      <c r="AC1213">
        <v>0</v>
      </c>
      <c r="AD1213">
        <v>0</v>
      </c>
      <c r="AE1213">
        <v>0</v>
      </c>
      <c r="AF1213">
        <v>0</v>
      </c>
      <c r="AG1213">
        <v>0</v>
      </c>
      <c r="AH1213">
        <v>0</v>
      </c>
      <c r="AI1213">
        <v>50</v>
      </c>
      <c r="AJ1213">
        <v>50</v>
      </c>
      <c r="AK1213">
        <v>50</v>
      </c>
      <c r="AL1213">
        <v>50</v>
      </c>
      <c r="AM1213">
        <v>0</v>
      </c>
      <c r="AN1213">
        <v>4.5454545454545459</v>
      </c>
      <c r="AO1213">
        <v>0</v>
      </c>
      <c r="AP1213" t="s">
        <v>2682</v>
      </c>
      <c r="AQ1213" t="s">
        <v>86</v>
      </c>
      <c r="AR1213" t="s">
        <v>191</v>
      </c>
      <c r="AS1213">
        <v>0</v>
      </c>
      <c r="AT1213">
        <v>0</v>
      </c>
      <c r="AU1213">
        <v>0</v>
      </c>
      <c r="AV1213">
        <v>0</v>
      </c>
      <c r="AW1213">
        <v>0</v>
      </c>
      <c r="AX1213">
        <v>0</v>
      </c>
      <c r="AY1213">
        <v>0</v>
      </c>
      <c r="AZ1213" t="s">
        <v>83</v>
      </c>
      <c r="BA1213">
        <v>0</v>
      </c>
      <c r="BB1213">
        <v>0</v>
      </c>
      <c r="BC1213" t="s">
        <v>76</v>
      </c>
      <c r="BD1213">
        <v>5</v>
      </c>
      <c r="BE1213" t="s">
        <v>76</v>
      </c>
      <c r="BF1213">
        <v>0</v>
      </c>
      <c r="BG1213" t="s">
        <v>5786</v>
      </c>
    </row>
    <row r="1214" spans="1:59" x14ac:dyDescent="0.25">
      <c r="A1214" t="s">
        <v>1396</v>
      </c>
      <c r="B1214" t="s">
        <v>156</v>
      </c>
      <c r="C1214">
        <v>2</v>
      </c>
      <c r="D1214">
        <v>598</v>
      </c>
      <c r="E1214" t="s">
        <v>91</v>
      </c>
      <c r="F1214" t="s">
        <v>66</v>
      </c>
      <c r="G1214" t="s">
        <v>67</v>
      </c>
      <c r="H1214" t="s">
        <v>68</v>
      </c>
      <c r="I1214" t="s">
        <v>10</v>
      </c>
      <c r="J1214" t="s">
        <v>10</v>
      </c>
      <c r="K1214" t="s">
        <v>92</v>
      </c>
      <c r="L1214">
        <v>50</v>
      </c>
      <c r="M1214">
        <v>1271569</v>
      </c>
      <c r="N1214">
        <v>0</v>
      </c>
      <c r="O1214">
        <v>4</v>
      </c>
      <c r="P1214" t="s">
        <v>109</v>
      </c>
      <c r="Q1214" t="s">
        <v>4517</v>
      </c>
      <c r="R1214">
        <v>54</v>
      </c>
      <c r="S1214" t="s">
        <v>2681</v>
      </c>
      <c r="T1214">
        <v>0</v>
      </c>
      <c r="U1214">
        <v>0</v>
      </c>
      <c r="V1214">
        <v>0</v>
      </c>
      <c r="W1214">
        <v>0</v>
      </c>
      <c r="X1214">
        <v>0</v>
      </c>
      <c r="Y1214">
        <v>0</v>
      </c>
      <c r="Z1214">
        <v>0</v>
      </c>
      <c r="AA1214">
        <v>0</v>
      </c>
      <c r="AB1214">
        <v>50</v>
      </c>
      <c r="AC1214">
        <v>0</v>
      </c>
      <c r="AD1214">
        <v>0</v>
      </c>
      <c r="AE1214">
        <v>0</v>
      </c>
      <c r="AF1214">
        <v>0</v>
      </c>
      <c r="AG1214">
        <v>0</v>
      </c>
      <c r="AH1214">
        <v>0</v>
      </c>
      <c r="AI1214">
        <v>50</v>
      </c>
      <c r="AJ1214">
        <v>50</v>
      </c>
      <c r="AK1214">
        <v>50</v>
      </c>
      <c r="AL1214">
        <v>50</v>
      </c>
      <c r="AM1214">
        <v>0</v>
      </c>
      <c r="AN1214">
        <v>4.5454545454545459</v>
      </c>
      <c r="AO1214">
        <v>0</v>
      </c>
      <c r="AP1214" t="s">
        <v>2682</v>
      </c>
      <c r="AQ1214" t="s">
        <v>86</v>
      </c>
      <c r="AR1214" t="s">
        <v>191</v>
      </c>
      <c r="AS1214">
        <v>0</v>
      </c>
      <c r="AT1214">
        <v>0</v>
      </c>
      <c r="AU1214">
        <v>0</v>
      </c>
      <c r="AV1214">
        <v>0</v>
      </c>
      <c r="AW1214">
        <v>0</v>
      </c>
      <c r="AX1214">
        <v>0</v>
      </c>
      <c r="AY1214">
        <v>0</v>
      </c>
      <c r="AZ1214" t="s">
        <v>83</v>
      </c>
      <c r="BA1214">
        <v>0</v>
      </c>
      <c r="BB1214">
        <v>0</v>
      </c>
      <c r="BC1214" t="s">
        <v>81</v>
      </c>
      <c r="BD1214">
        <v>6</v>
      </c>
      <c r="BE1214" t="s">
        <v>76</v>
      </c>
      <c r="BF1214">
        <v>0</v>
      </c>
      <c r="BG1214" t="s">
        <v>5786</v>
      </c>
    </row>
    <row r="1215" spans="1:59" x14ac:dyDescent="0.25">
      <c r="A1215" t="s">
        <v>1397</v>
      </c>
      <c r="B1215" t="s">
        <v>156</v>
      </c>
      <c r="C1215">
        <v>2</v>
      </c>
      <c r="D1215">
        <v>599</v>
      </c>
      <c r="E1215">
        <v>3</v>
      </c>
      <c r="F1215" t="s">
        <v>66</v>
      </c>
      <c r="G1215" t="s">
        <v>67</v>
      </c>
      <c r="H1215" t="s">
        <v>68</v>
      </c>
      <c r="I1215" t="s">
        <v>7</v>
      </c>
      <c r="J1215" t="s">
        <v>7</v>
      </c>
      <c r="K1215" t="s">
        <v>70</v>
      </c>
      <c r="L1215">
        <v>50</v>
      </c>
      <c r="M1215">
        <v>1271571</v>
      </c>
      <c r="N1215">
        <v>6</v>
      </c>
      <c r="O1215">
        <v>4</v>
      </c>
      <c r="P1215" t="s">
        <v>109</v>
      </c>
      <c r="Q1215" t="s">
        <v>4518</v>
      </c>
      <c r="R1215">
        <v>55</v>
      </c>
      <c r="T1215">
        <v>18</v>
      </c>
      <c r="U1215">
        <v>23</v>
      </c>
      <c r="V1215">
        <v>8</v>
      </c>
      <c r="W1215">
        <v>0</v>
      </c>
      <c r="X1215">
        <v>8</v>
      </c>
      <c r="Y1215">
        <v>2</v>
      </c>
      <c r="Z1215">
        <v>28</v>
      </c>
      <c r="AA1215">
        <v>33</v>
      </c>
      <c r="AB1215">
        <v>50</v>
      </c>
      <c r="AC1215">
        <v>26</v>
      </c>
      <c r="AD1215">
        <v>13</v>
      </c>
      <c r="AE1215">
        <v>2</v>
      </c>
      <c r="AF1215">
        <v>41</v>
      </c>
      <c r="AG1215">
        <v>0</v>
      </c>
      <c r="AH1215">
        <v>24</v>
      </c>
      <c r="AI1215">
        <v>9</v>
      </c>
      <c r="AJ1215">
        <v>22</v>
      </c>
      <c r="AK1215">
        <v>24</v>
      </c>
      <c r="AL1215">
        <v>0</v>
      </c>
      <c r="AM1215">
        <v>0.12</v>
      </c>
      <c r="AN1215">
        <v>2</v>
      </c>
      <c r="AO1215">
        <v>0</v>
      </c>
      <c r="AP1215" t="s">
        <v>82</v>
      </c>
      <c r="AQ1215" t="s">
        <v>73</v>
      </c>
      <c r="AR1215" t="s">
        <v>1101</v>
      </c>
      <c r="AS1215">
        <v>2688</v>
      </c>
      <c r="AT1215">
        <v>2693</v>
      </c>
      <c r="AU1215">
        <v>0</v>
      </c>
      <c r="AV1215">
        <v>0</v>
      </c>
      <c r="AW1215">
        <v>5.3810000000000002</v>
      </c>
      <c r="AX1215">
        <v>0.20696153846153847</v>
      </c>
      <c r="AY1215">
        <v>8.4854230769230767</v>
      </c>
      <c r="AZ1215" t="s">
        <v>74</v>
      </c>
      <c r="BA1215">
        <v>-2.4854230769230767</v>
      </c>
      <c r="BB1215">
        <v>-12.009106114105183</v>
      </c>
      <c r="BC1215" t="s">
        <v>75</v>
      </c>
      <c r="BD1215">
        <v>0</v>
      </c>
      <c r="BE1215" t="s">
        <v>76</v>
      </c>
      <c r="BF1215">
        <v>5.5880000000000001</v>
      </c>
      <c r="BG1215" t="s">
        <v>5787</v>
      </c>
    </row>
    <row r="1216" spans="1:59" x14ac:dyDescent="0.25">
      <c r="A1216" t="s">
        <v>1398</v>
      </c>
      <c r="B1216" t="s">
        <v>156</v>
      </c>
      <c r="C1216">
        <v>2</v>
      </c>
      <c r="D1216">
        <v>600</v>
      </c>
      <c r="E1216">
        <v>3</v>
      </c>
      <c r="F1216" t="s">
        <v>66</v>
      </c>
      <c r="G1216" t="s">
        <v>67</v>
      </c>
      <c r="H1216" t="s">
        <v>68</v>
      </c>
      <c r="I1216" t="s">
        <v>7</v>
      </c>
      <c r="J1216" t="s">
        <v>7</v>
      </c>
      <c r="K1216" t="s">
        <v>70</v>
      </c>
      <c r="L1216">
        <v>50</v>
      </c>
      <c r="M1216">
        <v>1271573</v>
      </c>
      <c r="N1216">
        <v>6</v>
      </c>
      <c r="O1216">
        <v>4</v>
      </c>
      <c r="P1216" t="s">
        <v>109</v>
      </c>
      <c r="Q1216" t="s">
        <v>4518</v>
      </c>
      <c r="R1216">
        <v>55</v>
      </c>
      <c r="T1216">
        <v>14</v>
      </c>
      <c r="U1216">
        <v>19</v>
      </c>
      <c r="V1216">
        <v>6</v>
      </c>
      <c r="W1216">
        <v>0</v>
      </c>
      <c r="X1216">
        <v>6</v>
      </c>
      <c r="Y1216">
        <v>0</v>
      </c>
      <c r="Z1216">
        <v>20</v>
      </c>
      <c r="AA1216">
        <v>25</v>
      </c>
      <c r="AB1216">
        <v>50</v>
      </c>
      <c r="AC1216">
        <v>20</v>
      </c>
      <c r="AD1216">
        <v>12</v>
      </c>
      <c r="AE1216">
        <v>0</v>
      </c>
      <c r="AF1216">
        <v>32</v>
      </c>
      <c r="AG1216">
        <v>0</v>
      </c>
      <c r="AH1216">
        <v>30</v>
      </c>
      <c r="AI1216">
        <v>18</v>
      </c>
      <c r="AJ1216">
        <v>30</v>
      </c>
      <c r="AK1216">
        <v>30</v>
      </c>
      <c r="AL1216">
        <v>0</v>
      </c>
      <c r="AM1216">
        <v>0.12</v>
      </c>
      <c r="AN1216">
        <v>2.7272727272727275</v>
      </c>
      <c r="AO1216">
        <v>0</v>
      </c>
      <c r="AP1216" t="s">
        <v>82</v>
      </c>
      <c r="AQ1216" t="s">
        <v>73</v>
      </c>
      <c r="AR1216" t="s">
        <v>1101</v>
      </c>
      <c r="AS1216">
        <v>2510</v>
      </c>
      <c r="AT1216">
        <v>2458</v>
      </c>
      <c r="AU1216">
        <v>0</v>
      </c>
      <c r="AV1216">
        <v>0</v>
      </c>
      <c r="AW1216">
        <v>4.968</v>
      </c>
      <c r="AX1216">
        <v>0.24840000000000001</v>
      </c>
      <c r="AY1216">
        <v>7.9488000000000003</v>
      </c>
      <c r="AZ1216" t="s">
        <v>74</v>
      </c>
      <c r="BA1216">
        <v>-1.9488000000000003</v>
      </c>
      <c r="BB1216">
        <v>-7.8454106280193248</v>
      </c>
      <c r="BC1216" t="s">
        <v>76</v>
      </c>
      <c r="BD1216">
        <v>0</v>
      </c>
      <c r="BE1216" t="s">
        <v>76</v>
      </c>
      <c r="BF1216">
        <v>4.7190000000000003</v>
      </c>
      <c r="BG1216" t="s">
        <v>5787</v>
      </c>
    </row>
    <row r="1217" spans="1:59" x14ac:dyDescent="0.25">
      <c r="A1217" t="s">
        <v>1399</v>
      </c>
      <c r="B1217" t="s">
        <v>156</v>
      </c>
      <c r="C1217">
        <v>2</v>
      </c>
      <c r="D1217">
        <v>601</v>
      </c>
      <c r="E1217">
        <v>3</v>
      </c>
      <c r="F1217" t="s">
        <v>66</v>
      </c>
      <c r="G1217" t="s">
        <v>67</v>
      </c>
      <c r="H1217" t="s">
        <v>68</v>
      </c>
      <c r="I1217" t="s">
        <v>7</v>
      </c>
      <c r="J1217" t="s">
        <v>7</v>
      </c>
      <c r="K1217" t="s">
        <v>70</v>
      </c>
      <c r="L1217">
        <v>50</v>
      </c>
      <c r="M1217">
        <v>1271391</v>
      </c>
      <c r="N1217">
        <v>6</v>
      </c>
      <c r="O1217">
        <v>4</v>
      </c>
      <c r="P1217" t="s">
        <v>109</v>
      </c>
      <c r="Q1217" t="s">
        <v>4518</v>
      </c>
      <c r="R1217">
        <v>55</v>
      </c>
      <c r="T1217">
        <v>15</v>
      </c>
      <c r="U1217">
        <v>20</v>
      </c>
      <c r="V1217">
        <v>5</v>
      </c>
      <c r="W1217">
        <v>0</v>
      </c>
      <c r="X1217">
        <v>5</v>
      </c>
      <c r="Y1217">
        <v>0</v>
      </c>
      <c r="Z1217">
        <v>20</v>
      </c>
      <c r="AA1217">
        <v>25</v>
      </c>
      <c r="AB1217">
        <v>50</v>
      </c>
      <c r="AC1217">
        <v>20</v>
      </c>
      <c r="AD1217">
        <v>11</v>
      </c>
      <c r="AE1217">
        <v>0</v>
      </c>
      <c r="AF1217">
        <v>31</v>
      </c>
      <c r="AG1217">
        <v>0</v>
      </c>
      <c r="AH1217">
        <v>30</v>
      </c>
      <c r="AI1217">
        <v>19</v>
      </c>
      <c r="AJ1217">
        <v>30</v>
      </c>
      <c r="AK1217">
        <v>30</v>
      </c>
      <c r="AL1217">
        <v>0</v>
      </c>
      <c r="AM1217">
        <v>0.12</v>
      </c>
      <c r="AN1217">
        <v>2.7272727272727275</v>
      </c>
      <c r="AO1217">
        <v>0</v>
      </c>
      <c r="AP1217" t="s">
        <v>82</v>
      </c>
      <c r="AQ1217" t="s">
        <v>73</v>
      </c>
      <c r="AR1217" t="s">
        <v>1101</v>
      </c>
      <c r="AS1217">
        <v>1906</v>
      </c>
      <c r="AT1217">
        <v>1995</v>
      </c>
      <c r="AU1217">
        <v>0</v>
      </c>
      <c r="AV1217">
        <v>0</v>
      </c>
      <c r="AW1217">
        <v>3.9009999999999998</v>
      </c>
      <c r="AX1217">
        <v>0.19505</v>
      </c>
      <c r="AY1217">
        <v>6.0465499999999999</v>
      </c>
      <c r="AZ1217" t="s">
        <v>74</v>
      </c>
      <c r="BA1217">
        <v>-4.6549999999999869E-2</v>
      </c>
      <c r="BB1217">
        <v>-0.23865675467828695</v>
      </c>
      <c r="BC1217" t="s">
        <v>76</v>
      </c>
      <c r="BD1217">
        <v>0</v>
      </c>
      <c r="BE1217" t="s">
        <v>76</v>
      </c>
      <c r="BF1217">
        <v>4.1239999999999997</v>
      </c>
      <c r="BG1217" t="s">
        <v>5787</v>
      </c>
    </row>
    <row r="1218" spans="1:59" x14ac:dyDescent="0.25">
      <c r="A1218" t="s">
        <v>1400</v>
      </c>
      <c r="B1218" t="s">
        <v>156</v>
      </c>
      <c r="C1218">
        <v>2</v>
      </c>
      <c r="D1218">
        <v>602</v>
      </c>
      <c r="E1218">
        <v>3</v>
      </c>
      <c r="F1218" t="s">
        <v>66</v>
      </c>
      <c r="G1218" t="s">
        <v>67</v>
      </c>
      <c r="H1218" t="s">
        <v>68</v>
      </c>
      <c r="I1218" t="s">
        <v>7</v>
      </c>
      <c r="J1218" t="s">
        <v>7</v>
      </c>
      <c r="K1218" t="s">
        <v>70</v>
      </c>
      <c r="L1218">
        <v>50</v>
      </c>
      <c r="M1218">
        <v>1271593</v>
      </c>
      <c r="N1218">
        <v>6</v>
      </c>
      <c r="O1218">
        <v>4</v>
      </c>
      <c r="P1218" t="s">
        <v>109</v>
      </c>
      <c r="Q1218" t="s">
        <v>4518</v>
      </c>
      <c r="R1218">
        <v>55</v>
      </c>
      <c r="T1218">
        <v>13</v>
      </c>
      <c r="U1218">
        <v>18</v>
      </c>
      <c r="V1218">
        <v>7</v>
      </c>
      <c r="W1218">
        <v>0</v>
      </c>
      <c r="X1218">
        <v>7</v>
      </c>
      <c r="Y1218">
        <v>0</v>
      </c>
      <c r="Z1218">
        <v>20</v>
      </c>
      <c r="AA1218">
        <v>25</v>
      </c>
      <c r="AB1218">
        <v>50</v>
      </c>
      <c r="AC1218">
        <v>20</v>
      </c>
      <c r="AD1218">
        <v>12</v>
      </c>
      <c r="AE1218">
        <v>0</v>
      </c>
      <c r="AF1218">
        <v>32</v>
      </c>
      <c r="AG1218">
        <v>0</v>
      </c>
      <c r="AH1218">
        <v>30</v>
      </c>
      <c r="AI1218">
        <v>18</v>
      </c>
      <c r="AJ1218">
        <v>30</v>
      </c>
      <c r="AK1218">
        <v>30</v>
      </c>
      <c r="AL1218">
        <v>0</v>
      </c>
      <c r="AM1218">
        <v>0.12</v>
      </c>
      <c r="AN1218">
        <v>2.7272727272727275</v>
      </c>
      <c r="AO1218">
        <v>0</v>
      </c>
      <c r="AP1218" t="s">
        <v>82</v>
      </c>
      <c r="AQ1218" t="s">
        <v>73</v>
      </c>
      <c r="AR1218" t="s">
        <v>1101</v>
      </c>
      <c r="AS1218">
        <v>2087</v>
      </c>
      <c r="AT1218">
        <v>2157</v>
      </c>
      <c r="AU1218">
        <v>0</v>
      </c>
      <c r="AV1218">
        <v>0</v>
      </c>
      <c r="AW1218">
        <v>4.2439999999999998</v>
      </c>
      <c r="AX1218">
        <v>0.2122</v>
      </c>
      <c r="AY1218">
        <v>6.7904</v>
      </c>
      <c r="AZ1218" t="s">
        <v>74</v>
      </c>
      <c r="BA1218">
        <v>-0.79039999999999999</v>
      </c>
      <c r="BB1218">
        <v>-3.7247879359095193</v>
      </c>
      <c r="BC1218" t="s">
        <v>76</v>
      </c>
      <c r="BD1218">
        <v>0</v>
      </c>
      <c r="BE1218" t="s">
        <v>76</v>
      </c>
      <c r="BF1218">
        <v>4.391</v>
      </c>
      <c r="BG1218" t="s">
        <v>5787</v>
      </c>
    </row>
    <row r="1219" spans="1:59" x14ac:dyDescent="0.25">
      <c r="A1219" t="s">
        <v>1401</v>
      </c>
      <c r="B1219" t="s">
        <v>156</v>
      </c>
      <c r="C1219">
        <v>2</v>
      </c>
      <c r="D1219">
        <v>603</v>
      </c>
      <c r="E1219">
        <v>3</v>
      </c>
      <c r="F1219" t="s">
        <v>66</v>
      </c>
      <c r="G1219" t="s">
        <v>67</v>
      </c>
      <c r="H1219" t="s">
        <v>68</v>
      </c>
      <c r="I1219" t="s">
        <v>7</v>
      </c>
      <c r="J1219" t="s">
        <v>7</v>
      </c>
      <c r="K1219" t="s">
        <v>70</v>
      </c>
      <c r="L1219">
        <v>50</v>
      </c>
      <c r="M1219">
        <v>1271595</v>
      </c>
      <c r="N1219">
        <v>6</v>
      </c>
      <c r="O1219">
        <v>4</v>
      </c>
      <c r="P1219" t="s">
        <v>109</v>
      </c>
      <c r="Q1219" t="s">
        <v>4518</v>
      </c>
      <c r="R1219">
        <v>55</v>
      </c>
      <c r="T1219">
        <v>12</v>
      </c>
      <c r="U1219">
        <v>17</v>
      </c>
      <c r="V1219">
        <v>8</v>
      </c>
      <c r="W1219">
        <v>0</v>
      </c>
      <c r="X1219">
        <v>8</v>
      </c>
      <c r="Y1219">
        <v>1</v>
      </c>
      <c r="Z1219">
        <v>21</v>
      </c>
      <c r="AA1219">
        <v>26</v>
      </c>
      <c r="AB1219">
        <v>50</v>
      </c>
      <c r="AC1219">
        <v>19</v>
      </c>
      <c r="AD1219">
        <v>16</v>
      </c>
      <c r="AE1219">
        <v>1</v>
      </c>
      <c r="AF1219">
        <v>36</v>
      </c>
      <c r="AG1219">
        <v>0</v>
      </c>
      <c r="AH1219">
        <v>31</v>
      </c>
      <c r="AI1219">
        <v>14</v>
      </c>
      <c r="AJ1219">
        <v>30</v>
      </c>
      <c r="AK1219">
        <v>31</v>
      </c>
      <c r="AL1219">
        <v>0</v>
      </c>
      <c r="AM1219">
        <v>0.12</v>
      </c>
      <c r="AN1219">
        <v>2.7272727272727275</v>
      </c>
      <c r="AO1219">
        <v>0</v>
      </c>
      <c r="AP1219" t="s">
        <v>82</v>
      </c>
      <c r="AQ1219" t="s">
        <v>73</v>
      </c>
      <c r="AR1219" t="s">
        <v>1101</v>
      </c>
      <c r="AS1219">
        <v>2654</v>
      </c>
      <c r="AT1219">
        <v>2940</v>
      </c>
      <c r="AU1219">
        <v>0</v>
      </c>
      <c r="AV1219">
        <v>0</v>
      </c>
      <c r="AW1219">
        <v>5.5940000000000003</v>
      </c>
      <c r="AX1219">
        <v>0.29442105263157897</v>
      </c>
      <c r="AY1219">
        <v>10.599157894736843</v>
      </c>
      <c r="AZ1219" t="s">
        <v>74</v>
      </c>
      <c r="BA1219">
        <v>-4.5991578947368428</v>
      </c>
      <c r="BB1219">
        <v>-15.621022524133</v>
      </c>
      <c r="BC1219" t="s">
        <v>76</v>
      </c>
      <c r="BD1219">
        <v>0</v>
      </c>
      <c r="BE1219" t="s">
        <v>76</v>
      </c>
      <c r="BF1219">
        <v>5.657</v>
      </c>
      <c r="BG1219" t="s">
        <v>5787</v>
      </c>
    </row>
    <row r="1220" spans="1:59" x14ac:dyDescent="0.25">
      <c r="A1220" t="s">
        <v>1402</v>
      </c>
      <c r="B1220" t="s">
        <v>156</v>
      </c>
      <c r="C1220">
        <v>2</v>
      </c>
      <c r="D1220">
        <v>604</v>
      </c>
      <c r="E1220">
        <v>3</v>
      </c>
      <c r="F1220" t="s">
        <v>66</v>
      </c>
      <c r="G1220" t="s">
        <v>67</v>
      </c>
      <c r="H1220" t="s">
        <v>77</v>
      </c>
      <c r="I1220" t="s">
        <v>5</v>
      </c>
      <c r="J1220" t="s">
        <v>78</v>
      </c>
      <c r="K1220" t="s">
        <v>70</v>
      </c>
      <c r="L1220">
        <v>50</v>
      </c>
      <c r="M1220">
        <v>1271597</v>
      </c>
      <c r="N1220">
        <v>5</v>
      </c>
      <c r="O1220">
        <v>4</v>
      </c>
      <c r="P1220" t="s">
        <v>109</v>
      </c>
      <c r="Q1220" t="s">
        <v>4518</v>
      </c>
      <c r="R1220">
        <v>55</v>
      </c>
      <c r="T1220">
        <v>0</v>
      </c>
      <c r="U1220">
        <v>4</v>
      </c>
      <c r="V1220">
        <v>0</v>
      </c>
      <c r="W1220">
        <v>0</v>
      </c>
      <c r="X1220">
        <v>0</v>
      </c>
      <c r="Y1220">
        <v>0</v>
      </c>
      <c r="Z1220">
        <v>0</v>
      </c>
      <c r="AA1220">
        <v>4</v>
      </c>
      <c r="AB1220">
        <v>50</v>
      </c>
      <c r="AC1220">
        <v>4</v>
      </c>
      <c r="AD1220">
        <v>0</v>
      </c>
      <c r="AE1220">
        <v>0</v>
      </c>
      <c r="AF1220">
        <v>4</v>
      </c>
      <c r="AG1220">
        <v>0</v>
      </c>
      <c r="AH1220">
        <v>46</v>
      </c>
      <c r="AI1220">
        <v>46</v>
      </c>
      <c r="AJ1220">
        <v>46</v>
      </c>
      <c r="AK1220">
        <v>46</v>
      </c>
      <c r="AL1220">
        <v>0</v>
      </c>
      <c r="AM1220">
        <v>0.1</v>
      </c>
      <c r="AN1220">
        <v>4.1818181818181817</v>
      </c>
      <c r="AO1220">
        <v>0</v>
      </c>
      <c r="AP1220" t="s">
        <v>79</v>
      </c>
      <c r="AQ1220" t="s">
        <v>73</v>
      </c>
      <c r="AR1220" t="s">
        <v>1101</v>
      </c>
      <c r="AS1220">
        <v>0</v>
      </c>
      <c r="AT1220">
        <v>0</v>
      </c>
      <c r="AU1220">
        <v>0</v>
      </c>
      <c r="AV1220">
        <v>0</v>
      </c>
      <c r="AW1220">
        <v>0</v>
      </c>
      <c r="AX1220">
        <v>0</v>
      </c>
      <c r="AY1220">
        <v>0</v>
      </c>
      <c r="AZ1220" t="s">
        <v>80</v>
      </c>
      <c r="BA1220">
        <v>5</v>
      </c>
      <c r="BB1220">
        <v>0</v>
      </c>
      <c r="BC1220" t="s">
        <v>76</v>
      </c>
      <c r="BD1220">
        <v>0</v>
      </c>
      <c r="BE1220" t="s">
        <v>76</v>
      </c>
      <c r="BF1220">
        <v>5.1775253333333326</v>
      </c>
      <c r="BG1220" t="s">
        <v>5787</v>
      </c>
    </row>
    <row r="1221" spans="1:59" x14ac:dyDescent="0.25">
      <c r="A1221" t="s">
        <v>1403</v>
      </c>
      <c r="B1221" t="s">
        <v>156</v>
      </c>
      <c r="C1221">
        <v>2</v>
      </c>
      <c r="D1221">
        <v>605</v>
      </c>
      <c r="E1221">
        <v>3</v>
      </c>
      <c r="F1221" t="s">
        <v>66</v>
      </c>
      <c r="G1221" t="s">
        <v>67</v>
      </c>
      <c r="H1221" t="s">
        <v>68</v>
      </c>
      <c r="I1221" t="s">
        <v>7</v>
      </c>
      <c r="J1221" t="s">
        <v>7</v>
      </c>
      <c r="K1221" t="s">
        <v>70</v>
      </c>
      <c r="L1221">
        <v>50</v>
      </c>
      <c r="M1221">
        <v>1271599</v>
      </c>
      <c r="N1221">
        <v>6</v>
      </c>
      <c r="O1221">
        <v>4</v>
      </c>
      <c r="P1221" t="s">
        <v>109</v>
      </c>
      <c r="Q1221" t="s">
        <v>4518</v>
      </c>
      <c r="R1221">
        <v>55</v>
      </c>
      <c r="T1221">
        <v>18</v>
      </c>
      <c r="U1221">
        <v>23</v>
      </c>
      <c r="V1221">
        <v>10</v>
      </c>
      <c r="W1221">
        <v>0</v>
      </c>
      <c r="X1221">
        <v>10</v>
      </c>
      <c r="Y1221">
        <v>1</v>
      </c>
      <c r="Z1221">
        <v>29</v>
      </c>
      <c r="AA1221">
        <v>34</v>
      </c>
      <c r="AB1221">
        <v>50</v>
      </c>
      <c r="AC1221">
        <v>26</v>
      </c>
      <c r="AD1221">
        <v>15</v>
      </c>
      <c r="AE1221">
        <v>2</v>
      </c>
      <c r="AF1221">
        <v>43</v>
      </c>
      <c r="AG1221">
        <v>0</v>
      </c>
      <c r="AH1221">
        <v>24</v>
      </c>
      <c r="AI1221">
        <v>7</v>
      </c>
      <c r="AJ1221">
        <v>22</v>
      </c>
      <c r="AK1221">
        <v>24</v>
      </c>
      <c r="AL1221">
        <v>0</v>
      </c>
      <c r="AM1221">
        <v>0.12</v>
      </c>
      <c r="AN1221">
        <v>2</v>
      </c>
      <c r="AO1221">
        <v>0</v>
      </c>
      <c r="AP1221" t="s">
        <v>82</v>
      </c>
      <c r="AQ1221" t="s">
        <v>73</v>
      </c>
      <c r="AR1221" t="s">
        <v>1101</v>
      </c>
      <c r="AS1221">
        <v>3523</v>
      </c>
      <c r="AT1221">
        <v>3589</v>
      </c>
      <c r="AU1221">
        <v>0</v>
      </c>
      <c r="AV1221">
        <v>0</v>
      </c>
      <c r="AW1221">
        <v>7.1120000000000001</v>
      </c>
      <c r="AX1221">
        <v>0.27353846153846156</v>
      </c>
      <c r="AY1221">
        <v>11.762153846153847</v>
      </c>
      <c r="AZ1221" t="s">
        <v>74</v>
      </c>
      <c r="BA1221">
        <v>-5.7621538461538471</v>
      </c>
      <c r="BB1221">
        <v>-21.065241844769407</v>
      </c>
      <c r="BC1221" t="s">
        <v>76</v>
      </c>
      <c r="BD1221">
        <v>0</v>
      </c>
      <c r="BE1221" t="s">
        <v>76</v>
      </c>
      <c r="BF1221">
        <v>6.9580000000000002</v>
      </c>
      <c r="BG1221" t="s">
        <v>5787</v>
      </c>
    </row>
    <row r="1222" spans="1:59" x14ac:dyDescent="0.25">
      <c r="A1222" t="s">
        <v>1404</v>
      </c>
      <c r="B1222" t="s">
        <v>156</v>
      </c>
      <c r="C1222">
        <v>2</v>
      </c>
      <c r="D1222">
        <v>606</v>
      </c>
      <c r="E1222">
        <v>3</v>
      </c>
      <c r="F1222" t="s">
        <v>66</v>
      </c>
      <c r="G1222" t="s">
        <v>67</v>
      </c>
      <c r="H1222" t="s">
        <v>68</v>
      </c>
      <c r="I1222" t="s">
        <v>7</v>
      </c>
      <c r="J1222" t="s">
        <v>7</v>
      </c>
      <c r="K1222" t="s">
        <v>70</v>
      </c>
      <c r="L1222">
        <v>50</v>
      </c>
      <c r="M1222">
        <v>1271601</v>
      </c>
      <c r="N1222">
        <v>6</v>
      </c>
      <c r="O1222">
        <v>4</v>
      </c>
      <c r="P1222" t="s">
        <v>109</v>
      </c>
      <c r="Q1222" t="s">
        <v>4518</v>
      </c>
      <c r="R1222">
        <v>55</v>
      </c>
      <c r="T1222">
        <v>18</v>
      </c>
      <c r="U1222">
        <v>23</v>
      </c>
      <c r="V1222">
        <v>2</v>
      </c>
      <c r="W1222">
        <v>0</v>
      </c>
      <c r="X1222">
        <v>2</v>
      </c>
      <c r="Y1222">
        <v>4</v>
      </c>
      <c r="Z1222">
        <v>24</v>
      </c>
      <c r="AA1222">
        <v>29</v>
      </c>
      <c r="AB1222">
        <v>50</v>
      </c>
      <c r="AC1222">
        <v>28</v>
      </c>
      <c r="AD1222">
        <v>6</v>
      </c>
      <c r="AE1222">
        <v>5</v>
      </c>
      <c r="AF1222">
        <v>39</v>
      </c>
      <c r="AG1222">
        <v>0</v>
      </c>
      <c r="AH1222">
        <v>22</v>
      </c>
      <c r="AI1222">
        <v>11</v>
      </c>
      <c r="AJ1222">
        <v>17</v>
      </c>
      <c r="AK1222">
        <v>22</v>
      </c>
      <c r="AL1222">
        <v>0</v>
      </c>
      <c r="AM1222">
        <v>0.12</v>
      </c>
      <c r="AN1222">
        <v>1.5454545454545454</v>
      </c>
      <c r="AO1222">
        <v>0</v>
      </c>
      <c r="AP1222" t="s">
        <v>82</v>
      </c>
      <c r="AQ1222" t="s">
        <v>73</v>
      </c>
      <c r="AR1222" t="s">
        <v>1101</v>
      </c>
      <c r="AS1222">
        <v>3020</v>
      </c>
      <c r="AT1222">
        <v>3006</v>
      </c>
      <c r="AU1222">
        <v>0</v>
      </c>
      <c r="AV1222">
        <v>0</v>
      </c>
      <c r="AW1222">
        <v>6.0259999999999998</v>
      </c>
      <c r="AX1222">
        <v>0.21521428571428572</v>
      </c>
      <c r="AY1222">
        <v>8.393357142857143</v>
      </c>
      <c r="AZ1222" t="s">
        <v>74</v>
      </c>
      <c r="BA1222">
        <v>-2.393357142857143</v>
      </c>
      <c r="BB1222">
        <v>-11.120809824095586</v>
      </c>
      <c r="BC1222" t="s">
        <v>76</v>
      </c>
      <c r="BD1222">
        <v>0</v>
      </c>
      <c r="BE1222" t="s">
        <v>76</v>
      </c>
      <c r="BF1222">
        <v>5.5839999999999996</v>
      </c>
      <c r="BG1222" t="s">
        <v>5787</v>
      </c>
    </row>
    <row r="1223" spans="1:59" x14ac:dyDescent="0.25">
      <c r="A1223" t="s">
        <v>1405</v>
      </c>
      <c r="B1223" t="s">
        <v>156</v>
      </c>
      <c r="C1223">
        <v>2</v>
      </c>
      <c r="D1223">
        <v>607</v>
      </c>
      <c r="E1223">
        <v>3</v>
      </c>
      <c r="F1223" t="s">
        <v>66</v>
      </c>
      <c r="G1223" t="s">
        <v>67</v>
      </c>
      <c r="H1223" t="s">
        <v>68</v>
      </c>
      <c r="I1223" t="s">
        <v>7</v>
      </c>
      <c r="J1223" t="s">
        <v>7</v>
      </c>
      <c r="K1223" t="s">
        <v>70</v>
      </c>
      <c r="L1223">
        <v>50</v>
      </c>
      <c r="M1223">
        <v>1271603</v>
      </c>
      <c r="N1223">
        <v>6</v>
      </c>
      <c r="O1223">
        <v>4</v>
      </c>
      <c r="P1223" t="s">
        <v>109</v>
      </c>
      <c r="Q1223" t="s">
        <v>4518</v>
      </c>
      <c r="R1223">
        <v>55</v>
      </c>
      <c r="T1223">
        <v>10</v>
      </c>
      <c r="U1223">
        <v>15</v>
      </c>
      <c r="V1223">
        <v>6</v>
      </c>
      <c r="W1223">
        <v>0</v>
      </c>
      <c r="X1223">
        <v>6</v>
      </c>
      <c r="Y1223">
        <v>2</v>
      </c>
      <c r="Z1223">
        <v>18</v>
      </c>
      <c r="AA1223">
        <v>23</v>
      </c>
      <c r="AB1223">
        <v>50</v>
      </c>
      <c r="AC1223">
        <v>21</v>
      </c>
      <c r="AD1223">
        <v>12</v>
      </c>
      <c r="AE1223">
        <v>4</v>
      </c>
      <c r="AF1223">
        <v>37</v>
      </c>
      <c r="AG1223">
        <v>0</v>
      </c>
      <c r="AH1223">
        <v>29</v>
      </c>
      <c r="AI1223">
        <v>13</v>
      </c>
      <c r="AJ1223">
        <v>25</v>
      </c>
      <c r="AK1223">
        <v>29</v>
      </c>
      <c r="AL1223">
        <v>0</v>
      </c>
      <c r="AM1223">
        <v>0.12</v>
      </c>
      <c r="AN1223">
        <v>2.2727272727272729</v>
      </c>
      <c r="AO1223">
        <v>0</v>
      </c>
      <c r="AP1223" t="s">
        <v>82</v>
      </c>
      <c r="AQ1223" t="s">
        <v>73</v>
      </c>
      <c r="AR1223" t="s">
        <v>1101</v>
      </c>
      <c r="AS1223">
        <v>1720</v>
      </c>
      <c r="AT1223">
        <v>1730</v>
      </c>
      <c r="AU1223">
        <v>0</v>
      </c>
      <c r="AV1223">
        <v>0</v>
      </c>
      <c r="AW1223">
        <v>3.45</v>
      </c>
      <c r="AX1223">
        <v>0.16428571428571428</v>
      </c>
      <c r="AY1223">
        <v>6.0785714285714283</v>
      </c>
      <c r="AZ1223" t="s">
        <v>74</v>
      </c>
      <c r="BA1223">
        <v>-7.8571428571428292E-2</v>
      </c>
      <c r="BB1223">
        <v>-0.47826086956521568</v>
      </c>
      <c r="BC1223" t="s">
        <v>76</v>
      </c>
      <c r="BD1223">
        <v>0</v>
      </c>
      <c r="BE1223" t="s">
        <v>76</v>
      </c>
      <c r="BF1223">
        <v>3.5249999999999999</v>
      </c>
      <c r="BG1223" t="s">
        <v>5787</v>
      </c>
    </row>
    <row r="1224" spans="1:59" x14ac:dyDescent="0.25">
      <c r="A1224" t="s">
        <v>1406</v>
      </c>
      <c r="B1224" t="s">
        <v>156</v>
      </c>
      <c r="C1224">
        <v>2</v>
      </c>
      <c r="D1224">
        <v>608</v>
      </c>
      <c r="E1224">
        <v>3</v>
      </c>
      <c r="F1224" t="s">
        <v>66</v>
      </c>
      <c r="G1224" t="s">
        <v>67</v>
      </c>
      <c r="H1224" t="s">
        <v>68</v>
      </c>
      <c r="I1224" t="s">
        <v>7</v>
      </c>
      <c r="J1224" t="s">
        <v>7</v>
      </c>
      <c r="K1224" t="s">
        <v>70</v>
      </c>
      <c r="L1224">
        <v>50</v>
      </c>
      <c r="M1224">
        <v>1271605</v>
      </c>
      <c r="N1224">
        <v>6</v>
      </c>
      <c r="O1224">
        <v>4</v>
      </c>
      <c r="P1224" t="s">
        <v>109</v>
      </c>
      <c r="Q1224" t="s">
        <v>4518</v>
      </c>
      <c r="R1224">
        <v>55</v>
      </c>
      <c r="T1224">
        <v>13</v>
      </c>
      <c r="U1224">
        <v>18</v>
      </c>
      <c r="V1224">
        <v>6</v>
      </c>
      <c r="W1224">
        <v>0</v>
      </c>
      <c r="X1224">
        <v>6</v>
      </c>
      <c r="Y1224">
        <v>2</v>
      </c>
      <c r="Z1224">
        <v>21</v>
      </c>
      <c r="AA1224">
        <v>26</v>
      </c>
      <c r="AB1224">
        <v>50</v>
      </c>
      <c r="AC1224">
        <v>23</v>
      </c>
      <c r="AD1224">
        <v>8</v>
      </c>
      <c r="AE1224">
        <v>3</v>
      </c>
      <c r="AF1224">
        <v>34</v>
      </c>
      <c r="AG1224">
        <v>0</v>
      </c>
      <c r="AH1224">
        <v>27</v>
      </c>
      <c r="AI1224">
        <v>16</v>
      </c>
      <c r="AJ1224">
        <v>24</v>
      </c>
      <c r="AK1224">
        <v>27</v>
      </c>
      <c r="AL1224">
        <v>0</v>
      </c>
      <c r="AM1224">
        <v>0.12</v>
      </c>
      <c r="AN1224">
        <v>2.1818181818181817</v>
      </c>
      <c r="AO1224">
        <v>0</v>
      </c>
      <c r="AP1224" t="s">
        <v>82</v>
      </c>
      <c r="AQ1224" t="s">
        <v>73</v>
      </c>
      <c r="AR1224" t="s">
        <v>1101</v>
      </c>
      <c r="AS1224">
        <v>2516</v>
      </c>
      <c r="AT1224">
        <v>2526</v>
      </c>
      <c r="AU1224">
        <v>0</v>
      </c>
      <c r="AV1224">
        <v>0</v>
      </c>
      <c r="AW1224">
        <v>5.0419999999999998</v>
      </c>
      <c r="AX1224">
        <v>0.21921739130434781</v>
      </c>
      <c r="AY1224">
        <v>7.453391304347825</v>
      </c>
      <c r="AZ1224" t="s">
        <v>74</v>
      </c>
      <c r="BA1224">
        <v>-1.453391304347825</v>
      </c>
      <c r="BB1224">
        <v>-6.6299087663625507</v>
      </c>
      <c r="BC1224" t="s">
        <v>76</v>
      </c>
      <c r="BD1224">
        <v>0</v>
      </c>
      <c r="BE1224" t="s">
        <v>76</v>
      </c>
      <c r="BF1224">
        <v>5.44</v>
      </c>
      <c r="BG1224" t="s">
        <v>5787</v>
      </c>
    </row>
    <row r="1225" spans="1:59" x14ac:dyDescent="0.25">
      <c r="A1225" t="s">
        <v>1407</v>
      </c>
      <c r="B1225" t="s">
        <v>156</v>
      </c>
      <c r="C1225">
        <v>2</v>
      </c>
      <c r="D1225">
        <v>609</v>
      </c>
      <c r="E1225">
        <v>3</v>
      </c>
      <c r="F1225" t="s">
        <v>66</v>
      </c>
      <c r="G1225" t="s">
        <v>67</v>
      </c>
      <c r="H1225" t="s">
        <v>68</v>
      </c>
      <c r="I1225" t="s">
        <v>7</v>
      </c>
      <c r="J1225" t="s">
        <v>7</v>
      </c>
      <c r="K1225" t="s">
        <v>70</v>
      </c>
      <c r="L1225">
        <v>50</v>
      </c>
      <c r="M1225">
        <v>1271607</v>
      </c>
      <c r="N1225">
        <v>6</v>
      </c>
      <c r="O1225">
        <v>4</v>
      </c>
      <c r="P1225" t="s">
        <v>109</v>
      </c>
      <c r="Q1225" t="s">
        <v>4518</v>
      </c>
      <c r="R1225">
        <v>55</v>
      </c>
      <c r="T1225">
        <v>16</v>
      </c>
      <c r="U1225">
        <v>21</v>
      </c>
      <c r="V1225">
        <v>2</v>
      </c>
      <c r="W1225">
        <v>0</v>
      </c>
      <c r="X1225">
        <v>2</v>
      </c>
      <c r="Y1225">
        <v>0</v>
      </c>
      <c r="Z1225">
        <v>18</v>
      </c>
      <c r="AA1225">
        <v>23</v>
      </c>
      <c r="AB1225">
        <v>50</v>
      </c>
      <c r="AC1225">
        <v>24</v>
      </c>
      <c r="AD1225">
        <v>3</v>
      </c>
      <c r="AE1225">
        <v>0</v>
      </c>
      <c r="AF1225">
        <v>27</v>
      </c>
      <c r="AG1225">
        <v>0</v>
      </c>
      <c r="AH1225">
        <v>26</v>
      </c>
      <c r="AI1225">
        <v>23</v>
      </c>
      <c r="AJ1225">
        <v>26</v>
      </c>
      <c r="AK1225">
        <v>26</v>
      </c>
      <c r="AL1225">
        <v>0</v>
      </c>
      <c r="AM1225">
        <v>0.12</v>
      </c>
      <c r="AN1225">
        <v>2.3636363636363638</v>
      </c>
      <c r="AO1225">
        <v>0</v>
      </c>
      <c r="AP1225" t="s">
        <v>82</v>
      </c>
      <c r="AQ1225" t="s">
        <v>73</v>
      </c>
      <c r="AR1225" t="s">
        <v>1101</v>
      </c>
      <c r="AS1225">
        <v>2715</v>
      </c>
      <c r="AT1225">
        <v>2653</v>
      </c>
      <c r="AU1225">
        <v>0</v>
      </c>
      <c r="AV1225">
        <v>0</v>
      </c>
      <c r="AW1225">
        <v>5.3680000000000003</v>
      </c>
      <c r="AX1225">
        <v>0.22366666666666668</v>
      </c>
      <c r="AY1225">
        <v>6.0390000000000006</v>
      </c>
      <c r="AZ1225" t="s">
        <v>74</v>
      </c>
      <c r="BA1225">
        <v>-3.900000000000059E-2</v>
      </c>
      <c r="BB1225">
        <v>-0.17436661698957043</v>
      </c>
      <c r="BC1225" t="s">
        <v>81</v>
      </c>
      <c r="BD1225">
        <v>0</v>
      </c>
      <c r="BE1225" t="s">
        <v>76</v>
      </c>
      <c r="BF1225">
        <v>5.2930000000000001</v>
      </c>
      <c r="BG1225" t="s">
        <v>5787</v>
      </c>
    </row>
    <row r="1226" spans="1:59" x14ac:dyDescent="0.25">
      <c r="A1226" t="s">
        <v>1408</v>
      </c>
      <c r="B1226" t="s">
        <v>156</v>
      </c>
      <c r="C1226">
        <v>2</v>
      </c>
      <c r="D1226">
        <v>610</v>
      </c>
      <c r="E1226">
        <v>3</v>
      </c>
      <c r="F1226" t="s">
        <v>66</v>
      </c>
      <c r="G1226" t="s">
        <v>67</v>
      </c>
      <c r="H1226" t="s">
        <v>68</v>
      </c>
      <c r="I1226" t="s">
        <v>3</v>
      </c>
      <c r="J1226" t="s">
        <v>69</v>
      </c>
      <c r="K1226" t="s">
        <v>70</v>
      </c>
      <c r="L1226">
        <v>50</v>
      </c>
      <c r="M1226">
        <v>1271609</v>
      </c>
      <c r="N1226">
        <v>13</v>
      </c>
      <c r="O1226">
        <v>4</v>
      </c>
      <c r="P1226" t="s">
        <v>109</v>
      </c>
      <c r="Q1226" t="s">
        <v>4519</v>
      </c>
      <c r="R1226">
        <v>56</v>
      </c>
      <c r="T1226">
        <v>34</v>
      </c>
      <c r="U1226">
        <v>39</v>
      </c>
      <c r="V1226">
        <v>1</v>
      </c>
      <c r="W1226">
        <v>0</v>
      </c>
      <c r="X1226">
        <v>1</v>
      </c>
      <c r="Y1226">
        <v>0</v>
      </c>
      <c r="Z1226">
        <v>35</v>
      </c>
      <c r="AA1226">
        <v>40</v>
      </c>
      <c r="AB1226">
        <v>50</v>
      </c>
      <c r="AC1226">
        <v>39</v>
      </c>
      <c r="AD1226">
        <v>1</v>
      </c>
      <c r="AE1226">
        <v>0</v>
      </c>
      <c r="AF1226">
        <v>40</v>
      </c>
      <c r="AG1226">
        <v>0</v>
      </c>
      <c r="AH1226">
        <v>11</v>
      </c>
      <c r="AI1226">
        <v>10</v>
      </c>
      <c r="AJ1226">
        <v>11</v>
      </c>
      <c r="AK1226">
        <v>11</v>
      </c>
      <c r="AL1226">
        <v>0</v>
      </c>
      <c r="AM1226">
        <v>0.26</v>
      </c>
      <c r="AN1226">
        <v>1</v>
      </c>
      <c r="AO1226">
        <v>0</v>
      </c>
      <c r="AP1226" t="s">
        <v>72</v>
      </c>
      <c r="AQ1226" t="s">
        <v>73</v>
      </c>
      <c r="AR1226" t="s">
        <v>1101</v>
      </c>
      <c r="AS1226">
        <v>6150</v>
      </c>
      <c r="AT1226">
        <v>6128</v>
      </c>
      <c r="AU1226">
        <v>0</v>
      </c>
      <c r="AV1226">
        <v>0</v>
      </c>
      <c r="AW1226">
        <v>12.278</v>
      </c>
      <c r="AX1226">
        <v>0.31482051282051282</v>
      </c>
      <c r="AY1226">
        <v>12.592820512820513</v>
      </c>
      <c r="AZ1226" t="s">
        <v>74</v>
      </c>
      <c r="BA1226">
        <v>0.40717948717948715</v>
      </c>
      <c r="BB1226">
        <v>1.2933702557419775</v>
      </c>
      <c r="BC1226" t="s">
        <v>75</v>
      </c>
      <c r="BD1226">
        <v>0</v>
      </c>
      <c r="BE1226" t="s">
        <v>76</v>
      </c>
      <c r="BF1226">
        <v>12.246</v>
      </c>
      <c r="BG1226" t="s">
        <v>5788</v>
      </c>
    </row>
    <row r="1227" spans="1:59" x14ac:dyDescent="0.25">
      <c r="A1227" t="s">
        <v>1409</v>
      </c>
      <c r="B1227" t="s">
        <v>156</v>
      </c>
      <c r="C1227">
        <v>2</v>
      </c>
      <c r="D1227">
        <v>611</v>
      </c>
      <c r="E1227">
        <v>3</v>
      </c>
      <c r="F1227" t="s">
        <v>66</v>
      </c>
      <c r="G1227" t="s">
        <v>67</v>
      </c>
      <c r="H1227" t="s">
        <v>68</v>
      </c>
      <c r="I1227" t="s">
        <v>3</v>
      </c>
      <c r="J1227" t="s">
        <v>69</v>
      </c>
      <c r="K1227" t="s">
        <v>70</v>
      </c>
      <c r="L1227">
        <v>50</v>
      </c>
      <c r="M1227">
        <v>1271611</v>
      </c>
      <c r="N1227">
        <v>10</v>
      </c>
      <c r="O1227">
        <v>4</v>
      </c>
      <c r="P1227" t="s">
        <v>109</v>
      </c>
      <c r="Q1227" t="s">
        <v>4519</v>
      </c>
      <c r="R1227">
        <v>56</v>
      </c>
      <c r="T1227">
        <v>13</v>
      </c>
      <c r="U1227">
        <v>18</v>
      </c>
      <c r="V1227">
        <v>3</v>
      </c>
      <c r="W1227">
        <v>0</v>
      </c>
      <c r="X1227">
        <v>3</v>
      </c>
      <c r="Y1227">
        <v>9</v>
      </c>
      <c r="Z1227">
        <v>25</v>
      </c>
      <c r="AA1227">
        <v>30</v>
      </c>
      <c r="AB1227">
        <v>50</v>
      </c>
      <c r="AC1227">
        <v>18</v>
      </c>
      <c r="AD1227">
        <v>3</v>
      </c>
      <c r="AE1227">
        <v>9</v>
      </c>
      <c r="AF1227">
        <v>30</v>
      </c>
      <c r="AG1227">
        <v>0</v>
      </c>
      <c r="AH1227">
        <v>32</v>
      </c>
      <c r="AI1227">
        <v>20</v>
      </c>
      <c r="AJ1227">
        <v>23</v>
      </c>
      <c r="AK1227">
        <v>32</v>
      </c>
      <c r="AL1227">
        <v>0</v>
      </c>
      <c r="AM1227">
        <v>0.2</v>
      </c>
      <c r="AN1227">
        <v>2.0909090909090908</v>
      </c>
      <c r="AO1227">
        <v>0</v>
      </c>
      <c r="AP1227" t="s">
        <v>72</v>
      </c>
      <c r="AQ1227" t="s">
        <v>73</v>
      </c>
      <c r="AR1227" t="s">
        <v>1101</v>
      </c>
      <c r="AS1227">
        <v>2453</v>
      </c>
      <c r="AT1227">
        <v>2559</v>
      </c>
      <c r="AU1227">
        <v>0</v>
      </c>
      <c r="AV1227">
        <v>0</v>
      </c>
      <c r="AW1227">
        <v>5.0119999999999996</v>
      </c>
      <c r="AX1227">
        <v>0.27844444444444444</v>
      </c>
      <c r="AY1227">
        <v>8.3533333333333335</v>
      </c>
      <c r="AZ1227" t="s">
        <v>74</v>
      </c>
      <c r="BA1227">
        <v>1.6466666666666665</v>
      </c>
      <c r="BB1227">
        <v>5.9138068635275332</v>
      </c>
      <c r="BC1227" t="s">
        <v>76</v>
      </c>
      <c r="BD1227">
        <v>0</v>
      </c>
      <c r="BE1227" t="s">
        <v>76</v>
      </c>
      <c r="BF1227">
        <v>5.4589999999999996</v>
      </c>
      <c r="BG1227" t="s">
        <v>5788</v>
      </c>
    </row>
    <row r="1228" spans="1:59" x14ac:dyDescent="0.25">
      <c r="A1228" t="s">
        <v>1410</v>
      </c>
      <c r="B1228" t="s">
        <v>156</v>
      </c>
      <c r="C1228">
        <v>2</v>
      </c>
      <c r="D1228">
        <v>612</v>
      </c>
      <c r="E1228">
        <v>3</v>
      </c>
      <c r="F1228" t="s">
        <v>66</v>
      </c>
      <c r="G1228" t="s">
        <v>67</v>
      </c>
      <c r="H1228" t="s">
        <v>68</v>
      </c>
      <c r="I1228" t="s">
        <v>3</v>
      </c>
      <c r="J1228" t="s">
        <v>69</v>
      </c>
      <c r="K1228" t="s">
        <v>70</v>
      </c>
      <c r="L1228">
        <v>50</v>
      </c>
      <c r="M1228">
        <v>1271613</v>
      </c>
      <c r="N1228">
        <v>14</v>
      </c>
      <c r="O1228">
        <v>4</v>
      </c>
      <c r="P1228" t="s">
        <v>109</v>
      </c>
      <c r="Q1228" t="s">
        <v>4519</v>
      </c>
      <c r="R1228">
        <v>56</v>
      </c>
      <c r="T1228">
        <v>35</v>
      </c>
      <c r="U1228">
        <v>40</v>
      </c>
      <c r="V1228">
        <v>1</v>
      </c>
      <c r="W1228">
        <v>0</v>
      </c>
      <c r="X1228">
        <v>1</v>
      </c>
      <c r="Y1228">
        <v>1</v>
      </c>
      <c r="Z1228">
        <v>37</v>
      </c>
      <c r="AA1228">
        <v>42</v>
      </c>
      <c r="AB1228">
        <v>50</v>
      </c>
      <c r="AC1228">
        <v>40</v>
      </c>
      <c r="AD1228">
        <v>1</v>
      </c>
      <c r="AE1228">
        <v>1</v>
      </c>
      <c r="AF1228">
        <v>42</v>
      </c>
      <c r="AG1228">
        <v>0</v>
      </c>
      <c r="AH1228">
        <v>10</v>
      </c>
      <c r="AI1228">
        <v>8</v>
      </c>
      <c r="AJ1228">
        <v>9</v>
      </c>
      <c r="AK1228">
        <v>10</v>
      </c>
      <c r="AL1228">
        <v>0</v>
      </c>
      <c r="AM1228">
        <v>0.28000000000000003</v>
      </c>
      <c r="AN1228">
        <v>0.81818181818181823</v>
      </c>
      <c r="AO1228">
        <v>0</v>
      </c>
      <c r="AP1228" t="s">
        <v>72</v>
      </c>
      <c r="AQ1228" t="s">
        <v>73</v>
      </c>
      <c r="AR1228" t="s">
        <v>1101</v>
      </c>
      <c r="AS1228">
        <v>6582</v>
      </c>
      <c r="AT1228">
        <v>6540</v>
      </c>
      <c r="AU1228">
        <v>0</v>
      </c>
      <c r="AV1228">
        <v>0</v>
      </c>
      <c r="AW1228">
        <v>13.122</v>
      </c>
      <c r="AX1228">
        <v>0.32805000000000001</v>
      </c>
      <c r="AY1228">
        <v>13.7781</v>
      </c>
      <c r="AZ1228" t="s">
        <v>74</v>
      </c>
      <c r="BA1228">
        <v>0.22189999999999976</v>
      </c>
      <c r="BB1228">
        <v>0.67642127724432177</v>
      </c>
      <c r="BC1228" t="s">
        <v>76</v>
      </c>
      <c r="BD1228">
        <v>0</v>
      </c>
      <c r="BE1228" t="s">
        <v>76</v>
      </c>
      <c r="BF1228">
        <v>13.288</v>
      </c>
      <c r="BG1228" t="s">
        <v>5788</v>
      </c>
    </row>
    <row r="1229" spans="1:59" x14ac:dyDescent="0.25">
      <c r="A1229" t="s">
        <v>1411</v>
      </c>
      <c r="B1229" t="s">
        <v>156</v>
      </c>
      <c r="C1229">
        <v>2</v>
      </c>
      <c r="D1229">
        <v>613</v>
      </c>
      <c r="E1229">
        <v>3</v>
      </c>
      <c r="F1229" t="s">
        <v>66</v>
      </c>
      <c r="G1229" t="s">
        <v>67</v>
      </c>
      <c r="H1229" t="s">
        <v>68</v>
      </c>
      <c r="I1229" t="s">
        <v>3</v>
      </c>
      <c r="J1229" t="s">
        <v>69</v>
      </c>
      <c r="K1229" t="s">
        <v>70</v>
      </c>
      <c r="L1229">
        <v>50</v>
      </c>
      <c r="M1229">
        <v>1271615</v>
      </c>
      <c r="N1229">
        <v>10</v>
      </c>
      <c r="O1229">
        <v>4</v>
      </c>
      <c r="P1229" t="s">
        <v>109</v>
      </c>
      <c r="Q1229" t="s">
        <v>4519</v>
      </c>
      <c r="R1229">
        <v>56</v>
      </c>
      <c r="T1229">
        <v>29</v>
      </c>
      <c r="U1229">
        <v>34</v>
      </c>
      <c r="V1229">
        <v>3</v>
      </c>
      <c r="W1229">
        <v>0</v>
      </c>
      <c r="X1229">
        <v>3</v>
      </c>
      <c r="Y1229">
        <v>4</v>
      </c>
      <c r="Z1229">
        <v>36</v>
      </c>
      <c r="AA1229">
        <v>41</v>
      </c>
      <c r="AB1229">
        <v>50</v>
      </c>
      <c r="AC1229">
        <v>34</v>
      </c>
      <c r="AD1229">
        <v>3</v>
      </c>
      <c r="AE1229">
        <v>4</v>
      </c>
      <c r="AF1229">
        <v>41</v>
      </c>
      <c r="AG1229">
        <v>0</v>
      </c>
      <c r="AH1229">
        <v>16</v>
      </c>
      <c r="AI1229">
        <v>9</v>
      </c>
      <c r="AJ1229">
        <v>12</v>
      </c>
      <c r="AK1229">
        <v>16</v>
      </c>
      <c r="AL1229">
        <v>0</v>
      </c>
      <c r="AM1229">
        <v>0.2</v>
      </c>
      <c r="AN1229">
        <v>1.0909090909090908</v>
      </c>
      <c r="AO1229">
        <v>0</v>
      </c>
      <c r="AP1229" t="s">
        <v>72</v>
      </c>
      <c r="AQ1229" t="s">
        <v>73</v>
      </c>
      <c r="AR1229" t="s">
        <v>1101</v>
      </c>
      <c r="AS1229">
        <v>3912</v>
      </c>
      <c r="AT1229">
        <v>3915</v>
      </c>
      <c r="AU1229">
        <v>0</v>
      </c>
      <c r="AV1229">
        <v>0</v>
      </c>
      <c r="AW1229">
        <v>7.827</v>
      </c>
      <c r="AX1229">
        <v>0.23020588235294118</v>
      </c>
      <c r="AY1229">
        <v>9.4384411764705884</v>
      </c>
      <c r="AZ1229" t="s">
        <v>74</v>
      </c>
      <c r="BA1229">
        <v>0.56155882352941155</v>
      </c>
      <c r="BB1229">
        <v>2.4393765171841055</v>
      </c>
      <c r="BC1229" t="s">
        <v>76</v>
      </c>
      <c r="BD1229">
        <v>0</v>
      </c>
      <c r="BE1229" t="s">
        <v>76</v>
      </c>
      <c r="BF1229">
        <v>7.843</v>
      </c>
      <c r="BG1229" t="s">
        <v>5788</v>
      </c>
    </row>
    <row r="1230" spans="1:59" x14ac:dyDescent="0.25">
      <c r="A1230" t="s">
        <v>1412</v>
      </c>
      <c r="B1230" t="s">
        <v>156</v>
      </c>
      <c r="C1230">
        <v>2</v>
      </c>
      <c r="D1230">
        <v>614</v>
      </c>
      <c r="E1230">
        <v>3</v>
      </c>
      <c r="F1230" t="s">
        <v>66</v>
      </c>
      <c r="G1230" t="s">
        <v>67</v>
      </c>
      <c r="H1230" t="s">
        <v>68</v>
      </c>
      <c r="I1230" t="s">
        <v>3</v>
      </c>
      <c r="J1230" t="s">
        <v>69</v>
      </c>
      <c r="K1230" t="s">
        <v>70</v>
      </c>
      <c r="L1230">
        <v>50</v>
      </c>
      <c r="M1230">
        <v>1271617</v>
      </c>
      <c r="N1230">
        <v>16</v>
      </c>
      <c r="O1230">
        <v>4</v>
      </c>
      <c r="P1230" t="s">
        <v>109</v>
      </c>
      <c r="Q1230" t="s">
        <v>4519</v>
      </c>
      <c r="R1230">
        <v>56</v>
      </c>
      <c r="T1230">
        <v>40</v>
      </c>
      <c r="U1230">
        <v>45</v>
      </c>
      <c r="V1230">
        <v>0</v>
      </c>
      <c r="W1230">
        <v>0</v>
      </c>
      <c r="X1230">
        <v>0</v>
      </c>
      <c r="Y1230">
        <v>1</v>
      </c>
      <c r="Z1230">
        <v>41</v>
      </c>
      <c r="AA1230">
        <v>46</v>
      </c>
      <c r="AB1230">
        <v>50</v>
      </c>
      <c r="AC1230">
        <v>45</v>
      </c>
      <c r="AD1230">
        <v>0</v>
      </c>
      <c r="AE1230">
        <v>1</v>
      </c>
      <c r="AF1230">
        <v>46</v>
      </c>
      <c r="AG1230">
        <v>0</v>
      </c>
      <c r="AH1230">
        <v>5</v>
      </c>
      <c r="AI1230">
        <v>4</v>
      </c>
      <c r="AJ1230">
        <v>4</v>
      </c>
      <c r="AK1230">
        <v>5</v>
      </c>
      <c r="AL1230">
        <v>0</v>
      </c>
      <c r="AM1230">
        <v>0.32</v>
      </c>
      <c r="AN1230">
        <v>0.36363636363636365</v>
      </c>
      <c r="AO1230">
        <v>0</v>
      </c>
      <c r="AP1230" t="s">
        <v>72</v>
      </c>
      <c r="AQ1230" t="s">
        <v>73</v>
      </c>
      <c r="AR1230" t="s">
        <v>1101</v>
      </c>
      <c r="AS1230">
        <v>7350</v>
      </c>
      <c r="AT1230">
        <v>7206</v>
      </c>
      <c r="AU1230">
        <v>0</v>
      </c>
      <c r="AV1230">
        <v>0</v>
      </c>
      <c r="AW1230">
        <v>14.555999999999999</v>
      </c>
      <c r="AX1230">
        <v>0.32346666666666662</v>
      </c>
      <c r="AY1230">
        <v>14.879466666666664</v>
      </c>
      <c r="AZ1230" t="s">
        <v>74</v>
      </c>
      <c r="BA1230">
        <v>1.120533333333336</v>
      </c>
      <c r="BB1230">
        <v>3.4641384995878077</v>
      </c>
      <c r="BC1230" t="s">
        <v>76</v>
      </c>
      <c r="BD1230">
        <v>0</v>
      </c>
      <c r="BE1230" t="s">
        <v>76</v>
      </c>
      <c r="BF1230">
        <v>14.804</v>
      </c>
      <c r="BG1230" t="s">
        <v>5788</v>
      </c>
    </row>
    <row r="1231" spans="1:59" x14ac:dyDescent="0.25">
      <c r="A1231" t="s">
        <v>1413</v>
      </c>
      <c r="B1231" t="s">
        <v>156</v>
      </c>
      <c r="C1231">
        <v>2</v>
      </c>
      <c r="D1231">
        <v>615</v>
      </c>
      <c r="E1231">
        <v>3</v>
      </c>
      <c r="F1231" t="s">
        <v>66</v>
      </c>
      <c r="G1231" t="s">
        <v>67</v>
      </c>
      <c r="H1231" t="s">
        <v>77</v>
      </c>
      <c r="I1231" t="s">
        <v>5</v>
      </c>
      <c r="J1231" t="s">
        <v>78</v>
      </c>
      <c r="K1231" t="s">
        <v>70</v>
      </c>
      <c r="L1231">
        <v>50</v>
      </c>
      <c r="M1231">
        <v>1271619</v>
      </c>
      <c r="N1231">
        <v>5</v>
      </c>
      <c r="O1231">
        <v>4</v>
      </c>
      <c r="P1231" t="s">
        <v>109</v>
      </c>
      <c r="Q1231" t="s">
        <v>4519</v>
      </c>
      <c r="R1231">
        <v>56</v>
      </c>
      <c r="T1231">
        <v>0</v>
      </c>
      <c r="U1231">
        <v>4</v>
      </c>
      <c r="V1231">
        <v>0</v>
      </c>
      <c r="W1231">
        <v>0</v>
      </c>
      <c r="X1231">
        <v>0</v>
      </c>
      <c r="Y1231">
        <v>0</v>
      </c>
      <c r="Z1231">
        <v>0</v>
      </c>
      <c r="AA1231">
        <v>4</v>
      </c>
      <c r="AB1231">
        <v>50</v>
      </c>
      <c r="AC1231">
        <v>4</v>
      </c>
      <c r="AD1231">
        <v>0</v>
      </c>
      <c r="AE1231">
        <v>0</v>
      </c>
      <c r="AF1231">
        <v>4</v>
      </c>
      <c r="AG1231">
        <v>0</v>
      </c>
      <c r="AH1231">
        <v>46</v>
      </c>
      <c r="AI1231">
        <v>46</v>
      </c>
      <c r="AJ1231">
        <v>46</v>
      </c>
      <c r="AK1231">
        <v>46</v>
      </c>
      <c r="AL1231">
        <v>0</v>
      </c>
      <c r="AM1231">
        <v>0.1</v>
      </c>
      <c r="AN1231">
        <v>4.1818181818181817</v>
      </c>
      <c r="AO1231">
        <v>0</v>
      </c>
      <c r="AP1231" t="s">
        <v>79</v>
      </c>
      <c r="AQ1231" t="s">
        <v>73</v>
      </c>
      <c r="AR1231" t="s">
        <v>1101</v>
      </c>
      <c r="AS1231">
        <v>0</v>
      </c>
      <c r="AT1231">
        <v>0</v>
      </c>
      <c r="AU1231">
        <v>0</v>
      </c>
      <c r="AV1231">
        <v>0</v>
      </c>
      <c r="AW1231">
        <v>0</v>
      </c>
      <c r="AX1231">
        <v>0</v>
      </c>
      <c r="AY1231">
        <v>0</v>
      </c>
      <c r="AZ1231" t="s">
        <v>80</v>
      </c>
      <c r="BA1231">
        <v>5</v>
      </c>
      <c r="BB1231">
        <v>0</v>
      </c>
      <c r="BC1231" t="s">
        <v>76</v>
      </c>
      <c r="BD1231">
        <v>0</v>
      </c>
      <c r="BE1231" t="s">
        <v>76</v>
      </c>
      <c r="BF1231">
        <v>5.6382373333333327</v>
      </c>
      <c r="BG1231" t="s">
        <v>5788</v>
      </c>
    </row>
    <row r="1232" spans="1:59" x14ac:dyDescent="0.25">
      <c r="A1232" t="s">
        <v>1414</v>
      </c>
      <c r="B1232" t="s">
        <v>156</v>
      </c>
      <c r="C1232">
        <v>2</v>
      </c>
      <c r="D1232">
        <v>616</v>
      </c>
      <c r="E1232">
        <v>3</v>
      </c>
      <c r="F1232" t="s">
        <v>66</v>
      </c>
      <c r="G1232" t="s">
        <v>67</v>
      </c>
      <c r="H1232" t="s">
        <v>68</v>
      </c>
      <c r="I1232" t="s">
        <v>3</v>
      </c>
      <c r="J1232" t="s">
        <v>69</v>
      </c>
      <c r="K1232" t="s">
        <v>70</v>
      </c>
      <c r="L1232">
        <v>50</v>
      </c>
      <c r="M1232">
        <v>1271621</v>
      </c>
      <c r="N1232">
        <v>10</v>
      </c>
      <c r="O1232">
        <v>4</v>
      </c>
      <c r="P1232" t="s">
        <v>109</v>
      </c>
      <c r="Q1232" t="s">
        <v>4519</v>
      </c>
      <c r="R1232">
        <v>56</v>
      </c>
      <c r="T1232">
        <v>10</v>
      </c>
      <c r="U1232">
        <v>15</v>
      </c>
      <c r="V1232">
        <v>2</v>
      </c>
      <c r="W1232">
        <v>0</v>
      </c>
      <c r="X1232">
        <v>2</v>
      </c>
      <c r="Y1232">
        <v>16</v>
      </c>
      <c r="Z1232">
        <v>28</v>
      </c>
      <c r="AA1232">
        <v>33</v>
      </c>
      <c r="AB1232">
        <v>50</v>
      </c>
      <c r="AC1232">
        <v>15</v>
      </c>
      <c r="AD1232">
        <v>2</v>
      </c>
      <c r="AE1232">
        <v>16</v>
      </c>
      <c r="AF1232">
        <v>33</v>
      </c>
      <c r="AG1232">
        <v>0</v>
      </c>
      <c r="AH1232">
        <v>35</v>
      </c>
      <c r="AI1232">
        <v>17</v>
      </c>
      <c r="AJ1232">
        <v>19</v>
      </c>
      <c r="AK1232">
        <v>35</v>
      </c>
      <c r="AL1232">
        <v>0</v>
      </c>
      <c r="AM1232">
        <v>0.2</v>
      </c>
      <c r="AN1232">
        <v>1.7272727272727273</v>
      </c>
      <c r="AO1232">
        <v>0</v>
      </c>
      <c r="AP1232" t="s">
        <v>72</v>
      </c>
      <c r="AQ1232" t="s">
        <v>73</v>
      </c>
      <c r="AR1232" t="s">
        <v>1101</v>
      </c>
      <c r="AS1232">
        <v>1383</v>
      </c>
      <c r="AT1232">
        <v>1894</v>
      </c>
      <c r="AU1232">
        <v>0</v>
      </c>
      <c r="AV1232">
        <v>0</v>
      </c>
      <c r="AW1232">
        <v>3.2770000000000001</v>
      </c>
      <c r="AX1232">
        <v>0.21846666666666667</v>
      </c>
      <c r="AY1232">
        <v>7.2094000000000005</v>
      </c>
      <c r="AZ1232" t="s">
        <v>74</v>
      </c>
      <c r="BA1232">
        <v>2.7905999999999995</v>
      </c>
      <c r="BB1232">
        <v>12.773573390296001</v>
      </c>
      <c r="BC1232" t="s">
        <v>76</v>
      </c>
      <c r="BD1232">
        <v>0</v>
      </c>
      <c r="BE1232" t="s">
        <v>76</v>
      </c>
      <c r="BF1232">
        <v>3.3679999999999999</v>
      </c>
      <c r="BG1232" t="s">
        <v>5788</v>
      </c>
    </row>
    <row r="1233" spans="1:59" x14ac:dyDescent="0.25">
      <c r="A1233" t="s">
        <v>1415</v>
      </c>
      <c r="B1233" t="s">
        <v>156</v>
      </c>
      <c r="C1233">
        <v>2</v>
      </c>
      <c r="D1233">
        <v>617</v>
      </c>
      <c r="E1233">
        <v>3</v>
      </c>
      <c r="F1233" t="s">
        <v>66</v>
      </c>
      <c r="G1233" t="s">
        <v>67</v>
      </c>
      <c r="H1233" t="s">
        <v>68</v>
      </c>
      <c r="I1233" t="s">
        <v>3</v>
      </c>
      <c r="J1233" t="s">
        <v>69</v>
      </c>
      <c r="K1233" t="s">
        <v>70</v>
      </c>
      <c r="L1233">
        <v>50</v>
      </c>
      <c r="M1233">
        <v>1271623</v>
      </c>
      <c r="N1233">
        <v>10</v>
      </c>
      <c r="O1233">
        <v>4</v>
      </c>
      <c r="P1233" t="s">
        <v>109</v>
      </c>
      <c r="Q1233" t="s">
        <v>4519</v>
      </c>
      <c r="R1233">
        <v>56</v>
      </c>
      <c r="T1233">
        <v>14</v>
      </c>
      <c r="U1233">
        <v>19</v>
      </c>
      <c r="V1233">
        <v>10</v>
      </c>
      <c r="W1233">
        <v>0</v>
      </c>
      <c r="X1233">
        <v>10</v>
      </c>
      <c r="Y1233">
        <v>5</v>
      </c>
      <c r="Z1233">
        <v>29</v>
      </c>
      <c r="AA1233">
        <v>34</v>
      </c>
      <c r="AB1233">
        <v>50</v>
      </c>
      <c r="AC1233">
        <v>19</v>
      </c>
      <c r="AD1233">
        <v>10</v>
      </c>
      <c r="AE1233">
        <v>5</v>
      </c>
      <c r="AF1233">
        <v>34</v>
      </c>
      <c r="AG1233">
        <v>0</v>
      </c>
      <c r="AH1233">
        <v>31</v>
      </c>
      <c r="AI1233">
        <v>16</v>
      </c>
      <c r="AJ1233">
        <v>26</v>
      </c>
      <c r="AK1233">
        <v>31</v>
      </c>
      <c r="AL1233">
        <v>0</v>
      </c>
      <c r="AM1233">
        <v>0.2</v>
      </c>
      <c r="AN1233">
        <v>2.3636363636363638</v>
      </c>
      <c r="AO1233">
        <v>0</v>
      </c>
      <c r="AP1233" t="s">
        <v>72</v>
      </c>
      <c r="AQ1233" t="s">
        <v>73</v>
      </c>
      <c r="AR1233" t="s">
        <v>1101</v>
      </c>
      <c r="AS1233">
        <v>3212</v>
      </c>
      <c r="AT1233">
        <v>3191</v>
      </c>
      <c r="AU1233">
        <v>0</v>
      </c>
      <c r="AV1233">
        <v>0</v>
      </c>
      <c r="AW1233">
        <v>6.4029999999999996</v>
      </c>
      <c r="AX1233">
        <v>0.33699999999999997</v>
      </c>
      <c r="AY1233">
        <v>11.457999999999998</v>
      </c>
      <c r="AZ1233" t="s">
        <v>74</v>
      </c>
      <c r="BA1233">
        <v>-1.4579999999999984</v>
      </c>
      <c r="BB1233">
        <v>-4.3264094955489574</v>
      </c>
      <c r="BC1233" t="s">
        <v>76</v>
      </c>
      <c r="BD1233">
        <v>0</v>
      </c>
      <c r="BE1233" t="s">
        <v>76</v>
      </c>
      <c r="BF1233">
        <v>6.4459999999999997</v>
      </c>
      <c r="BG1233" t="s">
        <v>5788</v>
      </c>
    </row>
    <row r="1234" spans="1:59" x14ac:dyDescent="0.25">
      <c r="A1234" t="s">
        <v>1416</v>
      </c>
      <c r="B1234" t="s">
        <v>156</v>
      </c>
      <c r="C1234">
        <v>2</v>
      </c>
      <c r="D1234">
        <v>618</v>
      </c>
      <c r="E1234">
        <v>3</v>
      </c>
      <c r="F1234" t="s">
        <v>66</v>
      </c>
      <c r="G1234" t="s">
        <v>67</v>
      </c>
      <c r="H1234" t="s">
        <v>68</v>
      </c>
      <c r="I1234" t="s">
        <v>3</v>
      </c>
      <c r="J1234" t="s">
        <v>69</v>
      </c>
      <c r="K1234" t="s">
        <v>70</v>
      </c>
      <c r="L1234">
        <v>50</v>
      </c>
      <c r="M1234">
        <v>1271625</v>
      </c>
      <c r="N1234">
        <v>10</v>
      </c>
      <c r="O1234">
        <v>4</v>
      </c>
      <c r="P1234" t="s">
        <v>109</v>
      </c>
      <c r="Q1234" t="s">
        <v>4519</v>
      </c>
      <c r="R1234">
        <v>56</v>
      </c>
      <c r="T1234">
        <v>10</v>
      </c>
      <c r="U1234">
        <v>15</v>
      </c>
      <c r="V1234">
        <v>27</v>
      </c>
      <c r="W1234">
        <v>0</v>
      </c>
      <c r="X1234">
        <v>27</v>
      </c>
      <c r="Y1234">
        <v>1</v>
      </c>
      <c r="Z1234">
        <v>38</v>
      </c>
      <c r="AA1234">
        <v>43</v>
      </c>
      <c r="AB1234">
        <v>50</v>
      </c>
      <c r="AC1234">
        <v>15</v>
      </c>
      <c r="AD1234">
        <v>27</v>
      </c>
      <c r="AE1234">
        <v>1</v>
      </c>
      <c r="AF1234">
        <v>43</v>
      </c>
      <c r="AG1234">
        <v>0</v>
      </c>
      <c r="AH1234">
        <v>35</v>
      </c>
      <c r="AI1234">
        <v>7</v>
      </c>
      <c r="AJ1234">
        <v>34</v>
      </c>
      <c r="AK1234">
        <v>35</v>
      </c>
      <c r="AL1234">
        <v>0</v>
      </c>
      <c r="AM1234">
        <v>0.2</v>
      </c>
      <c r="AN1234">
        <v>3.0909090909090908</v>
      </c>
      <c r="AO1234">
        <v>0</v>
      </c>
      <c r="AP1234" t="s">
        <v>72</v>
      </c>
      <c r="AQ1234" t="s">
        <v>73</v>
      </c>
      <c r="AR1234" t="s">
        <v>1101</v>
      </c>
      <c r="AS1234">
        <v>2769</v>
      </c>
      <c r="AT1234">
        <v>2752</v>
      </c>
      <c r="AU1234">
        <v>0</v>
      </c>
      <c r="AV1234">
        <v>0</v>
      </c>
      <c r="AW1234">
        <v>5.5209999999999999</v>
      </c>
      <c r="AX1234">
        <v>0.36806666666666665</v>
      </c>
      <c r="AY1234">
        <v>15.826866666666666</v>
      </c>
      <c r="AZ1234" t="s">
        <v>74</v>
      </c>
      <c r="BA1234">
        <v>-5.8268666666666658</v>
      </c>
      <c r="BB1234">
        <v>-15.831008875203766</v>
      </c>
      <c r="BC1234" t="s">
        <v>76</v>
      </c>
      <c r="BD1234">
        <v>0</v>
      </c>
      <c r="BE1234" t="s">
        <v>76</v>
      </c>
      <c r="BF1234">
        <v>5.6340000000000003</v>
      </c>
      <c r="BG1234" t="s">
        <v>5788</v>
      </c>
    </row>
    <row r="1235" spans="1:59" x14ac:dyDescent="0.25">
      <c r="A1235" t="s">
        <v>1417</v>
      </c>
      <c r="B1235" t="s">
        <v>156</v>
      </c>
      <c r="C1235">
        <v>2</v>
      </c>
      <c r="D1235">
        <v>619</v>
      </c>
      <c r="E1235">
        <v>3</v>
      </c>
      <c r="F1235" t="s">
        <v>66</v>
      </c>
      <c r="G1235" t="s">
        <v>67</v>
      </c>
      <c r="H1235" t="s">
        <v>68</v>
      </c>
      <c r="I1235" t="s">
        <v>3</v>
      </c>
      <c r="J1235" t="s">
        <v>69</v>
      </c>
      <c r="K1235" t="s">
        <v>70</v>
      </c>
      <c r="L1235">
        <v>50</v>
      </c>
      <c r="M1235">
        <v>1271627</v>
      </c>
      <c r="N1235">
        <v>13.5</v>
      </c>
      <c r="O1235">
        <v>4</v>
      </c>
      <c r="P1235" t="s">
        <v>109</v>
      </c>
      <c r="Q1235" t="s">
        <v>4519</v>
      </c>
      <c r="R1235">
        <v>56</v>
      </c>
      <c r="T1235">
        <v>30</v>
      </c>
      <c r="U1235">
        <v>35</v>
      </c>
      <c r="V1235">
        <v>2</v>
      </c>
      <c r="W1235">
        <v>0</v>
      </c>
      <c r="X1235">
        <v>2</v>
      </c>
      <c r="Y1235">
        <v>4</v>
      </c>
      <c r="Z1235">
        <v>36</v>
      </c>
      <c r="AA1235">
        <v>41</v>
      </c>
      <c r="AB1235">
        <v>50</v>
      </c>
      <c r="AC1235">
        <v>35</v>
      </c>
      <c r="AD1235">
        <v>2</v>
      </c>
      <c r="AE1235">
        <v>4</v>
      </c>
      <c r="AF1235">
        <v>41</v>
      </c>
      <c r="AG1235">
        <v>0</v>
      </c>
      <c r="AH1235">
        <v>15</v>
      </c>
      <c r="AI1235">
        <v>9</v>
      </c>
      <c r="AJ1235">
        <v>11</v>
      </c>
      <c r="AK1235">
        <v>15</v>
      </c>
      <c r="AL1235">
        <v>0</v>
      </c>
      <c r="AM1235">
        <v>0.27</v>
      </c>
      <c r="AN1235">
        <v>1</v>
      </c>
      <c r="AO1235">
        <v>0</v>
      </c>
      <c r="AP1235" t="s">
        <v>72</v>
      </c>
      <c r="AQ1235" t="s">
        <v>73</v>
      </c>
      <c r="AR1235" t="s">
        <v>1101</v>
      </c>
      <c r="AS1235">
        <v>6054</v>
      </c>
      <c r="AT1235">
        <v>6025</v>
      </c>
      <c r="AU1235">
        <v>0</v>
      </c>
      <c r="AV1235">
        <v>0</v>
      </c>
      <c r="AW1235">
        <v>12.079000000000001</v>
      </c>
      <c r="AX1235">
        <v>0.34511428571428571</v>
      </c>
      <c r="AY1235">
        <v>14.149685714285713</v>
      </c>
      <c r="AZ1235" t="s">
        <v>74</v>
      </c>
      <c r="BA1235">
        <v>-0.64968571428571309</v>
      </c>
      <c r="BB1235">
        <v>-1.8825233876976537</v>
      </c>
      <c r="BC1235" t="s">
        <v>76</v>
      </c>
      <c r="BD1235">
        <v>0</v>
      </c>
      <c r="BE1235" t="s">
        <v>76</v>
      </c>
      <c r="BF1235">
        <v>12.78</v>
      </c>
      <c r="BG1235" t="s">
        <v>5788</v>
      </c>
    </row>
    <row r="1236" spans="1:59" x14ac:dyDescent="0.25">
      <c r="A1236" t="s">
        <v>1418</v>
      </c>
      <c r="B1236" t="s">
        <v>156</v>
      </c>
      <c r="C1236">
        <v>2</v>
      </c>
      <c r="D1236">
        <v>620</v>
      </c>
      <c r="E1236">
        <v>3</v>
      </c>
      <c r="F1236" t="s">
        <v>66</v>
      </c>
      <c r="G1236" t="s">
        <v>67</v>
      </c>
      <c r="H1236" t="s">
        <v>68</v>
      </c>
      <c r="I1236" t="s">
        <v>3</v>
      </c>
      <c r="J1236" t="s">
        <v>69</v>
      </c>
      <c r="K1236" t="s">
        <v>70</v>
      </c>
      <c r="L1236">
        <v>50</v>
      </c>
      <c r="M1236">
        <v>1271629</v>
      </c>
      <c r="N1236">
        <v>10</v>
      </c>
      <c r="O1236">
        <v>4</v>
      </c>
      <c r="P1236" t="s">
        <v>109</v>
      </c>
      <c r="Q1236" t="s">
        <v>4519</v>
      </c>
      <c r="R1236">
        <v>56</v>
      </c>
      <c r="T1236">
        <v>11</v>
      </c>
      <c r="U1236">
        <v>16</v>
      </c>
      <c r="V1236">
        <v>7</v>
      </c>
      <c r="W1236">
        <v>0</v>
      </c>
      <c r="X1236">
        <v>7</v>
      </c>
      <c r="Y1236">
        <v>18</v>
      </c>
      <c r="Z1236">
        <v>36</v>
      </c>
      <c r="AA1236">
        <v>41</v>
      </c>
      <c r="AB1236">
        <v>50</v>
      </c>
      <c r="AC1236">
        <v>16</v>
      </c>
      <c r="AD1236">
        <v>7</v>
      </c>
      <c r="AE1236">
        <v>18</v>
      </c>
      <c r="AF1236">
        <v>41</v>
      </c>
      <c r="AG1236">
        <v>0</v>
      </c>
      <c r="AH1236">
        <v>34</v>
      </c>
      <c r="AI1236">
        <v>9</v>
      </c>
      <c r="AJ1236">
        <v>16</v>
      </c>
      <c r="AK1236">
        <v>34</v>
      </c>
      <c r="AL1236">
        <v>0</v>
      </c>
      <c r="AM1236">
        <v>0.2</v>
      </c>
      <c r="AN1236">
        <v>1.4545454545454546</v>
      </c>
      <c r="AO1236">
        <v>0</v>
      </c>
      <c r="AP1236" t="s">
        <v>72</v>
      </c>
      <c r="AQ1236" t="s">
        <v>73</v>
      </c>
      <c r="AR1236" t="s">
        <v>1101</v>
      </c>
      <c r="AS1236">
        <v>2952</v>
      </c>
      <c r="AT1236">
        <v>2953</v>
      </c>
      <c r="AU1236">
        <v>0</v>
      </c>
      <c r="AV1236">
        <v>0</v>
      </c>
      <c r="AW1236">
        <v>5.9050000000000002</v>
      </c>
      <c r="AX1236">
        <v>0.36906250000000002</v>
      </c>
      <c r="AY1236">
        <v>15.131562500000001</v>
      </c>
      <c r="AZ1236" t="s">
        <v>74</v>
      </c>
      <c r="BA1236">
        <v>-5.1315625000000011</v>
      </c>
      <c r="BB1236">
        <v>-13.904318374259105</v>
      </c>
      <c r="BC1236" t="s">
        <v>81</v>
      </c>
      <c r="BD1236">
        <v>0</v>
      </c>
      <c r="BE1236" t="s">
        <v>76</v>
      </c>
      <c r="BF1236">
        <v>7.0979999999999999</v>
      </c>
      <c r="BG1236" t="s">
        <v>5788</v>
      </c>
    </row>
    <row r="1237" spans="1:59" x14ac:dyDescent="0.25">
      <c r="A1237" t="s">
        <v>1419</v>
      </c>
      <c r="B1237" t="s">
        <v>156</v>
      </c>
      <c r="C1237">
        <v>3</v>
      </c>
      <c r="D1237">
        <v>1</v>
      </c>
      <c r="E1237">
        <v>3</v>
      </c>
      <c r="F1237" t="s">
        <v>66</v>
      </c>
      <c r="G1237" t="s">
        <v>67</v>
      </c>
      <c r="H1237" t="s">
        <v>68</v>
      </c>
      <c r="I1237" t="s">
        <v>7</v>
      </c>
      <c r="J1237" t="s">
        <v>7</v>
      </c>
      <c r="K1237" t="s">
        <v>70</v>
      </c>
      <c r="L1237">
        <v>50</v>
      </c>
      <c r="M1237">
        <v>1704067</v>
      </c>
      <c r="N1237">
        <v>6</v>
      </c>
      <c r="O1237">
        <v>5</v>
      </c>
      <c r="P1237" t="s">
        <v>111</v>
      </c>
      <c r="Q1237" t="s">
        <v>4464</v>
      </c>
      <c r="R1237">
        <v>1</v>
      </c>
      <c r="T1237">
        <v>2</v>
      </c>
      <c r="U1237">
        <v>7</v>
      </c>
      <c r="V1237">
        <v>0</v>
      </c>
      <c r="W1237">
        <v>0</v>
      </c>
      <c r="X1237">
        <v>0</v>
      </c>
      <c r="Y1237">
        <v>0</v>
      </c>
      <c r="Z1237">
        <v>2</v>
      </c>
      <c r="AA1237">
        <v>7</v>
      </c>
      <c r="AB1237">
        <v>50</v>
      </c>
      <c r="AC1237">
        <v>7</v>
      </c>
      <c r="AD1237">
        <v>0</v>
      </c>
      <c r="AE1237">
        <v>0</v>
      </c>
      <c r="AF1237">
        <v>7</v>
      </c>
      <c r="AG1237">
        <v>0</v>
      </c>
      <c r="AH1237">
        <v>43</v>
      </c>
      <c r="AI1237">
        <v>43</v>
      </c>
      <c r="AJ1237">
        <v>43</v>
      </c>
      <c r="AK1237">
        <v>43</v>
      </c>
      <c r="AL1237">
        <v>0</v>
      </c>
      <c r="AM1237">
        <v>0.12</v>
      </c>
      <c r="AN1237">
        <v>3.9090909090909092</v>
      </c>
      <c r="AO1237">
        <v>0</v>
      </c>
      <c r="AP1237" t="s">
        <v>82</v>
      </c>
      <c r="AQ1237" t="s">
        <v>73</v>
      </c>
      <c r="AR1237" t="s">
        <v>1101</v>
      </c>
      <c r="AS1237">
        <v>464</v>
      </c>
      <c r="AT1237">
        <v>451</v>
      </c>
      <c r="AU1237">
        <v>0</v>
      </c>
      <c r="AV1237">
        <v>0</v>
      </c>
      <c r="AW1237">
        <v>0.91500000000000004</v>
      </c>
      <c r="AX1237">
        <v>0.13071428571428573</v>
      </c>
      <c r="AY1237">
        <v>0.91500000000000004</v>
      </c>
      <c r="AZ1237" t="s">
        <v>74</v>
      </c>
      <c r="BA1237">
        <v>5.085</v>
      </c>
      <c r="BB1237">
        <v>38.901639344262293</v>
      </c>
      <c r="BC1237" t="s">
        <v>75</v>
      </c>
      <c r="BD1237">
        <v>0</v>
      </c>
      <c r="BE1237" t="s">
        <v>76</v>
      </c>
      <c r="BF1237">
        <v>0.89900000000000002</v>
      </c>
      <c r="BG1237" t="s">
        <v>5789</v>
      </c>
    </row>
    <row r="1238" spans="1:59" x14ac:dyDescent="0.25">
      <c r="A1238" t="s">
        <v>1420</v>
      </c>
      <c r="B1238" t="s">
        <v>156</v>
      </c>
      <c r="C1238">
        <v>3</v>
      </c>
      <c r="D1238">
        <v>2</v>
      </c>
      <c r="E1238">
        <v>3</v>
      </c>
      <c r="F1238" t="s">
        <v>66</v>
      </c>
      <c r="G1238" t="s">
        <v>67</v>
      </c>
      <c r="H1238" t="s">
        <v>68</v>
      </c>
      <c r="I1238" t="s">
        <v>7</v>
      </c>
      <c r="J1238" t="s">
        <v>7</v>
      </c>
      <c r="K1238" t="s">
        <v>70</v>
      </c>
      <c r="L1238">
        <v>50</v>
      </c>
      <c r="M1238">
        <v>1704069</v>
      </c>
      <c r="N1238">
        <v>6</v>
      </c>
      <c r="O1238">
        <v>5</v>
      </c>
      <c r="P1238" t="s">
        <v>111</v>
      </c>
      <c r="Q1238" t="s">
        <v>4464</v>
      </c>
      <c r="R1238">
        <v>1</v>
      </c>
      <c r="T1238">
        <v>0</v>
      </c>
      <c r="U1238">
        <v>5</v>
      </c>
      <c r="V1238">
        <v>1</v>
      </c>
      <c r="W1238">
        <v>0</v>
      </c>
      <c r="X1238">
        <v>1</v>
      </c>
      <c r="Y1238">
        <v>0</v>
      </c>
      <c r="Z1238">
        <v>1</v>
      </c>
      <c r="AA1238">
        <v>6</v>
      </c>
      <c r="AB1238">
        <v>50</v>
      </c>
      <c r="AC1238">
        <v>5</v>
      </c>
      <c r="AD1238">
        <v>1</v>
      </c>
      <c r="AE1238">
        <v>0</v>
      </c>
      <c r="AF1238">
        <v>6</v>
      </c>
      <c r="AG1238">
        <v>0</v>
      </c>
      <c r="AH1238">
        <v>45</v>
      </c>
      <c r="AI1238">
        <v>44</v>
      </c>
      <c r="AJ1238">
        <v>45</v>
      </c>
      <c r="AK1238">
        <v>45</v>
      </c>
      <c r="AL1238">
        <v>0</v>
      </c>
      <c r="AM1238">
        <v>0.12</v>
      </c>
      <c r="AN1238">
        <v>4.0909090909090908</v>
      </c>
      <c r="AO1238">
        <v>0</v>
      </c>
      <c r="AP1238" t="s">
        <v>82</v>
      </c>
      <c r="AQ1238" t="s">
        <v>73</v>
      </c>
      <c r="AR1238" t="s">
        <v>1101</v>
      </c>
      <c r="AS1238">
        <v>265</v>
      </c>
      <c r="AT1238">
        <v>214</v>
      </c>
      <c r="AU1238">
        <v>0</v>
      </c>
      <c r="AV1238">
        <v>0</v>
      </c>
      <c r="AW1238">
        <v>0.47899999999999998</v>
      </c>
      <c r="AX1238">
        <v>9.5799999999999996E-2</v>
      </c>
      <c r="AY1238">
        <v>0.57479999999999998</v>
      </c>
      <c r="AZ1238" t="s">
        <v>74</v>
      </c>
      <c r="BA1238">
        <v>5.4252000000000002</v>
      </c>
      <c r="BB1238">
        <v>56.630480167014618</v>
      </c>
      <c r="BC1238" t="s">
        <v>76</v>
      </c>
      <c r="BD1238">
        <v>1</v>
      </c>
      <c r="BE1238" t="s">
        <v>76</v>
      </c>
      <c r="BF1238">
        <v>0.46899999999999997</v>
      </c>
      <c r="BG1238" t="s">
        <v>5789</v>
      </c>
    </row>
    <row r="1239" spans="1:59" x14ac:dyDescent="0.25">
      <c r="A1239" t="s">
        <v>1421</v>
      </c>
      <c r="B1239" t="s">
        <v>156</v>
      </c>
      <c r="C1239">
        <v>3</v>
      </c>
      <c r="D1239">
        <v>3</v>
      </c>
      <c r="E1239">
        <v>3</v>
      </c>
      <c r="F1239" t="s">
        <v>66</v>
      </c>
      <c r="G1239" t="s">
        <v>67</v>
      </c>
      <c r="H1239" t="s">
        <v>68</v>
      </c>
      <c r="I1239" t="s">
        <v>7</v>
      </c>
      <c r="J1239" t="s">
        <v>7</v>
      </c>
      <c r="K1239" t="s">
        <v>70</v>
      </c>
      <c r="L1239">
        <v>50</v>
      </c>
      <c r="M1239">
        <v>1704071</v>
      </c>
      <c r="N1239">
        <v>6</v>
      </c>
      <c r="O1239">
        <v>5</v>
      </c>
      <c r="P1239" t="s">
        <v>111</v>
      </c>
      <c r="Q1239" t="s">
        <v>4464</v>
      </c>
      <c r="R1239">
        <v>1</v>
      </c>
      <c r="T1239">
        <v>1</v>
      </c>
      <c r="U1239">
        <v>6</v>
      </c>
      <c r="V1239">
        <v>0</v>
      </c>
      <c r="W1239">
        <v>0</v>
      </c>
      <c r="X1239">
        <v>0</v>
      </c>
      <c r="Y1239">
        <v>0</v>
      </c>
      <c r="Z1239">
        <v>1</v>
      </c>
      <c r="AA1239">
        <v>6</v>
      </c>
      <c r="AB1239">
        <v>50</v>
      </c>
      <c r="AC1239">
        <v>6</v>
      </c>
      <c r="AD1239">
        <v>0</v>
      </c>
      <c r="AE1239">
        <v>0</v>
      </c>
      <c r="AF1239">
        <v>6</v>
      </c>
      <c r="AG1239">
        <v>0</v>
      </c>
      <c r="AH1239">
        <v>44</v>
      </c>
      <c r="AI1239">
        <v>44</v>
      </c>
      <c r="AJ1239">
        <v>44</v>
      </c>
      <c r="AK1239">
        <v>44</v>
      </c>
      <c r="AL1239">
        <v>0</v>
      </c>
      <c r="AM1239">
        <v>0.12</v>
      </c>
      <c r="AN1239">
        <v>4</v>
      </c>
      <c r="AO1239">
        <v>0</v>
      </c>
      <c r="AP1239" t="s">
        <v>82</v>
      </c>
      <c r="AQ1239" t="s">
        <v>73</v>
      </c>
      <c r="AR1239" t="s">
        <v>1101</v>
      </c>
      <c r="AS1239">
        <v>326</v>
      </c>
      <c r="AT1239">
        <v>300</v>
      </c>
      <c r="AU1239">
        <v>0</v>
      </c>
      <c r="AV1239">
        <v>0</v>
      </c>
      <c r="AW1239">
        <v>0.626</v>
      </c>
      <c r="AX1239">
        <v>0.10433333333333333</v>
      </c>
      <c r="AY1239">
        <v>0.626</v>
      </c>
      <c r="AZ1239" t="s">
        <v>74</v>
      </c>
      <c r="BA1239">
        <v>5.3739999999999997</v>
      </c>
      <c r="BB1239">
        <v>51.507987220447284</v>
      </c>
      <c r="BC1239" t="s">
        <v>76</v>
      </c>
      <c r="BD1239">
        <v>0</v>
      </c>
      <c r="BE1239" t="s">
        <v>76</v>
      </c>
      <c r="BF1239">
        <v>0.60899999999999999</v>
      </c>
      <c r="BG1239" t="s">
        <v>5789</v>
      </c>
    </row>
    <row r="1240" spans="1:59" x14ac:dyDescent="0.25">
      <c r="A1240" t="s">
        <v>1422</v>
      </c>
      <c r="B1240" t="s">
        <v>156</v>
      </c>
      <c r="C1240">
        <v>3</v>
      </c>
      <c r="D1240">
        <v>4</v>
      </c>
      <c r="E1240">
        <v>3</v>
      </c>
      <c r="F1240" t="s">
        <v>66</v>
      </c>
      <c r="G1240" t="s">
        <v>67</v>
      </c>
      <c r="H1240" t="s">
        <v>68</v>
      </c>
      <c r="I1240" t="s">
        <v>7</v>
      </c>
      <c r="J1240" t="s">
        <v>7</v>
      </c>
      <c r="K1240" t="s">
        <v>70</v>
      </c>
      <c r="L1240">
        <v>50</v>
      </c>
      <c r="M1240">
        <v>1704073</v>
      </c>
      <c r="N1240">
        <v>6</v>
      </c>
      <c r="O1240">
        <v>5</v>
      </c>
      <c r="P1240" t="s">
        <v>111</v>
      </c>
      <c r="Q1240" t="s">
        <v>4464</v>
      </c>
      <c r="R1240">
        <v>1</v>
      </c>
      <c r="T1240">
        <v>0</v>
      </c>
      <c r="U1240">
        <v>5</v>
      </c>
      <c r="V1240">
        <v>0</v>
      </c>
      <c r="W1240">
        <v>0</v>
      </c>
      <c r="X1240">
        <v>0</v>
      </c>
      <c r="Y1240">
        <v>0</v>
      </c>
      <c r="Z1240">
        <v>0</v>
      </c>
      <c r="AA1240">
        <v>5</v>
      </c>
      <c r="AB1240">
        <v>50</v>
      </c>
      <c r="AC1240">
        <v>5</v>
      </c>
      <c r="AD1240">
        <v>0</v>
      </c>
      <c r="AE1240">
        <v>0</v>
      </c>
      <c r="AF1240">
        <v>5</v>
      </c>
      <c r="AG1240">
        <v>0</v>
      </c>
      <c r="AH1240">
        <v>45</v>
      </c>
      <c r="AI1240">
        <v>45</v>
      </c>
      <c r="AJ1240">
        <v>45</v>
      </c>
      <c r="AK1240">
        <v>45</v>
      </c>
      <c r="AL1240">
        <v>0</v>
      </c>
      <c r="AM1240">
        <v>0.12</v>
      </c>
      <c r="AN1240">
        <v>4.0909090909090908</v>
      </c>
      <c r="AO1240">
        <v>0</v>
      </c>
      <c r="AP1240" t="s">
        <v>82</v>
      </c>
      <c r="AQ1240" t="s">
        <v>73</v>
      </c>
      <c r="AR1240" t="s">
        <v>1101</v>
      </c>
      <c r="AS1240">
        <v>247</v>
      </c>
      <c r="AT1240">
        <v>211</v>
      </c>
      <c r="AU1240">
        <v>0</v>
      </c>
      <c r="AV1240">
        <v>0</v>
      </c>
      <c r="AW1240">
        <v>0.45800000000000002</v>
      </c>
      <c r="AX1240">
        <v>9.1600000000000001E-2</v>
      </c>
      <c r="AY1240">
        <v>0.45800000000000002</v>
      </c>
      <c r="AZ1240" t="s">
        <v>74</v>
      </c>
      <c r="BA1240">
        <v>5.5419999999999998</v>
      </c>
      <c r="BB1240">
        <v>60.502183406113538</v>
      </c>
      <c r="BC1240" t="s">
        <v>76</v>
      </c>
      <c r="BD1240">
        <v>1</v>
      </c>
      <c r="BE1240" t="s">
        <v>76</v>
      </c>
      <c r="BF1240">
        <v>0.44500000000000001</v>
      </c>
      <c r="BG1240" t="s">
        <v>5789</v>
      </c>
    </row>
    <row r="1241" spans="1:59" x14ac:dyDescent="0.25">
      <c r="A1241" t="s">
        <v>1423</v>
      </c>
      <c r="B1241" t="s">
        <v>156</v>
      </c>
      <c r="C1241">
        <v>3</v>
      </c>
      <c r="D1241">
        <v>5</v>
      </c>
      <c r="E1241">
        <v>3</v>
      </c>
      <c r="F1241" t="s">
        <v>66</v>
      </c>
      <c r="G1241" t="s">
        <v>67</v>
      </c>
      <c r="H1241" t="s">
        <v>68</v>
      </c>
      <c r="I1241" t="s">
        <v>7</v>
      </c>
      <c r="J1241" t="s">
        <v>7</v>
      </c>
      <c r="K1241" t="s">
        <v>70</v>
      </c>
      <c r="L1241">
        <v>50</v>
      </c>
      <c r="M1241">
        <v>1704075</v>
      </c>
      <c r="N1241">
        <v>6</v>
      </c>
      <c r="O1241">
        <v>5</v>
      </c>
      <c r="P1241" t="s">
        <v>111</v>
      </c>
      <c r="Q1241" t="s">
        <v>4464</v>
      </c>
      <c r="R1241">
        <v>1</v>
      </c>
      <c r="T1241">
        <v>0</v>
      </c>
      <c r="U1241">
        <v>5</v>
      </c>
      <c r="V1241">
        <v>0</v>
      </c>
      <c r="W1241">
        <v>0</v>
      </c>
      <c r="X1241">
        <v>0</v>
      </c>
      <c r="Y1241">
        <v>1</v>
      </c>
      <c r="Z1241">
        <v>1</v>
      </c>
      <c r="AA1241">
        <v>6</v>
      </c>
      <c r="AB1241">
        <v>50</v>
      </c>
      <c r="AC1241">
        <v>5</v>
      </c>
      <c r="AD1241">
        <v>0</v>
      </c>
      <c r="AE1241">
        <v>4</v>
      </c>
      <c r="AF1241">
        <v>9</v>
      </c>
      <c r="AG1241">
        <v>0</v>
      </c>
      <c r="AH1241">
        <v>45</v>
      </c>
      <c r="AI1241">
        <v>41</v>
      </c>
      <c r="AJ1241">
        <v>41</v>
      </c>
      <c r="AK1241">
        <v>45</v>
      </c>
      <c r="AL1241">
        <v>0</v>
      </c>
      <c r="AM1241">
        <v>0.12</v>
      </c>
      <c r="AN1241">
        <v>3.7272727272727275</v>
      </c>
      <c r="AO1241">
        <v>0</v>
      </c>
      <c r="AP1241" t="s">
        <v>82</v>
      </c>
      <c r="AQ1241" t="s">
        <v>73</v>
      </c>
      <c r="AR1241" t="s">
        <v>1101</v>
      </c>
      <c r="AS1241">
        <v>262</v>
      </c>
      <c r="AT1241">
        <v>235</v>
      </c>
      <c r="AU1241">
        <v>0</v>
      </c>
      <c r="AV1241">
        <v>0</v>
      </c>
      <c r="AW1241">
        <v>0.497</v>
      </c>
      <c r="AX1241">
        <v>9.9400000000000002E-2</v>
      </c>
      <c r="AY1241">
        <v>0.89460000000000006</v>
      </c>
      <c r="AZ1241" t="s">
        <v>74</v>
      </c>
      <c r="BA1241">
        <v>5.1053999999999995</v>
      </c>
      <c r="BB1241">
        <v>51.362173038229372</v>
      </c>
      <c r="BC1241" t="s">
        <v>76</v>
      </c>
      <c r="BD1241">
        <v>2</v>
      </c>
      <c r="BE1241" t="s">
        <v>76</v>
      </c>
      <c r="BF1241">
        <v>0.48299999999999998</v>
      </c>
      <c r="BG1241" t="s">
        <v>5789</v>
      </c>
    </row>
    <row r="1242" spans="1:59" x14ac:dyDescent="0.25">
      <c r="A1242" t="s">
        <v>1424</v>
      </c>
      <c r="B1242" t="s">
        <v>156</v>
      </c>
      <c r="C1242">
        <v>3</v>
      </c>
      <c r="D1242">
        <v>6</v>
      </c>
      <c r="E1242">
        <v>3</v>
      </c>
      <c r="F1242" t="s">
        <v>66</v>
      </c>
      <c r="G1242" t="s">
        <v>67</v>
      </c>
      <c r="H1242" t="s">
        <v>77</v>
      </c>
      <c r="I1242" t="s">
        <v>5</v>
      </c>
      <c r="J1242" t="s">
        <v>78</v>
      </c>
      <c r="K1242" t="s">
        <v>70</v>
      </c>
      <c r="L1242">
        <v>50</v>
      </c>
      <c r="M1242">
        <v>1704077</v>
      </c>
      <c r="N1242">
        <v>5</v>
      </c>
      <c r="O1242">
        <v>5</v>
      </c>
      <c r="P1242" t="s">
        <v>111</v>
      </c>
      <c r="Q1242" t="s">
        <v>4464</v>
      </c>
      <c r="R1242">
        <v>1</v>
      </c>
      <c r="T1242">
        <v>0</v>
      </c>
      <c r="U1242">
        <v>4</v>
      </c>
      <c r="V1242">
        <v>0</v>
      </c>
      <c r="W1242">
        <v>0</v>
      </c>
      <c r="X1242">
        <v>0</v>
      </c>
      <c r="Y1242">
        <v>0</v>
      </c>
      <c r="Z1242">
        <v>0</v>
      </c>
      <c r="AA1242">
        <v>4</v>
      </c>
      <c r="AB1242">
        <v>50</v>
      </c>
      <c r="AC1242">
        <v>4</v>
      </c>
      <c r="AD1242">
        <v>0</v>
      </c>
      <c r="AE1242">
        <v>0</v>
      </c>
      <c r="AF1242">
        <v>4</v>
      </c>
      <c r="AG1242">
        <v>0</v>
      </c>
      <c r="AH1242">
        <v>46</v>
      </c>
      <c r="AI1242">
        <v>46</v>
      </c>
      <c r="AJ1242">
        <v>46</v>
      </c>
      <c r="AK1242">
        <v>46</v>
      </c>
      <c r="AL1242">
        <v>0</v>
      </c>
      <c r="AM1242">
        <v>0.1</v>
      </c>
      <c r="AN1242">
        <v>4.1818181818181817</v>
      </c>
      <c r="AO1242">
        <v>0</v>
      </c>
      <c r="AP1242" t="s">
        <v>79</v>
      </c>
      <c r="AQ1242" t="s">
        <v>73</v>
      </c>
      <c r="AR1242" t="s">
        <v>1101</v>
      </c>
      <c r="AS1242">
        <v>0</v>
      </c>
      <c r="AT1242">
        <v>0</v>
      </c>
      <c r="AU1242">
        <v>0</v>
      </c>
      <c r="AV1242">
        <v>0</v>
      </c>
      <c r="AW1242">
        <v>0</v>
      </c>
      <c r="AX1242">
        <v>0</v>
      </c>
      <c r="AY1242">
        <v>0</v>
      </c>
      <c r="AZ1242" t="s">
        <v>80</v>
      </c>
      <c r="BA1242">
        <v>5</v>
      </c>
      <c r="BB1242">
        <v>0</v>
      </c>
      <c r="BC1242" t="s">
        <v>76</v>
      </c>
      <c r="BD1242">
        <v>0</v>
      </c>
      <c r="BE1242" t="s">
        <v>76</v>
      </c>
      <c r="BF1242">
        <v>4.3438559999999997</v>
      </c>
      <c r="BG1242" t="s">
        <v>5789</v>
      </c>
    </row>
    <row r="1243" spans="1:59" x14ac:dyDescent="0.25">
      <c r="A1243" t="s">
        <v>1425</v>
      </c>
      <c r="B1243" t="s">
        <v>156</v>
      </c>
      <c r="C1243">
        <v>3</v>
      </c>
      <c r="D1243">
        <v>7</v>
      </c>
      <c r="E1243">
        <v>3</v>
      </c>
      <c r="F1243" t="s">
        <v>66</v>
      </c>
      <c r="G1243" t="s">
        <v>67</v>
      </c>
      <c r="H1243" t="s">
        <v>68</v>
      </c>
      <c r="I1243" t="s">
        <v>7</v>
      </c>
      <c r="J1243" t="s">
        <v>7</v>
      </c>
      <c r="K1243" t="s">
        <v>70</v>
      </c>
      <c r="L1243">
        <v>50</v>
      </c>
      <c r="M1243">
        <v>1704079</v>
      </c>
      <c r="N1243">
        <v>6</v>
      </c>
      <c r="O1243">
        <v>5</v>
      </c>
      <c r="P1243" t="s">
        <v>111</v>
      </c>
      <c r="Q1243" t="s">
        <v>4464</v>
      </c>
      <c r="R1243">
        <v>1</v>
      </c>
      <c r="T1243">
        <v>0</v>
      </c>
      <c r="U1243">
        <v>5</v>
      </c>
      <c r="V1243">
        <v>0</v>
      </c>
      <c r="W1243">
        <v>0</v>
      </c>
      <c r="X1243">
        <v>0</v>
      </c>
      <c r="Y1243">
        <v>1</v>
      </c>
      <c r="Z1243">
        <v>1</v>
      </c>
      <c r="AA1243">
        <v>6</v>
      </c>
      <c r="AB1243">
        <v>50</v>
      </c>
      <c r="AC1243">
        <v>5</v>
      </c>
      <c r="AD1243">
        <v>0</v>
      </c>
      <c r="AE1243">
        <v>4</v>
      </c>
      <c r="AF1243">
        <v>9</v>
      </c>
      <c r="AG1243">
        <v>0</v>
      </c>
      <c r="AH1243">
        <v>45</v>
      </c>
      <c r="AI1243">
        <v>41</v>
      </c>
      <c r="AJ1243">
        <v>41</v>
      </c>
      <c r="AK1243">
        <v>45</v>
      </c>
      <c r="AL1243">
        <v>0</v>
      </c>
      <c r="AM1243">
        <v>0.12</v>
      </c>
      <c r="AN1243">
        <v>3.7272727272727275</v>
      </c>
      <c r="AO1243">
        <v>0</v>
      </c>
      <c r="AP1243" t="s">
        <v>82</v>
      </c>
      <c r="AQ1243" t="s">
        <v>73</v>
      </c>
      <c r="AR1243" t="s">
        <v>1101</v>
      </c>
      <c r="AS1243">
        <v>275</v>
      </c>
      <c r="AT1243">
        <v>217</v>
      </c>
      <c r="AU1243">
        <v>0</v>
      </c>
      <c r="AV1243">
        <v>0</v>
      </c>
      <c r="AW1243">
        <v>0.49199999999999999</v>
      </c>
      <c r="AX1243">
        <v>9.8400000000000001E-2</v>
      </c>
      <c r="AY1243">
        <v>0.88560000000000005</v>
      </c>
      <c r="AZ1243" t="s">
        <v>74</v>
      </c>
      <c r="BA1243">
        <v>5.1143999999999998</v>
      </c>
      <c r="BB1243">
        <v>51.975609756097562</v>
      </c>
      <c r="BC1243" t="s">
        <v>76</v>
      </c>
      <c r="BD1243">
        <v>1</v>
      </c>
      <c r="BE1243" t="s">
        <v>76</v>
      </c>
      <c r="BF1243">
        <v>0.48099999999999998</v>
      </c>
      <c r="BG1243" t="s">
        <v>5789</v>
      </c>
    </row>
    <row r="1244" spans="1:59" x14ac:dyDescent="0.25">
      <c r="A1244" t="s">
        <v>1426</v>
      </c>
      <c r="B1244" t="s">
        <v>156</v>
      </c>
      <c r="C1244">
        <v>3</v>
      </c>
      <c r="D1244">
        <v>8</v>
      </c>
      <c r="E1244">
        <v>3</v>
      </c>
      <c r="F1244" t="s">
        <v>66</v>
      </c>
      <c r="G1244" t="s">
        <v>67</v>
      </c>
      <c r="H1244" t="s">
        <v>68</v>
      </c>
      <c r="I1244" t="s">
        <v>7</v>
      </c>
      <c r="J1244" t="s">
        <v>7</v>
      </c>
      <c r="K1244" t="s">
        <v>70</v>
      </c>
      <c r="L1244">
        <v>50</v>
      </c>
      <c r="M1244">
        <v>1704081</v>
      </c>
      <c r="N1244">
        <v>6</v>
      </c>
      <c r="O1244">
        <v>5</v>
      </c>
      <c r="P1244" t="s">
        <v>111</v>
      </c>
      <c r="Q1244" t="s">
        <v>4464</v>
      </c>
      <c r="R1244">
        <v>1</v>
      </c>
      <c r="T1244">
        <v>0</v>
      </c>
      <c r="U1244">
        <v>5</v>
      </c>
      <c r="V1244">
        <v>0</v>
      </c>
      <c r="W1244">
        <v>0</v>
      </c>
      <c r="X1244">
        <v>0</v>
      </c>
      <c r="Y1244">
        <v>0</v>
      </c>
      <c r="Z1244">
        <v>0</v>
      </c>
      <c r="AA1244">
        <v>5</v>
      </c>
      <c r="AB1244">
        <v>50</v>
      </c>
      <c r="AC1244">
        <v>5</v>
      </c>
      <c r="AD1244">
        <v>0</v>
      </c>
      <c r="AE1244">
        <v>0</v>
      </c>
      <c r="AF1244">
        <v>5</v>
      </c>
      <c r="AG1244">
        <v>0</v>
      </c>
      <c r="AH1244">
        <v>45</v>
      </c>
      <c r="AI1244">
        <v>45</v>
      </c>
      <c r="AJ1244">
        <v>45</v>
      </c>
      <c r="AK1244">
        <v>45</v>
      </c>
      <c r="AL1244">
        <v>0</v>
      </c>
      <c r="AM1244">
        <v>0.12</v>
      </c>
      <c r="AN1244">
        <v>4.0909090909090908</v>
      </c>
      <c r="AO1244">
        <v>0</v>
      </c>
      <c r="AP1244" t="s">
        <v>82</v>
      </c>
      <c r="AQ1244" t="s">
        <v>73</v>
      </c>
      <c r="AR1244" t="s">
        <v>1101</v>
      </c>
      <c r="AS1244">
        <v>231</v>
      </c>
      <c r="AT1244">
        <v>210</v>
      </c>
      <c r="AU1244">
        <v>0</v>
      </c>
      <c r="AV1244">
        <v>0</v>
      </c>
      <c r="AW1244">
        <v>0.441</v>
      </c>
      <c r="AX1244">
        <v>8.8200000000000001E-2</v>
      </c>
      <c r="AY1244">
        <v>0.441</v>
      </c>
      <c r="AZ1244" t="s">
        <v>74</v>
      </c>
      <c r="BA1244">
        <v>5.5590000000000002</v>
      </c>
      <c r="BB1244">
        <v>63.027210884353742</v>
      </c>
      <c r="BC1244" t="s">
        <v>76</v>
      </c>
      <c r="BD1244">
        <v>2</v>
      </c>
      <c r="BE1244" t="s">
        <v>76</v>
      </c>
      <c r="BF1244">
        <v>0.45</v>
      </c>
      <c r="BG1244" t="s">
        <v>5789</v>
      </c>
    </row>
    <row r="1245" spans="1:59" x14ac:dyDescent="0.25">
      <c r="A1245" t="s">
        <v>1427</v>
      </c>
      <c r="B1245" t="s">
        <v>156</v>
      </c>
      <c r="C1245">
        <v>3</v>
      </c>
      <c r="D1245">
        <v>9</v>
      </c>
      <c r="E1245">
        <v>3</v>
      </c>
      <c r="F1245" t="s">
        <v>66</v>
      </c>
      <c r="G1245" t="s">
        <v>67</v>
      </c>
      <c r="H1245" t="s">
        <v>68</v>
      </c>
      <c r="I1245" t="s">
        <v>7</v>
      </c>
      <c r="J1245" t="s">
        <v>7</v>
      </c>
      <c r="K1245" t="s">
        <v>70</v>
      </c>
      <c r="L1245">
        <v>50</v>
      </c>
      <c r="M1245">
        <v>1704083</v>
      </c>
      <c r="N1245">
        <v>6</v>
      </c>
      <c r="O1245">
        <v>5</v>
      </c>
      <c r="P1245" t="s">
        <v>111</v>
      </c>
      <c r="Q1245" t="s">
        <v>4464</v>
      </c>
      <c r="R1245">
        <v>1</v>
      </c>
      <c r="T1245">
        <v>0</v>
      </c>
      <c r="U1245">
        <v>5</v>
      </c>
      <c r="V1245">
        <v>0</v>
      </c>
      <c r="W1245">
        <v>0</v>
      </c>
      <c r="X1245">
        <v>0</v>
      </c>
      <c r="Y1245">
        <v>1</v>
      </c>
      <c r="Z1245">
        <v>1</v>
      </c>
      <c r="AA1245">
        <v>6</v>
      </c>
      <c r="AB1245">
        <v>50</v>
      </c>
      <c r="AC1245">
        <v>5</v>
      </c>
      <c r="AD1245">
        <v>0</v>
      </c>
      <c r="AE1245">
        <v>4</v>
      </c>
      <c r="AF1245">
        <v>9</v>
      </c>
      <c r="AG1245">
        <v>0</v>
      </c>
      <c r="AH1245">
        <v>45</v>
      </c>
      <c r="AI1245">
        <v>41</v>
      </c>
      <c r="AJ1245">
        <v>41</v>
      </c>
      <c r="AK1245">
        <v>45</v>
      </c>
      <c r="AL1245">
        <v>0</v>
      </c>
      <c r="AM1245">
        <v>0.12</v>
      </c>
      <c r="AN1245">
        <v>3.7272727272727275</v>
      </c>
      <c r="AO1245">
        <v>0</v>
      </c>
      <c r="AP1245" t="s">
        <v>82</v>
      </c>
      <c r="AQ1245" t="s">
        <v>73</v>
      </c>
      <c r="AR1245" t="s">
        <v>1101</v>
      </c>
      <c r="AS1245">
        <v>461</v>
      </c>
      <c r="AT1245">
        <v>450</v>
      </c>
      <c r="AU1245">
        <v>0</v>
      </c>
      <c r="AV1245">
        <v>0</v>
      </c>
      <c r="AW1245">
        <v>0.91100000000000003</v>
      </c>
      <c r="AX1245">
        <v>0.1822</v>
      </c>
      <c r="AY1245">
        <v>1.6397999999999999</v>
      </c>
      <c r="AZ1245" t="s">
        <v>74</v>
      </c>
      <c r="BA1245">
        <v>4.3601999999999999</v>
      </c>
      <c r="BB1245">
        <v>23.93084522502744</v>
      </c>
      <c r="BC1245" t="s">
        <v>76</v>
      </c>
      <c r="BD1245">
        <v>3</v>
      </c>
      <c r="BE1245" t="s">
        <v>76</v>
      </c>
      <c r="BF1245">
        <v>0.92300000000000004</v>
      </c>
      <c r="BG1245" t="s">
        <v>5789</v>
      </c>
    </row>
    <row r="1246" spans="1:59" x14ac:dyDescent="0.25">
      <c r="A1246" t="s">
        <v>1428</v>
      </c>
      <c r="B1246" t="s">
        <v>156</v>
      </c>
      <c r="C1246">
        <v>3</v>
      </c>
      <c r="D1246">
        <v>10</v>
      </c>
      <c r="E1246">
        <v>3</v>
      </c>
      <c r="F1246" t="s">
        <v>66</v>
      </c>
      <c r="G1246" t="s">
        <v>67</v>
      </c>
      <c r="H1246" t="s">
        <v>68</v>
      </c>
      <c r="I1246" t="s">
        <v>7</v>
      </c>
      <c r="J1246" t="s">
        <v>7</v>
      </c>
      <c r="K1246" t="s">
        <v>70</v>
      </c>
      <c r="L1246">
        <v>50</v>
      </c>
      <c r="M1246">
        <v>1704085</v>
      </c>
      <c r="N1246">
        <v>6</v>
      </c>
      <c r="O1246">
        <v>5</v>
      </c>
      <c r="P1246" t="s">
        <v>111</v>
      </c>
      <c r="Q1246" t="s">
        <v>4464</v>
      </c>
      <c r="R1246">
        <v>1</v>
      </c>
      <c r="T1246">
        <v>0</v>
      </c>
      <c r="U1246">
        <v>5</v>
      </c>
      <c r="V1246">
        <v>0</v>
      </c>
      <c r="W1246">
        <v>0</v>
      </c>
      <c r="X1246">
        <v>0</v>
      </c>
      <c r="Y1246">
        <v>1</v>
      </c>
      <c r="Z1246">
        <v>1</v>
      </c>
      <c r="AA1246">
        <v>6</v>
      </c>
      <c r="AB1246">
        <v>50</v>
      </c>
      <c r="AC1246">
        <v>5</v>
      </c>
      <c r="AD1246">
        <v>0</v>
      </c>
      <c r="AE1246">
        <v>4</v>
      </c>
      <c r="AF1246">
        <v>9</v>
      </c>
      <c r="AG1246">
        <v>0</v>
      </c>
      <c r="AH1246">
        <v>45</v>
      </c>
      <c r="AI1246">
        <v>41</v>
      </c>
      <c r="AJ1246">
        <v>41</v>
      </c>
      <c r="AK1246">
        <v>45</v>
      </c>
      <c r="AL1246">
        <v>0</v>
      </c>
      <c r="AM1246">
        <v>0.12</v>
      </c>
      <c r="AN1246">
        <v>3.7272727272727275</v>
      </c>
      <c r="AO1246">
        <v>0</v>
      </c>
      <c r="AP1246" t="s">
        <v>82</v>
      </c>
      <c r="AQ1246" t="s">
        <v>73</v>
      </c>
      <c r="AR1246" t="s">
        <v>1101</v>
      </c>
      <c r="AS1246">
        <v>250</v>
      </c>
      <c r="AT1246">
        <v>222</v>
      </c>
      <c r="AU1246">
        <v>0</v>
      </c>
      <c r="AV1246">
        <v>0</v>
      </c>
      <c r="AW1246">
        <v>0.47199999999999998</v>
      </c>
      <c r="AX1246">
        <v>9.4399999999999998E-2</v>
      </c>
      <c r="AY1246">
        <v>0.84960000000000002</v>
      </c>
      <c r="AZ1246" t="s">
        <v>74</v>
      </c>
      <c r="BA1246">
        <v>5.1504000000000003</v>
      </c>
      <c r="BB1246">
        <v>54.559322033898312</v>
      </c>
      <c r="BC1246" t="s">
        <v>76</v>
      </c>
      <c r="BD1246">
        <v>4</v>
      </c>
      <c r="BE1246" t="s">
        <v>76</v>
      </c>
      <c r="BF1246">
        <v>0.47399999999999998</v>
      </c>
      <c r="BG1246" t="s">
        <v>5789</v>
      </c>
    </row>
    <row r="1247" spans="1:59" x14ac:dyDescent="0.25">
      <c r="A1247" t="s">
        <v>1429</v>
      </c>
      <c r="B1247" t="s">
        <v>156</v>
      </c>
      <c r="C1247">
        <v>3</v>
      </c>
      <c r="D1247">
        <v>11</v>
      </c>
      <c r="E1247">
        <v>3</v>
      </c>
      <c r="F1247" t="s">
        <v>66</v>
      </c>
      <c r="G1247" t="s">
        <v>67</v>
      </c>
      <c r="H1247" t="s">
        <v>68</v>
      </c>
      <c r="I1247" t="s">
        <v>7</v>
      </c>
      <c r="J1247" t="s">
        <v>7</v>
      </c>
      <c r="K1247" t="s">
        <v>70</v>
      </c>
      <c r="L1247">
        <v>50</v>
      </c>
      <c r="M1247">
        <v>1704087</v>
      </c>
      <c r="N1247">
        <v>6</v>
      </c>
      <c r="O1247">
        <v>5</v>
      </c>
      <c r="P1247" t="s">
        <v>111</v>
      </c>
      <c r="Q1247" t="s">
        <v>4464</v>
      </c>
      <c r="R1247">
        <v>1</v>
      </c>
      <c r="T1247">
        <v>0</v>
      </c>
      <c r="U1247">
        <v>5</v>
      </c>
      <c r="V1247">
        <v>0</v>
      </c>
      <c r="W1247">
        <v>0</v>
      </c>
      <c r="X1247">
        <v>0</v>
      </c>
      <c r="Y1247">
        <v>2</v>
      </c>
      <c r="Z1247">
        <v>2</v>
      </c>
      <c r="AA1247">
        <v>7</v>
      </c>
      <c r="AB1247">
        <v>50</v>
      </c>
      <c r="AC1247">
        <v>5</v>
      </c>
      <c r="AD1247">
        <v>0</v>
      </c>
      <c r="AE1247">
        <v>8</v>
      </c>
      <c r="AF1247">
        <v>13</v>
      </c>
      <c r="AG1247">
        <v>0</v>
      </c>
      <c r="AH1247">
        <v>45</v>
      </c>
      <c r="AI1247">
        <v>37</v>
      </c>
      <c r="AJ1247">
        <v>37</v>
      </c>
      <c r="AK1247">
        <v>45</v>
      </c>
      <c r="AL1247">
        <v>0</v>
      </c>
      <c r="AM1247">
        <v>0.12</v>
      </c>
      <c r="AN1247">
        <v>3.3636363636363638</v>
      </c>
      <c r="AO1247">
        <v>0</v>
      </c>
      <c r="AP1247" t="s">
        <v>82</v>
      </c>
      <c r="AQ1247" t="s">
        <v>73</v>
      </c>
      <c r="AR1247" t="s">
        <v>1101</v>
      </c>
      <c r="AS1247">
        <v>258</v>
      </c>
      <c r="AT1247">
        <v>770</v>
      </c>
      <c r="AU1247">
        <v>0</v>
      </c>
      <c r="AV1247">
        <v>0</v>
      </c>
      <c r="AW1247">
        <v>1.028</v>
      </c>
      <c r="AX1247">
        <v>0.2056</v>
      </c>
      <c r="AY1247">
        <v>2.6728000000000001</v>
      </c>
      <c r="AZ1247" t="s">
        <v>74</v>
      </c>
      <c r="BA1247">
        <v>3.3271999999999999</v>
      </c>
      <c r="BB1247">
        <v>16.182879377431906</v>
      </c>
      <c r="BC1247" t="s">
        <v>81</v>
      </c>
      <c r="BD1247">
        <v>5</v>
      </c>
      <c r="BE1247" t="s">
        <v>76</v>
      </c>
      <c r="BF1247">
        <v>1.03</v>
      </c>
      <c r="BG1247" t="s">
        <v>5789</v>
      </c>
    </row>
    <row r="1248" spans="1:59" x14ac:dyDescent="0.25">
      <c r="A1248" t="s">
        <v>1430</v>
      </c>
      <c r="B1248" t="s">
        <v>156</v>
      </c>
      <c r="C1248">
        <v>3</v>
      </c>
      <c r="D1248">
        <v>12</v>
      </c>
      <c r="E1248" t="s">
        <v>91</v>
      </c>
      <c r="F1248" t="s">
        <v>66</v>
      </c>
      <c r="G1248" t="s">
        <v>67</v>
      </c>
      <c r="H1248" t="s">
        <v>68</v>
      </c>
      <c r="I1248" t="s">
        <v>10</v>
      </c>
      <c r="J1248" t="s">
        <v>10</v>
      </c>
      <c r="K1248" t="s">
        <v>92</v>
      </c>
      <c r="L1248">
        <v>50</v>
      </c>
      <c r="M1248">
        <v>1704089</v>
      </c>
      <c r="N1248">
        <v>0</v>
      </c>
      <c r="O1248">
        <v>5</v>
      </c>
      <c r="P1248" t="s">
        <v>111</v>
      </c>
      <c r="Q1248" t="s">
        <v>4465</v>
      </c>
      <c r="R1248">
        <v>2</v>
      </c>
      <c r="S1248" t="s">
        <v>2681</v>
      </c>
      <c r="T1248">
        <v>0</v>
      </c>
      <c r="U1248">
        <v>0</v>
      </c>
      <c r="V1248">
        <v>0</v>
      </c>
      <c r="W1248">
        <v>0</v>
      </c>
      <c r="X1248">
        <v>0</v>
      </c>
      <c r="Y1248">
        <v>1</v>
      </c>
      <c r="Z1248">
        <v>0</v>
      </c>
      <c r="AA1248">
        <v>1</v>
      </c>
      <c r="AB1248">
        <v>50</v>
      </c>
      <c r="AC1248">
        <v>0</v>
      </c>
      <c r="AD1248">
        <v>0</v>
      </c>
      <c r="AE1248">
        <v>1</v>
      </c>
      <c r="AF1248">
        <v>1</v>
      </c>
      <c r="AG1248">
        <v>0</v>
      </c>
      <c r="AH1248">
        <v>0</v>
      </c>
      <c r="AI1248">
        <v>49</v>
      </c>
      <c r="AJ1248">
        <v>49</v>
      </c>
      <c r="AK1248">
        <v>50</v>
      </c>
      <c r="AL1248">
        <v>50</v>
      </c>
      <c r="AM1248">
        <v>0</v>
      </c>
      <c r="AN1248">
        <v>4.454545454545455</v>
      </c>
      <c r="AO1248">
        <v>0</v>
      </c>
      <c r="AP1248" t="s">
        <v>2682</v>
      </c>
      <c r="AQ1248" t="s">
        <v>73</v>
      </c>
      <c r="AR1248" t="s">
        <v>191</v>
      </c>
      <c r="AS1248">
        <v>0</v>
      </c>
      <c r="AT1248">
        <v>0</v>
      </c>
      <c r="AU1248">
        <v>0</v>
      </c>
      <c r="AV1248">
        <v>0</v>
      </c>
      <c r="AW1248">
        <v>0</v>
      </c>
      <c r="AX1248">
        <v>0</v>
      </c>
      <c r="AY1248">
        <v>0</v>
      </c>
      <c r="AZ1248" t="s">
        <v>83</v>
      </c>
      <c r="BA1248">
        <v>0</v>
      </c>
      <c r="BB1248">
        <v>0</v>
      </c>
      <c r="BC1248" t="s">
        <v>75</v>
      </c>
      <c r="BD1248">
        <v>1</v>
      </c>
      <c r="BE1248" t="s">
        <v>76</v>
      </c>
      <c r="BF1248">
        <v>0</v>
      </c>
      <c r="BG1248" t="s">
        <v>5790</v>
      </c>
    </row>
    <row r="1249" spans="1:59" x14ac:dyDescent="0.25">
      <c r="A1249" t="s">
        <v>1431</v>
      </c>
      <c r="B1249" t="s">
        <v>156</v>
      </c>
      <c r="C1249">
        <v>3</v>
      </c>
      <c r="D1249">
        <v>13</v>
      </c>
      <c r="E1249" t="s">
        <v>91</v>
      </c>
      <c r="F1249" t="s">
        <v>66</v>
      </c>
      <c r="G1249" t="s">
        <v>67</v>
      </c>
      <c r="H1249" t="s">
        <v>68</v>
      </c>
      <c r="I1249" t="s">
        <v>10</v>
      </c>
      <c r="J1249" t="s">
        <v>10</v>
      </c>
      <c r="K1249" t="s">
        <v>92</v>
      </c>
      <c r="L1249">
        <v>50</v>
      </c>
      <c r="M1249">
        <v>1704091</v>
      </c>
      <c r="N1249">
        <v>0</v>
      </c>
      <c r="O1249">
        <v>5</v>
      </c>
      <c r="P1249" t="s">
        <v>111</v>
      </c>
      <c r="Q1249" t="s">
        <v>4465</v>
      </c>
      <c r="R1249">
        <v>2</v>
      </c>
      <c r="S1249" t="s">
        <v>2681</v>
      </c>
      <c r="T1249">
        <v>0</v>
      </c>
      <c r="U1249">
        <v>0</v>
      </c>
      <c r="V1249">
        <v>0</v>
      </c>
      <c r="W1249">
        <v>0</v>
      </c>
      <c r="X1249">
        <v>0</v>
      </c>
      <c r="Y1249">
        <v>1</v>
      </c>
      <c r="Z1249">
        <v>0</v>
      </c>
      <c r="AA1249">
        <v>1</v>
      </c>
      <c r="AB1249">
        <v>50</v>
      </c>
      <c r="AC1249">
        <v>0</v>
      </c>
      <c r="AD1249">
        <v>0</v>
      </c>
      <c r="AE1249">
        <v>1</v>
      </c>
      <c r="AF1249">
        <v>1</v>
      </c>
      <c r="AG1249">
        <v>0</v>
      </c>
      <c r="AH1249">
        <v>0</v>
      </c>
      <c r="AI1249">
        <v>49</v>
      </c>
      <c r="AJ1249">
        <v>49</v>
      </c>
      <c r="AK1249">
        <v>50</v>
      </c>
      <c r="AL1249">
        <v>50</v>
      </c>
      <c r="AM1249">
        <v>0</v>
      </c>
      <c r="AN1249">
        <v>4.454545454545455</v>
      </c>
      <c r="AO1249">
        <v>0</v>
      </c>
      <c r="AP1249" t="s">
        <v>2682</v>
      </c>
      <c r="AQ1249" t="s">
        <v>73</v>
      </c>
      <c r="AR1249" t="s">
        <v>191</v>
      </c>
      <c r="AS1249">
        <v>0</v>
      </c>
      <c r="AT1249">
        <v>0</v>
      </c>
      <c r="AU1249">
        <v>0</v>
      </c>
      <c r="AV1249">
        <v>0</v>
      </c>
      <c r="AW1249">
        <v>0</v>
      </c>
      <c r="AX1249">
        <v>0</v>
      </c>
      <c r="AY1249">
        <v>0</v>
      </c>
      <c r="AZ1249" t="s">
        <v>83</v>
      </c>
      <c r="BA1249">
        <v>0</v>
      </c>
      <c r="BB1249">
        <v>0</v>
      </c>
      <c r="BC1249" t="s">
        <v>76</v>
      </c>
      <c r="BD1249">
        <v>2</v>
      </c>
      <c r="BE1249" t="s">
        <v>76</v>
      </c>
      <c r="BF1249">
        <v>0</v>
      </c>
      <c r="BG1249" t="s">
        <v>5790</v>
      </c>
    </row>
    <row r="1250" spans="1:59" x14ac:dyDescent="0.25">
      <c r="A1250" t="s">
        <v>1432</v>
      </c>
      <c r="B1250" t="s">
        <v>156</v>
      </c>
      <c r="C1250">
        <v>3</v>
      </c>
      <c r="D1250">
        <v>14</v>
      </c>
      <c r="E1250" t="s">
        <v>91</v>
      </c>
      <c r="F1250" t="s">
        <v>66</v>
      </c>
      <c r="G1250" t="s">
        <v>67</v>
      </c>
      <c r="H1250" t="s">
        <v>68</v>
      </c>
      <c r="I1250" t="s">
        <v>10</v>
      </c>
      <c r="J1250" t="s">
        <v>10</v>
      </c>
      <c r="K1250" t="s">
        <v>92</v>
      </c>
      <c r="L1250">
        <v>50</v>
      </c>
      <c r="M1250">
        <v>1704093</v>
      </c>
      <c r="N1250">
        <v>0</v>
      </c>
      <c r="O1250">
        <v>5</v>
      </c>
      <c r="P1250" t="s">
        <v>111</v>
      </c>
      <c r="Q1250" t="s">
        <v>4465</v>
      </c>
      <c r="R1250">
        <v>2</v>
      </c>
      <c r="S1250" t="s">
        <v>2681</v>
      </c>
      <c r="T1250">
        <v>0</v>
      </c>
      <c r="U1250">
        <v>0</v>
      </c>
      <c r="V1250">
        <v>0</v>
      </c>
      <c r="W1250">
        <v>0</v>
      </c>
      <c r="X1250">
        <v>0</v>
      </c>
      <c r="Y1250">
        <v>0</v>
      </c>
      <c r="Z1250">
        <v>0</v>
      </c>
      <c r="AA1250">
        <v>0</v>
      </c>
      <c r="AB1250">
        <v>50</v>
      </c>
      <c r="AC1250">
        <v>0</v>
      </c>
      <c r="AD1250">
        <v>0</v>
      </c>
      <c r="AE1250">
        <v>0</v>
      </c>
      <c r="AF1250">
        <v>0</v>
      </c>
      <c r="AG1250">
        <v>0</v>
      </c>
      <c r="AH1250">
        <v>0</v>
      </c>
      <c r="AI1250">
        <v>50</v>
      </c>
      <c r="AJ1250">
        <v>50</v>
      </c>
      <c r="AK1250">
        <v>50</v>
      </c>
      <c r="AL1250">
        <v>50</v>
      </c>
      <c r="AM1250">
        <v>0</v>
      </c>
      <c r="AN1250">
        <v>4.5454545454545459</v>
      </c>
      <c r="AO1250">
        <v>0</v>
      </c>
      <c r="AP1250" t="s">
        <v>2682</v>
      </c>
      <c r="AQ1250" t="s">
        <v>86</v>
      </c>
      <c r="AR1250" t="s">
        <v>191</v>
      </c>
      <c r="AS1250">
        <v>0</v>
      </c>
      <c r="AT1250">
        <v>0</v>
      </c>
      <c r="AU1250">
        <v>0</v>
      </c>
      <c r="AV1250">
        <v>0</v>
      </c>
      <c r="AW1250">
        <v>0</v>
      </c>
      <c r="AX1250">
        <v>0</v>
      </c>
      <c r="AY1250">
        <v>0</v>
      </c>
      <c r="AZ1250" t="s">
        <v>83</v>
      </c>
      <c r="BA1250">
        <v>0</v>
      </c>
      <c r="BB1250">
        <v>0</v>
      </c>
      <c r="BC1250" t="s">
        <v>76</v>
      </c>
      <c r="BD1250">
        <v>3</v>
      </c>
      <c r="BE1250" t="s">
        <v>76</v>
      </c>
      <c r="BF1250">
        <v>0</v>
      </c>
      <c r="BG1250" t="s">
        <v>5790</v>
      </c>
    </row>
    <row r="1251" spans="1:59" x14ac:dyDescent="0.25">
      <c r="A1251" t="s">
        <v>1433</v>
      </c>
      <c r="B1251" t="s">
        <v>156</v>
      </c>
      <c r="C1251">
        <v>3</v>
      </c>
      <c r="D1251">
        <v>15</v>
      </c>
      <c r="E1251" t="s">
        <v>91</v>
      </c>
      <c r="F1251" t="s">
        <v>66</v>
      </c>
      <c r="G1251" t="s">
        <v>67</v>
      </c>
      <c r="H1251" t="s">
        <v>68</v>
      </c>
      <c r="I1251" t="s">
        <v>10</v>
      </c>
      <c r="J1251" t="s">
        <v>10</v>
      </c>
      <c r="K1251" t="s">
        <v>92</v>
      </c>
      <c r="L1251">
        <v>50</v>
      </c>
      <c r="M1251">
        <v>1704095</v>
      </c>
      <c r="N1251">
        <v>0</v>
      </c>
      <c r="O1251">
        <v>5</v>
      </c>
      <c r="P1251" t="s">
        <v>111</v>
      </c>
      <c r="Q1251" t="s">
        <v>4465</v>
      </c>
      <c r="R1251">
        <v>2</v>
      </c>
      <c r="S1251" t="s">
        <v>2681</v>
      </c>
      <c r="T1251">
        <v>0</v>
      </c>
      <c r="U1251">
        <v>0</v>
      </c>
      <c r="V1251">
        <v>0</v>
      </c>
      <c r="W1251">
        <v>0</v>
      </c>
      <c r="X1251">
        <v>0</v>
      </c>
      <c r="Y1251">
        <v>0</v>
      </c>
      <c r="Z1251">
        <v>0</v>
      </c>
      <c r="AA1251">
        <v>0</v>
      </c>
      <c r="AB1251">
        <v>50</v>
      </c>
      <c r="AC1251">
        <v>0</v>
      </c>
      <c r="AD1251">
        <v>0</v>
      </c>
      <c r="AE1251">
        <v>0</v>
      </c>
      <c r="AF1251">
        <v>0</v>
      </c>
      <c r="AG1251">
        <v>0</v>
      </c>
      <c r="AH1251">
        <v>0</v>
      </c>
      <c r="AI1251">
        <v>50</v>
      </c>
      <c r="AJ1251">
        <v>50</v>
      </c>
      <c r="AK1251">
        <v>50</v>
      </c>
      <c r="AL1251">
        <v>50</v>
      </c>
      <c r="AM1251">
        <v>0</v>
      </c>
      <c r="AN1251">
        <v>4.5454545454545459</v>
      </c>
      <c r="AO1251">
        <v>0</v>
      </c>
      <c r="AP1251" t="s">
        <v>2682</v>
      </c>
      <c r="AQ1251" t="s">
        <v>86</v>
      </c>
      <c r="AR1251" t="s">
        <v>191</v>
      </c>
      <c r="AS1251">
        <v>0</v>
      </c>
      <c r="AT1251">
        <v>0</v>
      </c>
      <c r="AU1251">
        <v>0</v>
      </c>
      <c r="AV1251">
        <v>0</v>
      </c>
      <c r="AW1251">
        <v>0</v>
      </c>
      <c r="AX1251">
        <v>0</v>
      </c>
      <c r="AY1251">
        <v>0</v>
      </c>
      <c r="AZ1251" t="s">
        <v>83</v>
      </c>
      <c r="BA1251">
        <v>0</v>
      </c>
      <c r="BB1251">
        <v>0</v>
      </c>
      <c r="BC1251" t="s">
        <v>76</v>
      </c>
      <c r="BD1251">
        <v>4</v>
      </c>
      <c r="BE1251" t="s">
        <v>76</v>
      </c>
      <c r="BF1251">
        <v>0</v>
      </c>
      <c r="BG1251" t="s">
        <v>5790</v>
      </c>
    </row>
    <row r="1252" spans="1:59" x14ac:dyDescent="0.25">
      <c r="A1252" t="s">
        <v>1434</v>
      </c>
      <c r="B1252" t="s">
        <v>156</v>
      </c>
      <c r="C1252">
        <v>3</v>
      </c>
      <c r="D1252">
        <v>16</v>
      </c>
      <c r="E1252" t="s">
        <v>91</v>
      </c>
      <c r="F1252" t="s">
        <v>66</v>
      </c>
      <c r="G1252" t="s">
        <v>67</v>
      </c>
      <c r="H1252" t="s">
        <v>68</v>
      </c>
      <c r="I1252" t="s">
        <v>3794</v>
      </c>
      <c r="J1252" t="s">
        <v>3</v>
      </c>
      <c r="K1252" t="s">
        <v>70</v>
      </c>
      <c r="L1252">
        <v>0</v>
      </c>
      <c r="M1252">
        <v>3551929</v>
      </c>
      <c r="N1252">
        <v>20</v>
      </c>
      <c r="O1252">
        <v>5</v>
      </c>
      <c r="P1252" t="s">
        <v>111</v>
      </c>
      <c r="Q1252" t="s">
        <v>4465</v>
      </c>
      <c r="R1252">
        <v>2</v>
      </c>
      <c r="S1252" t="s">
        <v>5037</v>
      </c>
      <c r="T1252">
        <v>21</v>
      </c>
      <c r="U1252">
        <v>21</v>
      </c>
      <c r="V1252">
        <v>4</v>
      </c>
      <c r="W1252">
        <v>0</v>
      </c>
      <c r="X1252">
        <v>4</v>
      </c>
      <c r="Y1252">
        <v>0</v>
      </c>
      <c r="Z1252">
        <v>21</v>
      </c>
      <c r="AA1252">
        <v>25</v>
      </c>
      <c r="AB1252">
        <v>50</v>
      </c>
      <c r="AC1252">
        <v>42</v>
      </c>
      <c r="AD1252">
        <v>6</v>
      </c>
      <c r="AE1252">
        <v>0</v>
      </c>
      <c r="AF1252">
        <v>48</v>
      </c>
      <c r="AG1252">
        <v>0</v>
      </c>
      <c r="AH1252">
        <v>8</v>
      </c>
      <c r="AI1252">
        <v>2</v>
      </c>
      <c r="AJ1252">
        <v>8</v>
      </c>
      <c r="AK1252">
        <v>8</v>
      </c>
      <c r="AL1252">
        <v>0</v>
      </c>
      <c r="AM1252">
        <v>0.4</v>
      </c>
      <c r="AN1252">
        <v>0.72727272727272729</v>
      </c>
      <c r="AO1252">
        <v>0</v>
      </c>
      <c r="AP1252" t="s">
        <v>4983</v>
      </c>
      <c r="AQ1252" t="s">
        <v>73</v>
      </c>
      <c r="AR1252" t="s">
        <v>191</v>
      </c>
      <c r="AS1252">
        <v>0</v>
      </c>
      <c r="AT1252">
        <v>0</v>
      </c>
      <c r="AU1252">
        <v>0</v>
      </c>
      <c r="AV1252">
        <v>0</v>
      </c>
      <c r="AW1252">
        <v>0</v>
      </c>
      <c r="AX1252">
        <v>0</v>
      </c>
      <c r="AY1252">
        <v>0</v>
      </c>
      <c r="AZ1252" t="s">
        <v>83</v>
      </c>
      <c r="BA1252">
        <v>20</v>
      </c>
      <c r="BB1252">
        <v>0</v>
      </c>
      <c r="BC1252" t="s">
        <v>76</v>
      </c>
      <c r="BD1252">
        <v>0</v>
      </c>
      <c r="BE1252" t="s">
        <v>76</v>
      </c>
      <c r="BF1252">
        <v>15.795839999999998</v>
      </c>
      <c r="BG1252" t="s">
        <v>5790</v>
      </c>
    </row>
    <row r="1253" spans="1:59" x14ac:dyDescent="0.25">
      <c r="A1253" t="s">
        <v>1435</v>
      </c>
      <c r="B1253" t="s">
        <v>156</v>
      </c>
      <c r="C1253">
        <v>3</v>
      </c>
      <c r="D1253">
        <v>17</v>
      </c>
      <c r="E1253" t="s">
        <v>91</v>
      </c>
      <c r="F1253" t="s">
        <v>66</v>
      </c>
      <c r="G1253" t="s">
        <v>67</v>
      </c>
      <c r="H1253" t="s">
        <v>68</v>
      </c>
      <c r="I1253" t="s">
        <v>6</v>
      </c>
      <c r="J1253" t="s">
        <v>3</v>
      </c>
      <c r="K1253" t="s">
        <v>70</v>
      </c>
      <c r="L1253">
        <v>50</v>
      </c>
      <c r="M1253">
        <v>3295876</v>
      </c>
      <c r="N1253">
        <v>20</v>
      </c>
      <c r="O1253">
        <v>5</v>
      </c>
      <c r="P1253" t="s">
        <v>111</v>
      </c>
      <c r="Q1253" t="s">
        <v>4465</v>
      </c>
      <c r="R1253">
        <v>2</v>
      </c>
      <c r="S1253" t="s">
        <v>1436</v>
      </c>
      <c r="T1253">
        <v>22</v>
      </c>
      <c r="U1253">
        <v>25</v>
      </c>
      <c r="V1253">
        <v>0</v>
      </c>
      <c r="W1253">
        <v>0</v>
      </c>
      <c r="X1253">
        <v>0</v>
      </c>
      <c r="Y1253">
        <v>0</v>
      </c>
      <c r="Z1253">
        <v>22</v>
      </c>
      <c r="AA1253">
        <v>25</v>
      </c>
      <c r="AB1253">
        <v>50</v>
      </c>
      <c r="AC1253">
        <v>49</v>
      </c>
      <c r="AD1253">
        <v>0</v>
      </c>
      <c r="AE1253">
        <v>0</v>
      </c>
      <c r="AF1253">
        <v>49</v>
      </c>
      <c r="AG1253">
        <v>0</v>
      </c>
      <c r="AH1253">
        <v>1</v>
      </c>
      <c r="AI1253">
        <v>1</v>
      </c>
      <c r="AJ1253">
        <v>1</v>
      </c>
      <c r="AK1253">
        <v>1</v>
      </c>
      <c r="AL1253">
        <v>0</v>
      </c>
      <c r="AM1253">
        <v>0.4</v>
      </c>
      <c r="AN1253">
        <v>9.0909090909090912E-2</v>
      </c>
      <c r="AO1253">
        <v>0</v>
      </c>
      <c r="AP1253" t="s">
        <v>103</v>
      </c>
      <c r="AQ1253" t="s">
        <v>73</v>
      </c>
      <c r="AR1253" t="s">
        <v>191</v>
      </c>
      <c r="AS1253">
        <v>0</v>
      </c>
      <c r="AT1253">
        <v>0</v>
      </c>
      <c r="AU1253">
        <v>0</v>
      </c>
      <c r="AV1253">
        <v>0</v>
      </c>
      <c r="AW1253">
        <v>0</v>
      </c>
      <c r="AX1253">
        <v>0</v>
      </c>
      <c r="AY1253">
        <v>0</v>
      </c>
      <c r="AZ1253" t="s">
        <v>83</v>
      </c>
      <c r="BA1253">
        <v>20</v>
      </c>
      <c r="BB1253">
        <v>0</v>
      </c>
      <c r="BC1253" t="s">
        <v>76</v>
      </c>
      <c r="BD1253">
        <v>0</v>
      </c>
      <c r="BE1253" t="s">
        <v>76</v>
      </c>
      <c r="BF1253">
        <v>11.100965333333331</v>
      </c>
      <c r="BG1253" t="s">
        <v>5790</v>
      </c>
    </row>
    <row r="1254" spans="1:59" x14ac:dyDescent="0.25">
      <c r="A1254" t="s">
        <v>1437</v>
      </c>
      <c r="B1254" t="s">
        <v>156</v>
      </c>
      <c r="C1254">
        <v>3</v>
      </c>
      <c r="D1254">
        <v>18</v>
      </c>
      <c r="E1254" t="s">
        <v>91</v>
      </c>
      <c r="F1254" t="s">
        <v>66</v>
      </c>
      <c r="G1254" t="s">
        <v>67</v>
      </c>
      <c r="H1254" t="s">
        <v>68</v>
      </c>
      <c r="I1254" t="s">
        <v>6</v>
      </c>
      <c r="J1254" t="s">
        <v>3</v>
      </c>
      <c r="K1254" t="s">
        <v>70</v>
      </c>
      <c r="L1254">
        <v>50</v>
      </c>
      <c r="M1254">
        <v>3295878</v>
      </c>
      <c r="N1254">
        <v>20</v>
      </c>
      <c r="O1254">
        <v>5</v>
      </c>
      <c r="P1254" t="s">
        <v>111</v>
      </c>
      <c r="Q1254" t="s">
        <v>4465</v>
      </c>
      <c r="R1254">
        <v>2</v>
      </c>
      <c r="S1254" t="s">
        <v>1436</v>
      </c>
      <c r="T1254">
        <v>22</v>
      </c>
      <c r="U1254">
        <v>25</v>
      </c>
      <c r="V1254">
        <v>0</v>
      </c>
      <c r="W1254">
        <v>0</v>
      </c>
      <c r="X1254">
        <v>0</v>
      </c>
      <c r="Y1254">
        <v>0</v>
      </c>
      <c r="Z1254">
        <v>22</v>
      </c>
      <c r="AA1254">
        <v>25</v>
      </c>
      <c r="AB1254">
        <v>50</v>
      </c>
      <c r="AC1254">
        <v>49</v>
      </c>
      <c r="AD1254">
        <v>0</v>
      </c>
      <c r="AE1254">
        <v>0</v>
      </c>
      <c r="AF1254">
        <v>49</v>
      </c>
      <c r="AG1254">
        <v>0</v>
      </c>
      <c r="AH1254">
        <v>1</v>
      </c>
      <c r="AI1254">
        <v>1</v>
      </c>
      <c r="AJ1254">
        <v>1</v>
      </c>
      <c r="AK1254">
        <v>1</v>
      </c>
      <c r="AL1254">
        <v>0</v>
      </c>
      <c r="AM1254">
        <v>0.4</v>
      </c>
      <c r="AN1254">
        <v>9.0909090909090912E-2</v>
      </c>
      <c r="AO1254">
        <v>0</v>
      </c>
      <c r="AP1254" t="s">
        <v>103</v>
      </c>
      <c r="AQ1254" t="s">
        <v>73</v>
      </c>
      <c r="AR1254" t="s">
        <v>191</v>
      </c>
      <c r="AS1254">
        <v>0</v>
      </c>
      <c r="AT1254">
        <v>0</v>
      </c>
      <c r="AU1254">
        <v>0</v>
      </c>
      <c r="AV1254">
        <v>0</v>
      </c>
      <c r="AW1254">
        <v>0</v>
      </c>
      <c r="AX1254">
        <v>0</v>
      </c>
      <c r="AY1254">
        <v>0</v>
      </c>
      <c r="AZ1254" t="s">
        <v>80</v>
      </c>
      <c r="BA1254">
        <v>20</v>
      </c>
      <c r="BB1254">
        <v>0</v>
      </c>
      <c r="BC1254" t="s">
        <v>76</v>
      </c>
      <c r="BD1254">
        <v>0</v>
      </c>
      <c r="BE1254" t="s">
        <v>76</v>
      </c>
      <c r="BF1254">
        <v>11.320352</v>
      </c>
      <c r="BG1254" t="s">
        <v>5790</v>
      </c>
    </row>
    <row r="1255" spans="1:59" x14ac:dyDescent="0.25">
      <c r="A1255" t="s">
        <v>1438</v>
      </c>
      <c r="B1255" t="s">
        <v>156</v>
      </c>
      <c r="C1255">
        <v>3</v>
      </c>
      <c r="D1255">
        <v>19</v>
      </c>
      <c r="E1255" t="s">
        <v>91</v>
      </c>
      <c r="F1255" t="s">
        <v>66</v>
      </c>
      <c r="G1255" t="s">
        <v>67</v>
      </c>
      <c r="H1255" t="s">
        <v>68</v>
      </c>
      <c r="I1255" t="s">
        <v>6</v>
      </c>
      <c r="J1255" t="s">
        <v>3</v>
      </c>
      <c r="K1255" t="s">
        <v>70</v>
      </c>
      <c r="L1255">
        <v>50</v>
      </c>
      <c r="M1255">
        <v>3295880</v>
      </c>
      <c r="N1255">
        <v>20</v>
      </c>
      <c r="O1255">
        <v>5</v>
      </c>
      <c r="P1255" t="s">
        <v>111</v>
      </c>
      <c r="Q1255" t="s">
        <v>4465</v>
      </c>
      <c r="R1255">
        <v>2</v>
      </c>
      <c r="S1255" t="s">
        <v>1436</v>
      </c>
      <c r="T1255">
        <v>22</v>
      </c>
      <c r="U1255">
        <v>25</v>
      </c>
      <c r="V1255">
        <v>0</v>
      </c>
      <c r="W1255">
        <v>0</v>
      </c>
      <c r="X1255">
        <v>0</v>
      </c>
      <c r="Y1255">
        <v>0</v>
      </c>
      <c r="Z1255">
        <v>22</v>
      </c>
      <c r="AA1255">
        <v>25</v>
      </c>
      <c r="AB1255">
        <v>50</v>
      </c>
      <c r="AC1255">
        <v>49</v>
      </c>
      <c r="AD1255">
        <v>0</v>
      </c>
      <c r="AE1255">
        <v>0</v>
      </c>
      <c r="AF1255">
        <v>49</v>
      </c>
      <c r="AG1255">
        <v>0</v>
      </c>
      <c r="AH1255">
        <v>1</v>
      </c>
      <c r="AI1255">
        <v>1</v>
      </c>
      <c r="AJ1255">
        <v>1</v>
      </c>
      <c r="AK1255">
        <v>1</v>
      </c>
      <c r="AL1255">
        <v>0</v>
      </c>
      <c r="AM1255">
        <v>0.4</v>
      </c>
      <c r="AN1255">
        <v>9.0909090909090912E-2</v>
      </c>
      <c r="AO1255">
        <v>0</v>
      </c>
      <c r="AP1255" t="s">
        <v>103</v>
      </c>
      <c r="AQ1255" t="s">
        <v>73</v>
      </c>
      <c r="AR1255" t="s">
        <v>191</v>
      </c>
      <c r="AS1255">
        <v>0</v>
      </c>
      <c r="AT1255">
        <v>0</v>
      </c>
      <c r="AU1255">
        <v>0</v>
      </c>
      <c r="AV1255">
        <v>0</v>
      </c>
      <c r="AW1255">
        <v>0</v>
      </c>
      <c r="AX1255">
        <v>0</v>
      </c>
      <c r="AY1255">
        <v>0</v>
      </c>
      <c r="AZ1255" t="s">
        <v>83</v>
      </c>
      <c r="BA1255">
        <v>20</v>
      </c>
      <c r="BB1255">
        <v>0</v>
      </c>
      <c r="BC1255" t="s">
        <v>76</v>
      </c>
      <c r="BD1255">
        <v>0</v>
      </c>
      <c r="BE1255" t="s">
        <v>76</v>
      </c>
      <c r="BF1255">
        <v>10.706069333333334</v>
      </c>
      <c r="BG1255" t="s">
        <v>5790</v>
      </c>
    </row>
    <row r="1256" spans="1:59" x14ac:dyDescent="0.25">
      <c r="A1256" t="s">
        <v>1439</v>
      </c>
      <c r="B1256" t="s">
        <v>156</v>
      </c>
      <c r="C1256">
        <v>3</v>
      </c>
      <c r="D1256">
        <v>20</v>
      </c>
      <c r="E1256" t="s">
        <v>91</v>
      </c>
      <c r="F1256" t="s">
        <v>66</v>
      </c>
      <c r="G1256" t="s">
        <v>67</v>
      </c>
      <c r="H1256" t="s">
        <v>68</v>
      </c>
      <c r="I1256" t="s">
        <v>6</v>
      </c>
      <c r="J1256" t="s">
        <v>3</v>
      </c>
      <c r="K1256" t="s">
        <v>70</v>
      </c>
      <c r="L1256">
        <v>50</v>
      </c>
      <c r="M1256">
        <v>3295882</v>
      </c>
      <c r="N1256">
        <v>20</v>
      </c>
      <c r="O1256">
        <v>5</v>
      </c>
      <c r="P1256" t="s">
        <v>111</v>
      </c>
      <c r="Q1256" t="s">
        <v>4465</v>
      </c>
      <c r="R1256">
        <v>2</v>
      </c>
      <c r="S1256" t="s">
        <v>1436</v>
      </c>
      <c r="T1256">
        <v>22</v>
      </c>
      <c r="U1256">
        <v>25</v>
      </c>
      <c r="V1256">
        <v>0</v>
      </c>
      <c r="W1256">
        <v>0</v>
      </c>
      <c r="X1256">
        <v>0</v>
      </c>
      <c r="Y1256">
        <v>0</v>
      </c>
      <c r="Z1256">
        <v>22</v>
      </c>
      <c r="AA1256">
        <v>25</v>
      </c>
      <c r="AB1256">
        <v>50</v>
      </c>
      <c r="AC1256">
        <v>49</v>
      </c>
      <c r="AD1256">
        <v>0</v>
      </c>
      <c r="AE1256">
        <v>0</v>
      </c>
      <c r="AF1256">
        <v>49</v>
      </c>
      <c r="AG1256">
        <v>0</v>
      </c>
      <c r="AH1256">
        <v>1</v>
      </c>
      <c r="AI1256">
        <v>1</v>
      </c>
      <c r="AJ1256">
        <v>1</v>
      </c>
      <c r="AK1256">
        <v>1</v>
      </c>
      <c r="AL1256">
        <v>0</v>
      </c>
      <c r="AM1256">
        <v>0.4</v>
      </c>
      <c r="AN1256">
        <v>9.0909090909090912E-2</v>
      </c>
      <c r="AO1256">
        <v>0</v>
      </c>
      <c r="AP1256" t="s">
        <v>103</v>
      </c>
      <c r="AQ1256" t="s">
        <v>73</v>
      </c>
      <c r="AR1256" t="s">
        <v>191</v>
      </c>
      <c r="AS1256">
        <v>0</v>
      </c>
      <c r="AT1256">
        <v>0</v>
      </c>
      <c r="AU1256">
        <v>0</v>
      </c>
      <c r="AV1256">
        <v>0</v>
      </c>
      <c r="AW1256">
        <v>0</v>
      </c>
      <c r="AX1256">
        <v>0</v>
      </c>
      <c r="AY1256">
        <v>0</v>
      </c>
      <c r="AZ1256" t="s">
        <v>83</v>
      </c>
      <c r="BA1256">
        <v>20</v>
      </c>
      <c r="BB1256">
        <v>0</v>
      </c>
      <c r="BC1256" t="s">
        <v>76</v>
      </c>
      <c r="BD1256">
        <v>0</v>
      </c>
      <c r="BE1256" t="s">
        <v>76</v>
      </c>
      <c r="BF1256">
        <v>10.662191999999999</v>
      </c>
      <c r="BG1256" t="s">
        <v>5790</v>
      </c>
    </row>
    <row r="1257" spans="1:59" x14ac:dyDescent="0.25">
      <c r="A1257" t="s">
        <v>1440</v>
      </c>
      <c r="B1257" t="s">
        <v>156</v>
      </c>
      <c r="C1257">
        <v>3</v>
      </c>
      <c r="D1257">
        <v>21</v>
      </c>
      <c r="E1257" t="s">
        <v>91</v>
      </c>
      <c r="F1257" t="s">
        <v>66</v>
      </c>
      <c r="G1257" t="s">
        <v>67</v>
      </c>
      <c r="H1257" t="s">
        <v>68</v>
      </c>
      <c r="I1257" t="s">
        <v>6</v>
      </c>
      <c r="J1257" t="s">
        <v>3</v>
      </c>
      <c r="K1257" t="s">
        <v>70</v>
      </c>
      <c r="L1257">
        <v>50</v>
      </c>
      <c r="M1257">
        <v>3295884</v>
      </c>
      <c r="N1257">
        <v>20</v>
      </c>
      <c r="O1257">
        <v>5</v>
      </c>
      <c r="P1257" t="s">
        <v>111</v>
      </c>
      <c r="Q1257" t="s">
        <v>4465</v>
      </c>
      <c r="R1257">
        <v>2</v>
      </c>
      <c r="S1257" t="s">
        <v>1436</v>
      </c>
      <c r="T1257">
        <v>22</v>
      </c>
      <c r="U1257">
        <v>25</v>
      </c>
      <c r="V1257">
        <v>0</v>
      </c>
      <c r="W1257">
        <v>0</v>
      </c>
      <c r="X1257">
        <v>0</v>
      </c>
      <c r="Y1257">
        <v>0</v>
      </c>
      <c r="Z1257">
        <v>22</v>
      </c>
      <c r="AA1257">
        <v>25</v>
      </c>
      <c r="AB1257">
        <v>50</v>
      </c>
      <c r="AC1257">
        <v>49</v>
      </c>
      <c r="AD1257">
        <v>0</v>
      </c>
      <c r="AE1257">
        <v>0</v>
      </c>
      <c r="AF1257">
        <v>49</v>
      </c>
      <c r="AG1257">
        <v>0</v>
      </c>
      <c r="AH1257">
        <v>1</v>
      </c>
      <c r="AI1257">
        <v>1</v>
      </c>
      <c r="AJ1257">
        <v>1</v>
      </c>
      <c r="AK1257">
        <v>1</v>
      </c>
      <c r="AL1257">
        <v>0</v>
      </c>
      <c r="AM1257">
        <v>0.4</v>
      </c>
      <c r="AN1257">
        <v>9.0909090909090912E-2</v>
      </c>
      <c r="AO1257">
        <v>0</v>
      </c>
      <c r="AP1257" t="s">
        <v>103</v>
      </c>
      <c r="AQ1257" t="s">
        <v>73</v>
      </c>
      <c r="AR1257" t="s">
        <v>191</v>
      </c>
      <c r="AS1257">
        <v>0</v>
      </c>
      <c r="AT1257">
        <v>0</v>
      </c>
      <c r="AU1257">
        <v>0</v>
      </c>
      <c r="AV1257">
        <v>0</v>
      </c>
      <c r="AW1257">
        <v>0</v>
      </c>
      <c r="AX1257">
        <v>0</v>
      </c>
      <c r="AY1257">
        <v>0</v>
      </c>
      <c r="AZ1257" t="s">
        <v>83</v>
      </c>
      <c r="BA1257">
        <v>20</v>
      </c>
      <c r="BB1257">
        <v>0</v>
      </c>
      <c r="BC1257" t="s">
        <v>76</v>
      </c>
      <c r="BD1257">
        <v>0</v>
      </c>
      <c r="BE1257" t="s">
        <v>76</v>
      </c>
      <c r="BF1257">
        <v>11.495861333333334</v>
      </c>
      <c r="BG1257" t="s">
        <v>5790</v>
      </c>
    </row>
    <row r="1258" spans="1:59" x14ac:dyDescent="0.25">
      <c r="A1258" t="s">
        <v>1441</v>
      </c>
      <c r="B1258" t="s">
        <v>156</v>
      </c>
      <c r="C1258">
        <v>3</v>
      </c>
      <c r="D1258">
        <v>22</v>
      </c>
      <c r="E1258" t="s">
        <v>91</v>
      </c>
      <c r="F1258" t="s">
        <v>66</v>
      </c>
      <c r="G1258" t="s">
        <v>67</v>
      </c>
      <c r="H1258" t="s">
        <v>68</v>
      </c>
      <c r="I1258" t="s">
        <v>6</v>
      </c>
      <c r="J1258" t="s">
        <v>3</v>
      </c>
      <c r="K1258" t="s">
        <v>70</v>
      </c>
      <c r="L1258">
        <v>50</v>
      </c>
      <c r="M1258">
        <v>3327242</v>
      </c>
      <c r="N1258">
        <v>20</v>
      </c>
      <c r="O1258">
        <v>5</v>
      </c>
      <c r="P1258" t="s">
        <v>111</v>
      </c>
      <c r="Q1258" t="s">
        <v>4465</v>
      </c>
      <c r="R1258">
        <v>2</v>
      </c>
      <c r="S1258" t="s">
        <v>2013</v>
      </c>
      <c r="T1258">
        <v>22</v>
      </c>
      <c r="U1258">
        <v>25</v>
      </c>
      <c r="V1258">
        <v>0</v>
      </c>
      <c r="W1258">
        <v>0</v>
      </c>
      <c r="X1258">
        <v>0</v>
      </c>
      <c r="Y1258">
        <v>0</v>
      </c>
      <c r="Z1258">
        <v>22</v>
      </c>
      <c r="AA1258">
        <v>25</v>
      </c>
      <c r="AB1258">
        <v>50</v>
      </c>
      <c r="AC1258">
        <v>49</v>
      </c>
      <c r="AD1258">
        <v>0</v>
      </c>
      <c r="AE1258">
        <v>0</v>
      </c>
      <c r="AF1258">
        <v>49</v>
      </c>
      <c r="AG1258">
        <v>0</v>
      </c>
      <c r="AH1258">
        <v>1</v>
      </c>
      <c r="AI1258">
        <v>1</v>
      </c>
      <c r="AJ1258">
        <v>1</v>
      </c>
      <c r="AK1258">
        <v>1</v>
      </c>
      <c r="AL1258">
        <v>0</v>
      </c>
      <c r="AM1258">
        <v>0.4</v>
      </c>
      <c r="AN1258">
        <v>9.0909090909090912E-2</v>
      </c>
      <c r="AO1258">
        <v>0</v>
      </c>
      <c r="AP1258" t="s">
        <v>103</v>
      </c>
      <c r="AQ1258" t="s">
        <v>73</v>
      </c>
      <c r="AR1258" t="s">
        <v>191</v>
      </c>
      <c r="AS1258">
        <v>0</v>
      </c>
      <c r="AT1258">
        <v>0</v>
      </c>
      <c r="AU1258">
        <v>0</v>
      </c>
      <c r="AV1258">
        <v>0</v>
      </c>
      <c r="AW1258">
        <v>0</v>
      </c>
      <c r="AX1258">
        <v>0</v>
      </c>
      <c r="AY1258">
        <v>0</v>
      </c>
      <c r="AZ1258" t="s">
        <v>83</v>
      </c>
      <c r="BA1258">
        <v>20</v>
      </c>
      <c r="BB1258">
        <v>0</v>
      </c>
      <c r="BC1258" t="s">
        <v>81</v>
      </c>
      <c r="BD1258">
        <v>0</v>
      </c>
      <c r="BE1258" t="s">
        <v>76</v>
      </c>
      <c r="BF1258">
        <v>11.539738666666668</v>
      </c>
      <c r="BG1258" t="s">
        <v>5790</v>
      </c>
    </row>
    <row r="1259" spans="1:59" x14ac:dyDescent="0.25">
      <c r="A1259" t="s">
        <v>1442</v>
      </c>
      <c r="B1259" t="s">
        <v>156</v>
      </c>
      <c r="C1259">
        <v>3</v>
      </c>
      <c r="D1259">
        <v>23</v>
      </c>
      <c r="E1259">
        <v>3</v>
      </c>
      <c r="F1259" t="s">
        <v>66</v>
      </c>
      <c r="G1259" t="s">
        <v>67</v>
      </c>
      <c r="H1259" t="s">
        <v>68</v>
      </c>
      <c r="I1259" t="s">
        <v>7</v>
      </c>
      <c r="J1259" t="s">
        <v>7</v>
      </c>
      <c r="K1259" t="s">
        <v>70</v>
      </c>
      <c r="L1259">
        <v>50</v>
      </c>
      <c r="M1259">
        <v>1704111</v>
      </c>
      <c r="N1259">
        <v>6</v>
      </c>
      <c r="O1259">
        <v>5</v>
      </c>
      <c r="P1259" t="s">
        <v>111</v>
      </c>
      <c r="Q1259" t="s">
        <v>4466</v>
      </c>
      <c r="R1259">
        <v>3</v>
      </c>
      <c r="T1259">
        <v>0</v>
      </c>
      <c r="U1259">
        <v>5</v>
      </c>
      <c r="V1259">
        <v>24</v>
      </c>
      <c r="W1259">
        <v>0</v>
      </c>
      <c r="X1259">
        <v>24</v>
      </c>
      <c r="Y1259">
        <v>0</v>
      </c>
      <c r="Z1259">
        <v>24</v>
      </c>
      <c r="AA1259">
        <v>29</v>
      </c>
      <c r="AB1259">
        <v>50</v>
      </c>
      <c r="AC1259">
        <v>5</v>
      </c>
      <c r="AD1259">
        <v>37</v>
      </c>
      <c r="AE1259">
        <v>0</v>
      </c>
      <c r="AF1259">
        <v>42</v>
      </c>
      <c r="AG1259">
        <v>0</v>
      </c>
      <c r="AH1259">
        <v>45</v>
      </c>
      <c r="AI1259">
        <v>8</v>
      </c>
      <c r="AJ1259">
        <v>45</v>
      </c>
      <c r="AK1259">
        <v>45</v>
      </c>
      <c r="AL1259">
        <v>0</v>
      </c>
      <c r="AM1259">
        <v>0.12</v>
      </c>
      <c r="AN1259">
        <v>4.0909090909090908</v>
      </c>
      <c r="AO1259">
        <v>0</v>
      </c>
      <c r="AP1259" t="s">
        <v>82</v>
      </c>
      <c r="AQ1259" t="s">
        <v>73</v>
      </c>
      <c r="AR1259" t="s">
        <v>1101</v>
      </c>
      <c r="AS1259">
        <v>1169</v>
      </c>
      <c r="AT1259">
        <v>1442</v>
      </c>
      <c r="AU1259">
        <v>0</v>
      </c>
      <c r="AV1259">
        <v>0</v>
      </c>
      <c r="AW1259">
        <v>2.6110000000000002</v>
      </c>
      <c r="AX1259">
        <v>0.5222</v>
      </c>
      <c r="AY1259">
        <v>21.932400000000001</v>
      </c>
      <c r="AZ1259" t="s">
        <v>74</v>
      </c>
      <c r="BA1259">
        <v>-15.932400000000001</v>
      </c>
      <c r="BB1259">
        <v>-30.510149368058219</v>
      </c>
      <c r="BC1259" t="s">
        <v>75</v>
      </c>
      <c r="BD1259">
        <v>1</v>
      </c>
      <c r="BE1259" t="s">
        <v>76</v>
      </c>
      <c r="BF1259">
        <v>2.5329999999999999</v>
      </c>
      <c r="BG1259" t="s">
        <v>5791</v>
      </c>
    </row>
    <row r="1260" spans="1:59" x14ac:dyDescent="0.25">
      <c r="A1260" t="s">
        <v>1443</v>
      </c>
      <c r="B1260" t="s">
        <v>156</v>
      </c>
      <c r="C1260">
        <v>3</v>
      </c>
      <c r="D1260">
        <v>24</v>
      </c>
      <c r="E1260">
        <v>3</v>
      </c>
      <c r="F1260" t="s">
        <v>66</v>
      </c>
      <c r="G1260" t="s">
        <v>67</v>
      </c>
      <c r="H1260" t="s">
        <v>68</v>
      </c>
      <c r="I1260" t="s">
        <v>7</v>
      </c>
      <c r="J1260" t="s">
        <v>7</v>
      </c>
      <c r="K1260" t="s">
        <v>70</v>
      </c>
      <c r="L1260">
        <v>50</v>
      </c>
      <c r="M1260">
        <v>1704113</v>
      </c>
      <c r="N1260">
        <v>6</v>
      </c>
      <c r="O1260">
        <v>5</v>
      </c>
      <c r="P1260" t="s">
        <v>111</v>
      </c>
      <c r="Q1260" t="s">
        <v>4466</v>
      </c>
      <c r="R1260">
        <v>3</v>
      </c>
      <c r="T1260">
        <v>0</v>
      </c>
      <c r="U1260">
        <v>5</v>
      </c>
      <c r="V1260">
        <v>36</v>
      </c>
      <c r="W1260">
        <v>0</v>
      </c>
      <c r="X1260">
        <v>36</v>
      </c>
      <c r="Y1260">
        <v>0</v>
      </c>
      <c r="Z1260">
        <v>36</v>
      </c>
      <c r="AA1260">
        <v>41</v>
      </c>
      <c r="AB1260">
        <v>50</v>
      </c>
      <c r="AC1260">
        <v>5</v>
      </c>
      <c r="AD1260">
        <v>36</v>
      </c>
      <c r="AE1260">
        <v>0</v>
      </c>
      <c r="AF1260">
        <v>41</v>
      </c>
      <c r="AG1260">
        <v>0</v>
      </c>
      <c r="AH1260">
        <v>45</v>
      </c>
      <c r="AI1260">
        <v>9</v>
      </c>
      <c r="AJ1260">
        <v>45</v>
      </c>
      <c r="AK1260">
        <v>45</v>
      </c>
      <c r="AL1260">
        <v>0</v>
      </c>
      <c r="AM1260">
        <v>0.12</v>
      </c>
      <c r="AN1260">
        <v>4.0909090909090908</v>
      </c>
      <c r="AO1260">
        <v>0</v>
      </c>
      <c r="AP1260" t="s">
        <v>82</v>
      </c>
      <c r="AQ1260" t="s">
        <v>73</v>
      </c>
      <c r="AR1260" t="s">
        <v>1101</v>
      </c>
      <c r="AS1260">
        <v>1352</v>
      </c>
      <c r="AT1260">
        <v>1495</v>
      </c>
      <c r="AU1260">
        <v>0</v>
      </c>
      <c r="AV1260">
        <v>0</v>
      </c>
      <c r="AW1260">
        <v>2.847</v>
      </c>
      <c r="AX1260">
        <v>0.56940000000000002</v>
      </c>
      <c r="AY1260">
        <v>23.345400000000001</v>
      </c>
      <c r="AZ1260" t="s">
        <v>74</v>
      </c>
      <c r="BA1260">
        <v>-17.345400000000001</v>
      </c>
      <c r="BB1260">
        <v>-30.462592202318231</v>
      </c>
      <c r="BC1260" t="s">
        <v>76</v>
      </c>
      <c r="BD1260">
        <v>2</v>
      </c>
      <c r="BE1260" t="s">
        <v>76</v>
      </c>
      <c r="BF1260">
        <v>2.86</v>
      </c>
      <c r="BG1260" t="s">
        <v>5791</v>
      </c>
    </row>
    <row r="1261" spans="1:59" x14ac:dyDescent="0.25">
      <c r="A1261" t="s">
        <v>1444</v>
      </c>
      <c r="B1261" t="s">
        <v>156</v>
      </c>
      <c r="C1261">
        <v>3</v>
      </c>
      <c r="D1261">
        <v>25</v>
      </c>
      <c r="E1261">
        <v>3</v>
      </c>
      <c r="F1261" t="s">
        <v>66</v>
      </c>
      <c r="G1261" t="s">
        <v>67</v>
      </c>
      <c r="H1261" t="s">
        <v>68</v>
      </c>
      <c r="I1261" t="s">
        <v>7</v>
      </c>
      <c r="J1261" t="s">
        <v>7</v>
      </c>
      <c r="K1261" t="s">
        <v>70</v>
      </c>
      <c r="L1261">
        <v>50</v>
      </c>
      <c r="M1261">
        <v>1704115</v>
      </c>
      <c r="N1261">
        <v>6</v>
      </c>
      <c r="O1261">
        <v>5</v>
      </c>
      <c r="P1261" t="s">
        <v>111</v>
      </c>
      <c r="Q1261" t="s">
        <v>4466</v>
      </c>
      <c r="R1261">
        <v>3</v>
      </c>
      <c r="T1261">
        <v>0</v>
      </c>
      <c r="U1261">
        <v>5</v>
      </c>
      <c r="V1261">
        <v>0</v>
      </c>
      <c r="W1261">
        <v>0</v>
      </c>
      <c r="X1261">
        <v>0</v>
      </c>
      <c r="Y1261">
        <v>5</v>
      </c>
      <c r="Z1261">
        <v>5</v>
      </c>
      <c r="AA1261">
        <v>10</v>
      </c>
      <c r="AB1261">
        <v>50</v>
      </c>
      <c r="AC1261">
        <v>5</v>
      </c>
      <c r="AD1261">
        <v>0</v>
      </c>
      <c r="AE1261">
        <v>20</v>
      </c>
      <c r="AF1261">
        <v>25</v>
      </c>
      <c r="AG1261">
        <v>0</v>
      </c>
      <c r="AH1261">
        <v>45</v>
      </c>
      <c r="AI1261">
        <v>25</v>
      </c>
      <c r="AJ1261">
        <v>25</v>
      </c>
      <c r="AK1261">
        <v>45</v>
      </c>
      <c r="AL1261">
        <v>0</v>
      </c>
      <c r="AM1261">
        <v>0.12</v>
      </c>
      <c r="AN1261">
        <v>2.2727272727272729</v>
      </c>
      <c r="AO1261">
        <v>0</v>
      </c>
      <c r="AP1261" t="s">
        <v>82</v>
      </c>
      <c r="AQ1261" t="s">
        <v>73</v>
      </c>
      <c r="AR1261" t="s">
        <v>1101</v>
      </c>
      <c r="AS1261">
        <v>272</v>
      </c>
      <c r="AT1261">
        <v>268</v>
      </c>
      <c r="AU1261">
        <v>0</v>
      </c>
      <c r="AV1261">
        <v>0</v>
      </c>
      <c r="AW1261">
        <v>0.54</v>
      </c>
      <c r="AX1261">
        <v>0.10800000000000001</v>
      </c>
      <c r="AY1261">
        <v>2.7</v>
      </c>
      <c r="AZ1261" t="s">
        <v>74</v>
      </c>
      <c r="BA1261">
        <v>3.3</v>
      </c>
      <c r="BB1261">
        <v>30.55555555555555</v>
      </c>
      <c r="BC1261" t="s">
        <v>76</v>
      </c>
      <c r="BD1261">
        <v>3</v>
      </c>
      <c r="BE1261" t="s">
        <v>76</v>
      </c>
      <c r="BF1261">
        <v>0.54200000000000004</v>
      </c>
      <c r="BG1261" t="s">
        <v>5791</v>
      </c>
    </row>
    <row r="1262" spans="1:59" x14ac:dyDescent="0.25">
      <c r="A1262" t="s">
        <v>1445</v>
      </c>
      <c r="B1262" t="s">
        <v>156</v>
      </c>
      <c r="C1262">
        <v>3</v>
      </c>
      <c r="D1262">
        <v>26</v>
      </c>
      <c r="E1262">
        <v>3</v>
      </c>
      <c r="F1262" t="s">
        <v>66</v>
      </c>
      <c r="G1262" t="s">
        <v>67</v>
      </c>
      <c r="H1262" t="s">
        <v>68</v>
      </c>
      <c r="I1262" t="s">
        <v>7</v>
      </c>
      <c r="J1262" t="s">
        <v>7</v>
      </c>
      <c r="K1262" t="s">
        <v>70</v>
      </c>
      <c r="L1262">
        <v>50</v>
      </c>
      <c r="M1262">
        <v>1704117</v>
      </c>
      <c r="N1262">
        <v>6</v>
      </c>
      <c r="O1262">
        <v>5</v>
      </c>
      <c r="P1262" t="s">
        <v>111</v>
      </c>
      <c r="Q1262" t="s">
        <v>4466</v>
      </c>
      <c r="R1262">
        <v>3</v>
      </c>
      <c r="T1262">
        <v>0</v>
      </c>
      <c r="U1262">
        <v>5</v>
      </c>
      <c r="V1262">
        <v>0</v>
      </c>
      <c r="W1262">
        <v>0</v>
      </c>
      <c r="X1262">
        <v>0</v>
      </c>
      <c r="Y1262">
        <v>5</v>
      </c>
      <c r="Z1262">
        <v>5</v>
      </c>
      <c r="AA1262">
        <v>10</v>
      </c>
      <c r="AB1262">
        <v>50</v>
      </c>
      <c r="AC1262">
        <v>5</v>
      </c>
      <c r="AD1262">
        <v>0</v>
      </c>
      <c r="AE1262">
        <v>20</v>
      </c>
      <c r="AF1262">
        <v>25</v>
      </c>
      <c r="AG1262">
        <v>0</v>
      </c>
      <c r="AH1262">
        <v>45</v>
      </c>
      <c r="AI1262">
        <v>25</v>
      </c>
      <c r="AJ1262">
        <v>25</v>
      </c>
      <c r="AK1262">
        <v>45</v>
      </c>
      <c r="AL1262">
        <v>0</v>
      </c>
      <c r="AM1262">
        <v>0.12</v>
      </c>
      <c r="AN1262">
        <v>2.2727272727272729</v>
      </c>
      <c r="AO1262">
        <v>0</v>
      </c>
      <c r="AP1262" t="s">
        <v>82</v>
      </c>
      <c r="AQ1262" t="s">
        <v>73</v>
      </c>
      <c r="AR1262" t="s">
        <v>1101</v>
      </c>
      <c r="AS1262">
        <v>268</v>
      </c>
      <c r="AT1262">
        <v>286</v>
      </c>
      <c r="AU1262">
        <v>0</v>
      </c>
      <c r="AV1262">
        <v>0</v>
      </c>
      <c r="AW1262">
        <v>0.55400000000000005</v>
      </c>
      <c r="AX1262">
        <v>0.11080000000000001</v>
      </c>
      <c r="AY1262">
        <v>2.7700000000000005</v>
      </c>
      <c r="AZ1262" t="s">
        <v>74</v>
      </c>
      <c r="BA1262">
        <v>3.2299999999999995</v>
      </c>
      <c r="BB1262">
        <v>29.151624548736457</v>
      </c>
      <c r="BC1262" t="s">
        <v>76</v>
      </c>
      <c r="BD1262">
        <v>4</v>
      </c>
      <c r="BE1262" t="s">
        <v>76</v>
      </c>
      <c r="BF1262">
        <v>0.55500000000000005</v>
      </c>
      <c r="BG1262" t="s">
        <v>5791</v>
      </c>
    </row>
    <row r="1263" spans="1:59" x14ac:dyDescent="0.25">
      <c r="A1263" t="s">
        <v>1446</v>
      </c>
      <c r="B1263" t="s">
        <v>156</v>
      </c>
      <c r="C1263">
        <v>3</v>
      </c>
      <c r="D1263">
        <v>27</v>
      </c>
      <c r="E1263">
        <v>3</v>
      </c>
      <c r="F1263" t="s">
        <v>66</v>
      </c>
      <c r="G1263" t="s">
        <v>67</v>
      </c>
      <c r="H1263" t="s">
        <v>68</v>
      </c>
      <c r="I1263" t="s">
        <v>7</v>
      </c>
      <c r="J1263" t="s">
        <v>7</v>
      </c>
      <c r="K1263" t="s">
        <v>70</v>
      </c>
      <c r="L1263">
        <v>50</v>
      </c>
      <c r="M1263">
        <v>1704119</v>
      </c>
      <c r="N1263">
        <v>6</v>
      </c>
      <c r="O1263">
        <v>5</v>
      </c>
      <c r="P1263" t="s">
        <v>111</v>
      </c>
      <c r="Q1263" t="s">
        <v>4466</v>
      </c>
      <c r="R1263">
        <v>3</v>
      </c>
      <c r="T1263">
        <v>0</v>
      </c>
      <c r="U1263">
        <v>5</v>
      </c>
      <c r="V1263">
        <v>0</v>
      </c>
      <c r="W1263">
        <v>0</v>
      </c>
      <c r="X1263">
        <v>0</v>
      </c>
      <c r="Y1263">
        <v>4</v>
      </c>
      <c r="Z1263">
        <v>4</v>
      </c>
      <c r="AA1263">
        <v>9</v>
      </c>
      <c r="AB1263">
        <v>50</v>
      </c>
      <c r="AC1263">
        <v>5</v>
      </c>
      <c r="AD1263">
        <v>0</v>
      </c>
      <c r="AE1263">
        <v>16</v>
      </c>
      <c r="AF1263">
        <v>21</v>
      </c>
      <c r="AG1263">
        <v>0</v>
      </c>
      <c r="AH1263">
        <v>45</v>
      </c>
      <c r="AI1263">
        <v>29</v>
      </c>
      <c r="AJ1263">
        <v>29</v>
      </c>
      <c r="AK1263">
        <v>45</v>
      </c>
      <c r="AL1263">
        <v>0</v>
      </c>
      <c r="AM1263">
        <v>0.12</v>
      </c>
      <c r="AN1263">
        <v>2.6363636363636362</v>
      </c>
      <c r="AO1263">
        <v>0</v>
      </c>
      <c r="AP1263" t="s">
        <v>82</v>
      </c>
      <c r="AQ1263" t="s">
        <v>73</v>
      </c>
      <c r="AR1263" t="s">
        <v>1101</v>
      </c>
      <c r="AS1263">
        <v>273</v>
      </c>
      <c r="AT1263">
        <v>256</v>
      </c>
      <c r="AU1263">
        <v>0</v>
      </c>
      <c r="AV1263">
        <v>0</v>
      </c>
      <c r="AW1263">
        <v>0.52900000000000003</v>
      </c>
      <c r="AX1263">
        <v>0.10580000000000001</v>
      </c>
      <c r="AY1263">
        <v>2.2218</v>
      </c>
      <c r="AZ1263" t="s">
        <v>74</v>
      </c>
      <c r="BA1263">
        <v>3.7782</v>
      </c>
      <c r="BB1263">
        <v>35.710775047258977</v>
      </c>
      <c r="BC1263" t="s">
        <v>76</v>
      </c>
      <c r="BD1263">
        <v>5</v>
      </c>
      <c r="BE1263" t="s">
        <v>76</v>
      </c>
      <c r="BF1263">
        <v>0.51100000000000001</v>
      </c>
      <c r="BG1263" t="s">
        <v>5791</v>
      </c>
    </row>
    <row r="1264" spans="1:59" x14ac:dyDescent="0.25">
      <c r="A1264" t="s">
        <v>1447</v>
      </c>
      <c r="B1264" t="s">
        <v>156</v>
      </c>
      <c r="C1264">
        <v>3</v>
      </c>
      <c r="D1264">
        <v>28</v>
      </c>
      <c r="E1264">
        <v>3</v>
      </c>
      <c r="F1264" t="s">
        <v>66</v>
      </c>
      <c r="G1264" t="s">
        <v>67</v>
      </c>
      <c r="H1264" t="s">
        <v>77</v>
      </c>
      <c r="I1264" t="s">
        <v>5</v>
      </c>
      <c r="J1264" t="s">
        <v>78</v>
      </c>
      <c r="K1264" t="s">
        <v>70</v>
      </c>
      <c r="L1264">
        <v>50</v>
      </c>
      <c r="M1264">
        <v>1704121</v>
      </c>
      <c r="N1264">
        <v>5</v>
      </c>
      <c r="O1264">
        <v>5</v>
      </c>
      <c r="P1264" t="s">
        <v>111</v>
      </c>
      <c r="Q1264" t="s">
        <v>4466</v>
      </c>
      <c r="R1264">
        <v>3</v>
      </c>
      <c r="T1264">
        <v>0</v>
      </c>
      <c r="U1264">
        <v>4</v>
      </c>
      <c r="V1264">
        <v>0</v>
      </c>
      <c r="W1264">
        <v>0</v>
      </c>
      <c r="X1264">
        <v>0</v>
      </c>
      <c r="Y1264">
        <v>0</v>
      </c>
      <c r="Z1264">
        <v>0</v>
      </c>
      <c r="AA1264">
        <v>4</v>
      </c>
      <c r="AB1264">
        <v>50</v>
      </c>
      <c r="AC1264">
        <v>4</v>
      </c>
      <c r="AD1264">
        <v>0</v>
      </c>
      <c r="AE1264">
        <v>0</v>
      </c>
      <c r="AF1264">
        <v>4</v>
      </c>
      <c r="AG1264">
        <v>0</v>
      </c>
      <c r="AH1264">
        <v>46</v>
      </c>
      <c r="AI1264">
        <v>46</v>
      </c>
      <c r="AJ1264">
        <v>46</v>
      </c>
      <c r="AK1264">
        <v>46</v>
      </c>
      <c r="AL1264">
        <v>0</v>
      </c>
      <c r="AM1264">
        <v>0.1</v>
      </c>
      <c r="AN1264">
        <v>4.1818181818181817</v>
      </c>
      <c r="AO1264">
        <v>0</v>
      </c>
      <c r="AP1264" t="s">
        <v>79</v>
      </c>
      <c r="AQ1264" t="s">
        <v>73</v>
      </c>
      <c r="AR1264" t="s">
        <v>1101</v>
      </c>
      <c r="AS1264">
        <v>0</v>
      </c>
      <c r="AT1264">
        <v>0</v>
      </c>
      <c r="AU1264">
        <v>0</v>
      </c>
      <c r="AV1264">
        <v>0</v>
      </c>
      <c r="AW1264">
        <v>0</v>
      </c>
      <c r="AX1264">
        <v>0</v>
      </c>
      <c r="AY1264">
        <v>0</v>
      </c>
      <c r="AZ1264" t="s">
        <v>80</v>
      </c>
      <c r="BA1264">
        <v>5</v>
      </c>
      <c r="BB1264">
        <v>0</v>
      </c>
      <c r="BC1264" t="s">
        <v>76</v>
      </c>
      <c r="BD1264">
        <v>0</v>
      </c>
      <c r="BE1264" t="s">
        <v>76</v>
      </c>
      <c r="BF1264">
        <v>4.5851813333333329</v>
      </c>
      <c r="BG1264" t="s">
        <v>5791</v>
      </c>
    </row>
    <row r="1265" spans="1:59" x14ac:dyDescent="0.25">
      <c r="A1265" t="s">
        <v>1448</v>
      </c>
      <c r="B1265" t="s">
        <v>156</v>
      </c>
      <c r="C1265">
        <v>3</v>
      </c>
      <c r="D1265">
        <v>29</v>
      </c>
      <c r="E1265">
        <v>3</v>
      </c>
      <c r="F1265" t="s">
        <v>66</v>
      </c>
      <c r="G1265" t="s">
        <v>67</v>
      </c>
      <c r="H1265" t="s">
        <v>68</v>
      </c>
      <c r="I1265" t="s">
        <v>7</v>
      </c>
      <c r="J1265" t="s">
        <v>7</v>
      </c>
      <c r="K1265" t="s">
        <v>70</v>
      </c>
      <c r="L1265">
        <v>50</v>
      </c>
      <c r="M1265">
        <v>1704123</v>
      </c>
      <c r="N1265">
        <v>6</v>
      </c>
      <c r="O1265">
        <v>5</v>
      </c>
      <c r="P1265" t="s">
        <v>111</v>
      </c>
      <c r="Q1265" t="s">
        <v>4466</v>
      </c>
      <c r="R1265">
        <v>3</v>
      </c>
      <c r="T1265">
        <v>0</v>
      </c>
      <c r="U1265">
        <v>5</v>
      </c>
      <c r="V1265">
        <v>0</v>
      </c>
      <c r="W1265">
        <v>0</v>
      </c>
      <c r="X1265">
        <v>0</v>
      </c>
      <c r="Y1265">
        <v>5</v>
      </c>
      <c r="Z1265">
        <v>5</v>
      </c>
      <c r="AA1265">
        <v>10</v>
      </c>
      <c r="AB1265">
        <v>50</v>
      </c>
      <c r="AC1265">
        <v>5</v>
      </c>
      <c r="AD1265">
        <v>0</v>
      </c>
      <c r="AE1265">
        <v>20</v>
      </c>
      <c r="AF1265">
        <v>25</v>
      </c>
      <c r="AG1265">
        <v>0</v>
      </c>
      <c r="AH1265">
        <v>45</v>
      </c>
      <c r="AI1265">
        <v>25</v>
      </c>
      <c r="AJ1265">
        <v>25</v>
      </c>
      <c r="AK1265">
        <v>45</v>
      </c>
      <c r="AL1265">
        <v>0</v>
      </c>
      <c r="AM1265">
        <v>0.12</v>
      </c>
      <c r="AN1265">
        <v>2.2727272727272729</v>
      </c>
      <c r="AO1265">
        <v>0</v>
      </c>
      <c r="AP1265" t="s">
        <v>82</v>
      </c>
      <c r="AQ1265" t="s">
        <v>73</v>
      </c>
      <c r="AR1265" t="s">
        <v>1101</v>
      </c>
      <c r="AS1265">
        <v>317</v>
      </c>
      <c r="AT1265">
        <v>229</v>
      </c>
      <c r="AU1265">
        <v>0</v>
      </c>
      <c r="AV1265">
        <v>0</v>
      </c>
      <c r="AW1265">
        <v>0.54600000000000004</v>
      </c>
      <c r="AX1265">
        <v>0.10920000000000001</v>
      </c>
      <c r="AY1265">
        <v>2.73</v>
      </c>
      <c r="AZ1265" t="s">
        <v>74</v>
      </c>
      <c r="BA1265">
        <v>3.27</v>
      </c>
      <c r="BB1265">
        <v>29.945054945054945</v>
      </c>
      <c r="BC1265" t="s">
        <v>76</v>
      </c>
      <c r="BD1265">
        <v>1</v>
      </c>
      <c r="BE1265" t="s">
        <v>76</v>
      </c>
      <c r="BF1265">
        <v>0.55000000000000004</v>
      </c>
      <c r="BG1265" t="s">
        <v>5791</v>
      </c>
    </row>
    <row r="1266" spans="1:59" x14ac:dyDescent="0.25">
      <c r="A1266" t="s">
        <v>1449</v>
      </c>
      <c r="B1266" t="s">
        <v>156</v>
      </c>
      <c r="C1266">
        <v>3</v>
      </c>
      <c r="D1266">
        <v>30</v>
      </c>
      <c r="E1266">
        <v>3</v>
      </c>
      <c r="F1266" t="s">
        <v>66</v>
      </c>
      <c r="G1266" t="s">
        <v>67</v>
      </c>
      <c r="H1266" t="s">
        <v>68</v>
      </c>
      <c r="I1266" t="s">
        <v>7</v>
      </c>
      <c r="J1266" t="s">
        <v>7</v>
      </c>
      <c r="K1266" t="s">
        <v>70</v>
      </c>
      <c r="L1266">
        <v>50</v>
      </c>
      <c r="M1266">
        <v>1704125</v>
      </c>
      <c r="N1266">
        <v>6</v>
      </c>
      <c r="O1266">
        <v>5</v>
      </c>
      <c r="P1266" t="s">
        <v>111</v>
      </c>
      <c r="Q1266" t="s">
        <v>4466</v>
      </c>
      <c r="R1266">
        <v>3</v>
      </c>
      <c r="T1266">
        <v>0</v>
      </c>
      <c r="U1266">
        <v>5</v>
      </c>
      <c r="V1266">
        <v>0</v>
      </c>
      <c r="W1266">
        <v>0</v>
      </c>
      <c r="X1266">
        <v>0</v>
      </c>
      <c r="Y1266">
        <v>5</v>
      </c>
      <c r="Z1266">
        <v>5</v>
      </c>
      <c r="AA1266">
        <v>10</v>
      </c>
      <c r="AB1266">
        <v>50</v>
      </c>
      <c r="AC1266">
        <v>5</v>
      </c>
      <c r="AD1266">
        <v>0</v>
      </c>
      <c r="AE1266">
        <v>20</v>
      </c>
      <c r="AF1266">
        <v>25</v>
      </c>
      <c r="AG1266">
        <v>0</v>
      </c>
      <c r="AH1266">
        <v>45</v>
      </c>
      <c r="AI1266">
        <v>25</v>
      </c>
      <c r="AJ1266">
        <v>25</v>
      </c>
      <c r="AK1266">
        <v>45</v>
      </c>
      <c r="AL1266">
        <v>0</v>
      </c>
      <c r="AM1266">
        <v>0.12</v>
      </c>
      <c r="AN1266">
        <v>2.2727272727272729</v>
      </c>
      <c r="AO1266">
        <v>0</v>
      </c>
      <c r="AP1266" t="s">
        <v>82</v>
      </c>
      <c r="AQ1266" t="s">
        <v>73</v>
      </c>
      <c r="AR1266" t="s">
        <v>1101</v>
      </c>
      <c r="AS1266">
        <v>290</v>
      </c>
      <c r="AT1266">
        <v>271</v>
      </c>
      <c r="AU1266">
        <v>0</v>
      </c>
      <c r="AV1266">
        <v>0</v>
      </c>
      <c r="AW1266">
        <v>0.56100000000000005</v>
      </c>
      <c r="AX1266">
        <v>0.11220000000000001</v>
      </c>
      <c r="AY1266">
        <v>2.8050000000000002</v>
      </c>
      <c r="AZ1266" t="s">
        <v>74</v>
      </c>
      <c r="BA1266">
        <v>3.1949999999999998</v>
      </c>
      <c r="BB1266">
        <v>28.475935828877002</v>
      </c>
      <c r="BC1266" t="s">
        <v>76</v>
      </c>
      <c r="BD1266">
        <v>2</v>
      </c>
      <c r="BE1266" t="s">
        <v>76</v>
      </c>
      <c r="BF1266">
        <v>0.56999999999999995</v>
      </c>
      <c r="BG1266" t="s">
        <v>5791</v>
      </c>
    </row>
    <row r="1267" spans="1:59" x14ac:dyDescent="0.25">
      <c r="A1267" t="s">
        <v>1450</v>
      </c>
      <c r="B1267" t="s">
        <v>156</v>
      </c>
      <c r="C1267">
        <v>3</v>
      </c>
      <c r="D1267">
        <v>31</v>
      </c>
      <c r="E1267">
        <v>3</v>
      </c>
      <c r="F1267" t="s">
        <v>66</v>
      </c>
      <c r="G1267" t="s">
        <v>67</v>
      </c>
      <c r="H1267" t="s">
        <v>68</v>
      </c>
      <c r="I1267" t="s">
        <v>7</v>
      </c>
      <c r="J1267" t="s">
        <v>7</v>
      </c>
      <c r="K1267" t="s">
        <v>70</v>
      </c>
      <c r="L1267">
        <v>50</v>
      </c>
      <c r="M1267">
        <v>1704127</v>
      </c>
      <c r="N1267">
        <v>6</v>
      </c>
      <c r="O1267">
        <v>5</v>
      </c>
      <c r="P1267" t="s">
        <v>111</v>
      </c>
      <c r="Q1267" t="s">
        <v>4466</v>
      </c>
      <c r="R1267">
        <v>3</v>
      </c>
      <c r="T1267">
        <v>0</v>
      </c>
      <c r="U1267">
        <v>5</v>
      </c>
      <c r="V1267">
        <v>0</v>
      </c>
      <c r="W1267">
        <v>0</v>
      </c>
      <c r="X1267">
        <v>0</v>
      </c>
      <c r="Y1267">
        <v>5</v>
      </c>
      <c r="Z1267">
        <v>5</v>
      </c>
      <c r="AA1267">
        <v>10</v>
      </c>
      <c r="AB1267">
        <v>50</v>
      </c>
      <c r="AC1267">
        <v>5</v>
      </c>
      <c r="AD1267">
        <v>0</v>
      </c>
      <c r="AE1267">
        <v>20</v>
      </c>
      <c r="AF1267">
        <v>25</v>
      </c>
      <c r="AG1267">
        <v>0</v>
      </c>
      <c r="AH1267">
        <v>45</v>
      </c>
      <c r="AI1267">
        <v>25</v>
      </c>
      <c r="AJ1267">
        <v>25</v>
      </c>
      <c r="AK1267">
        <v>45</v>
      </c>
      <c r="AL1267">
        <v>0</v>
      </c>
      <c r="AM1267">
        <v>0.12</v>
      </c>
      <c r="AN1267">
        <v>2.2727272727272729</v>
      </c>
      <c r="AO1267">
        <v>0</v>
      </c>
      <c r="AP1267" t="s">
        <v>82</v>
      </c>
      <c r="AQ1267" t="s">
        <v>73</v>
      </c>
      <c r="AR1267" t="s">
        <v>1101</v>
      </c>
      <c r="AS1267">
        <v>301</v>
      </c>
      <c r="AT1267">
        <v>244</v>
      </c>
      <c r="AU1267">
        <v>0</v>
      </c>
      <c r="AV1267">
        <v>0</v>
      </c>
      <c r="AW1267">
        <v>0.54500000000000004</v>
      </c>
      <c r="AX1267">
        <v>0.10900000000000001</v>
      </c>
      <c r="AY1267">
        <v>2.7250000000000005</v>
      </c>
      <c r="AZ1267" t="s">
        <v>74</v>
      </c>
      <c r="BA1267">
        <v>3.2749999999999995</v>
      </c>
      <c r="BB1267">
        <v>30.045871559633017</v>
      </c>
      <c r="BC1267" t="s">
        <v>76</v>
      </c>
      <c r="BD1267">
        <v>3</v>
      </c>
      <c r="BE1267" t="s">
        <v>76</v>
      </c>
      <c r="BF1267">
        <v>0.55200000000000005</v>
      </c>
      <c r="BG1267" t="s">
        <v>5791</v>
      </c>
    </row>
    <row r="1268" spans="1:59" x14ac:dyDescent="0.25">
      <c r="A1268" t="s">
        <v>1451</v>
      </c>
      <c r="B1268" t="s">
        <v>156</v>
      </c>
      <c r="C1268">
        <v>3</v>
      </c>
      <c r="D1268">
        <v>32</v>
      </c>
      <c r="E1268">
        <v>3</v>
      </c>
      <c r="F1268" t="s">
        <v>66</v>
      </c>
      <c r="G1268" t="s">
        <v>67</v>
      </c>
      <c r="H1268" t="s">
        <v>68</v>
      </c>
      <c r="I1268" t="s">
        <v>7</v>
      </c>
      <c r="J1268" t="s">
        <v>7</v>
      </c>
      <c r="K1268" t="s">
        <v>70</v>
      </c>
      <c r="L1268">
        <v>50</v>
      </c>
      <c r="M1268">
        <v>1704129</v>
      </c>
      <c r="N1268">
        <v>6</v>
      </c>
      <c r="O1268">
        <v>5</v>
      </c>
      <c r="P1268" t="s">
        <v>111</v>
      </c>
      <c r="Q1268" t="s">
        <v>4466</v>
      </c>
      <c r="R1268">
        <v>3</v>
      </c>
      <c r="T1268">
        <v>0</v>
      </c>
      <c r="U1268">
        <v>5</v>
      </c>
      <c r="V1268">
        <v>0</v>
      </c>
      <c r="W1268">
        <v>0</v>
      </c>
      <c r="X1268">
        <v>0</v>
      </c>
      <c r="Y1268">
        <v>5</v>
      </c>
      <c r="Z1268">
        <v>5</v>
      </c>
      <c r="AA1268">
        <v>10</v>
      </c>
      <c r="AB1268">
        <v>50</v>
      </c>
      <c r="AC1268">
        <v>5</v>
      </c>
      <c r="AD1268">
        <v>0</v>
      </c>
      <c r="AE1268">
        <v>20</v>
      </c>
      <c r="AF1268">
        <v>25</v>
      </c>
      <c r="AG1268">
        <v>0</v>
      </c>
      <c r="AH1268">
        <v>45</v>
      </c>
      <c r="AI1268">
        <v>25</v>
      </c>
      <c r="AJ1268">
        <v>25</v>
      </c>
      <c r="AK1268">
        <v>45</v>
      </c>
      <c r="AL1268">
        <v>0</v>
      </c>
      <c r="AM1268">
        <v>0.12</v>
      </c>
      <c r="AN1268">
        <v>2.2727272727272729</v>
      </c>
      <c r="AO1268">
        <v>0</v>
      </c>
      <c r="AP1268" t="s">
        <v>82</v>
      </c>
      <c r="AQ1268" t="s">
        <v>73</v>
      </c>
      <c r="AR1268" t="s">
        <v>1101</v>
      </c>
      <c r="AS1268">
        <v>305</v>
      </c>
      <c r="AT1268">
        <v>270</v>
      </c>
      <c r="AU1268">
        <v>0</v>
      </c>
      <c r="AV1268">
        <v>0</v>
      </c>
      <c r="AW1268">
        <v>0.57499999999999996</v>
      </c>
      <c r="AX1268">
        <v>0.11499999999999999</v>
      </c>
      <c r="AY1268">
        <v>2.875</v>
      </c>
      <c r="AZ1268" t="s">
        <v>74</v>
      </c>
      <c r="BA1268">
        <v>3.125</v>
      </c>
      <c r="BB1268">
        <v>27.173913043478262</v>
      </c>
      <c r="BC1268" t="s">
        <v>76</v>
      </c>
      <c r="BD1268">
        <v>4</v>
      </c>
      <c r="BE1268" t="s">
        <v>76</v>
      </c>
      <c r="BF1268">
        <v>0.55600000000000005</v>
      </c>
      <c r="BG1268" t="s">
        <v>5791</v>
      </c>
    </row>
    <row r="1269" spans="1:59" x14ac:dyDescent="0.25">
      <c r="A1269" t="s">
        <v>1452</v>
      </c>
      <c r="B1269" t="s">
        <v>156</v>
      </c>
      <c r="C1269">
        <v>3</v>
      </c>
      <c r="D1269">
        <v>33</v>
      </c>
      <c r="E1269">
        <v>3</v>
      </c>
      <c r="F1269" t="s">
        <v>66</v>
      </c>
      <c r="G1269" t="s">
        <v>67</v>
      </c>
      <c r="H1269" t="s">
        <v>68</v>
      </c>
      <c r="I1269" t="s">
        <v>7</v>
      </c>
      <c r="J1269" t="s">
        <v>7</v>
      </c>
      <c r="K1269" t="s">
        <v>70</v>
      </c>
      <c r="L1269">
        <v>50</v>
      </c>
      <c r="M1269">
        <v>1704131</v>
      </c>
      <c r="N1269">
        <v>6</v>
      </c>
      <c r="O1269">
        <v>5</v>
      </c>
      <c r="P1269" t="s">
        <v>111</v>
      </c>
      <c r="Q1269" t="s">
        <v>4466</v>
      </c>
      <c r="R1269">
        <v>3</v>
      </c>
      <c r="T1269">
        <v>0</v>
      </c>
      <c r="U1269">
        <v>5</v>
      </c>
      <c r="V1269">
        <v>0</v>
      </c>
      <c r="W1269">
        <v>0</v>
      </c>
      <c r="X1269">
        <v>0</v>
      </c>
      <c r="Y1269">
        <v>5</v>
      </c>
      <c r="Z1269">
        <v>5</v>
      </c>
      <c r="AA1269">
        <v>10</v>
      </c>
      <c r="AB1269">
        <v>50</v>
      </c>
      <c r="AC1269">
        <v>5</v>
      </c>
      <c r="AD1269">
        <v>0</v>
      </c>
      <c r="AE1269">
        <v>20</v>
      </c>
      <c r="AF1269">
        <v>25</v>
      </c>
      <c r="AG1269">
        <v>0</v>
      </c>
      <c r="AH1269">
        <v>45</v>
      </c>
      <c r="AI1269">
        <v>25</v>
      </c>
      <c r="AJ1269">
        <v>25</v>
      </c>
      <c r="AK1269">
        <v>45</v>
      </c>
      <c r="AL1269">
        <v>0</v>
      </c>
      <c r="AM1269">
        <v>0.12</v>
      </c>
      <c r="AN1269">
        <v>2.2727272727272729</v>
      </c>
      <c r="AO1269">
        <v>0</v>
      </c>
      <c r="AP1269" t="s">
        <v>82</v>
      </c>
      <c r="AQ1269" t="s">
        <v>73</v>
      </c>
      <c r="AR1269" t="s">
        <v>1101</v>
      </c>
      <c r="AS1269">
        <v>280</v>
      </c>
      <c r="AT1269">
        <v>283</v>
      </c>
      <c r="AU1269">
        <v>0</v>
      </c>
      <c r="AV1269">
        <v>0</v>
      </c>
      <c r="AW1269">
        <v>0.56299999999999994</v>
      </c>
      <c r="AX1269">
        <v>0.11259999999999999</v>
      </c>
      <c r="AY1269">
        <v>2.8149999999999999</v>
      </c>
      <c r="AZ1269" t="s">
        <v>74</v>
      </c>
      <c r="BA1269">
        <v>3.1850000000000001</v>
      </c>
      <c r="BB1269">
        <v>28.285968028419184</v>
      </c>
      <c r="BC1269" t="s">
        <v>81</v>
      </c>
      <c r="BD1269">
        <v>5</v>
      </c>
      <c r="BE1269" t="s">
        <v>76</v>
      </c>
      <c r="BF1269">
        <v>0.56299999999999994</v>
      </c>
      <c r="BG1269" t="s">
        <v>5791</v>
      </c>
    </row>
    <row r="1270" spans="1:59" x14ac:dyDescent="0.25">
      <c r="A1270" t="s">
        <v>1453</v>
      </c>
      <c r="B1270" t="s">
        <v>156</v>
      </c>
      <c r="C1270">
        <v>3</v>
      </c>
      <c r="D1270">
        <v>34</v>
      </c>
      <c r="E1270">
        <v>3</v>
      </c>
      <c r="F1270" t="s">
        <v>66</v>
      </c>
      <c r="G1270" t="s">
        <v>67</v>
      </c>
      <c r="H1270" t="s">
        <v>68</v>
      </c>
      <c r="I1270" t="s">
        <v>10</v>
      </c>
      <c r="J1270" t="s">
        <v>10</v>
      </c>
      <c r="K1270" t="s">
        <v>100</v>
      </c>
      <c r="L1270">
        <v>50</v>
      </c>
      <c r="M1270">
        <v>1704133</v>
      </c>
      <c r="N1270">
        <v>0</v>
      </c>
      <c r="O1270">
        <v>5</v>
      </c>
      <c r="P1270" t="s">
        <v>111</v>
      </c>
      <c r="Q1270" t="s">
        <v>4467</v>
      </c>
      <c r="R1270">
        <v>4</v>
      </c>
      <c r="S1270" t="s">
        <v>5088</v>
      </c>
      <c r="T1270">
        <v>0</v>
      </c>
      <c r="U1270">
        <v>0</v>
      </c>
      <c r="V1270">
        <v>0</v>
      </c>
      <c r="W1270">
        <v>0</v>
      </c>
      <c r="X1270">
        <v>0</v>
      </c>
      <c r="Y1270">
        <v>0</v>
      </c>
      <c r="Z1270">
        <v>0</v>
      </c>
      <c r="AA1270">
        <v>0</v>
      </c>
      <c r="AB1270">
        <v>50</v>
      </c>
      <c r="AC1270">
        <v>0</v>
      </c>
      <c r="AD1270">
        <v>0</v>
      </c>
      <c r="AE1270">
        <v>0</v>
      </c>
      <c r="AF1270">
        <v>0</v>
      </c>
      <c r="AG1270">
        <v>0</v>
      </c>
      <c r="AH1270">
        <v>50</v>
      </c>
      <c r="AI1270">
        <v>50</v>
      </c>
      <c r="AJ1270">
        <v>50</v>
      </c>
      <c r="AK1270">
        <v>50</v>
      </c>
      <c r="AL1270">
        <v>0</v>
      </c>
      <c r="AM1270">
        <v>0</v>
      </c>
      <c r="AN1270">
        <v>4.5454545454545459</v>
      </c>
      <c r="AO1270">
        <v>0</v>
      </c>
      <c r="AP1270" t="s">
        <v>113</v>
      </c>
      <c r="AQ1270" t="s">
        <v>86</v>
      </c>
      <c r="AR1270" t="s">
        <v>1101</v>
      </c>
      <c r="AS1270">
        <v>0</v>
      </c>
      <c r="AT1270">
        <v>0</v>
      </c>
      <c r="AU1270">
        <v>0</v>
      </c>
      <c r="AV1270">
        <v>0</v>
      </c>
      <c r="AW1270">
        <v>0</v>
      </c>
      <c r="AX1270">
        <v>0</v>
      </c>
      <c r="AY1270">
        <v>0</v>
      </c>
      <c r="AZ1270" t="s">
        <v>74</v>
      </c>
      <c r="BA1270">
        <v>0</v>
      </c>
      <c r="BB1270">
        <v>0</v>
      </c>
      <c r="BC1270" t="s">
        <v>75</v>
      </c>
      <c r="BD1270">
        <v>1</v>
      </c>
      <c r="BE1270" t="s">
        <v>76</v>
      </c>
      <c r="BF1270">
        <v>0</v>
      </c>
      <c r="BG1270" t="s">
        <v>5792</v>
      </c>
    </row>
    <row r="1271" spans="1:59" x14ac:dyDescent="0.25">
      <c r="A1271" t="s">
        <v>1455</v>
      </c>
      <c r="B1271" t="s">
        <v>156</v>
      </c>
      <c r="C1271">
        <v>3</v>
      </c>
      <c r="D1271">
        <v>35</v>
      </c>
      <c r="E1271" t="s">
        <v>91</v>
      </c>
      <c r="F1271" t="s">
        <v>66</v>
      </c>
      <c r="G1271" t="s">
        <v>67</v>
      </c>
      <c r="H1271" t="s">
        <v>68</v>
      </c>
      <c r="I1271" t="s">
        <v>6</v>
      </c>
      <c r="J1271" t="s">
        <v>2676</v>
      </c>
      <c r="K1271" t="s">
        <v>70</v>
      </c>
      <c r="L1271">
        <v>50</v>
      </c>
      <c r="M1271">
        <v>3375384</v>
      </c>
      <c r="N1271">
        <v>15</v>
      </c>
      <c r="O1271">
        <v>5</v>
      </c>
      <c r="P1271" t="s">
        <v>111</v>
      </c>
      <c r="Q1271" t="s">
        <v>4467</v>
      </c>
      <c r="R1271">
        <v>4</v>
      </c>
      <c r="S1271" t="s">
        <v>5089</v>
      </c>
      <c r="T1271">
        <v>20</v>
      </c>
      <c r="U1271">
        <v>23</v>
      </c>
      <c r="V1271">
        <v>0</v>
      </c>
      <c r="W1271">
        <v>0</v>
      </c>
      <c r="X1271">
        <v>0</v>
      </c>
      <c r="Y1271">
        <v>0</v>
      </c>
      <c r="Z1271">
        <v>20</v>
      </c>
      <c r="AA1271">
        <v>23</v>
      </c>
      <c r="AB1271">
        <v>50</v>
      </c>
      <c r="AC1271">
        <v>41</v>
      </c>
      <c r="AD1271">
        <v>0</v>
      </c>
      <c r="AE1271">
        <v>0</v>
      </c>
      <c r="AF1271">
        <v>41</v>
      </c>
      <c r="AG1271">
        <v>0</v>
      </c>
      <c r="AH1271">
        <v>9</v>
      </c>
      <c r="AI1271">
        <v>9</v>
      </c>
      <c r="AJ1271">
        <v>9</v>
      </c>
      <c r="AK1271">
        <v>9</v>
      </c>
      <c r="AL1271">
        <v>0</v>
      </c>
      <c r="AM1271">
        <v>0.3</v>
      </c>
      <c r="AN1271">
        <v>0.81818181818181823</v>
      </c>
      <c r="AO1271">
        <v>0</v>
      </c>
      <c r="AP1271" t="s">
        <v>103</v>
      </c>
      <c r="AQ1271" t="s">
        <v>73</v>
      </c>
      <c r="AR1271" t="s">
        <v>191</v>
      </c>
      <c r="AS1271">
        <v>0</v>
      </c>
      <c r="AT1271">
        <v>0</v>
      </c>
      <c r="AU1271">
        <v>0</v>
      </c>
      <c r="AV1271">
        <v>0</v>
      </c>
      <c r="AW1271">
        <v>0</v>
      </c>
      <c r="AX1271">
        <v>0</v>
      </c>
      <c r="AY1271">
        <v>0</v>
      </c>
      <c r="AZ1271" t="s">
        <v>83</v>
      </c>
      <c r="BA1271">
        <v>15</v>
      </c>
      <c r="BB1271">
        <v>0</v>
      </c>
      <c r="BC1271" t="s">
        <v>76</v>
      </c>
      <c r="BD1271">
        <v>0</v>
      </c>
      <c r="BE1271" t="s">
        <v>76</v>
      </c>
      <c r="BF1271">
        <v>9.8504613333333335</v>
      </c>
      <c r="BG1271" t="s">
        <v>5792</v>
      </c>
    </row>
    <row r="1272" spans="1:59" x14ac:dyDescent="0.25">
      <c r="A1272" t="s">
        <v>1456</v>
      </c>
      <c r="B1272" t="s">
        <v>156</v>
      </c>
      <c r="C1272">
        <v>3</v>
      </c>
      <c r="D1272">
        <v>36</v>
      </c>
      <c r="E1272">
        <v>3</v>
      </c>
      <c r="F1272" t="s">
        <v>66</v>
      </c>
      <c r="G1272" t="s">
        <v>67</v>
      </c>
      <c r="H1272" t="s">
        <v>68</v>
      </c>
      <c r="I1272" t="s">
        <v>8</v>
      </c>
      <c r="J1272" t="s">
        <v>84</v>
      </c>
      <c r="K1272" t="s">
        <v>70</v>
      </c>
      <c r="L1272">
        <v>50</v>
      </c>
      <c r="M1272">
        <v>1704137</v>
      </c>
      <c r="N1272">
        <v>6</v>
      </c>
      <c r="O1272">
        <v>5</v>
      </c>
      <c r="P1272" t="s">
        <v>111</v>
      </c>
      <c r="Q1272" t="s">
        <v>4467</v>
      </c>
      <c r="R1272">
        <v>4</v>
      </c>
      <c r="S1272" t="s">
        <v>1454</v>
      </c>
      <c r="T1272">
        <v>0</v>
      </c>
      <c r="U1272">
        <v>12</v>
      </c>
      <c r="V1272">
        <v>0</v>
      </c>
      <c r="W1272">
        <v>0</v>
      </c>
      <c r="X1272">
        <v>0</v>
      </c>
      <c r="Y1272">
        <v>0</v>
      </c>
      <c r="Z1272">
        <v>0</v>
      </c>
      <c r="AA1272">
        <v>12</v>
      </c>
      <c r="AB1272">
        <v>50</v>
      </c>
      <c r="AC1272">
        <v>30</v>
      </c>
      <c r="AD1272">
        <v>0</v>
      </c>
      <c r="AE1272">
        <v>0</v>
      </c>
      <c r="AF1272">
        <v>30</v>
      </c>
      <c r="AG1272">
        <v>0</v>
      </c>
      <c r="AH1272">
        <v>20</v>
      </c>
      <c r="AI1272">
        <v>20</v>
      </c>
      <c r="AJ1272">
        <v>20</v>
      </c>
      <c r="AK1272">
        <v>20</v>
      </c>
      <c r="AL1272">
        <v>0</v>
      </c>
      <c r="AM1272">
        <v>0.12</v>
      </c>
      <c r="AN1272">
        <v>1.8181818181818183</v>
      </c>
      <c r="AO1272">
        <v>0</v>
      </c>
      <c r="AP1272" t="s">
        <v>85</v>
      </c>
      <c r="AQ1272" t="s">
        <v>73</v>
      </c>
      <c r="AR1272" t="s">
        <v>1101</v>
      </c>
      <c r="AS1272">
        <v>0</v>
      </c>
      <c r="AT1272">
        <v>0</v>
      </c>
      <c r="AU1272">
        <v>0</v>
      </c>
      <c r="AV1272">
        <v>0</v>
      </c>
      <c r="AW1272">
        <v>0</v>
      </c>
      <c r="AX1272">
        <v>0</v>
      </c>
      <c r="AY1272">
        <v>0</v>
      </c>
      <c r="AZ1272" t="s">
        <v>83</v>
      </c>
      <c r="BA1272">
        <v>6</v>
      </c>
      <c r="BB1272">
        <v>0</v>
      </c>
      <c r="BC1272" t="s">
        <v>76</v>
      </c>
      <c r="BD1272">
        <v>0</v>
      </c>
      <c r="BE1272" t="s">
        <v>76</v>
      </c>
      <c r="BF1272">
        <v>4.0147759999999995</v>
      </c>
      <c r="BG1272" t="s">
        <v>5792</v>
      </c>
    </row>
    <row r="1273" spans="1:59" x14ac:dyDescent="0.25">
      <c r="A1273" t="s">
        <v>1457</v>
      </c>
      <c r="B1273" t="s">
        <v>156</v>
      </c>
      <c r="C1273">
        <v>3</v>
      </c>
      <c r="D1273">
        <v>37</v>
      </c>
      <c r="E1273">
        <v>3</v>
      </c>
      <c r="F1273" t="s">
        <v>66</v>
      </c>
      <c r="G1273" t="s">
        <v>67</v>
      </c>
      <c r="H1273" t="s">
        <v>68</v>
      </c>
      <c r="I1273" t="s">
        <v>8</v>
      </c>
      <c r="J1273" t="s">
        <v>84</v>
      </c>
      <c r="K1273" t="s">
        <v>70</v>
      </c>
      <c r="L1273">
        <v>50</v>
      </c>
      <c r="M1273">
        <v>1704139</v>
      </c>
      <c r="N1273">
        <v>6</v>
      </c>
      <c r="O1273">
        <v>5</v>
      </c>
      <c r="P1273" t="s">
        <v>111</v>
      </c>
      <c r="Q1273" t="s">
        <v>4467</v>
      </c>
      <c r="R1273">
        <v>4</v>
      </c>
      <c r="S1273" t="s">
        <v>1454</v>
      </c>
      <c r="T1273">
        <v>0</v>
      </c>
      <c r="U1273">
        <v>10</v>
      </c>
      <c r="V1273">
        <v>0</v>
      </c>
      <c r="W1273">
        <v>0</v>
      </c>
      <c r="X1273">
        <v>0</v>
      </c>
      <c r="Y1273">
        <v>0</v>
      </c>
      <c r="Z1273">
        <v>0</v>
      </c>
      <c r="AA1273">
        <v>10</v>
      </c>
      <c r="AB1273">
        <v>50</v>
      </c>
      <c r="AC1273">
        <v>22</v>
      </c>
      <c r="AD1273">
        <v>0</v>
      </c>
      <c r="AE1273">
        <v>0</v>
      </c>
      <c r="AF1273">
        <v>22</v>
      </c>
      <c r="AG1273">
        <v>0</v>
      </c>
      <c r="AH1273">
        <v>28</v>
      </c>
      <c r="AI1273">
        <v>28</v>
      </c>
      <c r="AJ1273">
        <v>28</v>
      </c>
      <c r="AK1273">
        <v>28</v>
      </c>
      <c r="AL1273">
        <v>0</v>
      </c>
      <c r="AM1273">
        <v>0.12</v>
      </c>
      <c r="AN1273">
        <v>2.5454545454545454</v>
      </c>
      <c r="AO1273">
        <v>0</v>
      </c>
      <c r="AP1273" t="s">
        <v>85</v>
      </c>
      <c r="AQ1273" t="s">
        <v>73</v>
      </c>
      <c r="AR1273" t="s">
        <v>1101</v>
      </c>
      <c r="AS1273">
        <v>0</v>
      </c>
      <c r="AT1273">
        <v>0</v>
      </c>
      <c r="AU1273">
        <v>0</v>
      </c>
      <c r="AV1273">
        <v>0</v>
      </c>
      <c r="AW1273">
        <v>0</v>
      </c>
      <c r="AX1273">
        <v>0</v>
      </c>
      <c r="AY1273">
        <v>0</v>
      </c>
      <c r="AZ1273" t="s">
        <v>83</v>
      </c>
      <c r="BA1273">
        <v>6</v>
      </c>
      <c r="BB1273">
        <v>0</v>
      </c>
      <c r="BC1273" t="s">
        <v>76</v>
      </c>
      <c r="BD1273">
        <v>0</v>
      </c>
      <c r="BE1273" t="s">
        <v>76</v>
      </c>
      <c r="BF1273">
        <v>2.8959039999999998</v>
      </c>
      <c r="BG1273" t="s">
        <v>5792</v>
      </c>
    </row>
    <row r="1274" spans="1:59" x14ac:dyDescent="0.25">
      <c r="A1274" t="s">
        <v>1458</v>
      </c>
      <c r="B1274" t="s">
        <v>156</v>
      </c>
      <c r="C1274">
        <v>3</v>
      </c>
      <c r="D1274">
        <v>38</v>
      </c>
      <c r="E1274">
        <v>3</v>
      </c>
      <c r="F1274" t="s">
        <v>66</v>
      </c>
      <c r="G1274" t="s">
        <v>67</v>
      </c>
      <c r="H1274" t="s">
        <v>68</v>
      </c>
      <c r="I1274" t="s">
        <v>8</v>
      </c>
      <c r="J1274" t="s">
        <v>84</v>
      </c>
      <c r="K1274" t="s">
        <v>70</v>
      </c>
      <c r="L1274">
        <v>50</v>
      </c>
      <c r="M1274">
        <v>1704141</v>
      </c>
      <c r="N1274">
        <v>6</v>
      </c>
      <c r="O1274">
        <v>5</v>
      </c>
      <c r="P1274" t="s">
        <v>111</v>
      </c>
      <c r="Q1274" t="s">
        <v>4467</v>
      </c>
      <c r="R1274">
        <v>4</v>
      </c>
      <c r="S1274" t="s">
        <v>1454</v>
      </c>
      <c r="T1274">
        <v>0</v>
      </c>
      <c r="U1274">
        <v>12</v>
      </c>
      <c r="V1274">
        <v>0</v>
      </c>
      <c r="W1274">
        <v>0</v>
      </c>
      <c r="X1274">
        <v>0</v>
      </c>
      <c r="Y1274">
        <v>0</v>
      </c>
      <c r="Z1274">
        <v>0</v>
      </c>
      <c r="AA1274">
        <v>12</v>
      </c>
      <c r="AB1274">
        <v>50</v>
      </c>
      <c r="AC1274">
        <v>32</v>
      </c>
      <c r="AD1274">
        <v>0</v>
      </c>
      <c r="AE1274">
        <v>0</v>
      </c>
      <c r="AF1274">
        <v>32</v>
      </c>
      <c r="AG1274">
        <v>0</v>
      </c>
      <c r="AH1274">
        <v>18</v>
      </c>
      <c r="AI1274">
        <v>18</v>
      </c>
      <c r="AJ1274">
        <v>18</v>
      </c>
      <c r="AK1274">
        <v>18</v>
      </c>
      <c r="AL1274">
        <v>0</v>
      </c>
      <c r="AM1274">
        <v>0.12</v>
      </c>
      <c r="AN1274">
        <v>1.6363636363636365</v>
      </c>
      <c r="AO1274">
        <v>0</v>
      </c>
      <c r="AP1274" t="s">
        <v>85</v>
      </c>
      <c r="AQ1274" t="s">
        <v>73</v>
      </c>
      <c r="AR1274" t="s">
        <v>1101</v>
      </c>
      <c r="AS1274">
        <v>0</v>
      </c>
      <c r="AT1274">
        <v>0</v>
      </c>
      <c r="AU1274">
        <v>0</v>
      </c>
      <c r="AV1274">
        <v>0</v>
      </c>
      <c r="AW1274">
        <v>0</v>
      </c>
      <c r="AX1274">
        <v>0</v>
      </c>
      <c r="AY1274">
        <v>0</v>
      </c>
      <c r="AZ1274" t="s">
        <v>80</v>
      </c>
      <c r="BA1274">
        <v>6</v>
      </c>
      <c r="BB1274">
        <v>0</v>
      </c>
      <c r="BC1274" t="s">
        <v>76</v>
      </c>
      <c r="BD1274">
        <v>0</v>
      </c>
      <c r="BE1274" t="s">
        <v>76</v>
      </c>
      <c r="BF1274">
        <v>4.1902853333333336</v>
      </c>
      <c r="BG1274" t="s">
        <v>5792</v>
      </c>
    </row>
    <row r="1275" spans="1:59" x14ac:dyDescent="0.25">
      <c r="A1275" t="s">
        <v>1459</v>
      </c>
      <c r="B1275" t="s">
        <v>156</v>
      </c>
      <c r="C1275">
        <v>3</v>
      </c>
      <c r="D1275">
        <v>39</v>
      </c>
      <c r="E1275">
        <v>3</v>
      </c>
      <c r="F1275" t="s">
        <v>66</v>
      </c>
      <c r="G1275" t="s">
        <v>67</v>
      </c>
      <c r="H1275" t="s">
        <v>68</v>
      </c>
      <c r="I1275" t="s">
        <v>8</v>
      </c>
      <c r="J1275" t="s">
        <v>84</v>
      </c>
      <c r="K1275" t="s">
        <v>70</v>
      </c>
      <c r="L1275">
        <v>50</v>
      </c>
      <c r="M1275">
        <v>1704143</v>
      </c>
      <c r="N1275">
        <v>8.5</v>
      </c>
      <c r="O1275">
        <v>5</v>
      </c>
      <c r="P1275" t="s">
        <v>111</v>
      </c>
      <c r="Q1275" t="s">
        <v>4467</v>
      </c>
      <c r="R1275">
        <v>4</v>
      </c>
      <c r="S1275" t="s">
        <v>1454</v>
      </c>
      <c r="T1275">
        <v>0</v>
      </c>
      <c r="U1275">
        <v>9</v>
      </c>
      <c r="V1275">
        <v>0</v>
      </c>
      <c r="W1275">
        <v>0</v>
      </c>
      <c r="X1275">
        <v>0</v>
      </c>
      <c r="Y1275">
        <v>0</v>
      </c>
      <c r="Z1275">
        <v>0</v>
      </c>
      <c r="AA1275">
        <v>9</v>
      </c>
      <c r="AB1275">
        <v>50</v>
      </c>
      <c r="AC1275">
        <v>21</v>
      </c>
      <c r="AD1275">
        <v>0</v>
      </c>
      <c r="AE1275">
        <v>0</v>
      </c>
      <c r="AF1275">
        <v>21</v>
      </c>
      <c r="AG1275">
        <v>0</v>
      </c>
      <c r="AH1275">
        <v>29</v>
      </c>
      <c r="AI1275">
        <v>29</v>
      </c>
      <c r="AJ1275">
        <v>29</v>
      </c>
      <c r="AK1275">
        <v>29</v>
      </c>
      <c r="AL1275">
        <v>0</v>
      </c>
      <c r="AM1275">
        <v>0.17</v>
      </c>
      <c r="AN1275">
        <v>2.6363636363636362</v>
      </c>
      <c r="AO1275">
        <v>0</v>
      </c>
      <c r="AP1275" t="s">
        <v>85</v>
      </c>
      <c r="AQ1275" t="s">
        <v>73</v>
      </c>
      <c r="AR1275" t="s">
        <v>1101</v>
      </c>
      <c r="AS1275">
        <v>0</v>
      </c>
      <c r="AT1275">
        <v>0</v>
      </c>
      <c r="AU1275">
        <v>0</v>
      </c>
      <c r="AV1275">
        <v>0</v>
      </c>
      <c r="AW1275">
        <v>0</v>
      </c>
      <c r="AX1275">
        <v>0</v>
      </c>
      <c r="AY1275">
        <v>0</v>
      </c>
      <c r="AZ1275" t="s">
        <v>80</v>
      </c>
      <c r="BA1275">
        <v>8.5</v>
      </c>
      <c r="BB1275">
        <v>0</v>
      </c>
      <c r="BC1275" t="s">
        <v>76</v>
      </c>
      <c r="BD1275">
        <v>0</v>
      </c>
      <c r="BE1275" t="s">
        <v>76</v>
      </c>
      <c r="BF1275">
        <v>8.3586320000000001</v>
      </c>
      <c r="BG1275" t="s">
        <v>5792</v>
      </c>
    </row>
    <row r="1276" spans="1:59" x14ac:dyDescent="0.25">
      <c r="A1276" t="s">
        <v>1460</v>
      </c>
      <c r="B1276" t="s">
        <v>156</v>
      </c>
      <c r="C1276">
        <v>3</v>
      </c>
      <c r="D1276">
        <v>40</v>
      </c>
      <c r="E1276">
        <v>3</v>
      </c>
      <c r="F1276" t="s">
        <v>66</v>
      </c>
      <c r="G1276" t="s">
        <v>67</v>
      </c>
      <c r="H1276" t="s">
        <v>68</v>
      </c>
      <c r="I1276" t="s">
        <v>8</v>
      </c>
      <c r="J1276" t="s">
        <v>84</v>
      </c>
      <c r="K1276" t="s">
        <v>70</v>
      </c>
      <c r="L1276">
        <v>50</v>
      </c>
      <c r="M1276">
        <v>1704145</v>
      </c>
      <c r="N1276">
        <v>6</v>
      </c>
      <c r="O1276">
        <v>5</v>
      </c>
      <c r="P1276" t="s">
        <v>111</v>
      </c>
      <c r="Q1276" t="s">
        <v>4467</v>
      </c>
      <c r="R1276">
        <v>4</v>
      </c>
      <c r="S1276" t="s">
        <v>1454</v>
      </c>
      <c r="T1276">
        <v>0</v>
      </c>
      <c r="U1276">
        <v>5</v>
      </c>
      <c r="V1276">
        <v>0</v>
      </c>
      <c r="W1276">
        <v>0</v>
      </c>
      <c r="X1276">
        <v>0</v>
      </c>
      <c r="Y1276">
        <v>0</v>
      </c>
      <c r="Z1276">
        <v>0</v>
      </c>
      <c r="AA1276">
        <v>5</v>
      </c>
      <c r="AB1276">
        <v>50</v>
      </c>
      <c r="AC1276">
        <v>13</v>
      </c>
      <c r="AD1276">
        <v>0</v>
      </c>
      <c r="AE1276">
        <v>0</v>
      </c>
      <c r="AF1276">
        <v>13</v>
      </c>
      <c r="AG1276">
        <v>0</v>
      </c>
      <c r="AH1276">
        <v>37</v>
      </c>
      <c r="AI1276">
        <v>37</v>
      </c>
      <c r="AJ1276">
        <v>37</v>
      </c>
      <c r="AK1276">
        <v>37</v>
      </c>
      <c r="AL1276">
        <v>0</v>
      </c>
      <c r="AM1276">
        <v>0.12</v>
      </c>
      <c r="AN1276">
        <v>3.3636363636363638</v>
      </c>
      <c r="AO1276">
        <v>0</v>
      </c>
      <c r="AP1276" t="s">
        <v>85</v>
      </c>
      <c r="AQ1276" t="s">
        <v>73</v>
      </c>
      <c r="AR1276" t="s">
        <v>1101</v>
      </c>
      <c r="AS1276">
        <v>0</v>
      </c>
      <c r="AT1276">
        <v>0</v>
      </c>
      <c r="AU1276">
        <v>0</v>
      </c>
      <c r="AV1276">
        <v>0</v>
      </c>
      <c r="AW1276">
        <v>0</v>
      </c>
      <c r="AX1276">
        <v>0</v>
      </c>
      <c r="AY1276">
        <v>0</v>
      </c>
      <c r="AZ1276" t="s">
        <v>83</v>
      </c>
      <c r="BA1276">
        <v>6</v>
      </c>
      <c r="BB1276">
        <v>0</v>
      </c>
      <c r="BC1276" t="s">
        <v>76</v>
      </c>
      <c r="BD1276">
        <v>0</v>
      </c>
      <c r="BE1276" t="s">
        <v>76</v>
      </c>
      <c r="BF1276">
        <v>4.8703839999999996</v>
      </c>
      <c r="BG1276" t="s">
        <v>5792</v>
      </c>
    </row>
    <row r="1277" spans="1:59" x14ac:dyDescent="0.25">
      <c r="A1277" t="s">
        <v>1461</v>
      </c>
      <c r="B1277" t="s">
        <v>156</v>
      </c>
      <c r="C1277">
        <v>3</v>
      </c>
      <c r="D1277">
        <v>41</v>
      </c>
      <c r="E1277">
        <v>3</v>
      </c>
      <c r="F1277" t="s">
        <v>66</v>
      </c>
      <c r="G1277" t="s">
        <v>67</v>
      </c>
      <c r="H1277" t="s">
        <v>68</v>
      </c>
      <c r="I1277" t="s">
        <v>8</v>
      </c>
      <c r="J1277" t="s">
        <v>84</v>
      </c>
      <c r="K1277" t="s">
        <v>70</v>
      </c>
      <c r="L1277">
        <v>50</v>
      </c>
      <c r="M1277">
        <v>1704147</v>
      </c>
      <c r="N1277">
        <v>6</v>
      </c>
      <c r="O1277">
        <v>5</v>
      </c>
      <c r="P1277" t="s">
        <v>111</v>
      </c>
      <c r="Q1277" t="s">
        <v>4467</v>
      </c>
      <c r="R1277">
        <v>4</v>
      </c>
      <c r="S1277" t="s">
        <v>88</v>
      </c>
      <c r="T1277">
        <v>0</v>
      </c>
      <c r="U1277">
        <v>5</v>
      </c>
      <c r="V1277">
        <v>0</v>
      </c>
      <c r="W1277">
        <v>0</v>
      </c>
      <c r="X1277">
        <v>0</v>
      </c>
      <c r="Y1277">
        <v>0</v>
      </c>
      <c r="Z1277">
        <v>0</v>
      </c>
      <c r="AA1277">
        <v>5</v>
      </c>
      <c r="AB1277">
        <v>50</v>
      </c>
      <c r="AC1277">
        <v>7</v>
      </c>
      <c r="AD1277">
        <v>0</v>
      </c>
      <c r="AE1277">
        <v>0</v>
      </c>
      <c r="AF1277">
        <v>7</v>
      </c>
      <c r="AG1277">
        <v>0</v>
      </c>
      <c r="AH1277">
        <v>43</v>
      </c>
      <c r="AI1277">
        <v>43</v>
      </c>
      <c r="AJ1277">
        <v>43</v>
      </c>
      <c r="AK1277">
        <v>43</v>
      </c>
      <c r="AL1277">
        <v>0</v>
      </c>
      <c r="AM1277">
        <v>0.12</v>
      </c>
      <c r="AN1277">
        <v>3.9090909090909092</v>
      </c>
      <c r="AO1277">
        <v>0</v>
      </c>
      <c r="AP1277" t="s">
        <v>85</v>
      </c>
      <c r="AQ1277" t="s">
        <v>73</v>
      </c>
      <c r="AR1277" t="s">
        <v>1101</v>
      </c>
      <c r="AS1277">
        <v>0</v>
      </c>
      <c r="AT1277">
        <v>0</v>
      </c>
      <c r="AU1277">
        <v>0</v>
      </c>
      <c r="AV1277">
        <v>0</v>
      </c>
      <c r="AW1277">
        <v>0</v>
      </c>
      <c r="AX1277">
        <v>0</v>
      </c>
      <c r="AY1277">
        <v>0</v>
      </c>
      <c r="AZ1277" t="s">
        <v>83</v>
      </c>
      <c r="BA1277">
        <v>6</v>
      </c>
      <c r="BB1277">
        <v>0</v>
      </c>
      <c r="BC1277" t="s">
        <v>76</v>
      </c>
      <c r="BD1277">
        <v>0</v>
      </c>
      <c r="BE1277" t="s">
        <v>76</v>
      </c>
      <c r="BF1277">
        <v>2.6326399999999999</v>
      </c>
      <c r="BG1277" t="s">
        <v>5792</v>
      </c>
    </row>
    <row r="1278" spans="1:59" x14ac:dyDescent="0.25">
      <c r="A1278" t="s">
        <v>1462</v>
      </c>
      <c r="B1278" t="s">
        <v>156</v>
      </c>
      <c r="C1278">
        <v>3</v>
      </c>
      <c r="D1278">
        <v>42</v>
      </c>
      <c r="E1278">
        <v>3</v>
      </c>
      <c r="F1278" t="s">
        <v>66</v>
      </c>
      <c r="G1278" t="s">
        <v>67</v>
      </c>
      <c r="H1278" t="s">
        <v>68</v>
      </c>
      <c r="I1278" t="s">
        <v>8</v>
      </c>
      <c r="J1278" t="s">
        <v>84</v>
      </c>
      <c r="K1278" t="s">
        <v>70</v>
      </c>
      <c r="L1278">
        <v>50</v>
      </c>
      <c r="M1278">
        <v>1704149</v>
      </c>
      <c r="N1278">
        <v>6</v>
      </c>
      <c r="O1278">
        <v>5</v>
      </c>
      <c r="P1278" t="s">
        <v>111</v>
      </c>
      <c r="Q1278" t="s">
        <v>4467</v>
      </c>
      <c r="R1278">
        <v>4</v>
      </c>
      <c r="S1278" t="s">
        <v>88</v>
      </c>
      <c r="T1278">
        <v>0</v>
      </c>
      <c r="U1278">
        <v>7</v>
      </c>
      <c r="V1278">
        <v>0</v>
      </c>
      <c r="W1278">
        <v>0</v>
      </c>
      <c r="X1278">
        <v>0</v>
      </c>
      <c r="Y1278">
        <v>0</v>
      </c>
      <c r="Z1278">
        <v>0</v>
      </c>
      <c r="AA1278">
        <v>7</v>
      </c>
      <c r="AB1278">
        <v>50</v>
      </c>
      <c r="AC1278">
        <v>15</v>
      </c>
      <c r="AD1278">
        <v>0</v>
      </c>
      <c r="AE1278">
        <v>0</v>
      </c>
      <c r="AF1278">
        <v>15</v>
      </c>
      <c r="AG1278">
        <v>0</v>
      </c>
      <c r="AH1278">
        <v>35</v>
      </c>
      <c r="AI1278">
        <v>35</v>
      </c>
      <c r="AJ1278">
        <v>35</v>
      </c>
      <c r="AK1278">
        <v>35</v>
      </c>
      <c r="AL1278">
        <v>0</v>
      </c>
      <c r="AM1278">
        <v>0.12</v>
      </c>
      <c r="AN1278">
        <v>3.1818181818181821</v>
      </c>
      <c r="AO1278">
        <v>0</v>
      </c>
      <c r="AP1278" t="s">
        <v>85</v>
      </c>
      <c r="AQ1278" t="s">
        <v>73</v>
      </c>
      <c r="AR1278" t="s">
        <v>1101</v>
      </c>
      <c r="AS1278">
        <v>0</v>
      </c>
      <c r="AT1278">
        <v>0</v>
      </c>
      <c r="AU1278">
        <v>0</v>
      </c>
      <c r="AV1278">
        <v>0</v>
      </c>
      <c r="AW1278">
        <v>0</v>
      </c>
      <c r="AX1278">
        <v>0</v>
      </c>
      <c r="AY1278">
        <v>0</v>
      </c>
      <c r="AZ1278" t="s">
        <v>83</v>
      </c>
      <c r="BA1278">
        <v>6</v>
      </c>
      <c r="BB1278">
        <v>0</v>
      </c>
      <c r="BC1278" t="s">
        <v>76</v>
      </c>
      <c r="BD1278">
        <v>0</v>
      </c>
      <c r="BE1278" t="s">
        <v>76</v>
      </c>
      <c r="BF1278">
        <v>6.1867039999999998</v>
      </c>
      <c r="BG1278" t="s">
        <v>5792</v>
      </c>
    </row>
    <row r="1279" spans="1:59" x14ac:dyDescent="0.25">
      <c r="A1279" t="s">
        <v>1463</v>
      </c>
      <c r="B1279" t="s">
        <v>156</v>
      </c>
      <c r="C1279">
        <v>3</v>
      </c>
      <c r="D1279">
        <v>43</v>
      </c>
      <c r="E1279">
        <v>3</v>
      </c>
      <c r="F1279" t="s">
        <v>66</v>
      </c>
      <c r="G1279" t="s">
        <v>67</v>
      </c>
      <c r="H1279" t="s">
        <v>68</v>
      </c>
      <c r="I1279" t="s">
        <v>8</v>
      </c>
      <c r="J1279" t="s">
        <v>84</v>
      </c>
      <c r="K1279" t="s">
        <v>70</v>
      </c>
      <c r="L1279">
        <v>50</v>
      </c>
      <c r="M1279">
        <v>1704151</v>
      </c>
      <c r="N1279">
        <v>6</v>
      </c>
      <c r="O1279">
        <v>5</v>
      </c>
      <c r="P1279" t="s">
        <v>111</v>
      </c>
      <c r="Q1279" t="s">
        <v>4467</v>
      </c>
      <c r="R1279">
        <v>4</v>
      </c>
      <c r="S1279" t="s">
        <v>1454</v>
      </c>
      <c r="T1279">
        <v>0</v>
      </c>
      <c r="U1279">
        <v>0</v>
      </c>
      <c r="V1279">
        <v>0</v>
      </c>
      <c r="W1279">
        <v>0</v>
      </c>
      <c r="X1279">
        <v>0</v>
      </c>
      <c r="Y1279">
        <v>0</v>
      </c>
      <c r="Z1279">
        <v>0</v>
      </c>
      <c r="AA1279">
        <v>0</v>
      </c>
      <c r="AB1279">
        <v>50</v>
      </c>
      <c r="AC1279">
        <v>0</v>
      </c>
      <c r="AD1279">
        <v>0</v>
      </c>
      <c r="AE1279">
        <v>0</v>
      </c>
      <c r="AF1279">
        <v>0</v>
      </c>
      <c r="AG1279">
        <v>0</v>
      </c>
      <c r="AH1279">
        <v>50</v>
      </c>
      <c r="AI1279">
        <v>50</v>
      </c>
      <c r="AJ1279">
        <v>50</v>
      </c>
      <c r="AK1279">
        <v>50</v>
      </c>
      <c r="AL1279">
        <v>0</v>
      </c>
      <c r="AM1279">
        <v>0.12</v>
      </c>
      <c r="AN1279">
        <v>4.5454545454545459</v>
      </c>
      <c r="AO1279">
        <v>0</v>
      </c>
      <c r="AP1279" t="s">
        <v>85</v>
      </c>
      <c r="AQ1279" t="s">
        <v>86</v>
      </c>
      <c r="AR1279" t="s">
        <v>1101</v>
      </c>
      <c r="AS1279">
        <v>0</v>
      </c>
      <c r="AT1279">
        <v>0</v>
      </c>
      <c r="AU1279">
        <v>0</v>
      </c>
      <c r="AV1279">
        <v>0</v>
      </c>
      <c r="AW1279">
        <v>0</v>
      </c>
      <c r="AX1279">
        <v>0</v>
      </c>
      <c r="AY1279">
        <v>0</v>
      </c>
      <c r="AZ1279" t="s">
        <v>83</v>
      </c>
      <c r="BA1279">
        <v>6</v>
      </c>
      <c r="BB1279">
        <v>0</v>
      </c>
      <c r="BC1279" t="s">
        <v>76</v>
      </c>
      <c r="BD1279">
        <v>1</v>
      </c>
      <c r="BE1279" t="s">
        <v>76</v>
      </c>
      <c r="BF1279">
        <v>0</v>
      </c>
      <c r="BG1279" t="s">
        <v>5792</v>
      </c>
    </row>
    <row r="1280" spans="1:59" x14ac:dyDescent="0.25">
      <c r="A1280" t="s">
        <v>1464</v>
      </c>
      <c r="B1280" t="s">
        <v>156</v>
      </c>
      <c r="C1280">
        <v>3</v>
      </c>
      <c r="D1280">
        <v>44</v>
      </c>
      <c r="E1280">
        <v>3</v>
      </c>
      <c r="F1280" t="s">
        <v>66</v>
      </c>
      <c r="G1280" t="s">
        <v>67</v>
      </c>
      <c r="H1280" t="s">
        <v>68</v>
      </c>
      <c r="I1280" t="s">
        <v>8</v>
      </c>
      <c r="J1280" t="s">
        <v>84</v>
      </c>
      <c r="K1280" t="s">
        <v>70</v>
      </c>
      <c r="L1280">
        <v>50</v>
      </c>
      <c r="M1280">
        <v>1704153</v>
      </c>
      <c r="N1280">
        <v>6</v>
      </c>
      <c r="O1280">
        <v>5</v>
      </c>
      <c r="P1280" t="s">
        <v>111</v>
      </c>
      <c r="Q1280" t="s">
        <v>4467</v>
      </c>
      <c r="R1280">
        <v>4</v>
      </c>
      <c r="S1280" t="s">
        <v>1454</v>
      </c>
      <c r="T1280">
        <v>0</v>
      </c>
      <c r="U1280">
        <v>0</v>
      </c>
      <c r="V1280">
        <v>0</v>
      </c>
      <c r="W1280">
        <v>0</v>
      </c>
      <c r="X1280">
        <v>0</v>
      </c>
      <c r="Y1280">
        <v>0</v>
      </c>
      <c r="Z1280">
        <v>0</v>
      </c>
      <c r="AA1280">
        <v>0</v>
      </c>
      <c r="AB1280">
        <v>50</v>
      </c>
      <c r="AC1280">
        <v>0</v>
      </c>
      <c r="AD1280">
        <v>0</v>
      </c>
      <c r="AE1280">
        <v>0</v>
      </c>
      <c r="AF1280">
        <v>0</v>
      </c>
      <c r="AG1280">
        <v>0</v>
      </c>
      <c r="AH1280">
        <v>50</v>
      </c>
      <c r="AI1280">
        <v>50</v>
      </c>
      <c r="AJ1280">
        <v>50</v>
      </c>
      <c r="AK1280">
        <v>50</v>
      </c>
      <c r="AL1280">
        <v>0</v>
      </c>
      <c r="AM1280">
        <v>0.12</v>
      </c>
      <c r="AN1280">
        <v>4.5454545454545459</v>
      </c>
      <c r="AO1280">
        <v>0</v>
      </c>
      <c r="AP1280" t="s">
        <v>85</v>
      </c>
      <c r="AQ1280" t="s">
        <v>86</v>
      </c>
      <c r="AR1280" t="s">
        <v>1101</v>
      </c>
      <c r="AS1280">
        <v>0</v>
      </c>
      <c r="AT1280">
        <v>0</v>
      </c>
      <c r="AU1280">
        <v>0</v>
      </c>
      <c r="AV1280">
        <v>0</v>
      </c>
      <c r="AW1280">
        <v>0</v>
      </c>
      <c r="AX1280">
        <v>0</v>
      </c>
      <c r="AY1280">
        <v>0</v>
      </c>
      <c r="AZ1280" t="s">
        <v>83</v>
      </c>
      <c r="BA1280">
        <v>6</v>
      </c>
      <c r="BB1280">
        <v>0</v>
      </c>
      <c r="BC1280" t="s">
        <v>81</v>
      </c>
      <c r="BD1280">
        <v>2</v>
      </c>
      <c r="BE1280" t="s">
        <v>76</v>
      </c>
      <c r="BF1280">
        <v>0</v>
      </c>
      <c r="BG1280" t="s">
        <v>5792</v>
      </c>
    </row>
    <row r="1281" spans="1:59" x14ac:dyDescent="0.25">
      <c r="A1281" t="s">
        <v>1465</v>
      </c>
      <c r="B1281" t="s">
        <v>156</v>
      </c>
      <c r="C1281">
        <v>3</v>
      </c>
      <c r="D1281">
        <v>45</v>
      </c>
      <c r="E1281" t="s">
        <v>91</v>
      </c>
      <c r="F1281" t="s">
        <v>66</v>
      </c>
      <c r="G1281" t="s">
        <v>67</v>
      </c>
      <c r="H1281" t="s">
        <v>68</v>
      </c>
      <c r="I1281" t="s">
        <v>6</v>
      </c>
      <c r="J1281" t="s">
        <v>3</v>
      </c>
      <c r="K1281" t="s">
        <v>70</v>
      </c>
      <c r="L1281">
        <v>50</v>
      </c>
      <c r="M1281">
        <v>3204716</v>
      </c>
      <c r="N1281">
        <v>20</v>
      </c>
      <c r="O1281">
        <v>5</v>
      </c>
      <c r="P1281" t="s">
        <v>111</v>
      </c>
      <c r="Q1281" t="s">
        <v>4468</v>
      </c>
      <c r="R1281">
        <v>5</v>
      </c>
      <c r="S1281" t="s">
        <v>1466</v>
      </c>
      <c r="T1281">
        <v>22</v>
      </c>
      <c r="U1281">
        <v>25</v>
      </c>
      <c r="V1281">
        <v>0</v>
      </c>
      <c r="W1281">
        <v>0</v>
      </c>
      <c r="X1281">
        <v>0</v>
      </c>
      <c r="Y1281">
        <v>0</v>
      </c>
      <c r="Z1281">
        <v>22</v>
      </c>
      <c r="AA1281">
        <v>25</v>
      </c>
      <c r="AB1281">
        <v>50</v>
      </c>
      <c r="AC1281">
        <v>49</v>
      </c>
      <c r="AD1281">
        <v>0</v>
      </c>
      <c r="AE1281">
        <v>0</v>
      </c>
      <c r="AF1281">
        <v>49</v>
      </c>
      <c r="AG1281">
        <v>0</v>
      </c>
      <c r="AH1281">
        <v>1</v>
      </c>
      <c r="AI1281">
        <v>1</v>
      </c>
      <c r="AJ1281">
        <v>1</v>
      </c>
      <c r="AK1281">
        <v>1</v>
      </c>
      <c r="AL1281">
        <v>0</v>
      </c>
      <c r="AM1281">
        <v>0.4</v>
      </c>
      <c r="AN1281">
        <v>9.0909090909090912E-2</v>
      </c>
      <c r="AO1281">
        <v>0</v>
      </c>
      <c r="AP1281" t="s">
        <v>103</v>
      </c>
      <c r="AQ1281" t="s">
        <v>73</v>
      </c>
      <c r="AR1281" t="s">
        <v>191</v>
      </c>
      <c r="AS1281">
        <v>0</v>
      </c>
      <c r="AT1281">
        <v>0</v>
      </c>
      <c r="AU1281">
        <v>0</v>
      </c>
      <c r="AV1281">
        <v>0</v>
      </c>
      <c r="AW1281">
        <v>0</v>
      </c>
      <c r="AX1281">
        <v>0</v>
      </c>
      <c r="AY1281">
        <v>0</v>
      </c>
      <c r="AZ1281" t="s">
        <v>83</v>
      </c>
      <c r="BA1281">
        <v>20</v>
      </c>
      <c r="BB1281">
        <v>0</v>
      </c>
      <c r="BC1281" t="s">
        <v>75</v>
      </c>
      <c r="BD1281">
        <v>0</v>
      </c>
      <c r="BE1281" t="s">
        <v>76</v>
      </c>
      <c r="BF1281">
        <v>12.000450666666667</v>
      </c>
      <c r="BG1281" t="s">
        <v>5793</v>
      </c>
    </row>
    <row r="1282" spans="1:59" x14ac:dyDescent="0.25">
      <c r="A1282" t="s">
        <v>1467</v>
      </c>
      <c r="B1282" t="s">
        <v>156</v>
      </c>
      <c r="C1282">
        <v>3</v>
      </c>
      <c r="D1282">
        <v>46</v>
      </c>
      <c r="E1282" t="s">
        <v>91</v>
      </c>
      <c r="F1282" t="s">
        <v>66</v>
      </c>
      <c r="G1282" t="s">
        <v>67</v>
      </c>
      <c r="H1282" t="s">
        <v>68</v>
      </c>
      <c r="I1282" t="s">
        <v>6</v>
      </c>
      <c r="J1282" t="s">
        <v>3</v>
      </c>
      <c r="K1282" t="s">
        <v>70</v>
      </c>
      <c r="L1282">
        <v>50</v>
      </c>
      <c r="M1282">
        <v>3204718</v>
      </c>
      <c r="N1282">
        <v>20</v>
      </c>
      <c r="O1282">
        <v>5</v>
      </c>
      <c r="P1282" t="s">
        <v>111</v>
      </c>
      <c r="Q1282" t="s">
        <v>4468</v>
      </c>
      <c r="R1282">
        <v>5</v>
      </c>
      <c r="S1282" t="s">
        <v>1466</v>
      </c>
      <c r="T1282">
        <v>22</v>
      </c>
      <c r="U1282">
        <v>25</v>
      </c>
      <c r="V1282">
        <v>0</v>
      </c>
      <c r="W1282">
        <v>0</v>
      </c>
      <c r="X1282">
        <v>0</v>
      </c>
      <c r="Y1282">
        <v>0</v>
      </c>
      <c r="Z1282">
        <v>22</v>
      </c>
      <c r="AA1282">
        <v>25</v>
      </c>
      <c r="AB1282">
        <v>50</v>
      </c>
      <c r="AC1282">
        <v>49</v>
      </c>
      <c r="AD1282">
        <v>0</v>
      </c>
      <c r="AE1282">
        <v>0</v>
      </c>
      <c r="AF1282">
        <v>49</v>
      </c>
      <c r="AG1282">
        <v>0</v>
      </c>
      <c r="AH1282">
        <v>1</v>
      </c>
      <c r="AI1282">
        <v>1</v>
      </c>
      <c r="AJ1282">
        <v>1</v>
      </c>
      <c r="AK1282">
        <v>1</v>
      </c>
      <c r="AL1282">
        <v>0</v>
      </c>
      <c r="AM1282">
        <v>0.4</v>
      </c>
      <c r="AN1282">
        <v>9.0909090909090912E-2</v>
      </c>
      <c r="AO1282">
        <v>0</v>
      </c>
      <c r="AP1282" t="s">
        <v>103</v>
      </c>
      <c r="AQ1282" t="s">
        <v>73</v>
      </c>
      <c r="AR1282" t="s">
        <v>191</v>
      </c>
      <c r="AS1282">
        <v>0</v>
      </c>
      <c r="AT1282">
        <v>0</v>
      </c>
      <c r="AU1282">
        <v>0</v>
      </c>
      <c r="AV1282">
        <v>0</v>
      </c>
      <c r="AW1282">
        <v>0</v>
      </c>
      <c r="AX1282">
        <v>0</v>
      </c>
      <c r="AY1282">
        <v>0</v>
      </c>
      <c r="AZ1282" t="s">
        <v>83</v>
      </c>
      <c r="BA1282">
        <v>20</v>
      </c>
      <c r="BB1282">
        <v>0</v>
      </c>
      <c r="BC1282" t="s">
        <v>76</v>
      </c>
      <c r="BD1282">
        <v>0</v>
      </c>
      <c r="BE1282" t="s">
        <v>76</v>
      </c>
      <c r="BF1282">
        <v>11.517799999999999</v>
      </c>
      <c r="BG1282" t="s">
        <v>5793</v>
      </c>
    </row>
    <row r="1283" spans="1:59" x14ac:dyDescent="0.25">
      <c r="A1283" t="s">
        <v>1468</v>
      </c>
      <c r="B1283" t="s">
        <v>156</v>
      </c>
      <c r="C1283">
        <v>3</v>
      </c>
      <c r="D1283">
        <v>47</v>
      </c>
      <c r="E1283" t="s">
        <v>91</v>
      </c>
      <c r="F1283" t="s">
        <v>66</v>
      </c>
      <c r="G1283" t="s">
        <v>67</v>
      </c>
      <c r="H1283" t="s">
        <v>68</v>
      </c>
      <c r="I1283" t="s">
        <v>6</v>
      </c>
      <c r="J1283" t="s">
        <v>3</v>
      </c>
      <c r="K1283" t="s">
        <v>70</v>
      </c>
      <c r="L1283">
        <v>50</v>
      </c>
      <c r="M1283">
        <v>3204720</v>
      </c>
      <c r="N1283">
        <v>20</v>
      </c>
      <c r="O1283">
        <v>5</v>
      </c>
      <c r="P1283" t="s">
        <v>111</v>
      </c>
      <c r="Q1283" t="s">
        <v>4468</v>
      </c>
      <c r="R1283">
        <v>5</v>
      </c>
      <c r="S1283" t="s">
        <v>1466</v>
      </c>
      <c r="T1283">
        <v>22</v>
      </c>
      <c r="U1283">
        <v>25</v>
      </c>
      <c r="V1283">
        <v>0</v>
      </c>
      <c r="W1283">
        <v>0</v>
      </c>
      <c r="X1283">
        <v>0</v>
      </c>
      <c r="Y1283">
        <v>0</v>
      </c>
      <c r="Z1283">
        <v>22</v>
      </c>
      <c r="AA1283">
        <v>25</v>
      </c>
      <c r="AB1283">
        <v>50</v>
      </c>
      <c r="AC1283">
        <v>49</v>
      </c>
      <c r="AD1283">
        <v>0</v>
      </c>
      <c r="AE1283">
        <v>0</v>
      </c>
      <c r="AF1283">
        <v>49</v>
      </c>
      <c r="AG1283">
        <v>0</v>
      </c>
      <c r="AH1283">
        <v>1</v>
      </c>
      <c r="AI1283">
        <v>1</v>
      </c>
      <c r="AJ1283">
        <v>1</v>
      </c>
      <c r="AK1283">
        <v>1</v>
      </c>
      <c r="AL1283">
        <v>0</v>
      </c>
      <c r="AM1283">
        <v>0.4</v>
      </c>
      <c r="AN1283">
        <v>9.0909090909090912E-2</v>
      </c>
      <c r="AO1283">
        <v>0</v>
      </c>
      <c r="AP1283" t="s">
        <v>103</v>
      </c>
      <c r="AQ1283" t="s">
        <v>73</v>
      </c>
      <c r="AR1283" t="s">
        <v>191</v>
      </c>
      <c r="AS1283">
        <v>0</v>
      </c>
      <c r="AT1283">
        <v>0</v>
      </c>
      <c r="AU1283">
        <v>0</v>
      </c>
      <c r="AV1283">
        <v>0</v>
      </c>
      <c r="AW1283">
        <v>0</v>
      </c>
      <c r="AX1283">
        <v>0</v>
      </c>
      <c r="AY1283">
        <v>0</v>
      </c>
      <c r="AZ1283" t="s">
        <v>83</v>
      </c>
      <c r="BA1283">
        <v>20</v>
      </c>
      <c r="BB1283">
        <v>0</v>
      </c>
      <c r="BC1283" t="s">
        <v>76</v>
      </c>
      <c r="BD1283">
        <v>0</v>
      </c>
      <c r="BE1283" t="s">
        <v>76</v>
      </c>
      <c r="BF1283">
        <v>12.965751999999998</v>
      </c>
      <c r="BG1283" t="s">
        <v>5793</v>
      </c>
    </row>
    <row r="1284" spans="1:59" x14ac:dyDescent="0.25">
      <c r="A1284" t="s">
        <v>1469</v>
      </c>
      <c r="B1284" t="s">
        <v>156</v>
      </c>
      <c r="C1284">
        <v>3</v>
      </c>
      <c r="D1284">
        <v>48</v>
      </c>
      <c r="E1284" t="s">
        <v>91</v>
      </c>
      <c r="F1284" t="s">
        <v>66</v>
      </c>
      <c r="G1284" t="s">
        <v>67</v>
      </c>
      <c r="H1284" t="s">
        <v>68</v>
      </c>
      <c r="I1284" t="s">
        <v>6</v>
      </c>
      <c r="J1284" t="s">
        <v>3</v>
      </c>
      <c r="K1284" t="s">
        <v>70</v>
      </c>
      <c r="L1284">
        <v>50</v>
      </c>
      <c r="M1284">
        <v>3204722</v>
      </c>
      <c r="N1284">
        <v>20</v>
      </c>
      <c r="O1284">
        <v>5</v>
      </c>
      <c r="P1284" t="s">
        <v>111</v>
      </c>
      <c r="Q1284" t="s">
        <v>4468</v>
      </c>
      <c r="R1284">
        <v>5</v>
      </c>
      <c r="S1284" t="s">
        <v>1466</v>
      </c>
      <c r="T1284">
        <v>22</v>
      </c>
      <c r="U1284">
        <v>25</v>
      </c>
      <c r="V1284">
        <v>0</v>
      </c>
      <c r="W1284">
        <v>0</v>
      </c>
      <c r="X1284">
        <v>0</v>
      </c>
      <c r="Y1284">
        <v>0</v>
      </c>
      <c r="Z1284">
        <v>22</v>
      </c>
      <c r="AA1284">
        <v>25</v>
      </c>
      <c r="AB1284">
        <v>50</v>
      </c>
      <c r="AC1284">
        <v>49</v>
      </c>
      <c r="AD1284">
        <v>0</v>
      </c>
      <c r="AE1284">
        <v>0</v>
      </c>
      <c r="AF1284">
        <v>49</v>
      </c>
      <c r="AG1284">
        <v>0</v>
      </c>
      <c r="AH1284">
        <v>1</v>
      </c>
      <c r="AI1284">
        <v>1</v>
      </c>
      <c r="AJ1284">
        <v>1</v>
      </c>
      <c r="AK1284">
        <v>1</v>
      </c>
      <c r="AL1284">
        <v>0</v>
      </c>
      <c r="AM1284">
        <v>0.4</v>
      </c>
      <c r="AN1284">
        <v>9.0909090909090912E-2</v>
      </c>
      <c r="AO1284">
        <v>0</v>
      </c>
      <c r="AP1284" t="s">
        <v>103</v>
      </c>
      <c r="AQ1284" t="s">
        <v>73</v>
      </c>
      <c r="AR1284" t="s">
        <v>191</v>
      </c>
      <c r="AS1284">
        <v>0</v>
      </c>
      <c r="AT1284">
        <v>0</v>
      </c>
      <c r="AU1284">
        <v>0</v>
      </c>
      <c r="AV1284">
        <v>0</v>
      </c>
      <c r="AW1284">
        <v>0</v>
      </c>
      <c r="AX1284">
        <v>0</v>
      </c>
      <c r="AY1284">
        <v>0</v>
      </c>
      <c r="AZ1284" t="s">
        <v>83</v>
      </c>
      <c r="BA1284">
        <v>20</v>
      </c>
      <c r="BB1284">
        <v>0</v>
      </c>
      <c r="BC1284" t="s">
        <v>76</v>
      </c>
      <c r="BD1284">
        <v>0</v>
      </c>
      <c r="BE1284" t="s">
        <v>76</v>
      </c>
      <c r="BF1284">
        <v>13.009629333333336</v>
      </c>
      <c r="BG1284" t="s">
        <v>5793</v>
      </c>
    </row>
    <row r="1285" spans="1:59" x14ac:dyDescent="0.25">
      <c r="A1285" t="s">
        <v>1470</v>
      </c>
      <c r="B1285" t="s">
        <v>156</v>
      </c>
      <c r="C1285">
        <v>3</v>
      </c>
      <c r="D1285">
        <v>49</v>
      </c>
      <c r="E1285" t="s">
        <v>91</v>
      </c>
      <c r="F1285" t="s">
        <v>66</v>
      </c>
      <c r="G1285" t="s">
        <v>67</v>
      </c>
      <c r="H1285" t="s">
        <v>68</v>
      </c>
      <c r="I1285" t="s">
        <v>6</v>
      </c>
      <c r="J1285" t="s">
        <v>7</v>
      </c>
      <c r="K1285" t="s">
        <v>70</v>
      </c>
      <c r="L1285">
        <v>50</v>
      </c>
      <c r="M1285">
        <v>3204724</v>
      </c>
      <c r="N1285">
        <v>20</v>
      </c>
      <c r="O1285">
        <v>5</v>
      </c>
      <c r="P1285" t="s">
        <v>111</v>
      </c>
      <c r="Q1285" t="s">
        <v>4468</v>
      </c>
      <c r="R1285">
        <v>5</v>
      </c>
      <c r="S1285" t="s">
        <v>1466</v>
      </c>
      <c r="T1285">
        <v>34</v>
      </c>
      <c r="U1285">
        <v>38</v>
      </c>
      <c r="V1285">
        <v>0</v>
      </c>
      <c r="W1285">
        <v>0</v>
      </c>
      <c r="X1285">
        <v>0</v>
      </c>
      <c r="Y1285">
        <v>0</v>
      </c>
      <c r="Z1285">
        <v>34</v>
      </c>
      <c r="AA1285">
        <v>38</v>
      </c>
      <c r="AB1285">
        <v>50</v>
      </c>
      <c r="AC1285">
        <v>40</v>
      </c>
      <c r="AD1285">
        <v>0</v>
      </c>
      <c r="AE1285">
        <v>0</v>
      </c>
      <c r="AF1285">
        <v>40</v>
      </c>
      <c r="AG1285">
        <v>0</v>
      </c>
      <c r="AH1285">
        <v>10</v>
      </c>
      <c r="AI1285">
        <v>10</v>
      </c>
      <c r="AJ1285">
        <v>10</v>
      </c>
      <c r="AK1285">
        <v>10</v>
      </c>
      <c r="AL1285">
        <v>0</v>
      </c>
      <c r="AM1285">
        <v>0.4</v>
      </c>
      <c r="AN1285">
        <v>0.90909090909090917</v>
      </c>
      <c r="AO1285">
        <v>0</v>
      </c>
      <c r="AP1285" t="s">
        <v>103</v>
      </c>
      <c r="AQ1285" t="s">
        <v>73</v>
      </c>
      <c r="AR1285" t="s">
        <v>191</v>
      </c>
      <c r="AS1285">
        <v>0</v>
      </c>
      <c r="AT1285">
        <v>0</v>
      </c>
      <c r="AU1285">
        <v>0</v>
      </c>
      <c r="AV1285">
        <v>0</v>
      </c>
      <c r="AW1285">
        <v>0</v>
      </c>
      <c r="AX1285">
        <v>0</v>
      </c>
      <c r="AY1285">
        <v>0</v>
      </c>
      <c r="AZ1285" t="s">
        <v>83</v>
      </c>
      <c r="BA1285">
        <v>20</v>
      </c>
      <c r="BB1285">
        <v>0</v>
      </c>
      <c r="BC1285" t="s">
        <v>76</v>
      </c>
      <c r="BD1285">
        <v>0</v>
      </c>
      <c r="BE1285" t="s">
        <v>76</v>
      </c>
      <c r="BF1285">
        <v>10.618314666666665</v>
      </c>
      <c r="BG1285" t="s">
        <v>5793</v>
      </c>
    </row>
    <row r="1286" spans="1:59" x14ac:dyDescent="0.25">
      <c r="A1286" t="s">
        <v>1471</v>
      </c>
      <c r="B1286" t="s">
        <v>156</v>
      </c>
      <c r="C1286">
        <v>3</v>
      </c>
      <c r="D1286">
        <v>50</v>
      </c>
      <c r="E1286" t="s">
        <v>91</v>
      </c>
      <c r="F1286" t="s">
        <v>66</v>
      </c>
      <c r="G1286" t="s">
        <v>67</v>
      </c>
      <c r="H1286" t="s">
        <v>68</v>
      </c>
      <c r="I1286" t="s">
        <v>6</v>
      </c>
      <c r="J1286" t="s">
        <v>7</v>
      </c>
      <c r="K1286" t="s">
        <v>70</v>
      </c>
      <c r="L1286">
        <v>50</v>
      </c>
      <c r="M1286">
        <v>3204726</v>
      </c>
      <c r="N1286">
        <v>20</v>
      </c>
      <c r="O1286">
        <v>5</v>
      </c>
      <c r="P1286" t="s">
        <v>111</v>
      </c>
      <c r="Q1286" t="s">
        <v>4468</v>
      </c>
      <c r="R1286">
        <v>5</v>
      </c>
      <c r="S1286" t="s">
        <v>1466</v>
      </c>
      <c r="T1286">
        <v>32</v>
      </c>
      <c r="U1286">
        <v>36</v>
      </c>
      <c r="V1286">
        <v>0</v>
      </c>
      <c r="W1286">
        <v>0</v>
      </c>
      <c r="X1286">
        <v>0</v>
      </c>
      <c r="Y1286">
        <v>0</v>
      </c>
      <c r="Z1286">
        <v>32</v>
      </c>
      <c r="AA1286">
        <v>36</v>
      </c>
      <c r="AB1286">
        <v>50</v>
      </c>
      <c r="AC1286">
        <v>38</v>
      </c>
      <c r="AD1286">
        <v>0</v>
      </c>
      <c r="AE1286">
        <v>0</v>
      </c>
      <c r="AF1286">
        <v>38</v>
      </c>
      <c r="AG1286">
        <v>0</v>
      </c>
      <c r="AH1286">
        <v>12</v>
      </c>
      <c r="AI1286">
        <v>12</v>
      </c>
      <c r="AJ1286">
        <v>12</v>
      </c>
      <c r="AK1286">
        <v>12</v>
      </c>
      <c r="AL1286">
        <v>0</v>
      </c>
      <c r="AM1286">
        <v>0.4</v>
      </c>
      <c r="AN1286">
        <v>1.0909090909090908</v>
      </c>
      <c r="AO1286">
        <v>0</v>
      </c>
      <c r="AP1286" t="s">
        <v>103</v>
      </c>
      <c r="AQ1286" t="s">
        <v>73</v>
      </c>
      <c r="AR1286" t="s">
        <v>191</v>
      </c>
      <c r="AS1286">
        <v>0</v>
      </c>
      <c r="AT1286">
        <v>0</v>
      </c>
      <c r="AU1286">
        <v>0</v>
      </c>
      <c r="AV1286">
        <v>0</v>
      </c>
      <c r="AW1286">
        <v>0</v>
      </c>
      <c r="AX1286">
        <v>0</v>
      </c>
      <c r="AY1286">
        <v>0</v>
      </c>
      <c r="AZ1286" t="s">
        <v>83</v>
      </c>
      <c r="BA1286">
        <v>20</v>
      </c>
      <c r="BB1286">
        <v>0</v>
      </c>
      <c r="BC1286" t="s">
        <v>76</v>
      </c>
      <c r="BD1286">
        <v>0</v>
      </c>
      <c r="BE1286" t="s">
        <v>76</v>
      </c>
      <c r="BF1286">
        <v>7.3055760000000003</v>
      </c>
      <c r="BG1286" t="s">
        <v>5793</v>
      </c>
    </row>
    <row r="1287" spans="1:59" x14ac:dyDescent="0.25">
      <c r="A1287" t="s">
        <v>1472</v>
      </c>
      <c r="B1287" t="s">
        <v>156</v>
      </c>
      <c r="C1287">
        <v>3</v>
      </c>
      <c r="D1287">
        <v>51</v>
      </c>
      <c r="E1287" t="s">
        <v>91</v>
      </c>
      <c r="F1287" t="s">
        <v>66</v>
      </c>
      <c r="G1287" t="s">
        <v>67</v>
      </c>
      <c r="H1287" t="s">
        <v>68</v>
      </c>
      <c r="I1287" t="s">
        <v>6</v>
      </c>
      <c r="J1287" t="s">
        <v>7</v>
      </c>
      <c r="K1287" t="s">
        <v>70</v>
      </c>
      <c r="L1287">
        <v>50</v>
      </c>
      <c r="M1287">
        <v>3204728</v>
      </c>
      <c r="N1287">
        <v>20</v>
      </c>
      <c r="O1287">
        <v>5</v>
      </c>
      <c r="P1287" t="s">
        <v>111</v>
      </c>
      <c r="Q1287" t="s">
        <v>4468</v>
      </c>
      <c r="R1287">
        <v>5</v>
      </c>
      <c r="S1287" t="s">
        <v>1466</v>
      </c>
      <c r="T1287">
        <v>25</v>
      </c>
      <c r="U1287">
        <v>29</v>
      </c>
      <c r="V1287">
        <v>0</v>
      </c>
      <c r="W1287">
        <v>0</v>
      </c>
      <c r="X1287">
        <v>0</v>
      </c>
      <c r="Y1287">
        <v>0</v>
      </c>
      <c r="Z1287">
        <v>25</v>
      </c>
      <c r="AA1287">
        <v>29</v>
      </c>
      <c r="AB1287">
        <v>50</v>
      </c>
      <c r="AC1287">
        <v>31</v>
      </c>
      <c r="AD1287">
        <v>0</v>
      </c>
      <c r="AE1287">
        <v>0</v>
      </c>
      <c r="AF1287">
        <v>31</v>
      </c>
      <c r="AG1287">
        <v>0</v>
      </c>
      <c r="AH1287">
        <v>19</v>
      </c>
      <c r="AI1287">
        <v>19</v>
      </c>
      <c r="AJ1287">
        <v>19</v>
      </c>
      <c r="AK1287">
        <v>19</v>
      </c>
      <c r="AL1287">
        <v>0</v>
      </c>
      <c r="AM1287">
        <v>0.4</v>
      </c>
      <c r="AN1287">
        <v>1.7272727272727273</v>
      </c>
      <c r="AO1287">
        <v>0</v>
      </c>
      <c r="AP1287" t="s">
        <v>103</v>
      </c>
      <c r="AQ1287" t="s">
        <v>73</v>
      </c>
      <c r="AR1287" t="s">
        <v>191</v>
      </c>
      <c r="AS1287">
        <v>0</v>
      </c>
      <c r="AT1287">
        <v>0</v>
      </c>
      <c r="AU1287">
        <v>0</v>
      </c>
      <c r="AV1287">
        <v>0</v>
      </c>
      <c r="AW1287">
        <v>0</v>
      </c>
      <c r="AX1287">
        <v>0</v>
      </c>
      <c r="AY1287">
        <v>0</v>
      </c>
      <c r="AZ1287" t="s">
        <v>83</v>
      </c>
      <c r="BA1287">
        <v>20</v>
      </c>
      <c r="BB1287">
        <v>0</v>
      </c>
      <c r="BC1287" t="s">
        <v>76</v>
      </c>
      <c r="BD1287">
        <v>0</v>
      </c>
      <c r="BE1287" t="s">
        <v>76</v>
      </c>
      <c r="BF1287">
        <v>5.901501333333333</v>
      </c>
      <c r="BG1287" t="s">
        <v>5793</v>
      </c>
    </row>
    <row r="1288" spans="1:59" x14ac:dyDescent="0.25">
      <c r="A1288" t="s">
        <v>1473</v>
      </c>
      <c r="B1288" t="s">
        <v>156</v>
      </c>
      <c r="C1288">
        <v>3</v>
      </c>
      <c r="D1288">
        <v>52</v>
      </c>
      <c r="E1288" t="s">
        <v>91</v>
      </c>
      <c r="F1288" t="s">
        <v>66</v>
      </c>
      <c r="G1288" t="s">
        <v>67</v>
      </c>
      <c r="H1288" t="s">
        <v>68</v>
      </c>
      <c r="I1288" t="s">
        <v>10</v>
      </c>
      <c r="J1288" t="s">
        <v>10</v>
      </c>
      <c r="K1288" t="s">
        <v>92</v>
      </c>
      <c r="L1288">
        <v>50</v>
      </c>
      <c r="M1288">
        <v>3204730</v>
      </c>
      <c r="N1288">
        <v>0</v>
      </c>
      <c r="O1288">
        <v>5</v>
      </c>
      <c r="P1288" t="s">
        <v>111</v>
      </c>
      <c r="Q1288" t="s">
        <v>4468</v>
      </c>
      <c r="R1288">
        <v>5</v>
      </c>
      <c r="S1288" t="s">
        <v>2681</v>
      </c>
      <c r="T1288">
        <v>0</v>
      </c>
      <c r="U1288">
        <v>0</v>
      </c>
      <c r="V1288">
        <v>0</v>
      </c>
      <c r="W1288">
        <v>0</v>
      </c>
      <c r="X1288">
        <v>0</v>
      </c>
      <c r="Y1288">
        <v>0</v>
      </c>
      <c r="Z1288">
        <v>0</v>
      </c>
      <c r="AA1288">
        <v>0</v>
      </c>
      <c r="AB1288">
        <v>50</v>
      </c>
      <c r="AC1288">
        <v>0</v>
      </c>
      <c r="AD1288">
        <v>0</v>
      </c>
      <c r="AE1288">
        <v>0</v>
      </c>
      <c r="AF1288">
        <v>0</v>
      </c>
      <c r="AG1288">
        <v>0</v>
      </c>
      <c r="AH1288">
        <v>0</v>
      </c>
      <c r="AI1288">
        <v>50</v>
      </c>
      <c r="AJ1288">
        <v>50</v>
      </c>
      <c r="AK1288">
        <v>50</v>
      </c>
      <c r="AL1288">
        <v>50</v>
      </c>
      <c r="AM1288">
        <v>0</v>
      </c>
      <c r="AN1288">
        <v>4.5454545454545459</v>
      </c>
      <c r="AO1288">
        <v>0</v>
      </c>
      <c r="AP1288" t="s">
        <v>2682</v>
      </c>
      <c r="AQ1288" t="s">
        <v>86</v>
      </c>
      <c r="AR1288" t="s">
        <v>191</v>
      </c>
      <c r="AS1288">
        <v>0</v>
      </c>
      <c r="AT1288">
        <v>0</v>
      </c>
      <c r="AU1288">
        <v>0</v>
      </c>
      <c r="AV1288">
        <v>0</v>
      </c>
      <c r="AW1288">
        <v>0</v>
      </c>
      <c r="AX1288">
        <v>0</v>
      </c>
      <c r="AY1288">
        <v>0</v>
      </c>
      <c r="AZ1288" t="s">
        <v>83</v>
      </c>
      <c r="BA1288">
        <v>0</v>
      </c>
      <c r="BB1288">
        <v>0</v>
      </c>
      <c r="BC1288" t="s">
        <v>76</v>
      </c>
      <c r="BD1288">
        <v>1</v>
      </c>
      <c r="BE1288" t="s">
        <v>76</v>
      </c>
      <c r="BF1288">
        <v>0</v>
      </c>
      <c r="BG1288" t="s">
        <v>5793</v>
      </c>
    </row>
    <row r="1289" spans="1:59" x14ac:dyDescent="0.25">
      <c r="A1289" t="s">
        <v>1474</v>
      </c>
      <c r="B1289" t="s">
        <v>156</v>
      </c>
      <c r="C1289">
        <v>3</v>
      </c>
      <c r="D1289">
        <v>53</v>
      </c>
      <c r="E1289" t="s">
        <v>91</v>
      </c>
      <c r="F1289" t="s">
        <v>66</v>
      </c>
      <c r="G1289" t="s">
        <v>67</v>
      </c>
      <c r="H1289" t="s">
        <v>68</v>
      </c>
      <c r="I1289" t="s">
        <v>10</v>
      </c>
      <c r="J1289" t="s">
        <v>10</v>
      </c>
      <c r="K1289" t="s">
        <v>92</v>
      </c>
      <c r="L1289">
        <v>50</v>
      </c>
      <c r="M1289">
        <v>3204732</v>
      </c>
      <c r="N1289">
        <v>0</v>
      </c>
      <c r="O1289">
        <v>5</v>
      </c>
      <c r="P1289" t="s">
        <v>111</v>
      </c>
      <c r="Q1289" t="s">
        <v>4468</v>
      </c>
      <c r="R1289">
        <v>5</v>
      </c>
      <c r="S1289" t="s">
        <v>2681</v>
      </c>
      <c r="T1289">
        <v>0</v>
      </c>
      <c r="U1289">
        <v>0</v>
      </c>
      <c r="V1289">
        <v>0</v>
      </c>
      <c r="W1289">
        <v>0</v>
      </c>
      <c r="X1289">
        <v>0</v>
      </c>
      <c r="Y1289">
        <v>0</v>
      </c>
      <c r="Z1289">
        <v>0</v>
      </c>
      <c r="AA1289">
        <v>0</v>
      </c>
      <c r="AB1289">
        <v>50</v>
      </c>
      <c r="AC1289">
        <v>0</v>
      </c>
      <c r="AD1289">
        <v>0</v>
      </c>
      <c r="AE1289">
        <v>0</v>
      </c>
      <c r="AF1289">
        <v>0</v>
      </c>
      <c r="AG1289">
        <v>0</v>
      </c>
      <c r="AH1289">
        <v>0</v>
      </c>
      <c r="AI1289">
        <v>50</v>
      </c>
      <c r="AJ1289">
        <v>50</v>
      </c>
      <c r="AK1289">
        <v>50</v>
      </c>
      <c r="AL1289">
        <v>50</v>
      </c>
      <c r="AM1289">
        <v>0</v>
      </c>
      <c r="AN1289">
        <v>4.5454545454545459</v>
      </c>
      <c r="AO1289">
        <v>0</v>
      </c>
      <c r="AP1289" t="s">
        <v>2682</v>
      </c>
      <c r="AQ1289" t="s">
        <v>86</v>
      </c>
      <c r="AR1289" t="s">
        <v>191</v>
      </c>
      <c r="AS1289">
        <v>0</v>
      </c>
      <c r="AT1289">
        <v>0</v>
      </c>
      <c r="AU1289">
        <v>0</v>
      </c>
      <c r="AV1289">
        <v>0</v>
      </c>
      <c r="AW1289">
        <v>0</v>
      </c>
      <c r="AX1289">
        <v>0</v>
      </c>
      <c r="AY1289">
        <v>0</v>
      </c>
      <c r="AZ1289" t="s">
        <v>83</v>
      </c>
      <c r="BA1289">
        <v>0</v>
      </c>
      <c r="BB1289">
        <v>0</v>
      </c>
      <c r="BC1289" t="s">
        <v>76</v>
      </c>
      <c r="BD1289">
        <v>2</v>
      </c>
      <c r="BE1289" t="s">
        <v>76</v>
      </c>
      <c r="BF1289">
        <v>0</v>
      </c>
      <c r="BG1289" t="s">
        <v>5793</v>
      </c>
    </row>
    <row r="1290" spans="1:59" x14ac:dyDescent="0.25">
      <c r="A1290" t="s">
        <v>1475</v>
      </c>
      <c r="B1290" t="s">
        <v>156</v>
      </c>
      <c r="C1290">
        <v>3</v>
      </c>
      <c r="D1290">
        <v>54</v>
      </c>
      <c r="E1290" t="s">
        <v>91</v>
      </c>
      <c r="F1290" t="s">
        <v>66</v>
      </c>
      <c r="G1290" t="s">
        <v>67</v>
      </c>
      <c r="H1290" t="s">
        <v>68</v>
      </c>
      <c r="I1290" t="s">
        <v>10</v>
      </c>
      <c r="J1290" t="s">
        <v>10</v>
      </c>
      <c r="K1290" t="s">
        <v>92</v>
      </c>
      <c r="L1290">
        <v>50</v>
      </c>
      <c r="M1290">
        <v>3204734</v>
      </c>
      <c r="N1290">
        <v>0</v>
      </c>
      <c r="O1290">
        <v>5</v>
      </c>
      <c r="P1290" t="s">
        <v>111</v>
      </c>
      <c r="Q1290" t="s">
        <v>4468</v>
      </c>
      <c r="R1290">
        <v>5</v>
      </c>
      <c r="S1290" t="s">
        <v>2681</v>
      </c>
      <c r="T1290">
        <v>0</v>
      </c>
      <c r="U1290">
        <v>0</v>
      </c>
      <c r="V1290">
        <v>0</v>
      </c>
      <c r="W1290">
        <v>0</v>
      </c>
      <c r="X1290">
        <v>0</v>
      </c>
      <c r="Y1290">
        <v>0</v>
      </c>
      <c r="Z1290">
        <v>0</v>
      </c>
      <c r="AA1290">
        <v>0</v>
      </c>
      <c r="AB1290">
        <v>50</v>
      </c>
      <c r="AC1290">
        <v>0</v>
      </c>
      <c r="AD1290">
        <v>0</v>
      </c>
      <c r="AE1290">
        <v>0</v>
      </c>
      <c r="AF1290">
        <v>0</v>
      </c>
      <c r="AG1290">
        <v>0</v>
      </c>
      <c r="AH1290">
        <v>0</v>
      </c>
      <c r="AI1290">
        <v>50</v>
      </c>
      <c r="AJ1290">
        <v>50</v>
      </c>
      <c r="AK1290">
        <v>50</v>
      </c>
      <c r="AL1290">
        <v>50</v>
      </c>
      <c r="AM1290">
        <v>0</v>
      </c>
      <c r="AN1290">
        <v>4.5454545454545459</v>
      </c>
      <c r="AO1290">
        <v>0</v>
      </c>
      <c r="AP1290" t="s">
        <v>2682</v>
      </c>
      <c r="AQ1290" t="s">
        <v>86</v>
      </c>
      <c r="AR1290" t="s">
        <v>191</v>
      </c>
      <c r="AS1290">
        <v>0</v>
      </c>
      <c r="AT1290">
        <v>0</v>
      </c>
      <c r="AU1290">
        <v>0</v>
      </c>
      <c r="AV1290">
        <v>0</v>
      </c>
      <c r="AW1290">
        <v>0</v>
      </c>
      <c r="AX1290">
        <v>0</v>
      </c>
      <c r="AY1290">
        <v>0</v>
      </c>
      <c r="AZ1290" t="s">
        <v>83</v>
      </c>
      <c r="BA1290">
        <v>0</v>
      </c>
      <c r="BB1290">
        <v>0</v>
      </c>
      <c r="BC1290" t="s">
        <v>76</v>
      </c>
      <c r="BD1290">
        <v>3</v>
      </c>
      <c r="BE1290" t="s">
        <v>76</v>
      </c>
      <c r="BF1290">
        <v>0</v>
      </c>
      <c r="BG1290" t="s">
        <v>5793</v>
      </c>
    </row>
    <row r="1291" spans="1:59" x14ac:dyDescent="0.25">
      <c r="A1291" t="s">
        <v>1476</v>
      </c>
      <c r="B1291" t="s">
        <v>156</v>
      </c>
      <c r="C1291">
        <v>3</v>
      </c>
      <c r="D1291">
        <v>55</v>
      </c>
      <c r="E1291" t="s">
        <v>91</v>
      </c>
      <c r="F1291" t="s">
        <v>66</v>
      </c>
      <c r="G1291" t="s">
        <v>67</v>
      </c>
      <c r="H1291" t="s">
        <v>68</v>
      </c>
      <c r="I1291" t="s">
        <v>10</v>
      </c>
      <c r="J1291" t="s">
        <v>10</v>
      </c>
      <c r="K1291" t="s">
        <v>92</v>
      </c>
      <c r="L1291">
        <v>50</v>
      </c>
      <c r="M1291">
        <v>3204736</v>
      </c>
      <c r="N1291">
        <v>0</v>
      </c>
      <c r="O1291">
        <v>5</v>
      </c>
      <c r="P1291" t="s">
        <v>111</v>
      </c>
      <c r="Q1291" t="s">
        <v>4468</v>
      </c>
      <c r="R1291">
        <v>5</v>
      </c>
      <c r="S1291" t="s">
        <v>2681</v>
      </c>
      <c r="T1291">
        <v>0</v>
      </c>
      <c r="U1291">
        <v>0</v>
      </c>
      <c r="V1291">
        <v>0</v>
      </c>
      <c r="W1291">
        <v>0</v>
      </c>
      <c r="X1291">
        <v>0</v>
      </c>
      <c r="Y1291">
        <v>0</v>
      </c>
      <c r="Z1291">
        <v>0</v>
      </c>
      <c r="AA1291">
        <v>0</v>
      </c>
      <c r="AB1291">
        <v>50</v>
      </c>
      <c r="AC1291">
        <v>0</v>
      </c>
      <c r="AD1291">
        <v>0</v>
      </c>
      <c r="AE1291">
        <v>0</v>
      </c>
      <c r="AF1291">
        <v>0</v>
      </c>
      <c r="AG1291">
        <v>0</v>
      </c>
      <c r="AH1291">
        <v>0</v>
      </c>
      <c r="AI1291">
        <v>50</v>
      </c>
      <c r="AJ1291">
        <v>50</v>
      </c>
      <c r="AK1291">
        <v>50</v>
      </c>
      <c r="AL1291">
        <v>50</v>
      </c>
      <c r="AM1291">
        <v>0</v>
      </c>
      <c r="AN1291">
        <v>4.5454545454545459</v>
      </c>
      <c r="AO1291">
        <v>0</v>
      </c>
      <c r="AP1291" t="s">
        <v>2682</v>
      </c>
      <c r="AQ1291" t="s">
        <v>86</v>
      </c>
      <c r="AR1291" t="s">
        <v>191</v>
      </c>
      <c r="AS1291">
        <v>0</v>
      </c>
      <c r="AT1291">
        <v>0</v>
      </c>
      <c r="AU1291">
        <v>0</v>
      </c>
      <c r="AV1291">
        <v>0</v>
      </c>
      <c r="AW1291">
        <v>0</v>
      </c>
      <c r="AX1291">
        <v>0</v>
      </c>
      <c r="AY1291">
        <v>0</v>
      </c>
      <c r="AZ1291" t="s">
        <v>83</v>
      </c>
      <c r="BA1291">
        <v>0</v>
      </c>
      <c r="BB1291">
        <v>0</v>
      </c>
      <c r="BC1291" t="s">
        <v>81</v>
      </c>
      <c r="BD1291">
        <v>4</v>
      </c>
      <c r="BE1291" t="s">
        <v>76</v>
      </c>
      <c r="BF1291">
        <v>0</v>
      </c>
      <c r="BG1291" t="s">
        <v>5793</v>
      </c>
    </row>
    <row r="1292" spans="1:59" x14ac:dyDescent="0.25">
      <c r="A1292" t="s">
        <v>1477</v>
      </c>
      <c r="B1292" t="s">
        <v>156</v>
      </c>
      <c r="C1292">
        <v>3</v>
      </c>
      <c r="D1292">
        <v>56</v>
      </c>
      <c r="E1292">
        <v>3</v>
      </c>
      <c r="F1292" t="s">
        <v>66</v>
      </c>
      <c r="G1292" t="s">
        <v>67</v>
      </c>
      <c r="H1292" t="s">
        <v>68</v>
      </c>
      <c r="I1292" t="s">
        <v>8</v>
      </c>
      <c r="J1292" t="s">
        <v>84</v>
      </c>
      <c r="K1292" t="s">
        <v>70</v>
      </c>
      <c r="L1292">
        <v>50</v>
      </c>
      <c r="M1292">
        <v>1704177</v>
      </c>
      <c r="N1292">
        <v>6</v>
      </c>
      <c r="O1292">
        <v>5</v>
      </c>
      <c r="P1292" t="s">
        <v>111</v>
      </c>
      <c r="Q1292" t="s">
        <v>4469</v>
      </c>
      <c r="R1292">
        <v>6</v>
      </c>
      <c r="T1292">
        <v>0</v>
      </c>
      <c r="U1292">
        <v>12</v>
      </c>
      <c r="V1292">
        <v>0</v>
      </c>
      <c r="W1292">
        <v>0</v>
      </c>
      <c r="X1292">
        <v>0</v>
      </c>
      <c r="Y1292">
        <v>0</v>
      </c>
      <c r="Z1292">
        <v>0</v>
      </c>
      <c r="AA1292">
        <v>12</v>
      </c>
      <c r="AB1292">
        <v>50</v>
      </c>
      <c r="AC1292">
        <v>30</v>
      </c>
      <c r="AD1292">
        <v>0</v>
      </c>
      <c r="AE1292">
        <v>0</v>
      </c>
      <c r="AF1292">
        <v>30</v>
      </c>
      <c r="AG1292">
        <v>0</v>
      </c>
      <c r="AH1292">
        <v>20</v>
      </c>
      <c r="AI1292">
        <v>20</v>
      </c>
      <c r="AJ1292">
        <v>20</v>
      </c>
      <c r="AK1292">
        <v>20</v>
      </c>
      <c r="AL1292">
        <v>0</v>
      </c>
      <c r="AM1292">
        <v>0.12</v>
      </c>
      <c r="AN1292">
        <v>1.8181818181818183</v>
      </c>
      <c r="AO1292">
        <v>0</v>
      </c>
      <c r="AP1292" t="s">
        <v>85</v>
      </c>
      <c r="AQ1292" t="s">
        <v>73</v>
      </c>
      <c r="AR1292" t="s">
        <v>1101</v>
      </c>
      <c r="AS1292">
        <v>0</v>
      </c>
      <c r="AT1292">
        <v>0</v>
      </c>
      <c r="AU1292">
        <v>0</v>
      </c>
      <c r="AV1292">
        <v>0</v>
      </c>
      <c r="AW1292">
        <v>0</v>
      </c>
      <c r="AX1292">
        <v>0</v>
      </c>
      <c r="AY1292">
        <v>0</v>
      </c>
      <c r="AZ1292" t="s">
        <v>83</v>
      </c>
      <c r="BA1292">
        <v>6</v>
      </c>
      <c r="BB1292">
        <v>0</v>
      </c>
      <c r="BC1292" t="s">
        <v>75</v>
      </c>
      <c r="BD1292">
        <v>0</v>
      </c>
      <c r="BE1292" t="s">
        <v>76</v>
      </c>
      <c r="BF1292">
        <v>4.2999786666666662</v>
      </c>
      <c r="BG1292" t="s">
        <v>5794</v>
      </c>
    </row>
    <row r="1293" spans="1:59" x14ac:dyDescent="0.25">
      <c r="A1293" t="s">
        <v>1478</v>
      </c>
      <c r="B1293" t="s">
        <v>156</v>
      </c>
      <c r="C1293">
        <v>3</v>
      </c>
      <c r="D1293">
        <v>57</v>
      </c>
      <c r="E1293">
        <v>3</v>
      </c>
      <c r="F1293" t="s">
        <v>66</v>
      </c>
      <c r="G1293" t="s">
        <v>67</v>
      </c>
      <c r="H1293" t="s">
        <v>68</v>
      </c>
      <c r="I1293" t="s">
        <v>8</v>
      </c>
      <c r="J1293" t="s">
        <v>84</v>
      </c>
      <c r="K1293" t="s">
        <v>70</v>
      </c>
      <c r="L1293">
        <v>50</v>
      </c>
      <c r="M1293">
        <v>1704179</v>
      </c>
      <c r="N1293">
        <v>6</v>
      </c>
      <c r="O1293">
        <v>5</v>
      </c>
      <c r="P1293" t="s">
        <v>111</v>
      </c>
      <c r="Q1293" t="s">
        <v>4469</v>
      </c>
      <c r="R1293">
        <v>6</v>
      </c>
      <c r="T1293">
        <v>0</v>
      </c>
      <c r="U1293">
        <v>10</v>
      </c>
      <c r="V1293">
        <v>0</v>
      </c>
      <c r="W1293">
        <v>0</v>
      </c>
      <c r="X1293">
        <v>0</v>
      </c>
      <c r="Y1293">
        <v>0</v>
      </c>
      <c r="Z1293">
        <v>0</v>
      </c>
      <c r="AA1293">
        <v>10</v>
      </c>
      <c r="AB1293">
        <v>50</v>
      </c>
      <c r="AC1293">
        <v>22</v>
      </c>
      <c r="AD1293">
        <v>0</v>
      </c>
      <c r="AE1293">
        <v>0</v>
      </c>
      <c r="AF1293">
        <v>22</v>
      </c>
      <c r="AG1293">
        <v>0</v>
      </c>
      <c r="AH1293">
        <v>28</v>
      </c>
      <c r="AI1293">
        <v>28</v>
      </c>
      <c r="AJ1293">
        <v>28</v>
      </c>
      <c r="AK1293">
        <v>28</v>
      </c>
      <c r="AL1293">
        <v>0</v>
      </c>
      <c r="AM1293">
        <v>0.12</v>
      </c>
      <c r="AN1293">
        <v>2.5454545454545454</v>
      </c>
      <c r="AO1293">
        <v>0</v>
      </c>
      <c r="AP1293" t="s">
        <v>85</v>
      </c>
      <c r="AQ1293" t="s">
        <v>73</v>
      </c>
      <c r="AR1293" t="s">
        <v>1101</v>
      </c>
      <c r="AS1293">
        <v>0</v>
      </c>
      <c r="AT1293">
        <v>0</v>
      </c>
      <c r="AU1293">
        <v>0</v>
      </c>
      <c r="AV1293">
        <v>0</v>
      </c>
      <c r="AW1293">
        <v>0</v>
      </c>
      <c r="AX1293">
        <v>0</v>
      </c>
      <c r="AY1293">
        <v>0</v>
      </c>
      <c r="AZ1293" t="s">
        <v>83</v>
      </c>
      <c r="BA1293">
        <v>6</v>
      </c>
      <c r="BB1293">
        <v>0</v>
      </c>
      <c r="BC1293" t="s">
        <v>76</v>
      </c>
      <c r="BD1293">
        <v>0</v>
      </c>
      <c r="BE1293" t="s">
        <v>76</v>
      </c>
      <c r="BF1293">
        <v>3.1152906666666662</v>
      </c>
      <c r="BG1293" t="s">
        <v>5794</v>
      </c>
    </row>
    <row r="1294" spans="1:59" x14ac:dyDescent="0.25">
      <c r="A1294" t="s">
        <v>1479</v>
      </c>
      <c r="B1294" t="s">
        <v>156</v>
      </c>
      <c r="C1294">
        <v>3</v>
      </c>
      <c r="D1294">
        <v>58</v>
      </c>
      <c r="E1294">
        <v>3</v>
      </c>
      <c r="F1294" t="s">
        <v>66</v>
      </c>
      <c r="G1294" t="s">
        <v>67</v>
      </c>
      <c r="H1294" t="s">
        <v>68</v>
      </c>
      <c r="I1294" t="s">
        <v>8</v>
      </c>
      <c r="J1294" t="s">
        <v>84</v>
      </c>
      <c r="K1294" t="s">
        <v>70</v>
      </c>
      <c r="L1294">
        <v>50</v>
      </c>
      <c r="M1294">
        <v>1704181</v>
      </c>
      <c r="N1294">
        <v>6</v>
      </c>
      <c r="O1294">
        <v>5</v>
      </c>
      <c r="P1294" t="s">
        <v>111</v>
      </c>
      <c r="Q1294" t="s">
        <v>4469</v>
      </c>
      <c r="R1294">
        <v>6</v>
      </c>
      <c r="T1294">
        <v>0</v>
      </c>
      <c r="U1294">
        <v>8</v>
      </c>
      <c r="V1294">
        <v>0</v>
      </c>
      <c r="W1294">
        <v>0</v>
      </c>
      <c r="X1294">
        <v>0</v>
      </c>
      <c r="Y1294">
        <v>0</v>
      </c>
      <c r="Z1294">
        <v>0</v>
      </c>
      <c r="AA1294">
        <v>8</v>
      </c>
      <c r="AB1294">
        <v>50</v>
      </c>
      <c r="AC1294">
        <v>20</v>
      </c>
      <c r="AD1294">
        <v>0</v>
      </c>
      <c r="AE1294">
        <v>0</v>
      </c>
      <c r="AF1294">
        <v>20</v>
      </c>
      <c r="AG1294">
        <v>0</v>
      </c>
      <c r="AH1294">
        <v>30</v>
      </c>
      <c r="AI1294">
        <v>30</v>
      </c>
      <c r="AJ1294">
        <v>30</v>
      </c>
      <c r="AK1294">
        <v>30</v>
      </c>
      <c r="AL1294">
        <v>0</v>
      </c>
      <c r="AM1294">
        <v>0.12</v>
      </c>
      <c r="AN1294">
        <v>2.7272727272727275</v>
      </c>
      <c r="AO1294">
        <v>0</v>
      </c>
      <c r="AP1294" t="s">
        <v>85</v>
      </c>
      <c r="AQ1294" t="s">
        <v>73</v>
      </c>
      <c r="AR1294" t="s">
        <v>1101</v>
      </c>
      <c r="AS1294">
        <v>0</v>
      </c>
      <c r="AT1294">
        <v>0</v>
      </c>
      <c r="AU1294">
        <v>0</v>
      </c>
      <c r="AV1294">
        <v>0</v>
      </c>
      <c r="AW1294">
        <v>0</v>
      </c>
      <c r="AX1294">
        <v>0</v>
      </c>
      <c r="AY1294">
        <v>0</v>
      </c>
      <c r="AZ1294" t="s">
        <v>83</v>
      </c>
      <c r="BA1294">
        <v>6</v>
      </c>
      <c r="BB1294">
        <v>0</v>
      </c>
      <c r="BC1294" t="s">
        <v>76</v>
      </c>
      <c r="BD1294">
        <v>0</v>
      </c>
      <c r="BE1294" t="s">
        <v>76</v>
      </c>
      <c r="BF1294">
        <v>3.1152906666666662</v>
      </c>
      <c r="BG1294" t="s">
        <v>5794</v>
      </c>
    </row>
    <row r="1295" spans="1:59" x14ac:dyDescent="0.25">
      <c r="A1295" t="s">
        <v>1480</v>
      </c>
      <c r="B1295" t="s">
        <v>156</v>
      </c>
      <c r="C1295">
        <v>3</v>
      </c>
      <c r="D1295">
        <v>59</v>
      </c>
      <c r="E1295">
        <v>3</v>
      </c>
      <c r="F1295" t="s">
        <v>66</v>
      </c>
      <c r="G1295" t="s">
        <v>67</v>
      </c>
      <c r="H1295" t="s">
        <v>68</v>
      </c>
      <c r="I1295" t="s">
        <v>8</v>
      </c>
      <c r="J1295" t="s">
        <v>84</v>
      </c>
      <c r="K1295" t="s">
        <v>70</v>
      </c>
      <c r="L1295">
        <v>50</v>
      </c>
      <c r="M1295">
        <v>1704183</v>
      </c>
      <c r="N1295">
        <v>6</v>
      </c>
      <c r="O1295">
        <v>5</v>
      </c>
      <c r="P1295" t="s">
        <v>111</v>
      </c>
      <c r="Q1295" t="s">
        <v>4469</v>
      </c>
      <c r="R1295">
        <v>6</v>
      </c>
      <c r="T1295">
        <v>0</v>
      </c>
      <c r="U1295">
        <v>0</v>
      </c>
      <c r="V1295">
        <v>0</v>
      </c>
      <c r="W1295">
        <v>0</v>
      </c>
      <c r="X1295">
        <v>0</v>
      </c>
      <c r="Y1295">
        <v>0</v>
      </c>
      <c r="Z1295">
        <v>0</v>
      </c>
      <c r="AA1295">
        <v>0</v>
      </c>
      <c r="AB1295">
        <v>50</v>
      </c>
      <c r="AC1295">
        <v>0</v>
      </c>
      <c r="AD1295">
        <v>0</v>
      </c>
      <c r="AE1295">
        <v>0</v>
      </c>
      <c r="AF1295">
        <v>0</v>
      </c>
      <c r="AG1295">
        <v>0</v>
      </c>
      <c r="AH1295">
        <v>50</v>
      </c>
      <c r="AI1295">
        <v>50</v>
      </c>
      <c r="AJ1295">
        <v>50</v>
      </c>
      <c r="AK1295">
        <v>50</v>
      </c>
      <c r="AL1295">
        <v>0</v>
      </c>
      <c r="AM1295">
        <v>0.12</v>
      </c>
      <c r="AN1295">
        <v>4.5454545454545459</v>
      </c>
      <c r="AO1295">
        <v>0</v>
      </c>
      <c r="AP1295" t="s">
        <v>85</v>
      </c>
      <c r="AQ1295" t="s">
        <v>86</v>
      </c>
      <c r="AR1295" t="s">
        <v>1101</v>
      </c>
      <c r="AS1295">
        <v>0</v>
      </c>
      <c r="AT1295">
        <v>0</v>
      </c>
      <c r="AU1295">
        <v>0</v>
      </c>
      <c r="AV1295">
        <v>0</v>
      </c>
      <c r="AW1295">
        <v>0</v>
      </c>
      <c r="AX1295">
        <v>0</v>
      </c>
      <c r="AY1295">
        <v>0</v>
      </c>
      <c r="AZ1295" t="s">
        <v>83</v>
      </c>
      <c r="BA1295">
        <v>6</v>
      </c>
      <c r="BB1295">
        <v>0</v>
      </c>
      <c r="BC1295" t="s">
        <v>76</v>
      </c>
      <c r="BD1295">
        <v>1</v>
      </c>
      <c r="BE1295" t="s">
        <v>76</v>
      </c>
      <c r="BF1295">
        <v>0</v>
      </c>
      <c r="BG1295" t="s">
        <v>5794</v>
      </c>
    </row>
    <row r="1296" spans="1:59" x14ac:dyDescent="0.25">
      <c r="A1296" t="s">
        <v>1481</v>
      </c>
      <c r="B1296" t="s">
        <v>156</v>
      </c>
      <c r="C1296">
        <v>3</v>
      </c>
      <c r="D1296">
        <v>60</v>
      </c>
      <c r="E1296">
        <v>3</v>
      </c>
      <c r="F1296" t="s">
        <v>66</v>
      </c>
      <c r="G1296" t="s">
        <v>67</v>
      </c>
      <c r="H1296" t="s">
        <v>68</v>
      </c>
      <c r="I1296" t="s">
        <v>8</v>
      </c>
      <c r="J1296" t="s">
        <v>84</v>
      </c>
      <c r="K1296" t="s">
        <v>70</v>
      </c>
      <c r="L1296">
        <v>50</v>
      </c>
      <c r="M1296">
        <v>1704185</v>
      </c>
      <c r="N1296">
        <v>6</v>
      </c>
      <c r="O1296">
        <v>5</v>
      </c>
      <c r="P1296" t="s">
        <v>111</v>
      </c>
      <c r="Q1296" t="s">
        <v>4469</v>
      </c>
      <c r="R1296">
        <v>6</v>
      </c>
      <c r="T1296">
        <v>0</v>
      </c>
      <c r="U1296">
        <v>1</v>
      </c>
      <c r="V1296">
        <v>0</v>
      </c>
      <c r="W1296">
        <v>0</v>
      </c>
      <c r="X1296">
        <v>0</v>
      </c>
      <c r="Y1296">
        <v>0</v>
      </c>
      <c r="Z1296">
        <v>0</v>
      </c>
      <c r="AA1296">
        <v>1</v>
      </c>
      <c r="AB1296">
        <v>50</v>
      </c>
      <c r="AC1296">
        <v>1</v>
      </c>
      <c r="AD1296">
        <v>0</v>
      </c>
      <c r="AE1296">
        <v>0</v>
      </c>
      <c r="AF1296">
        <v>1</v>
      </c>
      <c r="AG1296">
        <v>0</v>
      </c>
      <c r="AH1296">
        <v>49</v>
      </c>
      <c r="AI1296">
        <v>49</v>
      </c>
      <c r="AJ1296">
        <v>49</v>
      </c>
      <c r="AK1296">
        <v>49</v>
      </c>
      <c r="AL1296">
        <v>0</v>
      </c>
      <c r="AM1296">
        <v>0.12</v>
      </c>
      <c r="AN1296">
        <v>4.454545454545455</v>
      </c>
      <c r="AO1296">
        <v>0</v>
      </c>
      <c r="AP1296" t="s">
        <v>85</v>
      </c>
      <c r="AQ1296" t="s">
        <v>73</v>
      </c>
      <c r="AR1296" t="s">
        <v>1101</v>
      </c>
      <c r="AS1296">
        <v>0</v>
      </c>
      <c r="AT1296">
        <v>0</v>
      </c>
      <c r="AU1296">
        <v>0</v>
      </c>
      <c r="AV1296">
        <v>0</v>
      </c>
      <c r="AW1296">
        <v>0</v>
      </c>
      <c r="AX1296">
        <v>0</v>
      </c>
      <c r="AY1296">
        <v>0</v>
      </c>
      <c r="AZ1296" t="s">
        <v>83</v>
      </c>
      <c r="BA1296">
        <v>6</v>
      </c>
      <c r="BB1296">
        <v>0</v>
      </c>
      <c r="BC1296" t="s">
        <v>76</v>
      </c>
      <c r="BD1296">
        <v>0</v>
      </c>
      <c r="BE1296" t="s">
        <v>76</v>
      </c>
      <c r="BF1296">
        <v>1.3163199999999999</v>
      </c>
      <c r="BG1296" t="s">
        <v>5794</v>
      </c>
    </row>
    <row r="1297" spans="1:59" x14ac:dyDescent="0.25">
      <c r="A1297" t="s">
        <v>1482</v>
      </c>
      <c r="B1297" t="s">
        <v>156</v>
      </c>
      <c r="C1297">
        <v>3</v>
      </c>
      <c r="D1297">
        <v>61</v>
      </c>
      <c r="E1297">
        <v>3</v>
      </c>
      <c r="F1297" t="s">
        <v>66</v>
      </c>
      <c r="G1297" t="s">
        <v>67</v>
      </c>
      <c r="H1297" t="s">
        <v>68</v>
      </c>
      <c r="I1297" t="s">
        <v>8</v>
      </c>
      <c r="J1297" t="s">
        <v>84</v>
      </c>
      <c r="K1297" t="s">
        <v>70</v>
      </c>
      <c r="L1297">
        <v>50</v>
      </c>
      <c r="M1297">
        <v>1704187</v>
      </c>
      <c r="N1297">
        <v>6</v>
      </c>
      <c r="O1297">
        <v>5</v>
      </c>
      <c r="P1297" t="s">
        <v>111</v>
      </c>
      <c r="Q1297" t="s">
        <v>4469</v>
      </c>
      <c r="R1297">
        <v>6</v>
      </c>
      <c r="T1297">
        <v>0</v>
      </c>
      <c r="U1297">
        <v>1</v>
      </c>
      <c r="V1297">
        <v>0</v>
      </c>
      <c r="W1297">
        <v>0</v>
      </c>
      <c r="X1297">
        <v>0</v>
      </c>
      <c r="Y1297">
        <v>0</v>
      </c>
      <c r="Z1297">
        <v>0</v>
      </c>
      <c r="AA1297">
        <v>1</v>
      </c>
      <c r="AB1297">
        <v>50</v>
      </c>
      <c r="AC1297">
        <v>1</v>
      </c>
      <c r="AD1297">
        <v>0</v>
      </c>
      <c r="AE1297">
        <v>0</v>
      </c>
      <c r="AF1297">
        <v>1</v>
      </c>
      <c r="AG1297">
        <v>0</v>
      </c>
      <c r="AH1297">
        <v>49</v>
      </c>
      <c r="AI1297">
        <v>49</v>
      </c>
      <c r="AJ1297">
        <v>49</v>
      </c>
      <c r="AK1297">
        <v>49</v>
      </c>
      <c r="AL1297">
        <v>0</v>
      </c>
      <c r="AM1297">
        <v>0.12</v>
      </c>
      <c r="AN1297">
        <v>4.454545454545455</v>
      </c>
      <c r="AO1297">
        <v>0</v>
      </c>
      <c r="AP1297" t="s">
        <v>85</v>
      </c>
      <c r="AQ1297" t="s">
        <v>73</v>
      </c>
      <c r="AR1297" t="s">
        <v>1101</v>
      </c>
      <c r="AS1297">
        <v>0</v>
      </c>
      <c r="AT1297">
        <v>0</v>
      </c>
      <c r="AU1297">
        <v>0</v>
      </c>
      <c r="AV1297">
        <v>0</v>
      </c>
      <c r="AW1297">
        <v>0</v>
      </c>
      <c r="AX1297">
        <v>0</v>
      </c>
      <c r="AY1297">
        <v>0</v>
      </c>
      <c r="AZ1297" t="s">
        <v>83</v>
      </c>
      <c r="BA1297">
        <v>6</v>
      </c>
      <c r="BB1297">
        <v>0</v>
      </c>
      <c r="BC1297" t="s">
        <v>76</v>
      </c>
      <c r="BD1297">
        <v>0</v>
      </c>
      <c r="BE1297" t="s">
        <v>76</v>
      </c>
      <c r="BF1297">
        <v>1.3163199999999999</v>
      </c>
      <c r="BG1297" t="s">
        <v>5794</v>
      </c>
    </row>
    <row r="1298" spans="1:59" x14ac:dyDescent="0.25">
      <c r="A1298" t="s">
        <v>1483</v>
      </c>
      <c r="B1298" t="s">
        <v>156</v>
      </c>
      <c r="C1298">
        <v>3</v>
      </c>
      <c r="D1298">
        <v>62</v>
      </c>
      <c r="E1298">
        <v>3</v>
      </c>
      <c r="F1298" t="s">
        <v>66</v>
      </c>
      <c r="G1298" t="s">
        <v>67</v>
      </c>
      <c r="H1298" t="s">
        <v>68</v>
      </c>
      <c r="I1298" t="s">
        <v>8</v>
      </c>
      <c r="J1298" t="s">
        <v>84</v>
      </c>
      <c r="K1298" t="s">
        <v>70</v>
      </c>
      <c r="L1298">
        <v>50</v>
      </c>
      <c r="M1298">
        <v>1704189</v>
      </c>
      <c r="N1298">
        <v>6</v>
      </c>
      <c r="O1298">
        <v>5</v>
      </c>
      <c r="P1298" t="s">
        <v>111</v>
      </c>
      <c r="Q1298" t="s">
        <v>4469</v>
      </c>
      <c r="R1298">
        <v>6</v>
      </c>
      <c r="T1298">
        <v>0</v>
      </c>
      <c r="U1298">
        <v>6</v>
      </c>
      <c r="V1298">
        <v>0</v>
      </c>
      <c r="W1298">
        <v>0</v>
      </c>
      <c r="X1298">
        <v>0</v>
      </c>
      <c r="Y1298">
        <v>0</v>
      </c>
      <c r="Z1298">
        <v>0</v>
      </c>
      <c r="AA1298">
        <v>6</v>
      </c>
      <c r="AB1298">
        <v>50</v>
      </c>
      <c r="AC1298">
        <v>12</v>
      </c>
      <c r="AD1298">
        <v>0</v>
      </c>
      <c r="AE1298">
        <v>0</v>
      </c>
      <c r="AF1298">
        <v>12</v>
      </c>
      <c r="AG1298">
        <v>0</v>
      </c>
      <c r="AH1298">
        <v>38</v>
      </c>
      <c r="AI1298">
        <v>38</v>
      </c>
      <c r="AJ1298">
        <v>38</v>
      </c>
      <c r="AK1298">
        <v>38</v>
      </c>
      <c r="AL1298">
        <v>0</v>
      </c>
      <c r="AM1298">
        <v>0.12</v>
      </c>
      <c r="AN1298">
        <v>3.4545454545454546</v>
      </c>
      <c r="AO1298">
        <v>0</v>
      </c>
      <c r="AP1298" t="s">
        <v>85</v>
      </c>
      <c r="AQ1298" t="s">
        <v>73</v>
      </c>
      <c r="AR1298" t="s">
        <v>1101</v>
      </c>
      <c r="AS1298">
        <v>0</v>
      </c>
      <c r="AT1298">
        <v>0</v>
      </c>
      <c r="AU1298">
        <v>0</v>
      </c>
      <c r="AV1298">
        <v>0</v>
      </c>
      <c r="AW1298">
        <v>0</v>
      </c>
      <c r="AX1298">
        <v>0</v>
      </c>
      <c r="AY1298">
        <v>0</v>
      </c>
      <c r="AZ1298" t="s">
        <v>83</v>
      </c>
      <c r="BA1298">
        <v>6</v>
      </c>
      <c r="BB1298">
        <v>0</v>
      </c>
      <c r="BC1298" t="s">
        <v>76</v>
      </c>
      <c r="BD1298">
        <v>0</v>
      </c>
      <c r="BE1298" t="s">
        <v>76</v>
      </c>
      <c r="BF1298">
        <v>6.515784</v>
      </c>
      <c r="BG1298" t="s">
        <v>5794</v>
      </c>
    </row>
    <row r="1299" spans="1:59" x14ac:dyDescent="0.25">
      <c r="A1299" t="s">
        <v>1484</v>
      </c>
      <c r="B1299" t="s">
        <v>156</v>
      </c>
      <c r="C1299">
        <v>3</v>
      </c>
      <c r="D1299">
        <v>63</v>
      </c>
      <c r="E1299">
        <v>3</v>
      </c>
      <c r="F1299" t="s">
        <v>66</v>
      </c>
      <c r="G1299" t="s">
        <v>67</v>
      </c>
      <c r="H1299" t="s">
        <v>68</v>
      </c>
      <c r="I1299" t="s">
        <v>8</v>
      </c>
      <c r="J1299" t="s">
        <v>84</v>
      </c>
      <c r="K1299" t="s">
        <v>70</v>
      </c>
      <c r="L1299">
        <v>50</v>
      </c>
      <c r="M1299">
        <v>1704191</v>
      </c>
      <c r="N1299">
        <v>6</v>
      </c>
      <c r="O1299">
        <v>5</v>
      </c>
      <c r="P1299" t="s">
        <v>111</v>
      </c>
      <c r="Q1299" t="s">
        <v>4469</v>
      </c>
      <c r="R1299">
        <v>6</v>
      </c>
      <c r="T1299">
        <v>0</v>
      </c>
      <c r="U1299">
        <v>12</v>
      </c>
      <c r="V1299">
        <v>0</v>
      </c>
      <c r="W1299">
        <v>0</v>
      </c>
      <c r="X1299">
        <v>0</v>
      </c>
      <c r="Y1299">
        <v>0</v>
      </c>
      <c r="Z1299">
        <v>0</v>
      </c>
      <c r="AA1299">
        <v>12</v>
      </c>
      <c r="AB1299">
        <v>50</v>
      </c>
      <c r="AC1299">
        <v>30</v>
      </c>
      <c r="AD1299">
        <v>0</v>
      </c>
      <c r="AE1299">
        <v>0</v>
      </c>
      <c r="AF1299">
        <v>30</v>
      </c>
      <c r="AG1299">
        <v>0</v>
      </c>
      <c r="AH1299">
        <v>20</v>
      </c>
      <c r="AI1299">
        <v>20</v>
      </c>
      <c r="AJ1299">
        <v>20</v>
      </c>
      <c r="AK1299">
        <v>20</v>
      </c>
      <c r="AL1299">
        <v>0</v>
      </c>
      <c r="AM1299">
        <v>0.12</v>
      </c>
      <c r="AN1299">
        <v>1.8181818181818183</v>
      </c>
      <c r="AO1299">
        <v>0</v>
      </c>
      <c r="AP1299" t="s">
        <v>85</v>
      </c>
      <c r="AQ1299" t="s">
        <v>73</v>
      </c>
      <c r="AR1299" t="s">
        <v>1101</v>
      </c>
      <c r="AS1299">
        <v>0</v>
      </c>
      <c r="AT1299">
        <v>0</v>
      </c>
      <c r="AU1299">
        <v>0</v>
      </c>
      <c r="AV1299">
        <v>0</v>
      </c>
      <c r="AW1299">
        <v>0</v>
      </c>
      <c r="AX1299">
        <v>0</v>
      </c>
      <c r="AY1299">
        <v>0</v>
      </c>
      <c r="AZ1299" t="s">
        <v>83</v>
      </c>
      <c r="BA1299">
        <v>6</v>
      </c>
      <c r="BB1299">
        <v>0</v>
      </c>
      <c r="BC1299" t="s">
        <v>76</v>
      </c>
      <c r="BD1299">
        <v>0</v>
      </c>
      <c r="BE1299" t="s">
        <v>76</v>
      </c>
      <c r="BF1299">
        <v>3.9270213333333337</v>
      </c>
      <c r="BG1299" t="s">
        <v>5794</v>
      </c>
    </row>
    <row r="1300" spans="1:59" x14ac:dyDescent="0.25">
      <c r="A1300" t="s">
        <v>1485</v>
      </c>
      <c r="B1300" t="s">
        <v>156</v>
      </c>
      <c r="C1300">
        <v>3</v>
      </c>
      <c r="D1300">
        <v>64</v>
      </c>
      <c r="E1300">
        <v>3</v>
      </c>
      <c r="F1300" t="s">
        <v>66</v>
      </c>
      <c r="G1300" t="s">
        <v>67</v>
      </c>
      <c r="H1300" t="s">
        <v>68</v>
      </c>
      <c r="I1300" t="s">
        <v>8</v>
      </c>
      <c r="J1300" t="s">
        <v>84</v>
      </c>
      <c r="K1300" t="s">
        <v>70</v>
      </c>
      <c r="L1300">
        <v>50</v>
      </c>
      <c r="M1300">
        <v>1704193</v>
      </c>
      <c r="N1300">
        <v>6</v>
      </c>
      <c r="O1300">
        <v>5</v>
      </c>
      <c r="P1300" t="s">
        <v>111</v>
      </c>
      <c r="Q1300" t="s">
        <v>4469</v>
      </c>
      <c r="R1300">
        <v>6</v>
      </c>
      <c r="T1300">
        <v>0</v>
      </c>
      <c r="U1300">
        <v>10</v>
      </c>
      <c r="V1300">
        <v>0</v>
      </c>
      <c r="W1300">
        <v>0</v>
      </c>
      <c r="X1300">
        <v>0</v>
      </c>
      <c r="Y1300">
        <v>0</v>
      </c>
      <c r="Z1300">
        <v>0</v>
      </c>
      <c r="AA1300">
        <v>10</v>
      </c>
      <c r="AB1300">
        <v>50</v>
      </c>
      <c r="AC1300">
        <v>22</v>
      </c>
      <c r="AD1300">
        <v>0</v>
      </c>
      <c r="AE1300">
        <v>0</v>
      </c>
      <c r="AF1300">
        <v>22</v>
      </c>
      <c r="AG1300">
        <v>0</v>
      </c>
      <c r="AH1300">
        <v>28</v>
      </c>
      <c r="AI1300">
        <v>28</v>
      </c>
      <c r="AJ1300">
        <v>28</v>
      </c>
      <c r="AK1300">
        <v>28</v>
      </c>
      <c r="AL1300">
        <v>0</v>
      </c>
      <c r="AM1300">
        <v>0.12</v>
      </c>
      <c r="AN1300">
        <v>2.5454545454545454</v>
      </c>
      <c r="AO1300">
        <v>0</v>
      </c>
      <c r="AP1300" t="s">
        <v>85</v>
      </c>
      <c r="AQ1300" t="s">
        <v>73</v>
      </c>
      <c r="AR1300" t="s">
        <v>1101</v>
      </c>
      <c r="AS1300">
        <v>0</v>
      </c>
      <c r="AT1300">
        <v>0</v>
      </c>
      <c r="AU1300">
        <v>0</v>
      </c>
      <c r="AV1300">
        <v>0</v>
      </c>
      <c r="AW1300">
        <v>0</v>
      </c>
      <c r="AX1300">
        <v>0</v>
      </c>
      <c r="AY1300">
        <v>0</v>
      </c>
      <c r="AZ1300" t="s">
        <v>83</v>
      </c>
      <c r="BA1300">
        <v>6</v>
      </c>
      <c r="BB1300">
        <v>0</v>
      </c>
      <c r="BC1300" t="s">
        <v>76</v>
      </c>
      <c r="BD1300">
        <v>0</v>
      </c>
      <c r="BE1300" t="s">
        <v>76</v>
      </c>
      <c r="BF1300">
        <v>2.8520266666666667</v>
      </c>
      <c r="BG1300" t="s">
        <v>5794</v>
      </c>
    </row>
    <row r="1301" spans="1:59" x14ac:dyDescent="0.25">
      <c r="A1301" t="s">
        <v>1486</v>
      </c>
      <c r="B1301" t="s">
        <v>156</v>
      </c>
      <c r="C1301">
        <v>3</v>
      </c>
      <c r="D1301">
        <v>65</v>
      </c>
      <c r="E1301">
        <v>3</v>
      </c>
      <c r="F1301" t="s">
        <v>66</v>
      </c>
      <c r="G1301" t="s">
        <v>67</v>
      </c>
      <c r="H1301" t="s">
        <v>68</v>
      </c>
      <c r="I1301" t="s">
        <v>8</v>
      </c>
      <c r="J1301" t="s">
        <v>84</v>
      </c>
      <c r="K1301" t="s">
        <v>70</v>
      </c>
      <c r="L1301">
        <v>50</v>
      </c>
      <c r="M1301">
        <v>1704195</v>
      </c>
      <c r="N1301">
        <v>6</v>
      </c>
      <c r="O1301">
        <v>5</v>
      </c>
      <c r="P1301" t="s">
        <v>111</v>
      </c>
      <c r="Q1301" t="s">
        <v>4469</v>
      </c>
      <c r="R1301">
        <v>6</v>
      </c>
      <c r="T1301">
        <v>0</v>
      </c>
      <c r="U1301">
        <v>0</v>
      </c>
      <c r="V1301">
        <v>0</v>
      </c>
      <c r="W1301">
        <v>0</v>
      </c>
      <c r="X1301">
        <v>0</v>
      </c>
      <c r="Y1301">
        <v>0</v>
      </c>
      <c r="Z1301">
        <v>0</v>
      </c>
      <c r="AA1301">
        <v>0</v>
      </c>
      <c r="AB1301">
        <v>50</v>
      </c>
      <c r="AC1301">
        <v>0</v>
      </c>
      <c r="AD1301">
        <v>0</v>
      </c>
      <c r="AE1301">
        <v>0</v>
      </c>
      <c r="AF1301">
        <v>0</v>
      </c>
      <c r="AG1301">
        <v>0</v>
      </c>
      <c r="AH1301">
        <v>50</v>
      </c>
      <c r="AI1301">
        <v>50</v>
      </c>
      <c r="AJ1301">
        <v>50</v>
      </c>
      <c r="AK1301">
        <v>50</v>
      </c>
      <c r="AL1301">
        <v>0</v>
      </c>
      <c r="AM1301">
        <v>0.12</v>
      </c>
      <c r="AN1301">
        <v>4.5454545454545459</v>
      </c>
      <c r="AO1301">
        <v>0</v>
      </c>
      <c r="AP1301" t="s">
        <v>85</v>
      </c>
      <c r="AQ1301" t="s">
        <v>86</v>
      </c>
      <c r="AR1301" t="s">
        <v>1101</v>
      </c>
      <c r="AS1301">
        <v>0</v>
      </c>
      <c r="AT1301">
        <v>0</v>
      </c>
      <c r="AU1301">
        <v>0</v>
      </c>
      <c r="AV1301">
        <v>0</v>
      </c>
      <c r="AW1301">
        <v>0</v>
      </c>
      <c r="AX1301">
        <v>0</v>
      </c>
      <c r="AY1301">
        <v>0</v>
      </c>
      <c r="AZ1301" t="s">
        <v>83</v>
      </c>
      <c r="BA1301">
        <v>6</v>
      </c>
      <c r="BB1301">
        <v>0</v>
      </c>
      <c r="BC1301" t="s">
        <v>76</v>
      </c>
      <c r="BD1301">
        <v>1</v>
      </c>
      <c r="BE1301" t="s">
        <v>76</v>
      </c>
      <c r="BF1301">
        <v>0</v>
      </c>
      <c r="BG1301" t="s">
        <v>5794</v>
      </c>
    </row>
    <row r="1302" spans="1:59" x14ac:dyDescent="0.25">
      <c r="A1302" t="s">
        <v>1487</v>
      </c>
      <c r="B1302" t="s">
        <v>156</v>
      </c>
      <c r="C1302">
        <v>3</v>
      </c>
      <c r="D1302">
        <v>66</v>
      </c>
      <c r="E1302">
        <v>3</v>
      </c>
      <c r="F1302" t="s">
        <v>66</v>
      </c>
      <c r="G1302" t="s">
        <v>67</v>
      </c>
      <c r="H1302" t="s">
        <v>68</v>
      </c>
      <c r="I1302" t="s">
        <v>8</v>
      </c>
      <c r="J1302" t="s">
        <v>84</v>
      </c>
      <c r="K1302" t="s">
        <v>70</v>
      </c>
      <c r="L1302">
        <v>50</v>
      </c>
      <c r="M1302">
        <v>1704197</v>
      </c>
      <c r="N1302">
        <v>6</v>
      </c>
      <c r="O1302">
        <v>5</v>
      </c>
      <c r="P1302" t="s">
        <v>111</v>
      </c>
      <c r="Q1302" t="s">
        <v>4469</v>
      </c>
      <c r="R1302">
        <v>6</v>
      </c>
      <c r="T1302">
        <v>0</v>
      </c>
      <c r="U1302">
        <v>0</v>
      </c>
      <c r="V1302">
        <v>0</v>
      </c>
      <c r="W1302">
        <v>0</v>
      </c>
      <c r="X1302">
        <v>0</v>
      </c>
      <c r="Y1302">
        <v>0</v>
      </c>
      <c r="Z1302">
        <v>0</v>
      </c>
      <c r="AA1302">
        <v>0</v>
      </c>
      <c r="AB1302">
        <v>50</v>
      </c>
      <c r="AC1302">
        <v>0</v>
      </c>
      <c r="AD1302">
        <v>0</v>
      </c>
      <c r="AE1302">
        <v>0</v>
      </c>
      <c r="AF1302">
        <v>0</v>
      </c>
      <c r="AG1302">
        <v>0</v>
      </c>
      <c r="AH1302">
        <v>50</v>
      </c>
      <c r="AI1302">
        <v>50</v>
      </c>
      <c r="AJ1302">
        <v>50</v>
      </c>
      <c r="AK1302">
        <v>50</v>
      </c>
      <c r="AL1302">
        <v>0</v>
      </c>
      <c r="AM1302">
        <v>0.12</v>
      </c>
      <c r="AN1302">
        <v>4.5454545454545459</v>
      </c>
      <c r="AO1302">
        <v>0</v>
      </c>
      <c r="AP1302" t="s">
        <v>85</v>
      </c>
      <c r="AQ1302" t="s">
        <v>86</v>
      </c>
      <c r="AR1302" t="s">
        <v>1101</v>
      </c>
      <c r="AS1302">
        <v>0</v>
      </c>
      <c r="AT1302">
        <v>0</v>
      </c>
      <c r="AU1302">
        <v>0</v>
      </c>
      <c r="AV1302">
        <v>0</v>
      </c>
      <c r="AW1302">
        <v>0</v>
      </c>
      <c r="AX1302">
        <v>0</v>
      </c>
      <c r="AY1302">
        <v>0</v>
      </c>
      <c r="AZ1302" t="s">
        <v>83</v>
      </c>
      <c r="BA1302">
        <v>6</v>
      </c>
      <c r="BB1302">
        <v>0</v>
      </c>
      <c r="BC1302" t="s">
        <v>81</v>
      </c>
      <c r="BD1302">
        <v>2</v>
      </c>
      <c r="BE1302" t="s">
        <v>76</v>
      </c>
      <c r="BF1302">
        <v>0</v>
      </c>
      <c r="BG1302" t="s">
        <v>5794</v>
      </c>
    </row>
    <row r="1303" spans="1:59" x14ac:dyDescent="0.25">
      <c r="A1303" t="s">
        <v>1488</v>
      </c>
      <c r="B1303" t="s">
        <v>156</v>
      </c>
      <c r="C1303">
        <v>3</v>
      </c>
      <c r="D1303">
        <v>67</v>
      </c>
      <c r="E1303" t="s">
        <v>91</v>
      </c>
      <c r="F1303" t="s">
        <v>66</v>
      </c>
      <c r="G1303" t="s">
        <v>67</v>
      </c>
      <c r="H1303" t="s">
        <v>68</v>
      </c>
      <c r="I1303" t="s">
        <v>6</v>
      </c>
      <c r="J1303" t="s">
        <v>3</v>
      </c>
      <c r="K1303" t="s">
        <v>70</v>
      </c>
      <c r="L1303">
        <v>50</v>
      </c>
      <c r="M1303">
        <v>3183948</v>
      </c>
      <c r="N1303">
        <v>20</v>
      </c>
      <c r="O1303">
        <v>5</v>
      </c>
      <c r="P1303" t="s">
        <v>111</v>
      </c>
      <c r="Q1303" t="s">
        <v>4470</v>
      </c>
      <c r="R1303">
        <v>7</v>
      </c>
      <c r="T1303">
        <v>22</v>
      </c>
      <c r="U1303">
        <v>25</v>
      </c>
      <c r="V1303">
        <v>0</v>
      </c>
      <c r="W1303">
        <v>0</v>
      </c>
      <c r="X1303">
        <v>0</v>
      </c>
      <c r="Y1303">
        <v>0</v>
      </c>
      <c r="Z1303">
        <v>22</v>
      </c>
      <c r="AA1303">
        <v>25</v>
      </c>
      <c r="AB1303">
        <v>50</v>
      </c>
      <c r="AC1303">
        <v>49</v>
      </c>
      <c r="AD1303">
        <v>0</v>
      </c>
      <c r="AE1303">
        <v>0</v>
      </c>
      <c r="AF1303">
        <v>49</v>
      </c>
      <c r="AG1303">
        <v>0</v>
      </c>
      <c r="AH1303">
        <v>1</v>
      </c>
      <c r="AI1303">
        <v>1</v>
      </c>
      <c r="AJ1303">
        <v>1</v>
      </c>
      <c r="AK1303">
        <v>1</v>
      </c>
      <c r="AL1303">
        <v>0</v>
      </c>
      <c r="AM1303">
        <v>0.4</v>
      </c>
      <c r="AN1303">
        <v>9.0909090909090912E-2</v>
      </c>
      <c r="AO1303">
        <v>0</v>
      </c>
      <c r="AP1303" t="s">
        <v>103</v>
      </c>
      <c r="AQ1303" t="s">
        <v>73</v>
      </c>
      <c r="AR1303" t="s">
        <v>191</v>
      </c>
      <c r="AS1303">
        <v>0</v>
      </c>
      <c r="AT1303">
        <v>0</v>
      </c>
      <c r="AU1303">
        <v>0</v>
      </c>
      <c r="AV1303">
        <v>0</v>
      </c>
      <c r="AW1303">
        <v>0</v>
      </c>
      <c r="AX1303">
        <v>0</v>
      </c>
      <c r="AY1303">
        <v>0</v>
      </c>
      <c r="AZ1303" t="s">
        <v>83</v>
      </c>
      <c r="BA1303">
        <v>20</v>
      </c>
      <c r="BB1303">
        <v>0</v>
      </c>
      <c r="BC1303" t="s">
        <v>75</v>
      </c>
      <c r="BD1303">
        <v>0</v>
      </c>
      <c r="BE1303" t="s">
        <v>76</v>
      </c>
      <c r="BF1303">
        <v>13.316770666666663</v>
      </c>
      <c r="BG1303" t="s">
        <v>5795</v>
      </c>
    </row>
    <row r="1304" spans="1:59" x14ac:dyDescent="0.25">
      <c r="A1304" t="s">
        <v>1489</v>
      </c>
      <c r="B1304" t="s">
        <v>156</v>
      </c>
      <c r="C1304">
        <v>3</v>
      </c>
      <c r="D1304">
        <v>68</v>
      </c>
      <c r="E1304" t="s">
        <v>91</v>
      </c>
      <c r="F1304" t="s">
        <v>66</v>
      </c>
      <c r="G1304" t="s">
        <v>67</v>
      </c>
      <c r="H1304" t="s">
        <v>68</v>
      </c>
      <c r="I1304" t="s">
        <v>6</v>
      </c>
      <c r="J1304" t="s">
        <v>3</v>
      </c>
      <c r="K1304" t="s">
        <v>70</v>
      </c>
      <c r="L1304">
        <v>50</v>
      </c>
      <c r="M1304">
        <v>3183950</v>
      </c>
      <c r="N1304">
        <v>20</v>
      </c>
      <c r="O1304">
        <v>5</v>
      </c>
      <c r="P1304" t="s">
        <v>111</v>
      </c>
      <c r="Q1304" t="s">
        <v>4470</v>
      </c>
      <c r="R1304">
        <v>7</v>
      </c>
      <c r="T1304">
        <v>22</v>
      </c>
      <c r="U1304">
        <v>25</v>
      </c>
      <c r="V1304">
        <v>0</v>
      </c>
      <c r="W1304">
        <v>0</v>
      </c>
      <c r="X1304">
        <v>0</v>
      </c>
      <c r="Y1304">
        <v>0</v>
      </c>
      <c r="Z1304">
        <v>22</v>
      </c>
      <c r="AA1304">
        <v>25</v>
      </c>
      <c r="AB1304">
        <v>50</v>
      </c>
      <c r="AC1304">
        <v>49</v>
      </c>
      <c r="AD1304">
        <v>0</v>
      </c>
      <c r="AE1304">
        <v>0</v>
      </c>
      <c r="AF1304">
        <v>49</v>
      </c>
      <c r="AG1304">
        <v>0</v>
      </c>
      <c r="AH1304">
        <v>1</v>
      </c>
      <c r="AI1304">
        <v>1</v>
      </c>
      <c r="AJ1304">
        <v>1</v>
      </c>
      <c r="AK1304">
        <v>1</v>
      </c>
      <c r="AL1304">
        <v>0</v>
      </c>
      <c r="AM1304">
        <v>0.4</v>
      </c>
      <c r="AN1304">
        <v>9.0909090909090912E-2</v>
      </c>
      <c r="AO1304">
        <v>0</v>
      </c>
      <c r="AP1304" t="s">
        <v>103</v>
      </c>
      <c r="AQ1304" t="s">
        <v>73</v>
      </c>
      <c r="AR1304" t="s">
        <v>191</v>
      </c>
      <c r="AS1304">
        <v>0</v>
      </c>
      <c r="AT1304">
        <v>0</v>
      </c>
      <c r="AU1304">
        <v>0</v>
      </c>
      <c r="AV1304">
        <v>0</v>
      </c>
      <c r="AW1304">
        <v>0</v>
      </c>
      <c r="AX1304">
        <v>0</v>
      </c>
      <c r="AY1304">
        <v>0</v>
      </c>
      <c r="AZ1304" t="s">
        <v>83</v>
      </c>
      <c r="BA1304">
        <v>20</v>
      </c>
      <c r="BB1304">
        <v>0</v>
      </c>
      <c r="BC1304" t="s">
        <v>76</v>
      </c>
      <c r="BD1304">
        <v>0</v>
      </c>
      <c r="BE1304" t="s">
        <v>76</v>
      </c>
      <c r="BF1304">
        <v>12.746365333333332</v>
      </c>
      <c r="BG1304" t="s">
        <v>5795</v>
      </c>
    </row>
    <row r="1305" spans="1:59" x14ac:dyDescent="0.25">
      <c r="A1305" t="s">
        <v>1490</v>
      </c>
      <c r="B1305" t="s">
        <v>156</v>
      </c>
      <c r="C1305">
        <v>3</v>
      </c>
      <c r="D1305">
        <v>69</v>
      </c>
      <c r="E1305" t="s">
        <v>91</v>
      </c>
      <c r="F1305" t="s">
        <v>66</v>
      </c>
      <c r="G1305" t="s">
        <v>67</v>
      </c>
      <c r="H1305" t="s">
        <v>68</v>
      </c>
      <c r="I1305" t="s">
        <v>6</v>
      </c>
      <c r="J1305" t="s">
        <v>3</v>
      </c>
      <c r="K1305" t="s">
        <v>70</v>
      </c>
      <c r="L1305">
        <v>50</v>
      </c>
      <c r="M1305">
        <v>3183952</v>
      </c>
      <c r="N1305">
        <v>20</v>
      </c>
      <c r="O1305">
        <v>5</v>
      </c>
      <c r="P1305" t="s">
        <v>111</v>
      </c>
      <c r="Q1305" t="s">
        <v>4470</v>
      </c>
      <c r="R1305">
        <v>7</v>
      </c>
      <c r="T1305">
        <v>22</v>
      </c>
      <c r="U1305">
        <v>25</v>
      </c>
      <c r="V1305">
        <v>0</v>
      </c>
      <c r="W1305">
        <v>0</v>
      </c>
      <c r="X1305">
        <v>0</v>
      </c>
      <c r="Y1305">
        <v>0</v>
      </c>
      <c r="Z1305">
        <v>22</v>
      </c>
      <c r="AA1305">
        <v>25</v>
      </c>
      <c r="AB1305">
        <v>50</v>
      </c>
      <c r="AC1305">
        <v>49</v>
      </c>
      <c r="AD1305">
        <v>0</v>
      </c>
      <c r="AE1305">
        <v>0</v>
      </c>
      <c r="AF1305">
        <v>49</v>
      </c>
      <c r="AG1305">
        <v>0</v>
      </c>
      <c r="AH1305">
        <v>1</v>
      </c>
      <c r="AI1305">
        <v>1</v>
      </c>
      <c r="AJ1305">
        <v>1</v>
      </c>
      <c r="AK1305">
        <v>1</v>
      </c>
      <c r="AL1305">
        <v>0</v>
      </c>
      <c r="AM1305">
        <v>0.4</v>
      </c>
      <c r="AN1305">
        <v>9.0909090909090912E-2</v>
      </c>
      <c r="AO1305">
        <v>0</v>
      </c>
      <c r="AP1305" t="s">
        <v>103</v>
      </c>
      <c r="AQ1305" t="s">
        <v>73</v>
      </c>
      <c r="AR1305" t="s">
        <v>191</v>
      </c>
      <c r="AS1305">
        <v>0</v>
      </c>
      <c r="AT1305">
        <v>0</v>
      </c>
      <c r="AU1305">
        <v>0</v>
      </c>
      <c r="AV1305">
        <v>0</v>
      </c>
      <c r="AW1305">
        <v>0</v>
      </c>
      <c r="AX1305">
        <v>0</v>
      </c>
      <c r="AY1305">
        <v>0</v>
      </c>
      <c r="AZ1305" t="s">
        <v>83</v>
      </c>
      <c r="BA1305">
        <v>20</v>
      </c>
      <c r="BB1305">
        <v>0</v>
      </c>
      <c r="BC1305" t="s">
        <v>76</v>
      </c>
      <c r="BD1305">
        <v>0</v>
      </c>
      <c r="BE1305" t="s">
        <v>76</v>
      </c>
      <c r="BF1305">
        <v>16.146858666666667</v>
      </c>
      <c r="BG1305" t="s">
        <v>5795</v>
      </c>
    </row>
    <row r="1306" spans="1:59" x14ac:dyDescent="0.25">
      <c r="A1306" t="s">
        <v>1491</v>
      </c>
      <c r="B1306" t="s">
        <v>156</v>
      </c>
      <c r="C1306">
        <v>3</v>
      </c>
      <c r="D1306">
        <v>70</v>
      </c>
      <c r="E1306" t="s">
        <v>91</v>
      </c>
      <c r="F1306" t="s">
        <v>66</v>
      </c>
      <c r="G1306" t="s">
        <v>67</v>
      </c>
      <c r="H1306" t="s">
        <v>68</v>
      </c>
      <c r="I1306" t="s">
        <v>6</v>
      </c>
      <c r="J1306" t="s">
        <v>3</v>
      </c>
      <c r="K1306" t="s">
        <v>70</v>
      </c>
      <c r="L1306">
        <v>50</v>
      </c>
      <c r="M1306">
        <v>3183954</v>
      </c>
      <c r="N1306">
        <v>20</v>
      </c>
      <c r="O1306">
        <v>5</v>
      </c>
      <c r="P1306" t="s">
        <v>111</v>
      </c>
      <c r="Q1306" t="s">
        <v>4470</v>
      </c>
      <c r="R1306">
        <v>7</v>
      </c>
      <c r="T1306">
        <v>22</v>
      </c>
      <c r="U1306">
        <v>25</v>
      </c>
      <c r="V1306">
        <v>0</v>
      </c>
      <c r="W1306">
        <v>0</v>
      </c>
      <c r="X1306">
        <v>0</v>
      </c>
      <c r="Y1306">
        <v>0</v>
      </c>
      <c r="Z1306">
        <v>22</v>
      </c>
      <c r="AA1306">
        <v>25</v>
      </c>
      <c r="AB1306">
        <v>50</v>
      </c>
      <c r="AC1306">
        <v>49</v>
      </c>
      <c r="AD1306">
        <v>0</v>
      </c>
      <c r="AE1306">
        <v>0</v>
      </c>
      <c r="AF1306">
        <v>49</v>
      </c>
      <c r="AG1306">
        <v>0</v>
      </c>
      <c r="AH1306">
        <v>1</v>
      </c>
      <c r="AI1306">
        <v>1</v>
      </c>
      <c r="AJ1306">
        <v>1</v>
      </c>
      <c r="AK1306">
        <v>1</v>
      </c>
      <c r="AL1306">
        <v>0</v>
      </c>
      <c r="AM1306">
        <v>0.4</v>
      </c>
      <c r="AN1306">
        <v>9.0909090909090912E-2</v>
      </c>
      <c r="AO1306">
        <v>0</v>
      </c>
      <c r="AP1306" t="s">
        <v>103</v>
      </c>
      <c r="AQ1306" t="s">
        <v>73</v>
      </c>
      <c r="AR1306" t="s">
        <v>191</v>
      </c>
      <c r="AS1306">
        <v>0</v>
      </c>
      <c r="AT1306">
        <v>0</v>
      </c>
      <c r="AU1306">
        <v>0</v>
      </c>
      <c r="AV1306">
        <v>0</v>
      </c>
      <c r="AW1306">
        <v>0</v>
      </c>
      <c r="AX1306">
        <v>0</v>
      </c>
      <c r="AY1306">
        <v>0</v>
      </c>
      <c r="AZ1306" t="s">
        <v>83</v>
      </c>
      <c r="BA1306">
        <v>20</v>
      </c>
      <c r="BB1306">
        <v>0</v>
      </c>
      <c r="BC1306" t="s">
        <v>76</v>
      </c>
      <c r="BD1306">
        <v>0</v>
      </c>
      <c r="BE1306" t="s">
        <v>76</v>
      </c>
      <c r="BF1306">
        <v>17.550933333333333</v>
      </c>
      <c r="BG1306" t="s">
        <v>5795</v>
      </c>
    </row>
    <row r="1307" spans="1:59" x14ac:dyDescent="0.25">
      <c r="A1307" t="s">
        <v>1492</v>
      </c>
      <c r="B1307" t="s">
        <v>156</v>
      </c>
      <c r="C1307">
        <v>3</v>
      </c>
      <c r="D1307">
        <v>71</v>
      </c>
      <c r="E1307" t="s">
        <v>91</v>
      </c>
      <c r="F1307" t="s">
        <v>66</v>
      </c>
      <c r="G1307" t="s">
        <v>67</v>
      </c>
      <c r="H1307" t="s">
        <v>68</v>
      </c>
      <c r="I1307" t="s">
        <v>6</v>
      </c>
      <c r="J1307" t="s">
        <v>3</v>
      </c>
      <c r="K1307" t="s">
        <v>70</v>
      </c>
      <c r="L1307">
        <v>50</v>
      </c>
      <c r="M1307">
        <v>3183956</v>
      </c>
      <c r="N1307">
        <v>20</v>
      </c>
      <c r="O1307">
        <v>5</v>
      </c>
      <c r="P1307" t="s">
        <v>111</v>
      </c>
      <c r="Q1307" t="s">
        <v>4470</v>
      </c>
      <c r="R1307">
        <v>7</v>
      </c>
      <c r="T1307">
        <v>22</v>
      </c>
      <c r="U1307">
        <v>25</v>
      </c>
      <c r="V1307">
        <v>0</v>
      </c>
      <c r="W1307">
        <v>0</v>
      </c>
      <c r="X1307">
        <v>0</v>
      </c>
      <c r="Y1307">
        <v>0</v>
      </c>
      <c r="Z1307">
        <v>22</v>
      </c>
      <c r="AA1307">
        <v>25</v>
      </c>
      <c r="AB1307">
        <v>50</v>
      </c>
      <c r="AC1307">
        <v>49</v>
      </c>
      <c r="AD1307">
        <v>0</v>
      </c>
      <c r="AE1307">
        <v>0</v>
      </c>
      <c r="AF1307">
        <v>49</v>
      </c>
      <c r="AG1307">
        <v>0</v>
      </c>
      <c r="AH1307">
        <v>1</v>
      </c>
      <c r="AI1307">
        <v>1</v>
      </c>
      <c r="AJ1307">
        <v>1</v>
      </c>
      <c r="AK1307">
        <v>1</v>
      </c>
      <c r="AL1307">
        <v>0</v>
      </c>
      <c r="AM1307">
        <v>0.4</v>
      </c>
      <c r="AN1307">
        <v>9.0909090909090912E-2</v>
      </c>
      <c r="AO1307">
        <v>0</v>
      </c>
      <c r="AP1307" t="s">
        <v>103</v>
      </c>
      <c r="AQ1307" t="s">
        <v>73</v>
      </c>
      <c r="AR1307" t="s">
        <v>191</v>
      </c>
      <c r="AS1307">
        <v>0</v>
      </c>
      <c r="AT1307">
        <v>0</v>
      </c>
      <c r="AU1307">
        <v>0</v>
      </c>
      <c r="AV1307">
        <v>0</v>
      </c>
      <c r="AW1307">
        <v>0</v>
      </c>
      <c r="AX1307">
        <v>0</v>
      </c>
      <c r="AY1307">
        <v>0</v>
      </c>
      <c r="AZ1307" t="s">
        <v>83</v>
      </c>
      <c r="BA1307">
        <v>20</v>
      </c>
      <c r="BB1307">
        <v>0</v>
      </c>
      <c r="BC1307" t="s">
        <v>76</v>
      </c>
      <c r="BD1307">
        <v>0</v>
      </c>
      <c r="BE1307" t="s">
        <v>76</v>
      </c>
      <c r="BF1307">
        <v>17.28766933333333</v>
      </c>
      <c r="BG1307" t="s">
        <v>5795</v>
      </c>
    </row>
    <row r="1308" spans="1:59" x14ac:dyDescent="0.25">
      <c r="A1308" t="s">
        <v>1493</v>
      </c>
      <c r="B1308" t="s">
        <v>156</v>
      </c>
      <c r="C1308">
        <v>3</v>
      </c>
      <c r="D1308">
        <v>72</v>
      </c>
      <c r="E1308" t="s">
        <v>91</v>
      </c>
      <c r="F1308" t="s">
        <v>66</v>
      </c>
      <c r="G1308" t="s">
        <v>67</v>
      </c>
      <c r="H1308" t="s">
        <v>68</v>
      </c>
      <c r="I1308" t="s">
        <v>6</v>
      </c>
      <c r="J1308" t="s">
        <v>3</v>
      </c>
      <c r="K1308" t="s">
        <v>70</v>
      </c>
      <c r="L1308">
        <v>50</v>
      </c>
      <c r="M1308">
        <v>3183958</v>
      </c>
      <c r="N1308">
        <v>20</v>
      </c>
      <c r="O1308">
        <v>5</v>
      </c>
      <c r="P1308" t="s">
        <v>111</v>
      </c>
      <c r="Q1308" t="s">
        <v>4470</v>
      </c>
      <c r="R1308">
        <v>7</v>
      </c>
      <c r="T1308">
        <v>22</v>
      </c>
      <c r="U1308">
        <v>25</v>
      </c>
      <c r="V1308">
        <v>0</v>
      </c>
      <c r="W1308">
        <v>0</v>
      </c>
      <c r="X1308">
        <v>0</v>
      </c>
      <c r="Y1308">
        <v>0</v>
      </c>
      <c r="Z1308">
        <v>22</v>
      </c>
      <c r="AA1308">
        <v>25</v>
      </c>
      <c r="AB1308">
        <v>50</v>
      </c>
      <c r="AC1308">
        <v>49</v>
      </c>
      <c r="AD1308">
        <v>0</v>
      </c>
      <c r="AE1308">
        <v>0</v>
      </c>
      <c r="AF1308">
        <v>49</v>
      </c>
      <c r="AG1308">
        <v>0</v>
      </c>
      <c r="AH1308">
        <v>1</v>
      </c>
      <c r="AI1308">
        <v>1</v>
      </c>
      <c r="AJ1308">
        <v>1</v>
      </c>
      <c r="AK1308">
        <v>1</v>
      </c>
      <c r="AL1308">
        <v>0</v>
      </c>
      <c r="AM1308">
        <v>0.4</v>
      </c>
      <c r="AN1308">
        <v>9.0909090909090912E-2</v>
      </c>
      <c r="AO1308">
        <v>0</v>
      </c>
      <c r="AP1308" t="s">
        <v>103</v>
      </c>
      <c r="AQ1308" t="s">
        <v>73</v>
      </c>
      <c r="AR1308" t="s">
        <v>191</v>
      </c>
      <c r="AS1308">
        <v>0</v>
      </c>
      <c r="AT1308">
        <v>0</v>
      </c>
      <c r="AU1308">
        <v>0</v>
      </c>
      <c r="AV1308">
        <v>0</v>
      </c>
      <c r="AW1308">
        <v>0</v>
      </c>
      <c r="AX1308">
        <v>0</v>
      </c>
      <c r="AY1308">
        <v>0</v>
      </c>
      <c r="AZ1308" t="s">
        <v>83</v>
      </c>
      <c r="BA1308">
        <v>20</v>
      </c>
      <c r="BB1308">
        <v>0</v>
      </c>
      <c r="BC1308" t="s">
        <v>76</v>
      </c>
      <c r="BD1308">
        <v>0</v>
      </c>
      <c r="BE1308" t="s">
        <v>76</v>
      </c>
      <c r="BF1308">
        <v>15.795839999999998</v>
      </c>
      <c r="BG1308" t="s">
        <v>5795</v>
      </c>
    </row>
    <row r="1309" spans="1:59" x14ac:dyDescent="0.25">
      <c r="A1309" t="s">
        <v>1494</v>
      </c>
      <c r="B1309" t="s">
        <v>156</v>
      </c>
      <c r="C1309">
        <v>3</v>
      </c>
      <c r="D1309">
        <v>73</v>
      </c>
      <c r="E1309" t="s">
        <v>91</v>
      </c>
      <c r="F1309" t="s">
        <v>66</v>
      </c>
      <c r="G1309" t="s">
        <v>67</v>
      </c>
      <c r="H1309" t="s">
        <v>68</v>
      </c>
      <c r="I1309" t="s">
        <v>6</v>
      </c>
      <c r="J1309" t="s">
        <v>3</v>
      </c>
      <c r="K1309" t="s">
        <v>70</v>
      </c>
      <c r="L1309">
        <v>50</v>
      </c>
      <c r="M1309">
        <v>3183960</v>
      </c>
      <c r="N1309">
        <v>20</v>
      </c>
      <c r="O1309">
        <v>5</v>
      </c>
      <c r="P1309" t="s">
        <v>111</v>
      </c>
      <c r="Q1309" t="s">
        <v>4470</v>
      </c>
      <c r="R1309">
        <v>7</v>
      </c>
      <c r="T1309">
        <v>22</v>
      </c>
      <c r="U1309">
        <v>25</v>
      </c>
      <c r="V1309">
        <v>0</v>
      </c>
      <c r="W1309">
        <v>0</v>
      </c>
      <c r="X1309">
        <v>0</v>
      </c>
      <c r="Y1309">
        <v>0</v>
      </c>
      <c r="Z1309">
        <v>22</v>
      </c>
      <c r="AA1309">
        <v>25</v>
      </c>
      <c r="AB1309">
        <v>50</v>
      </c>
      <c r="AC1309">
        <v>49</v>
      </c>
      <c r="AD1309">
        <v>0</v>
      </c>
      <c r="AE1309">
        <v>0</v>
      </c>
      <c r="AF1309">
        <v>49</v>
      </c>
      <c r="AG1309">
        <v>0</v>
      </c>
      <c r="AH1309">
        <v>1</v>
      </c>
      <c r="AI1309">
        <v>1</v>
      </c>
      <c r="AJ1309">
        <v>1</v>
      </c>
      <c r="AK1309">
        <v>1</v>
      </c>
      <c r="AL1309">
        <v>0</v>
      </c>
      <c r="AM1309">
        <v>0.4</v>
      </c>
      <c r="AN1309">
        <v>9.0909090909090912E-2</v>
      </c>
      <c r="AO1309">
        <v>0</v>
      </c>
      <c r="AP1309" t="s">
        <v>103</v>
      </c>
      <c r="AQ1309" t="s">
        <v>73</v>
      </c>
      <c r="AR1309" t="s">
        <v>191</v>
      </c>
      <c r="AS1309">
        <v>0</v>
      </c>
      <c r="AT1309">
        <v>0</v>
      </c>
      <c r="AU1309">
        <v>0</v>
      </c>
      <c r="AV1309">
        <v>0</v>
      </c>
      <c r="AW1309">
        <v>0</v>
      </c>
      <c r="AX1309">
        <v>0</v>
      </c>
      <c r="AY1309">
        <v>0</v>
      </c>
      <c r="AZ1309" t="s">
        <v>83</v>
      </c>
      <c r="BA1309">
        <v>20</v>
      </c>
      <c r="BB1309">
        <v>0</v>
      </c>
      <c r="BC1309" t="s">
        <v>76</v>
      </c>
      <c r="BD1309">
        <v>0</v>
      </c>
      <c r="BE1309" t="s">
        <v>76</v>
      </c>
      <c r="BF1309">
        <v>13.931053333333333</v>
      </c>
      <c r="BG1309" t="s">
        <v>5795</v>
      </c>
    </row>
    <row r="1310" spans="1:59" x14ac:dyDescent="0.25">
      <c r="A1310" t="s">
        <v>1495</v>
      </c>
      <c r="B1310" t="s">
        <v>156</v>
      </c>
      <c r="C1310">
        <v>3</v>
      </c>
      <c r="D1310">
        <v>74</v>
      </c>
      <c r="E1310" t="s">
        <v>91</v>
      </c>
      <c r="F1310" t="s">
        <v>66</v>
      </c>
      <c r="G1310" t="s">
        <v>67</v>
      </c>
      <c r="H1310" t="s">
        <v>68</v>
      </c>
      <c r="I1310" t="s">
        <v>10</v>
      </c>
      <c r="J1310" t="s">
        <v>10</v>
      </c>
      <c r="K1310" t="s">
        <v>92</v>
      </c>
      <c r="L1310">
        <v>50</v>
      </c>
      <c r="M1310">
        <v>3183962</v>
      </c>
      <c r="N1310">
        <v>0</v>
      </c>
      <c r="O1310">
        <v>5</v>
      </c>
      <c r="P1310" t="s">
        <v>111</v>
      </c>
      <c r="Q1310" t="s">
        <v>4470</v>
      </c>
      <c r="R1310">
        <v>7</v>
      </c>
      <c r="S1310" t="s">
        <v>2681</v>
      </c>
      <c r="T1310">
        <v>0</v>
      </c>
      <c r="U1310">
        <v>0</v>
      </c>
      <c r="V1310">
        <v>0</v>
      </c>
      <c r="W1310">
        <v>0</v>
      </c>
      <c r="X1310">
        <v>0</v>
      </c>
      <c r="Y1310">
        <v>0</v>
      </c>
      <c r="Z1310">
        <v>0</v>
      </c>
      <c r="AA1310">
        <v>0</v>
      </c>
      <c r="AB1310">
        <v>50</v>
      </c>
      <c r="AC1310">
        <v>0</v>
      </c>
      <c r="AD1310">
        <v>0</v>
      </c>
      <c r="AE1310">
        <v>0</v>
      </c>
      <c r="AF1310">
        <v>0</v>
      </c>
      <c r="AG1310">
        <v>0</v>
      </c>
      <c r="AH1310">
        <v>0</v>
      </c>
      <c r="AI1310">
        <v>50</v>
      </c>
      <c r="AJ1310">
        <v>50</v>
      </c>
      <c r="AK1310">
        <v>50</v>
      </c>
      <c r="AL1310">
        <v>50</v>
      </c>
      <c r="AM1310">
        <v>0</v>
      </c>
      <c r="AN1310">
        <v>4.5454545454545459</v>
      </c>
      <c r="AO1310">
        <v>0</v>
      </c>
      <c r="AP1310" t="s">
        <v>2682</v>
      </c>
      <c r="AQ1310" t="s">
        <v>86</v>
      </c>
      <c r="AR1310" t="s">
        <v>191</v>
      </c>
      <c r="AS1310">
        <v>0</v>
      </c>
      <c r="AT1310">
        <v>0</v>
      </c>
      <c r="AU1310">
        <v>0</v>
      </c>
      <c r="AV1310">
        <v>0</v>
      </c>
      <c r="AW1310">
        <v>0</v>
      </c>
      <c r="AX1310">
        <v>0</v>
      </c>
      <c r="AY1310">
        <v>0</v>
      </c>
      <c r="AZ1310" t="s">
        <v>83</v>
      </c>
      <c r="BA1310">
        <v>0</v>
      </c>
      <c r="BB1310">
        <v>0</v>
      </c>
      <c r="BC1310" t="s">
        <v>76</v>
      </c>
      <c r="BD1310">
        <v>1</v>
      </c>
      <c r="BE1310" t="s">
        <v>76</v>
      </c>
      <c r="BF1310">
        <v>0</v>
      </c>
      <c r="BG1310" t="s">
        <v>5795</v>
      </c>
    </row>
    <row r="1311" spans="1:59" x14ac:dyDescent="0.25">
      <c r="A1311" t="s">
        <v>1496</v>
      </c>
      <c r="B1311" t="s">
        <v>156</v>
      </c>
      <c r="C1311">
        <v>3</v>
      </c>
      <c r="D1311">
        <v>75</v>
      </c>
      <c r="E1311" t="s">
        <v>91</v>
      </c>
      <c r="F1311" t="s">
        <v>66</v>
      </c>
      <c r="G1311" t="s">
        <v>67</v>
      </c>
      <c r="H1311" t="s">
        <v>68</v>
      </c>
      <c r="I1311" t="s">
        <v>10</v>
      </c>
      <c r="J1311" t="s">
        <v>10</v>
      </c>
      <c r="K1311" t="s">
        <v>92</v>
      </c>
      <c r="L1311">
        <v>50</v>
      </c>
      <c r="M1311">
        <v>3183964</v>
      </c>
      <c r="N1311">
        <v>0</v>
      </c>
      <c r="O1311">
        <v>5</v>
      </c>
      <c r="P1311" t="s">
        <v>111</v>
      </c>
      <c r="Q1311" t="s">
        <v>4470</v>
      </c>
      <c r="R1311">
        <v>7</v>
      </c>
      <c r="S1311" t="s">
        <v>2681</v>
      </c>
      <c r="T1311">
        <v>0</v>
      </c>
      <c r="U1311">
        <v>0</v>
      </c>
      <c r="V1311">
        <v>0</v>
      </c>
      <c r="W1311">
        <v>0</v>
      </c>
      <c r="X1311">
        <v>0</v>
      </c>
      <c r="Y1311">
        <v>0</v>
      </c>
      <c r="Z1311">
        <v>0</v>
      </c>
      <c r="AA1311">
        <v>0</v>
      </c>
      <c r="AB1311">
        <v>50</v>
      </c>
      <c r="AC1311">
        <v>0</v>
      </c>
      <c r="AD1311">
        <v>0</v>
      </c>
      <c r="AE1311">
        <v>0</v>
      </c>
      <c r="AF1311">
        <v>0</v>
      </c>
      <c r="AG1311">
        <v>0</v>
      </c>
      <c r="AH1311">
        <v>0</v>
      </c>
      <c r="AI1311">
        <v>50</v>
      </c>
      <c r="AJ1311">
        <v>50</v>
      </c>
      <c r="AK1311">
        <v>50</v>
      </c>
      <c r="AL1311">
        <v>50</v>
      </c>
      <c r="AM1311">
        <v>0</v>
      </c>
      <c r="AN1311">
        <v>4.5454545454545459</v>
      </c>
      <c r="AO1311">
        <v>0</v>
      </c>
      <c r="AP1311" t="s">
        <v>2682</v>
      </c>
      <c r="AQ1311" t="s">
        <v>86</v>
      </c>
      <c r="AR1311" t="s">
        <v>191</v>
      </c>
      <c r="AS1311">
        <v>0</v>
      </c>
      <c r="AT1311">
        <v>0</v>
      </c>
      <c r="AU1311">
        <v>0</v>
      </c>
      <c r="AV1311">
        <v>0</v>
      </c>
      <c r="AW1311">
        <v>0</v>
      </c>
      <c r="AX1311">
        <v>0</v>
      </c>
      <c r="AY1311">
        <v>0</v>
      </c>
      <c r="AZ1311" t="s">
        <v>83</v>
      </c>
      <c r="BA1311">
        <v>0</v>
      </c>
      <c r="BB1311">
        <v>0</v>
      </c>
      <c r="BC1311" t="s">
        <v>76</v>
      </c>
      <c r="BD1311">
        <v>2</v>
      </c>
      <c r="BE1311" t="s">
        <v>76</v>
      </c>
      <c r="BF1311">
        <v>0</v>
      </c>
      <c r="BG1311" t="s">
        <v>5795</v>
      </c>
    </row>
    <row r="1312" spans="1:59" x14ac:dyDescent="0.25">
      <c r="A1312" t="s">
        <v>1497</v>
      </c>
      <c r="B1312" t="s">
        <v>156</v>
      </c>
      <c r="C1312">
        <v>3</v>
      </c>
      <c r="D1312">
        <v>76</v>
      </c>
      <c r="E1312" t="s">
        <v>91</v>
      </c>
      <c r="F1312" t="s">
        <v>66</v>
      </c>
      <c r="G1312" t="s">
        <v>67</v>
      </c>
      <c r="H1312" t="s">
        <v>68</v>
      </c>
      <c r="I1312" t="s">
        <v>10</v>
      </c>
      <c r="J1312" t="s">
        <v>10</v>
      </c>
      <c r="K1312" t="s">
        <v>92</v>
      </c>
      <c r="L1312">
        <v>50</v>
      </c>
      <c r="M1312">
        <v>3183966</v>
      </c>
      <c r="N1312">
        <v>0</v>
      </c>
      <c r="O1312">
        <v>5</v>
      </c>
      <c r="P1312" t="s">
        <v>111</v>
      </c>
      <c r="Q1312" t="s">
        <v>4470</v>
      </c>
      <c r="R1312">
        <v>7</v>
      </c>
      <c r="S1312" t="s">
        <v>2681</v>
      </c>
      <c r="T1312">
        <v>0</v>
      </c>
      <c r="U1312">
        <v>0</v>
      </c>
      <c r="V1312">
        <v>0</v>
      </c>
      <c r="W1312">
        <v>0</v>
      </c>
      <c r="X1312">
        <v>0</v>
      </c>
      <c r="Y1312">
        <v>0</v>
      </c>
      <c r="Z1312">
        <v>0</v>
      </c>
      <c r="AA1312">
        <v>0</v>
      </c>
      <c r="AB1312">
        <v>50</v>
      </c>
      <c r="AC1312">
        <v>0</v>
      </c>
      <c r="AD1312">
        <v>0</v>
      </c>
      <c r="AE1312">
        <v>0</v>
      </c>
      <c r="AF1312">
        <v>0</v>
      </c>
      <c r="AG1312">
        <v>0</v>
      </c>
      <c r="AH1312">
        <v>0</v>
      </c>
      <c r="AI1312">
        <v>50</v>
      </c>
      <c r="AJ1312">
        <v>50</v>
      </c>
      <c r="AK1312">
        <v>50</v>
      </c>
      <c r="AL1312">
        <v>50</v>
      </c>
      <c r="AM1312">
        <v>0</v>
      </c>
      <c r="AN1312">
        <v>4.5454545454545459</v>
      </c>
      <c r="AO1312">
        <v>0</v>
      </c>
      <c r="AP1312" t="s">
        <v>2682</v>
      </c>
      <c r="AQ1312" t="s">
        <v>86</v>
      </c>
      <c r="AR1312" t="s">
        <v>191</v>
      </c>
      <c r="AS1312">
        <v>0</v>
      </c>
      <c r="AT1312">
        <v>0</v>
      </c>
      <c r="AU1312">
        <v>0</v>
      </c>
      <c r="AV1312">
        <v>0</v>
      </c>
      <c r="AW1312">
        <v>0</v>
      </c>
      <c r="AX1312">
        <v>0</v>
      </c>
      <c r="AY1312">
        <v>0</v>
      </c>
      <c r="AZ1312" t="s">
        <v>83</v>
      </c>
      <c r="BA1312">
        <v>0</v>
      </c>
      <c r="BB1312">
        <v>0</v>
      </c>
      <c r="BC1312" t="s">
        <v>76</v>
      </c>
      <c r="BD1312">
        <v>3</v>
      </c>
      <c r="BE1312" t="s">
        <v>76</v>
      </c>
      <c r="BF1312">
        <v>0</v>
      </c>
      <c r="BG1312" t="s">
        <v>5795</v>
      </c>
    </row>
    <row r="1313" spans="1:59" x14ac:dyDescent="0.25">
      <c r="A1313" t="s">
        <v>1498</v>
      </c>
      <c r="B1313" t="s">
        <v>156</v>
      </c>
      <c r="C1313">
        <v>3</v>
      </c>
      <c r="D1313">
        <v>77</v>
      </c>
      <c r="E1313" t="s">
        <v>91</v>
      </c>
      <c r="F1313" t="s">
        <v>66</v>
      </c>
      <c r="G1313" t="s">
        <v>67</v>
      </c>
      <c r="H1313" t="s">
        <v>68</v>
      </c>
      <c r="I1313" t="s">
        <v>10</v>
      </c>
      <c r="J1313" t="s">
        <v>10</v>
      </c>
      <c r="K1313" t="s">
        <v>92</v>
      </c>
      <c r="L1313">
        <v>50</v>
      </c>
      <c r="M1313">
        <v>3183968</v>
      </c>
      <c r="N1313">
        <v>0</v>
      </c>
      <c r="O1313">
        <v>5</v>
      </c>
      <c r="P1313" t="s">
        <v>111</v>
      </c>
      <c r="Q1313" t="s">
        <v>4470</v>
      </c>
      <c r="R1313">
        <v>7</v>
      </c>
      <c r="S1313" t="s">
        <v>2681</v>
      </c>
      <c r="T1313">
        <v>0</v>
      </c>
      <c r="U1313">
        <v>0</v>
      </c>
      <c r="V1313">
        <v>0</v>
      </c>
      <c r="W1313">
        <v>0</v>
      </c>
      <c r="X1313">
        <v>0</v>
      </c>
      <c r="Y1313">
        <v>0</v>
      </c>
      <c r="Z1313">
        <v>0</v>
      </c>
      <c r="AA1313">
        <v>0</v>
      </c>
      <c r="AB1313">
        <v>50</v>
      </c>
      <c r="AC1313">
        <v>0</v>
      </c>
      <c r="AD1313">
        <v>0</v>
      </c>
      <c r="AE1313">
        <v>0</v>
      </c>
      <c r="AF1313">
        <v>0</v>
      </c>
      <c r="AG1313">
        <v>0</v>
      </c>
      <c r="AH1313">
        <v>0</v>
      </c>
      <c r="AI1313">
        <v>50</v>
      </c>
      <c r="AJ1313">
        <v>50</v>
      </c>
      <c r="AK1313">
        <v>50</v>
      </c>
      <c r="AL1313">
        <v>50</v>
      </c>
      <c r="AM1313">
        <v>0</v>
      </c>
      <c r="AN1313">
        <v>4.5454545454545459</v>
      </c>
      <c r="AO1313">
        <v>0</v>
      </c>
      <c r="AP1313" t="s">
        <v>2682</v>
      </c>
      <c r="AQ1313" t="s">
        <v>86</v>
      </c>
      <c r="AR1313" t="s">
        <v>191</v>
      </c>
      <c r="AS1313">
        <v>0</v>
      </c>
      <c r="AT1313">
        <v>0</v>
      </c>
      <c r="AU1313">
        <v>0</v>
      </c>
      <c r="AV1313">
        <v>0</v>
      </c>
      <c r="AW1313">
        <v>0</v>
      </c>
      <c r="AX1313">
        <v>0</v>
      </c>
      <c r="AY1313">
        <v>0</v>
      </c>
      <c r="AZ1313" t="s">
        <v>83</v>
      </c>
      <c r="BA1313">
        <v>0</v>
      </c>
      <c r="BB1313">
        <v>0</v>
      </c>
      <c r="BC1313" t="s">
        <v>81</v>
      </c>
      <c r="BD1313">
        <v>4</v>
      </c>
      <c r="BE1313" t="s">
        <v>76</v>
      </c>
      <c r="BF1313">
        <v>0</v>
      </c>
      <c r="BG1313" t="s">
        <v>5795</v>
      </c>
    </row>
    <row r="1314" spans="1:59" x14ac:dyDescent="0.25">
      <c r="A1314" t="s">
        <v>1499</v>
      </c>
      <c r="B1314" t="s">
        <v>156</v>
      </c>
      <c r="C1314">
        <v>3</v>
      </c>
      <c r="D1314">
        <v>78</v>
      </c>
      <c r="E1314" t="s">
        <v>91</v>
      </c>
      <c r="F1314" t="s">
        <v>66</v>
      </c>
      <c r="G1314" t="s">
        <v>67</v>
      </c>
      <c r="H1314" t="s">
        <v>68</v>
      </c>
      <c r="I1314" t="s">
        <v>6</v>
      </c>
      <c r="J1314" t="s">
        <v>3</v>
      </c>
      <c r="K1314" t="s">
        <v>70</v>
      </c>
      <c r="L1314">
        <v>0</v>
      </c>
      <c r="M1314">
        <v>3325446</v>
      </c>
      <c r="N1314">
        <v>20</v>
      </c>
      <c r="O1314">
        <v>5</v>
      </c>
      <c r="P1314" t="s">
        <v>111</v>
      </c>
      <c r="Q1314" t="s">
        <v>4472</v>
      </c>
      <c r="R1314">
        <v>8</v>
      </c>
      <c r="S1314" t="s">
        <v>1500</v>
      </c>
      <c r="T1314">
        <v>22</v>
      </c>
      <c r="U1314">
        <v>25</v>
      </c>
      <c r="V1314">
        <v>0</v>
      </c>
      <c r="W1314">
        <v>0</v>
      </c>
      <c r="X1314">
        <v>0</v>
      </c>
      <c r="Y1314">
        <v>0</v>
      </c>
      <c r="Z1314">
        <v>22</v>
      </c>
      <c r="AA1314">
        <v>25</v>
      </c>
      <c r="AB1314">
        <v>50</v>
      </c>
      <c r="AC1314">
        <v>49</v>
      </c>
      <c r="AD1314">
        <v>0</v>
      </c>
      <c r="AE1314">
        <v>0</v>
      </c>
      <c r="AF1314">
        <v>49</v>
      </c>
      <c r="AG1314">
        <v>0</v>
      </c>
      <c r="AH1314">
        <v>1</v>
      </c>
      <c r="AI1314">
        <v>1</v>
      </c>
      <c r="AJ1314">
        <v>1</v>
      </c>
      <c r="AK1314">
        <v>1</v>
      </c>
      <c r="AL1314">
        <v>0</v>
      </c>
      <c r="AM1314">
        <v>0.4</v>
      </c>
      <c r="AN1314">
        <v>9.0909090909090912E-2</v>
      </c>
      <c r="AO1314">
        <v>0</v>
      </c>
      <c r="AP1314" t="s">
        <v>103</v>
      </c>
      <c r="AQ1314" t="s">
        <v>73</v>
      </c>
      <c r="AR1314" t="s">
        <v>191</v>
      </c>
      <c r="AS1314">
        <v>0</v>
      </c>
      <c r="AT1314">
        <v>0</v>
      </c>
      <c r="AU1314">
        <v>0</v>
      </c>
      <c r="AV1314">
        <v>0</v>
      </c>
      <c r="AW1314">
        <v>0</v>
      </c>
      <c r="AX1314">
        <v>0</v>
      </c>
      <c r="AY1314">
        <v>0</v>
      </c>
      <c r="AZ1314" t="s">
        <v>80</v>
      </c>
      <c r="BA1314">
        <v>20</v>
      </c>
      <c r="BB1314">
        <v>0</v>
      </c>
      <c r="BC1314" t="s">
        <v>75</v>
      </c>
      <c r="BD1314">
        <v>0</v>
      </c>
      <c r="BE1314" t="s">
        <v>76</v>
      </c>
      <c r="BF1314">
        <v>10.815762666666668</v>
      </c>
      <c r="BG1314" t="s">
        <v>5796</v>
      </c>
    </row>
    <row r="1315" spans="1:59" x14ac:dyDescent="0.25">
      <c r="A1315" t="s">
        <v>1501</v>
      </c>
      <c r="B1315" t="s">
        <v>156</v>
      </c>
      <c r="C1315">
        <v>3</v>
      </c>
      <c r="D1315">
        <v>79</v>
      </c>
      <c r="E1315" t="s">
        <v>91</v>
      </c>
      <c r="F1315" t="s">
        <v>66</v>
      </c>
      <c r="G1315" t="s">
        <v>67</v>
      </c>
      <c r="H1315" t="s">
        <v>68</v>
      </c>
      <c r="I1315" t="s">
        <v>6</v>
      </c>
      <c r="J1315" t="s">
        <v>3</v>
      </c>
      <c r="K1315" t="s">
        <v>70</v>
      </c>
      <c r="L1315">
        <v>0</v>
      </c>
      <c r="M1315">
        <v>3325346</v>
      </c>
      <c r="N1315">
        <v>20</v>
      </c>
      <c r="O1315">
        <v>5</v>
      </c>
      <c r="P1315" t="s">
        <v>111</v>
      </c>
      <c r="Q1315" t="s">
        <v>4472</v>
      </c>
      <c r="R1315">
        <v>8</v>
      </c>
      <c r="S1315" t="s">
        <v>1500</v>
      </c>
      <c r="T1315">
        <v>22</v>
      </c>
      <c r="U1315">
        <v>25</v>
      </c>
      <c r="V1315">
        <v>0</v>
      </c>
      <c r="W1315">
        <v>0</v>
      </c>
      <c r="X1315">
        <v>0</v>
      </c>
      <c r="Y1315">
        <v>0</v>
      </c>
      <c r="Z1315">
        <v>22</v>
      </c>
      <c r="AA1315">
        <v>25</v>
      </c>
      <c r="AB1315">
        <v>50</v>
      </c>
      <c r="AC1315">
        <v>49</v>
      </c>
      <c r="AD1315">
        <v>0</v>
      </c>
      <c r="AE1315">
        <v>0</v>
      </c>
      <c r="AF1315">
        <v>49</v>
      </c>
      <c r="AG1315">
        <v>0</v>
      </c>
      <c r="AH1315">
        <v>1</v>
      </c>
      <c r="AI1315">
        <v>1</v>
      </c>
      <c r="AJ1315">
        <v>1</v>
      </c>
      <c r="AK1315">
        <v>1</v>
      </c>
      <c r="AL1315">
        <v>0</v>
      </c>
      <c r="AM1315">
        <v>0.4</v>
      </c>
      <c r="AN1315">
        <v>9.0909090909090912E-2</v>
      </c>
      <c r="AO1315">
        <v>0</v>
      </c>
      <c r="AP1315" t="s">
        <v>103</v>
      </c>
      <c r="AQ1315" t="s">
        <v>73</v>
      </c>
      <c r="AR1315" t="s">
        <v>191</v>
      </c>
      <c r="AS1315">
        <v>0</v>
      </c>
      <c r="AT1315">
        <v>0</v>
      </c>
      <c r="AU1315">
        <v>0</v>
      </c>
      <c r="AV1315">
        <v>0</v>
      </c>
      <c r="AW1315">
        <v>0</v>
      </c>
      <c r="AX1315">
        <v>0</v>
      </c>
      <c r="AY1315">
        <v>0</v>
      </c>
      <c r="AZ1315" t="s">
        <v>83</v>
      </c>
      <c r="BA1315">
        <v>20</v>
      </c>
      <c r="BB1315">
        <v>0</v>
      </c>
      <c r="BC1315" t="s">
        <v>76</v>
      </c>
      <c r="BD1315">
        <v>0</v>
      </c>
      <c r="BE1315" t="s">
        <v>76</v>
      </c>
      <c r="BF1315">
        <v>10.947394666666668</v>
      </c>
      <c r="BG1315" t="s">
        <v>5796</v>
      </c>
    </row>
    <row r="1316" spans="1:59" x14ac:dyDescent="0.25">
      <c r="A1316" t="s">
        <v>1502</v>
      </c>
      <c r="B1316" t="s">
        <v>156</v>
      </c>
      <c r="C1316">
        <v>3</v>
      </c>
      <c r="D1316">
        <v>80</v>
      </c>
      <c r="E1316" t="s">
        <v>91</v>
      </c>
      <c r="F1316" t="s">
        <v>66</v>
      </c>
      <c r="G1316" t="s">
        <v>67</v>
      </c>
      <c r="H1316" t="s">
        <v>68</v>
      </c>
      <c r="I1316" t="s">
        <v>6</v>
      </c>
      <c r="J1316" t="s">
        <v>3</v>
      </c>
      <c r="K1316" t="s">
        <v>70</v>
      </c>
      <c r="L1316">
        <v>0</v>
      </c>
      <c r="M1316">
        <v>3325744</v>
      </c>
      <c r="N1316">
        <v>20</v>
      </c>
      <c r="O1316">
        <v>5</v>
      </c>
      <c r="P1316" t="s">
        <v>111</v>
      </c>
      <c r="Q1316" t="s">
        <v>4472</v>
      </c>
      <c r="R1316">
        <v>8</v>
      </c>
      <c r="S1316" t="s">
        <v>1500</v>
      </c>
      <c r="T1316">
        <v>22</v>
      </c>
      <c r="U1316">
        <v>25</v>
      </c>
      <c r="V1316">
        <v>0</v>
      </c>
      <c r="W1316">
        <v>0</v>
      </c>
      <c r="X1316">
        <v>0</v>
      </c>
      <c r="Y1316">
        <v>0</v>
      </c>
      <c r="Z1316">
        <v>22</v>
      </c>
      <c r="AA1316">
        <v>25</v>
      </c>
      <c r="AB1316">
        <v>50</v>
      </c>
      <c r="AC1316">
        <v>48</v>
      </c>
      <c r="AD1316">
        <v>0</v>
      </c>
      <c r="AE1316">
        <v>0</v>
      </c>
      <c r="AF1316">
        <v>48</v>
      </c>
      <c r="AG1316">
        <v>0</v>
      </c>
      <c r="AH1316">
        <v>2</v>
      </c>
      <c r="AI1316">
        <v>2</v>
      </c>
      <c r="AJ1316">
        <v>2</v>
      </c>
      <c r="AK1316">
        <v>2</v>
      </c>
      <c r="AL1316">
        <v>0</v>
      </c>
      <c r="AM1316">
        <v>0.4</v>
      </c>
      <c r="AN1316">
        <v>0.18181818181818182</v>
      </c>
      <c r="AO1316">
        <v>0</v>
      </c>
      <c r="AP1316" t="s">
        <v>103</v>
      </c>
      <c r="AQ1316" t="s">
        <v>73</v>
      </c>
      <c r="AR1316" t="s">
        <v>191</v>
      </c>
      <c r="AS1316">
        <v>0</v>
      </c>
      <c r="AT1316">
        <v>0</v>
      </c>
      <c r="AU1316">
        <v>0</v>
      </c>
      <c r="AV1316">
        <v>0</v>
      </c>
      <c r="AW1316">
        <v>0</v>
      </c>
      <c r="AX1316">
        <v>0</v>
      </c>
      <c r="AY1316">
        <v>0</v>
      </c>
      <c r="AZ1316" t="s">
        <v>83</v>
      </c>
      <c r="BA1316">
        <v>20</v>
      </c>
      <c r="BB1316">
        <v>0</v>
      </c>
      <c r="BC1316" t="s">
        <v>76</v>
      </c>
      <c r="BD1316">
        <v>0</v>
      </c>
      <c r="BE1316" t="s">
        <v>76</v>
      </c>
      <c r="BF1316">
        <v>9.5433199999999996</v>
      </c>
      <c r="BG1316" t="s">
        <v>5796</v>
      </c>
    </row>
    <row r="1317" spans="1:59" x14ac:dyDescent="0.25">
      <c r="A1317" t="s">
        <v>1503</v>
      </c>
      <c r="B1317" t="s">
        <v>156</v>
      </c>
      <c r="C1317">
        <v>3</v>
      </c>
      <c r="D1317">
        <v>81</v>
      </c>
      <c r="E1317" t="s">
        <v>91</v>
      </c>
      <c r="F1317" t="s">
        <v>66</v>
      </c>
      <c r="G1317" t="s">
        <v>67</v>
      </c>
      <c r="H1317" t="s">
        <v>68</v>
      </c>
      <c r="I1317" t="s">
        <v>6</v>
      </c>
      <c r="J1317" t="s">
        <v>3</v>
      </c>
      <c r="K1317" t="s">
        <v>70</v>
      </c>
      <c r="L1317">
        <v>50</v>
      </c>
      <c r="M1317">
        <v>3324982</v>
      </c>
      <c r="N1317">
        <v>20</v>
      </c>
      <c r="O1317">
        <v>5</v>
      </c>
      <c r="P1317" t="s">
        <v>111</v>
      </c>
      <c r="Q1317" t="s">
        <v>4472</v>
      </c>
      <c r="R1317">
        <v>8</v>
      </c>
      <c r="S1317" t="s">
        <v>1500</v>
      </c>
      <c r="T1317">
        <v>22</v>
      </c>
      <c r="U1317">
        <v>25</v>
      </c>
      <c r="V1317">
        <v>0</v>
      </c>
      <c r="W1317">
        <v>0</v>
      </c>
      <c r="X1317">
        <v>0</v>
      </c>
      <c r="Y1317">
        <v>0</v>
      </c>
      <c r="Z1317">
        <v>22</v>
      </c>
      <c r="AA1317">
        <v>25</v>
      </c>
      <c r="AB1317">
        <v>50</v>
      </c>
      <c r="AC1317">
        <v>49</v>
      </c>
      <c r="AD1317">
        <v>0</v>
      </c>
      <c r="AE1317">
        <v>0</v>
      </c>
      <c r="AF1317">
        <v>49</v>
      </c>
      <c r="AG1317">
        <v>0</v>
      </c>
      <c r="AH1317">
        <v>1</v>
      </c>
      <c r="AI1317">
        <v>1</v>
      </c>
      <c r="AJ1317">
        <v>1</v>
      </c>
      <c r="AK1317">
        <v>1</v>
      </c>
      <c r="AL1317">
        <v>0</v>
      </c>
      <c r="AM1317">
        <v>0.4</v>
      </c>
      <c r="AN1317">
        <v>9.0909090909090912E-2</v>
      </c>
      <c r="AO1317">
        <v>0</v>
      </c>
      <c r="AP1317" t="s">
        <v>103</v>
      </c>
      <c r="AQ1317" t="s">
        <v>73</v>
      </c>
      <c r="AR1317" t="s">
        <v>191</v>
      </c>
      <c r="AS1317">
        <v>0</v>
      </c>
      <c r="AT1317">
        <v>0</v>
      </c>
      <c r="AU1317">
        <v>0</v>
      </c>
      <c r="AV1317">
        <v>0</v>
      </c>
      <c r="AW1317">
        <v>0</v>
      </c>
      <c r="AX1317">
        <v>0</v>
      </c>
      <c r="AY1317">
        <v>0</v>
      </c>
      <c r="AZ1317" t="s">
        <v>83</v>
      </c>
      <c r="BA1317">
        <v>20</v>
      </c>
      <c r="BB1317">
        <v>0</v>
      </c>
      <c r="BC1317" t="s">
        <v>76</v>
      </c>
      <c r="BD1317">
        <v>0</v>
      </c>
      <c r="BE1317" t="s">
        <v>76</v>
      </c>
      <c r="BF1317">
        <v>10.245357333333333</v>
      </c>
      <c r="BG1317" t="s">
        <v>5796</v>
      </c>
    </row>
    <row r="1318" spans="1:59" x14ac:dyDescent="0.25">
      <c r="A1318" t="s">
        <v>1504</v>
      </c>
      <c r="B1318" t="s">
        <v>156</v>
      </c>
      <c r="C1318">
        <v>3</v>
      </c>
      <c r="D1318">
        <v>82</v>
      </c>
      <c r="E1318" t="s">
        <v>91</v>
      </c>
      <c r="F1318" t="s">
        <v>66</v>
      </c>
      <c r="G1318" t="s">
        <v>67</v>
      </c>
      <c r="H1318" t="s">
        <v>68</v>
      </c>
      <c r="I1318" t="s">
        <v>6</v>
      </c>
      <c r="J1318" t="s">
        <v>3</v>
      </c>
      <c r="K1318" t="s">
        <v>70</v>
      </c>
      <c r="L1318">
        <v>50</v>
      </c>
      <c r="M1318">
        <v>3324984</v>
      </c>
      <c r="N1318">
        <v>20</v>
      </c>
      <c r="O1318">
        <v>5</v>
      </c>
      <c r="P1318" t="s">
        <v>111</v>
      </c>
      <c r="Q1318" t="s">
        <v>4472</v>
      </c>
      <c r="R1318">
        <v>8</v>
      </c>
      <c r="S1318" t="s">
        <v>1500</v>
      </c>
      <c r="T1318">
        <v>22</v>
      </c>
      <c r="U1318">
        <v>25</v>
      </c>
      <c r="V1318">
        <v>0</v>
      </c>
      <c r="W1318">
        <v>0</v>
      </c>
      <c r="X1318">
        <v>0</v>
      </c>
      <c r="Y1318">
        <v>0</v>
      </c>
      <c r="Z1318">
        <v>22</v>
      </c>
      <c r="AA1318">
        <v>25</v>
      </c>
      <c r="AB1318">
        <v>50</v>
      </c>
      <c r="AC1318">
        <v>49</v>
      </c>
      <c r="AD1318">
        <v>0</v>
      </c>
      <c r="AE1318">
        <v>0</v>
      </c>
      <c r="AF1318">
        <v>49</v>
      </c>
      <c r="AG1318">
        <v>0</v>
      </c>
      <c r="AH1318">
        <v>1</v>
      </c>
      <c r="AI1318">
        <v>1</v>
      </c>
      <c r="AJ1318">
        <v>1</v>
      </c>
      <c r="AK1318">
        <v>1</v>
      </c>
      <c r="AL1318">
        <v>0</v>
      </c>
      <c r="AM1318">
        <v>0.4</v>
      </c>
      <c r="AN1318">
        <v>9.0909090909090912E-2</v>
      </c>
      <c r="AO1318">
        <v>0</v>
      </c>
      <c r="AP1318" t="s">
        <v>103</v>
      </c>
      <c r="AQ1318" t="s">
        <v>73</v>
      </c>
      <c r="AR1318" t="s">
        <v>191</v>
      </c>
      <c r="AS1318">
        <v>0</v>
      </c>
      <c r="AT1318">
        <v>0</v>
      </c>
      <c r="AU1318">
        <v>0</v>
      </c>
      <c r="AV1318">
        <v>0</v>
      </c>
      <c r="AW1318">
        <v>0</v>
      </c>
      <c r="AX1318">
        <v>0</v>
      </c>
      <c r="AY1318">
        <v>0</v>
      </c>
      <c r="AZ1318" t="s">
        <v>83</v>
      </c>
      <c r="BA1318">
        <v>20</v>
      </c>
      <c r="BB1318">
        <v>0</v>
      </c>
      <c r="BC1318" t="s">
        <v>76</v>
      </c>
      <c r="BD1318">
        <v>0</v>
      </c>
      <c r="BE1318" t="s">
        <v>76</v>
      </c>
      <c r="BF1318">
        <v>6.8668026666666666</v>
      </c>
      <c r="BG1318" t="s">
        <v>5796</v>
      </c>
    </row>
    <row r="1319" spans="1:59" x14ac:dyDescent="0.25">
      <c r="A1319" t="s">
        <v>1505</v>
      </c>
      <c r="B1319" t="s">
        <v>156</v>
      </c>
      <c r="C1319">
        <v>3</v>
      </c>
      <c r="D1319">
        <v>89</v>
      </c>
      <c r="E1319" t="s">
        <v>91</v>
      </c>
      <c r="F1319" t="s">
        <v>66</v>
      </c>
      <c r="G1319" t="s">
        <v>67</v>
      </c>
      <c r="H1319" t="s">
        <v>68</v>
      </c>
      <c r="I1319" t="s">
        <v>6</v>
      </c>
      <c r="J1319" t="s">
        <v>3</v>
      </c>
      <c r="K1319" t="s">
        <v>70</v>
      </c>
      <c r="L1319">
        <v>0</v>
      </c>
      <c r="M1319">
        <v>3324978</v>
      </c>
      <c r="N1319">
        <v>20</v>
      </c>
      <c r="O1319">
        <v>5</v>
      </c>
      <c r="P1319" t="s">
        <v>111</v>
      </c>
      <c r="Q1319" t="s">
        <v>4473</v>
      </c>
      <c r="R1319">
        <v>9</v>
      </c>
      <c r="S1319" t="s">
        <v>1506</v>
      </c>
      <c r="T1319">
        <v>22</v>
      </c>
      <c r="U1319">
        <v>25</v>
      </c>
      <c r="V1319">
        <v>0</v>
      </c>
      <c r="W1319">
        <v>0</v>
      </c>
      <c r="X1319">
        <v>0</v>
      </c>
      <c r="Y1319">
        <v>0</v>
      </c>
      <c r="Z1319">
        <v>22</v>
      </c>
      <c r="AA1319">
        <v>25</v>
      </c>
      <c r="AB1319">
        <v>50</v>
      </c>
      <c r="AC1319">
        <v>49</v>
      </c>
      <c r="AD1319">
        <v>0</v>
      </c>
      <c r="AE1319">
        <v>0</v>
      </c>
      <c r="AF1319">
        <v>49</v>
      </c>
      <c r="AG1319">
        <v>0</v>
      </c>
      <c r="AH1319">
        <v>1</v>
      </c>
      <c r="AI1319">
        <v>1</v>
      </c>
      <c r="AJ1319">
        <v>1</v>
      </c>
      <c r="AK1319">
        <v>1</v>
      </c>
      <c r="AL1319">
        <v>0</v>
      </c>
      <c r="AM1319">
        <v>0.4</v>
      </c>
      <c r="AN1319">
        <v>9.0909090909090912E-2</v>
      </c>
      <c r="AO1319">
        <v>0</v>
      </c>
      <c r="AP1319" t="s">
        <v>103</v>
      </c>
      <c r="AQ1319" t="s">
        <v>73</v>
      </c>
      <c r="AR1319" t="s">
        <v>191</v>
      </c>
      <c r="AS1319">
        <v>0</v>
      </c>
      <c r="AT1319">
        <v>0</v>
      </c>
      <c r="AU1319">
        <v>0</v>
      </c>
      <c r="AV1319">
        <v>0</v>
      </c>
      <c r="AW1319">
        <v>0</v>
      </c>
      <c r="AX1319">
        <v>0</v>
      </c>
      <c r="AY1319">
        <v>0</v>
      </c>
      <c r="AZ1319" t="s">
        <v>83</v>
      </c>
      <c r="BA1319">
        <v>20</v>
      </c>
      <c r="BB1319">
        <v>0</v>
      </c>
      <c r="BC1319" t="s">
        <v>75</v>
      </c>
      <c r="BD1319">
        <v>0</v>
      </c>
      <c r="BE1319" t="s">
        <v>76</v>
      </c>
      <c r="BF1319">
        <v>10.596375999999998</v>
      </c>
      <c r="BG1319" t="s">
        <v>5797</v>
      </c>
    </row>
    <row r="1320" spans="1:59" x14ac:dyDescent="0.25">
      <c r="A1320" t="s">
        <v>1507</v>
      </c>
      <c r="B1320" t="s">
        <v>156</v>
      </c>
      <c r="C1320">
        <v>3</v>
      </c>
      <c r="D1320">
        <v>90</v>
      </c>
      <c r="E1320" t="s">
        <v>91</v>
      </c>
      <c r="F1320" t="s">
        <v>66</v>
      </c>
      <c r="G1320" t="s">
        <v>67</v>
      </c>
      <c r="H1320" t="s">
        <v>68</v>
      </c>
      <c r="I1320" t="s">
        <v>6</v>
      </c>
      <c r="J1320" t="s">
        <v>3</v>
      </c>
      <c r="K1320" t="s">
        <v>70</v>
      </c>
      <c r="L1320">
        <v>0</v>
      </c>
      <c r="M1320">
        <v>3325254</v>
      </c>
      <c r="N1320">
        <v>20</v>
      </c>
      <c r="O1320">
        <v>5</v>
      </c>
      <c r="P1320" t="s">
        <v>111</v>
      </c>
      <c r="Q1320" t="s">
        <v>4473</v>
      </c>
      <c r="R1320">
        <v>9</v>
      </c>
      <c r="S1320" t="s">
        <v>1500</v>
      </c>
      <c r="T1320">
        <v>22</v>
      </c>
      <c r="U1320">
        <v>25</v>
      </c>
      <c r="V1320">
        <v>0</v>
      </c>
      <c r="W1320">
        <v>0</v>
      </c>
      <c r="X1320">
        <v>0</v>
      </c>
      <c r="Y1320">
        <v>0</v>
      </c>
      <c r="Z1320">
        <v>22</v>
      </c>
      <c r="AA1320">
        <v>25</v>
      </c>
      <c r="AB1320">
        <v>50</v>
      </c>
      <c r="AC1320">
        <v>49</v>
      </c>
      <c r="AD1320">
        <v>0</v>
      </c>
      <c r="AE1320">
        <v>0</v>
      </c>
      <c r="AF1320">
        <v>49</v>
      </c>
      <c r="AG1320">
        <v>0</v>
      </c>
      <c r="AH1320">
        <v>1</v>
      </c>
      <c r="AI1320">
        <v>1</v>
      </c>
      <c r="AJ1320">
        <v>1</v>
      </c>
      <c r="AK1320">
        <v>1</v>
      </c>
      <c r="AL1320">
        <v>0</v>
      </c>
      <c r="AM1320">
        <v>0.4</v>
      </c>
      <c r="AN1320">
        <v>9.0909090909090912E-2</v>
      </c>
      <c r="AO1320">
        <v>0</v>
      </c>
      <c r="AP1320" t="s">
        <v>103</v>
      </c>
      <c r="AQ1320" t="s">
        <v>73</v>
      </c>
      <c r="AR1320" t="s">
        <v>191</v>
      </c>
      <c r="AS1320">
        <v>0</v>
      </c>
      <c r="AT1320">
        <v>0</v>
      </c>
      <c r="AU1320">
        <v>0</v>
      </c>
      <c r="AV1320">
        <v>0</v>
      </c>
      <c r="AW1320">
        <v>0</v>
      </c>
      <c r="AX1320">
        <v>0</v>
      </c>
      <c r="AY1320">
        <v>0</v>
      </c>
      <c r="AZ1320" t="s">
        <v>83</v>
      </c>
      <c r="BA1320">
        <v>20</v>
      </c>
      <c r="BB1320">
        <v>0</v>
      </c>
      <c r="BC1320" t="s">
        <v>76</v>
      </c>
      <c r="BD1320">
        <v>0</v>
      </c>
      <c r="BE1320" t="s">
        <v>76</v>
      </c>
      <c r="BF1320">
        <v>11.166781333333333</v>
      </c>
      <c r="BG1320" t="s">
        <v>5797</v>
      </c>
    </row>
    <row r="1321" spans="1:59" x14ac:dyDescent="0.25">
      <c r="A1321" t="s">
        <v>1508</v>
      </c>
      <c r="B1321" t="s">
        <v>156</v>
      </c>
      <c r="C1321">
        <v>3</v>
      </c>
      <c r="D1321">
        <v>91</v>
      </c>
      <c r="E1321" t="s">
        <v>91</v>
      </c>
      <c r="F1321" t="s">
        <v>66</v>
      </c>
      <c r="G1321" t="s">
        <v>67</v>
      </c>
      <c r="H1321" t="s">
        <v>68</v>
      </c>
      <c r="I1321" t="s">
        <v>6</v>
      </c>
      <c r="J1321" t="s">
        <v>3</v>
      </c>
      <c r="K1321" t="s">
        <v>70</v>
      </c>
      <c r="L1321">
        <v>0</v>
      </c>
      <c r="M1321">
        <v>3325256</v>
      </c>
      <c r="N1321">
        <v>20</v>
      </c>
      <c r="O1321">
        <v>5</v>
      </c>
      <c r="P1321" t="s">
        <v>111</v>
      </c>
      <c r="Q1321" t="s">
        <v>4473</v>
      </c>
      <c r="R1321">
        <v>9</v>
      </c>
      <c r="S1321" t="s">
        <v>1500</v>
      </c>
      <c r="T1321">
        <v>22</v>
      </c>
      <c r="U1321">
        <v>25</v>
      </c>
      <c r="V1321">
        <v>0</v>
      </c>
      <c r="W1321">
        <v>0</v>
      </c>
      <c r="X1321">
        <v>0</v>
      </c>
      <c r="Y1321">
        <v>0</v>
      </c>
      <c r="Z1321">
        <v>22</v>
      </c>
      <c r="AA1321">
        <v>25</v>
      </c>
      <c r="AB1321">
        <v>50</v>
      </c>
      <c r="AC1321">
        <v>49</v>
      </c>
      <c r="AD1321">
        <v>0</v>
      </c>
      <c r="AE1321">
        <v>0</v>
      </c>
      <c r="AF1321">
        <v>49</v>
      </c>
      <c r="AG1321">
        <v>0</v>
      </c>
      <c r="AH1321">
        <v>1</v>
      </c>
      <c r="AI1321">
        <v>1</v>
      </c>
      <c r="AJ1321">
        <v>1</v>
      </c>
      <c r="AK1321">
        <v>1</v>
      </c>
      <c r="AL1321">
        <v>0</v>
      </c>
      <c r="AM1321">
        <v>0.4</v>
      </c>
      <c r="AN1321">
        <v>9.0909090909090912E-2</v>
      </c>
      <c r="AO1321">
        <v>0</v>
      </c>
      <c r="AP1321" t="s">
        <v>103</v>
      </c>
      <c r="AQ1321" t="s">
        <v>73</v>
      </c>
      <c r="AR1321" t="s">
        <v>191</v>
      </c>
      <c r="AS1321">
        <v>0</v>
      </c>
      <c r="AT1321">
        <v>0</v>
      </c>
      <c r="AU1321">
        <v>0</v>
      </c>
      <c r="AV1321">
        <v>0</v>
      </c>
      <c r="AW1321">
        <v>0</v>
      </c>
      <c r="AX1321">
        <v>0</v>
      </c>
      <c r="AY1321">
        <v>0</v>
      </c>
      <c r="AZ1321" t="s">
        <v>83</v>
      </c>
      <c r="BA1321">
        <v>20</v>
      </c>
      <c r="BB1321">
        <v>0</v>
      </c>
      <c r="BC1321" t="s">
        <v>76</v>
      </c>
      <c r="BD1321">
        <v>0</v>
      </c>
      <c r="BE1321" t="s">
        <v>76</v>
      </c>
      <c r="BF1321">
        <v>10.596375999999999</v>
      </c>
      <c r="BG1321" t="s">
        <v>5797</v>
      </c>
    </row>
    <row r="1322" spans="1:59" x14ac:dyDescent="0.25">
      <c r="A1322" t="s">
        <v>1509</v>
      </c>
      <c r="B1322" t="s">
        <v>156</v>
      </c>
      <c r="C1322">
        <v>3</v>
      </c>
      <c r="D1322">
        <v>92</v>
      </c>
      <c r="E1322" t="s">
        <v>91</v>
      </c>
      <c r="F1322" t="s">
        <v>66</v>
      </c>
      <c r="G1322" t="s">
        <v>67</v>
      </c>
      <c r="H1322" t="s">
        <v>68</v>
      </c>
      <c r="I1322" t="s">
        <v>6</v>
      </c>
      <c r="J1322" t="s">
        <v>3</v>
      </c>
      <c r="K1322" t="s">
        <v>70</v>
      </c>
      <c r="L1322">
        <v>0</v>
      </c>
      <c r="M1322">
        <v>3325258</v>
      </c>
      <c r="N1322">
        <v>20</v>
      </c>
      <c r="O1322">
        <v>5</v>
      </c>
      <c r="P1322" t="s">
        <v>111</v>
      </c>
      <c r="Q1322" t="s">
        <v>4473</v>
      </c>
      <c r="R1322">
        <v>9</v>
      </c>
      <c r="S1322" t="s">
        <v>1500</v>
      </c>
      <c r="T1322">
        <v>22</v>
      </c>
      <c r="U1322">
        <v>25</v>
      </c>
      <c r="V1322">
        <v>0</v>
      </c>
      <c r="W1322">
        <v>0</v>
      </c>
      <c r="X1322">
        <v>0</v>
      </c>
      <c r="Y1322">
        <v>0</v>
      </c>
      <c r="Z1322">
        <v>22</v>
      </c>
      <c r="AA1322">
        <v>25</v>
      </c>
      <c r="AB1322">
        <v>50</v>
      </c>
      <c r="AC1322">
        <v>49</v>
      </c>
      <c r="AD1322">
        <v>0</v>
      </c>
      <c r="AE1322">
        <v>0</v>
      </c>
      <c r="AF1322">
        <v>49</v>
      </c>
      <c r="AG1322">
        <v>0</v>
      </c>
      <c r="AH1322">
        <v>1</v>
      </c>
      <c r="AI1322">
        <v>1</v>
      </c>
      <c r="AJ1322">
        <v>1</v>
      </c>
      <c r="AK1322">
        <v>1</v>
      </c>
      <c r="AL1322">
        <v>0</v>
      </c>
      <c r="AM1322">
        <v>0.4</v>
      </c>
      <c r="AN1322">
        <v>9.0909090909090912E-2</v>
      </c>
      <c r="AO1322">
        <v>0</v>
      </c>
      <c r="AP1322" t="s">
        <v>103</v>
      </c>
      <c r="AQ1322" t="s">
        <v>73</v>
      </c>
      <c r="AR1322" t="s">
        <v>191</v>
      </c>
      <c r="AS1322">
        <v>0</v>
      </c>
      <c r="AT1322">
        <v>0</v>
      </c>
      <c r="AU1322">
        <v>0</v>
      </c>
      <c r="AV1322">
        <v>0</v>
      </c>
      <c r="AW1322">
        <v>0</v>
      </c>
      <c r="AX1322">
        <v>0</v>
      </c>
      <c r="AY1322">
        <v>0</v>
      </c>
      <c r="AZ1322" t="s">
        <v>83</v>
      </c>
      <c r="BA1322">
        <v>20</v>
      </c>
      <c r="BB1322">
        <v>0</v>
      </c>
      <c r="BC1322" t="s">
        <v>76</v>
      </c>
      <c r="BD1322">
        <v>0</v>
      </c>
      <c r="BE1322" t="s">
        <v>76</v>
      </c>
      <c r="BF1322">
        <v>11.386168</v>
      </c>
      <c r="BG1322" t="s">
        <v>5797</v>
      </c>
    </row>
    <row r="1323" spans="1:59" x14ac:dyDescent="0.25">
      <c r="A1323" t="s">
        <v>1510</v>
      </c>
      <c r="B1323" t="s">
        <v>156</v>
      </c>
      <c r="C1323">
        <v>3</v>
      </c>
      <c r="D1323">
        <v>93</v>
      </c>
      <c r="E1323" t="s">
        <v>91</v>
      </c>
      <c r="F1323" t="s">
        <v>66</v>
      </c>
      <c r="G1323" t="s">
        <v>67</v>
      </c>
      <c r="H1323" t="s">
        <v>77</v>
      </c>
      <c r="I1323" t="s">
        <v>6</v>
      </c>
      <c r="J1323" t="s">
        <v>105</v>
      </c>
      <c r="K1323" t="s">
        <v>70</v>
      </c>
      <c r="L1323">
        <v>50</v>
      </c>
      <c r="M1323">
        <v>1382101</v>
      </c>
      <c r="N1323">
        <v>15</v>
      </c>
      <c r="O1323">
        <v>5</v>
      </c>
      <c r="P1323" t="s">
        <v>111</v>
      </c>
      <c r="Q1323" t="s">
        <v>4473</v>
      </c>
      <c r="R1323">
        <v>9</v>
      </c>
      <c r="S1323" t="s">
        <v>106</v>
      </c>
      <c r="T1323">
        <v>0</v>
      </c>
      <c r="U1323">
        <v>0</v>
      </c>
      <c r="V1323">
        <v>0</v>
      </c>
      <c r="W1323">
        <v>0</v>
      </c>
      <c r="X1323">
        <v>0</v>
      </c>
      <c r="Y1323">
        <v>0</v>
      </c>
      <c r="Z1323">
        <v>0</v>
      </c>
      <c r="AA1323">
        <v>0</v>
      </c>
      <c r="AB1323">
        <v>50</v>
      </c>
      <c r="AC1323">
        <v>0</v>
      </c>
      <c r="AD1323">
        <v>0</v>
      </c>
      <c r="AE1323">
        <v>0</v>
      </c>
      <c r="AF1323">
        <v>0</v>
      </c>
      <c r="AG1323">
        <v>0</v>
      </c>
      <c r="AH1323">
        <v>50</v>
      </c>
      <c r="AI1323">
        <v>50</v>
      </c>
      <c r="AJ1323">
        <v>50</v>
      </c>
      <c r="AK1323">
        <v>50</v>
      </c>
      <c r="AL1323">
        <v>0</v>
      </c>
      <c r="AM1323">
        <v>0.3</v>
      </c>
      <c r="AN1323">
        <v>4.5454545454545459</v>
      </c>
      <c r="AO1323">
        <v>0</v>
      </c>
      <c r="AP1323" t="s">
        <v>103</v>
      </c>
      <c r="AQ1323" t="s">
        <v>86</v>
      </c>
      <c r="AR1323" t="s">
        <v>191</v>
      </c>
      <c r="AS1323">
        <v>0</v>
      </c>
      <c r="AT1323">
        <v>0</v>
      </c>
      <c r="AU1323">
        <v>0</v>
      </c>
      <c r="AV1323">
        <v>0</v>
      </c>
      <c r="AW1323">
        <v>0</v>
      </c>
      <c r="AX1323">
        <v>0</v>
      </c>
      <c r="AY1323">
        <v>0</v>
      </c>
      <c r="AZ1323" t="s">
        <v>83</v>
      </c>
      <c r="BA1323">
        <v>15</v>
      </c>
      <c r="BB1323">
        <v>0</v>
      </c>
      <c r="BC1323" t="s">
        <v>76</v>
      </c>
      <c r="BD1323">
        <v>0</v>
      </c>
      <c r="BE1323" t="s">
        <v>76</v>
      </c>
      <c r="BF1323">
        <v>0</v>
      </c>
      <c r="BG1323" t="s">
        <v>5797</v>
      </c>
    </row>
    <row r="1324" spans="1:59" x14ac:dyDescent="0.25">
      <c r="A1324" t="s">
        <v>1511</v>
      </c>
      <c r="B1324" t="s">
        <v>156</v>
      </c>
      <c r="C1324">
        <v>3</v>
      </c>
      <c r="D1324">
        <v>94</v>
      </c>
      <c r="E1324" t="s">
        <v>91</v>
      </c>
      <c r="F1324" t="s">
        <v>66</v>
      </c>
      <c r="G1324" t="s">
        <v>67</v>
      </c>
      <c r="H1324" t="s">
        <v>77</v>
      </c>
      <c r="I1324" t="s">
        <v>6</v>
      </c>
      <c r="J1324" t="s">
        <v>5</v>
      </c>
      <c r="K1324" t="s">
        <v>70</v>
      </c>
      <c r="L1324">
        <v>50</v>
      </c>
      <c r="M1324">
        <v>1382103</v>
      </c>
      <c r="N1324">
        <v>15</v>
      </c>
      <c r="O1324">
        <v>5</v>
      </c>
      <c r="P1324" t="s">
        <v>111</v>
      </c>
      <c r="Q1324" t="s">
        <v>4473</v>
      </c>
      <c r="R1324">
        <v>9</v>
      </c>
      <c r="S1324" t="s">
        <v>107</v>
      </c>
      <c r="T1324">
        <v>0</v>
      </c>
      <c r="U1324">
        <v>10</v>
      </c>
      <c r="V1324">
        <v>0</v>
      </c>
      <c r="W1324">
        <v>0</v>
      </c>
      <c r="X1324">
        <v>0</v>
      </c>
      <c r="Y1324">
        <v>0</v>
      </c>
      <c r="Z1324">
        <v>0</v>
      </c>
      <c r="AA1324">
        <v>10</v>
      </c>
      <c r="AB1324">
        <v>50</v>
      </c>
      <c r="AC1324">
        <v>12</v>
      </c>
      <c r="AD1324">
        <v>0</v>
      </c>
      <c r="AE1324">
        <v>0</v>
      </c>
      <c r="AF1324">
        <v>12</v>
      </c>
      <c r="AG1324">
        <v>0</v>
      </c>
      <c r="AH1324">
        <v>38</v>
      </c>
      <c r="AI1324">
        <v>38</v>
      </c>
      <c r="AJ1324">
        <v>38</v>
      </c>
      <c r="AK1324">
        <v>38</v>
      </c>
      <c r="AL1324">
        <v>0</v>
      </c>
      <c r="AM1324">
        <v>0.3</v>
      </c>
      <c r="AN1324">
        <v>3.4545454545454546</v>
      </c>
      <c r="AO1324">
        <v>0</v>
      </c>
      <c r="AP1324" t="s">
        <v>103</v>
      </c>
      <c r="AQ1324" t="s">
        <v>73</v>
      </c>
      <c r="AR1324" t="s">
        <v>191</v>
      </c>
      <c r="AS1324">
        <v>0</v>
      </c>
      <c r="AT1324">
        <v>0</v>
      </c>
      <c r="AU1324">
        <v>0</v>
      </c>
      <c r="AV1324">
        <v>0</v>
      </c>
      <c r="AW1324">
        <v>0</v>
      </c>
      <c r="AX1324">
        <v>0</v>
      </c>
      <c r="AY1324">
        <v>0</v>
      </c>
      <c r="AZ1324" t="s">
        <v>83</v>
      </c>
      <c r="BA1324">
        <v>15</v>
      </c>
      <c r="BB1324">
        <v>0</v>
      </c>
      <c r="BC1324" t="s">
        <v>76</v>
      </c>
      <c r="BD1324">
        <v>0</v>
      </c>
      <c r="BE1324" t="s">
        <v>76</v>
      </c>
      <c r="BF1324">
        <v>2.4351919999999998</v>
      </c>
      <c r="BG1324" t="s">
        <v>5797</v>
      </c>
    </row>
    <row r="1325" spans="1:59" x14ac:dyDescent="0.25">
      <c r="A1325" t="s">
        <v>1512</v>
      </c>
      <c r="B1325" t="s">
        <v>156</v>
      </c>
      <c r="C1325">
        <v>3</v>
      </c>
      <c r="D1325">
        <v>95</v>
      </c>
      <c r="E1325" t="s">
        <v>91</v>
      </c>
      <c r="F1325" t="s">
        <v>66</v>
      </c>
      <c r="G1325" t="s">
        <v>67</v>
      </c>
      <c r="H1325" t="s">
        <v>77</v>
      </c>
      <c r="I1325" t="s">
        <v>6</v>
      </c>
      <c r="J1325" t="s">
        <v>105</v>
      </c>
      <c r="K1325" t="s">
        <v>70</v>
      </c>
      <c r="L1325">
        <v>50</v>
      </c>
      <c r="M1325">
        <v>1382105</v>
      </c>
      <c r="N1325">
        <v>15</v>
      </c>
      <c r="O1325">
        <v>5</v>
      </c>
      <c r="P1325" t="s">
        <v>111</v>
      </c>
      <c r="Q1325" t="s">
        <v>4473</v>
      </c>
      <c r="R1325">
        <v>9</v>
      </c>
      <c r="S1325" t="s">
        <v>1513</v>
      </c>
      <c r="T1325">
        <v>32</v>
      </c>
      <c r="U1325">
        <v>44</v>
      </c>
      <c r="V1325">
        <v>0</v>
      </c>
      <c r="W1325">
        <v>0</v>
      </c>
      <c r="X1325">
        <v>0</v>
      </c>
      <c r="Y1325">
        <v>0</v>
      </c>
      <c r="Z1325">
        <v>32</v>
      </c>
      <c r="AA1325">
        <v>44</v>
      </c>
      <c r="AB1325">
        <v>50</v>
      </c>
      <c r="AC1325">
        <v>44</v>
      </c>
      <c r="AD1325">
        <v>0</v>
      </c>
      <c r="AE1325">
        <v>0</v>
      </c>
      <c r="AF1325">
        <v>44</v>
      </c>
      <c r="AG1325">
        <v>0</v>
      </c>
      <c r="AH1325">
        <v>6</v>
      </c>
      <c r="AI1325">
        <v>6</v>
      </c>
      <c r="AJ1325">
        <v>6</v>
      </c>
      <c r="AK1325">
        <v>6</v>
      </c>
      <c r="AL1325">
        <v>0</v>
      </c>
      <c r="AM1325">
        <v>0.3</v>
      </c>
      <c r="AN1325">
        <v>0.54545454545454541</v>
      </c>
      <c r="AO1325">
        <v>0</v>
      </c>
      <c r="AP1325" t="s">
        <v>103</v>
      </c>
      <c r="AQ1325" t="s">
        <v>73</v>
      </c>
      <c r="AR1325" t="s">
        <v>191</v>
      </c>
      <c r="AS1325">
        <v>0</v>
      </c>
      <c r="AT1325">
        <v>0</v>
      </c>
      <c r="AU1325">
        <v>0</v>
      </c>
      <c r="AV1325">
        <v>0</v>
      </c>
      <c r="AW1325">
        <v>0</v>
      </c>
      <c r="AX1325">
        <v>0</v>
      </c>
      <c r="AY1325">
        <v>0</v>
      </c>
      <c r="AZ1325" t="s">
        <v>83</v>
      </c>
      <c r="BA1325">
        <v>15</v>
      </c>
      <c r="BB1325">
        <v>0</v>
      </c>
      <c r="BC1325" t="s">
        <v>76</v>
      </c>
      <c r="BD1325">
        <v>0</v>
      </c>
      <c r="BE1325" t="s">
        <v>76</v>
      </c>
      <c r="BF1325">
        <v>8.6218960000000013</v>
      </c>
      <c r="BG1325" t="s">
        <v>5797</v>
      </c>
    </row>
    <row r="1326" spans="1:59" x14ac:dyDescent="0.25">
      <c r="A1326" t="s">
        <v>1514</v>
      </c>
      <c r="B1326" t="s">
        <v>156</v>
      </c>
      <c r="C1326">
        <v>3</v>
      </c>
      <c r="D1326">
        <v>96</v>
      </c>
      <c r="E1326" t="s">
        <v>91</v>
      </c>
      <c r="F1326" t="s">
        <v>66</v>
      </c>
      <c r="G1326" t="s">
        <v>67</v>
      </c>
      <c r="H1326" t="s">
        <v>68</v>
      </c>
      <c r="I1326" t="s">
        <v>10</v>
      </c>
      <c r="J1326" t="s">
        <v>10</v>
      </c>
      <c r="K1326" t="s">
        <v>92</v>
      </c>
      <c r="L1326">
        <v>50</v>
      </c>
      <c r="M1326">
        <v>1382107</v>
      </c>
      <c r="N1326">
        <v>0</v>
      </c>
      <c r="O1326">
        <v>5</v>
      </c>
      <c r="P1326" t="s">
        <v>111</v>
      </c>
      <c r="Q1326" t="s">
        <v>4473</v>
      </c>
      <c r="R1326">
        <v>9</v>
      </c>
      <c r="S1326" t="s">
        <v>2681</v>
      </c>
      <c r="T1326">
        <v>0</v>
      </c>
      <c r="U1326">
        <v>3</v>
      </c>
      <c r="V1326">
        <v>0</v>
      </c>
      <c r="W1326">
        <v>0</v>
      </c>
      <c r="X1326">
        <v>0</v>
      </c>
      <c r="Y1326">
        <v>0</v>
      </c>
      <c r="Z1326">
        <v>0</v>
      </c>
      <c r="AA1326">
        <v>3</v>
      </c>
      <c r="AB1326">
        <v>50</v>
      </c>
      <c r="AC1326">
        <v>3</v>
      </c>
      <c r="AD1326">
        <v>0</v>
      </c>
      <c r="AE1326">
        <v>0</v>
      </c>
      <c r="AF1326">
        <v>3</v>
      </c>
      <c r="AG1326">
        <v>0</v>
      </c>
      <c r="AH1326">
        <v>0</v>
      </c>
      <c r="AI1326">
        <v>47</v>
      </c>
      <c r="AJ1326">
        <v>47</v>
      </c>
      <c r="AK1326">
        <v>47</v>
      </c>
      <c r="AL1326">
        <v>47</v>
      </c>
      <c r="AM1326">
        <v>0</v>
      </c>
      <c r="AN1326">
        <v>4.2727272727272725</v>
      </c>
      <c r="AO1326">
        <v>0</v>
      </c>
      <c r="AP1326" t="s">
        <v>2682</v>
      </c>
      <c r="AQ1326" t="s">
        <v>73</v>
      </c>
      <c r="AR1326" t="s">
        <v>191</v>
      </c>
      <c r="AS1326">
        <v>0</v>
      </c>
      <c r="AT1326">
        <v>0</v>
      </c>
      <c r="AU1326">
        <v>0</v>
      </c>
      <c r="AV1326">
        <v>0</v>
      </c>
      <c r="AW1326">
        <v>0</v>
      </c>
      <c r="AX1326">
        <v>0</v>
      </c>
      <c r="AY1326">
        <v>0</v>
      </c>
      <c r="AZ1326" t="s">
        <v>83</v>
      </c>
      <c r="BA1326">
        <v>0</v>
      </c>
      <c r="BB1326">
        <v>0</v>
      </c>
      <c r="BC1326" t="s">
        <v>76</v>
      </c>
      <c r="BD1326">
        <v>1</v>
      </c>
      <c r="BE1326" t="s">
        <v>76</v>
      </c>
      <c r="BF1326">
        <v>1.513768</v>
      </c>
      <c r="BG1326" t="s">
        <v>5797</v>
      </c>
    </row>
    <row r="1327" spans="1:59" x14ac:dyDescent="0.25">
      <c r="A1327" t="s">
        <v>1515</v>
      </c>
      <c r="B1327" t="s">
        <v>156</v>
      </c>
      <c r="C1327">
        <v>3</v>
      </c>
      <c r="D1327">
        <v>97</v>
      </c>
      <c r="E1327" t="s">
        <v>91</v>
      </c>
      <c r="F1327" t="s">
        <v>66</v>
      </c>
      <c r="G1327" t="s">
        <v>67</v>
      </c>
      <c r="H1327" t="s">
        <v>68</v>
      </c>
      <c r="I1327" t="s">
        <v>10</v>
      </c>
      <c r="J1327" t="s">
        <v>10</v>
      </c>
      <c r="K1327" t="s">
        <v>92</v>
      </c>
      <c r="L1327">
        <v>50</v>
      </c>
      <c r="M1327">
        <v>1382109</v>
      </c>
      <c r="N1327">
        <v>0</v>
      </c>
      <c r="O1327">
        <v>5</v>
      </c>
      <c r="P1327" t="s">
        <v>111</v>
      </c>
      <c r="Q1327" t="s">
        <v>4473</v>
      </c>
      <c r="R1327">
        <v>9</v>
      </c>
      <c r="S1327" t="s">
        <v>2681</v>
      </c>
      <c r="T1327">
        <v>0</v>
      </c>
      <c r="U1327">
        <v>2</v>
      </c>
      <c r="V1327">
        <v>0</v>
      </c>
      <c r="W1327">
        <v>0</v>
      </c>
      <c r="X1327">
        <v>0</v>
      </c>
      <c r="Y1327">
        <v>0</v>
      </c>
      <c r="Z1327">
        <v>0</v>
      </c>
      <c r="AA1327">
        <v>2</v>
      </c>
      <c r="AB1327">
        <v>50</v>
      </c>
      <c r="AC1327">
        <v>2</v>
      </c>
      <c r="AD1327">
        <v>0</v>
      </c>
      <c r="AE1327">
        <v>0</v>
      </c>
      <c r="AF1327">
        <v>2</v>
      </c>
      <c r="AG1327">
        <v>0</v>
      </c>
      <c r="AH1327">
        <v>0</v>
      </c>
      <c r="AI1327">
        <v>48</v>
      </c>
      <c r="AJ1327">
        <v>48</v>
      </c>
      <c r="AK1327">
        <v>48</v>
      </c>
      <c r="AL1327">
        <v>48</v>
      </c>
      <c r="AM1327">
        <v>0</v>
      </c>
      <c r="AN1327">
        <v>4.3636363636363633</v>
      </c>
      <c r="AO1327">
        <v>0</v>
      </c>
      <c r="AP1327" t="s">
        <v>2682</v>
      </c>
      <c r="AQ1327" t="s">
        <v>73</v>
      </c>
      <c r="AR1327" t="s">
        <v>191</v>
      </c>
      <c r="AS1327">
        <v>0</v>
      </c>
      <c r="AT1327">
        <v>0</v>
      </c>
      <c r="AU1327">
        <v>0</v>
      </c>
      <c r="AV1327">
        <v>0</v>
      </c>
      <c r="AW1327">
        <v>0</v>
      </c>
      <c r="AX1327">
        <v>0</v>
      </c>
      <c r="AY1327">
        <v>0</v>
      </c>
      <c r="AZ1327" t="s">
        <v>80</v>
      </c>
      <c r="BA1327">
        <v>0</v>
      </c>
      <c r="BB1327">
        <v>0</v>
      </c>
      <c r="BC1327" t="s">
        <v>76</v>
      </c>
      <c r="BD1327">
        <v>2</v>
      </c>
      <c r="BE1327" t="s">
        <v>76</v>
      </c>
      <c r="BF1327">
        <v>1.3163199999999999</v>
      </c>
      <c r="BG1327" t="s">
        <v>5797</v>
      </c>
    </row>
    <row r="1328" spans="1:59" x14ac:dyDescent="0.25">
      <c r="A1328" t="s">
        <v>1516</v>
      </c>
      <c r="B1328" t="s">
        <v>156</v>
      </c>
      <c r="C1328">
        <v>3</v>
      </c>
      <c r="D1328">
        <v>98</v>
      </c>
      <c r="E1328" t="s">
        <v>91</v>
      </c>
      <c r="F1328" t="s">
        <v>66</v>
      </c>
      <c r="G1328" t="s">
        <v>67</v>
      </c>
      <c r="H1328" t="s">
        <v>68</v>
      </c>
      <c r="I1328" t="s">
        <v>10</v>
      </c>
      <c r="J1328" t="s">
        <v>10</v>
      </c>
      <c r="K1328" t="s">
        <v>92</v>
      </c>
      <c r="L1328">
        <v>50</v>
      </c>
      <c r="M1328">
        <v>1382111</v>
      </c>
      <c r="N1328">
        <v>0</v>
      </c>
      <c r="O1328">
        <v>5</v>
      </c>
      <c r="P1328" t="s">
        <v>111</v>
      </c>
      <c r="Q1328" t="s">
        <v>4473</v>
      </c>
      <c r="R1328">
        <v>9</v>
      </c>
      <c r="S1328" t="s">
        <v>2681</v>
      </c>
      <c r="T1328">
        <v>0</v>
      </c>
      <c r="U1328">
        <v>2</v>
      </c>
      <c r="V1328">
        <v>0</v>
      </c>
      <c r="W1328">
        <v>0</v>
      </c>
      <c r="X1328">
        <v>0</v>
      </c>
      <c r="Y1328">
        <v>0</v>
      </c>
      <c r="Z1328">
        <v>0</v>
      </c>
      <c r="AA1328">
        <v>2</v>
      </c>
      <c r="AB1328">
        <v>50</v>
      </c>
      <c r="AC1328">
        <v>2</v>
      </c>
      <c r="AD1328">
        <v>0</v>
      </c>
      <c r="AE1328">
        <v>0</v>
      </c>
      <c r="AF1328">
        <v>2</v>
      </c>
      <c r="AG1328">
        <v>0</v>
      </c>
      <c r="AH1328">
        <v>0</v>
      </c>
      <c r="AI1328">
        <v>48</v>
      </c>
      <c r="AJ1328">
        <v>48</v>
      </c>
      <c r="AK1328">
        <v>48</v>
      </c>
      <c r="AL1328">
        <v>48</v>
      </c>
      <c r="AM1328">
        <v>0</v>
      </c>
      <c r="AN1328">
        <v>4.3636363636363633</v>
      </c>
      <c r="AO1328">
        <v>0</v>
      </c>
      <c r="AP1328" t="s">
        <v>2682</v>
      </c>
      <c r="AQ1328" t="s">
        <v>73</v>
      </c>
      <c r="AR1328" t="s">
        <v>191</v>
      </c>
      <c r="AS1328">
        <v>0</v>
      </c>
      <c r="AT1328">
        <v>0</v>
      </c>
      <c r="AU1328">
        <v>0</v>
      </c>
      <c r="AV1328">
        <v>0</v>
      </c>
      <c r="AW1328">
        <v>0</v>
      </c>
      <c r="AX1328">
        <v>0</v>
      </c>
      <c r="AY1328">
        <v>0</v>
      </c>
      <c r="AZ1328" t="s">
        <v>80</v>
      </c>
      <c r="BA1328">
        <v>0</v>
      </c>
      <c r="BB1328">
        <v>0</v>
      </c>
      <c r="BC1328" t="s">
        <v>76</v>
      </c>
      <c r="BD1328">
        <v>3</v>
      </c>
      <c r="BE1328" t="s">
        <v>76</v>
      </c>
      <c r="BF1328">
        <v>1.3163199999999999</v>
      </c>
      <c r="BG1328" t="s">
        <v>5797</v>
      </c>
    </row>
    <row r="1329" spans="1:59" x14ac:dyDescent="0.25">
      <c r="A1329" t="s">
        <v>1517</v>
      </c>
      <c r="B1329" t="s">
        <v>156</v>
      </c>
      <c r="C1329">
        <v>3</v>
      </c>
      <c r="D1329">
        <v>99</v>
      </c>
      <c r="E1329" t="s">
        <v>91</v>
      </c>
      <c r="F1329" t="s">
        <v>66</v>
      </c>
      <c r="G1329" t="s">
        <v>67</v>
      </c>
      <c r="H1329" t="s">
        <v>68</v>
      </c>
      <c r="I1329" t="s">
        <v>6</v>
      </c>
      <c r="J1329" t="s">
        <v>1518</v>
      </c>
      <c r="K1329" t="s">
        <v>70</v>
      </c>
      <c r="L1329">
        <v>50</v>
      </c>
      <c r="M1329">
        <v>1382113</v>
      </c>
      <c r="N1329">
        <v>20</v>
      </c>
      <c r="O1329">
        <v>5</v>
      </c>
      <c r="P1329" t="s">
        <v>111</v>
      </c>
      <c r="Q1329" t="s">
        <v>4473</v>
      </c>
      <c r="R1329">
        <v>9</v>
      </c>
      <c r="S1329" t="s">
        <v>1513</v>
      </c>
      <c r="T1329">
        <v>3</v>
      </c>
      <c r="U1329">
        <v>6</v>
      </c>
      <c r="V1329">
        <v>0</v>
      </c>
      <c r="W1329">
        <v>0</v>
      </c>
      <c r="X1329">
        <v>0</v>
      </c>
      <c r="Y1329">
        <v>0</v>
      </c>
      <c r="Z1329">
        <v>3</v>
      </c>
      <c r="AA1329">
        <v>6</v>
      </c>
      <c r="AB1329">
        <v>50</v>
      </c>
      <c r="AC1329">
        <v>15</v>
      </c>
      <c r="AD1329">
        <v>0</v>
      </c>
      <c r="AE1329">
        <v>0</v>
      </c>
      <c r="AF1329">
        <v>15</v>
      </c>
      <c r="AG1329">
        <v>0</v>
      </c>
      <c r="AH1329">
        <v>35</v>
      </c>
      <c r="AI1329">
        <v>35</v>
      </c>
      <c r="AJ1329">
        <v>35</v>
      </c>
      <c r="AK1329">
        <v>35</v>
      </c>
      <c r="AL1329">
        <v>0</v>
      </c>
      <c r="AM1329">
        <v>0.4</v>
      </c>
      <c r="AN1329">
        <v>3.1818181818181821</v>
      </c>
      <c r="AO1329">
        <v>0</v>
      </c>
      <c r="AP1329" t="s">
        <v>103</v>
      </c>
      <c r="AQ1329" t="s">
        <v>73</v>
      </c>
      <c r="AR1329" t="s">
        <v>191</v>
      </c>
      <c r="AS1329">
        <v>0</v>
      </c>
      <c r="AT1329">
        <v>0</v>
      </c>
      <c r="AU1329">
        <v>0</v>
      </c>
      <c r="AV1329">
        <v>0</v>
      </c>
      <c r="AW1329">
        <v>0</v>
      </c>
      <c r="AX1329">
        <v>0</v>
      </c>
      <c r="AY1329">
        <v>0</v>
      </c>
      <c r="AZ1329" t="s">
        <v>83</v>
      </c>
      <c r="BA1329">
        <v>20</v>
      </c>
      <c r="BB1329">
        <v>0</v>
      </c>
      <c r="BC1329" t="s">
        <v>81</v>
      </c>
      <c r="BD1329">
        <v>0</v>
      </c>
      <c r="BE1329" t="s">
        <v>76</v>
      </c>
      <c r="BF1329">
        <v>4.7826293333333334</v>
      </c>
      <c r="BG1329" t="s">
        <v>5797</v>
      </c>
    </row>
    <row r="1330" spans="1:59" x14ac:dyDescent="0.25">
      <c r="A1330" t="s">
        <v>1519</v>
      </c>
      <c r="B1330" t="s">
        <v>156</v>
      </c>
      <c r="C1330">
        <v>3</v>
      </c>
      <c r="D1330">
        <v>100</v>
      </c>
      <c r="E1330" t="s">
        <v>91</v>
      </c>
      <c r="F1330" t="s">
        <v>66</v>
      </c>
      <c r="G1330" t="s">
        <v>67</v>
      </c>
      <c r="H1330" t="s">
        <v>68</v>
      </c>
      <c r="I1330" t="s">
        <v>6</v>
      </c>
      <c r="J1330" t="s">
        <v>3</v>
      </c>
      <c r="K1330" t="s">
        <v>70</v>
      </c>
      <c r="L1330">
        <v>50</v>
      </c>
      <c r="M1330">
        <v>3384052</v>
      </c>
      <c r="N1330">
        <v>20</v>
      </c>
      <c r="O1330">
        <v>5</v>
      </c>
      <c r="P1330" t="s">
        <v>111</v>
      </c>
      <c r="Q1330" t="s">
        <v>4976</v>
      </c>
      <c r="R1330">
        <v>10</v>
      </c>
      <c r="S1330" t="s">
        <v>2013</v>
      </c>
      <c r="T1330">
        <v>22</v>
      </c>
      <c r="U1330">
        <v>25</v>
      </c>
      <c r="V1330">
        <v>0</v>
      </c>
      <c r="W1330">
        <v>0</v>
      </c>
      <c r="X1330">
        <v>0</v>
      </c>
      <c r="Y1330">
        <v>0</v>
      </c>
      <c r="Z1330">
        <v>22</v>
      </c>
      <c r="AA1330">
        <v>25</v>
      </c>
      <c r="AB1330">
        <v>50</v>
      </c>
      <c r="AC1330">
        <v>49</v>
      </c>
      <c r="AD1330">
        <v>0</v>
      </c>
      <c r="AE1330">
        <v>0</v>
      </c>
      <c r="AF1330">
        <v>49</v>
      </c>
      <c r="AG1330">
        <v>0</v>
      </c>
      <c r="AH1330">
        <v>1</v>
      </c>
      <c r="AI1330">
        <v>1</v>
      </c>
      <c r="AJ1330">
        <v>1</v>
      </c>
      <c r="AK1330">
        <v>1</v>
      </c>
      <c r="AL1330">
        <v>0</v>
      </c>
      <c r="AM1330">
        <v>0.4</v>
      </c>
      <c r="AN1330">
        <v>9.0909090909090912E-2</v>
      </c>
      <c r="AO1330">
        <v>0</v>
      </c>
      <c r="AP1330" t="s">
        <v>103</v>
      </c>
      <c r="AQ1330" t="s">
        <v>73</v>
      </c>
      <c r="AR1330" t="s">
        <v>191</v>
      </c>
      <c r="AS1330">
        <v>0</v>
      </c>
      <c r="AT1330">
        <v>0</v>
      </c>
      <c r="AU1330">
        <v>0</v>
      </c>
      <c r="AV1330">
        <v>0</v>
      </c>
      <c r="AW1330">
        <v>0</v>
      </c>
      <c r="AX1330">
        <v>0</v>
      </c>
      <c r="AY1330">
        <v>0</v>
      </c>
      <c r="AZ1330" t="s">
        <v>80</v>
      </c>
      <c r="BA1330">
        <v>20</v>
      </c>
      <c r="BB1330">
        <v>0</v>
      </c>
      <c r="BC1330" t="s">
        <v>75</v>
      </c>
      <c r="BD1330">
        <v>0</v>
      </c>
      <c r="BE1330" t="s">
        <v>76</v>
      </c>
      <c r="BF1330">
        <v>12.241775999999998</v>
      </c>
      <c r="BG1330" t="s">
        <v>5798</v>
      </c>
    </row>
    <row r="1331" spans="1:59" x14ac:dyDescent="0.25">
      <c r="A1331" t="s">
        <v>1520</v>
      </c>
      <c r="B1331" t="s">
        <v>156</v>
      </c>
      <c r="C1331">
        <v>3</v>
      </c>
      <c r="D1331">
        <v>101</v>
      </c>
      <c r="E1331" t="s">
        <v>91</v>
      </c>
      <c r="F1331" t="s">
        <v>66</v>
      </c>
      <c r="G1331" t="s">
        <v>67</v>
      </c>
      <c r="H1331" t="s">
        <v>68</v>
      </c>
      <c r="I1331" t="s">
        <v>6</v>
      </c>
      <c r="J1331" t="s">
        <v>3</v>
      </c>
      <c r="K1331" t="s">
        <v>70</v>
      </c>
      <c r="L1331">
        <v>50</v>
      </c>
      <c r="M1331">
        <v>3384054</v>
      </c>
      <c r="N1331">
        <v>20</v>
      </c>
      <c r="O1331">
        <v>5</v>
      </c>
      <c r="P1331" t="s">
        <v>111</v>
      </c>
      <c r="Q1331" t="s">
        <v>4976</v>
      </c>
      <c r="R1331">
        <v>10</v>
      </c>
      <c r="S1331" t="s">
        <v>2013</v>
      </c>
      <c r="T1331">
        <v>22</v>
      </c>
      <c r="U1331">
        <v>25</v>
      </c>
      <c r="V1331">
        <v>0</v>
      </c>
      <c r="W1331">
        <v>0</v>
      </c>
      <c r="X1331">
        <v>0</v>
      </c>
      <c r="Y1331">
        <v>0</v>
      </c>
      <c r="Z1331">
        <v>22</v>
      </c>
      <c r="AA1331">
        <v>25</v>
      </c>
      <c r="AB1331">
        <v>50</v>
      </c>
      <c r="AC1331">
        <v>49</v>
      </c>
      <c r="AD1331">
        <v>0</v>
      </c>
      <c r="AE1331">
        <v>0</v>
      </c>
      <c r="AF1331">
        <v>49</v>
      </c>
      <c r="AG1331">
        <v>0</v>
      </c>
      <c r="AH1331">
        <v>1</v>
      </c>
      <c r="AI1331">
        <v>1</v>
      </c>
      <c r="AJ1331">
        <v>1</v>
      </c>
      <c r="AK1331">
        <v>1</v>
      </c>
      <c r="AL1331">
        <v>0</v>
      </c>
      <c r="AM1331">
        <v>0.4</v>
      </c>
      <c r="AN1331">
        <v>9.0909090909090912E-2</v>
      </c>
      <c r="AO1331">
        <v>0</v>
      </c>
      <c r="AP1331" t="s">
        <v>103</v>
      </c>
      <c r="AQ1331" t="s">
        <v>73</v>
      </c>
      <c r="AR1331" t="s">
        <v>191</v>
      </c>
      <c r="AS1331">
        <v>0</v>
      </c>
      <c r="AT1331">
        <v>0</v>
      </c>
      <c r="AU1331">
        <v>0</v>
      </c>
      <c r="AV1331">
        <v>0</v>
      </c>
      <c r="AW1331">
        <v>0</v>
      </c>
      <c r="AX1331">
        <v>0</v>
      </c>
      <c r="AY1331">
        <v>0</v>
      </c>
      <c r="AZ1331" t="s">
        <v>83</v>
      </c>
      <c r="BA1331">
        <v>20</v>
      </c>
      <c r="BB1331">
        <v>0</v>
      </c>
      <c r="BC1331" t="s">
        <v>76</v>
      </c>
      <c r="BD1331">
        <v>0</v>
      </c>
      <c r="BE1331" t="s">
        <v>76</v>
      </c>
      <c r="BF1331">
        <v>11.912696</v>
      </c>
      <c r="BG1331" t="s">
        <v>5798</v>
      </c>
    </row>
    <row r="1332" spans="1:59" x14ac:dyDescent="0.25">
      <c r="A1332" t="s">
        <v>1521</v>
      </c>
      <c r="B1332" t="s">
        <v>156</v>
      </c>
      <c r="C1332">
        <v>3</v>
      </c>
      <c r="D1332">
        <v>102</v>
      </c>
      <c r="E1332" t="s">
        <v>91</v>
      </c>
      <c r="F1332" t="s">
        <v>66</v>
      </c>
      <c r="G1332" t="s">
        <v>67</v>
      </c>
      <c r="H1332" t="s">
        <v>68</v>
      </c>
      <c r="I1332" t="s">
        <v>6</v>
      </c>
      <c r="J1332" t="s">
        <v>3</v>
      </c>
      <c r="K1332" t="s">
        <v>70</v>
      </c>
      <c r="L1332">
        <v>50</v>
      </c>
      <c r="M1332">
        <v>3505107</v>
      </c>
      <c r="N1332">
        <v>20</v>
      </c>
      <c r="O1332">
        <v>5</v>
      </c>
      <c r="P1332" t="s">
        <v>111</v>
      </c>
      <c r="Q1332" t="s">
        <v>4976</v>
      </c>
      <c r="R1332">
        <v>10</v>
      </c>
      <c r="S1332" t="s">
        <v>2702</v>
      </c>
      <c r="T1332">
        <v>20</v>
      </c>
      <c r="U1332">
        <v>23</v>
      </c>
      <c r="V1332">
        <v>0</v>
      </c>
      <c r="W1332">
        <v>0</v>
      </c>
      <c r="X1332">
        <v>0</v>
      </c>
      <c r="Y1332">
        <v>0</v>
      </c>
      <c r="Z1332">
        <v>20</v>
      </c>
      <c r="AA1332">
        <v>23</v>
      </c>
      <c r="AB1332">
        <v>50</v>
      </c>
      <c r="AC1332">
        <v>45</v>
      </c>
      <c r="AD1332">
        <v>0</v>
      </c>
      <c r="AE1332">
        <v>0</v>
      </c>
      <c r="AF1332">
        <v>45</v>
      </c>
      <c r="AG1332">
        <v>0</v>
      </c>
      <c r="AH1332">
        <v>5</v>
      </c>
      <c r="AI1332">
        <v>5</v>
      </c>
      <c r="AJ1332">
        <v>5</v>
      </c>
      <c r="AK1332">
        <v>5</v>
      </c>
      <c r="AL1332">
        <v>0</v>
      </c>
      <c r="AM1332">
        <v>0.4</v>
      </c>
      <c r="AN1332">
        <v>0.45454545454545459</v>
      </c>
      <c r="AO1332">
        <v>0</v>
      </c>
      <c r="AP1332" t="s">
        <v>103</v>
      </c>
      <c r="AQ1332" t="s">
        <v>73</v>
      </c>
      <c r="AR1332" t="s">
        <v>191</v>
      </c>
      <c r="AS1332">
        <v>0</v>
      </c>
      <c r="AT1332">
        <v>0</v>
      </c>
      <c r="AU1332">
        <v>0</v>
      </c>
      <c r="AV1332">
        <v>0</v>
      </c>
      <c r="AW1332">
        <v>0</v>
      </c>
      <c r="AX1332">
        <v>0</v>
      </c>
      <c r="AY1332">
        <v>0</v>
      </c>
      <c r="AZ1332" t="s">
        <v>80</v>
      </c>
      <c r="BA1332">
        <v>20</v>
      </c>
      <c r="BB1332">
        <v>0</v>
      </c>
      <c r="BC1332" t="s">
        <v>76</v>
      </c>
      <c r="BD1332">
        <v>0</v>
      </c>
      <c r="BE1332" t="s">
        <v>76</v>
      </c>
      <c r="BF1332">
        <v>14.172378666666669</v>
      </c>
      <c r="BG1332" t="s">
        <v>5798</v>
      </c>
    </row>
    <row r="1333" spans="1:59" x14ac:dyDescent="0.25">
      <c r="A1333" t="s">
        <v>1522</v>
      </c>
      <c r="B1333" t="s">
        <v>156</v>
      </c>
      <c r="C1333">
        <v>3</v>
      </c>
      <c r="D1333">
        <v>103</v>
      </c>
      <c r="E1333" t="s">
        <v>91</v>
      </c>
      <c r="F1333" t="s">
        <v>66</v>
      </c>
      <c r="G1333" t="s">
        <v>67</v>
      </c>
      <c r="H1333" t="s">
        <v>68</v>
      </c>
      <c r="I1333" t="s">
        <v>6</v>
      </c>
      <c r="J1333" t="s">
        <v>3</v>
      </c>
      <c r="K1333" t="s">
        <v>70</v>
      </c>
      <c r="L1333">
        <v>50</v>
      </c>
      <c r="M1333">
        <v>3505109</v>
      </c>
      <c r="N1333">
        <v>20</v>
      </c>
      <c r="O1333">
        <v>5</v>
      </c>
      <c r="P1333" t="s">
        <v>111</v>
      </c>
      <c r="Q1333" t="s">
        <v>4976</v>
      </c>
      <c r="R1333">
        <v>10</v>
      </c>
      <c r="S1333" t="s">
        <v>2702</v>
      </c>
      <c r="T1333">
        <v>22</v>
      </c>
      <c r="U1333">
        <v>25</v>
      </c>
      <c r="V1333">
        <v>0</v>
      </c>
      <c r="W1333">
        <v>0</v>
      </c>
      <c r="X1333">
        <v>0</v>
      </c>
      <c r="Y1333">
        <v>0</v>
      </c>
      <c r="Z1333">
        <v>22</v>
      </c>
      <c r="AA1333">
        <v>25</v>
      </c>
      <c r="AB1333">
        <v>50</v>
      </c>
      <c r="AC1333">
        <v>49</v>
      </c>
      <c r="AD1333">
        <v>0</v>
      </c>
      <c r="AE1333">
        <v>0</v>
      </c>
      <c r="AF1333">
        <v>49</v>
      </c>
      <c r="AG1333">
        <v>0</v>
      </c>
      <c r="AH1333">
        <v>1</v>
      </c>
      <c r="AI1333">
        <v>1</v>
      </c>
      <c r="AJ1333">
        <v>1</v>
      </c>
      <c r="AK1333">
        <v>1</v>
      </c>
      <c r="AL1333">
        <v>0</v>
      </c>
      <c r="AM1333">
        <v>0.4</v>
      </c>
      <c r="AN1333">
        <v>9.0909090909090912E-2</v>
      </c>
      <c r="AO1333">
        <v>0</v>
      </c>
      <c r="AP1333" t="s">
        <v>103</v>
      </c>
      <c r="AQ1333" t="s">
        <v>73</v>
      </c>
      <c r="AR1333" t="s">
        <v>191</v>
      </c>
      <c r="AS1333">
        <v>0</v>
      </c>
      <c r="AT1333">
        <v>0</v>
      </c>
      <c r="AU1333">
        <v>0</v>
      </c>
      <c r="AV1333">
        <v>0</v>
      </c>
      <c r="AW1333">
        <v>0</v>
      </c>
      <c r="AX1333">
        <v>0</v>
      </c>
      <c r="AY1333">
        <v>0</v>
      </c>
      <c r="AZ1333" t="s">
        <v>80</v>
      </c>
      <c r="BA1333">
        <v>20</v>
      </c>
      <c r="BB1333">
        <v>0</v>
      </c>
      <c r="BC1333" t="s">
        <v>76</v>
      </c>
      <c r="BD1333">
        <v>0</v>
      </c>
      <c r="BE1333" t="s">
        <v>76</v>
      </c>
      <c r="BF1333">
        <v>16.234613333333332</v>
      </c>
      <c r="BG1333" t="s">
        <v>5798</v>
      </c>
    </row>
    <row r="1334" spans="1:59" x14ac:dyDescent="0.25">
      <c r="A1334" t="s">
        <v>1523</v>
      </c>
      <c r="B1334" t="s">
        <v>156</v>
      </c>
      <c r="C1334">
        <v>3</v>
      </c>
      <c r="D1334">
        <v>104</v>
      </c>
      <c r="E1334" t="s">
        <v>91</v>
      </c>
      <c r="F1334" t="s">
        <v>66</v>
      </c>
      <c r="G1334" t="s">
        <v>67</v>
      </c>
      <c r="H1334" t="s">
        <v>68</v>
      </c>
      <c r="I1334" t="s">
        <v>6</v>
      </c>
      <c r="J1334" t="s">
        <v>3</v>
      </c>
      <c r="K1334" t="s">
        <v>100</v>
      </c>
      <c r="L1334">
        <v>50</v>
      </c>
      <c r="M1334">
        <v>1382123</v>
      </c>
      <c r="N1334">
        <v>20</v>
      </c>
      <c r="O1334">
        <v>5</v>
      </c>
      <c r="P1334" t="s">
        <v>111</v>
      </c>
      <c r="Q1334" t="s">
        <v>4976</v>
      </c>
      <c r="R1334">
        <v>10</v>
      </c>
      <c r="S1334" t="s">
        <v>5083</v>
      </c>
      <c r="T1334">
        <v>0</v>
      </c>
      <c r="U1334">
        <v>0</v>
      </c>
      <c r="V1334">
        <v>0</v>
      </c>
      <c r="W1334">
        <v>0</v>
      </c>
      <c r="X1334">
        <v>0</v>
      </c>
      <c r="Y1334">
        <v>0</v>
      </c>
      <c r="Z1334">
        <v>0</v>
      </c>
      <c r="AA1334">
        <v>0</v>
      </c>
      <c r="AB1334">
        <v>50</v>
      </c>
      <c r="AC1334">
        <v>0</v>
      </c>
      <c r="AD1334">
        <v>0</v>
      </c>
      <c r="AE1334">
        <v>0</v>
      </c>
      <c r="AF1334">
        <v>0</v>
      </c>
      <c r="AG1334">
        <v>0</v>
      </c>
      <c r="AH1334">
        <v>50</v>
      </c>
      <c r="AI1334">
        <v>50</v>
      </c>
      <c r="AJ1334">
        <v>50</v>
      </c>
      <c r="AK1334">
        <v>50</v>
      </c>
      <c r="AL1334">
        <v>0</v>
      </c>
      <c r="AM1334">
        <v>0.4</v>
      </c>
      <c r="AN1334">
        <v>4.5454545454545459</v>
      </c>
      <c r="AO1334">
        <v>0</v>
      </c>
      <c r="AP1334" t="s">
        <v>101</v>
      </c>
      <c r="AQ1334" t="s">
        <v>86</v>
      </c>
      <c r="AR1334" t="s">
        <v>191</v>
      </c>
      <c r="AS1334">
        <v>0</v>
      </c>
      <c r="AT1334">
        <v>0</v>
      </c>
      <c r="AU1334">
        <v>0</v>
      </c>
      <c r="AV1334">
        <v>0</v>
      </c>
      <c r="AW1334">
        <v>0</v>
      </c>
      <c r="AX1334">
        <v>0</v>
      </c>
      <c r="AY1334">
        <v>0</v>
      </c>
      <c r="AZ1334" t="s">
        <v>74</v>
      </c>
      <c r="BA1334">
        <v>20</v>
      </c>
      <c r="BB1334">
        <v>0</v>
      </c>
      <c r="BC1334" t="s">
        <v>76</v>
      </c>
      <c r="BD1334">
        <v>0</v>
      </c>
      <c r="BE1334" t="s">
        <v>76</v>
      </c>
      <c r="BF1334">
        <v>0</v>
      </c>
      <c r="BG1334" t="s">
        <v>5798</v>
      </c>
    </row>
    <row r="1335" spans="1:59" x14ac:dyDescent="0.25">
      <c r="A1335" t="s">
        <v>1524</v>
      </c>
      <c r="B1335" t="s">
        <v>156</v>
      </c>
      <c r="C1335">
        <v>3</v>
      </c>
      <c r="D1335">
        <v>105</v>
      </c>
      <c r="E1335" t="s">
        <v>91</v>
      </c>
      <c r="F1335" t="s">
        <v>66</v>
      </c>
      <c r="G1335" t="s">
        <v>67</v>
      </c>
      <c r="H1335" t="s">
        <v>68</v>
      </c>
      <c r="I1335" t="s">
        <v>3794</v>
      </c>
      <c r="J1335" t="s">
        <v>3</v>
      </c>
      <c r="K1335" t="s">
        <v>70</v>
      </c>
      <c r="L1335">
        <v>0</v>
      </c>
      <c r="M1335">
        <v>3551783</v>
      </c>
      <c r="N1335">
        <v>20</v>
      </c>
      <c r="O1335">
        <v>5</v>
      </c>
      <c r="P1335" t="s">
        <v>111</v>
      </c>
      <c r="Q1335" t="s">
        <v>4976</v>
      </c>
      <c r="R1335">
        <v>10</v>
      </c>
      <c r="S1335" t="s">
        <v>5037</v>
      </c>
      <c r="T1335">
        <v>21</v>
      </c>
      <c r="U1335">
        <v>21</v>
      </c>
      <c r="V1335">
        <v>4</v>
      </c>
      <c r="W1335">
        <v>0</v>
      </c>
      <c r="X1335">
        <v>4</v>
      </c>
      <c r="Y1335">
        <v>0</v>
      </c>
      <c r="Z1335">
        <v>21</v>
      </c>
      <c r="AA1335">
        <v>25</v>
      </c>
      <c r="AB1335">
        <v>50</v>
      </c>
      <c r="AC1335">
        <v>42</v>
      </c>
      <c r="AD1335">
        <v>6</v>
      </c>
      <c r="AE1335">
        <v>0</v>
      </c>
      <c r="AF1335">
        <v>48</v>
      </c>
      <c r="AG1335">
        <v>0</v>
      </c>
      <c r="AH1335">
        <v>8</v>
      </c>
      <c r="AI1335">
        <v>2</v>
      </c>
      <c r="AJ1335">
        <v>8</v>
      </c>
      <c r="AK1335">
        <v>8</v>
      </c>
      <c r="AL1335">
        <v>0</v>
      </c>
      <c r="AM1335">
        <v>0.4</v>
      </c>
      <c r="AN1335">
        <v>0.72727272727272729</v>
      </c>
      <c r="AO1335">
        <v>0</v>
      </c>
      <c r="AP1335" t="s">
        <v>4983</v>
      </c>
      <c r="AQ1335" t="s">
        <v>73</v>
      </c>
      <c r="AR1335" t="s">
        <v>191</v>
      </c>
      <c r="AS1335">
        <v>0</v>
      </c>
      <c r="AT1335">
        <v>0</v>
      </c>
      <c r="AU1335">
        <v>0</v>
      </c>
      <c r="AV1335">
        <v>0</v>
      </c>
      <c r="AW1335">
        <v>0</v>
      </c>
      <c r="AX1335">
        <v>0</v>
      </c>
      <c r="AY1335">
        <v>0</v>
      </c>
      <c r="AZ1335" t="s">
        <v>83</v>
      </c>
      <c r="BA1335">
        <v>20</v>
      </c>
      <c r="BB1335">
        <v>0</v>
      </c>
      <c r="BC1335" t="s">
        <v>76</v>
      </c>
      <c r="BD1335">
        <v>0</v>
      </c>
      <c r="BE1335" t="s">
        <v>76</v>
      </c>
      <c r="BF1335">
        <v>13.82136</v>
      </c>
      <c r="BG1335" t="s">
        <v>5798</v>
      </c>
    </row>
    <row r="1336" spans="1:59" x14ac:dyDescent="0.25">
      <c r="A1336" t="s">
        <v>1525</v>
      </c>
      <c r="B1336" t="s">
        <v>156</v>
      </c>
      <c r="C1336">
        <v>3</v>
      </c>
      <c r="D1336">
        <v>106</v>
      </c>
      <c r="E1336" t="s">
        <v>91</v>
      </c>
      <c r="F1336" t="s">
        <v>66</v>
      </c>
      <c r="G1336" t="s">
        <v>67</v>
      </c>
      <c r="H1336" t="s">
        <v>68</v>
      </c>
      <c r="I1336" t="s">
        <v>3794</v>
      </c>
      <c r="J1336" t="s">
        <v>3</v>
      </c>
      <c r="K1336" t="s">
        <v>70</v>
      </c>
      <c r="L1336">
        <v>0</v>
      </c>
      <c r="M1336">
        <v>3551785</v>
      </c>
      <c r="N1336">
        <v>20</v>
      </c>
      <c r="O1336">
        <v>5</v>
      </c>
      <c r="P1336" t="s">
        <v>111</v>
      </c>
      <c r="Q1336" t="s">
        <v>4976</v>
      </c>
      <c r="R1336">
        <v>10</v>
      </c>
      <c r="S1336" t="s">
        <v>5037</v>
      </c>
      <c r="T1336">
        <v>21</v>
      </c>
      <c r="U1336">
        <v>21</v>
      </c>
      <c r="V1336">
        <v>4</v>
      </c>
      <c r="W1336">
        <v>0</v>
      </c>
      <c r="X1336">
        <v>4</v>
      </c>
      <c r="Y1336">
        <v>0</v>
      </c>
      <c r="Z1336">
        <v>21</v>
      </c>
      <c r="AA1336">
        <v>25</v>
      </c>
      <c r="AB1336">
        <v>50</v>
      </c>
      <c r="AC1336">
        <v>42</v>
      </c>
      <c r="AD1336">
        <v>6</v>
      </c>
      <c r="AE1336">
        <v>0</v>
      </c>
      <c r="AF1336">
        <v>48</v>
      </c>
      <c r="AG1336">
        <v>0</v>
      </c>
      <c r="AH1336">
        <v>8</v>
      </c>
      <c r="AI1336">
        <v>2</v>
      </c>
      <c r="AJ1336">
        <v>8</v>
      </c>
      <c r="AK1336">
        <v>8</v>
      </c>
      <c r="AL1336">
        <v>0</v>
      </c>
      <c r="AM1336">
        <v>0.4</v>
      </c>
      <c r="AN1336">
        <v>0.72727272727272729</v>
      </c>
      <c r="AO1336">
        <v>0</v>
      </c>
      <c r="AP1336" t="s">
        <v>4983</v>
      </c>
      <c r="AQ1336" t="s">
        <v>73</v>
      </c>
      <c r="AR1336" t="s">
        <v>191</v>
      </c>
      <c r="AS1336">
        <v>0</v>
      </c>
      <c r="AT1336">
        <v>0</v>
      </c>
      <c r="AU1336">
        <v>0</v>
      </c>
      <c r="AV1336">
        <v>0</v>
      </c>
      <c r="AW1336">
        <v>0</v>
      </c>
      <c r="AX1336">
        <v>0</v>
      </c>
      <c r="AY1336">
        <v>0</v>
      </c>
      <c r="AZ1336" t="s">
        <v>83</v>
      </c>
      <c r="BA1336">
        <v>20</v>
      </c>
      <c r="BB1336">
        <v>0</v>
      </c>
      <c r="BC1336" t="s">
        <v>76</v>
      </c>
      <c r="BD1336">
        <v>0</v>
      </c>
      <c r="BE1336" t="s">
        <v>76</v>
      </c>
      <c r="BF1336">
        <v>16.234613333333332</v>
      </c>
      <c r="BG1336" t="s">
        <v>5798</v>
      </c>
    </row>
    <row r="1337" spans="1:59" x14ac:dyDescent="0.25">
      <c r="A1337" t="s">
        <v>1526</v>
      </c>
      <c r="B1337" t="s">
        <v>156</v>
      </c>
      <c r="C1337">
        <v>3</v>
      </c>
      <c r="D1337">
        <v>107</v>
      </c>
      <c r="E1337" t="s">
        <v>91</v>
      </c>
      <c r="F1337" t="s">
        <v>66</v>
      </c>
      <c r="G1337" t="s">
        <v>67</v>
      </c>
      <c r="H1337" t="s">
        <v>68</v>
      </c>
      <c r="I1337" t="s">
        <v>10</v>
      </c>
      <c r="J1337" t="s">
        <v>10</v>
      </c>
      <c r="K1337" t="s">
        <v>92</v>
      </c>
      <c r="L1337">
        <v>50</v>
      </c>
      <c r="M1337">
        <v>1382129</v>
      </c>
      <c r="N1337">
        <v>0</v>
      </c>
      <c r="O1337">
        <v>5</v>
      </c>
      <c r="P1337" t="s">
        <v>111</v>
      </c>
      <c r="Q1337" t="s">
        <v>4976</v>
      </c>
      <c r="R1337">
        <v>10</v>
      </c>
      <c r="S1337" t="s">
        <v>2681</v>
      </c>
      <c r="T1337">
        <v>0</v>
      </c>
      <c r="U1337">
        <v>0</v>
      </c>
      <c r="V1337">
        <v>0</v>
      </c>
      <c r="W1337">
        <v>0</v>
      </c>
      <c r="X1337">
        <v>0</v>
      </c>
      <c r="Y1337">
        <v>0</v>
      </c>
      <c r="Z1337">
        <v>0</v>
      </c>
      <c r="AA1337">
        <v>0</v>
      </c>
      <c r="AB1337">
        <v>50</v>
      </c>
      <c r="AC1337">
        <v>0</v>
      </c>
      <c r="AD1337">
        <v>0</v>
      </c>
      <c r="AE1337">
        <v>0</v>
      </c>
      <c r="AF1337">
        <v>0</v>
      </c>
      <c r="AG1337">
        <v>0</v>
      </c>
      <c r="AH1337">
        <v>0</v>
      </c>
      <c r="AI1337">
        <v>50</v>
      </c>
      <c r="AJ1337">
        <v>50</v>
      </c>
      <c r="AK1337">
        <v>50</v>
      </c>
      <c r="AL1337">
        <v>50</v>
      </c>
      <c r="AM1337">
        <v>0</v>
      </c>
      <c r="AN1337">
        <v>4.5454545454545459</v>
      </c>
      <c r="AO1337">
        <v>0</v>
      </c>
      <c r="AP1337" t="s">
        <v>2682</v>
      </c>
      <c r="AQ1337" t="s">
        <v>86</v>
      </c>
      <c r="AR1337" t="s">
        <v>191</v>
      </c>
      <c r="AS1337">
        <v>0</v>
      </c>
      <c r="AT1337">
        <v>0</v>
      </c>
      <c r="AU1337">
        <v>0</v>
      </c>
      <c r="AV1337">
        <v>0</v>
      </c>
      <c r="AW1337">
        <v>0</v>
      </c>
      <c r="AX1337">
        <v>0</v>
      </c>
      <c r="AY1337">
        <v>0</v>
      </c>
      <c r="AZ1337" t="s">
        <v>83</v>
      </c>
      <c r="BA1337">
        <v>0</v>
      </c>
      <c r="BB1337">
        <v>0</v>
      </c>
      <c r="BC1337" t="s">
        <v>76</v>
      </c>
      <c r="BD1337">
        <v>1</v>
      </c>
      <c r="BE1337" t="s">
        <v>76</v>
      </c>
      <c r="BF1337">
        <v>0</v>
      </c>
      <c r="BG1337" t="s">
        <v>5798</v>
      </c>
    </row>
    <row r="1338" spans="1:59" x14ac:dyDescent="0.25">
      <c r="A1338" t="s">
        <v>1527</v>
      </c>
      <c r="B1338" t="s">
        <v>156</v>
      </c>
      <c r="C1338">
        <v>3</v>
      </c>
      <c r="D1338">
        <v>108</v>
      </c>
      <c r="E1338" t="s">
        <v>91</v>
      </c>
      <c r="F1338" t="s">
        <v>66</v>
      </c>
      <c r="G1338" t="s">
        <v>67</v>
      </c>
      <c r="H1338" t="s">
        <v>68</v>
      </c>
      <c r="I1338" t="s">
        <v>10</v>
      </c>
      <c r="J1338" t="s">
        <v>10</v>
      </c>
      <c r="K1338" t="s">
        <v>92</v>
      </c>
      <c r="L1338">
        <v>50</v>
      </c>
      <c r="M1338">
        <v>1382131</v>
      </c>
      <c r="N1338">
        <v>0</v>
      </c>
      <c r="O1338">
        <v>5</v>
      </c>
      <c r="P1338" t="s">
        <v>111</v>
      </c>
      <c r="Q1338" t="s">
        <v>4976</v>
      </c>
      <c r="R1338">
        <v>10</v>
      </c>
      <c r="S1338" t="s">
        <v>2681</v>
      </c>
      <c r="T1338">
        <v>0</v>
      </c>
      <c r="U1338">
        <v>0</v>
      </c>
      <c r="V1338">
        <v>0</v>
      </c>
      <c r="W1338">
        <v>0</v>
      </c>
      <c r="X1338">
        <v>0</v>
      </c>
      <c r="Y1338">
        <v>0</v>
      </c>
      <c r="Z1338">
        <v>0</v>
      </c>
      <c r="AA1338">
        <v>0</v>
      </c>
      <c r="AB1338">
        <v>50</v>
      </c>
      <c r="AC1338">
        <v>0</v>
      </c>
      <c r="AD1338">
        <v>0</v>
      </c>
      <c r="AE1338">
        <v>0</v>
      </c>
      <c r="AF1338">
        <v>0</v>
      </c>
      <c r="AG1338">
        <v>0</v>
      </c>
      <c r="AH1338">
        <v>0</v>
      </c>
      <c r="AI1338">
        <v>50</v>
      </c>
      <c r="AJ1338">
        <v>50</v>
      </c>
      <c r="AK1338">
        <v>50</v>
      </c>
      <c r="AL1338">
        <v>50</v>
      </c>
      <c r="AM1338">
        <v>0</v>
      </c>
      <c r="AN1338">
        <v>4.5454545454545459</v>
      </c>
      <c r="AO1338">
        <v>0</v>
      </c>
      <c r="AP1338" t="s">
        <v>2682</v>
      </c>
      <c r="AQ1338" t="s">
        <v>86</v>
      </c>
      <c r="AR1338" t="s">
        <v>191</v>
      </c>
      <c r="AS1338">
        <v>0</v>
      </c>
      <c r="AT1338">
        <v>0</v>
      </c>
      <c r="AU1338">
        <v>0</v>
      </c>
      <c r="AV1338">
        <v>0</v>
      </c>
      <c r="AW1338">
        <v>0</v>
      </c>
      <c r="AX1338">
        <v>0</v>
      </c>
      <c r="AY1338">
        <v>0</v>
      </c>
      <c r="AZ1338" t="s">
        <v>83</v>
      </c>
      <c r="BA1338">
        <v>0</v>
      </c>
      <c r="BB1338">
        <v>0</v>
      </c>
      <c r="BC1338" t="s">
        <v>76</v>
      </c>
      <c r="BD1338">
        <v>2</v>
      </c>
      <c r="BE1338" t="s">
        <v>76</v>
      </c>
      <c r="BF1338">
        <v>0</v>
      </c>
      <c r="BG1338" t="s">
        <v>5798</v>
      </c>
    </row>
    <row r="1339" spans="1:59" x14ac:dyDescent="0.25">
      <c r="A1339" t="s">
        <v>1528</v>
      </c>
      <c r="B1339" t="s">
        <v>156</v>
      </c>
      <c r="C1339">
        <v>3</v>
      </c>
      <c r="D1339">
        <v>109</v>
      </c>
      <c r="E1339" t="s">
        <v>91</v>
      </c>
      <c r="F1339" t="s">
        <v>66</v>
      </c>
      <c r="G1339" t="s">
        <v>67</v>
      </c>
      <c r="H1339" t="s">
        <v>68</v>
      </c>
      <c r="I1339" t="s">
        <v>10</v>
      </c>
      <c r="J1339" t="s">
        <v>10</v>
      </c>
      <c r="K1339" t="s">
        <v>92</v>
      </c>
      <c r="L1339">
        <v>50</v>
      </c>
      <c r="M1339">
        <v>1382133</v>
      </c>
      <c r="N1339">
        <v>0</v>
      </c>
      <c r="O1339">
        <v>5</v>
      </c>
      <c r="P1339" t="s">
        <v>111</v>
      </c>
      <c r="Q1339" t="s">
        <v>4976</v>
      </c>
      <c r="R1339">
        <v>10</v>
      </c>
      <c r="S1339" t="s">
        <v>2681</v>
      </c>
      <c r="T1339">
        <v>0</v>
      </c>
      <c r="U1339">
        <v>0</v>
      </c>
      <c r="V1339">
        <v>0</v>
      </c>
      <c r="W1339">
        <v>0</v>
      </c>
      <c r="X1339">
        <v>0</v>
      </c>
      <c r="Y1339">
        <v>0</v>
      </c>
      <c r="Z1339">
        <v>0</v>
      </c>
      <c r="AA1339">
        <v>0</v>
      </c>
      <c r="AB1339">
        <v>50</v>
      </c>
      <c r="AC1339">
        <v>0</v>
      </c>
      <c r="AD1339">
        <v>0</v>
      </c>
      <c r="AE1339">
        <v>0</v>
      </c>
      <c r="AF1339">
        <v>0</v>
      </c>
      <c r="AG1339">
        <v>0</v>
      </c>
      <c r="AH1339">
        <v>0</v>
      </c>
      <c r="AI1339">
        <v>50</v>
      </c>
      <c r="AJ1339">
        <v>50</v>
      </c>
      <c r="AK1339">
        <v>50</v>
      </c>
      <c r="AL1339">
        <v>50</v>
      </c>
      <c r="AM1339">
        <v>0</v>
      </c>
      <c r="AN1339">
        <v>4.5454545454545459</v>
      </c>
      <c r="AO1339">
        <v>0</v>
      </c>
      <c r="AP1339" t="s">
        <v>2682</v>
      </c>
      <c r="AQ1339" t="s">
        <v>86</v>
      </c>
      <c r="AR1339" t="s">
        <v>191</v>
      </c>
      <c r="AS1339">
        <v>0</v>
      </c>
      <c r="AT1339">
        <v>0</v>
      </c>
      <c r="AU1339">
        <v>0</v>
      </c>
      <c r="AV1339">
        <v>0</v>
      </c>
      <c r="AW1339">
        <v>0</v>
      </c>
      <c r="AX1339">
        <v>0</v>
      </c>
      <c r="AY1339">
        <v>0</v>
      </c>
      <c r="AZ1339" t="s">
        <v>83</v>
      </c>
      <c r="BA1339">
        <v>0</v>
      </c>
      <c r="BB1339">
        <v>0</v>
      </c>
      <c r="BC1339" t="s">
        <v>76</v>
      </c>
      <c r="BD1339">
        <v>3</v>
      </c>
      <c r="BE1339" t="s">
        <v>76</v>
      </c>
      <c r="BF1339">
        <v>0</v>
      </c>
      <c r="BG1339" t="s">
        <v>5798</v>
      </c>
    </row>
    <row r="1340" spans="1:59" x14ac:dyDescent="0.25">
      <c r="A1340" t="s">
        <v>1529</v>
      </c>
      <c r="B1340" t="s">
        <v>156</v>
      </c>
      <c r="C1340">
        <v>3</v>
      </c>
      <c r="D1340">
        <v>110</v>
      </c>
      <c r="E1340" t="s">
        <v>91</v>
      </c>
      <c r="F1340" t="s">
        <v>66</v>
      </c>
      <c r="G1340" t="s">
        <v>67</v>
      </c>
      <c r="H1340" t="s">
        <v>68</v>
      </c>
      <c r="I1340" t="s">
        <v>10</v>
      </c>
      <c r="J1340" t="s">
        <v>10</v>
      </c>
      <c r="K1340" t="s">
        <v>92</v>
      </c>
      <c r="L1340">
        <v>50</v>
      </c>
      <c r="M1340">
        <v>1382135</v>
      </c>
      <c r="N1340">
        <v>0</v>
      </c>
      <c r="O1340">
        <v>5</v>
      </c>
      <c r="P1340" t="s">
        <v>111</v>
      </c>
      <c r="Q1340" t="s">
        <v>4976</v>
      </c>
      <c r="R1340">
        <v>10</v>
      </c>
      <c r="S1340" t="s">
        <v>2681</v>
      </c>
      <c r="T1340">
        <v>0</v>
      </c>
      <c r="U1340">
        <v>0</v>
      </c>
      <c r="V1340">
        <v>0</v>
      </c>
      <c r="W1340">
        <v>0</v>
      </c>
      <c r="X1340">
        <v>0</v>
      </c>
      <c r="Y1340">
        <v>0</v>
      </c>
      <c r="Z1340">
        <v>0</v>
      </c>
      <c r="AA1340">
        <v>0</v>
      </c>
      <c r="AB1340">
        <v>50</v>
      </c>
      <c r="AC1340">
        <v>0</v>
      </c>
      <c r="AD1340">
        <v>0</v>
      </c>
      <c r="AE1340">
        <v>0</v>
      </c>
      <c r="AF1340">
        <v>0</v>
      </c>
      <c r="AG1340">
        <v>0</v>
      </c>
      <c r="AH1340">
        <v>0</v>
      </c>
      <c r="AI1340">
        <v>50</v>
      </c>
      <c r="AJ1340">
        <v>50</v>
      </c>
      <c r="AK1340">
        <v>50</v>
      </c>
      <c r="AL1340">
        <v>50</v>
      </c>
      <c r="AM1340">
        <v>0</v>
      </c>
      <c r="AN1340">
        <v>4.5454545454545459</v>
      </c>
      <c r="AO1340">
        <v>0</v>
      </c>
      <c r="AP1340" t="s">
        <v>2682</v>
      </c>
      <c r="AQ1340" t="s">
        <v>86</v>
      </c>
      <c r="AR1340" t="s">
        <v>191</v>
      </c>
      <c r="AS1340">
        <v>0</v>
      </c>
      <c r="AT1340">
        <v>0</v>
      </c>
      <c r="AU1340">
        <v>0</v>
      </c>
      <c r="AV1340">
        <v>0</v>
      </c>
      <c r="AW1340">
        <v>0</v>
      </c>
      <c r="AX1340">
        <v>0</v>
      </c>
      <c r="AY1340">
        <v>0</v>
      </c>
      <c r="AZ1340" t="s">
        <v>83</v>
      </c>
      <c r="BA1340">
        <v>0</v>
      </c>
      <c r="BB1340">
        <v>0</v>
      </c>
      <c r="BC1340" t="s">
        <v>81</v>
      </c>
      <c r="BD1340">
        <v>4</v>
      </c>
      <c r="BE1340" t="s">
        <v>76</v>
      </c>
      <c r="BF1340">
        <v>0</v>
      </c>
      <c r="BG1340" t="s">
        <v>5798</v>
      </c>
    </row>
    <row r="1341" spans="1:59" x14ac:dyDescent="0.25">
      <c r="A1341" t="s">
        <v>1530</v>
      </c>
      <c r="B1341" t="s">
        <v>156</v>
      </c>
      <c r="C1341">
        <v>3</v>
      </c>
      <c r="D1341">
        <v>111</v>
      </c>
      <c r="E1341" t="s">
        <v>91</v>
      </c>
      <c r="F1341" t="s">
        <v>66</v>
      </c>
      <c r="G1341" t="s">
        <v>67</v>
      </c>
      <c r="H1341" t="s">
        <v>77</v>
      </c>
      <c r="I1341" t="s">
        <v>6</v>
      </c>
      <c r="J1341" t="s">
        <v>5</v>
      </c>
      <c r="K1341" t="s">
        <v>70</v>
      </c>
      <c r="L1341">
        <v>50</v>
      </c>
      <c r="M1341">
        <v>1382137</v>
      </c>
      <c r="N1341">
        <v>9</v>
      </c>
      <c r="O1341">
        <v>5</v>
      </c>
      <c r="P1341" t="s">
        <v>111</v>
      </c>
      <c r="Q1341" t="s">
        <v>4474</v>
      </c>
      <c r="R1341">
        <v>11</v>
      </c>
      <c r="S1341" t="s">
        <v>5090</v>
      </c>
      <c r="T1341">
        <v>8</v>
      </c>
      <c r="U1341">
        <v>14</v>
      </c>
      <c r="V1341">
        <v>0</v>
      </c>
      <c r="W1341">
        <v>0</v>
      </c>
      <c r="X1341">
        <v>0</v>
      </c>
      <c r="Y1341">
        <v>1</v>
      </c>
      <c r="Z1341">
        <v>8</v>
      </c>
      <c r="AA1341">
        <v>15</v>
      </c>
      <c r="AB1341">
        <v>50</v>
      </c>
      <c r="AC1341">
        <v>22</v>
      </c>
      <c r="AD1341">
        <v>0</v>
      </c>
      <c r="AE1341">
        <v>2</v>
      </c>
      <c r="AF1341">
        <v>24</v>
      </c>
      <c r="AG1341">
        <v>0</v>
      </c>
      <c r="AH1341">
        <v>28</v>
      </c>
      <c r="AI1341">
        <v>26</v>
      </c>
      <c r="AJ1341">
        <v>26</v>
      </c>
      <c r="AK1341">
        <v>28</v>
      </c>
      <c r="AL1341">
        <v>0</v>
      </c>
      <c r="AM1341">
        <v>0.18</v>
      </c>
      <c r="AN1341">
        <v>2.3636363636363638</v>
      </c>
      <c r="AO1341">
        <v>0</v>
      </c>
      <c r="AP1341" t="s">
        <v>103</v>
      </c>
      <c r="AQ1341" t="s">
        <v>73</v>
      </c>
      <c r="AR1341" t="s">
        <v>191</v>
      </c>
      <c r="AS1341">
        <v>0</v>
      </c>
      <c r="AT1341">
        <v>0</v>
      </c>
      <c r="AU1341">
        <v>0</v>
      </c>
      <c r="AV1341">
        <v>0</v>
      </c>
      <c r="AW1341">
        <v>0</v>
      </c>
      <c r="AX1341">
        <v>0</v>
      </c>
      <c r="AY1341">
        <v>0</v>
      </c>
      <c r="AZ1341" t="s">
        <v>83</v>
      </c>
      <c r="BA1341">
        <v>9</v>
      </c>
      <c r="BB1341">
        <v>0</v>
      </c>
      <c r="BC1341" t="s">
        <v>75</v>
      </c>
      <c r="BD1341">
        <v>0</v>
      </c>
      <c r="BE1341" t="s">
        <v>76</v>
      </c>
      <c r="BF1341">
        <v>3.8173279999999998</v>
      </c>
      <c r="BG1341" t="s">
        <v>5799</v>
      </c>
    </row>
    <row r="1342" spans="1:59" x14ac:dyDescent="0.25">
      <c r="A1342" t="s">
        <v>1531</v>
      </c>
      <c r="B1342" t="s">
        <v>156</v>
      </c>
      <c r="C1342">
        <v>3</v>
      </c>
      <c r="D1342">
        <v>112</v>
      </c>
      <c r="E1342" t="s">
        <v>91</v>
      </c>
      <c r="F1342" t="s">
        <v>66</v>
      </c>
      <c r="G1342" t="s">
        <v>67</v>
      </c>
      <c r="H1342" t="s">
        <v>77</v>
      </c>
      <c r="I1342" t="s">
        <v>6</v>
      </c>
      <c r="J1342" t="s">
        <v>5</v>
      </c>
      <c r="K1342" t="s">
        <v>70</v>
      </c>
      <c r="L1342">
        <v>50</v>
      </c>
      <c r="M1342">
        <v>1382139</v>
      </c>
      <c r="N1342">
        <v>6</v>
      </c>
      <c r="O1342">
        <v>5</v>
      </c>
      <c r="P1342" t="s">
        <v>111</v>
      </c>
      <c r="Q1342" t="s">
        <v>4474</v>
      </c>
      <c r="R1342">
        <v>11</v>
      </c>
      <c r="S1342" t="s">
        <v>5091</v>
      </c>
      <c r="T1342">
        <v>0</v>
      </c>
      <c r="U1342">
        <v>2</v>
      </c>
      <c r="V1342">
        <v>0</v>
      </c>
      <c r="W1342">
        <v>0</v>
      </c>
      <c r="X1342">
        <v>0</v>
      </c>
      <c r="Y1342">
        <v>1</v>
      </c>
      <c r="Z1342">
        <v>0</v>
      </c>
      <c r="AA1342">
        <v>3</v>
      </c>
      <c r="AB1342">
        <v>50</v>
      </c>
      <c r="AC1342">
        <v>2</v>
      </c>
      <c r="AD1342">
        <v>0</v>
      </c>
      <c r="AE1342">
        <v>2</v>
      </c>
      <c r="AF1342">
        <v>4</v>
      </c>
      <c r="AG1342">
        <v>0</v>
      </c>
      <c r="AH1342">
        <v>48</v>
      </c>
      <c r="AI1342">
        <v>46</v>
      </c>
      <c r="AJ1342">
        <v>46</v>
      </c>
      <c r="AK1342">
        <v>48</v>
      </c>
      <c r="AL1342">
        <v>0</v>
      </c>
      <c r="AM1342">
        <v>0.12</v>
      </c>
      <c r="AN1342">
        <v>4.1818181818181817</v>
      </c>
      <c r="AO1342">
        <v>0</v>
      </c>
      <c r="AP1342" t="s">
        <v>103</v>
      </c>
      <c r="AQ1342" t="s">
        <v>73</v>
      </c>
      <c r="AR1342" t="s">
        <v>191</v>
      </c>
      <c r="AS1342">
        <v>0</v>
      </c>
      <c r="AT1342">
        <v>0</v>
      </c>
      <c r="AU1342">
        <v>0</v>
      </c>
      <c r="AV1342">
        <v>0</v>
      </c>
      <c r="AW1342">
        <v>0</v>
      </c>
      <c r="AX1342">
        <v>0</v>
      </c>
      <c r="AY1342">
        <v>0</v>
      </c>
      <c r="AZ1342" t="s">
        <v>83</v>
      </c>
      <c r="BA1342">
        <v>6</v>
      </c>
      <c r="BB1342">
        <v>0</v>
      </c>
      <c r="BC1342" t="s">
        <v>76</v>
      </c>
      <c r="BD1342">
        <v>0</v>
      </c>
      <c r="BE1342" t="s">
        <v>76</v>
      </c>
      <c r="BF1342">
        <v>1.3163199999999999</v>
      </c>
      <c r="BG1342" t="s">
        <v>5799</v>
      </c>
    </row>
    <row r="1343" spans="1:59" x14ac:dyDescent="0.25">
      <c r="A1343" t="s">
        <v>1532</v>
      </c>
      <c r="B1343" t="s">
        <v>156</v>
      </c>
      <c r="C1343">
        <v>3</v>
      </c>
      <c r="D1343">
        <v>113</v>
      </c>
      <c r="E1343" t="s">
        <v>91</v>
      </c>
      <c r="F1343" t="s">
        <v>66</v>
      </c>
      <c r="G1343" t="s">
        <v>67</v>
      </c>
      <c r="H1343" t="s">
        <v>77</v>
      </c>
      <c r="I1343" t="s">
        <v>6</v>
      </c>
      <c r="J1343" t="s">
        <v>5</v>
      </c>
      <c r="K1343" t="s">
        <v>70</v>
      </c>
      <c r="L1343">
        <v>50</v>
      </c>
      <c r="M1343">
        <v>1382141</v>
      </c>
      <c r="N1343">
        <v>15</v>
      </c>
      <c r="O1343">
        <v>5</v>
      </c>
      <c r="P1343" t="s">
        <v>111</v>
      </c>
      <c r="Q1343" t="s">
        <v>4474</v>
      </c>
      <c r="R1343">
        <v>11</v>
      </c>
      <c r="S1343" t="s">
        <v>2014</v>
      </c>
      <c r="T1343">
        <v>0</v>
      </c>
      <c r="U1343">
        <v>5</v>
      </c>
      <c r="V1343">
        <v>1</v>
      </c>
      <c r="W1343">
        <v>0</v>
      </c>
      <c r="X1343">
        <v>1</v>
      </c>
      <c r="Y1343">
        <v>0</v>
      </c>
      <c r="Z1343">
        <v>0</v>
      </c>
      <c r="AA1343">
        <v>6</v>
      </c>
      <c r="AB1343">
        <v>50</v>
      </c>
      <c r="AC1343">
        <v>6</v>
      </c>
      <c r="AD1343">
        <v>2</v>
      </c>
      <c r="AE1343">
        <v>0</v>
      </c>
      <c r="AF1343">
        <v>8</v>
      </c>
      <c r="AG1343">
        <v>0</v>
      </c>
      <c r="AH1343">
        <v>44</v>
      </c>
      <c r="AI1343">
        <v>42</v>
      </c>
      <c r="AJ1343">
        <v>44</v>
      </c>
      <c r="AK1343">
        <v>44</v>
      </c>
      <c r="AL1343">
        <v>0</v>
      </c>
      <c r="AM1343">
        <v>0.3</v>
      </c>
      <c r="AN1343">
        <v>4</v>
      </c>
      <c r="AO1343">
        <v>0</v>
      </c>
      <c r="AP1343" t="s">
        <v>103</v>
      </c>
      <c r="AQ1343" t="s">
        <v>73</v>
      </c>
      <c r="AR1343" t="s">
        <v>191</v>
      </c>
      <c r="AS1343">
        <v>0</v>
      </c>
      <c r="AT1343">
        <v>0</v>
      </c>
      <c r="AU1343">
        <v>0</v>
      </c>
      <c r="AV1343">
        <v>0</v>
      </c>
      <c r="AW1343">
        <v>0</v>
      </c>
      <c r="AX1343">
        <v>0</v>
      </c>
      <c r="AY1343">
        <v>0</v>
      </c>
      <c r="AZ1343" t="s">
        <v>83</v>
      </c>
      <c r="BA1343">
        <v>15</v>
      </c>
      <c r="BB1343">
        <v>0</v>
      </c>
      <c r="BC1343" t="s">
        <v>76</v>
      </c>
      <c r="BD1343">
        <v>0</v>
      </c>
      <c r="BE1343" t="s">
        <v>76</v>
      </c>
      <c r="BF1343">
        <v>18.165215999999997</v>
      </c>
      <c r="BG1343" t="s">
        <v>5799</v>
      </c>
    </row>
    <row r="1344" spans="1:59" x14ac:dyDescent="0.25">
      <c r="A1344" t="s">
        <v>1533</v>
      </c>
      <c r="B1344" t="s">
        <v>156</v>
      </c>
      <c r="C1344">
        <v>3</v>
      </c>
      <c r="D1344">
        <v>114</v>
      </c>
      <c r="E1344" t="s">
        <v>91</v>
      </c>
      <c r="F1344" t="s">
        <v>66</v>
      </c>
      <c r="G1344" t="s">
        <v>67</v>
      </c>
      <c r="H1344" t="s">
        <v>68</v>
      </c>
      <c r="I1344" t="s">
        <v>6</v>
      </c>
      <c r="J1344" t="s">
        <v>1518</v>
      </c>
      <c r="K1344" t="s">
        <v>70</v>
      </c>
      <c r="L1344">
        <v>50</v>
      </c>
      <c r="M1344">
        <v>1382143</v>
      </c>
      <c r="N1344">
        <v>20</v>
      </c>
      <c r="O1344">
        <v>5</v>
      </c>
      <c r="P1344" t="s">
        <v>111</v>
      </c>
      <c r="Q1344" t="s">
        <v>4474</v>
      </c>
      <c r="R1344">
        <v>11</v>
      </c>
      <c r="S1344" t="s">
        <v>1513</v>
      </c>
      <c r="T1344">
        <v>3</v>
      </c>
      <c r="U1344">
        <v>6</v>
      </c>
      <c r="V1344">
        <v>0</v>
      </c>
      <c r="W1344">
        <v>0</v>
      </c>
      <c r="X1344">
        <v>0</v>
      </c>
      <c r="Y1344">
        <v>0</v>
      </c>
      <c r="Z1344">
        <v>3</v>
      </c>
      <c r="AA1344">
        <v>6</v>
      </c>
      <c r="AB1344">
        <v>50</v>
      </c>
      <c r="AC1344">
        <v>15</v>
      </c>
      <c r="AD1344">
        <v>0</v>
      </c>
      <c r="AE1344">
        <v>0</v>
      </c>
      <c r="AF1344">
        <v>15</v>
      </c>
      <c r="AG1344">
        <v>0</v>
      </c>
      <c r="AH1344">
        <v>35</v>
      </c>
      <c r="AI1344">
        <v>35</v>
      </c>
      <c r="AJ1344">
        <v>35</v>
      </c>
      <c r="AK1344">
        <v>35</v>
      </c>
      <c r="AL1344">
        <v>0</v>
      </c>
      <c r="AM1344">
        <v>0.4</v>
      </c>
      <c r="AN1344">
        <v>3.1818181818181821</v>
      </c>
      <c r="AO1344">
        <v>0</v>
      </c>
      <c r="AP1344" t="s">
        <v>103</v>
      </c>
      <c r="AQ1344" t="s">
        <v>73</v>
      </c>
      <c r="AR1344" t="s">
        <v>191</v>
      </c>
      <c r="AS1344">
        <v>0</v>
      </c>
      <c r="AT1344">
        <v>0</v>
      </c>
      <c r="AU1344">
        <v>0</v>
      </c>
      <c r="AV1344">
        <v>0</v>
      </c>
      <c r="AW1344">
        <v>0</v>
      </c>
      <c r="AX1344">
        <v>0</v>
      </c>
      <c r="AY1344">
        <v>0</v>
      </c>
      <c r="AZ1344" t="s">
        <v>83</v>
      </c>
      <c r="BA1344">
        <v>20</v>
      </c>
      <c r="BB1344">
        <v>0</v>
      </c>
      <c r="BC1344" t="s">
        <v>76</v>
      </c>
      <c r="BD1344">
        <v>0</v>
      </c>
      <c r="BE1344" t="s">
        <v>76</v>
      </c>
      <c r="BF1344">
        <v>5.0897706666666656</v>
      </c>
      <c r="BG1344" t="s">
        <v>5799</v>
      </c>
    </row>
    <row r="1345" spans="1:59" x14ac:dyDescent="0.25">
      <c r="A1345" t="s">
        <v>1534</v>
      </c>
      <c r="B1345" t="s">
        <v>156</v>
      </c>
      <c r="C1345">
        <v>3</v>
      </c>
      <c r="D1345">
        <v>115</v>
      </c>
      <c r="E1345" t="s">
        <v>91</v>
      </c>
      <c r="F1345" t="s">
        <v>66</v>
      </c>
      <c r="G1345" t="s">
        <v>67</v>
      </c>
      <c r="H1345" t="s">
        <v>77</v>
      </c>
      <c r="I1345" t="s">
        <v>6</v>
      </c>
      <c r="J1345" t="s">
        <v>5</v>
      </c>
      <c r="K1345" t="s">
        <v>70</v>
      </c>
      <c r="L1345">
        <v>50</v>
      </c>
      <c r="M1345">
        <v>1382145</v>
      </c>
      <c r="N1345">
        <v>18.5</v>
      </c>
      <c r="O1345">
        <v>5</v>
      </c>
      <c r="P1345" t="s">
        <v>111</v>
      </c>
      <c r="Q1345" t="s">
        <v>4474</v>
      </c>
      <c r="R1345">
        <v>11</v>
      </c>
      <c r="S1345" t="s">
        <v>2014</v>
      </c>
      <c r="T1345">
        <v>0</v>
      </c>
      <c r="U1345">
        <v>6</v>
      </c>
      <c r="V1345">
        <v>0</v>
      </c>
      <c r="W1345">
        <v>0</v>
      </c>
      <c r="X1345">
        <v>0</v>
      </c>
      <c r="Y1345">
        <v>0</v>
      </c>
      <c r="Z1345">
        <v>0</v>
      </c>
      <c r="AA1345">
        <v>6</v>
      </c>
      <c r="AB1345">
        <v>50</v>
      </c>
      <c r="AC1345">
        <v>8</v>
      </c>
      <c r="AD1345">
        <v>0</v>
      </c>
      <c r="AE1345">
        <v>0</v>
      </c>
      <c r="AF1345">
        <v>8</v>
      </c>
      <c r="AG1345">
        <v>0</v>
      </c>
      <c r="AH1345">
        <v>42</v>
      </c>
      <c r="AI1345">
        <v>42</v>
      </c>
      <c r="AJ1345">
        <v>42</v>
      </c>
      <c r="AK1345">
        <v>42</v>
      </c>
      <c r="AL1345">
        <v>0</v>
      </c>
      <c r="AM1345">
        <v>0.37</v>
      </c>
      <c r="AN1345">
        <v>3.8181818181818183</v>
      </c>
      <c r="AO1345">
        <v>0</v>
      </c>
      <c r="AP1345" t="s">
        <v>103</v>
      </c>
      <c r="AQ1345" t="s">
        <v>73</v>
      </c>
      <c r="AR1345" t="s">
        <v>191</v>
      </c>
      <c r="AS1345">
        <v>0</v>
      </c>
      <c r="AT1345">
        <v>0</v>
      </c>
      <c r="AU1345">
        <v>0</v>
      </c>
      <c r="AV1345">
        <v>0</v>
      </c>
      <c r="AW1345">
        <v>0</v>
      </c>
      <c r="AX1345">
        <v>0</v>
      </c>
      <c r="AY1345">
        <v>0</v>
      </c>
      <c r="AZ1345" t="s">
        <v>83</v>
      </c>
      <c r="BA1345">
        <v>18.5</v>
      </c>
      <c r="BB1345">
        <v>0</v>
      </c>
      <c r="BC1345" t="s">
        <v>76</v>
      </c>
      <c r="BD1345">
        <v>0</v>
      </c>
      <c r="BE1345" t="s">
        <v>76</v>
      </c>
      <c r="BF1345">
        <v>18.033584000000001</v>
      </c>
      <c r="BG1345" t="s">
        <v>5799</v>
      </c>
    </row>
    <row r="1346" spans="1:59" x14ac:dyDescent="0.25">
      <c r="A1346" t="s">
        <v>1535</v>
      </c>
      <c r="B1346" t="s">
        <v>156</v>
      </c>
      <c r="C1346">
        <v>3</v>
      </c>
      <c r="D1346">
        <v>116</v>
      </c>
      <c r="E1346" t="s">
        <v>91</v>
      </c>
      <c r="F1346" t="s">
        <v>66</v>
      </c>
      <c r="G1346" t="s">
        <v>67</v>
      </c>
      <c r="H1346" t="s">
        <v>77</v>
      </c>
      <c r="I1346" t="s">
        <v>6</v>
      </c>
      <c r="J1346" t="s">
        <v>5</v>
      </c>
      <c r="K1346" t="s">
        <v>70</v>
      </c>
      <c r="L1346">
        <v>50</v>
      </c>
      <c r="M1346">
        <v>1382147</v>
      </c>
      <c r="N1346">
        <v>15</v>
      </c>
      <c r="O1346">
        <v>5</v>
      </c>
      <c r="P1346" t="s">
        <v>111</v>
      </c>
      <c r="Q1346" t="s">
        <v>4474</v>
      </c>
      <c r="R1346">
        <v>11</v>
      </c>
      <c r="S1346" t="s">
        <v>1513</v>
      </c>
      <c r="T1346">
        <v>4</v>
      </c>
      <c r="U1346">
        <v>8</v>
      </c>
      <c r="V1346">
        <v>0</v>
      </c>
      <c r="W1346">
        <v>0</v>
      </c>
      <c r="X1346">
        <v>0</v>
      </c>
      <c r="Y1346">
        <v>0</v>
      </c>
      <c r="Z1346">
        <v>4</v>
      </c>
      <c r="AA1346">
        <v>8</v>
      </c>
      <c r="AB1346">
        <v>50</v>
      </c>
      <c r="AC1346">
        <v>8</v>
      </c>
      <c r="AD1346">
        <v>0</v>
      </c>
      <c r="AE1346">
        <v>0</v>
      </c>
      <c r="AF1346">
        <v>8</v>
      </c>
      <c r="AG1346">
        <v>0</v>
      </c>
      <c r="AH1346">
        <v>42</v>
      </c>
      <c r="AI1346">
        <v>42</v>
      </c>
      <c r="AJ1346">
        <v>42</v>
      </c>
      <c r="AK1346">
        <v>42</v>
      </c>
      <c r="AL1346">
        <v>0</v>
      </c>
      <c r="AM1346">
        <v>0.3</v>
      </c>
      <c r="AN1346">
        <v>3.8181818181818183</v>
      </c>
      <c r="AO1346">
        <v>0</v>
      </c>
      <c r="AP1346" t="s">
        <v>103</v>
      </c>
      <c r="AQ1346" t="s">
        <v>73</v>
      </c>
      <c r="AR1346" t="s">
        <v>191</v>
      </c>
      <c r="AS1346">
        <v>0</v>
      </c>
      <c r="AT1346">
        <v>0</v>
      </c>
      <c r="AU1346">
        <v>0</v>
      </c>
      <c r="AV1346">
        <v>0</v>
      </c>
      <c r="AW1346">
        <v>0</v>
      </c>
      <c r="AX1346">
        <v>0</v>
      </c>
      <c r="AY1346">
        <v>0</v>
      </c>
      <c r="AZ1346" t="s">
        <v>83</v>
      </c>
      <c r="BA1346">
        <v>15</v>
      </c>
      <c r="BB1346">
        <v>0</v>
      </c>
      <c r="BC1346" t="s">
        <v>76</v>
      </c>
      <c r="BD1346">
        <v>0</v>
      </c>
      <c r="BE1346" t="s">
        <v>76</v>
      </c>
      <c r="BF1346">
        <v>2.6326399999999999</v>
      </c>
      <c r="BG1346" t="s">
        <v>5799</v>
      </c>
    </row>
    <row r="1347" spans="1:59" x14ac:dyDescent="0.25">
      <c r="A1347" t="s">
        <v>1536</v>
      </c>
      <c r="B1347" t="s">
        <v>156</v>
      </c>
      <c r="C1347">
        <v>3</v>
      </c>
      <c r="D1347">
        <v>117</v>
      </c>
      <c r="E1347" t="s">
        <v>91</v>
      </c>
      <c r="F1347" t="s">
        <v>66</v>
      </c>
      <c r="G1347" t="s">
        <v>67</v>
      </c>
      <c r="H1347" t="s">
        <v>77</v>
      </c>
      <c r="I1347" t="s">
        <v>6</v>
      </c>
      <c r="J1347" t="s">
        <v>5</v>
      </c>
      <c r="K1347" t="s">
        <v>70</v>
      </c>
      <c r="L1347">
        <v>50</v>
      </c>
      <c r="M1347">
        <v>1382149</v>
      </c>
      <c r="N1347">
        <v>15</v>
      </c>
      <c r="O1347">
        <v>5</v>
      </c>
      <c r="P1347" t="s">
        <v>111</v>
      </c>
      <c r="Q1347" t="s">
        <v>4474</v>
      </c>
      <c r="R1347">
        <v>11</v>
      </c>
      <c r="S1347" t="s">
        <v>1513</v>
      </c>
      <c r="T1347">
        <v>0</v>
      </c>
      <c r="U1347">
        <v>3</v>
      </c>
      <c r="V1347">
        <v>0</v>
      </c>
      <c r="W1347">
        <v>0</v>
      </c>
      <c r="X1347">
        <v>0</v>
      </c>
      <c r="Y1347">
        <v>0</v>
      </c>
      <c r="Z1347">
        <v>0</v>
      </c>
      <c r="AA1347">
        <v>3</v>
      </c>
      <c r="AB1347">
        <v>50</v>
      </c>
      <c r="AC1347">
        <v>17</v>
      </c>
      <c r="AD1347">
        <v>0</v>
      </c>
      <c r="AE1347">
        <v>0</v>
      </c>
      <c r="AF1347">
        <v>17</v>
      </c>
      <c r="AG1347">
        <v>0</v>
      </c>
      <c r="AH1347">
        <v>33</v>
      </c>
      <c r="AI1347">
        <v>33</v>
      </c>
      <c r="AJ1347">
        <v>33</v>
      </c>
      <c r="AK1347">
        <v>33</v>
      </c>
      <c r="AL1347">
        <v>0</v>
      </c>
      <c r="AM1347">
        <v>0.3</v>
      </c>
      <c r="AN1347">
        <v>3</v>
      </c>
      <c r="AO1347">
        <v>0</v>
      </c>
      <c r="AP1347" t="s">
        <v>103</v>
      </c>
      <c r="AQ1347" t="s">
        <v>73</v>
      </c>
      <c r="AR1347" t="s">
        <v>191</v>
      </c>
      <c r="AS1347">
        <v>0</v>
      </c>
      <c r="AT1347">
        <v>0</v>
      </c>
      <c r="AU1347">
        <v>0</v>
      </c>
      <c r="AV1347">
        <v>0</v>
      </c>
      <c r="AW1347">
        <v>0</v>
      </c>
      <c r="AX1347">
        <v>0</v>
      </c>
      <c r="AY1347">
        <v>0</v>
      </c>
      <c r="AZ1347" t="s">
        <v>83</v>
      </c>
      <c r="BA1347">
        <v>15</v>
      </c>
      <c r="BB1347">
        <v>0</v>
      </c>
      <c r="BC1347" t="s">
        <v>76</v>
      </c>
      <c r="BD1347">
        <v>0</v>
      </c>
      <c r="BE1347" t="s">
        <v>76</v>
      </c>
      <c r="BF1347">
        <v>11.320352</v>
      </c>
      <c r="BG1347" t="s">
        <v>5799</v>
      </c>
    </row>
    <row r="1348" spans="1:59" x14ac:dyDescent="0.25">
      <c r="A1348" t="s">
        <v>1537</v>
      </c>
      <c r="B1348" t="s">
        <v>156</v>
      </c>
      <c r="C1348">
        <v>3</v>
      </c>
      <c r="D1348">
        <v>118</v>
      </c>
      <c r="E1348" t="s">
        <v>91</v>
      </c>
      <c r="F1348" t="s">
        <v>66</v>
      </c>
      <c r="G1348" t="s">
        <v>67</v>
      </c>
      <c r="H1348" t="s">
        <v>77</v>
      </c>
      <c r="I1348" t="s">
        <v>6</v>
      </c>
      <c r="J1348" t="s">
        <v>5</v>
      </c>
      <c r="K1348" t="s">
        <v>70</v>
      </c>
      <c r="L1348">
        <v>50</v>
      </c>
      <c r="M1348">
        <v>1382151</v>
      </c>
      <c r="N1348">
        <v>15</v>
      </c>
      <c r="O1348">
        <v>5</v>
      </c>
      <c r="P1348" t="s">
        <v>111</v>
      </c>
      <c r="Q1348" t="s">
        <v>4474</v>
      </c>
      <c r="R1348">
        <v>11</v>
      </c>
      <c r="S1348" t="s">
        <v>1513</v>
      </c>
      <c r="T1348">
        <v>0</v>
      </c>
      <c r="U1348">
        <v>2</v>
      </c>
      <c r="V1348">
        <v>0</v>
      </c>
      <c r="W1348">
        <v>0</v>
      </c>
      <c r="X1348">
        <v>0</v>
      </c>
      <c r="Y1348">
        <v>0</v>
      </c>
      <c r="Z1348">
        <v>0</v>
      </c>
      <c r="AA1348">
        <v>2</v>
      </c>
      <c r="AB1348">
        <v>50</v>
      </c>
      <c r="AC1348">
        <v>16</v>
      </c>
      <c r="AD1348">
        <v>0</v>
      </c>
      <c r="AE1348">
        <v>0</v>
      </c>
      <c r="AF1348">
        <v>16</v>
      </c>
      <c r="AG1348">
        <v>0</v>
      </c>
      <c r="AH1348">
        <v>34</v>
      </c>
      <c r="AI1348">
        <v>34</v>
      </c>
      <c r="AJ1348">
        <v>34</v>
      </c>
      <c r="AK1348">
        <v>34</v>
      </c>
      <c r="AL1348">
        <v>0</v>
      </c>
      <c r="AM1348">
        <v>0.3</v>
      </c>
      <c r="AN1348">
        <v>3.0909090909090908</v>
      </c>
      <c r="AO1348">
        <v>0</v>
      </c>
      <c r="AP1348" t="s">
        <v>103</v>
      </c>
      <c r="AQ1348" t="s">
        <v>73</v>
      </c>
      <c r="AR1348" t="s">
        <v>191</v>
      </c>
      <c r="AS1348">
        <v>0</v>
      </c>
      <c r="AT1348">
        <v>0</v>
      </c>
      <c r="AU1348">
        <v>0</v>
      </c>
      <c r="AV1348">
        <v>0</v>
      </c>
      <c r="AW1348">
        <v>0</v>
      </c>
      <c r="AX1348">
        <v>0</v>
      </c>
      <c r="AY1348">
        <v>0</v>
      </c>
      <c r="AZ1348" t="s">
        <v>83</v>
      </c>
      <c r="BA1348">
        <v>15</v>
      </c>
      <c r="BB1348">
        <v>0</v>
      </c>
      <c r="BC1348" t="s">
        <v>76</v>
      </c>
      <c r="BD1348">
        <v>0</v>
      </c>
      <c r="BE1348" t="s">
        <v>76</v>
      </c>
      <c r="BF1348">
        <v>9.4116879999999998</v>
      </c>
      <c r="BG1348" t="s">
        <v>5799</v>
      </c>
    </row>
    <row r="1349" spans="1:59" x14ac:dyDescent="0.25">
      <c r="A1349" t="s">
        <v>1538</v>
      </c>
      <c r="B1349" t="s">
        <v>156</v>
      </c>
      <c r="C1349">
        <v>3</v>
      </c>
      <c r="D1349">
        <v>119</v>
      </c>
      <c r="E1349" t="s">
        <v>91</v>
      </c>
      <c r="F1349" t="s">
        <v>66</v>
      </c>
      <c r="G1349" t="s">
        <v>67</v>
      </c>
      <c r="H1349" t="s">
        <v>68</v>
      </c>
      <c r="I1349" t="s">
        <v>6</v>
      </c>
      <c r="J1349" t="s">
        <v>1518</v>
      </c>
      <c r="K1349" t="s">
        <v>70</v>
      </c>
      <c r="L1349">
        <v>50</v>
      </c>
      <c r="M1349">
        <v>1382153</v>
      </c>
      <c r="N1349">
        <v>20</v>
      </c>
      <c r="O1349">
        <v>5</v>
      </c>
      <c r="P1349" t="s">
        <v>111</v>
      </c>
      <c r="Q1349" t="s">
        <v>4474</v>
      </c>
      <c r="R1349">
        <v>11</v>
      </c>
      <c r="S1349" t="s">
        <v>1513</v>
      </c>
      <c r="T1349">
        <v>3</v>
      </c>
      <c r="U1349">
        <v>9</v>
      </c>
      <c r="V1349">
        <v>1</v>
      </c>
      <c r="W1349">
        <v>0</v>
      </c>
      <c r="X1349">
        <v>1</v>
      </c>
      <c r="Y1349">
        <v>0</v>
      </c>
      <c r="Z1349">
        <v>3</v>
      </c>
      <c r="AA1349">
        <v>10</v>
      </c>
      <c r="AB1349">
        <v>50</v>
      </c>
      <c r="AC1349">
        <v>19</v>
      </c>
      <c r="AD1349">
        <v>2</v>
      </c>
      <c r="AE1349">
        <v>0</v>
      </c>
      <c r="AF1349">
        <v>21</v>
      </c>
      <c r="AG1349">
        <v>0</v>
      </c>
      <c r="AH1349">
        <v>31</v>
      </c>
      <c r="AI1349">
        <v>29</v>
      </c>
      <c r="AJ1349">
        <v>31</v>
      </c>
      <c r="AK1349">
        <v>31</v>
      </c>
      <c r="AL1349">
        <v>0</v>
      </c>
      <c r="AM1349">
        <v>0.4</v>
      </c>
      <c r="AN1349">
        <v>2.8181818181818183</v>
      </c>
      <c r="AO1349">
        <v>0</v>
      </c>
      <c r="AP1349" t="s">
        <v>103</v>
      </c>
      <c r="AQ1349" t="s">
        <v>73</v>
      </c>
      <c r="AR1349" t="s">
        <v>191</v>
      </c>
      <c r="AS1349">
        <v>0</v>
      </c>
      <c r="AT1349">
        <v>0</v>
      </c>
      <c r="AU1349">
        <v>0</v>
      </c>
      <c r="AV1349">
        <v>0</v>
      </c>
      <c r="AW1349">
        <v>0</v>
      </c>
      <c r="AX1349">
        <v>0</v>
      </c>
      <c r="AY1349">
        <v>0</v>
      </c>
      <c r="AZ1349" t="s">
        <v>80</v>
      </c>
      <c r="BA1349">
        <v>20</v>
      </c>
      <c r="BB1349">
        <v>0</v>
      </c>
      <c r="BC1349" t="s">
        <v>76</v>
      </c>
      <c r="BD1349">
        <v>0</v>
      </c>
      <c r="BE1349" t="s">
        <v>76</v>
      </c>
      <c r="BF1349">
        <v>5.9234399999999994</v>
      </c>
      <c r="BG1349" t="s">
        <v>5799</v>
      </c>
    </row>
    <row r="1350" spans="1:59" x14ac:dyDescent="0.25">
      <c r="A1350" t="s">
        <v>1539</v>
      </c>
      <c r="B1350" t="s">
        <v>156</v>
      </c>
      <c r="C1350">
        <v>3</v>
      </c>
      <c r="D1350">
        <v>120</v>
      </c>
      <c r="E1350" t="s">
        <v>91</v>
      </c>
      <c r="F1350" t="s">
        <v>66</v>
      </c>
      <c r="G1350" t="s">
        <v>67</v>
      </c>
      <c r="H1350" t="s">
        <v>77</v>
      </c>
      <c r="I1350" t="s">
        <v>6</v>
      </c>
      <c r="J1350" t="s">
        <v>5</v>
      </c>
      <c r="K1350" t="s">
        <v>70</v>
      </c>
      <c r="L1350">
        <v>50</v>
      </c>
      <c r="M1350">
        <v>1382155</v>
      </c>
      <c r="N1350">
        <v>15</v>
      </c>
      <c r="O1350">
        <v>5</v>
      </c>
      <c r="P1350" t="s">
        <v>111</v>
      </c>
      <c r="Q1350" t="s">
        <v>4474</v>
      </c>
      <c r="R1350">
        <v>11</v>
      </c>
      <c r="S1350" t="s">
        <v>1513</v>
      </c>
      <c r="T1350">
        <v>0</v>
      </c>
      <c r="U1350">
        <v>3</v>
      </c>
      <c r="V1350">
        <v>0</v>
      </c>
      <c r="W1350">
        <v>0</v>
      </c>
      <c r="X1350">
        <v>0</v>
      </c>
      <c r="Y1350">
        <v>0</v>
      </c>
      <c r="Z1350">
        <v>0</v>
      </c>
      <c r="AA1350">
        <v>3</v>
      </c>
      <c r="AB1350">
        <v>50</v>
      </c>
      <c r="AC1350">
        <v>3</v>
      </c>
      <c r="AD1350">
        <v>0</v>
      </c>
      <c r="AE1350">
        <v>0</v>
      </c>
      <c r="AF1350">
        <v>3</v>
      </c>
      <c r="AG1350">
        <v>0</v>
      </c>
      <c r="AH1350">
        <v>47</v>
      </c>
      <c r="AI1350">
        <v>47</v>
      </c>
      <c r="AJ1350">
        <v>47</v>
      </c>
      <c r="AK1350">
        <v>47</v>
      </c>
      <c r="AL1350">
        <v>0</v>
      </c>
      <c r="AM1350">
        <v>0.3</v>
      </c>
      <c r="AN1350">
        <v>4.2727272727272725</v>
      </c>
      <c r="AO1350">
        <v>0</v>
      </c>
      <c r="AP1350" t="s">
        <v>103</v>
      </c>
      <c r="AQ1350" t="s">
        <v>73</v>
      </c>
      <c r="AR1350" t="s">
        <v>191</v>
      </c>
      <c r="AS1350">
        <v>0</v>
      </c>
      <c r="AT1350">
        <v>0</v>
      </c>
      <c r="AU1350">
        <v>0</v>
      </c>
      <c r="AV1350">
        <v>0</v>
      </c>
      <c r="AW1350">
        <v>0</v>
      </c>
      <c r="AX1350">
        <v>0</v>
      </c>
      <c r="AY1350">
        <v>0</v>
      </c>
      <c r="AZ1350" t="s">
        <v>83</v>
      </c>
      <c r="BA1350">
        <v>15</v>
      </c>
      <c r="BB1350">
        <v>0</v>
      </c>
      <c r="BC1350" t="s">
        <v>76</v>
      </c>
      <c r="BD1350">
        <v>0</v>
      </c>
      <c r="BE1350" t="s">
        <v>76</v>
      </c>
      <c r="BF1350">
        <v>1.3163199999999999</v>
      </c>
      <c r="BG1350" t="s">
        <v>5799</v>
      </c>
    </row>
    <row r="1351" spans="1:59" x14ac:dyDescent="0.25">
      <c r="A1351" t="s">
        <v>1540</v>
      </c>
      <c r="B1351" t="s">
        <v>156</v>
      </c>
      <c r="C1351">
        <v>3</v>
      </c>
      <c r="D1351">
        <v>121</v>
      </c>
      <c r="E1351" t="s">
        <v>91</v>
      </c>
      <c r="F1351" t="s">
        <v>66</v>
      </c>
      <c r="G1351" t="s">
        <v>67</v>
      </c>
      <c r="H1351" t="s">
        <v>68</v>
      </c>
      <c r="I1351" t="s">
        <v>10</v>
      </c>
      <c r="J1351" t="s">
        <v>10</v>
      </c>
      <c r="K1351" t="s">
        <v>92</v>
      </c>
      <c r="L1351">
        <v>50</v>
      </c>
      <c r="M1351">
        <v>1382157</v>
      </c>
      <c r="N1351">
        <v>0</v>
      </c>
      <c r="O1351">
        <v>5</v>
      </c>
      <c r="P1351" t="s">
        <v>111</v>
      </c>
      <c r="Q1351" t="s">
        <v>4474</v>
      </c>
      <c r="R1351">
        <v>11</v>
      </c>
      <c r="S1351" t="s">
        <v>2681</v>
      </c>
      <c r="T1351">
        <v>0</v>
      </c>
      <c r="U1351">
        <v>0</v>
      </c>
      <c r="V1351">
        <v>0</v>
      </c>
      <c r="W1351">
        <v>0</v>
      </c>
      <c r="X1351">
        <v>0</v>
      </c>
      <c r="Y1351">
        <v>0</v>
      </c>
      <c r="Z1351">
        <v>0</v>
      </c>
      <c r="AA1351">
        <v>0</v>
      </c>
      <c r="AB1351">
        <v>50</v>
      </c>
      <c r="AC1351">
        <v>0</v>
      </c>
      <c r="AD1351">
        <v>0</v>
      </c>
      <c r="AE1351">
        <v>0</v>
      </c>
      <c r="AF1351">
        <v>0</v>
      </c>
      <c r="AG1351">
        <v>0</v>
      </c>
      <c r="AH1351">
        <v>0</v>
      </c>
      <c r="AI1351">
        <v>50</v>
      </c>
      <c r="AJ1351">
        <v>50</v>
      </c>
      <c r="AK1351">
        <v>50</v>
      </c>
      <c r="AL1351">
        <v>50</v>
      </c>
      <c r="AM1351">
        <v>0</v>
      </c>
      <c r="AN1351">
        <v>4.5454545454545459</v>
      </c>
      <c r="AO1351">
        <v>0</v>
      </c>
      <c r="AP1351" t="s">
        <v>2682</v>
      </c>
      <c r="AQ1351" t="s">
        <v>86</v>
      </c>
      <c r="AR1351" t="s">
        <v>191</v>
      </c>
      <c r="AS1351">
        <v>0</v>
      </c>
      <c r="AT1351">
        <v>0</v>
      </c>
      <c r="AU1351">
        <v>0</v>
      </c>
      <c r="AV1351">
        <v>0</v>
      </c>
      <c r="AW1351">
        <v>0</v>
      </c>
      <c r="AX1351">
        <v>0</v>
      </c>
      <c r="AY1351">
        <v>0</v>
      </c>
      <c r="AZ1351" t="s">
        <v>80</v>
      </c>
      <c r="BA1351">
        <v>0</v>
      </c>
      <c r="BB1351">
        <v>0</v>
      </c>
      <c r="BC1351" t="s">
        <v>76</v>
      </c>
      <c r="BD1351">
        <v>1</v>
      </c>
      <c r="BE1351" t="s">
        <v>76</v>
      </c>
      <c r="BF1351">
        <v>0</v>
      </c>
      <c r="BG1351" t="s">
        <v>5799</v>
      </c>
    </row>
    <row r="1352" spans="1:59" x14ac:dyDescent="0.25">
      <c r="A1352" t="s">
        <v>1541</v>
      </c>
      <c r="B1352" t="s">
        <v>156</v>
      </c>
      <c r="C1352">
        <v>3</v>
      </c>
      <c r="D1352">
        <v>122</v>
      </c>
      <c r="E1352" t="s">
        <v>91</v>
      </c>
      <c r="F1352" t="s">
        <v>66</v>
      </c>
      <c r="G1352" t="s">
        <v>67</v>
      </c>
      <c r="H1352" t="s">
        <v>68</v>
      </c>
      <c r="I1352" t="s">
        <v>10</v>
      </c>
      <c r="J1352" t="s">
        <v>10</v>
      </c>
      <c r="K1352" t="s">
        <v>92</v>
      </c>
      <c r="L1352">
        <v>50</v>
      </c>
      <c r="M1352">
        <v>1382159</v>
      </c>
      <c r="N1352">
        <v>0</v>
      </c>
      <c r="O1352">
        <v>5</v>
      </c>
      <c r="P1352" t="s">
        <v>111</v>
      </c>
      <c r="Q1352" t="s">
        <v>4474</v>
      </c>
      <c r="R1352">
        <v>11</v>
      </c>
      <c r="S1352" t="s">
        <v>2681</v>
      </c>
      <c r="T1352">
        <v>0</v>
      </c>
      <c r="U1352">
        <v>0</v>
      </c>
      <c r="V1352">
        <v>0</v>
      </c>
      <c r="W1352">
        <v>0</v>
      </c>
      <c r="X1352">
        <v>0</v>
      </c>
      <c r="Y1352">
        <v>0</v>
      </c>
      <c r="Z1352">
        <v>0</v>
      </c>
      <c r="AA1352">
        <v>0</v>
      </c>
      <c r="AB1352">
        <v>50</v>
      </c>
      <c r="AC1352">
        <v>0</v>
      </c>
      <c r="AD1352">
        <v>0</v>
      </c>
      <c r="AE1352">
        <v>0</v>
      </c>
      <c r="AF1352">
        <v>0</v>
      </c>
      <c r="AG1352">
        <v>0</v>
      </c>
      <c r="AH1352">
        <v>0</v>
      </c>
      <c r="AI1352">
        <v>50</v>
      </c>
      <c r="AJ1352">
        <v>50</v>
      </c>
      <c r="AK1352">
        <v>50</v>
      </c>
      <c r="AL1352">
        <v>50</v>
      </c>
      <c r="AM1352">
        <v>0</v>
      </c>
      <c r="AN1352">
        <v>4.5454545454545459</v>
      </c>
      <c r="AO1352">
        <v>0</v>
      </c>
      <c r="AP1352" t="s">
        <v>2682</v>
      </c>
      <c r="AQ1352" t="s">
        <v>86</v>
      </c>
      <c r="AR1352" t="s">
        <v>191</v>
      </c>
      <c r="AS1352">
        <v>0</v>
      </c>
      <c r="AT1352">
        <v>0</v>
      </c>
      <c r="AU1352">
        <v>0</v>
      </c>
      <c r="AV1352">
        <v>0</v>
      </c>
      <c r="AW1352">
        <v>0</v>
      </c>
      <c r="AX1352">
        <v>0</v>
      </c>
      <c r="AY1352">
        <v>0</v>
      </c>
      <c r="AZ1352" t="s">
        <v>83</v>
      </c>
      <c r="BA1352">
        <v>0</v>
      </c>
      <c r="BB1352">
        <v>0</v>
      </c>
      <c r="BC1352" t="s">
        <v>81</v>
      </c>
      <c r="BD1352">
        <v>2</v>
      </c>
      <c r="BE1352" t="s">
        <v>76</v>
      </c>
      <c r="BF1352">
        <v>0</v>
      </c>
      <c r="BG1352" t="s">
        <v>5799</v>
      </c>
    </row>
    <row r="1353" spans="1:59" x14ac:dyDescent="0.25">
      <c r="A1353" t="s">
        <v>1542</v>
      </c>
      <c r="B1353" t="s">
        <v>156</v>
      </c>
      <c r="C1353">
        <v>3</v>
      </c>
      <c r="D1353">
        <v>123</v>
      </c>
      <c r="E1353" t="s">
        <v>91</v>
      </c>
      <c r="F1353" t="s">
        <v>66</v>
      </c>
      <c r="G1353" t="s">
        <v>67</v>
      </c>
      <c r="H1353" t="s">
        <v>68</v>
      </c>
      <c r="I1353" t="s">
        <v>3794</v>
      </c>
      <c r="J1353" t="s">
        <v>84</v>
      </c>
      <c r="K1353" t="s">
        <v>70</v>
      </c>
      <c r="L1353">
        <v>50</v>
      </c>
      <c r="M1353">
        <v>1382161</v>
      </c>
      <c r="N1353">
        <v>6</v>
      </c>
      <c r="O1353">
        <v>5</v>
      </c>
      <c r="P1353" t="s">
        <v>111</v>
      </c>
      <c r="Q1353" t="s">
        <v>4475</v>
      </c>
      <c r="R1353">
        <v>12</v>
      </c>
      <c r="S1353" t="s">
        <v>4984</v>
      </c>
      <c r="T1353">
        <v>0</v>
      </c>
      <c r="U1353">
        <v>5</v>
      </c>
      <c r="V1353">
        <v>0</v>
      </c>
      <c r="W1353">
        <v>0</v>
      </c>
      <c r="X1353">
        <v>0</v>
      </c>
      <c r="Y1353">
        <v>4</v>
      </c>
      <c r="Z1353">
        <v>0</v>
      </c>
      <c r="AA1353">
        <v>9</v>
      </c>
      <c r="AB1353">
        <v>50</v>
      </c>
      <c r="AC1353">
        <v>12</v>
      </c>
      <c r="AD1353">
        <v>0</v>
      </c>
      <c r="AE1353">
        <v>4</v>
      </c>
      <c r="AF1353">
        <v>16</v>
      </c>
      <c r="AG1353">
        <v>0</v>
      </c>
      <c r="AH1353">
        <v>38</v>
      </c>
      <c r="AI1353">
        <v>34</v>
      </c>
      <c r="AJ1353">
        <v>34</v>
      </c>
      <c r="AK1353">
        <v>38</v>
      </c>
      <c r="AL1353">
        <v>0</v>
      </c>
      <c r="AM1353">
        <v>0.12</v>
      </c>
      <c r="AN1353">
        <v>3.0909090909090908</v>
      </c>
      <c r="AO1353">
        <v>0</v>
      </c>
      <c r="AP1353" t="s">
        <v>4983</v>
      </c>
      <c r="AQ1353" t="s">
        <v>73</v>
      </c>
      <c r="AR1353" t="s">
        <v>191</v>
      </c>
      <c r="AS1353">
        <v>0</v>
      </c>
      <c r="AT1353">
        <v>0</v>
      </c>
      <c r="AU1353">
        <v>0</v>
      </c>
      <c r="AV1353">
        <v>0</v>
      </c>
      <c r="AW1353">
        <v>0</v>
      </c>
      <c r="AX1353">
        <v>0</v>
      </c>
      <c r="AY1353">
        <v>0</v>
      </c>
      <c r="AZ1353" t="s">
        <v>83</v>
      </c>
      <c r="BA1353">
        <v>6</v>
      </c>
      <c r="BB1353">
        <v>0</v>
      </c>
      <c r="BC1353" t="s">
        <v>75</v>
      </c>
      <c r="BD1353">
        <v>0</v>
      </c>
      <c r="BE1353" t="s">
        <v>76</v>
      </c>
      <c r="BF1353">
        <v>3.784419999999999</v>
      </c>
      <c r="BG1353" t="s">
        <v>5800</v>
      </c>
    </row>
    <row r="1354" spans="1:59" x14ac:dyDescent="0.25">
      <c r="A1354" t="s">
        <v>1543</v>
      </c>
      <c r="B1354" t="s">
        <v>156</v>
      </c>
      <c r="C1354">
        <v>3</v>
      </c>
      <c r="D1354">
        <v>124</v>
      </c>
      <c r="E1354" t="s">
        <v>91</v>
      </c>
      <c r="F1354" t="s">
        <v>66</v>
      </c>
      <c r="G1354" t="s">
        <v>67</v>
      </c>
      <c r="H1354" t="s">
        <v>68</v>
      </c>
      <c r="I1354" t="s">
        <v>3794</v>
      </c>
      <c r="J1354" t="s">
        <v>84</v>
      </c>
      <c r="K1354" t="s">
        <v>70</v>
      </c>
      <c r="L1354">
        <v>50</v>
      </c>
      <c r="M1354">
        <v>1382163</v>
      </c>
      <c r="N1354">
        <v>6</v>
      </c>
      <c r="O1354">
        <v>5</v>
      </c>
      <c r="P1354" t="s">
        <v>111</v>
      </c>
      <c r="Q1354" t="s">
        <v>4475</v>
      </c>
      <c r="R1354">
        <v>12</v>
      </c>
      <c r="S1354" t="s">
        <v>4984</v>
      </c>
      <c r="T1354">
        <v>0</v>
      </c>
      <c r="U1354">
        <v>5</v>
      </c>
      <c r="V1354">
        <v>3</v>
      </c>
      <c r="W1354">
        <v>0</v>
      </c>
      <c r="X1354">
        <v>3</v>
      </c>
      <c r="Y1354">
        <v>1</v>
      </c>
      <c r="Z1354">
        <v>0</v>
      </c>
      <c r="AA1354">
        <v>9</v>
      </c>
      <c r="AB1354">
        <v>50</v>
      </c>
      <c r="AC1354">
        <v>12</v>
      </c>
      <c r="AD1354">
        <v>3</v>
      </c>
      <c r="AE1354">
        <v>1</v>
      </c>
      <c r="AF1354">
        <v>16</v>
      </c>
      <c r="AG1354">
        <v>0</v>
      </c>
      <c r="AH1354">
        <v>38</v>
      </c>
      <c r="AI1354">
        <v>34</v>
      </c>
      <c r="AJ1354">
        <v>37</v>
      </c>
      <c r="AK1354">
        <v>38</v>
      </c>
      <c r="AL1354">
        <v>0</v>
      </c>
      <c r="AM1354">
        <v>0.12</v>
      </c>
      <c r="AN1354">
        <v>3.3636363636363638</v>
      </c>
      <c r="AO1354">
        <v>0</v>
      </c>
      <c r="AP1354" t="s">
        <v>4983</v>
      </c>
      <c r="AQ1354" t="s">
        <v>73</v>
      </c>
      <c r="AR1354" t="s">
        <v>191</v>
      </c>
      <c r="AS1354">
        <v>0</v>
      </c>
      <c r="AT1354">
        <v>0</v>
      </c>
      <c r="AU1354">
        <v>0</v>
      </c>
      <c r="AV1354">
        <v>0</v>
      </c>
      <c r="AW1354">
        <v>0</v>
      </c>
      <c r="AX1354">
        <v>0</v>
      </c>
      <c r="AY1354">
        <v>0</v>
      </c>
      <c r="AZ1354" t="s">
        <v>83</v>
      </c>
      <c r="BA1354">
        <v>6</v>
      </c>
      <c r="BB1354">
        <v>0</v>
      </c>
      <c r="BC1354" t="s">
        <v>76</v>
      </c>
      <c r="BD1354">
        <v>0</v>
      </c>
      <c r="BE1354" t="s">
        <v>76</v>
      </c>
      <c r="BF1354">
        <v>3.784419999999999</v>
      </c>
      <c r="BG1354" t="s">
        <v>5800</v>
      </c>
    </row>
    <row r="1355" spans="1:59" x14ac:dyDescent="0.25">
      <c r="A1355" t="s">
        <v>1544</v>
      </c>
      <c r="B1355" t="s">
        <v>156</v>
      </c>
      <c r="C1355">
        <v>3</v>
      </c>
      <c r="D1355">
        <v>125</v>
      </c>
      <c r="E1355" t="s">
        <v>91</v>
      </c>
      <c r="F1355" t="s">
        <v>66</v>
      </c>
      <c r="G1355" t="s">
        <v>67</v>
      </c>
      <c r="H1355" t="s">
        <v>68</v>
      </c>
      <c r="I1355" t="s">
        <v>3794</v>
      </c>
      <c r="J1355" t="s">
        <v>84</v>
      </c>
      <c r="K1355" t="s">
        <v>70</v>
      </c>
      <c r="L1355">
        <v>50</v>
      </c>
      <c r="M1355">
        <v>1382165</v>
      </c>
      <c r="N1355">
        <v>6</v>
      </c>
      <c r="O1355">
        <v>5</v>
      </c>
      <c r="P1355" t="s">
        <v>111</v>
      </c>
      <c r="Q1355" t="s">
        <v>4475</v>
      </c>
      <c r="R1355">
        <v>12</v>
      </c>
      <c r="S1355" t="s">
        <v>4984</v>
      </c>
      <c r="T1355">
        <v>0</v>
      </c>
      <c r="U1355">
        <v>5</v>
      </c>
      <c r="V1355">
        <v>1</v>
      </c>
      <c r="W1355">
        <v>0</v>
      </c>
      <c r="X1355">
        <v>1</v>
      </c>
      <c r="Y1355">
        <v>3</v>
      </c>
      <c r="Z1355">
        <v>0</v>
      </c>
      <c r="AA1355">
        <v>9</v>
      </c>
      <c r="AB1355">
        <v>50</v>
      </c>
      <c r="AC1355">
        <v>12</v>
      </c>
      <c r="AD1355">
        <v>1</v>
      </c>
      <c r="AE1355">
        <v>3</v>
      </c>
      <c r="AF1355">
        <v>16</v>
      </c>
      <c r="AG1355">
        <v>0</v>
      </c>
      <c r="AH1355">
        <v>38</v>
      </c>
      <c r="AI1355">
        <v>34</v>
      </c>
      <c r="AJ1355">
        <v>35</v>
      </c>
      <c r="AK1355">
        <v>38</v>
      </c>
      <c r="AL1355">
        <v>0</v>
      </c>
      <c r="AM1355">
        <v>0.12</v>
      </c>
      <c r="AN1355">
        <v>3.1818181818181821</v>
      </c>
      <c r="AO1355">
        <v>0</v>
      </c>
      <c r="AP1355" t="s">
        <v>4983</v>
      </c>
      <c r="AQ1355" t="s">
        <v>73</v>
      </c>
      <c r="AR1355" t="s">
        <v>191</v>
      </c>
      <c r="AS1355">
        <v>0</v>
      </c>
      <c r="AT1355">
        <v>0</v>
      </c>
      <c r="AU1355">
        <v>0</v>
      </c>
      <c r="AV1355">
        <v>0</v>
      </c>
      <c r="AW1355">
        <v>0</v>
      </c>
      <c r="AX1355">
        <v>0</v>
      </c>
      <c r="AY1355">
        <v>0</v>
      </c>
      <c r="AZ1355" t="s">
        <v>83</v>
      </c>
      <c r="BA1355">
        <v>6</v>
      </c>
      <c r="BB1355">
        <v>0</v>
      </c>
      <c r="BC1355" t="s">
        <v>76</v>
      </c>
      <c r="BD1355">
        <v>0</v>
      </c>
      <c r="BE1355" t="s">
        <v>76</v>
      </c>
      <c r="BF1355">
        <v>4.2780399999999998</v>
      </c>
      <c r="BG1355" t="s">
        <v>5800</v>
      </c>
    </row>
    <row r="1356" spans="1:59" x14ac:dyDescent="0.25">
      <c r="A1356" t="s">
        <v>1545</v>
      </c>
      <c r="B1356" t="s">
        <v>156</v>
      </c>
      <c r="C1356">
        <v>3</v>
      </c>
      <c r="D1356">
        <v>126</v>
      </c>
      <c r="E1356" t="s">
        <v>91</v>
      </c>
      <c r="F1356" t="s">
        <v>66</v>
      </c>
      <c r="G1356" t="s">
        <v>67</v>
      </c>
      <c r="H1356" t="s">
        <v>68</v>
      </c>
      <c r="I1356" t="s">
        <v>3794</v>
      </c>
      <c r="J1356" t="s">
        <v>84</v>
      </c>
      <c r="K1356" t="s">
        <v>70</v>
      </c>
      <c r="L1356">
        <v>50</v>
      </c>
      <c r="M1356">
        <v>1382167</v>
      </c>
      <c r="N1356">
        <v>6</v>
      </c>
      <c r="O1356">
        <v>5</v>
      </c>
      <c r="P1356" t="s">
        <v>111</v>
      </c>
      <c r="Q1356" t="s">
        <v>4475</v>
      </c>
      <c r="R1356">
        <v>12</v>
      </c>
      <c r="S1356" t="s">
        <v>4984</v>
      </c>
      <c r="T1356">
        <v>0</v>
      </c>
      <c r="U1356">
        <v>5</v>
      </c>
      <c r="V1356">
        <v>2</v>
      </c>
      <c r="W1356">
        <v>0</v>
      </c>
      <c r="X1356">
        <v>2</v>
      </c>
      <c r="Y1356">
        <v>2</v>
      </c>
      <c r="Z1356">
        <v>0</v>
      </c>
      <c r="AA1356">
        <v>9</v>
      </c>
      <c r="AB1356">
        <v>50</v>
      </c>
      <c r="AC1356">
        <v>12</v>
      </c>
      <c r="AD1356">
        <v>2</v>
      </c>
      <c r="AE1356">
        <v>2</v>
      </c>
      <c r="AF1356">
        <v>16</v>
      </c>
      <c r="AG1356">
        <v>0</v>
      </c>
      <c r="AH1356">
        <v>38</v>
      </c>
      <c r="AI1356">
        <v>34</v>
      </c>
      <c r="AJ1356">
        <v>36</v>
      </c>
      <c r="AK1356">
        <v>38</v>
      </c>
      <c r="AL1356">
        <v>0</v>
      </c>
      <c r="AM1356">
        <v>0.12</v>
      </c>
      <c r="AN1356">
        <v>3.2727272727272729</v>
      </c>
      <c r="AO1356">
        <v>0</v>
      </c>
      <c r="AP1356" t="s">
        <v>4983</v>
      </c>
      <c r="AQ1356" t="s">
        <v>73</v>
      </c>
      <c r="AR1356" t="s">
        <v>191</v>
      </c>
      <c r="AS1356">
        <v>0</v>
      </c>
      <c r="AT1356">
        <v>0</v>
      </c>
      <c r="AU1356">
        <v>0</v>
      </c>
      <c r="AV1356">
        <v>0</v>
      </c>
      <c r="AW1356">
        <v>0</v>
      </c>
      <c r="AX1356">
        <v>0</v>
      </c>
      <c r="AY1356">
        <v>0</v>
      </c>
      <c r="AZ1356" t="s">
        <v>83</v>
      </c>
      <c r="BA1356">
        <v>6</v>
      </c>
      <c r="BB1356">
        <v>0</v>
      </c>
      <c r="BC1356" t="s">
        <v>76</v>
      </c>
      <c r="BD1356">
        <v>0</v>
      </c>
      <c r="BE1356" t="s">
        <v>76</v>
      </c>
      <c r="BF1356">
        <v>3.8502360000000002</v>
      </c>
      <c r="BG1356" t="s">
        <v>5800</v>
      </c>
    </row>
    <row r="1357" spans="1:59" x14ac:dyDescent="0.25">
      <c r="A1357" t="s">
        <v>1546</v>
      </c>
      <c r="B1357" t="s">
        <v>156</v>
      </c>
      <c r="C1357">
        <v>3</v>
      </c>
      <c r="D1357">
        <v>127</v>
      </c>
      <c r="E1357" t="s">
        <v>91</v>
      </c>
      <c r="F1357" t="s">
        <v>66</v>
      </c>
      <c r="G1357" t="s">
        <v>67</v>
      </c>
      <c r="H1357" t="s">
        <v>68</v>
      </c>
      <c r="I1357" t="s">
        <v>3794</v>
      </c>
      <c r="J1357" t="s">
        <v>84</v>
      </c>
      <c r="K1357" t="s">
        <v>100</v>
      </c>
      <c r="L1357">
        <v>50</v>
      </c>
      <c r="M1357">
        <v>1382169</v>
      </c>
      <c r="N1357">
        <v>6</v>
      </c>
      <c r="O1357">
        <v>5</v>
      </c>
      <c r="P1357" t="s">
        <v>111</v>
      </c>
      <c r="Q1357" t="s">
        <v>4475</v>
      </c>
      <c r="R1357">
        <v>12</v>
      </c>
      <c r="S1357" t="s">
        <v>4986</v>
      </c>
      <c r="T1357">
        <v>0</v>
      </c>
      <c r="U1357">
        <v>9</v>
      </c>
      <c r="V1357">
        <v>0</v>
      </c>
      <c r="W1357">
        <v>0</v>
      </c>
      <c r="X1357">
        <v>0</v>
      </c>
      <c r="Y1357">
        <v>0</v>
      </c>
      <c r="Z1357">
        <v>0</v>
      </c>
      <c r="AA1357">
        <v>9</v>
      </c>
      <c r="AB1357">
        <v>50</v>
      </c>
      <c r="AC1357">
        <v>16</v>
      </c>
      <c r="AD1357">
        <v>0</v>
      </c>
      <c r="AE1357">
        <v>0</v>
      </c>
      <c r="AF1357">
        <v>16</v>
      </c>
      <c r="AG1357">
        <v>0</v>
      </c>
      <c r="AH1357">
        <v>34</v>
      </c>
      <c r="AI1357">
        <v>34</v>
      </c>
      <c r="AJ1357">
        <v>34</v>
      </c>
      <c r="AK1357">
        <v>34</v>
      </c>
      <c r="AL1357">
        <v>0</v>
      </c>
      <c r="AM1357">
        <v>0.12</v>
      </c>
      <c r="AN1357">
        <v>3.0909090909090908</v>
      </c>
      <c r="AO1357">
        <v>0</v>
      </c>
      <c r="AP1357" t="s">
        <v>4985</v>
      </c>
      <c r="AQ1357" t="s">
        <v>73</v>
      </c>
      <c r="AR1357" t="s">
        <v>191</v>
      </c>
      <c r="AS1357">
        <v>0</v>
      </c>
      <c r="AT1357">
        <v>0</v>
      </c>
      <c r="AU1357">
        <v>0</v>
      </c>
      <c r="AV1357">
        <v>0</v>
      </c>
      <c r="AW1357">
        <v>0</v>
      </c>
      <c r="AX1357">
        <v>0</v>
      </c>
      <c r="AY1357">
        <v>0</v>
      </c>
      <c r="AZ1357" t="s">
        <v>74</v>
      </c>
      <c r="BA1357">
        <v>6</v>
      </c>
      <c r="BB1357">
        <v>0</v>
      </c>
      <c r="BC1357" t="s">
        <v>76</v>
      </c>
      <c r="BD1357">
        <v>0</v>
      </c>
      <c r="BE1357" t="s">
        <v>76</v>
      </c>
      <c r="BF1357">
        <v>3.9160520000000001</v>
      </c>
      <c r="BG1357" t="s">
        <v>5800</v>
      </c>
    </row>
    <row r="1358" spans="1:59" x14ac:dyDescent="0.25">
      <c r="A1358" t="s">
        <v>1547</v>
      </c>
      <c r="B1358" t="s">
        <v>156</v>
      </c>
      <c r="C1358">
        <v>3</v>
      </c>
      <c r="D1358">
        <v>128</v>
      </c>
      <c r="E1358" t="s">
        <v>91</v>
      </c>
      <c r="F1358" t="s">
        <v>66</v>
      </c>
      <c r="G1358" t="s">
        <v>67</v>
      </c>
      <c r="H1358" t="s">
        <v>68</v>
      </c>
      <c r="I1358" t="s">
        <v>3794</v>
      </c>
      <c r="J1358" t="s">
        <v>84</v>
      </c>
      <c r="K1358" t="s">
        <v>100</v>
      </c>
      <c r="L1358">
        <v>50</v>
      </c>
      <c r="M1358">
        <v>1382171</v>
      </c>
      <c r="N1358">
        <v>6</v>
      </c>
      <c r="O1358">
        <v>5</v>
      </c>
      <c r="P1358" t="s">
        <v>111</v>
      </c>
      <c r="Q1358" t="s">
        <v>4475</v>
      </c>
      <c r="R1358">
        <v>12</v>
      </c>
      <c r="S1358" t="s">
        <v>4986</v>
      </c>
      <c r="T1358">
        <v>0</v>
      </c>
      <c r="U1358">
        <v>9</v>
      </c>
      <c r="V1358">
        <v>0</v>
      </c>
      <c r="W1358">
        <v>0</v>
      </c>
      <c r="X1358">
        <v>0</v>
      </c>
      <c r="Y1358">
        <v>0</v>
      </c>
      <c r="Z1358">
        <v>0</v>
      </c>
      <c r="AA1358">
        <v>9</v>
      </c>
      <c r="AB1358">
        <v>50</v>
      </c>
      <c r="AC1358">
        <v>16</v>
      </c>
      <c r="AD1358">
        <v>0</v>
      </c>
      <c r="AE1358">
        <v>0</v>
      </c>
      <c r="AF1358">
        <v>16</v>
      </c>
      <c r="AG1358">
        <v>0</v>
      </c>
      <c r="AH1358">
        <v>34</v>
      </c>
      <c r="AI1358">
        <v>34</v>
      </c>
      <c r="AJ1358">
        <v>34</v>
      </c>
      <c r="AK1358">
        <v>34</v>
      </c>
      <c r="AL1358">
        <v>0</v>
      </c>
      <c r="AM1358">
        <v>0.12</v>
      </c>
      <c r="AN1358">
        <v>3.0909090909090908</v>
      </c>
      <c r="AO1358">
        <v>0</v>
      </c>
      <c r="AP1358" t="s">
        <v>4985</v>
      </c>
      <c r="AQ1358" t="s">
        <v>73</v>
      </c>
      <c r="AR1358" t="s">
        <v>191</v>
      </c>
      <c r="AS1358">
        <v>0</v>
      </c>
      <c r="AT1358">
        <v>0</v>
      </c>
      <c r="AU1358">
        <v>0</v>
      </c>
      <c r="AV1358">
        <v>0</v>
      </c>
      <c r="AW1358">
        <v>0</v>
      </c>
      <c r="AX1358">
        <v>0</v>
      </c>
      <c r="AY1358">
        <v>0</v>
      </c>
      <c r="AZ1358" t="s">
        <v>74</v>
      </c>
      <c r="BA1358">
        <v>6</v>
      </c>
      <c r="BB1358">
        <v>0</v>
      </c>
      <c r="BC1358" t="s">
        <v>76</v>
      </c>
      <c r="BD1358">
        <v>0</v>
      </c>
      <c r="BE1358" t="s">
        <v>76</v>
      </c>
      <c r="BF1358">
        <v>4.2780399999999998</v>
      </c>
      <c r="BG1358" t="s">
        <v>5800</v>
      </c>
    </row>
    <row r="1359" spans="1:59" x14ac:dyDescent="0.25">
      <c r="A1359" t="s">
        <v>1548</v>
      </c>
      <c r="B1359" t="s">
        <v>156</v>
      </c>
      <c r="C1359">
        <v>3</v>
      </c>
      <c r="D1359">
        <v>129</v>
      </c>
      <c r="E1359" t="s">
        <v>91</v>
      </c>
      <c r="F1359" t="s">
        <v>66</v>
      </c>
      <c r="G1359" t="s">
        <v>67</v>
      </c>
      <c r="H1359" t="s">
        <v>68</v>
      </c>
      <c r="I1359" t="s">
        <v>3794</v>
      </c>
      <c r="J1359" t="s">
        <v>84</v>
      </c>
      <c r="K1359" t="s">
        <v>100</v>
      </c>
      <c r="L1359">
        <v>50</v>
      </c>
      <c r="M1359">
        <v>1382173</v>
      </c>
      <c r="N1359">
        <v>6</v>
      </c>
      <c r="O1359">
        <v>5</v>
      </c>
      <c r="P1359" t="s">
        <v>111</v>
      </c>
      <c r="Q1359" t="s">
        <v>4475</v>
      </c>
      <c r="R1359">
        <v>12</v>
      </c>
      <c r="S1359" t="s">
        <v>4986</v>
      </c>
      <c r="T1359">
        <v>0</v>
      </c>
      <c r="U1359">
        <v>9</v>
      </c>
      <c r="V1359">
        <v>0</v>
      </c>
      <c r="W1359">
        <v>0</v>
      </c>
      <c r="X1359">
        <v>0</v>
      </c>
      <c r="Y1359">
        <v>0</v>
      </c>
      <c r="Z1359">
        <v>0</v>
      </c>
      <c r="AA1359">
        <v>9</v>
      </c>
      <c r="AB1359">
        <v>50</v>
      </c>
      <c r="AC1359">
        <v>16</v>
      </c>
      <c r="AD1359">
        <v>0</v>
      </c>
      <c r="AE1359">
        <v>0</v>
      </c>
      <c r="AF1359">
        <v>16</v>
      </c>
      <c r="AG1359">
        <v>0</v>
      </c>
      <c r="AH1359">
        <v>34</v>
      </c>
      <c r="AI1359">
        <v>34</v>
      </c>
      <c r="AJ1359">
        <v>34</v>
      </c>
      <c r="AK1359">
        <v>34</v>
      </c>
      <c r="AL1359">
        <v>0</v>
      </c>
      <c r="AM1359">
        <v>0.12</v>
      </c>
      <c r="AN1359">
        <v>3.0909090909090908</v>
      </c>
      <c r="AO1359">
        <v>0</v>
      </c>
      <c r="AP1359" t="s">
        <v>4985</v>
      </c>
      <c r="AQ1359" t="s">
        <v>73</v>
      </c>
      <c r="AR1359" t="s">
        <v>191</v>
      </c>
      <c r="AS1359">
        <v>0</v>
      </c>
      <c r="AT1359">
        <v>0</v>
      </c>
      <c r="AU1359">
        <v>0</v>
      </c>
      <c r="AV1359">
        <v>0</v>
      </c>
      <c r="AW1359">
        <v>0</v>
      </c>
      <c r="AX1359">
        <v>0</v>
      </c>
      <c r="AY1359">
        <v>0</v>
      </c>
      <c r="AZ1359" t="s">
        <v>74</v>
      </c>
      <c r="BA1359">
        <v>6</v>
      </c>
      <c r="BB1359">
        <v>0</v>
      </c>
      <c r="BC1359" t="s">
        <v>76</v>
      </c>
      <c r="BD1359">
        <v>0</v>
      </c>
      <c r="BE1359" t="s">
        <v>76</v>
      </c>
      <c r="BF1359">
        <v>4.212224</v>
      </c>
      <c r="BG1359" t="s">
        <v>5800</v>
      </c>
    </row>
    <row r="1360" spans="1:59" x14ac:dyDescent="0.25">
      <c r="A1360" t="s">
        <v>1549</v>
      </c>
      <c r="B1360" t="s">
        <v>156</v>
      </c>
      <c r="C1360">
        <v>3</v>
      </c>
      <c r="D1360">
        <v>130</v>
      </c>
      <c r="E1360" t="s">
        <v>91</v>
      </c>
      <c r="F1360" t="s">
        <v>66</v>
      </c>
      <c r="G1360" t="s">
        <v>67</v>
      </c>
      <c r="H1360" t="s">
        <v>68</v>
      </c>
      <c r="I1360" t="s">
        <v>3794</v>
      </c>
      <c r="J1360" t="s">
        <v>84</v>
      </c>
      <c r="K1360" t="s">
        <v>100</v>
      </c>
      <c r="L1360">
        <v>50</v>
      </c>
      <c r="M1360">
        <v>1382175</v>
      </c>
      <c r="N1360">
        <v>6</v>
      </c>
      <c r="O1360">
        <v>5</v>
      </c>
      <c r="P1360" t="s">
        <v>111</v>
      </c>
      <c r="Q1360" t="s">
        <v>4475</v>
      </c>
      <c r="R1360">
        <v>12</v>
      </c>
      <c r="S1360" t="s">
        <v>4986</v>
      </c>
      <c r="T1360">
        <v>0</v>
      </c>
      <c r="U1360">
        <v>9</v>
      </c>
      <c r="V1360">
        <v>0</v>
      </c>
      <c r="W1360">
        <v>0</v>
      </c>
      <c r="X1360">
        <v>0</v>
      </c>
      <c r="Y1360">
        <v>0</v>
      </c>
      <c r="Z1360">
        <v>0</v>
      </c>
      <c r="AA1360">
        <v>9</v>
      </c>
      <c r="AB1360">
        <v>50</v>
      </c>
      <c r="AC1360">
        <v>16</v>
      </c>
      <c r="AD1360">
        <v>0</v>
      </c>
      <c r="AE1360">
        <v>0</v>
      </c>
      <c r="AF1360">
        <v>16</v>
      </c>
      <c r="AG1360">
        <v>0</v>
      </c>
      <c r="AH1360">
        <v>34</v>
      </c>
      <c r="AI1360">
        <v>34</v>
      </c>
      <c r="AJ1360">
        <v>34</v>
      </c>
      <c r="AK1360">
        <v>34</v>
      </c>
      <c r="AL1360">
        <v>0</v>
      </c>
      <c r="AM1360">
        <v>0.12</v>
      </c>
      <c r="AN1360">
        <v>3.0909090909090908</v>
      </c>
      <c r="AO1360">
        <v>0</v>
      </c>
      <c r="AP1360" t="s">
        <v>4985</v>
      </c>
      <c r="AQ1360" t="s">
        <v>73</v>
      </c>
      <c r="AR1360" t="s">
        <v>191</v>
      </c>
      <c r="AS1360">
        <v>0</v>
      </c>
      <c r="AT1360">
        <v>0</v>
      </c>
      <c r="AU1360">
        <v>0</v>
      </c>
      <c r="AV1360">
        <v>0</v>
      </c>
      <c r="AW1360">
        <v>0</v>
      </c>
      <c r="AX1360">
        <v>0</v>
      </c>
      <c r="AY1360">
        <v>0</v>
      </c>
      <c r="AZ1360" t="s">
        <v>74</v>
      </c>
      <c r="BA1360">
        <v>6</v>
      </c>
      <c r="BB1360">
        <v>0</v>
      </c>
      <c r="BC1360" t="s">
        <v>76</v>
      </c>
      <c r="BD1360">
        <v>0</v>
      </c>
      <c r="BE1360" t="s">
        <v>76</v>
      </c>
      <c r="BF1360">
        <v>4.212224</v>
      </c>
      <c r="BG1360" t="s">
        <v>5800</v>
      </c>
    </row>
    <row r="1361" spans="1:59" x14ac:dyDescent="0.25">
      <c r="A1361" t="s">
        <v>1550</v>
      </c>
      <c r="B1361" t="s">
        <v>156</v>
      </c>
      <c r="C1361">
        <v>3</v>
      </c>
      <c r="D1361">
        <v>131</v>
      </c>
      <c r="E1361" t="s">
        <v>91</v>
      </c>
      <c r="F1361" t="s">
        <v>66</v>
      </c>
      <c r="G1361" t="s">
        <v>67</v>
      </c>
      <c r="H1361" t="s">
        <v>68</v>
      </c>
      <c r="I1361" t="s">
        <v>3794</v>
      </c>
      <c r="J1361" t="s">
        <v>7</v>
      </c>
      <c r="K1361" t="s">
        <v>70</v>
      </c>
      <c r="L1361">
        <v>0</v>
      </c>
      <c r="M1361">
        <v>3551931</v>
      </c>
      <c r="N1361">
        <v>20</v>
      </c>
      <c r="O1361">
        <v>5</v>
      </c>
      <c r="P1361" t="s">
        <v>111</v>
      </c>
      <c r="Q1361" t="s">
        <v>4475</v>
      </c>
      <c r="R1361">
        <v>12</v>
      </c>
      <c r="S1361" t="s">
        <v>5092</v>
      </c>
      <c r="T1361">
        <v>1</v>
      </c>
      <c r="U1361">
        <v>1</v>
      </c>
      <c r="V1361">
        <v>0</v>
      </c>
      <c r="W1361">
        <v>0</v>
      </c>
      <c r="X1361">
        <v>0</v>
      </c>
      <c r="Y1361">
        <v>7</v>
      </c>
      <c r="Z1361">
        <v>4</v>
      </c>
      <c r="AA1361">
        <v>8</v>
      </c>
      <c r="AB1361">
        <v>50</v>
      </c>
      <c r="AC1361">
        <v>1</v>
      </c>
      <c r="AD1361">
        <v>0</v>
      </c>
      <c r="AE1361">
        <v>9</v>
      </c>
      <c r="AF1361">
        <v>10</v>
      </c>
      <c r="AG1361">
        <v>0</v>
      </c>
      <c r="AH1361">
        <v>49</v>
      </c>
      <c r="AI1361">
        <v>40</v>
      </c>
      <c r="AJ1361">
        <v>40</v>
      </c>
      <c r="AK1361">
        <v>49</v>
      </c>
      <c r="AL1361">
        <v>0</v>
      </c>
      <c r="AM1361">
        <v>0.4</v>
      </c>
      <c r="AN1361">
        <v>3.6363636363636367</v>
      </c>
      <c r="AO1361">
        <v>0</v>
      </c>
      <c r="AP1361" t="s">
        <v>4983</v>
      </c>
      <c r="AQ1361" t="s">
        <v>73</v>
      </c>
      <c r="AR1361" t="s">
        <v>191</v>
      </c>
      <c r="AS1361">
        <v>0</v>
      </c>
      <c r="AT1361">
        <v>0</v>
      </c>
      <c r="AU1361">
        <v>0</v>
      </c>
      <c r="AV1361">
        <v>0</v>
      </c>
      <c r="AW1361">
        <v>0</v>
      </c>
      <c r="AX1361">
        <v>0</v>
      </c>
      <c r="AY1361">
        <v>0</v>
      </c>
      <c r="AZ1361" t="s">
        <v>83</v>
      </c>
      <c r="BA1361">
        <v>20</v>
      </c>
      <c r="BB1361">
        <v>0</v>
      </c>
      <c r="BC1361" t="s">
        <v>76</v>
      </c>
      <c r="BD1361">
        <v>0</v>
      </c>
      <c r="BE1361" t="s">
        <v>76</v>
      </c>
      <c r="BF1361">
        <v>2.0732039999999996</v>
      </c>
      <c r="BG1361" t="s">
        <v>5800</v>
      </c>
    </row>
    <row r="1362" spans="1:59" x14ac:dyDescent="0.25">
      <c r="A1362" t="s">
        <v>1551</v>
      </c>
      <c r="B1362" t="s">
        <v>156</v>
      </c>
      <c r="C1362">
        <v>3</v>
      </c>
      <c r="D1362">
        <v>132</v>
      </c>
      <c r="E1362" t="s">
        <v>91</v>
      </c>
      <c r="F1362" t="s">
        <v>66</v>
      </c>
      <c r="G1362" t="s">
        <v>67</v>
      </c>
      <c r="H1362" t="s">
        <v>68</v>
      </c>
      <c r="I1362" t="s">
        <v>6</v>
      </c>
      <c r="J1362" t="s">
        <v>1518</v>
      </c>
      <c r="K1362" t="s">
        <v>70</v>
      </c>
      <c r="L1362">
        <v>50</v>
      </c>
      <c r="M1362">
        <v>1382179</v>
      </c>
      <c r="N1362">
        <v>20</v>
      </c>
      <c r="O1362">
        <v>5</v>
      </c>
      <c r="P1362" t="s">
        <v>111</v>
      </c>
      <c r="Q1362" t="s">
        <v>4475</v>
      </c>
      <c r="R1362">
        <v>12</v>
      </c>
      <c r="S1362" t="s">
        <v>4987</v>
      </c>
      <c r="T1362">
        <v>2</v>
      </c>
      <c r="U1362">
        <v>5</v>
      </c>
      <c r="V1362">
        <v>0</v>
      </c>
      <c r="W1362">
        <v>0</v>
      </c>
      <c r="X1362">
        <v>0</v>
      </c>
      <c r="Y1362">
        <v>0</v>
      </c>
      <c r="Z1362">
        <v>2</v>
      </c>
      <c r="AA1362">
        <v>5</v>
      </c>
      <c r="AB1362">
        <v>50</v>
      </c>
      <c r="AC1362">
        <v>21</v>
      </c>
      <c r="AD1362">
        <v>0</v>
      </c>
      <c r="AE1362">
        <v>0</v>
      </c>
      <c r="AF1362">
        <v>21</v>
      </c>
      <c r="AG1362">
        <v>0</v>
      </c>
      <c r="AH1362">
        <v>29</v>
      </c>
      <c r="AI1362">
        <v>29</v>
      </c>
      <c r="AJ1362">
        <v>29</v>
      </c>
      <c r="AK1362">
        <v>29</v>
      </c>
      <c r="AL1362">
        <v>0</v>
      </c>
      <c r="AM1362">
        <v>0.4</v>
      </c>
      <c r="AN1362">
        <v>2.6363636363636362</v>
      </c>
      <c r="AO1362">
        <v>0</v>
      </c>
      <c r="AP1362" t="s">
        <v>103</v>
      </c>
      <c r="AQ1362" t="s">
        <v>73</v>
      </c>
      <c r="AR1362" t="s">
        <v>191</v>
      </c>
      <c r="AS1362">
        <v>0</v>
      </c>
      <c r="AT1362">
        <v>0</v>
      </c>
      <c r="AU1362">
        <v>0</v>
      </c>
      <c r="AV1362">
        <v>0</v>
      </c>
      <c r="AW1362">
        <v>0</v>
      </c>
      <c r="AX1362">
        <v>0</v>
      </c>
      <c r="AY1362">
        <v>0</v>
      </c>
      <c r="AZ1362" t="s">
        <v>80</v>
      </c>
      <c r="BA1362">
        <v>20</v>
      </c>
      <c r="BB1362">
        <v>0</v>
      </c>
      <c r="BC1362" t="s">
        <v>76</v>
      </c>
      <c r="BD1362">
        <v>0</v>
      </c>
      <c r="BE1362" t="s">
        <v>76</v>
      </c>
      <c r="BF1362">
        <v>5.2433413333333325</v>
      </c>
      <c r="BG1362" t="s">
        <v>5800</v>
      </c>
    </row>
    <row r="1363" spans="1:59" x14ac:dyDescent="0.25">
      <c r="A1363" t="s">
        <v>1552</v>
      </c>
      <c r="B1363" t="s">
        <v>156</v>
      </c>
      <c r="C1363">
        <v>3</v>
      </c>
      <c r="D1363">
        <v>133</v>
      </c>
      <c r="E1363" t="s">
        <v>91</v>
      </c>
      <c r="F1363" t="s">
        <v>66</v>
      </c>
      <c r="G1363" t="s">
        <v>67</v>
      </c>
      <c r="H1363" t="s">
        <v>68</v>
      </c>
      <c r="I1363" t="s">
        <v>10</v>
      </c>
      <c r="J1363" t="s">
        <v>10</v>
      </c>
      <c r="K1363" t="s">
        <v>100</v>
      </c>
      <c r="L1363">
        <v>50</v>
      </c>
      <c r="M1363">
        <v>1382181</v>
      </c>
      <c r="N1363">
        <v>0</v>
      </c>
      <c r="O1363">
        <v>5</v>
      </c>
      <c r="P1363" t="s">
        <v>111</v>
      </c>
      <c r="Q1363" t="s">
        <v>4475</v>
      </c>
      <c r="R1363">
        <v>12</v>
      </c>
      <c r="S1363" t="s">
        <v>5038</v>
      </c>
      <c r="T1363">
        <v>0</v>
      </c>
      <c r="U1363">
        <v>0</v>
      </c>
      <c r="V1363">
        <v>0</v>
      </c>
      <c r="W1363">
        <v>0</v>
      </c>
      <c r="X1363">
        <v>0</v>
      </c>
      <c r="Y1363">
        <v>0</v>
      </c>
      <c r="Z1363">
        <v>0</v>
      </c>
      <c r="AA1363">
        <v>0</v>
      </c>
      <c r="AB1363">
        <v>50</v>
      </c>
      <c r="AC1363">
        <v>0</v>
      </c>
      <c r="AD1363">
        <v>0</v>
      </c>
      <c r="AE1363">
        <v>0</v>
      </c>
      <c r="AF1363">
        <v>0</v>
      </c>
      <c r="AG1363">
        <v>0</v>
      </c>
      <c r="AH1363">
        <v>50</v>
      </c>
      <c r="AI1363">
        <v>50</v>
      </c>
      <c r="AJ1363">
        <v>50</v>
      </c>
      <c r="AK1363">
        <v>50</v>
      </c>
      <c r="AL1363">
        <v>0</v>
      </c>
      <c r="AM1363">
        <v>0</v>
      </c>
      <c r="AN1363">
        <v>4.5454545454545459</v>
      </c>
      <c r="AO1363">
        <v>0</v>
      </c>
      <c r="AP1363" t="s">
        <v>113</v>
      </c>
      <c r="AQ1363" t="s">
        <v>86</v>
      </c>
      <c r="AR1363" t="s">
        <v>191</v>
      </c>
      <c r="AS1363">
        <v>0</v>
      </c>
      <c r="AT1363">
        <v>0</v>
      </c>
      <c r="AU1363">
        <v>0</v>
      </c>
      <c r="AV1363">
        <v>0</v>
      </c>
      <c r="AW1363">
        <v>0</v>
      </c>
      <c r="AX1363">
        <v>0</v>
      </c>
      <c r="AY1363">
        <v>0</v>
      </c>
      <c r="AZ1363" t="s">
        <v>74</v>
      </c>
      <c r="BA1363">
        <v>0</v>
      </c>
      <c r="BB1363">
        <v>0</v>
      </c>
      <c r="BC1363" t="s">
        <v>81</v>
      </c>
      <c r="BD1363">
        <v>1</v>
      </c>
      <c r="BE1363" t="s">
        <v>76</v>
      </c>
      <c r="BF1363">
        <v>0</v>
      </c>
      <c r="BG1363" t="s">
        <v>5800</v>
      </c>
    </row>
    <row r="1364" spans="1:59" x14ac:dyDescent="0.25">
      <c r="A1364" t="s">
        <v>1553</v>
      </c>
      <c r="B1364" t="s">
        <v>156</v>
      </c>
      <c r="C1364">
        <v>3</v>
      </c>
      <c r="D1364">
        <v>134</v>
      </c>
      <c r="E1364" t="s">
        <v>91</v>
      </c>
      <c r="F1364" t="s">
        <v>66</v>
      </c>
      <c r="G1364" t="s">
        <v>67</v>
      </c>
      <c r="H1364" t="s">
        <v>68</v>
      </c>
      <c r="I1364" t="s">
        <v>4</v>
      </c>
      <c r="J1364" t="s">
        <v>3</v>
      </c>
      <c r="K1364" t="s">
        <v>70</v>
      </c>
      <c r="L1364">
        <v>50</v>
      </c>
      <c r="M1364">
        <v>1382193</v>
      </c>
      <c r="N1364">
        <v>10</v>
      </c>
      <c r="O1364">
        <v>5</v>
      </c>
      <c r="P1364" t="s">
        <v>111</v>
      </c>
      <c r="Q1364" t="s">
        <v>4476</v>
      </c>
      <c r="R1364">
        <v>13</v>
      </c>
      <c r="S1364" t="s">
        <v>4988</v>
      </c>
      <c r="T1364">
        <v>0</v>
      </c>
      <c r="U1364">
        <v>0</v>
      </c>
      <c r="V1364">
        <v>0</v>
      </c>
      <c r="W1364">
        <v>0</v>
      </c>
      <c r="X1364">
        <v>0</v>
      </c>
      <c r="Y1364">
        <v>37</v>
      </c>
      <c r="Z1364">
        <v>29</v>
      </c>
      <c r="AA1364">
        <v>37</v>
      </c>
      <c r="AB1364">
        <v>50</v>
      </c>
      <c r="AC1364">
        <v>0</v>
      </c>
      <c r="AD1364">
        <v>0</v>
      </c>
      <c r="AE1364">
        <v>61</v>
      </c>
      <c r="AF1364">
        <v>61</v>
      </c>
      <c r="AG1364">
        <v>0</v>
      </c>
      <c r="AH1364">
        <v>50</v>
      </c>
      <c r="AI1364">
        <v>-11</v>
      </c>
      <c r="AJ1364">
        <v>-11</v>
      </c>
      <c r="AK1364">
        <v>50</v>
      </c>
      <c r="AL1364">
        <v>0</v>
      </c>
      <c r="AM1364">
        <v>0.2</v>
      </c>
      <c r="AN1364">
        <v>-1</v>
      </c>
      <c r="AO1364">
        <v>0</v>
      </c>
      <c r="AP1364" t="s">
        <v>102</v>
      </c>
      <c r="AQ1364" t="s">
        <v>73</v>
      </c>
      <c r="AR1364" t="s">
        <v>191</v>
      </c>
      <c r="AS1364">
        <v>0</v>
      </c>
      <c r="AT1364">
        <v>0</v>
      </c>
      <c r="AU1364">
        <v>0</v>
      </c>
      <c r="AV1364">
        <v>0</v>
      </c>
      <c r="AW1364">
        <v>0</v>
      </c>
      <c r="AX1364">
        <v>0</v>
      </c>
      <c r="AY1364">
        <v>0</v>
      </c>
      <c r="AZ1364" t="s">
        <v>83</v>
      </c>
      <c r="BA1364">
        <v>10</v>
      </c>
      <c r="BB1364">
        <v>0</v>
      </c>
      <c r="BC1364" t="s">
        <v>75</v>
      </c>
      <c r="BD1364">
        <v>0</v>
      </c>
      <c r="BE1364" t="s">
        <v>76</v>
      </c>
      <c r="BF1364">
        <v>0</v>
      </c>
      <c r="BG1364" t="s">
        <v>5801</v>
      </c>
    </row>
    <row r="1365" spans="1:59" x14ac:dyDescent="0.25">
      <c r="A1365" t="s">
        <v>1554</v>
      </c>
      <c r="B1365" t="s">
        <v>156</v>
      </c>
      <c r="C1365">
        <v>3</v>
      </c>
      <c r="D1365">
        <v>135</v>
      </c>
      <c r="E1365" t="s">
        <v>91</v>
      </c>
      <c r="F1365" t="s">
        <v>66</v>
      </c>
      <c r="G1365" t="s">
        <v>67</v>
      </c>
      <c r="H1365" t="s">
        <v>68</v>
      </c>
      <c r="I1365" t="s">
        <v>4</v>
      </c>
      <c r="J1365" t="s">
        <v>3</v>
      </c>
      <c r="K1365" t="s">
        <v>70</v>
      </c>
      <c r="L1365">
        <v>50</v>
      </c>
      <c r="M1365">
        <v>1382195</v>
      </c>
      <c r="N1365">
        <v>10</v>
      </c>
      <c r="O1365">
        <v>5</v>
      </c>
      <c r="P1365" t="s">
        <v>111</v>
      </c>
      <c r="Q1365" t="s">
        <v>4476</v>
      </c>
      <c r="R1365">
        <v>13</v>
      </c>
      <c r="S1365" t="s">
        <v>4988</v>
      </c>
      <c r="T1365">
        <v>0</v>
      </c>
      <c r="U1365">
        <v>0</v>
      </c>
      <c r="V1365">
        <v>3</v>
      </c>
      <c r="W1365">
        <v>0</v>
      </c>
      <c r="X1365">
        <v>3</v>
      </c>
      <c r="Y1365">
        <v>35</v>
      </c>
      <c r="Z1365">
        <v>29</v>
      </c>
      <c r="AA1365">
        <v>38</v>
      </c>
      <c r="AB1365">
        <v>50</v>
      </c>
      <c r="AC1365">
        <v>0</v>
      </c>
      <c r="AD1365">
        <v>3</v>
      </c>
      <c r="AE1365">
        <v>59</v>
      </c>
      <c r="AF1365">
        <v>62</v>
      </c>
      <c r="AG1365">
        <v>0</v>
      </c>
      <c r="AH1365">
        <v>50</v>
      </c>
      <c r="AI1365">
        <v>-12</v>
      </c>
      <c r="AJ1365">
        <v>-9</v>
      </c>
      <c r="AK1365">
        <v>50</v>
      </c>
      <c r="AL1365">
        <v>0</v>
      </c>
      <c r="AM1365">
        <v>0.2</v>
      </c>
      <c r="AN1365">
        <v>-0.81818181818181823</v>
      </c>
      <c r="AO1365">
        <v>0</v>
      </c>
      <c r="AP1365" t="s">
        <v>102</v>
      </c>
      <c r="AQ1365" t="s">
        <v>73</v>
      </c>
      <c r="AR1365" t="s">
        <v>191</v>
      </c>
      <c r="AS1365">
        <v>0</v>
      </c>
      <c r="AT1365">
        <v>0</v>
      </c>
      <c r="AU1365">
        <v>0</v>
      </c>
      <c r="AV1365">
        <v>0</v>
      </c>
      <c r="AW1365">
        <v>0</v>
      </c>
      <c r="AX1365">
        <v>0</v>
      </c>
      <c r="AY1365">
        <v>0</v>
      </c>
      <c r="AZ1365" t="s">
        <v>83</v>
      </c>
      <c r="BA1365">
        <v>10</v>
      </c>
      <c r="BB1365">
        <v>0</v>
      </c>
      <c r="BC1365" t="s">
        <v>76</v>
      </c>
      <c r="BD1365">
        <v>0</v>
      </c>
      <c r="BE1365" t="s">
        <v>76</v>
      </c>
      <c r="BF1365">
        <v>0</v>
      </c>
      <c r="BG1365" t="s">
        <v>5801</v>
      </c>
    </row>
    <row r="1366" spans="1:59" x14ac:dyDescent="0.25">
      <c r="A1366" t="s">
        <v>1555</v>
      </c>
      <c r="B1366" t="s">
        <v>156</v>
      </c>
      <c r="C1366">
        <v>3</v>
      </c>
      <c r="D1366">
        <v>136</v>
      </c>
      <c r="E1366" t="s">
        <v>91</v>
      </c>
      <c r="F1366" t="s">
        <v>66</v>
      </c>
      <c r="G1366" t="s">
        <v>67</v>
      </c>
      <c r="H1366" t="s">
        <v>68</v>
      </c>
      <c r="I1366" t="s">
        <v>4</v>
      </c>
      <c r="J1366" t="s">
        <v>3</v>
      </c>
      <c r="K1366" t="s">
        <v>70</v>
      </c>
      <c r="L1366">
        <v>50</v>
      </c>
      <c r="M1366">
        <v>1382197</v>
      </c>
      <c r="N1366">
        <v>10</v>
      </c>
      <c r="O1366">
        <v>5</v>
      </c>
      <c r="P1366" t="s">
        <v>111</v>
      </c>
      <c r="Q1366" t="s">
        <v>4476</v>
      </c>
      <c r="R1366">
        <v>13</v>
      </c>
      <c r="S1366" t="s">
        <v>4988</v>
      </c>
      <c r="T1366">
        <v>0</v>
      </c>
      <c r="U1366">
        <v>0</v>
      </c>
      <c r="V1366">
        <v>3</v>
      </c>
      <c r="W1366">
        <v>0</v>
      </c>
      <c r="X1366">
        <v>3</v>
      </c>
      <c r="Y1366">
        <v>35</v>
      </c>
      <c r="Z1366">
        <v>29</v>
      </c>
      <c r="AA1366">
        <v>38</v>
      </c>
      <c r="AB1366">
        <v>50</v>
      </c>
      <c r="AC1366">
        <v>0</v>
      </c>
      <c r="AD1366">
        <v>3</v>
      </c>
      <c r="AE1366">
        <v>59</v>
      </c>
      <c r="AF1366">
        <v>62</v>
      </c>
      <c r="AG1366">
        <v>0</v>
      </c>
      <c r="AH1366">
        <v>50</v>
      </c>
      <c r="AI1366">
        <v>-12</v>
      </c>
      <c r="AJ1366">
        <v>-9</v>
      </c>
      <c r="AK1366">
        <v>50</v>
      </c>
      <c r="AL1366">
        <v>0</v>
      </c>
      <c r="AM1366">
        <v>0.2</v>
      </c>
      <c r="AN1366">
        <v>-0.81818181818181823</v>
      </c>
      <c r="AO1366">
        <v>0</v>
      </c>
      <c r="AP1366" t="s">
        <v>102</v>
      </c>
      <c r="AQ1366" t="s">
        <v>73</v>
      </c>
      <c r="AR1366" t="s">
        <v>191</v>
      </c>
      <c r="AS1366">
        <v>0</v>
      </c>
      <c r="AT1366">
        <v>0</v>
      </c>
      <c r="AU1366">
        <v>0</v>
      </c>
      <c r="AV1366">
        <v>0</v>
      </c>
      <c r="AW1366">
        <v>0</v>
      </c>
      <c r="AX1366">
        <v>0</v>
      </c>
      <c r="AY1366">
        <v>0</v>
      </c>
      <c r="AZ1366" t="s">
        <v>83</v>
      </c>
      <c r="BA1366">
        <v>10</v>
      </c>
      <c r="BB1366">
        <v>0</v>
      </c>
      <c r="BC1366" t="s">
        <v>76</v>
      </c>
      <c r="BD1366">
        <v>0</v>
      </c>
      <c r="BE1366" t="s">
        <v>76</v>
      </c>
      <c r="BF1366">
        <v>0</v>
      </c>
      <c r="BG1366" t="s">
        <v>5801</v>
      </c>
    </row>
    <row r="1367" spans="1:59" x14ac:dyDescent="0.25">
      <c r="A1367" t="s">
        <v>1556</v>
      </c>
      <c r="B1367" t="s">
        <v>156</v>
      </c>
      <c r="C1367">
        <v>3</v>
      </c>
      <c r="D1367">
        <v>137</v>
      </c>
      <c r="E1367" t="s">
        <v>91</v>
      </c>
      <c r="F1367" t="s">
        <v>66</v>
      </c>
      <c r="G1367" t="s">
        <v>67</v>
      </c>
      <c r="H1367" t="s">
        <v>68</v>
      </c>
      <c r="I1367" t="s">
        <v>4</v>
      </c>
      <c r="J1367" t="s">
        <v>3</v>
      </c>
      <c r="K1367" t="s">
        <v>70</v>
      </c>
      <c r="L1367">
        <v>50</v>
      </c>
      <c r="M1367">
        <v>1382199</v>
      </c>
      <c r="N1367">
        <v>10</v>
      </c>
      <c r="O1367">
        <v>5</v>
      </c>
      <c r="P1367" t="s">
        <v>111</v>
      </c>
      <c r="Q1367" t="s">
        <v>4476</v>
      </c>
      <c r="R1367">
        <v>13</v>
      </c>
      <c r="S1367" t="s">
        <v>4988</v>
      </c>
      <c r="T1367">
        <v>0</v>
      </c>
      <c r="U1367">
        <v>0</v>
      </c>
      <c r="V1367">
        <v>3</v>
      </c>
      <c r="W1367">
        <v>0</v>
      </c>
      <c r="X1367">
        <v>3</v>
      </c>
      <c r="Y1367">
        <v>35</v>
      </c>
      <c r="Z1367">
        <v>29</v>
      </c>
      <c r="AA1367">
        <v>38</v>
      </c>
      <c r="AB1367">
        <v>50</v>
      </c>
      <c r="AC1367">
        <v>0</v>
      </c>
      <c r="AD1367">
        <v>3</v>
      </c>
      <c r="AE1367">
        <v>59</v>
      </c>
      <c r="AF1367">
        <v>62</v>
      </c>
      <c r="AG1367">
        <v>0</v>
      </c>
      <c r="AH1367">
        <v>50</v>
      </c>
      <c r="AI1367">
        <v>-12</v>
      </c>
      <c r="AJ1367">
        <v>-9</v>
      </c>
      <c r="AK1367">
        <v>50</v>
      </c>
      <c r="AL1367">
        <v>0</v>
      </c>
      <c r="AM1367">
        <v>0.2</v>
      </c>
      <c r="AN1367">
        <v>-0.81818181818181823</v>
      </c>
      <c r="AO1367">
        <v>0</v>
      </c>
      <c r="AP1367" t="s">
        <v>102</v>
      </c>
      <c r="AQ1367" t="s">
        <v>73</v>
      </c>
      <c r="AR1367" t="s">
        <v>191</v>
      </c>
      <c r="AS1367">
        <v>0</v>
      </c>
      <c r="AT1367">
        <v>0</v>
      </c>
      <c r="AU1367">
        <v>0</v>
      </c>
      <c r="AV1367">
        <v>0</v>
      </c>
      <c r="AW1367">
        <v>0</v>
      </c>
      <c r="AX1367">
        <v>0</v>
      </c>
      <c r="AY1367">
        <v>0</v>
      </c>
      <c r="AZ1367" t="s">
        <v>83</v>
      </c>
      <c r="BA1367">
        <v>10</v>
      </c>
      <c r="BB1367">
        <v>0</v>
      </c>
      <c r="BC1367" t="s">
        <v>76</v>
      </c>
      <c r="BD1367">
        <v>0</v>
      </c>
      <c r="BE1367" t="s">
        <v>76</v>
      </c>
      <c r="BF1367">
        <v>0</v>
      </c>
      <c r="BG1367" t="s">
        <v>5801</v>
      </c>
    </row>
    <row r="1368" spans="1:59" x14ac:dyDescent="0.25">
      <c r="A1368" t="s">
        <v>1557</v>
      </c>
      <c r="B1368" t="s">
        <v>156</v>
      </c>
      <c r="C1368">
        <v>3</v>
      </c>
      <c r="D1368">
        <v>138</v>
      </c>
      <c r="E1368" t="s">
        <v>91</v>
      </c>
      <c r="F1368" t="s">
        <v>66</v>
      </c>
      <c r="G1368" t="s">
        <v>67</v>
      </c>
      <c r="H1368" t="s">
        <v>68</v>
      </c>
      <c r="I1368" t="s">
        <v>4</v>
      </c>
      <c r="J1368" t="s">
        <v>3</v>
      </c>
      <c r="K1368" t="s">
        <v>70</v>
      </c>
      <c r="L1368">
        <v>50</v>
      </c>
      <c r="M1368">
        <v>1382201</v>
      </c>
      <c r="N1368">
        <v>10</v>
      </c>
      <c r="O1368">
        <v>5</v>
      </c>
      <c r="P1368" t="s">
        <v>111</v>
      </c>
      <c r="Q1368" t="s">
        <v>4476</v>
      </c>
      <c r="R1368">
        <v>13</v>
      </c>
      <c r="S1368" t="s">
        <v>4988</v>
      </c>
      <c r="T1368">
        <v>0</v>
      </c>
      <c r="U1368">
        <v>0</v>
      </c>
      <c r="V1368">
        <v>3</v>
      </c>
      <c r="W1368">
        <v>0</v>
      </c>
      <c r="X1368">
        <v>3</v>
      </c>
      <c r="Y1368">
        <v>35</v>
      </c>
      <c r="Z1368">
        <v>29</v>
      </c>
      <c r="AA1368">
        <v>38</v>
      </c>
      <c r="AB1368">
        <v>50</v>
      </c>
      <c r="AC1368">
        <v>0</v>
      </c>
      <c r="AD1368">
        <v>3</v>
      </c>
      <c r="AE1368">
        <v>59</v>
      </c>
      <c r="AF1368">
        <v>62</v>
      </c>
      <c r="AG1368">
        <v>0</v>
      </c>
      <c r="AH1368">
        <v>50</v>
      </c>
      <c r="AI1368">
        <v>-12</v>
      </c>
      <c r="AJ1368">
        <v>-9</v>
      </c>
      <c r="AK1368">
        <v>50</v>
      </c>
      <c r="AL1368">
        <v>0</v>
      </c>
      <c r="AM1368">
        <v>0.2</v>
      </c>
      <c r="AN1368">
        <v>-0.81818181818181823</v>
      </c>
      <c r="AO1368">
        <v>0</v>
      </c>
      <c r="AP1368" t="s">
        <v>102</v>
      </c>
      <c r="AQ1368" t="s">
        <v>73</v>
      </c>
      <c r="AR1368" t="s">
        <v>191</v>
      </c>
      <c r="AS1368">
        <v>0</v>
      </c>
      <c r="AT1368">
        <v>0</v>
      </c>
      <c r="AU1368">
        <v>0</v>
      </c>
      <c r="AV1368">
        <v>0</v>
      </c>
      <c r="AW1368">
        <v>0</v>
      </c>
      <c r="AX1368">
        <v>0</v>
      </c>
      <c r="AY1368">
        <v>0</v>
      </c>
      <c r="AZ1368" t="s">
        <v>83</v>
      </c>
      <c r="BA1368">
        <v>10</v>
      </c>
      <c r="BB1368">
        <v>0</v>
      </c>
      <c r="BC1368" t="s">
        <v>76</v>
      </c>
      <c r="BD1368">
        <v>0</v>
      </c>
      <c r="BE1368" t="s">
        <v>76</v>
      </c>
      <c r="BF1368">
        <v>0</v>
      </c>
      <c r="BG1368" t="s">
        <v>5801</v>
      </c>
    </row>
    <row r="1369" spans="1:59" x14ac:dyDescent="0.25">
      <c r="A1369" t="s">
        <v>1558</v>
      </c>
      <c r="B1369" t="s">
        <v>156</v>
      </c>
      <c r="C1369">
        <v>3</v>
      </c>
      <c r="D1369">
        <v>139</v>
      </c>
      <c r="E1369" t="s">
        <v>91</v>
      </c>
      <c r="F1369" t="s">
        <v>66</v>
      </c>
      <c r="G1369" t="s">
        <v>67</v>
      </c>
      <c r="H1369" t="s">
        <v>68</v>
      </c>
      <c r="I1369" t="s">
        <v>4</v>
      </c>
      <c r="J1369" t="s">
        <v>3</v>
      </c>
      <c r="K1369" t="s">
        <v>70</v>
      </c>
      <c r="L1369">
        <v>50</v>
      </c>
      <c r="M1369">
        <v>1382203</v>
      </c>
      <c r="N1369">
        <v>10</v>
      </c>
      <c r="O1369">
        <v>5</v>
      </c>
      <c r="P1369" t="s">
        <v>111</v>
      </c>
      <c r="Q1369" t="s">
        <v>4476</v>
      </c>
      <c r="R1369">
        <v>13</v>
      </c>
      <c r="S1369" t="s">
        <v>4988</v>
      </c>
      <c r="T1369">
        <v>0</v>
      </c>
      <c r="U1369">
        <v>0</v>
      </c>
      <c r="V1369">
        <v>3</v>
      </c>
      <c r="W1369">
        <v>0</v>
      </c>
      <c r="X1369">
        <v>3</v>
      </c>
      <c r="Y1369">
        <v>35</v>
      </c>
      <c r="Z1369">
        <v>29</v>
      </c>
      <c r="AA1369">
        <v>38</v>
      </c>
      <c r="AB1369">
        <v>50</v>
      </c>
      <c r="AC1369">
        <v>0</v>
      </c>
      <c r="AD1369">
        <v>3</v>
      </c>
      <c r="AE1369">
        <v>59</v>
      </c>
      <c r="AF1369">
        <v>62</v>
      </c>
      <c r="AG1369">
        <v>0</v>
      </c>
      <c r="AH1369">
        <v>50</v>
      </c>
      <c r="AI1369">
        <v>-12</v>
      </c>
      <c r="AJ1369">
        <v>-9</v>
      </c>
      <c r="AK1369">
        <v>50</v>
      </c>
      <c r="AL1369">
        <v>0</v>
      </c>
      <c r="AM1369">
        <v>0.2</v>
      </c>
      <c r="AN1369">
        <v>-0.81818181818181823</v>
      </c>
      <c r="AO1369">
        <v>0</v>
      </c>
      <c r="AP1369" t="s">
        <v>102</v>
      </c>
      <c r="AQ1369" t="s">
        <v>73</v>
      </c>
      <c r="AR1369" t="s">
        <v>191</v>
      </c>
      <c r="AS1369">
        <v>0</v>
      </c>
      <c r="AT1369">
        <v>0</v>
      </c>
      <c r="AU1369">
        <v>0</v>
      </c>
      <c r="AV1369">
        <v>0</v>
      </c>
      <c r="AW1369">
        <v>0</v>
      </c>
      <c r="AX1369">
        <v>0</v>
      </c>
      <c r="AY1369">
        <v>0</v>
      </c>
      <c r="AZ1369" t="s">
        <v>83</v>
      </c>
      <c r="BA1369">
        <v>10</v>
      </c>
      <c r="BB1369">
        <v>0</v>
      </c>
      <c r="BC1369" t="s">
        <v>76</v>
      </c>
      <c r="BD1369">
        <v>0</v>
      </c>
      <c r="BE1369" t="s">
        <v>76</v>
      </c>
      <c r="BF1369">
        <v>0</v>
      </c>
      <c r="BG1369" t="s">
        <v>5801</v>
      </c>
    </row>
    <row r="1370" spans="1:59" x14ac:dyDescent="0.25">
      <c r="A1370" t="s">
        <v>1559</v>
      </c>
      <c r="B1370" t="s">
        <v>156</v>
      </c>
      <c r="C1370">
        <v>3</v>
      </c>
      <c r="D1370">
        <v>140</v>
      </c>
      <c r="E1370" t="s">
        <v>91</v>
      </c>
      <c r="F1370" t="s">
        <v>66</v>
      </c>
      <c r="G1370" t="s">
        <v>67</v>
      </c>
      <c r="H1370" t="s">
        <v>68</v>
      </c>
      <c r="I1370" t="s">
        <v>6</v>
      </c>
      <c r="J1370" t="s">
        <v>3</v>
      </c>
      <c r="K1370" t="s">
        <v>70</v>
      </c>
      <c r="L1370">
        <v>50</v>
      </c>
      <c r="M1370">
        <v>3538770</v>
      </c>
      <c r="N1370">
        <v>20</v>
      </c>
      <c r="O1370">
        <v>5</v>
      </c>
      <c r="P1370" t="s">
        <v>111</v>
      </c>
      <c r="Q1370" t="s">
        <v>4476</v>
      </c>
      <c r="R1370">
        <v>13</v>
      </c>
      <c r="S1370" t="s">
        <v>4977</v>
      </c>
      <c r="T1370">
        <v>22</v>
      </c>
      <c r="U1370">
        <v>25</v>
      </c>
      <c r="V1370">
        <v>0</v>
      </c>
      <c r="W1370">
        <v>0</v>
      </c>
      <c r="X1370">
        <v>0</v>
      </c>
      <c r="Y1370">
        <v>0</v>
      </c>
      <c r="Z1370">
        <v>22</v>
      </c>
      <c r="AA1370">
        <v>25</v>
      </c>
      <c r="AB1370">
        <v>50</v>
      </c>
      <c r="AC1370">
        <v>49</v>
      </c>
      <c r="AD1370">
        <v>0</v>
      </c>
      <c r="AE1370">
        <v>0</v>
      </c>
      <c r="AF1370">
        <v>49</v>
      </c>
      <c r="AG1370">
        <v>0</v>
      </c>
      <c r="AH1370">
        <v>1</v>
      </c>
      <c r="AI1370">
        <v>1</v>
      </c>
      <c r="AJ1370">
        <v>1</v>
      </c>
      <c r="AK1370">
        <v>1</v>
      </c>
      <c r="AL1370">
        <v>0</v>
      </c>
      <c r="AM1370">
        <v>0.4</v>
      </c>
      <c r="AN1370">
        <v>9.0909090909090912E-2</v>
      </c>
      <c r="AO1370">
        <v>0</v>
      </c>
      <c r="AP1370" t="s">
        <v>103</v>
      </c>
      <c r="AQ1370" t="s">
        <v>73</v>
      </c>
      <c r="AR1370" t="s">
        <v>191</v>
      </c>
      <c r="AS1370">
        <v>0</v>
      </c>
      <c r="AT1370">
        <v>0</v>
      </c>
      <c r="AU1370">
        <v>0</v>
      </c>
      <c r="AV1370">
        <v>0</v>
      </c>
      <c r="AW1370">
        <v>0</v>
      </c>
      <c r="AX1370">
        <v>0</v>
      </c>
      <c r="AY1370">
        <v>0</v>
      </c>
      <c r="AZ1370" t="s">
        <v>83</v>
      </c>
      <c r="BA1370">
        <v>20</v>
      </c>
      <c r="BB1370">
        <v>0</v>
      </c>
      <c r="BC1370" t="s">
        <v>76</v>
      </c>
      <c r="BD1370">
        <v>0</v>
      </c>
      <c r="BE1370" t="s">
        <v>76</v>
      </c>
      <c r="BF1370">
        <v>12.899936</v>
      </c>
      <c r="BG1370" t="s">
        <v>5801</v>
      </c>
    </row>
    <row r="1371" spans="1:59" x14ac:dyDescent="0.25">
      <c r="A1371" t="s">
        <v>1560</v>
      </c>
      <c r="B1371" t="s">
        <v>156</v>
      </c>
      <c r="C1371">
        <v>3</v>
      </c>
      <c r="D1371">
        <v>141</v>
      </c>
      <c r="E1371" t="s">
        <v>91</v>
      </c>
      <c r="F1371" t="s">
        <v>66</v>
      </c>
      <c r="G1371" t="s">
        <v>67</v>
      </c>
      <c r="H1371" t="s">
        <v>68</v>
      </c>
      <c r="I1371" t="s">
        <v>6</v>
      </c>
      <c r="J1371" t="s">
        <v>3</v>
      </c>
      <c r="K1371" t="s">
        <v>70</v>
      </c>
      <c r="L1371">
        <v>50</v>
      </c>
      <c r="M1371">
        <v>3538772</v>
      </c>
      <c r="N1371">
        <v>20</v>
      </c>
      <c r="O1371">
        <v>5</v>
      </c>
      <c r="P1371" t="s">
        <v>111</v>
      </c>
      <c r="Q1371" t="s">
        <v>4476</v>
      </c>
      <c r="R1371">
        <v>13</v>
      </c>
      <c r="S1371" t="s">
        <v>4977</v>
      </c>
      <c r="T1371">
        <v>22</v>
      </c>
      <c r="U1371">
        <v>25</v>
      </c>
      <c r="V1371">
        <v>0</v>
      </c>
      <c r="W1371">
        <v>0</v>
      </c>
      <c r="X1371">
        <v>0</v>
      </c>
      <c r="Y1371">
        <v>0</v>
      </c>
      <c r="Z1371">
        <v>22</v>
      </c>
      <c r="AA1371">
        <v>25</v>
      </c>
      <c r="AB1371">
        <v>50</v>
      </c>
      <c r="AC1371">
        <v>49</v>
      </c>
      <c r="AD1371">
        <v>0</v>
      </c>
      <c r="AE1371">
        <v>0</v>
      </c>
      <c r="AF1371">
        <v>49</v>
      </c>
      <c r="AG1371">
        <v>0</v>
      </c>
      <c r="AH1371">
        <v>1</v>
      </c>
      <c r="AI1371">
        <v>1</v>
      </c>
      <c r="AJ1371">
        <v>1</v>
      </c>
      <c r="AK1371">
        <v>1</v>
      </c>
      <c r="AL1371">
        <v>0</v>
      </c>
      <c r="AM1371">
        <v>0.4</v>
      </c>
      <c r="AN1371">
        <v>9.0909090909090912E-2</v>
      </c>
      <c r="AO1371">
        <v>0</v>
      </c>
      <c r="AP1371" t="s">
        <v>103</v>
      </c>
      <c r="AQ1371" t="s">
        <v>73</v>
      </c>
      <c r="AR1371" t="s">
        <v>191</v>
      </c>
      <c r="AS1371">
        <v>0</v>
      </c>
      <c r="AT1371">
        <v>0</v>
      </c>
      <c r="AU1371">
        <v>0</v>
      </c>
      <c r="AV1371">
        <v>0</v>
      </c>
      <c r="AW1371">
        <v>0</v>
      </c>
      <c r="AX1371">
        <v>0</v>
      </c>
      <c r="AY1371">
        <v>0</v>
      </c>
      <c r="AZ1371" t="s">
        <v>80</v>
      </c>
      <c r="BA1371">
        <v>20</v>
      </c>
      <c r="BB1371">
        <v>0</v>
      </c>
      <c r="BC1371" t="s">
        <v>76</v>
      </c>
      <c r="BD1371">
        <v>0</v>
      </c>
      <c r="BE1371" t="s">
        <v>76</v>
      </c>
      <c r="BF1371">
        <v>14.918293333333333</v>
      </c>
      <c r="BG1371" t="s">
        <v>5801</v>
      </c>
    </row>
    <row r="1372" spans="1:59" x14ac:dyDescent="0.25">
      <c r="A1372" t="s">
        <v>1561</v>
      </c>
      <c r="B1372" t="s">
        <v>156</v>
      </c>
      <c r="C1372">
        <v>3</v>
      </c>
      <c r="D1372">
        <v>142</v>
      </c>
      <c r="E1372" t="s">
        <v>91</v>
      </c>
      <c r="F1372" t="s">
        <v>66</v>
      </c>
      <c r="G1372" t="s">
        <v>67</v>
      </c>
      <c r="H1372" t="s">
        <v>68</v>
      </c>
      <c r="I1372" t="s">
        <v>6</v>
      </c>
      <c r="J1372" t="s">
        <v>3</v>
      </c>
      <c r="K1372" t="s">
        <v>70</v>
      </c>
      <c r="L1372">
        <v>0</v>
      </c>
      <c r="M1372">
        <v>3532020</v>
      </c>
      <c r="N1372">
        <v>20</v>
      </c>
      <c r="O1372">
        <v>5</v>
      </c>
      <c r="P1372" t="s">
        <v>111</v>
      </c>
      <c r="Q1372" t="s">
        <v>4476</v>
      </c>
      <c r="R1372">
        <v>13</v>
      </c>
      <c r="S1372" t="s">
        <v>4989</v>
      </c>
      <c r="T1372">
        <v>22</v>
      </c>
      <c r="U1372">
        <v>25</v>
      </c>
      <c r="V1372">
        <v>0</v>
      </c>
      <c r="W1372">
        <v>0</v>
      </c>
      <c r="X1372">
        <v>0</v>
      </c>
      <c r="Y1372">
        <v>0</v>
      </c>
      <c r="Z1372">
        <v>22</v>
      </c>
      <c r="AA1372">
        <v>25</v>
      </c>
      <c r="AB1372">
        <v>50</v>
      </c>
      <c r="AC1372">
        <v>49</v>
      </c>
      <c r="AD1372">
        <v>0</v>
      </c>
      <c r="AE1372">
        <v>0</v>
      </c>
      <c r="AF1372">
        <v>49</v>
      </c>
      <c r="AG1372">
        <v>0</v>
      </c>
      <c r="AH1372">
        <v>1</v>
      </c>
      <c r="AI1372">
        <v>1</v>
      </c>
      <c r="AJ1372">
        <v>1</v>
      </c>
      <c r="AK1372">
        <v>1</v>
      </c>
      <c r="AL1372">
        <v>0</v>
      </c>
      <c r="AM1372">
        <v>0.4</v>
      </c>
      <c r="AN1372">
        <v>9.0909090909090912E-2</v>
      </c>
      <c r="AO1372">
        <v>0</v>
      </c>
      <c r="AP1372" t="s">
        <v>103</v>
      </c>
      <c r="AQ1372" t="s">
        <v>73</v>
      </c>
      <c r="AR1372" t="s">
        <v>191</v>
      </c>
      <c r="AS1372">
        <v>0</v>
      </c>
      <c r="AT1372">
        <v>0</v>
      </c>
      <c r="AU1372">
        <v>0</v>
      </c>
      <c r="AV1372">
        <v>0</v>
      </c>
      <c r="AW1372">
        <v>0</v>
      </c>
      <c r="AX1372">
        <v>0</v>
      </c>
      <c r="AY1372">
        <v>0</v>
      </c>
      <c r="AZ1372" t="s">
        <v>83</v>
      </c>
      <c r="BA1372">
        <v>20</v>
      </c>
      <c r="BB1372">
        <v>0</v>
      </c>
      <c r="BC1372" t="s">
        <v>76</v>
      </c>
      <c r="BD1372">
        <v>0</v>
      </c>
      <c r="BE1372" t="s">
        <v>76</v>
      </c>
      <c r="BF1372">
        <v>13.009629333333336</v>
      </c>
      <c r="BG1372" t="s">
        <v>5801</v>
      </c>
    </row>
    <row r="1373" spans="1:59" x14ac:dyDescent="0.25">
      <c r="A1373" t="s">
        <v>1562</v>
      </c>
      <c r="B1373" t="s">
        <v>156</v>
      </c>
      <c r="C1373">
        <v>3</v>
      </c>
      <c r="D1373">
        <v>143</v>
      </c>
      <c r="E1373" t="s">
        <v>91</v>
      </c>
      <c r="F1373" t="s">
        <v>66</v>
      </c>
      <c r="G1373" t="s">
        <v>67</v>
      </c>
      <c r="H1373" t="s">
        <v>68</v>
      </c>
      <c r="I1373" t="s">
        <v>6</v>
      </c>
      <c r="J1373" t="s">
        <v>3</v>
      </c>
      <c r="K1373" t="s">
        <v>70</v>
      </c>
      <c r="L1373">
        <v>0</v>
      </c>
      <c r="M1373">
        <v>3532022</v>
      </c>
      <c r="N1373">
        <v>20</v>
      </c>
      <c r="O1373">
        <v>5</v>
      </c>
      <c r="P1373" t="s">
        <v>111</v>
      </c>
      <c r="Q1373" t="s">
        <v>4476</v>
      </c>
      <c r="R1373">
        <v>13</v>
      </c>
      <c r="S1373" t="s">
        <v>4989</v>
      </c>
      <c r="T1373">
        <v>22</v>
      </c>
      <c r="U1373">
        <v>25</v>
      </c>
      <c r="V1373">
        <v>0</v>
      </c>
      <c r="W1373">
        <v>0</v>
      </c>
      <c r="X1373">
        <v>0</v>
      </c>
      <c r="Y1373">
        <v>0</v>
      </c>
      <c r="Z1373">
        <v>22</v>
      </c>
      <c r="AA1373">
        <v>25</v>
      </c>
      <c r="AB1373">
        <v>50</v>
      </c>
      <c r="AC1373">
        <v>49</v>
      </c>
      <c r="AD1373">
        <v>0</v>
      </c>
      <c r="AE1373">
        <v>0</v>
      </c>
      <c r="AF1373">
        <v>49</v>
      </c>
      <c r="AG1373">
        <v>0</v>
      </c>
      <c r="AH1373">
        <v>1</v>
      </c>
      <c r="AI1373">
        <v>1</v>
      </c>
      <c r="AJ1373">
        <v>1</v>
      </c>
      <c r="AK1373">
        <v>1</v>
      </c>
      <c r="AL1373">
        <v>0</v>
      </c>
      <c r="AM1373">
        <v>0.4</v>
      </c>
      <c r="AN1373">
        <v>9.0909090909090912E-2</v>
      </c>
      <c r="AO1373">
        <v>0</v>
      </c>
      <c r="AP1373" t="s">
        <v>103</v>
      </c>
      <c r="AQ1373" t="s">
        <v>73</v>
      </c>
      <c r="AR1373" t="s">
        <v>191</v>
      </c>
      <c r="AS1373">
        <v>0</v>
      </c>
      <c r="AT1373">
        <v>0</v>
      </c>
      <c r="AU1373">
        <v>0</v>
      </c>
      <c r="AV1373">
        <v>0</v>
      </c>
      <c r="AW1373">
        <v>0</v>
      </c>
      <c r="AX1373">
        <v>0</v>
      </c>
      <c r="AY1373">
        <v>0</v>
      </c>
      <c r="AZ1373" t="s">
        <v>83</v>
      </c>
      <c r="BA1373">
        <v>20</v>
      </c>
      <c r="BB1373">
        <v>0</v>
      </c>
      <c r="BC1373" t="s">
        <v>76</v>
      </c>
      <c r="BD1373">
        <v>0</v>
      </c>
      <c r="BE1373" t="s">
        <v>76</v>
      </c>
      <c r="BF1373">
        <v>14.479520000000001</v>
      </c>
      <c r="BG1373" t="s">
        <v>5801</v>
      </c>
    </row>
    <row r="1374" spans="1:59" x14ac:dyDescent="0.25">
      <c r="A1374" t="s">
        <v>1563</v>
      </c>
      <c r="B1374" t="s">
        <v>156</v>
      </c>
      <c r="C1374">
        <v>3</v>
      </c>
      <c r="D1374">
        <v>144</v>
      </c>
      <c r="E1374" t="s">
        <v>91</v>
      </c>
      <c r="F1374" t="s">
        <v>66</v>
      </c>
      <c r="G1374" t="s">
        <v>67</v>
      </c>
      <c r="H1374" t="s">
        <v>68</v>
      </c>
      <c r="I1374" t="s">
        <v>6</v>
      </c>
      <c r="J1374" t="s">
        <v>3</v>
      </c>
      <c r="K1374" t="s">
        <v>70</v>
      </c>
      <c r="L1374">
        <v>0</v>
      </c>
      <c r="M1374">
        <v>3532024</v>
      </c>
      <c r="N1374">
        <v>20</v>
      </c>
      <c r="O1374">
        <v>5</v>
      </c>
      <c r="P1374" t="s">
        <v>111</v>
      </c>
      <c r="Q1374" t="s">
        <v>4476</v>
      </c>
      <c r="R1374">
        <v>13</v>
      </c>
      <c r="S1374" t="s">
        <v>4989</v>
      </c>
      <c r="T1374">
        <v>22</v>
      </c>
      <c r="U1374">
        <v>25</v>
      </c>
      <c r="V1374">
        <v>0</v>
      </c>
      <c r="W1374">
        <v>0</v>
      </c>
      <c r="X1374">
        <v>0</v>
      </c>
      <c r="Y1374">
        <v>0</v>
      </c>
      <c r="Z1374">
        <v>22</v>
      </c>
      <c r="AA1374">
        <v>25</v>
      </c>
      <c r="AB1374">
        <v>50</v>
      </c>
      <c r="AC1374">
        <v>49</v>
      </c>
      <c r="AD1374">
        <v>0</v>
      </c>
      <c r="AE1374">
        <v>0</v>
      </c>
      <c r="AF1374">
        <v>49</v>
      </c>
      <c r="AG1374">
        <v>0</v>
      </c>
      <c r="AH1374">
        <v>1</v>
      </c>
      <c r="AI1374">
        <v>1</v>
      </c>
      <c r="AJ1374">
        <v>1</v>
      </c>
      <c r="AK1374">
        <v>1</v>
      </c>
      <c r="AL1374">
        <v>0</v>
      </c>
      <c r="AM1374">
        <v>0.4</v>
      </c>
      <c r="AN1374">
        <v>9.0909090909090912E-2</v>
      </c>
      <c r="AO1374">
        <v>0</v>
      </c>
      <c r="AP1374" t="s">
        <v>103</v>
      </c>
      <c r="AQ1374" t="s">
        <v>73</v>
      </c>
      <c r="AR1374" t="s">
        <v>191</v>
      </c>
      <c r="AS1374">
        <v>0</v>
      </c>
      <c r="AT1374">
        <v>0</v>
      </c>
      <c r="AU1374">
        <v>0</v>
      </c>
      <c r="AV1374">
        <v>0</v>
      </c>
      <c r="AW1374">
        <v>0</v>
      </c>
      <c r="AX1374">
        <v>0</v>
      </c>
      <c r="AY1374">
        <v>0</v>
      </c>
      <c r="AZ1374" t="s">
        <v>80</v>
      </c>
      <c r="BA1374">
        <v>20</v>
      </c>
      <c r="BB1374">
        <v>0</v>
      </c>
      <c r="BC1374" t="s">
        <v>81</v>
      </c>
      <c r="BD1374">
        <v>0</v>
      </c>
      <c r="BE1374" t="s">
        <v>76</v>
      </c>
      <c r="BF1374">
        <v>15.357066666666666</v>
      </c>
      <c r="BG1374" t="s">
        <v>5801</v>
      </c>
    </row>
    <row r="1375" spans="1:59" x14ac:dyDescent="0.25">
      <c r="A1375" t="s">
        <v>1564</v>
      </c>
      <c r="B1375" t="s">
        <v>156</v>
      </c>
      <c r="C1375">
        <v>3</v>
      </c>
      <c r="D1375">
        <v>145</v>
      </c>
      <c r="E1375" t="s">
        <v>91</v>
      </c>
      <c r="F1375" t="s">
        <v>66</v>
      </c>
      <c r="G1375" t="s">
        <v>67</v>
      </c>
      <c r="H1375" t="s">
        <v>68</v>
      </c>
      <c r="I1375" t="s">
        <v>10</v>
      </c>
      <c r="J1375" t="s">
        <v>10</v>
      </c>
      <c r="K1375" t="s">
        <v>92</v>
      </c>
      <c r="L1375">
        <v>50</v>
      </c>
      <c r="M1375">
        <v>1382215</v>
      </c>
      <c r="N1375">
        <v>0</v>
      </c>
      <c r="O1375">
        <v>5</v>
      </c>
      <c r="P1375" t="s">
        <v>111</v>
      </c>
      <c r="Q1375" t="s">
        <v>4477</v>
      </c>
      <c r="R1375">
        <v>14</v>
      </c>
      <c r="S1375" t="s">
        <v>2681</v>
      </c>
      <c r="T1375">
        <v>0</v>
      </c>
      <c r="U1375">
        <v>0</v>
      </c>
      <c r="V1375">
        <v>0</v>
      </c>
      <c r="W1375">
        <v>0</v>
      </c>
      <c r="X1375">
        <v>0</v>
      </c>
      <c r="Y1375">
        <v>0</v>
      </c>
      <c r="Z1375">
        <v>0</v>
      </c>
      <c r="AA1375">
        <v>0</v>
      </c>
      <c r="AB1375">
        <v>50</v>
      </c>
      <c r="AC1375">
        <v>0</v>
      </c>
      <c r="AD1375">
        <v>0</v>
      </c>
      <c r="AE1375">
        <v>0</v>
      </c>
      <c r="AF1375">
        <v>0</v>
      </c>
      <c r="AG1375">
        <v>0</v>
      </c>
      <c r="AH1375">
        <v>0</v>
      </c>
      <c r="AI1375">
        <v>50</v>
      </c>
      <c r="AJ1375">
        <v>50</v>
      </c>
      <c r="AK1375">
        <v>50</v>
      </c>
      <c r="AL1375">
        <v>50</v>
      </c>
      <c r="AM1375">
        <v>0</v>
      </c>
      <c r="AN1375">
        <v>4.5454545454545459</v>
      </c>
      <c r="AO1375">
        <v>0</v>
      </c>
      <c r="AP1375" t="s">
        <v>2682</v>
      </c>
      <c r="AQ1375" t="s">
        <v>86</v>
      </c>
      <c r="AR1375" t="s">
        <v>191</v>
      </c>
      <c r="AS1375">
        <v>0</v>
      </c>
      <c r="AT1375">
        <v>0</v>
      </c>
      <c r="AU1375">
        <v>0</v>
      </c>
      <c r="AV1375">
        <v>0</v>
      </c>
      <c r="AW1375">
        <v>0</v>
      </c>
      <c r="AX1375">
        <v>0</v>
      </c>
      <c r="AY1375">
        <v>0</v>
      </c>
      <c r="AZ1375" t="s">
        <v>83</v>
      </c>
      <c r="BA1375">
        <v>0</v>
      </c>
      <c r="BB1375">
        <v>0</v>
      </c>
      <c r="BC1375" t="s">
        <v>75</v>
      </c>
      <c r="BD1375">
        <v>1</v>
      </c>
      <c r="BE1375" t="s">
        <v>76</v>
      </c>
      <c r="BF1375">
        <v>0</v>
      </c>
      <c r="BG1375" t="s">
        <v>5802</v>
      </c>
    </row>
    <row r="1376" spans="1:59" x14ac:dyDescent="0.25">
      <c r="A1376" t="s">
        <v>1565</v>
      </c>
      <c r="B1376" t="s">
        <v>156</v>
      </c>
      <c r="C1376">
        <v>3</v>
      </c>
      <c r="D1376">
        <v>146</v>
      </c>
      <c r="E1376" t="s">
        <v>91</v>
      </c>
      <c r="F1376" t="s">
        <v>66</v>
      </c>
      <c r="G1376" t="s">
        <v>67</v>
      </c>
      <c r="H1376" t="s">
        <v>68</v>
      </c>
      <c r="I1376" t="s">
        <v>10</v>
      </c>
      <c r="J1376" t="s">
        <v>10</v>
      </c>
      <c r="K1376" t="s">
        <v>92</v>
      </c>
      <c r="L1376">
        <v>50</v>
      </c>
      <c r="M1376">
        <v>1382217</v>
      </c>
      <c r="N1376">
        <v>0</v>
      </c>
      <c r="O1376">
        <v>5</v>
      </c>
      <c r="P1376" t="s">
        <v>111</v>
      </c>
      <c r="Q1376" t="s">
        <v>4477</v>
      </c>
      <c r="R1376">
        <v>14</v>
      </c>
      <c r="S1376" t="s">
        <v>2681</v>
      </c>
      <c r="T1376">
        <v>0</v>
      </c>
      <c r="U1376">
        <v>0</v>
      </c>
      <c r="V1376">
        <v>0</v>
      </c>
      <c r="W1376">
        <v>0</v>
      </c>
      <c r="X1376">
        <v>0</v>
      </c>
      <c r="Y1376">
        <v>0</v>
      </c>
      <c r="Z1376">
        <v>0</v>
      </c>
      <c r="AA1376">
        <v>0</v>
      </c>
      <c r="AB1376">
        <v>50</v>
      </c>
      <c r="AC1376">
        <v>0</v>
      </c>
      <c r="AD1376">
        <v>0</v>
      </c>
      <c r="AE1376">
        <v>0</v>
      </c>
      <c r="AF1376">
        <v>0</v>
      </c>
      <c r="AG1376">
        <v>0</v>
      </c>
      <c r="AH1376">
        <v>0</v>
      </c>
      <c r="AI1376">
        <v>50</v>
      </c>
      <c r="AJ1376">
        <v>50</v>
      </c>
      <c r="AK1376">
        <v>50</v>
      </c>
      <c r="AL1376">
        <v>50</v>
      </c>
      <c r="AM1376">
        <v>0</v>
      </c>
      <c r="AN1376">
        <v>4.5454545454545459</v>
      </c>
      <c r="AO1376">
        <v>0</v>
      </c>
      <c r="AP1376" t="s">
        <v>2682</v>
      </c>
      <c r="AQ1376" t="s">
        <v>86</v>
      </c>
      <c r="AR1376" t="s">
        <v>191</v>
      </c>
      <c r="AS1376">
        <v>0</v>
      </c>
      <c r="AT1376">
        <v>0</v>
      </c>
      <c r="AU1376">
        <v>0</v>
      </c>
      <c r="AV1376">
        <v>0</v>
      </c>
      <c r="AW1376">
        <v>0</v>
      </c>
      <c r="AX1376">
        <v>0</v>
      </c>
      <c r="AY1376">
        <v>0</v>
      </c>
      <c r="AZ1376" t="s">
        <v>83</v>
      </c>
      <c r="BA1376">
        <v>0</v>
      </c>
      <c r="BB1376">
        <v>0</v>
      </c>
      <c r="BC1376" t="s">
        <v>76</v>
      </c>
      <c r="BD1376">
        <v>2</v>
      </c>
      <c r="BE1376" t="s">
        <v>76</v>
      </c>
      <c r="BF1376">
        <v>0</v>
      </c>
      <c r="BG1376" t="s">
        <v>5802</v>
      </c>
    </row>
    <row r="1377" spans="1:59" x14ac:dyDescent="0.25">
      <c r="A1377" t="s">
        <v>1566</v>
      </c>
      <c r="B1377" t="s">
        <v>156</v>
      </c>
      <c r="C1377">
        <v>3</v>
      </c>
      <c r="D1377">
        <v>147</v>
      </c>
      <c r="E1377" t="s">
        <v>91</v>
      </c>
      <c r="F1377" t="s">
        <v>66</v>
      </c>
      <c r="G1377" t="s">
        <v>67</v>
      </c>
      <c r="H1377" t="s">
        <v>68</v>
      </c>
      <c r="I1377" t="s">
        <v>10</v>
      </c>
      <c r="J1377" t="s">
        <v>10</v>
      </c>
      <c r="K1377" t="s">
        <v>92</v>
      </c>
      <c r="L1377">
        <v>50</v>
      </c>
      <c r="M1377">
        <v>1382219</v>
      </c>
      <c r="N1377">
        <v>0</v>
      </c>
      <c r="O1377">
        <v>5</v>
      </c>
      <c r="P1377" t="s">
        <v>111</v>
      </c>
      <c r="Q1377" t="s">
        <v>4477</v>
      </c>
      <c r="R1377">
        <v>14</v>
      </c>
      <c r="S1377" t="s">
        <v>2681</v>
      </c>
      <c r="T1377">
        <v>0</v>
      </c>
      <c r="U1377">
        <v>0</v>
      </c>
      <c r="V1377">
        <v>0</v>
      </c>
      <c r="W1377">
        <v>0</v>
      </c>
      <c r="X1377">
        <v>0</v>
      </c>
      <c r="Y1377">
        <v>0</v>
      </c>
      <c r="Z1377">
        <v>0</v>
      </c>
      <c r="AA1377">
        <v>0</v>
      </c>
      <c r="AB1377">
        <v>50</v>
      </c>
      <c r="AC1377">
        <v>0</v>
      </c>
      <c r="AD1377">
        <v>0</v>
      </c>
      <c r="AE1377">
        <v>0</v>
      </c>
      <c r="AF1377">
        <v>0</v>
      </c>
      <c r="AG1377">
        <v>0</v>
      </c>
      <c r="AH1377">
        <v>0</v>
      </c>
      <c r="AI1377">
        <v>50</v>
      </c>
      <c r="AJ1377">
        <v>50</v>
      </c>
      <c r="AK1377">
        <v>50</v>
      </c>
      <c r="AL1377">
        <v>50</v>
      </c>
      <c r="AM1377">
        <v>0</v>
      </c>
      <c r="AN1377">
        <v>4.5454545454545459</v>
      </c>
      <c r="AO1377">
        <v>0</v>
      </c>
      <c r="AP1377" t="s">
        <v>2682</v>
      </c>
      <c r="AQ1377" t="s">
        <v>86</v>
      </c>
      <c r="AR1377" t="s">
        <v>191</v>
      </c>
      <c r="AS1377">
        <v>0</v>
      </c>
      <c r="AT1377">
        <v>0</v>
      </c>
      <c r="AU1377">
        <v>0</v>
      </c>
      <c r="AV1377">
        <v>0</v>
      </c>
      <c r="AW1377">
        <v>0</v>
      </c>
      <c r="AX1377">
        <v>0</v>
      </c>
      <c r="AY1377">
        <v>0</v>
      </c>
      <c r="AZ1377" t="s">
        <v>83</v>
      </c>
      <c r="BA1377">
        <v>0</v>
      </c>
      <c r="BB1377">
        <v>0</v>
      </c>
      <c r="BC1377" t="s">
        <v>76</v>
      </c>
      <c r="BD1377">
        <v>3</v>
      </c>
      <c r="BE1377" t="s">
        <v>76</v>
      </c>
      <c r="BF1377">
        <v>0</v>
      </c>
      <c r="BG1377" t="s">
        <v>5802</v>
      </c>
    </row>
    <row r="1378" spans="1:59" x14ac:dyDescent="0.25">
      <c r="A1378" t="s">
        <v>1567</v>
      </c>
      <c r="B1378" t="s">
        <v>156</v>
      </c>
      <c r="C1378">
        <v>3</v>
      </c>
      <c r="D1378">
        <v>148</v>
      </c>
      <c r="E1378" t="s">
        <v>91</v>
      </c>
      <c r="F1378" t="s">
        <v>66</v>
      </c>
      <c r="G1378" t="s">
        <v>67</v>
      </c>
      <c r="H1378" t="s">
        <v>68</v>
      </c>
      <c r="I1378" t="s">
        <v>10</v>
      </c>
      <c r="J1378" t="s">
        <v>10</v>
      </c>
      <c r="K1378" t="s">
        <v>92</v>
      </c>
      <c r="L1378">
        <v>50</v>
      </c>
      <c r="M1378">
        <v>1382221</v>
      </c>
      <c r="N1378">
        <v>0</v>
      </c>
      <c r="O1378">
        <v>5</v>
      </c>
      <c r="P1378" t="s">
        <v>111</v>
      </c>
      <c r="Q1378" t="s">
        <v>4477</v>
      </c>
      <c r="R1378">
        <v>14</v>
      </c>
      <c r="S1378" t="s">
        <v>2681</v>
      </c>
      <c r="T1378">
        <v>0</v>
      </c>
      <c r="U1378">
        <v>0</v>
      </c>
      <c r="V1378">
        <v>0</v>
      </c>
      <c r="W1378">
        <v>0</v>
      </c>
      <c r="X1378">
        <v>0</v>
      </c>
      <c r="Y1378">
        <v>0</v>
      </c>
      <c r="Z1378">
        <v>0</v>
      </c>
      <c r="AA1378">
        <v>0</v>
      </c>
      <c r="AB1378">
        <v>50</v>
      </c>
      <c r="AC1378">
        <v>0</v>
      </c>
      <c r="AD1378">
        <v>0</v>
      </c>
      <c r="AE1378">
        <v>0</v>
      </c>
      <c r="AF1378">
        <v>0</v>
      </c>
      <c r="AG1378">
        <v>0</v>
      </c>
      <c r="AH1378">
        <v>0</v>
      </c>
      <c r="AI1378">
        <v>50</v>
      </c>
      <c r="AJ1378">
        <v>50</v>
      </c>
      <c r="AK1378">
        <v>50</v>
      </c>
      <c r="AL1378">
        <v>50</v>
      </c>
      <c r="AM1378">
        <v>0</v>
      </c>
      <c r="AN1378">
        <v>4.5454545454545459</v>
      </c>
      <c r="AO1378">
        <v>0</v>
      </c>
      <c r="AP1378" t="s">
        <v>2682</v>
      </c>
      <c r="AQ1378" t="s">
        <v>86</v>
      </c>
      <c r="AR1378" t="s">
        <v>191</v>
      </c>
      <c r="AS1378">
        <v>0</v>
      </c>
      <c r="AT1378">
        <v>0</v>
      </c>
      <c r="AU1378">
        <v>0</v>
      </c>
      <c r="AV1378">
        <v>0</v>
      </c>
      <c r="AW1378">
        <v>0</v>
      </c>
      <c r="AX1378">
        <v>0</v>
      </c>
      <c r="AY1378">
        <v>0</v>
      </c>
      <c r="AZ1378" t="s">
        <v>83</v>
      </c>
      <c r="BA1378">
        <v>0</v>
      </c>
      <c r="BB1378">
        <v>0</v>
      </c>
      <c r="BC1378" t="s">
        <v>76</v>
      </c>
      <c r="BD1378">
        <v>4</v>
      </c>
      <c r="BE1378" t="s">
        <v>76</v>
      </c>
      <c r="BF1378">
        <v>0</v>
      </c>
      <c r="BG1378" t="s">
        <v>5802</v>
      </c>
    </row>
    <row r="1379" spans="1:59" x14ac:dyDescent="0.25">
      <c r="A1379" t="s">
        <v>1568</v>
      </c>
      <c r="B1379" t="s">
        <v>156</v>
      </c>
      <c r="C1379">
        <v>3</v>
      </c>
      <c r="D1379">
        <v>149</v>
      </c>
      <c r="E1379" t="s">
        <v>91</v>
      </c>
      <c r="F1379" t="s">
        <v>66</v>
      </c>
      <c r="G1379" t="s">
        <v>67</v>
      </c>
      <c r="H1379" t="s">
        <v>68</v>
      </c>
      <c r="I1379" t="s">
        <v>10</v>
      </c>
      <c r="J1379" t="s">
        <v>10</v>
      </c>
      <c r="K1379" t="s">
        <v>92</v>
      </c>
      <c r="L1379">
        <v>50</v>
      </c>
      <c r="M1379">
        <v>1382223</v>
      </c>
      <c r="N1379">
        <v>0</v>
      </c>
      <c r="O1379">
        <v>5</v>
      </c>
      <c r="P1379" t="s">
        <v>111</v>
      </c>
      <c r="Q1379" t="s">
        <v>4477</v>
      </c>
      <c r="R1379">
        <v>14</v>
      </c>
      <c r="S1379" t="s">
        <v>2681</v>
      </c>
      <c r="T1379">
        <v>0</v>
      </c>
      <c r="U1379">
        <v>0</v>
      </c>
      <c r="V1379">
        <v>0</v>
      </c>
      <c r="W1379">
        <v>0</v>
      </c>
      <c r="X1379">
        <v>0</v>
      </c>
      <c r="Y1379">
        <v>0</v>
      </c>
      <c r="Z1379">
        <v>0</v>
      </c>
      <c r="AA1379">
        <v>0</v>
      </c>
      <c r="AB1379">
        <v>50</v>
      </c>
      <c r="AC1379">
        <v>0</v>
      </c>
      <c r="AD1379">
        <v>0</v>
      </c>
      <c r="AE1379">
        <v>0</v>
      </c>
      <c r="AF1379">
        <v>0</v>
      </c>
      <c r="AG1379">
        <v>0</v>
      </c>
      <c r="AH1379">
        <v>0</v>
      </c>
      <c r="AI1379">
        <v>50</v>
      </c>
      <c r="AJ1379">
        <v>50</v>
      </c>
      <c r="AK1379">
        <v>50</v>
      </c>
      <c r="AL1379">
        <v>50</v>
      </c>
      <c r="AM1379">
        <v>0</v>
      </c>
      <c r="AN1379">
        <v>4.5454545454545459</v>
      </c>
      <c r="AO1379">
        <v>0</v>
      </c>
      <c r="AP1379" t="s">
        <v>2682</v>
      </c>
      <c r="AQ1379" t="s">
        <v>86</v>
      </c>
      <c r="AR1379" t="s">
        <v>191</v>
      </c>
      <c r="AS1379">
        <v>0</v>
      </c>
      <c r="AT1379">
        <v>0</v>
      </c>
      <c r="AU1379">
        <v>0</v>
      </c>
      <c r="AV1379">
        <v>0</v>
      </c>
      <c r="AW1379">
        <v>0</v>
      </c>
      <c r="AX1379">
        <v>0</v>
      </c>
      <c r="AY1379">
        <v>0</v>
      </c>
      <c r="AZ1379" t="s">
        <v>83</v>
      </c>
      <c r="BA1379">
        <v>0</v>
      </c>
      <c r="BB1379">
        <v>0</v>
      </c>
      <c r="BC1379" t="s">
        <v>76</v>
      </c>
      <c r="BD1379">
        <v>5</v>
      </c>
      <c r="BE1379" t="s">
        <v>76</v>
      </c>
      <c r="BF1379">
        <v>0</v>
      </c>
      <c r="BG1379" t="s">
        <v>5802</v>
      </c>
    </row>
    <row r="1380" spans="1:59" x14ac:dyDescent="0.25">
      <c r="A1380" t="s">
        <v>1569</v>
      </c>
      <c r="B1380" t="s">
        <v>156</v>
      </c>
      <c r="C1380">
        <v>3</v>
      </c>
      <c r="D1380">
        <v>150</v>
      </c>
      <c r="E1380" t="s">
        <v>91</v>
      </c>
      <c r="F1380" t="s">
        <v>66</v>
      </c>
      <c r="G1380" t="s">
        <v>67</v>
      </c>
      <c r="H1380" t="s">
        <v>68</v>
      </c>
      <c r="I1380" t="s">
        <v>10</v>
      </c>
      <c r="J1380" t="s">
        <v>10</v>
      </c>
      <c r="K1380" t="s">
        <v>92</v>
      </c>
      <c r="L1380">
        <v>50</v>
      </c>
      <c r="M1380">
        <v>1382225</v>
      </c>
      <c r="N1380">
        <v>0</v>
      </c>
      <c r="O1380">
        <v>5</v>
      </c>
      <c r="P1380" t="s">
        <v>111</v>
      </c>
      <c r="Q1380" t="s">
        <v>4477</v>
      </c>
      <c r="R1380">
        <v>14</v>
      </c>
      <c r="S1380" t="s">
        <v>2681</v>
      </c>
      <c r="T1380">
        <v>0</v>
      </c>
      <c r="U1380">
        <v>0</v>
      </c>
      <c r="V1380">
        <v>0</v>
      </c>
      <c r="W1380">
        <v>0</v>
      </c>
      <c r="X1380">
        <v>0</v>
      </c>
      <c r="Y1380">
        <v>0</v>
      </c>
      <c r="Z1380">
        <v>0</v>
      </c>
      <c r="AA1380">
        <v>0</v>
      </c>
      <c r="AB1380">
        <v>50</v>
      </c>
      <c r="AC1380">
        <v>0</v>
      </c>
      <c r="AD1380">
        <v>0</v>
      </c>
      <c r="AE1380">
        <v>0</v>
      </c>
      <c r="AF1380">
        <v>0</v>
      </c>
      <c r="AG1380">
        <v>0</v>
      </c>
      <c r="AH1380">
        <v>0</v>
      </c>
      <c r="AI1380">
        <v>50</v>
      </c>
      <c r="AJ1380">
        <v>50</v>
      </c>
      <c r="AK1380">
        <v>50</v>
      </c>
      <c r="AL1380">
        <v>50</v>
      </c>
      <c r="AM1380">
        <v>0</v>
      </c>
      <c r="AN1380">
        <v>4.5454545454545459</v>
      </c>
      <c r="AO1380">
        <v>0</v>
      </c>
      <c r="AP1380" t="s">
        <v>2682</v>
      </c>
      <c r="AQ1380" t="s">
        <v>86</v>
      </c>
      <c r="AR1380" t="s">
        <v>191</v>
      </c>
      <c r="AS1380">
        <v>0</v>
      </c>
      <c r="AT1380">
        <v>0</v>
      </c>
      <c r="AU1380">
        <v>0</v>
      </c>
      <c r="AV1380">
        <v>0</v>
      </c>
      <c r="AW1380">
        <v>0</v>
      </c>
      <c r="AX1380">
        <v>0</v>
      </c>
      <c r="AY1380">
        <v>0</v>
      </c>
      <c r="AZ1380" t="s">
        <v>83</v>
      </c>
      <c r="BA1380">
        <v>0</v>
      </c>
      <c r="BB1380">
        <v>0</v>
      </c>
      <c r="BC1380" t="s">
        <v>76</v>
      </c>
      <c r="BD1380">
        <v>6</v>
      </c>
      <c r="BE1380" t="s">
        <v>76</v>
      </c>
      <c r="BF1380">
        <v>0</v>
      </c>
      <c r="BG1380" t="s">
        <v>5802</v>
      </c>
    </row>
    <row r="1381" spans="1:59" x14ac:dyDescent="0.25">
      <c r="A1381" t="s">
        <v>1570</v>
      </c>
      <c r="B1381" t="s">
        <v>156</v>
      </c>
      <c r="C1381">
        <v>3</v>
      </c>
      <c r="D1381">
        <v>151</v>
      </c>
      <c r="E1381" t="s">
        <v>91</v>
      </c>
      <c r="F1381" t="s">
        <v>66</v>
      </c>
      <c r="G1381" t="s">
        <v>67</v>
      </c>
      <c r="H1381" t="s">
        <v>68</v>
      </c>
      <c r="I1381" t="s">
        <v>10</v>
      </c>
      <c r="J1381" t="s">
        <v>10</v>
      </c>
      <c r="K1381" t="s">
        <v>92</v>
      </c>
      <c r="L1381">
        <v>50</v>
      </c>
      <c r="M1381">
        <v>1382227</v>
      </c>
      <c r="N1381">
        <v>0</v>
      </c>
      <c r="O1381">
        <v>5</v>
      </c>
      <c r="P1381" t="s">
        <v>111</v>
      </c>
      <c r="Q1381" t="s">
        <v>4477</v>
      </c>
      <c r="R1381">
        <v>14</v>
      </c>
      <c r="S1381" t="s">
        <v>2681</v>
      </c>
      <c r="T1381">
        <v>0</v>
      </c>
      <c r="U1381">
        <v>0</v>
      </c>
      <c r="V1381">
        <v>0</v>
      </c>
      <c r="W1381">
        <v>0</v>
      </c>
      <c r="X1381">
        <v>0</v>
      </c>
      <c r="Y1381">
        <v>0</v>
      </c>
      <c r="Z1381">
        <v>0</v>
      </c>
      <c r="AA1381">
        <v>0</v>
      </c>
      <c r="AB1381">
        <v>50</v>
      </c>
      <c r="AC1381">
        <v>0</v>
      </c>
      <c r="AD1381">
        <v>0</v>
      </c>
      <c r="AE1381">
        <v>0</v>
      </c>
      <c r="AF1381">
        <v>0</v>
      </c>
      <c r="AG1381">
        <v>0</v>
      </c>
      <c r="AH1381">
        <v>0</v>
      </c>
      <c r="AI1381">
        <v>50</v>
      </c>
      <c r="AJ1381">
        <v>50</v>
      </c>
      <c r="AK1381">
        <v>50</v>
      </c>
      <c r="AL1381">
        <v>50</v>
      </c>
      <c r="AM1381">
        <v>0</v>
      </c>
      <c r="AN1381">
        <v>4.5454545454545459</v>
      </c>
      <c r="AO1381">
        <v>0</v>
      </c>
      <c r="AP1381" t="s">
        <v>2682</v>
      </c>
      <c r="AQ1381" t="s">
        <v>86</v>
      </c>
      <c r="AR1381" t="s">
        <v>191</v>
      </c>
      <c r="AS1381">
        <v>0</v>
      </c>
      <c r="AT1381">
        <v>0</v>
      </c>
      <c r="AU1381">
        <v>0</v>
      </c>
      <c r="AV1381">
        <v>0</v>
      </c>
      <c r="AW1381">
        <v>0</v>
      </c>
      <c r="AX1381">
        <v>0</v>
      </c>
      <c r="AY1381">
        <v>0</v>
      </c>
      <c r="AZ1381" t="s">
        <v>83</v>
      </c>
      <c r="BA1381">
        <v>0</v>
      </c>
      <c r="BB1381">
        <v>0</v>
      </c>
      <c r="BC1381" t="s">
        <v>76</v>
      </c>
      <c r="BD1381">
        <v>7</v>
      </c>
      <c r="BE1381" t="s">
        <v>76</v>
      </c>
      <c r="BF1381">
        <v>0</v>
      </c>
      <c r="BG1381" t="s">
        <v>5802</v>
      </c>
    </row>
    <row r="1382" spans="1:59" x14ac:dyDescent="0.25">
      <c r="A1382" t="s">
        <v>1571</v>
      </c>
      <c r="B1382" t="s">
        <v>156</v>
      </c>
      <c r="C1382">
        <v>3</v>
      </c>
      <c r="D1382">
        <v>152</v>
      </c>
      <c r="E1382" t="s">
        <v>91</v>
      </c>
      <c r="F1382" t="s">
        <v>66</v>
      </c>
      <c r="G1382" t="s">
        <v>67</v>
      </c>
      <c r="H1382" t="s">
        <v>68</v>
      </c>
      <c r="I1382" t="s">
        <v>10</v>
      </c>
      <c r="J1382" t="s">
        <v>10</v>
      </c>
      <c r="K1382" t="s">
        <v>92</v>
      </c>
      <c r="L1382">
        <v>50</v>
      </c>
      <c r="M1382">
        <v>1382229</v>
      </c>
      <c r="N1382">
        <v>0</v>
      </c>
      <c r="O1382">
        <v>5</v>
      </c>
      <c r="P1382" t="s">
        <v>111</v>
      </c>
      <c r="Q1382" t="s">
        <v>4477</v>
      </c>
      <c r="R1382">
        <v>14</v>
      </c>
      <c r="S1382" t="s">
        <v>2681</v>
      </c>
      <c r="T1382">
        <v>0</v>
      </c>
      <c r="U1382">
        <v>0</v>
      </c>
      <c r="V1382">
        <v>0</v>
      </c>
      <c r="W1382">
        <v>0</v>
      </c>
      <c r="X1382">
        <v>0</v>
      </c>
      <c r="Y1382">
        <v>0</v>
      </c>
      <c r="Z1382">
        <v>0</v>
      </c>
      <c r="AA1382">
        <v>0</v>
      </c>
      <c r="AB1382">
        <v>50</v>
      </c>
      <c r="AC1382">
        <v>0</v>
      </c>
      <c r="AD1382">
        <v>0</v>
      </c>
      <c r="AE1382">
        <v>0</v>
      </c>
      <c r="AF1382">
        <v>0</v>
      </c>
      <c r="AG1382">
        <v>0</v>
      </c>
      <c r="AH1382">
        <v>0</v>
      </c>
      <c r="AI1382">
        <v>50</v>
      </c>
      <c r="AJ1382">
        <v>50</v>
      </c>
      <c r="AK1382">
        <v>50</v>
      </c>
      <c r="AL1382">
        <v>50</v>
      </c>
      <c r="AM1382">
        <v>0</v>
      </c>
      <c r="AN1382">
        <v>4.5454545454545459</v>
      </c>
      <c r="AO1382">
        <v>0</v>
      </c>
      <c r="AP1382" t="s">
        <v>2682</v>
      </c>
      <c r="AQ1382" t="s">
        <v>86</v>
      </c>
      <c r="AR1382" t="s">
        <v>191</v>
      </c>
      <c r="AS1382">
        <v>0</v>
      </c>
      <c r="AT1382">
        <v>0</v>
      </c>
      <c r="AU1382">
        <v>0</v>
      </c>
      <c r="AV1382">
        <v>0</v>
      </c>
      <c r="AW1382">
        <v>0</v>
      </c>
      <c r="AX1382">
        <v>0</v>
      </c>
      <c r="AY1382">
        <v>0</v>
      </c>
      <c r="AZ1382" t="s">
        <v>83</v>
      </c>
      <c r="BA1382">
        <v>0</v>
      </c>
      <c r="BB1382">
        <v>0</v>
      </c>
      <c r="BC1382" t="s">
        <v>76</v>
      </c>
      <c r="BD1382">
        <v>8</v>
      </c>
      <c r="BE1382" t="s">
        <v>76</v>
      </c>
      <c r="BF1382">
        <v>0</v>
      </c>
      <c r="BG1382" t="s">
        <v>5802</v>
      </c>
    </row>
    <row r="1383" spans="1:59" x14ac:dyDescent="0.25">
      <c r="A1383" t="s">
        <v>1572</v>
      </c>
      <c r="B1383" t="s">
        <v>156</v>
      </c>
      <c r="C1383">
        <v>3</v>
      </c>
      <c r="D1383">
        <v>153</v>
      </c>
      <c r="E1383" t="s">
        <v>91</v>
      </c>
      <c r="F1383" t="s">
        <v>66</v>
      </c>
      <c r="G1383" t="s">
        <v>67</v>
      </c>
      <c r="H1383" t="s">
        <v>68</v>
      </c>
      <c r="I1383" t="s">
        <v>10</v>
      </c>
      <c r="J1383" t="s">
        <v>10</v>
      </c>
      <c r="K1383" t="s">
        <v>92</v>
      </c>
      <c r="L1383">
        <v>50</v>
      </c>
      <c r="M1383">
        <v>1382231</v>
      </c>
      <c r="N1383">
        <v>0</v>
      </c>
      <c r="O1383">
        <v>5</v>
      </c>
      <c r="P1383" t="s">
        <v>111</v>
      </c>
      <c r="Q1383" t="s">
        <v>4477</v>
      </c>
      <c r="R1383">
        <v>14</v>
      </c>
      <c r="S1383" t="s">
        <v>2681</v>
      </c>
      <c r="T1383">
        <v>0</v>
      </c>
      <c r="U1383">
        <v>0</v>
      </c>
      <c r="V1383">
        <v>0</v>
      </c>
      <c r="W1383">
        <v>0</v>
      </c>
      <c r="X1383">
        <v>0</v>
      </c>
      <c r="Y1383">
        <v>0</v>
      </c>
      <c r="Z1383">
        <v>0</v>
      </c>
      <c r="AA1383">
        <v>0</v>
      </c>
      <c r="AB1383">
        <v>50</v>
      </c>
      <c r="AC1383">
        <v>0</v>
      </c>
      <c r="AD1383">
        <v>0</v>
      </c>
      <c r="AE1383">
        <v>0</v>
      </c>
      <c r="AF1383">
        <v>0</v>
      </c>
      <c r="AG1383">
        <v>0</v>
      </c>
      <c r="AH1383">
        <v>0</v>
      </c>
      <c r="AI1383">
        <v>50</v>
      </c>
      <c r="AJ1383">
        <v>50</v>
      </c>
      <c r="AK1383">
        <v>50</v>
      </c>
      <c r="AL1383">
        <v>50</v>
      </c>
      <c r="AM1383">
        <v>0</v>
      </c>
      <c r="AN1383">
        <v>4.5454545454545459</v>
      </c>
      <c r="AO1383">
        <v>0</v>
      </c>
      <c r="AP1383" t="s">
        <v>2682</v>
      </c>
      <c r="AQ1383" t="s">
        <v>86</v>
      </c>
      <c r="AR1383" t="s">
        <v>191</v>
      </c>
      <c r="AS1383">
        <v>0</v>
      </c>
      <c r="AT1383">
        <v>0</v>
      </c>
      <c r="AU1383">
        <v>0</v>
      </c>
      <c r="AV1383">
        <v>0</v>
      </c>
      <c r="AW1383">
        <v>0</v>
      </c>
      <c r="AX1383">
        <v>0</v>
      </c>
      <c r="AY1383">
        <v>0</v>
      </c>
      <c r="AZ1383" t="s">
        <v>83</v>
      </c>
      <c r="BA1383">
        <v>0</v>
      </c>
      <c r="BB1383">
        <v>0</v>
      </c>
      <c r="BC1383" t="s">
        <v>76</v>
      </c>
      <c r="BD1383">
        <v>9</v>
      </c>
      <c r="BE1383" t="s">
        <v>76</v>
      </c>
      <c r="BF1383">
        <v>0</v>
      </c>
      <c r="BG1383" t="s">
        <v>5802</v>
      </c>
    </row>
    <row r="1384" spans="1:59" x14ac:dyDescent="0.25">
      <c r="A1384" t="s">
        <v>1573</v>
      </c>
      <c r="B1384" t="s">
        <v>156</v>
      </c>
      <c r="C1384">
        <v>3</v>
      </c>
      <c r="D1384">
        <v>154</v>
      </c>
      <c r="E1384" t="s">
        <v>91</v>
      </c>
      <c r="F1384" t="s">
        <v>66</v>
      </c>
      <c r="G1384" t="s">
        <v>67</v>
      </c>
      <c r="H1384" t="s">
        <v>68</v>
      </c>
      <c r="I1384" t="s">
        <v>10</v>
      </c>
      <c r="J1384" t="s">
        <v>10</v>
      </c>
      <c r="K1384" t="s">
        <v>92</v>
      </c>
      <c r="L1384">
        <v>50</v>
      </c>
      <c r="M1384">
        <v>1382233</v>
      </c>
      <c r="N1384">
        <v>0</v>
      </c>
      <c r="O1384">
        <v>5</v>
      </c>
      <c r="P1384" t="s">
        <v>111</v>
      </c>
      <c r="Q1384" t="s">
        <v>4477</v>
      </c>
      <c r="R1384">
        <v>14</v>
      </c>
      <c r="S1384" t="s">
        <v>2681</v>
      </c>
      <c r="T1384">
        <v>0</v>
      </c>
      <c r="U1384">
        <v>0</v>
      </c>
      <c r="V1384">
        <v>0</v>
      </c>
      <c r="W1384">
        <v>0</v>
      </c>
      <c r="X1384">
        <v>0</v>
      </c>
      <c r="Y1384">
        <v>0</v>
      </c>
      <c r="Z1384">
        <v>0</v>
      </c>
      <c r="AA1384">
        <v>0</v>
      </c>
      <c r="AB1384">
        <v>50</v>
      </c>
      <c r="AC1384">
        <v>0</v>
      </c>
      <c r="AD1384">
        <v>0</v>
      </c>
      <c r="AE1384">
        <v>0</v>
      </c>
      <c r="AF1384">
        <v>0</v>
      </c>
      <c r="AG1384">
        <v>0</v>
      </c>
      <c r="AH1384">
        <v>0</v>
      </c>
      <c r="AI1384">
        <v>50</v>
      </c>
      <c r="AJ1384">
        <v>50</v>
      </c>
      <c r="AK1384">
        <v>50</v>
      </c>
      <c r="AL1384">
        <v>50</v>
      </c>
      <c r="AM1384">
        <v>0</v>
      </c>
      <c r="AN1384">
        <v>4.5454545454545459</v>
      </c>
      <c r="AO1384">
        <v>0</v>
      </c>
      <c r="AP1384" t="s">
        <v>2682</v>
      </c>
      <c r="AQ1384" t="s">
        <v>86</v>
      </c>
      <c r="AR1384" t="s">
        <v>191</v>
      </c>
      <c r="AS1384">
        <v>0</v>
      </c>
      <c r="AT1384">
        <v>0</v>
      </c>
      <c r="AU1384">
        <v>0</v>
      </c>
      <c r="AV1384">
        <v>0</v>
      </c>
      <c r="AW1384">
        <v>0</v>
      </c>
      <c r="AX1384">
        <v>0</v>
      </c>
      <c r="AY1384">
        <v>0</v>
      </c>
      <c r="AZ1384" t="s">
        <v>83</v>
      </c>
      <c r="BA1384">
        <v>0</v>
      </c>
      <c r="BB1384">
        <v>0</v>
      </c>
      <c r="BC1384" t="s">
        <v>76</v>
      </c>
      <c r="BD1384">
        <v>10</v>
      </c>
      <c r="BE1384" t="s">
        <v>76</v>
      </c>
      <c r="BF1384">
        <v>0</v>
      </c>
      <c r="BG1384" t="s">
        <v>5802</v>
      </c>
    </row>
    <row r="1385" spans="1:59" x14ac:dyDescent="0.25">
      <c r="A1385" t="s">
        <v>1574</v>
      </c>
      <c r="B1385" t="s">
        <v>156</v>
      </c>
      <c r="C1385">
        <v>3</v>
      </c>
      <c r="D1385">
        <v>155</v>
      </c>
      <c r="E1385" t="s">
        <v>91</v>
      </c>
      <c r="F1385" t="s">
        <v>66</v>
      </c>
      <c r="G1385" t="s">
        <v>67</v>
      </c>
      <c r="H1385" t="s">
        <v>68</v>
      </c>
      <c r="I1385" t="s">
        <v>10</v>
      </c>
      <c r="J1385" t="s">
        <v>10</v>
      </c>
      <c r="K1385" t="s">
        <v>92</v>
      </c>
      <c r="L1385">
        <v>50</v>
      </c>
      <c r="M1385">
        <v>1382235</v>
      </c>
      <c r="N1385">
        <v>0</v>
      </c>
      <c r="O1385">
        <v>5</v>
      </c>
      <c r="P1385" t="s">
        <v>111</v>
      </c>
      <c r="Q1385" t="s">
        <v>4477</v>
      </c>
      <c r="R1385">
        <v>14</v>
      </c>
      <c r="S1385" t="s">
        <v>2681</v>
      </c>
      <c r="T1385">
        <v>0</v>
      </c>
      <c r="U1385">
        <v>0</v>
      </c>
      <c r="V1385">
        <v>0</v>
      </c>
      <c r="W1385">
        <v>0</v>
      </c>
      <c r="X1385">
        <v>0</v>
      </c>
      <c r="Y1385">
        <v>0</v>
      </c>
      <c r="Z1385">
        <v>0</v>
      </c>
      <c r="AA1385">
        <v>0</v>
      </c>
      <c r="AB1385">
        <v>50</v>
      </c>
      <c r="AC1385">
        <v>0</v>
      </c>
      <c r="AD1385">
        <v>0</v>
      </c>
      <c r="AE1385">
        <v>0</v>
      </c>
      <c r="AF1385">
        <v>0</v>
      </c>
      <c r="AG1385">
        <v>0</v>
      </c>
      <c r="AH1385">
        <v>0</v>
      </c>
      <c r="AI1385">
        <v>50</v>
      </c>
      <c r="AJ1385">
        <v>50</v>
      </c>
      <c r="AK1385">
        <v>50</v>
      </c>
      <c r="AL1385">
        <v>50</v>
      </c>
      <c r="AM1385">
        <v>0</v>
      </c>
      <c r="AN1385">
        <v>4.5454545454545459</v>
      </c>
      <c r="AO1385">
        <v>0</v>
      </c>
      <c r="AP1385" t="s">
        <v>2682</v>
      </c>
      <c r="AQ1385" t="s">
        <v>86</v>
      </c>
      <c r="AR1385" t="s">
        <v>191</v>
      </c>
      <c r="AS1385">
        <v>0</v>
      </c>
      <c r="AT1385">
        <v>0</v>
      </c>
      <c r="AU1385">
        <v>0</v>
      </c>
      <c r="AV1385">
        <v>0</v>
      </c>
      <c r="AW1385">
        <v>0</v>
      </c>
      <c r="AX1385">
        <v>0</v>
      </c>
      <c r="AY1385">
        <v>0</v>
      </c>
      <c r="AZ1385" t="s">
        <v>83</v>
      </c>
      <c r="BA1385">
        <v>0</v>
      </c>
      <c r="BB1385">
        <v>0</v>
      </c>
      <c r="BC1385" t="s">
        <v>81</v>
      </c>
      <c r="BD1385">
        <v>11</v>
      </c>
      <c r="BE1385" t="s">
        <v>76</v>
      </c>
      <c r="BF1385">
        <v>0</v>
      </c>
      <c r="BG1385" t="s">
        <v>5802</v>
      </c>
    </row>
    <row r="1386" spans="1:59" x14ac:dyDescent="0.25">
      <c r="A1386" t="s">
        <v>1575</v>
      </c>
      <c r="B1386" t="s">
        <v>156</v>
      </c>
      <c r="C1386">
        <v>3</v>
      </c>
      <c r="D1386">
        <v>156</v>
      </c>
      <c r="E1386" t="s">
        <v>91</v>
      </c>
      <c r="F1386" t="s">
        <v>66</v>
      </c>
      <c r="G1386" t="s">
        <v>67</v>
      </c>
      <c r="H1386" t="s">
        <v>68</v>
      </c>
      <c r="I1386" t="s">
        <v>4</v>
      </c>
      <c r="J1386" t="s">
        <v>3</v>
      </c>
      <c r="K1386" t="s">
        <v>70</v>
      </c>
      <c r="L1386">
        <v>50</v>
      </c>
      <c r="M1386">
        <v>1382237</v>
      </c>
      <c r="N1386">
        <v>10</v>
      </c>
      <c r="O1386">
        <v>5</v>
      </c>
      <c r="P1386" t="s">
        <v>111</v>
      </c>
      <c r="Q1386" t="s">
        <v>4478</v>
      </c>
      <c r="R1386">
        <v>15</v>
      </c>
      <c r="S1386" t="s">
        <v>4990</v>
      </c>
      <c r="T1386">
        <v>24</v>
      </c>
      <c r="U1386">
        <v>33</v>
      </c>
      <c r="V1386">
        <v>0</v>
      </c>
      <c r="W1386">
        <v>0</v>
      </c>
      <c r="X1386">
        <v>0</v>
      </c>
      <c r="Y1386">
        <v>5</v>
      </c>
      <c r="Z1386">
        <v>29</v>
      </c>
      <c r="AA1386">
        <v>38</v>
      </c>
      <c r="AB1386">
        <v>50</v>
      </c>
      <c r="AC1386">
        <v>51</v>
      </c>
      <c r="AD1386">
        <v>0</v>
      </c>
      <c r="AE1386">
        <v>11</v>
      </c>
      <c r="AF1386">
        <v>62</v>
      </c>
      <c r="AG1386">
        <v>0</v>
      </c>
      <c r="AH1386">
        <v>-1</v>
      </c>
      <c r="AI1386">
        <v>-12</v>
      </c>
      <c r="AJ1386">
        <v>-12</v>
      </c>
      <c r="AK1386">
        <v>-1</v>
      </c>
      <c r="AL1386">
        <v>0</v>
      </c>
      <c r="AM1386">
        <v>0.2</v>
      </c>
      <c r="AN1386">
        <v>-1.0909090909090908</v>
      </c>
      <c r="AO1386">
        <v>0</v>
      </c>
      <c r="AP1386" t="s">
        <v>102</v>
      </c>
      <c r="AQ1386" t="s">
        <v>73</v>
      </c>
      <c r="AR1386" t="s">
        <v>191</v>
      </c>
      <c r="AS1386">
        <v>0</v>
      </c>
      <c r="AT1386">
        <v>0</v>
      </c>
      <c r="AU1386">
        <v>0</v>
      </c>
      <c r="AV1386">
        <v>0</v>
      </c>
      <c r="AW1386">
        <v>0</v>
      </c>
      <c r="AX1386">
        <v>0</v>
      </c>
      <c r="AY1386">
        <v>0</v>
      </c>
      <c r="AZ1386" t="s">
        <v>83</v>
      </c>
      <c r="BA1386">
        <v>10</v>
      </c>
      <c r="BB1386">
        <v>0</v>
      </c>
      <c r="BC1386" t="s">
        <v>75</v>
      </c>
      <c r="BD1386">
        <v>0</v>
      </c>
      <c r="BE1386" t="s">
        <v>76</v>
      </c>
      <c r="BF1386">
        <v>1.9525413333333332</v>
      </c>
      <c r="BG1386" t="s">
        <v>5803</v>
      </c>
    </row>
    <row r="1387" spans="1:59" x14ac:dyDescent="0.25">
      <c r="A1387" t="s">
        <v>1576</v>
      </c>
      <c r="B1387" t="s">
        <v>156</v>
      </c>
      <c r="C1387">
        <v>3</v>
      </c>
      <c r="D1387">
        <v>157</v>
      </c>
      <c r="E1387" t="s">
        <v>91</v>
      </c>
      <c r="F1387" t="s">
        <v>66</v>
      </c>
      <c r="G1387" t="s">
        <v>67</v>
      </c>
      <c r="H1387" t="s">
        <v>68</v>
      </c>
      <c r="I1387" t="s">
        <v>4</v>
      </c>
      <c r="J1387" t="s">
        <v>3</v>
      </c>
      <c r="K1387" t="s">
        <v>70</v>
      </c>
      <c r="L1387">
        <v>50</v>
      </c>
      <c r="M1387">
        <v>1382239</v>
      </c>
      <c r="N1387">
        <v>10</v>
      </c>
      <c r="O1387">
        <v>5</v>
      </c>
      <c r="P1387" t="s">
        <v>111</v>
      </c>
      <c r="Q1387" t="s">
        <v>4478</v>
      </c>
      <c r="R1387">
        <v>15</v>
      </c>
      <c r="S1387" t="s">
        <v>4990</v>
      </c>
      <c r="T1387">
        <v>24</v>
      </c>
      <c r="U1387">
        <v>33</v>
      </c>
      <c r="V1387">
        <v>0</v>
      </c>
      <c r="W1387">
        <v>0</v>
      </c>
      <c r="X1387">
        <v>0</v>
      </c>
      <c r="Y1387">
        <v>5</v>
      </c>
      <c r="Z1387">
        <v>29</v>
      </c>
      <c r="AA1387">
        <v>38</v>
      </c>
      <c r="AB1387">
        <v>50</v>
      </c>
      <c r="AC1387">
        <v>51</v>
      </c>
      <c r="AD1387">
        <v>0</v>
      </c>
      <c r="AE1387">
        <v>11</v>
      </c>
      <c r="AF1387">
        <v>62</v>
      </c>
      <c r="AG1387">
        <v>0</v>
      </c>
      <c r="AH1387">
        <v>-1</v>
      </c>
      <c r="AI1387">
        <v>-12</v>
      </c>
      <c r="AJ1387">
        <v>-12</v>
      </c>
      <c r="AK1387">
        <v>-1</v>
      </c>
      <c r="AL1387">
        <v>0</v>
      </c>
      <c r="AM1387">
        <v>0.2</v>
      </c>
      <c r="AN1387">
        <v>-1.0909090909090908</v>
      </c>
      <c r="AO1387">
        <v>0</v>
      </c>
      <c r="AP1387" t="s">
        <v>102</v>
      </c>
      <c r="AQ1387" t="s">
        <v>73</v>
      </c>
      <c r="AR1387" t="s">
        <v>191</v>
      </c>
      <c r="AS1387">
        <v>0</v>
      </c>
      <c r="AT1387">
        <v>0</v>
      </c>
      <c r="AU1387">
        <v>0</v>
      </c>
      <c r="AV1387">
        <v>0</v>
      </c>
      <c r="AW1387">
        <v>0</v>
      </c>
      <c r="AX1387">
        <v>0</v>
      </c>
      <c r="AY1387">
        <v>0</v>
      </c>
      <c r="AZ1387" t="s">
        <v>83</v>
      </c>
      <c r="BA1387">
        <v>10</v>
      </c>
      <c r="BB1387">
        <v>0</v>
      </c>
      <c r="BC1387" t="s">
        <v>76</v>
      </c>
      <c r="BD1387">
        <v>0</v>
      </c>
      <c r="BE1387" t="s">
        <v>76</v>
      </c>
      <c r="BF1387">
        <v>2.3913146666666663</v>
      </c>
      <c r="BG1387" t="s">
        <v>5803</v>
      </c>
    </row>
    <row r="1388" spans="1:59" x14ac:dyDescent="0.25">
      <c r="A1388" t="s">
        <v>1577</v>
      </c>
      <c r="B1388" t="s">
        <v>156</v>
      </c>
      <c r="C1388">
        <v>3</v>
      </c>
      <c r="D1388">
        <v>158</v>
      </c>
      <c r="E1388" t="s">
        <v>91</v>
      </c>
      <c r="F1388" t="s">
        <v>66</v>
      </c>
      <c r="G1388" t="s">
        <v>67</v>
      </c>
      <c r="H1388" t="s">
        <v>68</v>
      </c>
      <c r="I1388" t="s">
        <v>4</v>
      </c>
      <c r="J1388" t="s">
        <v>3</v>
      </c>
      <c r="K1388" t="s">
        <v>70</v>
      </c>
      <c r="L1388">
        <v>50</v>
      </c>
      <c r="M1388">
        <v>1382241</v>
      </c>
      <c r="N1388">
        <v>10</v>
      </c>
      <c r="O1388">
        <v>5</v>
      </c>
      <c r="P1388" t="s">
        <v>111</v>
      </c>
      <c r="Q1388" t="s">
        <v>4478</v>
      </c>
      <c r="R1388">
        <v>15</v>
      </c>
      <c r="S1388" t="s">
        <v>4990</v>
      </c>
      <c r="T1388">
        <v>23</v>
      </c>
      <c r="U1388">
        <v>32</v>
      </c>
      <c r="V1388">
        <v>0</v>
      </c>
      <c r="W1388">
        <v>0</v>
      </c>
      <c r="X1388">
        <v>0</v>
      </c>
      <c r="Y1388">
        <v>6</v>
      </c>
      <c r="Z1388">
        <v>29</v>
      </c>
      <c r="AA1388">
        <v>38</v>
      </c>
      <c r="AB1388">
        <v>50</v>
      </c>
      <c r="AC1388">
        <v>50</v>
      </c>
      <c r="AD1388">
        <v>0</v>
      </c>
      <c r="AE1388">
        <v>12</v>
      </c>
      <c r="AF1388">
        <v>62</v>
      </c>
      <c r="AG1388">
        <v>0</v>
      </c>
      <c r="AH1388">
        <v>0</v>
      </c>
      <c r="AI1388">
        <v>-12</v>
      </c>
      <c r="AJ1388">
        <v>-12</v>
      </c>
      <c r="AK1388">
        <v>0</v>
      </c>
      <c r="AL1388">
        <v>0</v>
      </c>
      <c r="AM1388">
        <v>0.2</v>
      </c>
      <c r="AN1388">
        <v>-1.0909090909090908</v>
      </c>
      <c r="AO1388">
        <v>0</v>
      </c>
      <c r="AP1388" t="s">
        <v>102</v>
      </c>
      <c r="AQ1388" t="s">
        <v>73</v>
      </c>
      <c r="AR1388" t="s">
        <v>191</v>
      </c>
      <c r="AS1388">
        <v>0</v>
      </c>
      <c r="AT1388">
        <v>0</v>
      </c>
      <c r="AU1388">
        <v>0</v>
      </c>
      <c r="AV1388">
        <v>0</v>
      </c>
      <c r="AW1388">
        <v>0</v>
      </c>
      <c r="AX1388">
        <v>0</v>
      </c>
      <c r="AY1388">
        <v>0</v>
      </c>
      <c r="AZ1388" t="s">
        <v>83</v>
      </c>
      <c r="BA1388">
        <v>10</v>
      </c>
      <c r="BB1388">
        <v>0</v>
      </c>
      <c r="BC1388" t="s">
        <v>76</v>
      </c>
      <c r="BD1388">
        <v>0</v>
      </c>
      <c r="BE1388" t="s">
        <v>76</v>
      </c>
      <c r="BF1388">
        <v>1.4260133333333331</v>
      </c>
      <c r="BG1388" t="s">
        <v>5803</v>
      </c>
    </row>
    <row r="1389" spans="1:59" x14ac:dyDescent="0.25">
      <c r="A1389" t="s">
        <v>1578</v>
      </c>
      <c r="B1389" t="s">
        <v>156</v>
      </c>
      <c r="C1389">
        <v>3</v>
      </c>
      <c r="D1389">
        <v>159</v>
      </c>
      <c r="E1389" t="s">
        <v>91</v>
      </c>
      <c r="F1389" t="s">
        <v>66</v>
      </c>
      <c r="G1389" t="s">
        <v>67</v>
      </c>
      <c r="H1389" t="s">
        <v>68</v>
      </c>
      <c r="I1389" t="s">
        <v>4</v>
      </c>
      <c r="J1389" t="s">
        <v>3</v>
      </c>
      <c r="K1389" t="s">
        <v>70</v>
      </c>
      <c r="L1389">
        <v>50</v>
      </c>
      <c r="M1389">
        <v>1382243</v>
      </c>
      <c r="N1389">
        <v>10</v>
      </c>
      <c r="O1389">
        <v>5</v>
      </c>
      <c r="P1389" t="s">
        <v>111</v>
      </c>
      <c r="Q1389" t="s">
        <v>4478</v>
      </c>
      <c r="R1389">
        <v>15</v>
      </c>
      <c r="S1389" t="s">
        <v>4990</v>
      </c>
      <c r="T1389">
        <v>23</v>
      </c>
      <c r="U1389">
        <v>32</v>
      </c>
      <c r="V1389">
        <v>0</v>
      </c>
      <c r="W1389">
        <v>0</v>
      </c>
      <c r="X1389">
        <v>0</v>
      </c>
      <c r="Y1389">
        <v>6</v>
      </c>
      <c r="Z1389">
        <v>29</v>
      </c>
      <c r="AA1389">
        <v>38</v>
      </c>
      <c r="AB1389">
        <v>50</v>
      </c>
      <c r="AC1389">
        <v>50</v>
      </c>
      <c r="AD1389">
        <v>0</v>
      </c>
      <c r="AE1389">
        <v>12</v>
      </c>
      <c r="AF1389">
        <v>62</v>
      </c>
      <c r="AG1389">
        <v>0</v>
      </c>
      <c r="AH1389">
        <v>0</v>
      </c>
      <c r="AI1389">
        <v>-12</v>
      </c>
      <c r="AJ1389">
        <v>-12</v>
      </c>
      <c r="AK1389">
        <v>0</v>
      </c>
      <c r="AL1389">
        <v>0</v>
      </c>
      <c r="AM1389">
        <v>0.2</v>
      </c>
      <c r="AN1389">
        <v>-1.0909090909090908</v>
      </c>
      <c r="AO1389">
        <v>0</v>
      </c>
      <c r="AP1389" t="s">
        <v>102</v>
      </c>
      <c r="AQ1389" t="s">
        <v>73</v>
      </c>
      <c r="AR1389" t="s">
        <v>191</v>
      </c>
      <c r="AS1389">
        <v>0</v>
      </c>
      <c r="AT1389">
        <v>0</v>
      </c>
      <c r="AU1389">
        <v>0</v>
      </c>
      <c r="AV1389">
        <v>0</v>
      </c>
      <c r="AW1389">
        <v>0</v>
      </c>
      <c r="AX1389">
        <v>0</v>
      </c>
      <c r="AY1389">
        <v>0</v>
      </c>
      <c r="AZ1389" t="s">
        <v>83</v>
      </c>
      <c r="BA1389">
        <v>10</v>
      </c>
      <c r="BB1389">
        <v>0</v>
      </c>
      <c r="BC1389" t="s">
        <v>76</v>
      </c>
      <c r="BD1389">
        <v>0</v>
      </c>
      <c r="BE1389" t="s">
        <v>76</v>
      </c>
      <c r="BF1389">
        <v>2.6765173333333334</v>
      </c>
      <c r="BG1389" t="s">
        <v>5803</v>
      </c>
    </row>
    <row r="1390" spans="1:59" x14ac:dyDescent="0.25">
      <c r="A1390" t="s">
        <v>1579</v>
      </c>
      <c r="B1390" t="s">
        <v>156</v>
      </c>
      <c r="C1390">
        <v>3</v>
      </c>
      <c r="D1390">
        <v>160</v>
      </c>
      <c r="E1390" t="s">
        <v>91</v>
      </c>
      <c r="F1390" t="s">
        <v>66</v>
      </c>
      <c r="G1390" t="s">
        <v>67</v>
      </c>
      <c r="H1390" t="s">
        <v>68</v>
      </c>
      <c r="I1390" t="s">
        <v>4</v>
      </c>
      <c r="J1390" t="s">
        <v>3</v>
      </c>
      <c r="K1390" t="s">
        <v>70</v>
      </c>
      <c r="L1390">
        <v>50</v>
      </c>
      <c r="M1390">
        <v>1382245</v>
      </c>
      <c r="N1390">
        <v>10</v>
      </c>
      <c r="O1390">
        <v>5</v>
      </c>
      <c r="P1390" t="s">
        <v>111</v>
      </c>
      <c r="Q1390" t="s">
        <v>4478</v>
      </c>
      <c r="R1390">
        <v>15</v>
      </c>
      <c r="S1390" t="s">
        <v>4990</v>
      </c>
      <c r="T1390">
        <v>23</v>
      </c>
      <c r="U1390">
        <v>32</v>
      </c>
      <c r="V1390">
        <v>0</v>
      </c>
      <c r="W1390">
        <v>0</v>
      </c>
      <c r="X1390">
        <v>0</v>
      </c>
      <c r="Y1390">
        <v>6</v>
      </c>
      <c r="Z1390">
        <v>29</v>
      </c>
      <c r="AA1390">
        <v>38</v>
      </c>
      <c r="AB1390">
        <v>50</v>
      </c>
      <c r="AC1390">
        <v>50</v>
      </c>
      <c r="AD1390">
        <v>0</v>
      </c>
      <c r="AE1390">
        <v>12</v>
      </c>
      <c r="AF1390">
        <v>62</v>
      </c>
      <c r="AG1390">
        <v>0</v>
      </c>
      <c r="AH1390">
        <v>0</v>
      </c>
      <c r="AI1390">
        <v>-12</v>
      </c>
      <c r="AJ1390">
        <v>-12</v>
      </c>
      <c r="AK1390">
        <v>0</v>
      </c>
      <c r="AL1390">
        <v>0</v>
      </c>
      <c r="AM1390">
        <v>0.2</v>
      </c>
      <c r="AN1390">
        <v>-1.0909090909090908</v>
      </c>
      <c r="AO1390">
        <v>0</v>
      </c>
      <c r="AP1390" t="s">
        <v>102</v>
      </c>
      <c r="AQ1390" t="s">
        <v>73</v>
      </c>
      <c r="AR1390" t="s">
        <v>191</v>
      </c>
      <c r="AS1390">
        <v>0</v>
      </c>
      <c r="AT1390">
        <v>0</v>
      </c>
      <c r="AU1390">
        <v>0</v>
      </c>
      <c r="AV1390">
        <v>0</v>
      </c>
      <c r="AW1390">
        <v>0</v>
      </c>
      <c r="AX1390">
        <v>0</v>
      </c>
      <c r="AY1390">
        <v>0</v>
      </c>
      <c r="AZ1390" t="s">
        <v>80</v>
      </c>
      <c r="BA1390">
        <v>10</v>
      </c>
      <c r="BB1390">
        <v>0</v>
      </c>
      <c r="BC1390" t="s">
        <v>76</v>
      </c>
      <c r="BD1390">
        <v>0</v>
      </c>
      <c r="BE1390" t="s">
        <v>76</v>
      </c>
      <c r="BF1390">
        <v>1.9086639999999999</v>
      </c>
      <c r="BG1390" t="s">
        <v>5803</v>
      </c>
    </row>
    <row r="1391" spans="1:59" x14ac:dyDescent="0.25">
      <c r="A1391" t="s">
        <v>1580</v>
      </c>
      <c r="B1391" t="s">
        <v>156</v>
      </c>
      <c r="C1391">
        <v>3</v>
      </c>
      <c r="D1391">
        <v>161</v>
      </c>
      <c r="E1391" t="s">
        <v>91</v>
      </c>
      <c r="F1391" t="s">
        <v>66</v>
      </c>
      <c r="G1391" t="s">
        <v>67</v>
      </c>
      <c r="H1391" t="s">
        <v>68</v>
      </c>
      <c r="I1391" t="s">
        <v>4</v>
      </c>
      <c r="J1391" t="s">
        <v>3</v>
      </c>
      <c r="K1391" t="s">
        <v>70</v>
      </c>
      <c r="L1391">
        <v>50</v>
      </c>
      <c r="M1391">
        <v>1382247</v>
      </c>
      <c r="N1391">
        <v>10</v>
      </c>
      <c r="O1391">
        <v>5</v>
      </c>
      <c r="P1391" t="s">
        <v>111</v>
      </c>
      <c r="Q1391" t="s">
        <v>4478</v>
      </c>
      <c r="R1391">
        <v>15</v>
      </c>
      <c r="S1391" t="s">
        <v>4990</v>
      </c>
      <c r="T1391">
        <v>18</v>
      </c>
      <c r="U1391">
        <v>27</v>
      </c>
      <c r="V1391">
        <v>0</v>
      </c>
      <c r="W1391">
        <v>0</v>
      </c>
      <c r="X1391">
        <v>0</v>
      </c>
      <c r="Y1391">
        <v>11</v>
      </c>
      <c r="Z1391">
        <v>29</v>
      </c>
      <c r="AA1391">
        <v>38</v>
      </c>
      <c r="AB1391">
        <v>50</v>
      </c>
      <c r="AC1391">
        <v>45</v>
      </c>
      <c r="AD1391">
        <v>0</v>
      </c>
      <c r="AE1391">
        <v>17</v>
      </c>
      <c r="AF1391">
        <v>62</v>
      </c>
      <c r="AG1391">
        <v>0</v>
      </c>
      <c r="AH1391">
        <v>5</v>
      </c>
      <c r="AI1391">
        <v>-12</v>
      </c>
      <c r="AJ1391">
        <v>-12</v>
      </c>
      <c r="AK1391">
        <v>5</v>
      </c>
      <c r="AL1391">
        <v>0</v>
      </c>
      <c r="AM1391">
        <v>0.2</v>
      </c>
      <c r="AN1391">
        <v>-1.0909090909090908</v>
      </c>
      <c r="AO1391">
        <v>0</v>
      </c>
      <c r="AP1391" t="s">
        <v>102</v>
      </c>
      <c r="AQ1391" t="s">
        <v>73</v>
      </c>
      <c r="AR1391" t="s">
        <v>191</v>
      </c>
      <c r="AS1391">
        <v>0</v>
      </c>
      <c r="AT1391">
        <v>0</v>
      </c>
      <c r="AU1391">
        <v>0</v>
      </c>
      <c r="AV1391">
        <v>0</v>
      </c>
      <c r="AW1391">
        <v>0</v>
      </c>
      <c r="AX1391">
        <v>0</v>
      </c>
      <c r="AY1391">
        <v>0</v>
      </c>
      <c r="AZ1391" t="s">
        <v>80</v>
      </c>
      <c r="BA1391">
        <v>10</v>
      </c>
      <c r="BB1391">
        <v>0</v>
      </c>
      <c r="BC1391" t="s">
        <v>76</v>
      </c>
      <c r="BD1391">
        <v>0</v>
      </c>
      <c r="BE1391" t="s">
        <v>76</v>
      </c>
      <c r="BF1391">
        <v>1.3601973333333333</v>
      </c>
      <c r="BG1391" t="s">
        <v>5803</v>
      </c>
    </row>
    <row r="1392" spans="1:59" x14ac:dyDescent="0.25">
      <c r="A1392" t="s">
        <v>1581</v>
      </c>
      <c r="B1392" t="s">
        <v>156</v>
      </c>
      <c r="C1392">
        <v>3</v>
      </c>
      <c r="D1392">
        <v>162</v>
      </c>
      <c r="E1392" t="s">
        <v>91</v>
      </c>
      <c r="F1392" t="s">
        <v>66</v>
      </c>
      <c r="G1392" t="s">
        <v>67</v>
      </c>
      <c r="H1392" t="s">
        <v>68</v>
      </c>
      <c r="I1392" t="s">
        <v>6</v>
      </c>
      <c r="J1392" t="s">
        <v>3</v>
      </c>
      <c r="K1392" t="s">
        <v>70</v>
      </c>
      <c r="L1392">
        <v>0</v>
      </c>
      <c r="M1392">
        <v>3557275</v>
      </c>
      <c r="N1392">
        <v>20</v>
      </c>
      <c r="O1392">
        <v>5</v>
      </c>
      <c r="P1392" t="s">
        <v>111</v>
      </c>
      <c r="Q1392" t="s">
        <v>4478</v>
      </c>
      <c r="R1392">
        <v>15</v>
      </c>
      <c r="S1392" t="s">
        <v>5093</v>
      </c>
      <c r="T1392">
        <v>21</v>
      </c>
      <c r="U1392">
        <v>24</v>
      </c>
      <c r="V1392">
        <v>0</v>
      </c>
      <c r="W1392">
        <v>0</v>
      </c>
      <c r="X1392">
        <v>0</v>
      </c>
      <c r="Y1392">
        <v>0</v>
      </c>
      <c r="Z1392">
        <v>21</v>
      </c>
      <c r="AA1392">
        <v>24</v>
      </c>
      <c r="AB1392">
        <v>50</v>
      </c>
      <c r="AC1392">
        <v>47</v>
      </c>
      <c r="AD1392">
        <v>0</v>
      </c>
      <c r="AE1392">
        <v>0</v>
      </c>
      <c r="AF1392">
        <v>47</v>
      </c>
      <c r="AG1392">
        <v>0</v>
      </c>
      <c r="AH1392">
        <v>3</v>
      </c>
      <c r="AI1392">
        <v>3</v>
      </c>
      <c r="AJ1392">
        <v>3</v>
      </c>
      <c r="AK1392">
        <v>3</v>
      </c>
      <c r="AL1392">
        <v>0</v>
      </c>
      <c r="AM1392">
        <v>0.4</v>
      </c>
      <c r="AN1392">
        <v>0.27272727272727271</v>
      </c>
      <c r="AO1392">
        <v>0</v>
      </c>
      <c r="AP1392" t="s">
        <v>103</v>
      </c>
      <c r="AQ1392" t="s">
        <v>73</v>
      </c>
      <c r="AR1392" t="s">
        <v>191</v>
      </c>
      <c r="AS1392">
        <v>0</v>
      </c>
      <c r="AT1392">
        <v>0</v>
      </c>
      <c r="AU1392">
        <v>0</v>
      </c>
      <c r="AV1392">
        <v>0</v>
      </c>
      <c r="AW1392">
        <v>0</v>
      </c>
      <c r="AX1392">
        <v>0</v>
      </c>
      <c r="AY1392">
        <v>0</v>
      </c>
      <c r="AZ1392" t="s">
        <v>80</v>
      </c>
      <c r="BA1392">
        <v>20</v>
      </c>
      <c r="BB1392">
        <v>0</v>
      </c>
      <c r="BC1392" t="s">
        <v>76</v>
      </c>
      <c r="BD1392">
        <v>0</v>
      </c>
      <c r="BE1392" t="s">
        <v>76</v>
      </c>
      <c r="BF1392">
        <v>10.947394666666668</v>
      </c>
      <c r="BG1392" t="s">
        <v>5803</v>
      </c>
    </row>
    <row r="1393" spans="1:59" x14ac:dyDescent="0.25">
      <c r="A1393" t="s">
        <v>1582</v>
      </c>
      <c r="B1393" t="s">
        <v>156</v>
      </c>
      <c r="C1393">
        <v>3</v>
      </c>
      <c r="D1393">
        <v>163</v>
      </c>
      <c r="E1393" t="s">
        <v>91</v>
      </c>
      <c r="F1393" t="s">
        <v>66</v>
      </c>
      <c r="G1393" t="s">
        <v>67</v>
      </c>
      <c r="H1393" t="s">
        <v>68</v>
      </c>
      <c r="I1393" t="s">
        <v>6</v>
      </c>
      <c r="J1393" t="s">
        <v>3</v>
      </c>
      <c r="K1393" t="s">
        <v>70</v>
      </c>
      <c r="L1393">
        <v>0</v>
      </c>
      <c r="M1393">
        <v>3557277</v>
      </c>
      <c r="N1393">
        <v>20</v>
      </c>
      <c r="O1393">
        <v>5</v>
      </c>
      <c r="P1393" t="s">
        <v>111</v>
      </c>
      <c r="Q1393" t="s">
        <v>4478</v>
      </c>
      <c r="R1393">
        <v>15</v>
      </c>
      <c r="S1393" t="s">
        <v>5093</v>
      </c>
      <c r="T1393">
        <v>21</v>
      </c>
      <c r="U1393">
        <v>24</v>
      </c>
      <c r="V1393">
        <v>0</v>
      </c>
      <c r="W1393">
        <v>0</v>
      </c>
      <c r="X1393">
        <v>0</v>
      </c>
      <c r="Y1393">
        <v>0</v>
      </c>
      <c r="Z1393">
        <v>21</v>
      </c>
      <c r="AA1393">
        <v>24</v>
      </c>
      <c r="AB1393">
        <v>50</v>
      </c>
      <c r="AC1393">
        <v>47</v>
      </c>
      <c r="AD1393">
        <v>0</v>
      </c>
      <c r="AE1393">
        <v>0</v>
      </c>
      <c r="AF1393">
        <v>47</v>
      </c>
      <c r="AG1393">
        <v>0</v>
      </c>
      <c r="AH1393">
        <v>3</v>
      </c>
      <c r="AI1393">
        <v>3</v>
      </c>
      <c r="AJ1393">
        <v>3</v>
      </c>
      <c r="AK1393">
        <v>3</v>
      </c>
      <c r="AL1393">
        <v>0</v>
      </c>
      <c r="AM1393">
        <v>0.4</v>
      </c>
      <c r="AN1393">
        <v>0.27272727272727271</v>
      </c>
      <c r="AO1393">
        <v>0</v>
      </c>
      <c r="AP1393" t="s">
        <v>103</v>
      </c>
      <c r="AQ1393" t="s">
        <v>73</v>
      </c>
      <c r="AR1393" t="s">
        <v>191</v>
      </c>
      <c r="AS1393">
        <v>0</v>
      </c>
      <c r="AT1393">
        <v>0</v>
      </c>
      <c r="AU1393">
        <v>0</v>
      </c>
      <c r="AV1393">
        <v>0</v>
      </c>
      <c r="AW1393">
        <v>0</v>
      </c>
      <c r="AX1393">
        <v>0</v>
      </c>
      <c r="AY1393">
        <v>0</v>
      </c>
      <c r="AZ1393" t="s">
        <v>80</v>
      </c>
      <c r="BA1393">
        <v>20</v>
      </c>
      <c r="BB1393">
        <v>0</v>
      </c>
      <c r="BC1393" t="s">
        <v>76</v>
      </c>
      <c r="BD1393">
        <v>0</v>
      </c>
      <c r="BE1393" t="s">
        <v>76</v>
      </c>
      <c r="BF1393">
        <v>11.035149333333331</v>
      </c>
      <c r="BG1393" t="s">
        <v>5803</v>
      </c>
    </row>
    <row r="1394" spans="1:59" x14ac:dyDescent="0.25">
      <c r="A1394" t="s">
        <v>1583</v>
      </c>
      <c r="B1394" t="s">
        <v>156</v>
      </c>
      <c r="C1394">
        <v>3</v>
      </c>
      <c r="D1394">
        <v>164</v>
      </c>
      <c r="E1394" t="s">
        <v>91</v>
      </c>
      <c r="F1394" t="s">
        <v>66</v>
      </c>
      <c r="G1394" t="s">
        <v>67</v>
      </c>
      <c r="H1394" t="s">
        <v>68</v>
      </c>
      <c r="I1394" t="s">
        <v>6</v>
      </c>
      <c r="J1394" t="s">
        <v>3</v>
      </c>
      <c r="K1394" t="s">
        <v>70</v>
      </c>
      <c r="L1394">
        <v>0</v>
      </c>
      <c r="M1394">
        <v>3557465</v>
      </c>
      <c r="N1394">
        <v>20</v>
      </c>
      <c r="O1394">
        <v>5</v>
      </c>
      <c r="P1394" t="s">
        <v>111</v>
      </c>
      <c r="Q1394" t="s">
        <v>4478</v>
      </c>
      <c r="R1394">
        <v>15</v>
      </c>
      <c r="S1394" t="s">
        <v>5093</v>
      </c>
      <c r="T1394">
        <v>21</v>
      </c>
      <c r="U1394">
        <v>24</v>
      </c>
      <c r="V1394">
        <v>0</v>
      </c>
      <c r="W1394">
        <v>0</v>
      </c>
      <c r="X1394">
        <v>0</v>
      </c>
      <c r="Y1394">
        <v>0</v>
      </c>
      <c r="Z1394">
        <v>21</v>
      </c>
      <c r="AA1394">
        <v>24</v>
      </c>
      <c r="AB1394">
        <v>50</v>
      </c>
      <c r="AC1394">
        <v>47</v>
      </c>
      <c r="AD1394">
        <v>0</v>
      </c>
      <c r="AE1394">
        <v>0</v>
      </c>
      <c r="AF1394">
        <v>47</v>
      </c>
      <c r="AG1394">
        <v>0</v>
      </c>
      <c r="AH1394">
        <v>3</v>
      </c>
      <c r="AI1394">
        <v>3</v>
      </c>
      <c r="AJ1394">
        <v>3</v>
      </c>
      <c r="AK1394">
        <v>3</v>
      </c>
      <c r="AL1394">
        <v>0</v>
      </c>
      <c r="AM1394">
        <v>0.4</v>
      </c>
      <c r="AN1394">
        <v>0.27272727272727271</v>
      </c>
      <c r="AO1394">
        <v>0</v>
      </c>
      <c r="AP1394" t="s">
        <v>103</v>
      </c>
      <c r="AQ1394" t="s">
        <v>73</v>
      </c>
      <c r="AR1394" t="s">
        <v>191</v>
      </c>
      <c r="AS1394">
        <v>0</v>
      </c>
      <c r="AT1394">
        <v>0</v>
      </c>
      <c r="AU1394">
        <v>0</v>
      </c>
      <c r="AV1394">
        <v>0</v>
      </c>
      <c r="AW1394">
        <v>0</v>
      </c>
      <c r="AX1394">
        <v>0</v>
      </c>
      <c r="AY1394">
        <v>0</v>
      </c>
      <c r="AZ1394" t="s">
        <v>80</v>
      </c>
      <c r="BA1394">
        <v>20</v>
      </c>
      <c r="BB1394">
        <v>0</v>
      </c>
      <c r="BC1394" t="s">
        <v>76</v>
      </c>
      <c r="BD1394">
        <v>0</v>
      </c>
      <c r="BE1394" t="s">
        <v>76</v>
      </c>
      <c r="BF1394">
        <v>9.6091359999999995</v>
      </c>
      <c r="BG1394" t="s">
        <v>5803</v>
      </c>
    </row>
    <row r="1395" spans="1:59" x14ac:dyDescent="0.25">
      <c r="A1395" t="s">
        <v>1584</v>
      </c>
      <c r="B1395" t="s">
        <v>156</v>
      </c>
      <c r="C1395">
        <v>3</v>
      </c>
      <c r="D1395">
        <v>165</v>
      </c>
      <c r="E1395" t="s">
        <v>91</v>
      </c>
      <c r="F1395" t="s">
        <v>66</v>
      </c>
      <c r="G1395" t="s">
        <v>67</v>
      </c>
      <c r="H1395" t="s">
        <v>68</v>
      </c>
      <c r="I1395" t="s">
        <v>4</v>
      </c>
      <c r="J1395" t="s">
        <v>3</v>
      </c>
      <c r="K1395" t="s">
        <v>70</v>
      </c>
      <c r="L1395">
        <v>50</v>
      </c>
      <c r="M1395">
        <v>1382255</v>
      </c>
      <c r="N1395">
        <v>10</v>
      </c>
      <c r="O1395">
        <v>5</v>
      </c>
      <c r="P1395" t="s">
        <v>111</v>
      </c>
      <c r="Q1395" t="s">
        <v>4478</v>
      </c>
      <c r="R1395">
        <v>15</v>
      </c>
      <c r="S1395" t="s">
        <v>5083</v>
      </c>
      <c r="T1395">
        <v>23</v>
      </c>
      <c r="U1395">
        <v>29</v>
      </c>
      <c r="V1395">
        <v>3</v>
      </c>
      <c r="W1395">
        <v>0</v>
      </c>
      <c r="X1395">
        <v>3</v>
      </c>
      <c r="Y1395">
        <v>6</v>
      </c>
      <c r="Z1395">
        <v>29</v>
      </c>
      <c r="AA1395">
        <v>38</v>
      </c>
      <c r="AB1395">
        <v>50</v>
      </c>
      <c r="AC1395">
        <v>47</v>
      </c>
      <c r="AD1395">
        <v>3</v>
      </c>
      <c r="AE1395">
        <v>12</v>
      </c>
      <c r="AF1395">
        <v>62</v>
      </c>
      <c r="AG1395">
        <v>0</v>
      </c>
      <c r="AH1395">
        <v>3</v>
      </c>
      <c r="AI1395">
        <v>-12</v>
      </c>
      <c r="AJ1395">
        <v>-9</v>
      </c>
      <c r="AK1395">
        <v>3</v>
      </c>
      <c r="AL1395">
        <v>0</v>
      </c>
      <c r="AM1395">
        <v>0.2</v>
      </c>
      <c r="AN1395">
        <v>-0.81818181818181823</v>
      </c>
      <c r="AO1395">
        <v>0</v>
      </c>
      <c r="AP1395" t="s">
        <v>102</v>
      </c>
      <c r="AQ1395" t="s">
        <v>73</v>
      </c>
      <c r="AR1395" t="s">
        <v>191</v>
      </c>
      <c r="AS1395">
        <v>0</v>
      </c>
      <c r="AT1395">
        <v>0</v>
      </c>
      <c r="AU1395">
        <v>0</v>
      </c>
      <c r="AV1395">
        <v>0</v>
      </c>
      <c r="AW1395">
        <v>0</v>
      </c>
      <c r="AX1395">
        <v>0</v>
      </c>
      <c r="AY1395">
        <v>0</v>
      </c>
      <c r="AZ1395" t="s">
        <v>80</v>
      </c>
      <c r="BA1395">
        <v>10</v>
      </c>
      <c r="BB1395">
        <v>0</v>
      </c>
      <c r="BC1395" t="s">
        <v>76</v>
      </c>
      <c r="BD1395">
        <v>0</v>
      </c>
      <c r="BE1395" t="s">
        <v>76</v>
      </c>
      <c r="BF1395">
        <v>0</v>
      </c>
      <c r="BG1395" t="s">
        <v>5803</v>
      </c>
    </row>
    <row r="1396" spans="1:59" x14ac:dyDescent="0.25">
      <c r="A1396" t="s">
        <v>1585</v>
      </c>
      <c r="B1396" t="s">
        <v>156</v>
      </c>
      <c r="C1396">
        <v>3</v>
      </c>
      <c r="D1396">
        <v>166</v>
      </c>
      <c r="E1396" t="s">
        <v>91</v>
      </c>
      <c r="F1396" t="s">
        <v>66</v>
      </c>
      <c r="G1396" t="s">
        <v>67</v>
      </c>
      <c r="H1396" t="s">
        <v>68</v>
      </c>
      <c r="I1396" t="s">
        <v>4</v>
      </c>
      <c r="J1396" t="s">
        <v>3</v>
      </c>
      <c r="K1396" t="s">
        <v>70</v>
      </c>
      <c r="L1396">
        <v>50</v>
      </c>
      <c r="M1396">
        <v>1382257</v>
      </c>
      <c r="N1396">
        <v>10</v>
      </c>
      <c r="O1396">
        <v>5</v>
      </c>
      <c r="P1396" t="s">
        <v>111</v>
      </c>
      <c r="Q1396" t="s">
        <v>4478</v>
      </c>
      <c r="R1396">
        <v>15</v>
      </c>
      <c r="S1396" t="s">
        <v>5083</v>
      </c>
      <c r="T1396">
        <v>24</v>
      </c>
      <c r="U1396">
        <v>30</v>
      </c>
      <c r="V1396">
        <v>3</v>
      </c>
      <c r="W1396">
        <v>0</v>
      </c>
      <c r="X1396">
        <v>3</v>
      </c>
      <c r="Y1396">
        <v>5</v>
      </c>
      <c r="Z1396">
        <v>29</v>
      </c>
      <c r="AA1396">
        <v>38</v>
      </c>
      <c r="AB1396">
        <v>50</v>
      </c>
      <c r="AC1396">
        <v>48</v>
      </c>
      <c r="AD1396">
        <v>3</v>
      </c>
      <c r="AE1396">
        <v>11</v>
      </c>
      <c r="AF1396">
        <v>62</v>
      </c>
      <c r="AG1396">
        <v>0</v>
      </c>
      <c r="AH1396">
        <v>2</v>
      </c>
      <c r="AI1396">
        <v>-12</v>
      </c>
      <c r="AJ1396">
        <v>-9</v>
      </c>
      <c r="AK1396">
        <v>2</v>
      </c>
      <c r="AL1396">
        <v>0</v>
      </c>
      <c r="AM1396">
        <v>0.2</v>
      </c>
      <c r="AN1396">
        <v>-0.81818181818181823</v>
      </c>
      <c r="AO1396">
        <v>0</v>
      </c>
      <c r="AP1396" t="s">
        <v>102</v>
      </c>
      <c r="AQ1396" t="s">
        <v>73</v>
      </c>
      <c r="AR1396" t="s">
        <v>191</v>
      </c>
      <c r="AS1396">
        <v>0</v>
      </c>
      <c r="AT1396">
        <v>0</v>
      </c>
      <c r="AU1396">
        <v>0</v>
      </c>
      <c r="AV1396">
        <v>0</v>
      </c>
      <c r="AW1396">
        <v>0</v>
      </c>
      <c r="AX1396">
        <v>0</v>
      </c>
      <c r="AY1396">
        <v>0</v>
      </c>
      <c r="AZ1396" t="s">
        <v>80</v>
      </c>
      <c r="BA1396">
        <v>10</v>
      </c>
      <c r="BB1396">
        <v>0</v>
      </c>
      <c r="BC1396" t="s">
        <v>81</v>
      </c>
      <c r="BD1396">
        <v>0</v>
      </c>
      <c r="BE1396" t="s">
        <v>76</v>
      </c>
      <c r="BF1396">
        <v>0</v>
      </c>
      <c r="BG1396" t="s">
        <v>5803</v>
      </c>
    </row>
    <row r="1397" spans="1:59" x14ac:dyDescent="0.25">
      <c r="A1397" t="s">
        <v>1586</v>
      </c>
      <c r="B1397" t="s">
        <v>156</v>
      </c>
      <c r="C1397">
        <v>3</v>
      </c>
      <c r="D1397">
        <v>167</v>
      </c>
      <c r="E1397" t="s">
        <v>91</v>
      </c>
      <c r="F1397" t="s">
        <v>66</v>
      </c>
      <c r="G1397" t="s">
        <v>67</v>
      </c>
      <c r="H1397" t="s">
        <v>68</v>
      </c>
      <c r="I1397" t="s">
        <v>10</v>
      </c>
      <c r="J1397" t="s">
        <v>10</v>
      </c>
      <c r="K1397" t="s">
        <v>92</v>
      </c>
      <c r="L1397">
        <v>50</v>
      </c>
      <c r="M1397">
        <v>1382259</v>
      </c>
      <c r="N1397">
        <v>0</v>
      </c>
      <c r="O1397">
        <v>5</v>
      </c>
      <c r="P1397" t="s">
        <v>111</v>
      </c>
      <c r="Q1397" t="s">
        <v>4479</v>
      </c>
      <c r="R1397">
        <v>16</v>
      </c>
      <c r="S1397" t="s">
        <v>2681</v>
      </c>
      <c r="T1397">
        <v>0</v>
      </c>
      <c r="U1397">
        <v>0</v>
      </c>
      <c r="V1397">
        <v>0</v>
      </c>
      <c r="W1397">
        <v>0</v>
      </c>
      <c r="X1397">
        <v>0</v>
      </c>
      <c r="Y1397">
        <v>0</v>
      </c>
      <c r="Z1397">
        <v>0</v>
      </c>
      <c r="AA1397">
        <v>0</v>
      </c>
      <c r="AB1397">
        <v>50</v>
      </c>
      <c r="AC1397">
        <v>0</v>
      </c>
      <c r="AD1397">
        <v>0</v>
      </c>
      <c r="AE1397">
        <v>0</v>
      </c>
      <c r="AF1397">
        <v>0</v>
      </c>
      <c r="AG1397">
        <v>0</v>
      </c>
      <c r="AH1397">
        <v>0</v>
      </c>
      <c r="AI1397">
        <v>50</v>
      </c>
      <c r="AJ1397">
        <v>50</v>
      </c>
      <c r="AK1397">
        <v>50</v>
      </c>
      <c r="AL1397">
        <v>50</v>
      </c>
      <c r="AM1397">
        <v>0</v>
      </c>
      <c r="AN1397">
        <v>4.5454545454545459</v>
      </c>
      <c r="AO1397">
        <v>0</v>
      </c>
      <c r="AP1397" t="s">
        <v>2682</v>
      </c>
      <c r="AQ1397" t="s">
        <v>86</v>
      </c>
      <c r="AR1397" t="s">
        <v>191</v>
      </c>
      <c r="AS1397">
        <v>0</v>
      </c>
      <c r="AT1397">
        <v>0</v>
      </c>
      <c r="AU1397">
        <v>0</v>
      </c>
      <c r="AV1397">
        <v>0</v>
      </c>
      <c r="AW1397">
        <v>0</v>
      </c>
      <c r="AX1397">
        <v>0</v>
      </c>
      <c r="AY1397">
        <v>0</v>
      </c>
      <c r="AZ1397" t="s">
        <v>83</v>
      </c>
      <c r="BA1397">
        <v>0</v>
      </c>
      <c r="BB1397">
        <v>0</v>
      </c>
      <c r="BC1397" t="s">
        <v>75</v>
      </c>
      <c r="BD1397">
        <v>1</v>
      </c>
      <c r="BE1397" t="s">
        <v>76</v>
      </c>
      <c r="BF1397">
        <v>0</v>
      </c>
      <c r="BG1397" t="s">
        <v>5804</v>
      </c>
    </row>
    <row r="1398" spans="1:59" x14ac:dyDescent="0.25">
      <c r="A1398" t="s">
        <v>1587</v>
      </c>
      <c r="B1398" t="s">
        <v>156</v>
      </c>
      <c r="C1398">
        <v>3</v>
      </c>
      <c r="D1398">
        <v>168</v>
      </c>
      <c r="E1398" t="s">
        <v>91</v>
      </c>
      <c r="F1398" t="s">
        <v>66</v>
      </c>
      <c r="G1398" t="s">
        <v>67</v>
      </c>
      <c r="H1398" t="s">
        <v>68</v>
      </c>
      <c r="I1398" t="s">
        <v>10</v>
      </c>
      <c r="J1398" t="s">
        <v>10</v>
      </c>
      <c r="K1398" t="s">
        <v>92</v>
      </c>
      <c r="L1398">
        <v>50</v>
      </c>
      <c r="M1398">
        <v>1382261</v>
      </c>
      <c r="N1398">
        <v>0</v>
      </c>
      <c r="O1398">
        <v>5</v>
      </c>
      <c r="P1398" t="s">
        <v>111</v>
      </c>
      <c r="Q1398" t="s">
        <v>4479</v>
      </c>
      <c r="R1398">
        <v>16</v>
      </c>
      <c r="S1398" t="s">
        <v>2681</v>
      </c>
      <c r="T1398">
        <v>0</v>
      </c>
      <c r="U1398">
        <v>0</v>
      </c>
      <c r="V1398">
        <v>0</v>
      </c>
      <c r="W1398">
        <v>0</v>
      </c>
      <c r="X1398">
        <v>0</v>
      </c>
      <c r="Y1398">
        <v>0</v>
      </c>
      <c r="Z1398">
        <v>0</v>
      </c>
      <c r="AA1398">
        <v>0</v>
      </c>
      <c r="AB1398">
        <v>50</v>
      </c>
      <c r="AC1398">
        <v>0</v>
      </c>
      <c r="AD1398">
        <v>0</v>
      </c>
      <c r="AE1398">
        <v>0</v>
      </c>
      <c r="AF1398">
        <v>0</v>
      </c>
      <c r="AG1398">
        <v>0</v>
      </c>
      <c r="AH1398">
        <v>0</v>
      </c>
      <c r="AI1398">
        <v>50</v>
      </c>
      <c r="AJ1398">
        <v>50</v>
      </c>
      <c r="AK1398">
        <v>50</v>
      </c>
      <c r="AL1398">
        <v>50</v>
      </c>
      <c r="AM1398">
        <v>0</v>
      </c>
      <c r="AN1398">
        <v>4.5454545454545459</v>
      </c>
      <c r="AO1398">
        <v>0</v>
      </c>
      <c r="AP1398" t="s">
        <v>2682</v>
      </c>
      <c r="AQ1398" t="s">
        <v>86</v>
      </c>
      <c r="AR1398" t="s">
        <v>191</v>
      </c>
      <c r="AS1398">
        <v>0</v>
      </c>
      <c r="AT1398">
        <v>0</v>
      </c>
      <c r="AU1398">
        <v>0</v>
      </c>
      <c r="AV1398">
        <v>0</v>
      </c>
      <c r="AW1398">
        <v>0</v>
      </c>
      <c r="AX1398">
        <v>0</v>
      </c>
      <c r="AY1398">
        <v>0</v>
      </c>
      <c r="AZ1398" t="s">
        <v>83</v>
      </c>
      <c r="BA1398">
        <v>0</v>
      </c>
      <c r="BB1398">
        <v>0</v>
      </c>
      <c r="BC1398" t="s">
        <v>76</v>
      </c>
      <c r="BD1398">
        <v>2</v>
      </c>
      <c r="BE1398" t="s">
        <v>76</v>
      </c>
      <c r="BF1398">
        <v>0</v>
      </c>
      <c r="BG1398" t="s">
        <v>5804</v>
      </c>
    </row>
    <row r="1399" spans="1:59" x14ac:dyDescent="0.25">
      <c r="A1399" t="s">
        <v>1588</v>
      </c>
      <c r="B1399" t="s">
        <v>156</v>
      </c>
      <c r="C1399">
        <v>3</v>
      </c>
      <c r="D1399">
        <v>169</v>
      </c>
      <c r="E1399" t="s">
        <v>91</v>
      </c>
      <c r="F1399" t="s">
        <v>66</v>
      </c>
      <c r="G1399" t="s">
        <v>67</v>
      </c>
      <c r="H1399" t="s">
        <v>68</v>
      </c>
      <c r="I1399" t="s">
        <v>10</v>
      </c>
      <c r="J1399" t="s">
        <v>10</v>
      </c>
      <c r="K1399" t="s">
        <v>92</v>
      </c>
      <c r="L1399">
        <v>50</v>
      </c>
      <c r="M1399">
        <v>1382263</v>
      </c>
      <c r="N1399">
        <v>0</v>
      </c>
      <c r="O1399">
        <v>5</v>
      </c>
      <c r="P1399" t="s">
        <v>111</v>
      </c>
      <c r="Q1399" t="s">
        <v>4479</v>
      </c>
      <c r="R1399">
        <v>16</v>
      </c>
      <c r="S1399" t="s">
        <v>2681</v>
      </c>
      <c r="T1399">
        <v>0</v>
      </c>
      <c r="U1399">
        <v>0</v>
      </c>
      <c r="V1399">
        <v>0</v>
      </c>
      <c r="W1399">
        <v>0</v>
      </c>
      <c r="X1399">
        <v>0</v>
      </c>
      <c r="Y1399">
        <v>0</v>
      </c>
      <c r="Z1399">
        <v>0</v>
      </c>
      <c r="AA1399">
        <v>0</v>
      </c>
      <c r="AB1399">
        <v>50</v>
      </c>
      <c r="AC1399">
        <v>0</v>
      </c>
      <c r="AD1399">
        <v>0</v>
      </c>
      <c r="AE1399">
        <v>0</v>
      </c>
      <c r="AF1399">
        <v>0</v>
      </c>
      <c r="AG1399">
        <v>0</v>
      </c>
      <c r="AH1399">
        <v>0</v>
      </c>
      <c r="AI1399">
        <v>50</v>
      </c>
      <c r="AJ1399">
        <v>50</v>
      </c>
      <c r="AK1399">
        <v>50</v>
      </c>
      <c r="AL1399">
        <v>50</v>
      </c>
      <c r="AM1399">
        <v>0</v>
      </c>
      <c r="AN1399">
        <v>4.5454545454545459</v>
      </c>
      <c r="AO1399">
        <v>0</v>
      </c>
      <c r="AP1399" t="s">
        <v>2682</v>
      </c>
      <c r="AQ1399" t="s">
        <v>86</v>
      </c>
      <c r="AR1399" t="s">
        <v>191</v>
      </c>
      <c r="AS1399">
        <v>0</v>
      </c>
      <c r="AT1399">
        <v>0</v>
      </c>
      <c r="AU1399">
        <v>0</v>
      </c>
      <c r="AV1399">
        <v>0</v>
      </c>
      <c r="AW1399">
        <v>0</v>
      </c>
      <c r="AX1399">
        <v>0</v>
      </c>
      <c r="AY1399">
        <v>0</v>
      </c>
      <c r="AZ1399" t="s">
        <v>83</v>
      </c>
      <c r="BA1399">
        <v>0</v>
      </c>
      <c r="BB1399">
        <v>0</v>
      </c>
      <c r="BC1399" t="s">
        <v>76</v>
      </c>
      <c r="BD1399">
        <v>3</v>
      </c>
      <c r="BE1399" t="s">
        <v>76</v>
      </c>
      <c r="BF1399">
        <v>0</v>
      </c>
      <c r="BG1399" t="s">
        <v>5804</v>
      </c>
    </row>
    <row r="1400" spans="1:59" x14ac:dyDescent="0.25">
      <c r="A1400" t="s">
        <v>1589</v>
      </c>
      <c r="B1400" t="s">
        <v>156</v>
      </c>
      <c r="C1400">
        <v>3</v>
      </c>
      <c r="D1400">
        <v>170</v>
      </c>
      <c r="E1400" t="s">
        <v>91</v>
      </c>
      <c r="F1400" t="s">
        <v>66</v>
      </c>
      <c r="G1400" t="s">
        <v>67</v>
      </c>
      <c r="H1400" t="s">
        <v>68</v>
      </c>
      <c r="I1400" t="s">
        <v>10</v>
      </c>
      <c r="J1400" t="s">
        <v>10</v>
      </c>
      <c r="K1400" t="s">
        <v>92</v>
      </c>
      <c r="L1400">
        <v>50</v>
      </c>
      <c r="M1400">
        <v>1382265</v>
      </c>
      <c r="N1400">
        <v>0</v>
      </c>
      <c r="O1400">
        <v>5</v>
      </c>
      <c r="P1400" t="s">
        <v>111</v>
      </c>
      <c r="Q1400" t="s">
        <v>4479</v>
      </c>
      <c r="R1400">
        <v>16</v>
      </c>
      <c r="S1400" t="s">
        <v>2681</v>
      </c>
      <c r="T1400">
        <v>0</v>
      </c>
      <c r="U1400">
        <v>0</v>
      </c>
      <c r="V1400">
        <v>0</v>
      </c>
      <c r="W1400">
        <v>0</v>
      </c>
      <c r="X1400">
        <v>0</v>
      </c>
      <c r="Y1400">
        <v>0</v>
      </c>
      <c r="Z1400">
        <v>0</v>
      </c>
      <c r="AA1400">
        <v>0</v>
      </c>
      <c r="AB1400">
        <v>50</v>
      </c>
      <c r="AC1400">
        <v>0</v>
      </c>
      <c r="AD1400">
        <v>0</v>
      </c>
      <c r="AE1400">
        <v>0</v>
      </c>
      <c r="AF1400">
        <v>0</v>
      </c>
      <c r="AG1400">
        <v>0</v>
      </c>
      <c r="AH1400">
        <v>0</v>
      </c>
      <c r="AI1400">
        <v>50</v>
      </c>
      <c r="AJ1400">
        <v>50</v>
      </c>
      <c r="AK1400">
        <v>50</v>
      </c>
      <c r="AL1400">
        <v>50</v>
      </c>
      <c r="AM1400">
        <v>0</v>
      </c>
      <c r="AN1400">
        <v>4.5454545454545459</v>
      </c>
      <c r="AO1400">
        <v>0</v>
      </c>
      <c r="AP1400" t="s">
        <v>2682</v>
      </c>
      <c r="AQ1400" t="s">
        <v>86</v>
      </c>
      <c r="AR1400" t="s">
        <v>191</v>
      </c>
      <c r="AS1400">
        <v>0</v>
      </c>
      <c r="AT1400">
        <v>0</v>
      </c>
      <c r="AU1400">
        <v>0</v>
      </c>
      <c r="AV1400">
        <v>0</v>
      </c>
      <c r="AW1400">
        <v>0</v>
      </c>
      <c r="AX1400">
        <v>0</v>
      </c>
      <c r="AY1400">
        <v>0</v>
      </c>
      <c r="AZ1400" t="s">
        <v>83</v>
      </c>
      <c r="BA1400">
        <v>0</v>
      </c>
      <c r="BB1400">
        <v>0</v>
      </c>
      <c r="BC1400" t="s">
        <v>76</v>
      </c>
      <c r="BD1400">
        <v>4</v>
      </c>
      <c r="BE1400" t="s">
        <v>76</v>
      </c>
      <c r="BF1400">
        <v>0</v>
      </c>
      <c r="BG1400" t="s">
        <v>5804</v>
      </c>
    </row>
    <row r="1401" spans="1:59" x14ac:dyDescent="0.25">
      <c r="A1401" t="s">
        <v>1590</v>
      </c>
      <c r="B1401" t="s">
        <v>156</v>
      </c>
      <c r="C1401">
        <v>3</v>
      </c>
      <c r="D1401">
        <v>171</v>
      </c>
      <c r="E1401" t="s">
        <v>91</v>
      </c>
      <c r="F1401" t="s">
        <v>66</v>
      </c>
      <c r="G1401" t="s">
        <v>67</v>
      </c>
      <c r="H1401" t="s">
        <v>68</v>
      </c>
      <c r="I1401" t="s">
        <v>10</v>
      </c>
      <c r="J1401" t="s">
        <v>10</v>
      </c>
      <c r="K1401" t="s">
        <v>92</v>
      </c>
      <c r="L1401">
        <v>50</v>
      </c>
      <c r="M1401">
        <v>1382267</v>
      </c>
      <c r="N1401">
        <v>0</v>
      </c>
      <c r="O1401">
        <v>5</v>
      </c>
      <c r="P1401" t="s">
        <v>111</v>
      </c>
      <c r="Q1401" t="s">
        <v>4479</v>
      </c>
      <c r="R1401">
        <v>16</v>
      </c>
      <c r="S1401" t="s">
        <v>2681</v>
      </c>
      <c r="T1401">
        <v>0</v>
      </c>
      <c r="U1401">
        <v>0</v>
      </c>
      <c r="V1401">
        <v>0</v>
      </c>
      <c r="W1401">
        <v>0</v>
      </c>
      <c r="X1401">
        <v>0</v>
      </c>
      <c r="Y1401">
        <v>0</v>
      </c>
      <c r="Z1401">
        <v>0</v>
      </c>
      <c r="AA1401">
        <v>0</v>
      </c>
      <c r="AB1401">
        <v>50</v>
      </c>
      <c r="AC1401">
        <v>0</v>
      </c>
      <c r="AD1401">
        <v>0</v>
      </c>
      <c r="AE1401">
        <v>0</v>
      </c>
      <c r="AF1401">
        <v>0</v>
      </c>
      <c r="AG1401">
        <v>0</v>
      </c>
      <c r="AH1401">
        <v>0</v>
      </c>
      <c r="AI1401">
        <v>50</v>
      </c>
      <c r="AJ1401">
        <v>50</v>
      </c>
      <c r="AK1401">
        <v>50</v>
      </c>
      <c r="AL1401">
        <v>50</v>
      </c>
      <c r="AM1401">
        <v>0</v>
      </c>
      <c r="AN1401">
        <v>4.5454545454545459</v>
      </c>
      <c r="AO1401">
        <v>0</v>
      </c>
      <c r="AP1401" t="s">
        <v>2682</v>
      </c>
      <c r="AQ1401" t="s">
        <v>86</v>
      </c>
      <c r="AR1401" t="s">
        <v>191</v>
      </c>
      <c r="AS1401">
        <v>0</v>
      </c>
      <c r="AT1401">
        <v>0</v>
      </c>
      <c r="AU1401">
        <v>0</v>
      </c>
      <c r="AV1401">
        <v>0</v>
      </c>
      <c r="AW1401">
        <v>0</v>
      </c>
      <c r="AX1401">
        <v>0</v>
      </c>
      <c r="AY1401">
        <v>0</v>
      </c>
      <c r="AZ1401" t="s">
        <v>83</v>
      </c>
      <c r="BA1401">
        <v>0</v>
      </c>
      <c r="BB1401">
        <v>0</v>
      </c>
      <c r="BC1401" t="s">
        <v>76</v>
      </c>
      <c r="BD1401">
        <v>5</v>
      </c>
      <c r="BE1401" t="s">
        <v>76</v>
      </c>
      <c r="BF1401">
        <v>0</v>
      </c>
      <c r="BG1401" t="s">
        <v>5804</v>
      </c>
    </row>
    <row r="1402" spans="1:59" x14ac:dyDescent="0.25">
      <c r="A1402" t="s">
        <v>1591</v>
      </c>
      <c r="B1402" t="s">
        <v>156</v>
      </c>
      <c r="C1402">
        <v>3</v>
      </c>
      <c r="D1402">
        <v>172</v>
      </c>
      <c r="E1402" t="s">
        <v>91</v>
      </c>
      <c r="F1402" t="s">
        <v>66</v>
      </c>
      <c r="G1402" t="s">
        <v>67</v>
      </c>
      <c r="H1402" t="s">
        <v>68</v>
      </c>
      <c r="I1402" t="s">
        <v>10</v>
      </c>
      <c r="J1402" t="s">
        <v>10</v>
      </c>
      <c r="K1402" t="s">
        <v>92</v>
      </c>
      <c r="L1402">
        <v>50</v>
      </c>
      <c r="M1402">
        <v>1382269</v>
      </c>
      <c r="N1402">
        <v>0</v>
      </c>
      <c r="O1402">
        <v>5</v>
      </c>
      <c r="P1402" t="s">
        <v>111</v>
      </c>
      <c r="Q1402" t="s">
        <v>4479</v>
      </c>
      <c r="R1402">
        <v>16</v>
      </c>
      <c r="S1402" t="s">
        <v>2681</v>
      </c>
      <c r="T1402">
        <v>0</v>
      </c>
      <c r="U1402">
        <v>0</v>
      </c>
      <c r="V1402">
        <v>0</v>
      </c>
      <c r="W1402">
        <v>0</v>
      </c>
      <c r="X1402">
        <v>0</v>
      </c>
      <c r="Y1402">
        <v>0</v>
      </c>
      <c r="Z1402">
        <v>0</v>
      </c>
      <c r="AA1402">
        <v>0</v>
      </c>
      <c r="AB1402">
        <v>50</v>
      </c>
      <c r="AC1402">
        <v>0</v>
      </c>
      <c r="AD1402">
        <v>0</v>
      </c>
      <c r="AE1402">
        <v>0</v>
      </c>
      <c r="AF1402">
        <v>0</v>
      </c>
      <c r="AG1402">
        <v>0</v>
      </c>
      <c r="AH1402">
        <v>0</v>
      </c>
      <c r="AI1402">
        <v>50</v>
      </c>
      <c r="AJ1402">
        <v>50</v>
      </c>
      <c r="AK1402">
        <v>50</v>
      </c>
      <c r="AL1402">
        <v>50</v>
      </c>
      <c r="AM1402">
        <v>0</v>
      </c>
      <c r="AN1402">
        <v>4.5454545454545459</v>
      </c>
      <c r="AO1402">
        <v>0</v>
      </c>
      <c r="AP1402" t="s">
        <v>2682</v>
      </c>
      <c r="AQ1402" t="s">
        <v>86</v>
      </c>
      <c r="AR1402" t="s">
        <v>191</v>
      </c>
      <c r="AS1402">
        <v>0</v>
      </c>
      <c r="AT1402">
        <v>0</v>
      </c>
      <c r="AU1402">
        <v>0</v>
      </c>
      <c r="AV1402">
        <v>0</v>
      </c>
      <c r="AW1402">
        <v>0</v>
      </c>
      <c r="AX1402">
        <v>0</v>
      </c>
      <c r="AY1402">
        <v>0</v>
      </c>
      <c r="AZ1402" t="s">
        <v>83</v>
      </c>
      <c r="BA1402">
        <v>0</v>
      </c>
      <c r="BB1402">
        <v>0</v>
      </c>
      <c r="BC1402" t="s">
        <v>76</v>
      </c>
      <c r="BD1402">
        <v>6</v>
      </c>
      <c r="BE1402" t="s">
        <v>76</v>
      </c>
      <c r="BF1402">
        <v>0</v>
      </c>
      <c r="BG1402" t="s">
        <v>5804</v>
      </c>
    </row>
    <row r="1403" spans="1:59" x14ac:dyDescent="0.25">
      <c r="A1403" t="s">
        <v>1592</v>
      </c>
      <c r="B1403" t="s">
        <v>156</v>
      </c>
      <c r="C1403">
        <v>3</v>
      </c>
      <c r="D1403">
        <v>173</v>
      </c>
      <c r="E1403" t="s">
        <v>91</v>
      </c>
      <c r="F1403" t="s">
        <v>66</v>
      </c>
      <c r="G1403" t="s">
        <v>67</v>
      </c>
      <c r="H1403" t="s">
        <v>68</v>
      </c>
      <c r="I1403" t="s">
        <v>10</v>
      </c>
      <c r="J1403" t="s">
        <v>10</v>
      </c>
      <c r="K1403" t="s">
        <v>92</v>
      </c>
      <c r="L1403">
        <v>50</v>
      </c>
      <c r="M1403">
        <v>1382271</v>
      </c>
      <c r="N1403">
        <v>0</v>
      </c>
      <c r="O1403">
        <v>5</v>
      </c>
      <c r="P1403" t="s">
        <v>111</v>
      </c>
      <c r="Q1403" t="s">
        <v>4479</v>
      </c>
      <c r="R1403">
        <v>16</v>
      </c>
      <c r="S1403" t="s">
        <v>2681</v>
      </c>
      <c r="T1403">
        <v>0</v>
      </c>
      <c r="U1403">
        <v>0</v>
      </c>
      <c r="V1403">
        <v>0</v>
      </c>
      <c r="W1403">
        <v>0</v>
      </c>
      <c r="X1403">
        <v>0</v>
      </c>
      <c r="Y1403">
        <v>0</v>
      </c>
      <c r="Z1403">
        <v>0</v>
      </c>
      <c r="AA1403">
        <v>0</v>
      </c>
      <c r="AB1403">
        <v>50</v>
      </c>
      <c r="AC1403">
        <v>0</v>
      </c>
      <c r="AD1403">
        <v>0</v>
      </c>
      <c r="AE1403">
        <v>0</v>
      </c>
      <c r="AF1403">
        <v>0</v>
      </c>
      <c r="AG1403">
        <v>0</v>
      </c>
      <c r="AH1403">
        <v>0</v>
      </c>
      <c r="AI1403">
        <v>50</v>
      </c>
      <c r="AJ1403">
        <v>50</v>
      </c>
      <c r="AK1403">
        <v>50</v>
      </c>
      <c r="AL1403">
        <v>50</v>
      </c>
      <c r="AM1403">
        <v>0</v>
      </c>
      <c r="AN1403">
        <v>4.5454545454545459</v>
      </c>
      <c r="AO1403">
        <v>0</v>
      </c>
      <c r="AP1403" t="s">
        <v>2682</v>
      </c>
      <c r="AQ1403" t="s">
        <v>86</v>
      </c>
      <c r="AR1403" t="s">
        <v>191</v>
      </c>
      <c r="AS1403">
        <v>0</v>
      </c>
      <c r="AT1403">
        <v>0</v>
      </c>
      <c r="AU1403">
        <v>0</v>
      </c>
      <c r="AV1403">
        <v>0</v>
      </c>
      <c r="AW1403">
        <v>0</v>
      </c>
      <c r="AX1403">
        <v>0</v>
      </c>
      <c r="AY1403">
        <v>0</v>
      </c>
      <c r="AZ1403" t="s">
        <v>83</v>
      </c>
      <c r="BA1403">
        <v>0</v>
      </c>
      <c r="BB1403">
        <v>0</v>
      </c>
      <c r="BC1403" t="s">
        <v>76</v>
      </c>
      <c r="BD1403">
        <v>7</v>
      </c>
      <c r="BE1403" t="s">
        <v>76</v>
      </c>
      <c r="BF1403">
        <v>0</v>
      </c>
      <c r="BG1403" t="s">
        <v>5804</v>
      </c>
    </row>
    <row r="1404" spans="1:59" x14ac:dyDescent="0.25">
      <c r="A1404" t="s">
        <v>1593</v>
      </c>
      <c r="B1404" t="s">
        <v>156</v>
      </c>
      <c r="C1404">
        <v>3</v>
      </c>
      <c r="D1404">
        <v>174</v>
      </c>
      <c r="E1404" t="s">
        <v>91</v>
      </c>
      <c r="F1404" t="s">
        <v>66</v>
      </c>
      <c r="G1404" t="s">
        <v>67</v>
      </c>
      <c r="H1404" t="s">
        <v>68</v>
      </c>
      <c r="I1404" t="s">
        <v>10</v>
      </c>
      <c r="J1404" t="s">
        <v>10</v>
      </c>
      <c r="K1404" t="s">
        <v>92</v>
      </c>
      <c r="L1404">
        <v>50</v>
      </c>
      <c r="M1404">
        <v>1382273</v>
      </c>
      <c r="N1404">
        <v>0</v>
      </c>
      <c r="O1404">
        <v>5</v>
      </c>
      <c r="P1404" t="s">
        <v>111</v>
      </c>
      <c r="Q1404" t="s">
        <v>4479</v>
      </c>
      <c r="R1404">
        <v>16</v>
      </c>
      <c r="S1404" t="s">
        <v>2681</v>
      </c>
      <c r="T1404">
        <v>0</v>
      </c>
      <c r="U1404">
        <v>0</v>
      </c>
      <c r="V1404">
        <v>0</v>
      </c>
      <c r="W1404">
        <v>0</v>
      </c>
      <c r="X1404">
        <v>0</v>
      </c>
      <c r="Y1404">
        <v>0</v>
      </c>
      <c r="Z1404">
        <v>0</v>
      </c>
      <c r="AA1404">
        <v>0</v>
      </c>
      <c r="AB1404">
        <v>50</v>
      </c>
      <c r="AC1404">
        <v>0</v>
      </c>
      <c r="AD1404">
        <v>0</v>
      </c>
      <c r="AE1404">
        <v>0</v>
      </c>
      <c r="AF1404">
        <v>0</v>
      </c>
      <c r="AG1404">
        <v>0</v>
      </c>
      <c r="AH1404">
        <v>0</v>
      </c>
      <c r="AI1404">
        <v>50</v>
      </c>
      <c r="AJ1404">
        <v>50</v>
      </c>
      <c r="AK1404">
        <v>50</v>
      </c>
      <c r="AL1404">
        <v>50</v>
      </c>
      <c r="AM1404">
        <v>0</v>
      </c>
      <c r="AN1404">
        <v>4.5454545454545459</v>
      </c>
      <c r="AO1404">
        <v>0</v>
      </c>
      <c r="AP1404" t="s">
        <v>2682</v>
      </c>
      <c r="AQ1404" t="s">
        <v>86</v>
      </c>
      <c r="AR1404" t="s">
        <v>191</v>
      </c>
      <c r="AS1404">
        <v>0</v>
      </c>
      <c r="AT1404">
        <v>0</v>
      </c>
      <c r="AU1404">
        <v>0</v>
      </c>
      <c r="AV1404">
        <v>0</v>
      </c>
      <c r="AW1404">
        <v>0</v>
      </c>
      <c r="AX1404">
        <v>0</v>
      </c>
      <c r="AY1404">
        <v>0</v>
      </c>
      <c r="AZ1404" t="s">
        <v>83</v>
      </c>
      <c r="BA1404">
        <v>0</v>
      </c>
      <c r="BB1404">
        <v>0</v>
      </c>
      <c r="BC1404" t="s">
        <v>76</v>
      </c>
      <c r="BD1404">
        <v>8</v>
      </c>
      <c r="BE1404" t="s">
        <v>76</v>
      </c>
      <c r="BF1404">
        <v>0</v>
      </c>
      <c r="BG1404" t="s">
        <v>5804</v>
      </c>
    </row>
    <row r="1405" spans="1:59" x14ac:dyDescent="0.25">
      <c r="A1405" t="s">
        <v>1594</v>
      </c>
      <c r="B1405" t="s">
        <v>156</v>
      </c>
      <c r="C1405">
        <v>3</v>
      </c>
      <c r="D1405">
        <v>175</v>
      </c>
      <c r="E1405" t="s">
        <v>91</v>
      </c>
      <c r="F1405" t="s">
        <v>66</v>
      </c>
      <c r="G1405" t="s">
        <v>67</v>
      </c>
      <c r="H1405" t="s">
        <v>68</v>
      </c>
      <c r="I1405" t="s">
        <v>10</v>
      </c>
      <c r="J1405" t="s">
        <v>10</v>
      </c>
      <c r="K1405" t="s">
        <v>92</v>
      </c>
      <c r="L1405">
        <v>50</v>
      </c>
      <c r="M1405">
        <v>1382275</v>
      </c>
      <c r="N1405">
        <v>0</v>
      </c>
      <c r="O1405">
        <v>5</v>
      </c>
      <c r="P1405" t="s">
        <v>111</v>
      </c>
      <c r="Q1405" t="s">
        <v>4479</v>
      </c>
      <c r="R1405">
        <v>16</v>
      </c>
      <c r="S1405" t="s">
        <v>2681</v>
      </c>
      <c r="T1405">
        <v>0</v>
      </c>
      <c r="U1405">
        <v>0</v>
      </c>
      <c r="V1405">
        <v>0</v>
      </c>
      <c r="W1405">
        <v>0</v>
      </c>
      <c r="X1405">
        <v>0</v>
      </c>
      <c r="Y1405">
        <v>0</v>
      </c>
      <c r="Z1405">
        <v>0</v>
      </c>
      <c r="AA1405">
        <v>0</v>
      </c>
      <c r="AB1405">
        <v>50</v>
      </c>
      <c r="AC1405">
        <v>0</v>
      </c>
      <c r="AD1405">
        <v>0</v>
      </c>
      <c r="AE1405">
        <v>0</v>
      </c>
      <c r="AF1405">
        <v>0</v>
      </c>
      <c r="AG1405">
        <v>0</v>
      </c>
      <c r="AH1405">
        <v>0</v>
      </c>
      <c r="AI1405">
        <v>50</v>
      </c>
      <c r="AJ1405">
        <v>50</v>
      </c>
      <c r="AK1405">
        <v>50</v>
      </c>
      <c r="AL1405">
        <v>50</v>
      </c>
      <c r="AM1405">
        <v>0</v>
      </c>
      <c r="AN1405">
        <v>4.5454545454545459</v>
      </c>
      <c r="AO1405">
        <v>0</v>
      </c>
      <c r="AP1405" t="s">
        <v>2682</v>
      </c>
      <c r="AQ1405" t="s">
        <v>86</v>
      </c>
      <c r="AR1405" t="s">
        <v>191</v>
      </c>
      <c r="AS1405">
        <v>0</v>
      </c>
      <c r="AT1405">
        <v>0</v>
      </c>
      <c r="AU1405">
        <v>0</v>
      </c>
      <c r="AV1405">
        <v>0</v>
      </c>
      <c r="AW1405">
        <v>0</v>
      </c>
      <c r="AX1405">
        <v>0</v>
      </c>
      <c r="AY1405">
        <v>0</v>
      </c>
      <c r="AZ1405" t="s">
        <v>83</v>
      </c>
      <c r="BA1405">
        <v>0</v>
      </c>
      <c r="BB1405">
        <v>0</v>
      </c>
      <c r="BC1405" t="s">
        <v>76</v>
      </c>
      <c r="BD1405">
        <v>9</v>
      </c>
      <c r="BE1405" t="s">
        <v>76</v>
      </c>
      <c r="BF1405">
        <v>0</v>
      </c>
      <c r="BG1405" t="s">
        <v>5804</v>
      </c>
    </row>
    <row r="1406" spans="1:59" x14ac:dyDescent="0.25">
      <c r="A1406" t="s">
        <v>1595</v>
      </c>
      <c r="B1406" t="s">
        <v>156</v>
      </c>
      <c r="C1406">
        <v>3</v>
      </c>
      <c r="D1406">
        <v>176</v>
      </c>
      <c r="E1406" t="s">
        <v>91</v>
      </c>
      <c r="F1406" t="s">
        <v>66</v>
      </c>
      <c r="G1406" t="s">
        <v>67</v>
      </c>
      <c r="H1406" t="s">
        <v>68</v>
      </c>
      <c r="I1406" t="s">
        <v>10</v>
      </c>
      <c r="J1406" t="s">
        <v>10</v>
      </c>
      <c r="K1406" t="s">
        <v>92</v>
      </c>
      <c r="L1406">
        <v>50</v>
      </c>
      <c r="M1406">
        <v>1382277</v>
      </c>
      <c r="N1406">
        <v>0</v>
      </c>
      <c r="O1406">
        <v>5</v>
      </c>
      <c r="P1406" t="s">
        <v>111</v>
      </c>
      <c r="Q1406" t="s">
        <v>4479</v>
      </c>
      <c r="R1406">
        <v>16</v>
      </c>
      <c r="S1406" t="s">
        <v>2681</v>
      </c>
      <c r="T1406">
        <v>0</v>
      </c>
      <c r="U1406">
        <v>0</v>
      </c>
      <c r="V1406">
        <v>0</v>
      </c>
      <c r="W1406">
        <v>0</v>
      </c>
      <c r="X1406">
        <v>0</v>
      </c>
      <c r="Y1406">
        <v>0</v>
      </c>
      <c r="Z1406">
        <v>0</v>
      </c>
      <c r="AA1406">
        <v>0</v>
      </c>
      <c r="AB1406">
        <v>50</v>
      </c>
      <c r="AC1406">
        <v>0</v>
      </c>
      <c r="AD1406">
        <v>0</v>
      </c>
      <c r="AE1406">
        <v>0</v>
      </c>
      <c r="AF1406">
        <v>0</v>
      </c>
      <c r="AG1406">
        <v>0</v>
      </c>
      <c r="AH1406">
        <v>0</v>
      </c>
      <c r="AI1406">
        <v>50</v>
      </c>
      <c r="AJ1406">
        <v>50</v>
      </c>
      <c r="AK1406">
        <v>50</v>
      </c>
      <c r="AL1406">
        <v>50</v>
      </c>
      <c r="AM1406">
        <v>0</v>
      </c>
      <c r="AN1406">
        <v>4.5454545454545459</v>
      </c>
      <c r="AO1406">
        <v>0</v>
      </c>
      <c r="AP1406" t="s">
        <v>2682</v>
      </c>
      <c r="AQ1406" t="s">
        <v>86</v>
      </c>
      <c r="AR1406" t="s">
        <v>191</v>
      </c>
      <c r="AS1406">
        <v>0</v>
      </c>
      <c r="AT1406">
        <v>0</v>
      </c>
      <c r="AU1406">
        <v>0</v>
      </c>
      <c r="AV1406">
        <v>0</v>
      </c>
      <c r="AW1406">
        <v>0</v>
      </c>
      <c r="AX1406">
        <v>0</v>
      </c>
      <c r="AY1406">
        <v>0</v>
      </c>
      <c r="AZ1406" t="s">
        <v>83</v>
      </c>
      <c r="BA1406">
        <v>0</v>
      </c>
      <c r="BB1406">
        <v>0</v>
      </c>
      <c r="BC1406" t="s">
        <v>76</v>
      </c>
      <c r="BD1406">
        <v>10</v>
      </c>
      <c r="BE1406" t="s">
        <v>76</v>
      </c>
      <c r="BF1406">
        <v>0</v>
      </c>
      <c r="BG1406" t="s">
        <v>5804</v>
      </c>
    </row>
    <row r="1407" spans="1:59" x14ac:dyDescent="0.25">
      <c r="A1407" t="s">
        <v>1596</v>
      </c>
      <c r="B1407" t="s">
        <v>156</v>
      </c>
      <c r="C1407">
        <v>3</v>
      </c>
      <c r="D1407">
        <v>177</v>
      </c>
      <c r="E1407" t="s">
        <v>91</v>
      </c>
      <c r="F1407" t="s">
        <v>66</v>
      </c>
      <c r="G1407" t="s">
        <v>67</v>
      </c>
      <c r="H1407" t="s">
        <v>68</v>
      </c>
      <c r="I1407" t="s">
        <v>10</v>
      </c>
      <c r="J1407" t="s">
        <v>10</v>
      </c>
      <c r="K1407" t="s">
        <v>92</v>
      </c>
      <c r="L1407">
        <v>50</v>
      </c>
      <c r="M1407">
        <v>1382279</v>
      </c>
      <c r="N1407">
        <v>0</v>
      </c>
      <c r="O1407">
        <v>5</v>
      </c>
      <c r="P1407" t="s">
        <v>111</v>
      </c>
      <c r="Q1407" t="s">
        <v>4479</v>
      </c>
      <c r="R1407">
        <v>16</v>
      </c>
      <c r="S1407" t="s">
        <v>2681</v>
      </c>
      <c r="T1407">
        <v>0</v>
      </c>
      <c r="U1407">
        <v>0</v>
      </c>
      <c r="V1407">
        <v>0</v>
      </c>
      <c r="W1407">
        <v>0</v>
      </c>
      <c r="X1407">
        <v>0</v>
      </c>
      <c r="Y1407">
        <v>0</v>
      </c>
      <c r="Z1407">
        <v>0</v>
      </c>
      <c r="AA1407">
        <v>0</v>
      </c>
      <c r="AB1407">
        <v>50</v>
      </c>
      <c r="AC1407">
        <v>0</v>
      </c>
      <c r="AD1407">
        <v>0</v>
      </c>
      <c r="AE1407">
        <v>0</v>
      </c>
      <c r="AF1407">
        <v>0</v>
      </c>
      <c r="AG1407">
        <v>0</v>
      </c>
      <c r="AH1407">
        <v>0</v>
      </c>
      <c r="AI1407">
        <v>50</v>
      </c>
      <c r="AJ1407">
        <v>50</v>
      </c>
      <c r="AK1407">
        <v>50</v>
      </c>
      <c r="AL1407">
        <v>50</v>
      </c>
      <c r="AM1407">
        <v>0</v>
      </c>
      <c r="AN1407">
        <v>4.5454545454545459</v>
      </c>
      <c r="AO1407">
        <v>0</v>
      </c>
      <c r="AP1407" t="s">
        <v>2682</v>
      </c>
      <c r="AQ1407" t="s">
        <v>86</v>
      </c>
      <c r="AR1407" t="s">
        <v>191</v>
      </c>
      <c r="AS1407">
        <v>0</v>
      </c>
      <c r="AT1407">
        <v>0</v>
      </c>
      <c r="AU1407">
        <v>0</v>
      </c>
      <c r="AV1407">
        <v>0</v>
      </c>
      <c r="AW1407">
        <v>0</v>
      </c>
      <c r="AX1407">
        <v>0</v>
      </c>
      <c r="AY1407">
        <v>0</v>
      </c>
      <c r="AZ1407" t="s">
        <v>83</v>
      </c>
      <c r="BA1407">
        <v>0</v>
      </c>
      <c r="BB1407">
        <v>0</v>
      </c>
      <c r="BC1407" t="s">
        <v>81</v>
      </c>
      <c r="BD1407">
        <v>11</v>
      </c>
      <c r="BE1407" t="s">
        <v>76</v>
      </c>
      <c r="BF1407">
        <v>0</v>
      </c>
      <c r="BG1407" t="s">
        <v>5804</v>
      </c>
    </row>
    <row r="1408" spans="1:59" x14ac:dyDescent="0.25">
      <c r="A1408" t="s">
        <v>1597</v>
      </c>
      <c r="B1408" t="s">
        <v>156</v>
      </c>
      <c r="C1408">
        <v>3</v>
      </c>
      <c r="D1408">
        <v>178</v>
      </c>
      <c r="E1408" t="s">
        <v>91</v>
      </c>
      <c r="F1408" t="s">
        <v>66</v>
      </c>
      <c r="G1408" t="s">
        <v>67</v>
      </c>
      <c r="H1408" t="s">
        <v>68</v>
      </c>
      <c r="I1408" t="s">
        <v>4</v>
      </c>
      <c r="J1408" t="s">
        <v>3</v>
      </c>
      <c r="K1408" t="s">
        <v>70</v>
      </c>
      <c r="L1408">
        <v>50</v>
      </c>
      <c r="M1408">
        <v>1382293</v>
      </c>
      <c r="N1408">
        <v>10</v>
      </c>
      <c r="O1408">
        <v>5</v>
      </c>
      <c r="P1408" t="s">
        <v>111</v>
      </c>
      <c r="Q1408" t="s">
        <v>4480</v>
      </c>
      <c r="R1408">
        <v>17</v>
      </c>
      <c r="S1408" t="s">
        <v>1513</v>
      </c>
      <c r="T1408">
        <v>24</v>
      </c>
      <c r="U1408">
        <v>29</v>
      </c>
      <c r="V1408">
        <v>4</v>
      </c>
      <c r="W1408">
        <v>0</v>
      </c>
      <c r="X1408">
        <v>4</v>
      </c>
      <c r="Y1408">
        <v>5</v>
      </c>
      <c r="Z1408">
        <v>29</v>
      </c>
      <c r="AA1408">
        <v>38</v>
      </c>
      <c r="AB1408">
        <v>50</v>
      </c>
      <c r="AC1408">
        <v>35</v>
      </c>
      <c r="AD1408">
        <v>16</v>
      </c>
      <c r="AE1408">
        <v>11</v>
      </c>
      <c r="AF1408">
        <v>62</v>
      </c>
      <c r="AG1408">
        <v>0</v>
      </c>
      <c r="AH1408">
        <v>15</v>
      </c>
      <c r="AI1408">
        <v>-12</v>
      </c>
      <c r="AJ1408">
        <v>4</v>
      </c>
      <c r="AK1408">
        <v>15</v>
      </c>
      <c r="AL1408">
        <v>0</v>
      </c>
      <c r="AM1408">
        <v>0.2</v>
      </c>
      <c r="AN1408">
        <v>0.36363636363636365</v>
      </c>
      <c r="AO1408">
        <v>0</v>
      </c>
      <c r="AP1408" t="s">
        <v>102</v>
      </c>
      <c r="AQ1408" t="s">
        <v>73</v>
      </c>
      <c r="AR1408" t="s">
        <v>191</v>
      </c>
      <c r="AS1408">
        <v>0</v>
      </c>
      <c r="AT1408">
        <v>0</v>
      </c>
      <c r="AU1408">
        <v>0</v>
      </c>
      <c r="AV1408">
        <v>0</v>
      </c>
      <c r="AW1408">
        <v>0</v>
      </c>
      <c r="AX1408">
        <v>0</v>
      </c>
      <c r="AY1408">
        <v>0</v>
      </c>
      <c r="AZ1408" t="s">
        <v>83</v>
      </c>
      <c r="BA1408">
        <v>10</v>
      </c>
      <c r="BB1408">
        <v>0</v>
      </c>
      <c r="BC1408" t="s">
        <v>75</v>
      </c>
      <c r="BD1408">
        <v>0</v>
      </c>
      <c r="BE1408" t="s">
        <v>76</v>
      </c>
      <c r="BF1408">
        <v>5.3749733333333332</v>
      </c>
      <c r="BG1408" t="s">
        <v>5805</v>
      </c>
    </row>
    <row r="1409" spans="1:59" x14ac:dyDescent="0.25">
      <c r="A1409" t="s">
        <v>1598</v>
      </c>
      <c r="B1409" t="s">
        <v>156</v>
      </c>
      <c r="C1409">
        <v>3</v>
      </c>
      <c r="D1409">
        <v>179</v>
      </c>
      <c r="E1409" t="s">
        <v>91</v>
      </c>
      <c r="F1409" t="s">
        <v>66</v>
      </c>
      <c r="G1409" t="s">
        <v>67</v>
      </c>
      <c r="H1409" t="s">
        <v>68</v>
      </c>
      <c r="I1409" t="s">
        <v>4</v>
      </c>
      <c r="J1409" t="s">
        <v>3</v>
      </c>
      <c r="K1409" t="s">
        <v>70</v>
      </c>
      <c r="L1409">
        <v>50</v>
      </c>
      <c r="M1409">
        <v>1382393</v>
      </c>
      <c r="N1409">
        <v>10</v>
      </c>
      <c r="O1409">
        <v>5</v>
      </c>
      <c r="P1409" t="s">
        <v>111</v>
      </c>
      <c r="Q1409" t="s">
        <v>4480</v>
      </c>
      <c r="R1409">
        <v>17</v>
      </c>
      <c r="S1409" t="s">
        <v>1513</v>
      </c>
      <c r="T1409">
        <v>24</v>
      </c>
      <c r="U1409">
        <v>30</v>
      </c>
      <c r="V1409">
        <v>3</v>
      </c>
      <c r="W1409">
        <v>0</v>
      </c>
      <c r="X1409">
        <v>3</v>
      </c>
      <c r="Y1409">
        <v>5</v>
      </c>
      <c r="Z1409">
        <v>29</v>
      </c>
      <c r="AA1409">
        <v>38</v>
      </c>
      <c r="AB1409">
        <v>50</v>
      </c>
      <c r="AC1409">
        <v>39</v>
      </c>
      <c r="AD1409">
        <v>12</v>
      </c>
      <c r="AE1409">
        <v>11</v>
      </c>
      <c r="AF1409">
        <v>62</v>
      </c>
      <c r="AG1409">
        <v>0</v>
      </c>
      <c r="AH1409">
        <v>11</v>
      </c>
      <c r="AI1409">
        <v>-12</v>
      </c>
      <c r="AJ1409">
        <v>0</v>
      </c>
      <c r="AK1409">
        <v>11</v>
      </c>
      <c r="AL1409">
        <v>0</v>
      </c>
      <c r="AM1409">
        <v>0.2</v>
      </c>
      <c r="AN1409">
        <v>0</v>
      </c>
      <c r="AO1409">
        <v>0</v>
      </c>
      <c r="AP1409" t="s">
        <v>102</v>
      </c>
      <c r="AQ1409" t="s">
        <v>73</v>
      </c>
      <c r="AR1409" t="s">
        <v>191</v>
      </c>
      <c r="AS1409">
        <v>0</v>
      </c>
      <c r="AT1409">
        <v>0</v>
      </c>
      <c r="AU1409">
        <v>0</v>
      </c>
      <c r="AV1409">
        <v>0</v>
      </c>
      <c r="AW1409">
        <v>0</v>
      </c>
      <c r="AX1409">
        <v>0</v>
      </c>
      <c r="AY1409">
        <v>0</v>
      </c>
      <c r="AZ1409" t="s">
        <v>83</v>
      </c>
      <c r="BA1409">
        <v>10</v>
      </c>
      <c r="BB1409">
        <v>0</v>
      </c>
      <c r="BC1409" t="s">
        <v>76</v>
      </c>
      <c r="BD1409">
        <v>0</v>
      </c>
      <c r="BE1409" t="s">
        <v>76</v>
      </c>
      <c r="BF1409">
        <v>5.0239546666666666</v>
      </c>
      <c r="BG1409" t="s">
        <v>5805</v>
      </c>
    </row>
    <row r="1410" spans="1:59" x14ac:dyDescent="0.25">
      <c r="A1410" t="s">
        <v>1599</v>
      </c>
      <c r="B1410" t="s">
        <v>156</v>
      </c>
      <c r="C1410">
        <v>3</v>
      </c>
      <c r="D1410">
        <v>180</v>
      </c>
      <c r="E1410" t="s">
        <v>91</v>
      </c>
      <c r="F1410" t="s">
        <v>66</v>
      </c>
      <c r="G1410" t="s">
        <v>67</v>
      </c>
      <c r="H1410" t="s">
        <v>68</v>
      </c>
      <c r="I1410" t="s">
        <v>4</v>
      </c>
      <c r="J1410" t="s">
        <v>3</v>
      </c>
      <c r="K1410" t="s">
        <v>70</v>
      </c>
      <c r="L1410">
        <v>50</v>
      </c>
      <c r="M1410">
        <v>1382395</v>
      </c>
      <c r="N1410">
        <v>10</v>
      </c>
      <c r="O1410">
        <v>5</v>
      </c>
      <c r="P1410" t="s">
        <v>111</v>
      </c>
      <c r="Q1410" t="s">
        <v>4480</v>
      </c>
      <c r="R1410">
        <v>17</v>
      </c>
      <c r="S1410" t="s">
        <v>1513</v>
      </c>
      <c r="T1410">
        <v>24</v>
      </c>
      <c r="U1410">
        <v>33</v>
      </c>
      <c r="V1410">
        <v>0</v>
      </c>
      <c r="W1410">
        <v>0</v>
      </c>
      <c r="X1410">
        <v>0</v>
      </c>
      <c r="Y1410">
        <v>5</v>
      </c>
      <c r="Z1410">
        <v>29</v>
      </c>
      <c r="AA1410">
        <v>38</v>
      </c>
      <c r="AB1410">
        <v>50</v>
      </c>
      <c r="AC1410">
        <v>51</v>
      </c>
      <c r="AD1410">
        <v>0</v>
      </c>
      <c r="AE1410">
        <v>11</v>
      </c>
      <c r="AF1410">
        <v>62</v>
      </c>
      <c r="AG1410">
        <v>0</v>
      </c>
      <c r="AH1410">
        <v>-1</v>
      </c>
      <c r="AI1410">
        <v>-12</v>
      </c>
      <c r="AJ1410">
        <v>-12</v>
      </c>
      <c r="AK1410">
        <v>-1</v>
      </c>
      <c r="AL1410">
        <v>0</v>
      </c>
      <c r="AM1410">
        <v>0.2</v>
      </c>
      <c r="AN1410">
        <v>-1.0909090909090908</v>
      </c>
      <c r="AO1410">
        <v>0</v>
      </c>
      <c r="AP1410" t="s">
        <v>102</v>
      </c>
      <c r="AQ1410" t="s">
        <v>73</v>
      </c>
      <c r="AR1410" t="s">
        <v>191</v>
      </c>
      <c r="AS1410">
        <v>0</v>
      </c>
      <c r="AT1410">
        <v>0</v>
      </c>
      <c r="AU1410">
        <v>0</v>
      </c>
      <c r="AV1410">
        <v>0</v>
      </c>
      <c r="AW1410">
        <v>0</v>
      </c>
      <c r="AX1410">
        <v>0</v>
      </c>
      <c r="AY1410">
        <v>0</v>
      </c>
      <c r="AZ1410" t="s">
        <v>83</v>
      </c>
      <c r="BA1410">
        <v>10</v>
      </c>
      <c r="BB1410">
        <v>0</v>
      </c>
      <c r="BC1410" t="s">
        <v>76</v>
      </c>
      <c r="BD1410">
        <v>0</v>
      </c>
      <c r="BE1410" t="s">
        <v>76</v>
      </c>
      <c r="BF1410">
        <v>5.7259919999999989</v>
      </c>
      <c r="BG1410" t="s">
        <v>5805</v>
      </c>
    </row>
    <row r="1411" spans="1:59" x14ac:dyDescent="0.25">
      <c r="A1411" t="s">
        <v>1600</v>
      </c>
      <c r="B1411" t="s">
        <v>156</v>
      </c>
      <c r="C1411">
        <v>3</v>
      </c>
      <c r="D1411">
        <v>181</v>
      </c>
      <c r="E1411" t="s">
        <v>91</v>
      </c>
      <c r="F1411" t="s">
        <v>66</v>
      </c>
      <c r="G1411" t="s">
        <v>67</v>
      </c>
      <c r="H1411" t="s">
        <v>68</v>
      </c>
      <c r="I1411" t="s">
        <v>4</v>
      </c>
      <c r="J1411" t="s">
        <v>3</v>
      </c>
      <c r="K1411" t="s">
        <v>70</v>
      </c>
      <c r="L1411">
        <v>50</v>
      </c>
      <c r="M1411">
        <v>1382397</v>
      </c>
      <c r="N1411">
        <v>10</v>
      </c>
      <c r="O1411">
        <v>5</v>
      </c>
      <c r="P1411" t="s">
        <v>111</v>
      </c>
      <c r="Q1411" t="s">
        <v>4480</v>
      </c>
      <c r="R1411">
        <v>17</v>
      </c>
      <c r="S1411" t="s">
        <v>1513</v>
      </c>
      <c r="T1411">
        <v>23</v>
      </c>
      <c r="U1411">
        <v>32</v>
      </c>
      <c r="V1411">
        <v>0</v>
      </c>
      <c r="W1411">
        <v>0</v>
      </c>
      <c r="X1411">
        <v>0</v>
      </c>
      <c r="Y1411">
        <v>6</v>
      </c>
      <c r="Z1411">
        <v>29</v>
      </c>
      <c r="AA1411">
        <v>38</v>
      </c>
      <c r="AB1411">
        <v>50</v>
      </c>
      <c r="AC1411">
        <v>50</v>
      </c>
      <c r="AD1411">
        <v>0</v>
      </c>
      <c r="AE1411">
        <v>12</v>
      </c>
      <c r="AF1411">
        <v>62</v>
      </c>
      <c r="AG1411">
        <v>0</v>
      </c>
      <c r="AH1411">
        <v>0</v>
      </c>
      <c r="AI1411">
        <v>-12</v>
      </c>
      <c r="AJ1411">
        <v>-12</v>
      </c>
      <c r="AK1411">
        <v>0</v>
      </c>
      <c r="AL1411">
        <v>0</v>
      </c>
      <c r="AM1411">
        <v>0.2</v>
      </c>
      <c r="AN1411">
        <v>-1.0909090909090908</v>
      </c>
      <c r="AO1411">
        <v>0</v>
      </c>
      <c r="AP1411" t="s">
        <v>102</v>
      </c>
      <c r="AQ1411" t="s">
        <v>73</v>
      </c>
      <c r="AR1411" t="s">
        <v>191</v>
      </c>
      <c r="AS1411">
        <v>0</v>
      </c>
      <c r="AT1411">
        <v>0</v>
      </c>
      <c r="AU1411">
        <v>0</v>
      </c>
      <c r="AV1411">
        <v>0</v>
      </c>
      <c r="AW1411">
        <v>0</v>
      </c>
      <c r="AX1411">
        <v>0</v>
      </c>
      <c r="AY1411">
        <v>0</v>
      </c>
      <c r="AZ1411" t="s">
        <v>83</v>
      </c>
      <c r="BA1411">
        <v>10</v>
      </c>
      <c r="BB1411">
        <v>0</v>
      </c>
      <c r="BC1411" t="s">
        <v>76</v>
      </c>
      <c r="BD1411">
        <v>0</v>
      </c>
      <c r="BE1411" t="s">
        <v>76</v>
      </c>
      <c r="BF1411">
        <v>5.2214026666666662</v>
      </c>
      <c r="BG1411" t="s">
        <v>5805</v>
      </c>
    </row>
    <row r="1412" spans="1:59" x14ac:dyDescent="0.25">
      <c r="A1412" t="s">
        <v>4991</v>
      </c>
      <c r="B1412" t="s">
        <v>156</v>
      </c>
      <c r="C1412">
        <v>3</v>
      </c>
      <c r="D1412">
        <v>184</v>
      </c>
      <c r="E1412" t="s">
        <v>91</v>
      </c>
      <c r="F1412" t="s">
        <v>66</v>
      </c>
      <c r="G1412" t="s">
        <v>67</v>
      </c>
      <c r="H1412" t="s">
        <v>68</v>
      </c>
      <c r="I1412" t="s">
        <v>3794</v>
      </c>
      <c r="J1412" t="s">
        <v>7</v>
      </c>
      <c r="K1412" t="s">
        <v>70</v>
      </c>
      <c r="L1412">
        <v>0</v>
      </c>
      <c r="M1412">
        <v>3551657</v>
      </c>
      <c r="N1412">
        <v>20</v>
      </c>
      <c r="O1412">
        <v>5</v>
      </c>
      <c r="P1412" t="s">
        <v>111</v>
      </c>
      <c r="Q1412" t="s">
        <v>4480</v>
      </c>
      <c r="R1412">
        <v>17</v>
      </c>
      <c r="S1412" t="s">
        <v>5039</v>
      </c>
      <c r="T1412">
        <v>2</v>
      </c>
      <c r="U1412">
        <v>2</v>
      </c>
      <c r="V1412">
        <v>5</v>
      </c>
      <c r="W1412">
        <v>0</v>
      </c>
      <c r="X1412">
        <v>5</v>
      </c>
      <c r="Y1412">
        <v>1</v>
      </c>
      <c r="Z1412">
        <v>4</v>
      </c>
      <c r="AA1412">
        <v>8</v>
      </c>
      <c r="AB1412">
        <v>50</v>
      </c>
      <c r="AC1412">
        <v>2</v>
      </c>
      <c r="AD1412">
        <v>7</v>
      </c>
      <c r="AE1412">
        <v>1</v>
      </c>
      <c r="AF1412">
        <v>10</v>
      </c>
      <c r="AG1412">
        <v>0</v>
      </c>
      <c r="AH1412">
        <v>48</v>
      </c>
      <c r="AI1412">
        <v>40</v>
      </c>
      <c r="AJ1412">
        <v>47</v>
      </c>
      <c r="AK1412">
        <v>48</v>
      </c>
      <c r="AL1412">
        <v>0</v>
      </c>
      <c r="AM1412">
        <v>0.4</v>
      </c>
      <c r="AN1412">
        <v>4.2727272727272725</v>
      </c>
      <c r="AO1412">
        <v>0</v>
      </c>
      <c r="AP1412" t="s">
        <v>4983</v>
      </c>
      <c r="AQ1412" t="s">
        <v>73</v>
      </c>
      <c r="AR1412" t="s">
        <v>191</v>
      </c>
      <c r="AS1412">
        <v>0</v>
      </c>
      <c r="AT1412">
        <v>0</v>
      </c>
      <c r="AU1412">
        <v>0</v>
      </c>
      <c r="AV1412">
        <v>0</v>
      </c>
      <c r="AW1412">
        <v>0</v>
      </c>
      <c r="AX1412">
        <v>0</v>
      </c>
      <c r="AY1412">
        <v>0</v>
      </c>
      <c r="AZ1412" t="s">
        <v>83</v>
      </c>
      <c r="BA1412">
        <v>20</v>
      </c>
      <c r="BB1412">
        <v>0</v>
      </c>
      <c r="BC1412" t="s">
        <v>76</v>
      </c>
      <c r="BD1412">
        <v>0</v>
      </c>
      <c r="BE1412" t="s">
        <v>76</v>
      </c>
      <c r="BF1412">
        <v>2.0073879999999997</v>
      </c>
      <c r="BG1412" t="s">
        <v>5805</v>
      </c>
    </row>
    <row r="1413" spans="1:59" x14ac:dyDescent="0.25">
      <c r="A1413" t="s">
        <v>4992</v>
      </c>
      <c r="B1413" t="s">
        <v>156</v>
      </c>
      <c r="C1413">
        <v>3</v>
      </c>
      <c r="D1413">
        <v>185</v>
      </c>
      <c r="E1413" t="s">
        <v>91</v>
      </c>
      <c r="F1413" t="s">
        <v>66</v>
      </c>
      <c r="G1413" t="s">
        <v>67</v>
      </c>
      <c r="H1413" t="s">
        <v>68</v>
      </c>
      <c r="I1413" t="s">
        <v>3794</v>
      </c>
      <c r="J1413" t="s">
        <v>7</v>
      </c>
      <c r="K1413" t="s">
        <v>70</v>
      </c>
      <c r="L1413">
        <v>0</v>
      </c>
      <c r="M1413">
        <v>3551659</v>
      </c>
      <c r="N1413">
        <v>20</v>
      </c>
      <c r="O1413">
        <v>5</v>
      </c>
      <c r="P1413" t="s">
        <v>111</v>
      </c>
      <c r="Q1413" t="s">
        <v>4480</v>
      </c>
      <c r="R1413">
        <v>17</v>
      </c>
      <c r="S1413" t="s">
        <v>5040</v>
      </c>
      <c r="T1413">
        <v>1</v>
      </c>
      <c r="U1413">
        <v>1</v>
      </c>
      <c r="V1413">
        <v>7</v>
      </c>
      <c r="W1413">
        <v>0</v>
      </c>
      <c r="X1413">
        <v>7</v>
      </c>
      <c r="Y1413">
        <v>0</v>
      </c>
      <c r="Z1413">
        <v>4</v>
      </c>
      <c r="AA1413">
        <v>8</v>
      </c>
      <c r="AB1413">
        <v>50</v>
      </c>
      <c r="AC1413">
        <v>1</v>
      </c>
      <c r="AD1413">
        <v>9</v>
      </c>
      <c r="AE1413">
        <v>0</v>
      </c>
      <c r="AF1413">
        <v>10</v>
      </c>
      <c r="AG1413">
        <v>0</v>
      </c>
      <c r="AH1413">
        <v>49</v>
      </c>
      <c r="AI1413">
        <v>40</v>
      </c>
      <c r="AJ1413">
        <v>49</v>
      </c>
      <c r="AK1413">
        <v>49</v>
      </c>
      <c r="AL1413">
        <v>0</v>
      </c>
      <c r="AM1413">
        <v>0.4</v>
      </c>
      <c r="AN1413">
        <v>4.454545454545455</v>
      </c>
      <c r="AO1413">
        <v>0</v>
      </c>
      <c r="AP1413" t="s">
        <v>4983</v>
      </c>
      <c r="AQ1413" t="s">
        <v>73</v>
      </c>
      <c r="AR1413" t="s">
        <v>191</v>
      </c>
      <c r="AS1413">
        <v>0</v>
      </c>
      <c r="AT1413">
        <v>0</v>
      </c>
      <c r="AU1413">
        <v>0</v>
      </c>
      <c r="AV1413">
        <v>0</v>
      </c>
      <c r="AW1413">
        <v>0</v>
      </c>
      <c r="AX1413">
        <v>0</v>
      </c>
      <c r="AY1413">
        <v>0</v>
      </c>
      <c r="AZ1413" t="s">
        <v>83</v>
      </c>
      <c r="BA1413">
        <v>20</v>
      </c>
      <c r="BB1413">
        <v>0</v>
      </c>
      <c r="BC1413" t="s">
        <v>76</v>
      </c>
      <c r="BD1413">
        <v>0</v>
      </c>
      <c r="BE1413" t="s">
        <v>76</v>
      </c>
      <c r="BF1413">
        <v>1.6454</v>
      </c>
      <c r="BG1413" t="s">
        <v>5805</v>
      </c>
    </row>
    <row r="1414" spans="1:59" x14ac:dyDescent="0.25">
      <c r="A1414" t="s">
        <v>1601</v>
      </c>
      <c r="B1414" t="s">
        <v>156</v>
      </c>
      <c r="C1414">
        <v>3</v>
      </c>
      <c r="D1414">
        <v>186</v>
      </c>
      <c r="E1414" t="s">
        <v>91</v>
      </c>
      <c r="F1414" t="s">
        <v>66</v>
      </c>
      <c r="G1414" t="s">
        <v>67</v>
      </c>
      <c r="H1414" t="s">
        <v>68</v>
      </c>
      <c r="I1414" t="s">
        <v>6</v>
      </c>
      <c r="J1414" t="s">
        <v>3</v>
      </c>
      <c r="K1414" t="s">
        <v>70</v>
      </c>
      <c r="L1414">
        <v>0</v>
      </c>
      <c r="M1414">
        <v>3514709</v>
      </c>
      <c r="N1414">
        <v>20</v>
      </c>
      <c r="O1414">
        <v>5</v>
      </c>
      <c r="P1414" t="s">
        <v>111</v>
      </c>
      <c r="Q1414" t="s">
        <v>4480</v>
      </c>
      <c r="R1414">
        <v>17</v>
      </c>
      <c r="S1414" t="s">
        <v>4993</v>
      </c>
      <c r="T1414">
        <v>22</v>
      </c>
      <c r="U1414">
        <v>25</v>
      </c>
      <c r="V1414">
        <v>0</v>
      </c>
      <c r="W1414">
        <v>0</v>
      </c>
      <c r="X1414">
        <v>0</v>
      </c>
      <c r="Y1414">
        <v>0</v>
      </c>
      <c r="Z1414">
        <v>22</v>
      </c>
      <c r="AA1414">
        <v>25</v>
      </c>
      <c r="AB1414">
        <v>50</v>
      </c>
      <c r="AC1414">
        <v>49</v>
      </c>
      <c r="AD1414">
        <v>0</v>
      </c>
      <c r="AE1414">
        <v>0</v>
      </c>
      <c r="AF1414">
        <v>49</v>
      </c>
      <c r="AG1414">
        <v>0</v>
      </c>
      <c r="AH1414">
        <v>1</v>
      </c>
      <c r="AI1414">
        <v>1</v>
      </c>
      <c r="AJ1414">
        <v>1</v>
      </c>
      <c r="AK1414">
        <v>1</v>
      </c>
      <c r="AL1414">
        <v>0</v>
      </c>
      <c r="AM1414">
        <v>0.4</v>
      </c>
      <c r="AN1414">
        <v>9.0909090909090912E-2</v>
      </c>
      <c r="AO1414">
        <v>0</v>
      </c>
      <c r="AP1414" t="s">
        <v>103</v>
      </c>
      <c r="AQ1414" t="s">
        <v>73</v>
      </c>
      <c r="AR1414" t="s">
        <v>191</v>
      </c>
      <c r="AS1414">
        <v>0</v>
      </c>
      <c r="AT1414">
        <v>0</v>
      </c>
      <c r="AU1414">
        <v>0</v>
      </c>
      <c r="AV1414">
        <v>0</v>
      </c>
      <c r="AW1414">
        <v>0</v>
      </c>
      <c r="AX1414">
        <v>0</v>
      </c>
      <c r="AY1414">
        <v>0</v>
      </c>
      <c r="AZ1414" t="s">
        <v>80</v>
      </c>
      <c r="BA1414">
        <v>20</v>
      </c>
      <c r="BB1414">
        <v>0</v>
      </c>
      <c r="BC1414" t="s">
        <v>76</v>
      </c>
      <c r="BD1414">
        <v>0</v>
      </c>
      <c r="BE1414" t="s">
        <v>76</v>
      </c>
      <c r="BF1414">
        <v>13.689728000000001</v>
      </c>
      <c r="BG1414" t="s">
        <v>5805</v>
      </c>
    </row>
    <row r="1415" spans="1:59" x14ac:dyDescent="0.25">
      <c r="A1415" t="s">
        <v>1602</v>
      </c>
      <c r="B1415" t="s">
        <v>156</v>
      </c>
      <c r="C1415">
        <v>3</v>
      </c>
      <c r="D1415">
        <v>187</v>
      </c>
      <c r="E1415" t="s">
        <v>91</v>
      </c>
      <c r="F1415" t="s">
        <v>66</v>
      </c>
      <c r="G1415" t="s">
        <v>67</v>
      </c>
      <c r="H1415" t="s">
        <v>68</v>
      </c>
      <c r="I1415" t="s">
        <v>6</v>
      </c>
      <c r="J1415" t="s">
        <v>3</v>
      </c>
      <c r="K1415" t="s">
        <v>70</v>
      </c>
      <c r="L1415">
        <v>0</v>
      </c>
      <c r="M1415">
        <v>3514711</v>
      </c>
      <c r="N1415">
        <v>20</v>
      </c>
      <c r="O1415">
        <v>5</v>
      </c>
      <c r="P1415" t="s">
        <v>111</v>
      </c>
      <c r="Q1415" t="s">
        <v>4480</v>
      </c>
      <c r="R1415">
        <v>17</v>
      </c>
      <c r="S1415" t="s">
        <v>4993</v>
      </c>
      <c r="T1415">
        <v>22</v>
      </c>
      <c r="U1415">
        <v>25</v>
      </c>
      <c r="V1415">
        <v>0</v>
      </c>
      <c r="W1415">
        <v>0</v>
      </c>
      <c r="X1415">
        <v>0</v>
      </c>
      <c r="Y1415">
        <v>0</v>
      </c>
      <c r="Z1415">
        <v>22</v>
      </c>
      <c r="AA1415">
        <v>25</v>
      </c>
      <c r="AB1415">
        <v>50</v>
      </c>
      <c r="AC1415">
        <v>49</v>
      </c>
      <c r="AD1415">
        <v>0</v>
      </c>
      <c r="AE1415">
        <v>0</v>
      </c>
      <c r="AF1415">
        <v>49</v>
      </c>
      <c r="AG1415">
        <v>0</v>
      </c>
      <c r="AH1415">
        <v>1</v>
      </c>
      <c r="AI1415">
        <v>1</v>
      </c>
      <c r="AJ1415">
        <v>1</v>
      </c>
      <c r="AK1415">
        <v>1</v>
      </c>
      <c r="AL1415">
        <v>0</v>
      </c>
      <c r="AM1415">
        <v>0.4</v>
      </c>
      <c r="AN1415">
        <v>9.0909090909090912E-2</v>
      </c>
      <c r="AO1415">
        <v>0</v>
      </c>
      <c r="AP1415" t="s">
        <v>103</v>
      </c>
      <c r="AQ1415" t="s">
        <v>73</v>
      </c>
      <c r="AR1415" t="s">
        <v>191</v>
      </c>
      <c r="AS1415">
        <v>0</v>
      </c>
      <c r="AT1415">
        <v>0</v>
      </c>
      <c r="AU1415">
        <v>0</v>
      </c>
      <c r="AV1415">
        <v>0</v>
      </c>
      <c r="AW1415">
        <v>0</v>
      </c>
      <c r="AX1415">
        <v>0</v>
      </c>
      <c r="AY1415">
        <v>0</v>
      </c>
      <c r="AZ1415" t="s">
        <v>80</v>
      </c>
      <c r="BA1415">
        <v>20</v>
      </c>
      <c r="BB1415">
        <v>0</v>
      </c>
      <c r="BC1415" t="s">
        <v>76</v>
      </c>
      <c r="BD1415">
        <v>0</v>
      </c>
      <c r="BE1415" t="s">
        <v>76</v>
      </c>
      <c r="BF1415">
        <v>14.238194666666669</v>
      </c>
      <c r="BG1415" t="s">
        <v>5805</v>
      </c>
    </row>
    <row r="1416" spans="1:59" x14ac:dyDescent="0.25">
      <c r="A1416" t="s">
        <v>1603</v>
      </c>
      <c r="B1416" t="s">
        <v>156</v>
      </c>
      <c r="C1416">
        <v>3</v>
      </c>
      <c r="D1416">
        <v>188</v>
      </c>
      <c r="E1416" t="s">
        <v>91</v>
      </c>
      <c r="F1416" t="s">
        <v>66</v>
      </c>
      <c r="G1416" t="s">
        <v>67</v>
      </c>
      <c r="H1416" t="s">
        <v>68</v>
      </c>
      <c r="I1416" t="s">
        <v>6</v>
      </c>
      <c r="J1416" t="s">
        <v>3</v>
      </c>
      <c r="K1416" t="s">
        <v>70</v>
      </c>
      <c r="L1416">
        <v>0</v>
      </c>
      <c r="M1416">
        <v>3514713</v>
      </c>
      <c r="N1416">
        <v>20</v>
      </c>
      <c r="O1416">
        <v>5</v>
      </c>
      <c r="P1416" t="s">
        <v>111</v>
      </c>
      <c r="Q1416" t="s">
        <v>4480</v>
      </c>
      <c r="R1416">
        <v>17</v>
      </c>
      <c r="S1416" t="s">
        <v>4993</v>
      </c>
      <c r="T1416">
        <v>22</v>
      </c>
      <c r="U1416">
        <v>25</v>
      </c>
      <c r="V1416">
        <v>0</v>
      </c>
      <c r="W1416">
        <v>0</v>
      </c>
      <c r="X1416">
        <v>0</v>
      </c>
      <c r="Y1416">
        <v>0</v>
      </c>
      <c r="Z1416">
        <v>22</v>
      </c>
      <c r="AA1416">
        <v>25</v>
      </c>
      <c r="AB1416">
        <v>50</v>
      </c>
      <c r="AC1416">
        <v>49</v>
      </c>
      <c r="AD1416">
        <v>0</v>
      </c>
      <c r="AE1416">
        <v>0</v>
      </c>
      <c r="AF1416">
        <v>49</v>
      </c>
      <c r="AG1416">
        <v>0</v>
      </c>
      <c r="AH1416">
        <v>1</v>
      </c>
      <c r="AI1416">
        <v>1</v>
      </c>
      <c r="AJ1416">
        <v>1</v>
      </c>
      <c r="AK1416">
        <v>1</v>
      </c>
      <c r="AL1416">
        <v>0</v>
      </c>
      <c r="AM1416">
        <v>0.4</v>
      </c>
      <c r="AN1416">
        <v>9.0909090909090912E-2</v>
      </c>
      <c r="AO1416">
        <v>0</v>
      </c>
      <c r="AP1416" t="s">
        <v>103</v>
      </c>
      <c r="AQ1416" t="s">
        <v>73</v>
      </c>
      <c r="AR1416" t="s">
        <v>191</v>
      </c>
      <c r="AS1416">
        <v>0</v>
      </c>
      <c r="AT1416">
        <v>0</v>
      </c>
      <c r="AU1416">
        <v>0</v>
      </c>
      <c r="AV1416">
        <v>0</v>
      </c>
      <c r="AW1416">
        <v>0</v>
      </c>
      <c r="AX1416">
        <v>0</v>
      </c>
      <c r="AY1416">
        <v>0</v>
      </c>
      <c r="AZ1416" t="s">
        <v>80</v>
      </c>
      <c r="BA1416">
        <v>20</v>
      </c>
      <c r="BB1416">
        <v>0</v>
      </c>
      <c r="BC1416" t="s">
        <v>81</v>
      </c>
      <c r="BD1416">
        <v>0</v>
      </c>
      <c r="BE1416" t="s">
        <v>76</v>
      </c>
      <c r="BF1416">
        <v>13.338709333333332</v>
      </c>
      <c r="BG1416" t="s">
        <v>5805</v>
      </c>
    </row>
    <row r="1417" spans="1:59" x14ac:dyDescent="0.25">
      <c r="A1417" t="s">
        <v>1604</v>
      </c>
      <c r="B1417" t="s">
        <v>156</v>
      </c>
      <c r="C1417">
        <v>3</v>
      </c>
      <c r="D1417">
        <v>189</v>
      </c>
      <c r="E1417" t="s">
        <v>91</v>
      </c>
      <c r="F1417" t="s">
        <v>66</v>
      </c>
      <c r="G1417" t="s">
        <v>67</v>
      </c>
      <c r="H1417" t="s">
        <v>68</v>
      </c>
      <c r="I1417" t="s">
        <v>6</v>
      </c>
      <c r="J1417" t="s">
        <v>3</v>
      </c>
      <c r="K1417" t="s">
        <v>70</v>
      </c>
      <c r="L1417">
        <v>50</v>
      </c>
      <c r="M1417">
        <v>3104968</v>
      </c>
      <c r="N1417">
        <v>20</v>
      </c>
      <c r="O1417">
        <v>5</v>
      </c>
      <c r="P1417" t="s">
        <v>111</v>
      </c>
      <c r="Q1417" t="s">
        <v>4481</v>
      </c>
      <c r="R1417">
        <v>18</v>
      </c>
      <c r="T1417">
        <v>22</v>
      </c>
      <c r="U1417">
        <v>25</v>
      </c>
      <c r="V1417">
        <v>0</v>
      </c>
      <c r="W1417">
        <v>0</v>
      </c>
      <c r="X1417">
        <v>0</v>
      </c>
      <c r="Y1417">
        <v>0</v>
      </c>
      <c r="Z1417">
        <v>22</v>
      </c>
      <c r="AA1417">
        <v>25</v>
      </c>
      <c r="AB1417">
        <v>50</v>
      </c>
      <c r="AC1417">
        <v>49</v>
      </c>
      <c r="AD1417">
        <v>0</v>
      </c>
      <c r="AE1417">
        <v>0</v>
      </c>
      <c r="AF1417">
        <v>49</v>
      </c>
      <c r="AG1417">
        <v>0</v>
      </c>
      <c r="AH1417">
        <v>1</v>
      </c>
      <c r="AI1417">
        <v>1</v>
      </c>
      <c r="AJ1417">
        <v>1</v>
      </c>
      <c r="AK1417">
        <v>1</v>
      </c>
      <c r="AL1417">
        <v>0</v>
      </c>
      <c r="AM1417">
        <v>0.4</v>
      </c>
      <c r="AN1417">
        <v>9.0909090909090912E-2</v>
      </c>
      <c r="AO1417">
        <v>0</v>
      </c>
      <c r="AP1417" t="s">
        <v>103</v>
      </c>
      <c r="AQ1417" t="s">
        <v>73</v>
      </c>
      <c r="AR1417" t="s">
        <v>191</v>
      </c>
      <c r="AS1417">
        <v>0</v>
      </c>
      <c r="AT1417">
        <v>0</v>
      </c>
      <c r="AU1417">
        <v>0</v>
      </c>
      <c r="AV1417">
        <v>0</v>
      </c>
      <c r="AW1417">
        <v>0</v>
      </c>
      <c r="AX1417">
        <v>0</v>
      </c>
      <c r="AY1417">
        <v>0</v>
      </c>
      <c r="AZ1417" t="s">
        <v>80</v>
      </c>
      <c r="BA1417">
        <v>20</v>
      </c>
      <c r="BB1417">
        <v>0</v>
      </c>
      <c r="BC1417" t="s">
        <v>75</v>
      </c>
      <c r="BD1417">
        <v>0</v>
      </c>
      <c r="BE1417" t="s">
        <v>76</v>
      </c>
      <c r="BF1417">
        <v>13.185138666666663</v>
      </c>
      <c r="BG1417" t="s">
        <v>5806</v>
      </c>
    </row>
    <row r="1418" spans="1:59" x14ac:dyDescent="0.25">
      <c r="A1418" t="s">
        <v>1605</v>
      </c>
      <c r="B1418" t="s">
        <v>156</v>
      </c>
      <c r="C1418">
        <v>3</v>
      </c>
      <c r="D1418">
        <v>190</v>
      </c>
      <c r="E1418" t="s">
        <v>91</v>
      </c>
      <c r="F1418" t="s">
        <v>66</v>
      </c>
      <c r="G1418" t="s">
        <v>67</v>
      </c>
      <c r="H1418" t="s">
        <v>68</v>
      </c>
      <c r="I1418" t="s">
        <v>6</v>
      </c>
      <c r="J1418" t="s">
        <v>3</v>
      </c>
      <c r="K1418" t="s">
        <v>70</v>
      </c>
      <c r="L1418">
        <v>50</v>
      </c>
      <c r="M1418">
        <v>3104970</v>
      </c>
      <c r="N1418">
        <v>20</v>
      </c>
      <c r="O1418">
        <v>5</v>
      </c>
      <c r="P1418" t="s">
        <v>111</v>
      </c>
      <c r="Q1418" t="s">
        <v>4481</v>
      </c>
      <c r="R1418">
        <v>18</v>
      </c>
      <c r="T1418">
        <v>22</v>
      </c>
      <c r="U1418">
        <v>25</v>
      </c>
      <c r="V1418">
        <v>0</v>
      </c>
      <c r="W1418">
        <v>0</v>
      </c>
      <c r="X1418">
        <v>0</v>
      </c>
      <c r="Y1418">
        <v>0</v>
      </c>
      <c r="Z1418">
        <v>22</v>
      </c>
      <c r="AA1418">
        <v>25</v>
      </c>
      <c r="AB1418">
        <v>50</v>
      </c>
      <c r="AC1418">
        <v>49</v>
      </c>
      <c r="AD1418">
        <v>0</v>
      </c>
      <c r="AE1418">
        <v>0</v>
      </c>
      <c r="AF1418">
        <v>49</v>
      </c>
      <c r="AG1418">
        <v>0</v>
      </c>
      <c r="AH1418">
        <v>1</v>
      </c>
      <c r="AI1418">
        <v>1</v>
      </c>
      <c r="AJ1418">
        <v>1</v>
      </c>
      <c r="AK1418">
        <v>1</v>
      </c>
      <c r="AL1418">
        <v>0</v>
      </c>
      <c r="AM1418">
        <v>0.4</v>
      </c>
      <c r="AN1418">
        <v>9.0909090909090912E-2</v>
      </c>
      <c r="AO1418">
        <v>0</v>
      </c>
      <c r="AP1418" t="s">
        <v>103</v>
      </c>
      <c r="AQ1418" t="s">
        <v>73</v>
      </c>
      <c r="AR1418" t="s">
        <v>191</v>
      </c>
      <c r="AS1418">
        <v>0</v>
      </c>
      <c r="AT1418">
        <v>0</v>
      </c>
      <c r="AU1418">
        <v>0</v>
      </c>
      <c r="AV1418">
        <v>0</v>
      </c>
      <c r="AW1418">
        <v>0</v>
      </c>
      <c r="AX1418">
        <v>0</v>
      </c>
      <c r="AY1418">
        <v>0</v>
      </c>
      <c r="AZ1418" t="s">
        <v>80</v>
      </c>
      <c r="BA1418">
        <v>20</v>
      </c>
      <c r="BB1418">
        <v>0</v>
      </c>
      <c r="BC1418" t="s">
        <v>76</v>
      </c>
      <c r="BD1418">
        <v>0</v>
      </c>
      <c r="BE1418" t="s">
        <v>76</v>
      </c>
      <c r="BF1418">
        <v>12.154021333333333</v>
      </c>
      <c r="BG1418" t="s">
        <v>5806</v>
      </c>
    </row>
    <row r="1419" spans="1:59" x14ac:dyDescent="0.25">
      <c r="A1419" t="s">
        <v>1606</v>
      </c>
      <c r="B1419" t="s">
        <v>156</v>
      </c>
      <c r="C1419">
        <v>3</v>
      </c>
      <c r="D1419">
        <v>191</v>
      </c>
      <c r="E1419" t="s">
        <v>91</v>
      </c>
      <c r="F1419" t="s">
        <v>66</v>
      </c>
      <c r="G1419" t="s">
        <v>67</v>
      </c>
      <c r="H1419" t="s">
        <v>68</v>
      </c>
      <c r="I1419" t="s">
        <v>6</v>
      </c>
      <c r="J1419" t="s">
        <v>3</v>
      </c>
      <c r="K1419" t="s">
        <v>70</v>
      </c>
      <c r="L1419">
        <v>50</v>
      </c>
      <c r="M1419">
        <v>3104972</v>
      </c>
      <c r="N1419">
        <v>20</v>
      </c>
      <c r="O1419">
        <v>5</v>
      </c>
      <c r="P1419" t="s">
        <v>111</v>
      </c>
      <c r="Q1419" t="s">
        <v>4481</v>
      </c>
      <c r="R1419">
        <v>18</v>
      </c>
      <c r="T1419">
        <v>22</v>
      </c>
      <c r="U1419">
        <v>25</v>
      </c>
      <c r="V1419">
        <v>0</v>
      </c>
      <c r="W1419">
        <v>0</v>
      </c>
      <c r="X1419">
        <v>0</v>
      </c>
      <c r="Y1419">
        <v>0</v>
      </c>
      <c r="Z1419">
        <v>22</v>
      </c>
      <c r="AA1419">
        <v>25</v>
      </c>
      <c r="AB1419">
        <v>50</v>
      </c>
      <c r="AC1419">
        <v>49</v>
      </c>
      <c r="AD1419">
        <v>0</v>
      </c>
      <c r="AE1419">
        <v>0</v>
      </c>
      <c r="AF1419">
        <v>49</v>
      </c>
      <c r="AG1419">
        <v>0</v>
      </c>
      <c r="AH1419">
        <v>1</v>
      </c>
      <c r="AI1419">
        <v>1</v>
      </c>
      <c r="AJ1419">
        <v>1</v>
      </c>
      <c r="AK1419">
        <v>1</v>
      </c>
      <c r="AL1419">
        <v>0</v>
      </c>
      <c r="AM1419">
        <v>0.4</v>
      </c>
      <c r="AN1419">
        <v>9.0909090909090912E-2</v>
      </c>
      <c r="AO1419">
        <v>0</v>
      </c>
      <c r="AP1419" t="s">
        <v>103</v>
      </c>
      <c r="AQ1419" t="s">
        <v>73</v>
      </c>
      <c r="AR1419" t="s">
        <v>191</v>
      </c>
      <c r="AS1419">
        <v>0</v>
      </c>
      <c r="AT1419">
        <v>0</v>
      </c>
      <c r="AU1419">
        <v>0</v>
      </c>
      <c r="AV1419">
        <v>0</v>
      </c>
      <c r="AW1419">
        <v>0</v>
      </c>
      <c r="AX1419">
        <v>0</v>
      </c>
      <c r="AY1419">
        <v>0</v>
      </c>
      <c r="AZ1419" t="s">
        <v>83</v>
      </c>
      <c r="BA1419">
        <v>20</v>
      </c>
      <c r="BB1419">
        <v>0</v>
      </c>
      <c r="BC1419" t="s">
        <v>76</v>
      </c>
      <c r="BD1419">
        <v>0</v>
      </c>
      <c r="BE1419" t="s">
        <v>76</v>
      </c>
      <c r="BF1419">
        <v>11.715248000000001</v>
      </c>
      <c r="BG1419" t="s">
        <v>5806</v>
      </c>
    </row>
    <row r="1420" spans="1:59" x14ac:dyDescent="0.25">
      <c r="A1420" t="s">
        <v>1607</v>
      </c>
      <c r="B1420" t="s">
        <v>156</v>
      </c>
      <c r="C1420">
        <v>3</v>
      </c>
      <c r="D1420">
        <v>192</v>
      </c>
      <c r="E1420" t="s">
        <v>91</v>
      </c>
      <c r="F1420" t="s">
        <v>66</v>
      </c>
      <c r="G1420" t="s">
        <v>67</v>
      </c>
      <c r="H1420" t="s">
        <v>68</v>
      </c>
      <c r="I1420" t="s">
        <v>6</v>
      </c>
      <c r="J1420" t="s">
        <v>3</v>
      </c>
      <c r="K1420" t="s">
        <v>70</v>
      </c>
      <c r="L1420">
        <v>50</v>
      </c>
      <c r="M1420">
        <v>3104974</v>
      </c>
      <c r="N1420">
        <v>20</v>
      </c>
      <c r="O1420">
        <v>5</v>
      </c>
      <c r="P1420" t="s">
        <v>111</v>
      </c>
      <c r="Q1420" t="s">
        <v>4481</v>
      </c>
      <c r="R1420">
        <v>18</v>
      </c>
      <c r="T1420">
        <v>22</v>
      </c>
      <c r="U1420">
        <v>25</v>
      </c>
      <c r="V1420">
        <v>0</v>
      </c>
      <c r="W1420">
        <v>0</v>
      </c>
      <c r="X1420">
        <v>0</v>
      </c>
      <c r="Y1420">
        <v>0</v>
      </c>
      <c r="Z1420">
        <v>22</v>
      </c>
      <c r="AA1420">
        <v>25</v>
      </c>
      <c r="AB1420">
        <v>50</v>
      </c>
      <c r="AC1420">
        <v>49</v>
      </c>
      <c r="AD1420">
        <v>0</v>
      </c>
      <c r="AE1420">
        <v>0</v>
      </c>
      <c r="AF1420">
        <v>49</v>
      </c>
      <c r="AG1420">
        <v>0</v>
      </c>
      <c r="AH1420">
        <v>1</v>
      </c>
      <c r="AI1420">
        <v>1</v>
      </c>
      <c r="AJ1420">
        <v>1</v>
      </c>
      <c r="AK1420">
        <v>1</v>
      </c>
      <c r="AL1420">
        <v>0</v>
      </c>
      <c r="AM1420">
        <v>0.4</v>
      </c>
      <c r="AN1420">
        <v>9.0909090909090912E-2</v>
      </c>
      <c r="AO1420">
        <v>0</v>
      </c>
      <c r="AP1420" t="s">
        <v>103</v>
      </c>
      <c r="AQ1420" t="s">
        <v>73</v>
      </c>
      <c r="AR1420" t="s">
        <v>191</v>
      </c>
      <c r="AS1420">
        <v>0</v>
      </c>
      <c r="AT1420">
        <v>0</v>
      </c>
      <c r="AU1420">
        <v>0</v>
      </c>
      <c r="AV1420">
        <v>0</v>
      </c>
      <c r="AW1420">
        <v>0</v>
      </c>
      <c r="AX1420">
        <v>0</v>
      </c>
      <c r="AY1420">
        <v>0</v>
      </c>
      <c r="AZ1420" t="s">
        <v>83</v>
      </c>
      <c r="BA1420">
        <v>20</v>
      </c>
      <c r="BB1420">
        <v>0</v>
      </c>
      <c r="BC1420" t="s">
        <v>76</v>
      </c>
      <c r="BD1420">
        <v>0</v>
      </c>
      <c r="BE1420" t="s">
        <v>76</v>
      </c>
      <c r="BF1420">
        <v>13.250954666666669</v>
      </c>
      <c r="BG1420" t="s">
        <v>5806</v>
      </c>
    </row>
    <row r="1421" spans="1:59" x14ac:dyDescent="0.25">
      <c r="A1421" t="s">
        <v>1608</v>
      </c>
      <c r="B1421" t="s">
        <v>156</v>
      </c>
      <c r="C1421">
        <v>3</v>
      </c>
      <c r="D1421">
        <v>193</v>
      </c>
      <c r="E1421" t="s">
        <v>91</v>
      </c>
      <c r="F1421" t="s">
        <v>66</v>
      </c>
      <c r="G1421" t="s">
        <v>67</v>
      </c>
      <c r="H1421" t="s">
        <v>68</v>
      </c>
      <c r="I1421" t="s">
        <v>6</v>
      </c>
      <c r="J1421" t="s">
        <v>3</v>
      </c>
      <c r="K1421" t="s">
        <v>70</v>
      </c>
      <c r="L1421">
        <v>50</v>
      </c>
      <c r="M1421">
        <v>3104976</v>
      </c>
      <c r="N1421">
        <v>20</v>
      </c>
      <c r="O1421">
        <v>5</v>
      </c>
      <c r="P1421" t="s">
        <v>111</v>
      </c>
      <c r="Q1421" t="s">
        <v>4481</v>
      </c>
      <c r="R1421">
        <v>18</v>
      </c>
      <c r="T1421">
        <v>22</v>
      </c>
      <c r="U1421">
        <v>25</v>
      </c>
      <c r="V1421">
        <v>0</v>
      </c>
      <c r="W1421">
        <v>0</v>
      </c>
      <c r="X1421">
        <v>0</v>
      </c>
      <c r="Y1421">
        <v>0</v>
      </c>
      <c r="Z1421">
        <v>22</v>
      </c>
      <c r="AA1421">
        <v>25</v>
      </c>
      <c r="AB1421">
        <v>50</v>
      </c>
      <c r="AC1421">
        <v>39</v>
      </c>
      <c r="AD1421">
        <v>0</v>
      </c>
      <c r="AE1421">
        <v>0</v>
      </c>
      <c r="AF1421">
        <v>39</v>
      </c>
      <c r="AG1421">
        <v>0</v>
      </c>
      <c r="AH1421">
        <v>11</v>
      </c>
      <c r="AI1421">
        <v>11</v>
      </c>
      <c r="AJ1421">
        <v>11</v>
      </c>
      <c r="AK1421">
        <v>11</v>
      </c>
      <c r="AL1421">
        <v>0</v>
      </c>
      <c r="AM1421">
        <v>0.4</v>
      </c>
      <c r="AN1421">
        <v>1</v>
      </c>
      <c r="AO1421">
        <v>0</v>
      </c>
      <c r="AP1421" t="s">
        <v>103</v>
      </c>
      <c r="AQ1421" t="s">
        <v>73</v>
      </c>
      <c r="AR1421" t="s">
        <v>191</v>
      </c>
      <c r="AS1421">
        <v>0</v>
      </c>
      <c r="AT1421">
        <v>0</v>
      </c>
      <c r="AU1421">
        <v>0</v>
      </c>
      <c r="AV1421">
        <v>0</v>
      </c>
      <c r="AW1421">
        <v>0</v>
      </c>
      <c r="AX1421">
        <v>0</v>
      </c>
      <c r="AY1421">
        <v>0</v>
      </c>
      <c r="AZ1421" t="s">
        <v>80</v>
      </c>
      <c r="BA1421">
        <v>20</v>
      </c>
      <c r="BB1421">
        <v>0</v>
      </c>
      <c r="BC1421" t="s">
        <v>76</v>
      </c>
      <c r="BD1421">
        <v>0</v>
      </c>
      <c r="BE1421" t="s">
        <v>76</v>
      </c>
      <c r="BF1421">
        <v>8.9729146666666679</v>
      </c>
      <c r="BG1421" t="s">
        <v>5806</v>
      </c>
    </row>
    <row r="1422" spans="1:59" x14ac:dyDescent="0.25">
      <c r="A1422" t="s">
        <v>1609</v>
      </c>
      <c r="B1422" t="s">
        <v>156</v>
      </c>
      <c r="C1422">
        <v>3</v>
      </c>
      <c r="D1422">
        <v>194</v>
      </c>
      <c r="E1422" t="s">
        <v>91</v>
      </c>
      <c r="F1422" t="s">
        <v>66</v>
      </c>
      <c r="G1422" t="s">
        <v>67</v>
      </c>
      <c r="H1422" t="s">
        <v>68</v>
      </c>
      <c r="I1422" t="s">
        <v>6</v>
      </c>
      <c r="J1422" t="s">
        <v>104</v>
      </c>
      <c r="K1422" t="s">
        <v>70</v>
      </c>
      <c r="L1422">
        <v>50</v>
      </c>
      <c r="M1422">
        <v>1382423</v>
      </c>
      <c r="N1422">
        <v>10</v>
      </c>
      <c r="O1422">
        <v>5</v>
      </c>
      <c r="P1422" t="s">
        <v>111</v>
      </c>
      <c r="Q1422" t="s">
        <v>4481</v>
      </c>
      <c r="R1422">
        <v>18</v>
      </c>
      <c r="S1422" t="s">
        <v>9282</v>
      </c>
      <c r="T1422">
        <v>0</v>
      </c>
      <c r="U1422">
        <v>4</v>
      </c>
      <c r="V1422">
        <v>0</v>
      </c>
      <c r="W1422">
        <v>0</v>
      </c>
      <c r="X1422">
        <v>0</v>
      </c>
      <c r="Y1422">
        <v>4</v>
      </c>
      <c r="Z1422">
        <v>0</v>
      </c>
      <c r="AA1422">
        <v>8</v>
      </c>
      <c r="AB1422">
        <v>50</v>
      </c>
      <c r="AC1422">
        <v>4</v>
      </c>
      <c r="AD1422">
        <v>0</v>
      </c>
      <c r="AE1422">
        <v>5</v>
      </c>
      <c r="AF1422">
        <v>9</v>
      </c>
      <c r="AG1422">
        <v>0</v>
      </c>
      <c r="AH1422">
        <v>46</v>
      </c>
      <c r="AI1422">
        <v>41</v>
      </c>
      <c r="AJ1422">
        <v>41</v>
      </c>
      <c r="AK1422">
        <v>46</v>
      </c>
      <c r="AL1422">
        <v>0</v>
      </c>
      <c r="AM1422">
        <v>0.2</v>
      </c>
      <c r="AN1422">
        <v>3.7272727272727275</v>
      </c>
      <c r="AO1422">
        <v>0</v>
      </c>
      <c r="AP1422" t="s">
        <v>103</v>
      </c>
      <c r="AQ1422" t="s">
        <v>73</v>
      </c>
      <c r="AR1422" t="s">
        <v>191</v>
      </c>
      <c r="AS1422">
        <v>0</v>
      </c>
      <c r="AT1422">
        <v>0</v>
      </c>
      <c r="AU1422">
        <v>0</v>
      </c>
      <c r="AV1422">
        <v>0</v>
      </c>
      <c r="AW1422">
        <v>0</v>
      </c>
      <c r="AX1422">
        <v>0</v>
      </c>
      <c r="AY1422">
        <v>0</v>
      </c>
      <c r="AZ1422" t="s">
        <v>83</v>
      </c>
      <c r="BA1422">
        <v>10</v>
      </c>
      <c r="BB1422">
        <v>0</v>
      </c>
      <c r="BC1422" t="s">
        <v>76</v>
      </c>
      <c r="BD1422">
        <v>0</v>
      </c>
      <c r="BE1422" t="s">
        <v>76</v>
      </c>
      <c r="BF1422">
        <v>2.0402960000000001</v>
      </c>
      <c r="BG1422" t="s">
        <v>5806</v>
      </c>
    </row>
    <row r="1423" spans="1:59" x14ac:dyDescent="0.25">
      <c r="A1423" t="s">
        <v>1610</v>
      </c>
      <c r="B1423" t="s">
        <v>156</v>
      </c>
      <c r="C1423">
        <v>3</v>
      </c>
      <c r="D1423">
        <v>195</v>
      </c>
      <c r="E1423" t="s">
        <v>91</v>
      </c>
      <c r="F1423" t="s">
        <v>66</v>
      </c>
      <c r="G1423" t="s">
        <v>67</v>
      </c>
      <c r="H1423" t="s">
        <v>68</v>
      </c>
      <c r="I1423" t="s">
        <v>6</v>
      </c>
      <c r="J1423" t="s">
        <v>104</v>
      </c>
      <c r="K1423" t="s">
        <v>70</v>
      </c>
      <c r="L1423">
        <v>50</v>
      </c>
      <c r="M1423">
        <v>1382425</v>
      </c>
      <c r="N1423">
        <v>10</v>
      </c>
      <c r="O1423">
        <v>5</v>
      </c>
      <c r="P1423" t="s">
        <v>111</v>
      </c>
      <c r="Q1423" t="s">
        <v>4481</v>
      </c>
      <c r="R1423">
        <v>18</v>
      </c>
      <c r="S1423" t="s">
        <v>9282</v>
      </c>
      <c r="T1423">
        <v>0</v>
      </c>
      <c r="U1423">
        <v>4</v>
      </c>
      <c r="V1423">
        <v>3</v>
      </c>
      <c r="W1423">
        <v>0</v>
      </c>
      <c r="X1423">
        <v>3</v>
      </c>
      <c r="Y1423">
        <v>0</v>
      </c>
      <c r="Z1423">
        <v>0</v>
      </c>
      <c r="AA1423">
        <v>7</v>
      </c>
      <c r="AB1423">
        <v>50</v>
      </c>
      <c r="AC1423">
        <v>4</v>
      </c>
      <c r="AD1423">
        <v>4</v>
      </c>
      <c r="AE1423">
        <v>0</v>
      </c>
      <c r="AF1423">
        <v>8</v>
      </c>
      <c r="AG1423">
        <v>0</v>
      </c>
      <c r="AH1423">
        <v>46</v>
      </c>
      <c r="AI1423">
        <v>42</v>
      </c>
      <c r="AJ1423">
        <v>46</v>
      </c>
      <c r="AK1423">
        <v>46</v>
      </c>
      <c r="AL1423">
        <v>0</v>
      </c>
      <c r="AM1423">
        <v>0.2</v>
      </c>
      <c r="AN1423">
        <v>4.1818181818181817</v>
      </c>
      <c r="AO1423">
        <v>0</v>
      </c>
      <c r="AP1423" t="s">
        <v>103</v>
      </c>
      <c r="AQ1423" t="s">
        <v>73</v>
      </c>
      <c r="AR1423" t="s">
        <v>191</v>
      </c>
      <c r="AS1423">
        <v>0</v>
      </c>
      <c r="AT1423">
        <v>0</v>
      </c>
      <c r="AU1423">
        <v>0</v>
      </c>
      <c r="AV1423">
        <v>0</v>
      </c>
      <c r="AW1423">
        <v>0</v>
      </c>
      <c r="AX1423">
        <v>0</v>
      </c>
      <c r="AY1423">
        <v>0</v>
      </c>
      <c r="AZ1423" t="s">
        <v>83</v>
      </c>
      <c r="BA1423">
        <v>10</v>
      </c>
      <c r="BB1423">
        <v>0</v>
      </c>
      <c r="BC1423" t="s">
        <v>76</v>
      </c>
      <c r="BD1423">
        <v>0</v>
      </c>
      <c r="BE1423" t="s">
        <v>76</v>
      </c>
      <c r="BF1423">
        <v>1.7112159999999998</v>
      </c>
      <c r="BG1423" t="s">
        <v>5806</v>
      </c>
    </row>
    <row r="1424" spans="1:59" x14ac:dyDescent="0.25">
      <c r="A1424" t="s">
        <v>1611</v>
      </c>
      <c r="B1424" t="s">
        <v>156</v>
      </c>
      <c r="C1424">
        <v>3</v>
      </c>
      <c r="D1424">
        <v>196</v>
      </c>
      <c r="E1424" t="s">
        <v>91</v>
      </c>
      <c r="F1424" t="s">
        <v>66</v>
      </c>
      <c r="G1424" t="s">
        <v>67</v>
      </c>
      <c r="H1424" t="s">
        <v>68</v>
      </c>
      <c r="I1424" t="s">
        <v>6</v>
      </c>
      <c r="J1424" t="s">
        <v>104</v>
      </c>
      <c r="K1424" t="s">
        <v>70</v>
      </c>
      <c r="L1424">
        <v>50</v>
      </c>
      <c r="M1424">
        <v>3120262</v>
      </c>
      <c r="N1424">
        <v>10</v>
      </c>
      <c r="O1424">
        <v>5</v>
      </c>
      <c r="P1424" t="s">
        <v>111</v>
      </c>
      <c r="Q1424" t="s">
        <v>4481</v>
      </c>
      <c r="R1424">
        <v>18</v>
      </c>
      <c r="T1424">
        <v>0</v>
      </c>
      <c r="U1424">
        <v>6</v>
      </c>
      <c r="V1424">
        <v>1</v>
      </c>
      <c r="W1424">
        <v>0</v>
      </c>
      <c r="X1424">
        <v>1</v>
      </c>
      <c r="Y1424">
        <v>0</v>
      </c>
      <c r="Z1424">
        <v>0</v>
      </c>
      <c r="AA1424">
        <v>7</v>
      </c>
      <c r="AB1424">
        <v>50</v>
      </c>
      <c r="AC1424">
        <v>24</v>
      </c>
      <c r="AD1424">
        <v>4</v>
      </c>
      <c r="AE1424">
        <v>0</v>
      </c>
      <c r="AF1424">
        <v>28</v>
      </c>
      <c r="AG1424">
        <v>0</v>
      </c>
      <c r="AH1424">
        <v>26</v>
      </c>
      <c r="AI1424">
        <v>22</v>
      </c>
      <c r="AJ1424">
        <v>26</v>
      </c>
      <c r="AK1424">
        <v>26</v>
      </c>
      <c r="AL1424">
        <v>0</v>
      </c>
      <c r="AM1424">
        <v>0.2</v>
      </c>
      <c r="AN1424">
        <v>2.3636363636363638</v>
      </c>
      <c r="AO1424">
        <v>0</v>
      </c>
      <c r="AP1424" t="s">
        <v>103</v>
      </c>
      <c r="AQ1424" t="s">
        <v>73</v>
      </c>
      <c r="AR1424" t="s">
        <v>191</v>
      </c>
      <c r="AS1424">
        <v>0</v>
      </c>
      <c r="AT1424">
        <v>0</v>
      </c>
      <c r="AU1424">
        <v>0</v>
      </c>
      <c r="AV1424">
        <v>0</v>
      </c>
      <c r="AW1424">
        <v>0</v>
      </c>
      <c r="AX1424">
        <v>0</v>
      </c>
      <c r="AY1424">
        <v>0</v>
      </c>
      <c r="AZ1424" t="s">
        <v>83</v>
      </c>
      <c r="BA1424">
        <v>10</v>
      </c>
      <c r="BB1424">
        <v>0</v>
      </c>
      <c r="BC1424" t="s">
        <v>76</v>
      </c>
      <c r="BD1424">
        <v>0</v>
      </c>
      <c r="BE1424" t="s">
        <v>76</v>
      </c>
      <c r="BF1424">
        <v>5.9673173333333329</v>
      </c>
      <c r="BG1424" t="s">
        <v>5806</v>
      </c>
    </row>
    <row r="1425" spans="1:59" x14ac:dyDescent="0.25">
      <c r="A1425" t="s">
        <v>1612</v>
      </c>
      <c r="B1425" t="s">
        <v>156</v>
      </c>
      <c r="C1425">
        <v>3</v>
      </c>
      <c r="D1425">
        <v>197</v>
      </c>
      <c r="E1425" t="s">
        <v>91</v>
      </c>
      <c r="F1425" t="s">
        <v>66</v>
      </c>
      <c r="G1425" t="s">
        <v>67</v>
      </c>
      <c r="H1425" t="s">
        <v>68</v>
      </c>
      <c r="I1425" t="s">
        <v>6</v>
      </c>
      <c r="J1425" t="s">
        <v>104</v>
      </c>
      <c r="K1425" t="s">
        <v>70</v>
      </c>
      <c r="L1425">
        <v>50</v>
      </c>
      <c r="M1425">
        <v>1382429</v>
      </c>
      <c r="N1425">
        <v>12.5</v>
      </c>
      <c r="O1425">
        <v>5</v>
      </c>
      <c r="P1425" t="s">
        <v>111</v>
      </c>
      <c r="Q1425" t="s">
        <v>4481</v>
      </c>
      <c r="R1425">
        <v>18</v>
      </c>
      <c r="S1425" t="s">
        <v>1513</v>
      </c>
      <c r="T1425">
        <v>0</v>
      </c>
      <c r="U1425">
        <v>5</v>
      </c>
      <c r="V1425">
        <v>0</v>
      </c>
      <c r="W1425">
        <v>0</v>
      </c>
      <c r="X1425">
        <v>0</v>
      </c>
      <c r="Y1425">
        <v>0</v>
      </c>
      <c r="Z1425">
        <v>0</v>
      </c>
      <c r="AA1425">
        <v>5</v>
      </c>
      <c r="AB1425">
        <v>50</v>
      </c>
      <c r="AC1425">
        <v>20</v>
      </c>
      <c r="AD1425">
        <v>0</v>
      </c>
      <c r="AE1425">
        <v>0</v>
      </c>
      <c r="AF1425">
        <v>20</v>
      </c>
      <c r="AG1425">
        <v>0</v>
      </c>
      <c r="AH1425">
        <v>30</v>
      </c>
      <c r="AI1425">
        <v>30</v>
      </c>
      <c r="AJ1425">
        <v>30</v>
      </c>
      <c r="AK1425">
        <v>30</v>
      </c>
      <c r="AL1425">
        <v>0</v>
      </c>
      <c r="AM1425">
        <v>0.25</v>
      </c>
      <c r="AN1425">
        <v>2.7272727272727275</v>
      </c>
      <c r="AO1425">
        <v>0</v>
      </c>
      <c r="AP1425" t="s">
        <v>103</v>
      </c>
      <c r="AQ1425" t="s">
        <v>73</v>
      </c>
      <c r="AR1425" t="s">
        <v>191</v>
      </c>
      <c r="AS1425">
        <v>0</v>
      </c>
      <c r="AT1425">
        <v>0</v>
      </c>
      <c r="AU1425">
        <v>0</v>
      </c>
      <c r="AV1425">
        <v>0</v>
      </c>
      <c r="AW1425">
        <v>0</v>
      </c>
      <c r="AX1425">
        <v>0</v>
      </c>
      <c r="AY1425">
        <v>0</v>
      </c>
      <c r="AZ1425" t="s">
        <v>83</v>
      </c>
      <c r="BA1425">
        <v>12.5</v>
      </c>
      <c r="BB1425">
        <v>0</v>
      </c>
      <c r="BC1425" t="s">
        <v>76</v>
      </c>
      <c r="BD1425">
        <v>0</v>
      </c>
      <c r="BE1425" t="s">
        <v>76</v>
      </c>
      <c r="BF1425">
        <v>5.6162986666666654</v>
      </c>
      <c r="BG1425" t="s">
        <v>5806</v>
      </c>
    </row>
    <row r="1426" spans="1:59" x14ac:dyDescent="0.25">
      <c r="A1426" t="s">
        <v>1613</v>
      </c>
      <c r="B1426" t="s">
        <v>156</v>
      </c>
      <c r="C1426">
        <v>3</v>
      </c>
      <c r="D1426">
        <v>198</v>
      </c>
      <c r="E1426" t="s">
        <v>91</v>
      </c>
      <c r="F1426" t="s">
        <v>66</v>
      </c>
      <c r="G1426" t="s">
        <v>67</v>
      </c>
      <c r="H1426" t="s">
        <v>68</v>
      </c>
      <c r="I1426" t="s">
        <v>6</v>
      </c>
      <c r="J1426" t="s">
        <v>104</v>
      </c>
      <c r="K1426" t="s">
        <v>70</v>
      </c>
      <c r="L1426">
        <v>57</v>
      </c>
      <c r="M1426">
        <v>3138774</v>
      </c>
      <c r="N1426">
        <v>10</v>
      </c>
      <c r="O1426">
        <v>5</v>
      </c>
      <c r="P1426" t="s">
        <v>111</v>
      </c>
      <c r="Q1426" t="s">
        <v>4481</v>
      </c>
      <c r="R1426">
        <v>18</v>
      </c>
      <c r="T1426">
        <v>0</v>
      </c>
      <c r="U1426">
        <v>3</v>
      </c>
      <c r="V1426">
        <v>3</v>
      </c>
      <c r="W1426">
        <v>0</v>
      </c>
      <c r="X1426">
        <v>3</v>
      </c>
      <c r="Y1426">
        <v>0</v>
      </c>
      <c r="Z1426">
        <v>0</v>
      </c>
      <c r="AA1426">
        <v>6</v>
      </c>
      <c r="AB1426">
        <v>57</v>
      </c>
      <c r="AC1426">
        <v>12</v>
      </c>
      <c r="AD1426">
        <v>12</v>
      </c>
      <c r="AE1426">
        <v>0</v>
      </c>
      <c r="AF1426">
        <v>24</v>
      </c>
      <c r="AG1426">
        <v>0</v>
      </c>
      <c r="AH1426">
        <v>45</v>
      </c>
      <c r="AI1426">
        <v>33</v>
      </c>
      <c r="AJ1426">
        <v>45</v>
      </c>
      <c r="AK1426">
        <v>45</v>
      </c>
      <c r="AL1426">
        <v>0</v>
      </c>
      <c r="AM1426">
        <v>0.17543859649122806</v>
      </c>
      <c r="AN1426">
        <v>4.0909090909090908</v>
      </c>
      <c r="AO1426">
        <v>0</v>
      </c>
      <c r="AP1426" t="s">
        <v>103</v>
      </c>
      <c r="AQ1426" t="s">
        <v>73</v>
      </c>
      <c r="AR1426" t="s">
        <v>191</v>
      </c>
      <c r="AS1426">
        <v>0</v>
      </c>
      <c r="AT1426">
        <v>0</v>
      </c>
      <c r="AU1426">
        <v>0</v>
      </c>
      <c r="AV1426">
        <v>0</v>
      </c>
      <c r="AW1426">
        <v>0</v>
      </c>
      <c r="AX1426">
        <v>0</v>
      </c>
      <c r="AY1426">
        <v>0</v>
      </c>
      <c r="AZ1426" t="s">
        <v>83</v>
      </c>
      <c r="BA1426">
        <v>10</v>
      </c>
      <c r="BB1426">
        <v>0</v>
      </c>
      <c r="BC1426" t="s">
        <v>76</v>
      </c>
      <c r="BD1426">
        <v>0</v>
      </c>
      <c r="BE1426" t="s">
        <v>76</v>
      </c>
      <c r="BF1426">
        <v>4.2999786666666662</v>
      </c>
      <c r="BG1426" t="s">
        <v>5806</v>
      </c>
    </row>
    <row r="1427" spans="1:59" x14ac:dyDescent="0.25">
      <c r="A1427" t="s">
        <v>1614</v>
      </c>
      <c r="B1427" t="s">
        <v>156</v>
      </c>
      <c r="C1427">
        <v>3</v>
      </c>
      <c r="D1427">
        <v>199</v>
      </c>
      <c r="E1427" t="s">
        <v>91</v>
      </c>
      <c r="F1427" t="s">
        <v>66</v>
      </c>
      <c r="G1427" t="s">
        <v>67</v>
      </c>
      <c r="H1427" t="s">
        <v>68</v>
      </c>
      <c r="I1427" t="s">
        <v>6</v>
      </c>
      <c r="J1427" t="s">
        <v>104</v>
      </c>
      <c r="K1427" t="s">
        <v>70</v>
      </c>
      <c r="L1427">
        <v>50</v>
      </c>
      <c r="M1427">
        <v>1382433</v>
      </c>
      <c r="N1427">
        <v>10</v>
      </c>
      <c r="O1427">
        <v>5</v>
      </c>
      <c r="P1427" t="s">
        <v>111</v>
      </c>
      <c r="Q1427" t="s">
        <v>4481</v>
      </c>
      <c r="R1427">
        <v>18</v>
      </c>
      <c r="S1427" t="s">
        <v>9282</v>
      </c>
      <c r="T1427">
        <v>0</v>
      </c>
      <c r="U1427">
        <v>4</v>
      </c>
      <c r="V1427">
        <v>3</v>
      </c>
      <c r="W1427">
        <v>0</v>
      </c>
      <c r="X1427">
        <v>3</v>
      </c>
      <c r="Y1427">
        <v>1</v>
      </c>
      <c r="Z1427">
        <v>0</v>
      </c>
      <c r="AA1427">
        <v>8</v>
      </c>
      <c r="AB1427">
        <v>50</v>
      </c>
      <c r="AC1427">
        <v>4</v>
      </c>
      <c r="AD1427">
        <v>4</v>
      </c>
      <c r="AE1427">
        <v>1</v>
      </c>
      <c r="AF1427">
        <v>9</v>
      </c>
      <c r="AG1427">
        <v>0</v>
      </c>
      <c r="AH1427">
        <v>46</v>
      </c>
      <c r="AI1427">
        <v>41</v>
      </c>
      <c r="AJ1427">
        <v>45</v>
      </c>
      <c r="AK1427">
        <v>46</v>
      </c>
      <c r="AL1427">
        <v>0</v>
      </c>
      <c r="AM1427">
        <v>0.2</v>
      </c>
      <c r="AN1427">
        <v>4.0909090909090908</v>
      </c>
      <c r="AO1427">
        <v>0</v>
      </c>
      <c r="AP1427" t="s">
        <v>103</v>
      </c>
      <c r="AQ1427" t="s">
        <v>73</v>
      </c>
      <c r="AR1427" t="s">
        <v>191</v>
      </c>
      <c r="AS1427">
        <v>0</v>
      </c>
      <c r="AT1427">
        <v>0</v>
      </c>
      <c r="AU1427">
        <v>0</v>
      </c>
      <c r="AV1427">
        <v>0</v>
      </c>
      <c r="AW1427">
        <v>0</v>
      </c>
      <c r="AX1427">
        <v>0</v>
      </c>
      <c r="AY1427">
        <v>0</v>
      </c>
      <c r="AZ1427" t="s">
        <v>83</v>
      </c>
      <c r="BA1427">
        <v>10</v>
      </c>
      <c r="BB1427">
        <v>0</v>
      </c>
      <c r="BC1427" t="s">
        <v>81</v>
      </c>
      <c r="BD1427">
        <v>0</v>
      </c>
      <c r="BE1427" t="s">
        <v>76</v>
      </c>
      <c r="BF1427">
        <v>2.0622346666666669</v>
      </c>
      <c r="BG1427" t="s">
        <v>5806</v>
      </c>
    </row>
    <row r="1428" spans="1:59" x14ac:dyDescent="0.25">
      <c r="A1428" t="s">
        <v>4523</v>
      </c>
      <c r="B1428" t="s">
        <v>156</v>
      </c>
      <c r="C1428">
        <v>3</v>
      </c>
      <c r="D1428">
        <v>201</v>
      </c>
      <c r="E1428" t="s">
        <v>91</v>
      </c>
      <c r="F1428" t="s">
        <v>66</v>
      </c>
      <c r="G1428" t="s">
        <v>67</v>
      </c>
      <c r="H1428" t="s">
        <v>68</v>
      </c>
      <c r="I1428" t="s">
        <v>4</v>
      </c>
      <c r="J1428" t="s">
        <v>3</v>
      </c>
      <c r="K1428" t="s">
        <v>283</v>
      </c>
      <c r="L1428">
        <v>0</v>
      </c>
      <c r="M1428">
        <v>3512641</v>
      </c>
      <c r="N1428">
        <v>0</v>
      </c>
      <c r="O1428">
        <v>5</v>
      </c>
      <c r="P1428" t="s">
        <v>111</v>
      </c>
      <c r="Q1428" t="s">
        <v>4482</v>
      </c>
      <c r="R1428">
        <v>19</v>
      </c>
      <c r="S1428" t="s">
        <v>4524</v>
      </c>
      <c r="T1428">
        <v>3</v>
      </c>
      <c r="U1428">
        <v>10</v>
      </c>
      <c r="V1428">
        <v>17</v>
      </c>
      <c r="W1428">
        <v>0</v>
      </c>
      <c r="X1428">
        <v>17</v>
      </c>
      <c r="Y1428">
        <v>0</v>
      </c>
      <c r="Z1428">
        <v>20</v>
      </c>
      <c r="AA1428">
        <v>27</v>
      </c>
      <c r="AB1428">
        <v>50</v>
      </c>
      <c r="AC1428">
        <v>13</v>
      </c>
      <c r="AD1428">
        <v>34</v>
      </c>
      <c r="AE1428">
        <v>0</v>
      </c>
      <c r="AF1428">
        <v>47</v>
      </c>
      <c r="AG1428">
        <v>0</v>
      </c>
      <c r="AH1428">
        <v>0</v>
      </c>
      <c r="AI1428">
        <v>3</v>
      </c>
      <c r="AJ1428">
        <v>37</v>
      </c>
      <c r="AK1428">
        <v>37</v>
      </c>
      <c r="AL1428">
        <v>37</v>
      </c>
      <c r="AM1428">
        <v>0</v>
      </c>
      <c r="AN1428">
        <v>3.3636363636363638</v>
      </c>
      <c r="AO1428">
        <v>0</v>
      </c>
      <c r="AP1428" t="s">
        <v>2704</v>
      </c>
      <c r="AQ1428" t="s">
        <v>73</v>
      </c>
      <c r="AR1428" t="s">
        <v>191</v>
      </c>
      <c r="AS1428">
        <v>0</v>
      </c>
      <c r="AT1428">
        <v>0</v>
      </c>
      <c r="AU1428">
        <v>0</v>
      </c>
      <c r="AV1428">
        <v>0</v>
      </c>
      <c r="AW1428">
        <v>0</v>
      </c>
      <c r="AX1428">
        <v>0</v>
      </c>
      <c r="AY1428">
        <v>0</v>
      </c>
      <c r="AZ1428" t="s">
        <v>80</v>
      </c>
      <c r="BA1428">
        <v>0</v>
      </c>
      <c r="BB1428">
        <v>0</v>
      </c>
      <c r="BC1428" t="s">
        <v>76</v>
      </c>
      <c r="BD1428">
        <v>0</v>
      </c>
      <c r="BE1428" t="s">
        <v>76</v>
      </c>
      <c r="BF1428">
        <v>10.574437333333332</v>
      </c>
      <c r="BG1428" t="s">
        <v>5807</v>
      </c>
    </row>
    <row r="1429" spans="1:59" x14ac:dyDescent="0.25">
      <c r="A1429" t="s">
        <v>4525</v>
      </c>
      <c r="B1429" t="s">
        <v>156</v>
      </c>
      <c r="C1429">
        <v>3</v>
      </c>
      <c r="D1429">
        <v>202</v>
      </c>
      <c r="E1429" t="s">
        <v>91</v>
      </c>
      <c r="F1429" t="s">
        <v>66</v>
      </c>
      <c r="G1429" t="s">
        <v>67</v>
      </c>
      <c r="H1429" t="s">
        <v>68</v>
      </c>
      <c r="I1429" t="s">
        <v>4</v>
      </c>
      <c r="J1429" t="s">
        <v>3</v>
      </c>
      <c r="K1429" t="s">
        <v>283</v>
      </c>
      <c r="L1429">
        <v>0</v>
      </c>
      <c r="M1429">
        <v>3512643</v>
      </c>
      <c r="N1429">
        <v>0</v>
      </c>
      <c r="O1429">
        <v>5</v>
      </c>
      <c r="P1429" t="s">
        <v>111</v>
      </c>
      <c r="Q1429" t="s">
        <v>4482</v>
      </c>
      <c r="R1429">
        <v>19</v>
      </c>
      <c r="S1429" t="s">
        <v>4524</v>
      </c>
      <c r="T1429">
        <v>21</v>
      </c>
      <c r="U1429">
        <v>28</v>
      </c>
      <c r="V1429">
        <v>0</v>
      </c>
      <c r="W1429">
        <v>0</v>
      </c>
      <c r="X1429">
        <v>0</v>
      </c>
      <c r="Y1429">
        <v>0</v>
      </c>
      <c r="Z1429">
        <v>21</v>
      </c>
      <c r="AA1429">
        <v>28</v>
      </c>
      <c r="AB1429">
        <v>50</v>
      </c>
      <c r="AC1429">
        <v>49</v>
      </c>
      <c r="AD1429">
        <v>0</v>
      </c>
      <c r="AE1429">
        <v>0</v>
      </c>
      <c r="AF1429">
        <v>49</v>
      </c>
      <c r="AG1429">
        <v>0</v>
      </c>
      <c r="AH1429">
        <v>0</v>
      </c>
      <c r="AI1429">
        <v>1</v>
      </c>
      <c r="AJ1429">
        <v>1</v>
      </c>
      <c r="AK1429">
        <v>1</v>
      </c>
      <c r="AL1429">
        <v>1</v>
      </c>
      <c r="AM1429">
        <v>0</v>
      </c>
      <c r="AN1429">
        <v>9.0909090909090912E-2</v>
      </c>
      <c r="AO1429">
        <v>0</v>
      </c>
      <c r="AP1429" t="s">
        <v>2704</v>
      </c>
      <c r="AQ1429" t="s">
        <v>73</v>
      </c>
      <c r="AR1429" t="s">
        <v>191</v>
      </c>
      <c r="AS1429">
        <v>0</v>
      </c>
      <c r="AT1429">
        <v>0</v>
      </c>
      <c r="AU1429">
        <v>0</v>
      </c>
      <c r="AV1429">
        <v>0</v>
      </c>
      <c r="AW1429">
        <v>0</v>
      </c>
      <c r="AX1429">
        <v>0</v>
      </c>
      <c r="AY1429">
        <v>0</v>
      </c>
      <c r="AZ1429" t="s">
        <v>80</v>
      </c>
      <c r="BA1429">
        <v>0</v>
      </c>
      <c r="BB1429">
        <v>0</v>
      </c>
      <c r="BC1429" t="s">
        <v>76</v>
      </c>
      <c r="BD1429">
        <v>0</v>
      </c>
      <c r="BE1429" t="s">
        <v>76</v>
      </c>
      <c r="BF1429">
        <v>9.960154666666666</v>
      </c>
      <c r="BG1429" t="s">
        <v>5807</v>
      </c>
    </row>
    <row r="1430" spans="1:59" x14ac:dyDescent="0.25">
      <c r="A1430" t="s">
        <v>1615</v>
      </c>
      <c r="B1430" t="s">
        <v>156</v>
      </c>
      <c r="C1430">
        <v>3</v>
      </c>
      <c r="D1430">
        <v>206</v>
      </c>
      <c r="E1430" t="s">
        <v>91</v>
      </c>
      <c r="F1430" t="s">
        <v>66</v>
      </c>
      <c r="G1430" t="s">
        <v>67</v>
      </c>
      <c r="H1430" t="s">
        <v>68</v>
      </c>
      <c r="I1430" t="s">
        <v>4</v>
      </c>
      <c r="J1430" t="s">
        <v>3</v>
      </c>
      <c r="K1430" t="s">
        <v>70</v>
      </c>
      <c r="L1430">
        <v>50</v>
      </c>
      <c r="M1430">
        <v>1382447</v>
      </c>
      <c r="N1430">
        <v>10</v>
      </c>
      <c r="O1430">
        <v>5</v>
      </c>
      <c r="P1430" t="s">
        <v>111</v>
      </c>
      <c r="Q1430" t="s">
        <v>4482</v>
      </c>
      <c r="R1430">
        <v>19</v>
      </c>
      <c r="S1430" t="s">
        <v>1513</v>
      </c>
      <c r="T1430">
        <v>25</v>
      </c>
      <c r="U1430">
        <v>31</v>
      </c>
      <c r="V1430">
        <v>3</v>
      </c>
      <c r="W1430">
        <v>0</v>
      </c>
      <c r="X1430">
        <v>3</v>
      </c>
      <c r="Y1430">
        <v>2</v>
      </c>
      <c r="Z1430">
        <v>27</v>
      </c>
      <c r="AA1430">
        <v>36</v>
      </c>
      <c r="AB1430">
        <v>50</v>
      </c>
      <c r="AC1430">
        <v>55</v>
      </c>
      <c r="AD1430">
        <v>3</v>
      </c>
      <c r="AE1430">
        <v>2</v>
      </c>
      <c r="AF1430">
        <v>60</v>
      </c>
      <c r="AG1430">
        <v>0</v>
      </c>
      <c r="AH1430">
        <v>-5</v>
      </c>
      <c r="AI1430">
        <v>-10</v>
      </c>
      <c r="AJ1430">
        <v>-7</v>
      </c>
      <c r="AK1430">
        <v>-5</v>
      </c>
      <c r="AL1430">
        <v>0</v>
      </c>
      <c r="AM1430">
        <v>0.2</v>
      </c>
      <c r="AN1430">
        <v>-0.63636363636363635</v>
      </c>
      <c r="AO1430">
        <v>0</v>
      </c>
      <c r="AP1430" t="s">
        <v>102</v>
      </c>
      <c r="AQ1430" t="s">
        <v>73</v>
      </c>
      <c r="AR1430" t="s">
        <v>191</v>
      </c>
      <c r="AS1430">
        <v>0</v>
      </c>
      <c r="AT1430">
        <v>0</v>
      </c>
      <c r="AU1430">
        <v>0</v>
      </c>
      <c r="AV1430">
        <v>0</v>
      </c>
      <c r="AW1430">
        <v>0</v>
      </c>
      <c r="AX1430">
        <v>0</v>
      </c>
      <c r="AY1430">
        <v>0</v>
      </c>
      <c r="AZ1430" t="s">
        <v>83</v>
      </c>
      <c r="BA1430">
        <v>10</v>
      </c>
      <c r="BB1430">
        <v>0</v>
      </c>
      <c r="BC1430" t="s">
        <v>76</v>
      </c>
      <c r="BD1430">
        <v>0</v>
      </c>
      <c r="BE1430" t="s">
        <v>76</v>
      </c>
      <c r="BF1430">
        <v>1.6673386666666663</v>
      </c>
      <c r="BG1430" t="s">
        <v>5807</v>
      </c>
    </row>
    <row r="1431" spans="1:59" x14ac:dyDescent="0.25">
      <c r="A1431" t="s">
        <v>1616</v>
      </c>
      <c r="B1431" t="s">
        <v>156</v>
      </c>
      <c r="C1431">
        <v>3</v>
      </c>
      <c r="D1431">
        <v>207</v>
      </c>
      <c r="E1431" t="s">
        <v>91</v>
      </c>
      <c r="F1431" t="s">
        <v>66</v>
      </c>
      <c r="G1431" t="s">
        <v>67</v>
      </c>
      <c r="H1431" t="s">
        <v>68</v>
      </c>
      <c r="I1431" t="s">
        <v>4</v>
      </c>
      <c r="J1431" t="s">
        <v>3</v>
      </c>
      <c r="K1431" t="s">
        <v>70</v>
      </c>
      <c r="L1431">
        <v>50</v>
      </c>
      <c r="M1431">
        <v>1382449</v>
      </c>
      <c r="N1431">
        <v>10</v>
      </c>
      <c r="O1431">
        <v>5</v>
      </c>
      <c r="P1431" t="s">
        <v>111</v>
      </c>
      <c r="Q1431" t="s">
        <v>4482</v>
      </c>
      <c r="R1431">
        <v>19</v>
      </c>
      <c r="S1431" t="s">
        <v>1513</v>
      </c>
      <c r="T1431">
        <v>25</v>
      </c>
      <c r="U1431">
        <v>31</v>
      </c>
      <c r="V1431">
        <v>3</v>
      </c>
      <c r="W1431">
        <v>0</v>
      </c>
      <c r="X1431">
        <v>3</v>
      </c>
      <c r="Y1431">
        <v>2</v>
      </c>
      <c r="Z1431">
        <v>27</v>
      </c>
      <c r="AA1431">
        <v>36</v>
      </c>
      <c r="AB1431">
        <v>50</v>
      </c>
      <c r="AC1431">
        <v>55</v>
      </c>
      <c r="AD1431">
        <v>3</v>
      </c>
      <c r="AE1431">
        <v>2</v>
      </c>
      <c r="AF1431">
        <v>60</v>
      </c>
      <c r="AG1431">
        <v>0</v>
      </c>
      <c r="AH1431">
        <v>-5</v>
      </c>
      <c r="AI1431">
        <v>-10</v>
      </c>
      <c r="AJ1431">
        <v>-7</v>
      </c>
      <c r="AK1431">
        <v>-5</v>
      </c>
      <c r="AL1431">
        <v>0</v>
      </c>
      <c r="AM1431">
        <v>0.2</v>
      </c>
      <c r="AN1431">
        <v>-0.63636363636363635</v>
      </c>
      <c r="AO1431">
        <v>0</v>
      </c>
      <c r="AP1431" t="s">
        <v>102</v>
      </c>
      <c r="AQ1431" t="s">
        <v>73</v>
      </c>
      <c r="AR1431" t="s">
        <v>191</v>
      </c>
      <c r="AS1431">
        <v>0</v>
      </c>
      <c r="AT1431">
        <v>0</v>
      </c>
      <c r="AU1431">
        <v>0</v>
      </c>
      <c r="AV1431">
        <v>0</v>
      </c>
      <c r="AW1431">
        <v>0</v>
      </c>
      <c r="AX1431">
        <v>0</v>
      </c>
      <c r="AY1431">
        <v>0</v>
      </c>
      <c r="AZ1431" t="s">
        <v>83</v>
      </c>
      <c r="BA1431">
        <v>10</v>
      </c>
      <c r="BB1431">
        <v>0</v>
      </c>
      <c r="BC1431" t="s">
        <v>76</v>
      </c>
      <c r="BD1431">
        <v>0</v>
      </c>
      <c r="BE1431" t="s">
        <v>76</v>
      </c>
      <c r="BF1431">
        <v>1.7331546666666666</v>
      </c>
      <c r="BG1431" t="s">
        <v>5807</v>
      </c>
    </row>
    <row r="1432" spans="1:59" x14ac:dyDescent="0.25">
      <c r="A1432" t="s">
        <v>1617</v>
      </c>
      <c r="B1432" t="s">
        <v>156</v>
      </c>
      <c r="C1432">
        <v>3</v>
      </c>
      <c r="D1432">
        <v>208</v>
      </c>
      <c r="E1432" t="s">
        <v>91</v>
      </c>
      <c r="F1432" t="s">
        <v>66</v>
      </c>
      <c r="G1432" t="s">
        <v>67</v>
      </c>
      <c r="H1432" t="s">
        <v>68</v>
      </c>
      <c r="I1432" t="s">
        <v>4</v>
      </c>
      <c r="J1432" t="s">
        <v>3</v>
      </c>
      <c r="K1432" t="s">
        <v>70</v>
      </c>
      <c r="L1432">
        <v>50</v>
      </c>
      <c r="M1432">
        <v>1382451</v>
      </c>
      <c r="N1432">
        <v>10</v>
      </c>
      <c r="O1432">
        <v>5</v>
      </c>
      <c r="P1432" t="s">
        <v>111</v>
      </c>
      <c r="Q1432" t="s">
        <v>4482</v>
      </c>
      <c r="R1432">
        <v>19</v>
      </c>
      <c r="S1432" t="s">
        <v>1513</v>
      </c>
      <c r="T1432">
        <v>23</v>
      </c>
      <c r="U1432">
        <v>26</v>
      </c>
      <c r="V1432">
        <v>6</v>
      </c>
      <c r="W1432">
        <v>0</v>
      </c>
      <c r="X1432">
        <v>6</v>
      </c>
      <c r="Y1432">
        <v>4</v>
      </c>
      <c r="Z1432">
        <v>27</v>
      </c>
      <c r="AA1432">
        <v>36</v>
      </c>
      <c r="AB1432">
        <v>50</v>
      </c>
      <c r="AC1432">
        <v>26</v>
      </c>
      <c r="AD1432">
        <v>24</v>
      </c>
      <c r="AE1432">
        <v>10</v>
      </c>
      <c r="AF1432">
        <v>60</v>
      </c>
      <c r="AG1432">
        <v>0</v>
      </c>
      <c r="AH1432">
        <v>24</v>
      </c>
      <c r="AI1432">
        <v>-10</v>
      </c>
      <c r="AJ1432">
        <v>14</v>
      </c>
      <c r="AK1432">
        <v>24</v>
      </c>
      <c r="AL1432">
        <v>0</v>
      </c>
      <c r="AM1432">
        <v>0.2</v>
      </c>
      <c r="AN1432">
        <v>1.2727272727272727</v>
      </c>
      <c r="AO1432">
        <v>0</v>
      </c>
      <c r="AP1432" t="s">
        <v>102</v>
      </c>
      <c r="AQ1432" t="s">
        <v>73</v>
      </c>
      <c r="AR1432" t="s">
        <v>191</v>
      </c>
      <c r="AS1432">
        <v>0</v>
      </c>
      <c r="AT1432">
        <v>0</v>
      </c>
      <c r="AU1432">
        <v>0</v>
      </c>
      <c r="AV1432">
        <v>0</v>
      </c>
      <c r="AW1432">
        <v>0</v>
      </c>
      <c r="AX1432">
        <v>0</v>
      </c>
      <c r="AY1432">
        <v>0</v>
      </c>
      <c r="AZ1432" t="s">
        <v>83</v>
      </c>
      <c r="BA1432">
        <v>10</v>
      </c>
      <c r="BB1432">
        <v>0</v>
      </c>
      <c r="BC1432" t="s">
        <v>76</v>
      </c>
      <c r="BD1432">
        <v>0</v>
      </c>
      <c r="BE1432" t="s">
        <v>76</v>
      </c>
      <c r="BF1432">
        <v>5.0897706666666673</v>
      </c>
      <c r="BG1432" t="s">
        <v>5807</v>
      </c>
    </row>
    <row r="1433" spans="1:59" x14ac:dyDescent="0.25">
      <c r="A1433" t="s">
        <v>1618</v>
      </c>
      <c r="B1433" t="s">
        <v>156</v>
      </c>
      <c r="C1433">
        <v>3</v>
      </c>
      <c r="D1433">
        <v>209</v>
      </c>
      <c r="E1433" t="s">
        <v>91</v>
      </c>
      <c r="F1433" t="s">
        <v>66</v>
      </c>
      <c r="G1433" t="s">
        <v>67</v>
      </c>
      <c r="H1433" t="s">
        <v>68</v>
      </c>
      <c r="I1433" t="s">
        <v>4</v>
      </c>
      <c r="J1433" t="s">
        <v>3</v>
      </c>
      <c r="K1433" t="s">
        <v>70</v>
      </c>
      <c r="L1433">
        <v>50</v>
      </c>
      <c r="M1433">
        <v>1382453</v>
      </c>
      <c r="N1433">
        <v>10</v>
      </c>
      <c r="O1433">
        <v>5</v>
      </c>
      <c r="P1433" t="s">
        <v>111</v>
      </c>
      <c r="Q1433" t="s">
        <v>4482</v>
      </c>
      <c r="R1433">
        <v>19</v>
      </c>
      <c r="S1433" t="s">
        <v>1513</v>
      </c>
      <c r="T1433">
        <v>22</v>
      </c>
      <c r="U1433">
        <v>22</v>
      </c>
      <c r="V1433">
        <v>9</v>
      </c>
      <c r="W1433">
        <v>0</v>
      </c>
      <c r="X1433">
        <v>9</v>
      </c>
      <c r="Y1433">
        <v>6</v>
      </c>
      <c r="Z1433">
        <v>28</v>
      </c>
      <c r="AA1433">
        <v>37</v>
      </c>
      <c r="AB1433">
        <v>50</v>
      </c>
      <c r="AC1433">
        <v>22</v>
      </c>
      <c r="AD1433">
        <v>27</v>
      </c>
      <c r="AE1433">
        <v>12</v>
      </c>
      <c r="AF1433">
        <v>61</v>
      </c>
      <c r="AG1433">
        <v>0</v>
      </c>
      <c r="AH1433">
        <v>28</v>
      </c>
      <c r="AI1433">
        <v>-11</v>
      </c>
      <c r="AJ1433">
        <v>16</v>
      </c>
      <c r="AK1433">
        <v>28</v>
      </c>
      <c r="AL1433">
        <v>0</v>
      </c>
      <c r="AM1433">
        <v>0.2</v>
      </c>
      <c r="AN1433">
        <v>1.4545454545454546</v>
      </c>
      <c r="AO1433">
        <v>0</v>
      </c>
      <c r="AP1433" t="s">
        <v>102</v>
      </c>
      <c r="AQ1433" t="s">
        <v>73</v>
      </c>
      <c r="AR1433" t="s">
        <v>191</v>
      </c>
      <c r="AS1433">
        <v>0</v>
      </c>
      <c r="AT1433">
        <v>0</v>
      </c>
      <c r="AU1433">
        <v>0</v>
      </c>
      <c r="AV1433">
        <v>0</v>
      </c>
      <c r="AW1433">
        <v>0</v>
      </c>
      <c r="AX1433">
        <v>0</v>
      </c>
      <c r="AY1433">
        <v>0</v>
      </c>
      <c r="AZ1433" t="s">
        <v>83</v>
      </c>
      <c r="BA1433">
        <v>10</v>
      </c>
      <c r="BB1433">
        <v>0</v>
      </c>
      <c r="BC1433" t="s">
        <v>76</v>
      </c>
      <c r="BD1433">
        <v>0</v>
      </c>
      <c r="BE1433" t="s">
        <v>76</v>
      </c>
      <c r="BF1433">
        <v>1.7770319999999995</v>
      </c>
      <c r="BG1433" t="s">
        <v>5807</v>
      </c>
    </row>
    <row r="1434" spans="1:59" x14ac:dyDescent="0.25">
      <c r="A1434" t="s">
        <v>1619</v>
      </c>
      <c r="B1434" t="s">
        <v>156</v>
      </c>
      <c r="C1434">
        <v>3</v>
      </c>
      <c r="D1434">
        <v>210</v>
      </c>
      <c r="E1434" t="s">
        <v>91</v>
      </c>
      <c r="F1434" t="s">
        <v>66</v>
      </c>
      <c r="G1434" t="s">
        <v>67</v>
      </c>
      <c r="H1434" t="s">
        <v>68</v>
      </c>
      <c r="I1434" t="s">
        <v>4</v>
      </c>
      <c r="J1434" t="s">
        <v>3</v>
      </c>
      <c r="K1434" t="s">
        <v>70</v>
      </c>
      <c r="L1434">
        <v>50</v>
      </c>
      <c r="M1434">
        <v>1382455</v>
      </c>
      <c r="N1434">
        <v>10</v>
      </c>
      <c r="O1434">
        <v>5</v>
      </c>
      <c r="P1434" t="s">
        <v>111</v>
      </c>
      <c r="Q1434" t="s">
        <v>4482</v>
      </c>
      <c r="R1434">
        <v>19</v>
      </c>
      <c r="S1434" t="s">
        <v>1513</v>
      </c>
      <c r="T1434">
        <v>24</v>
      </c>
      <c r="U1434">
        <v>24</v>
      </c>
      <c r="V1434">
        <v>9</v>
      </c>
      <c r="W1434">
        <v>0</v>
      </c>
      <c r="X1434">
        <v>9</v>
      </c>
      <c r="Y1434">
        <v>3</v>
      </c>
      <c r="Z1434">
        <v>27</v>
      </c>
      <c r="AA1434">
        <v>36</v>
      </c>
      <c r="AB1434">
        <v>50</v>
      </c>
      <c r="AC1434">
        <v>24</v>
      </c>
      <c r="AD1434">
        <v>27</v>
      </c>
      <c r="AE1434">
        <v>9</v>
      </c>
      <c r="AF1434">
        <v>60</v>
      </c>
      <c r="AG1434">
        <v>0</v>
      </c>
      <c r="AH1434">
        <v>26</v>
      </c>
      <c r="AI1434">
        <v>-10</v>
      </c>
      <c r="AJ1434">
        <v>17</v>
      </c>
      <c r="AK1434">
        <v>26</v>
      </c>
      <c r="AL1434">
        <v>0</v>
      </c>
      <c r="AM1434">
        <v>0.2</v>
      </c>
      <c r="AN1434">
        <v>1.5454545454545454</v>
      </c>
      <c r="AO1434">
        <v>0</v>
      </c>
      <c r="AP1434" t="s">
        <v>102</v>
      </c>
      <c r="AQ1434" t="s">
        <v>73</v>
      </c>
      <c r="AR1434" t="s">
        <v>191</v>
      </c>
      <c r="AS1434">
        <v>0</v>
      </c>
      <c r="AT1434">
        <v>0</v>
      </c>
      <c r="AU1434">
        <v>0</v>
      </c>
      <c r="AV1434">
        <v>0</v>
      </c>
      <c r="AW1434">
        <v>0</v>
      </c>
      <c r="AX1434">
        <v>0</v>
      </c>
      <c r="AY1434">
        <v>0</v>
      </c>
      <c r="AZ1434" t="s">
        <v>83</v>
      </c>
      <c r="BA1434">
        <v>10</v>
      </c>
      <c r="BB1434">
        <v>0</v>
      </c>
      <c r="BC1434" t="s">
        <v>81</v>
      </c>
      <c r="BD1434">
        <v>0</v>
      </c>
      <c r="BE1434" t="s">
        <v>76</v>
      </c>
      <c r="BF1434">
        <v>1.8209093333333333</v>
      </c>
      <c r="BG1434" t="s">
        <v>5807</v>
      </c>
    </row>
    <row r="1435" spans="1:59" x14ac:dyDescent="0.25">
      <c r="A1435" t="s">
        <v>1620</v>
      </c>
      <c r="B1435" t="s">
        <v>156</v>
      </c>
      <c r="C1435">
        <v>3</v>
      </c>
      <c r="D1435">
        <v>211</v>
      </c>
      <c r="E1435" t="s">
        <v>91</v>
      </c>
      <c r="F1435" t="s">
        <v>66</v>
      </c>
      <c r="G1435" t="s">
        <v>67</v>
      </c>
      <c r="H1435" t="s">
        <v>68</v>
      </c>
      <c r="I1435" t="s">
        <v>4</v>
      </c>
      <c r="J1435" t="s">
        <v>3</v>
      </c>
      <c r="K1435" t="s">
        <v>70</v>
      </c>
      <c r="L1435">
        <v>57</v>
      </c>
      <c r="M1435">
        <v>1720267</v>
      </c>
      <c r="N1435">
        <v>10</v>
      </c>
      <c r="O1435">
        <v>5</v>
      </c>
      <c r="P1435" t="s">
        <v>111</v>
      </c>
      <c r="Q1435" t="s">
        <v>4483</v>
      </c>
      <c r="R1435">
        <v>20</v>
      </c>
      <c r="S1435" t="s">
        <v>1513</v>
      </c>
      <c r="T1435">
        <v>24</v>
      </c>
      <c r="U1435">
        <v>27</v>
      </c>
      <c r="V1435">
        <v>6</v>
      </c>
      <c r="W1435">
        <v>0</v>
      </c>
      <c r="X1435">
        <v>6</v>
      </c>
      <c r="Y1435">
        <v>0</v>
      </c>
      <c r="Z1435">
        <v>24</v>
      </c>
      <c r="AA1435">
        <v>33</v>
      </c>
      <c r="AB1435">
        <v>57</v>
      </c>
      <c r="AC1435">
        <v>27</v>
      </c>
      <c r="AD1435">
        <v>24</v>
      </c>
      <c r="AE1435">
        <v>0</v>
      </c>
      <c r="AF1435">
        <v>51</v>
      </c>
      <c r="AG1435">
        <v>0</v>
      </c>
      <c r="AH1435">
        <v>30</v>
      </c>
      <c r="AI1435">
        <v>6</v>
      </c>
      <c r="AJ1435">
        <v>30</v>
      </c>
      <c r="AK1435">
        <v>30</v>
      </c>
      <c r="AL1435">
        <v>0</v>
      </c>
      <c r="AM1435">
        <v>0.17543859649122806</v>
      </c>
      <c r="AN1435">
        <v>2.7272727272727275</v>
      </c>
      <c r="AO1435">
        <v>0</v>
      </c>
      <c r="AP1435" t="s">
        <v>102</v>
      </c>
      <c r="AQ1435" t="s">
        <v>73</v>
      </c>
      <c r="AR1435" t="s">
        <v>191</v>
      </c>
      <c r="AS1435">
        <v>0</v>
      </c>
      <c r="AT1435">
        <v>0</v>
      </c>
      <c r="AU1435">
        <v>0</v>
      </c>
      <c r="AV1435">
        <v>0</v>
      </c>
      <c r="AW1435">
        <v>0</v>
      </c>
      <c r="AX1435">
        <v>0</v>
      </c>
      <c r="AY1435">
        <v>0</v>
      </c>
      <c r="AZ1435" t="s">
        <v>83</v>
      </c>
      <c r="BA1435">
        <v>10</v>
      </c>
      <c r="BB1435">
        <v>0</v>
      </c>
      <c r="BC1435" t="s">
        <v>75</v>
      </c>
      <c r="BD1435">
        <v>0</v>
      </c>
      <c r="BE1435" t="s">
        <v>76</v>
      </c>
      <c r="BF1435">
        <v>6.120887999999999</v>
      </c>
      <c r="BG1435" t="s">
        <v>5808</v>
      </c>
    </row>
    <row r="1436" spans="1:59" x14ac:dyDescent="0.25">
      <c r="A1436" t="s">
        <v>1621</v>
      </c>
      <c r="B1436" t="s">
        <v>156</v>
      </c>
      <c r="C1436">
        <v>3</v>
      </c>
      <c r="D1436">
        <v>212</v>
      </c>
      <c r="E1436" t="s">
        <v>91</v>
      </c>
      <c r="F1436" t="s">
        <v>66</v>
      </c>
      <c r="G1436" t="s">
        <v>67</v>
      </c>
      <c r="H1436" t="s">
        <v>68</v>
      </c>
      <c r="I1436" t="s">
        <v>4</v>
      </c>
      <c r="J1436" t="s">
        <v>3</v>
      </c>
      <c r="K1436" t="s">
        <v>70</v>
      </c>
      <c r="L1436">
        <v>57</v>
      </c>
      <c r="M1436">
        <v>1720269</v>
      </c>
      <c r="N1436">
        <v>10</v>
      </c>
      <c r="O1436">
        <v>5</v>
      </c>
      <c r="P1436" t="s">
        <v>111</v>
      </c>
      <c r="Q1436" t="s">
        <v>4483</v>
      </c>
      <c r="R1436">
        <v>20</v>
      </c>
      <c r="S1436" t="s">
        <v>1513</v>
      </c>
      <c r="T1436">
        <v>23</v>
      </c>
      <c r="U1436">
        <v>26</v>
      </c>
      <c r="V1436">
        <v>6</v>
      </c>
      <c r="W1436">
        <v>0</v>
      </c>
      <c r="X1436">
        <v>6</v>
      </c>
      <c r="Y1436">
        <v>1</v>
      </c>
      <c r="Z1436">
        <v>24</v>
      </c>
      <c r="AA1436">
        <v>33</v>
      </c>
      <c r="AB1436">
        <v>57</v>
      </c>
      <c r="AC1436">
        <v>26</v>
      </c>
      <c r="AD1436">
        <v>24</v>
      </c>
      <c r="AE1436">
        <v>1</v>
      </c>
      <c r="AF1436">
        <v>51</v>
      </c>
      <c r="AG1436">
        <v>0</v>
      </c>
      <c r="AH1436">
        <v>31</v>
      </c>
      <c r="AI1436">
        <v>6</v>
      </c>
      <c r="AJ1436">
        <v>30</v>
      </c>
      <c r="AK1436">
        <v>31</v>
      </c>
      <c r="AL1436">
        <v>0</v>
      </c>
      <c r="AM1436">
        <v>0.17543859649122806</v>
      </c>
      <c r="AN1436">
        <v>2.7272727272727275</v>
      </c>
      <c r="AO1436">
        <v>0</v>
      </c>
      <c r="AP1436" t="s">
        <v>102</v>
      </c>
      <c r="AQ1436" t="s">
        <v>73</v>
      </c>
      <c r="AR1436" t="s">
        <v>191</v>
      </c>
      <c r="AS1436">
        <v>0</v>
      </c>
      <c r="AT1436">
        <v>0</v>
      </c>
      <c r="AU1436">
        <v>0</v>
      </c>
      <c r="AV1436">
        <v>0</v>
      </c>
      <c r="AW1436">
        <v>0</v>
      </c>
      <c r="AX1436">
        <v>0</v>
      </c>
      <c r="AY1436">
        <v>0</v>
      </c>
      <c r="AZ1436" t="s">
        <v>83</v>
      </c>
      <c r="BA1436">
        <v>10</v>
      </c>
      <c r="BB1436">
        <v>0</v>
      </c>
      <c r="BC1436" t="s">
        <v>76</v>
      </c>
      <c r="BD1436">
        <v>0</v>
      </c>
      <c r="BE1436" t="s">
        <v>76</v>
      </c>
      <c r="BF1436">
        <v>5.4407893333333321</v>
      </c>
      <c r="BG1436" t="s">
        <v>5808</v>
      </c>
    </row>
    <row r="1437" spans="1:59" x14ac:dyDescent="0.25">
      <c r="A1437" t="s">
        <v>1622</v>
      </c>
      <c r="B1437" t="s">
        <v>156</v>
      </c>
      <c r="C1437">
        <v>3</v>
      </c>
      <c r="D1437">
        <v>213</v>
      </c>
      <c r="E1437" t="s">
        <v>91</v>
      </c>
      <c r="F1437" t="s">
        <v>66</v>
      </c>
      <c r="G1437" t="s">
        <v>67</v>
      </c>
      <c r="H1437" t="s">
        <v>68</v>
      </c>
      <c r="I1437" t="s">
        <v>4</v>
      </c>
      <c r="J1437" t="s">
        <v>3</v>
      </c>
      <c r="K1437" t="s">
        <v>70</v>
      </c>
      <c r="L1437">
        <v>57</v>
      </c>
      <c r="M1437">
        <v>1726767</v>
      </c>
      <c r="N1437">
        <v>10</v>
      </c>
      <c r="O1437">
        <v>5</v>
      </c>
      <c r="P1437" t="s">
        <v>111</v>
      </c>
      <c r="Q1437" t="s">
        <v>4483</v>
      </c>
      <c r="R1437">
        <v>20</v>
      </c>
      <c r="S1437" t="s">
        <v>1513</v>
      </c>
      <c r="T1437">
        <v>24</v>
      </c>
      <c r="U1437">
        <v>27</v>
      </c>
      <c r="V1437">
        <v>6</v>
      </c>
      <c r="W1437">
        <v>0</v>
      </c>
      <c r="X1437">
        <v>6</v>
      </c>
      <c r="Y1437">
        <v>1</v>
      </c>
      <c r="Z1437">
        <v>25</v>
      </c>
      <c r="AA1437">
        <v>34</v>
      </c>
      <c r="AB1437">
        <v>57</v>
      </c>
      <c r="AC1437">
        <v>27</v>
      </c>
      <c r="AD1437">
        <v>24</v>
      </c>
      <c r="AE1437">
        <v>1</v>
      </c>
      <c r="AF1437">
        <v>52</v>
      </c>
      <c r="AG1437">
        <v>0</v>
      </c>
      <c r="AH1437">
        <v>30</v>
      </c>
      <c r="AI1437">
        <v>5</v>
      </c>
      <c r="AJ1437">
        <v>29</v>
      </c>
      <c r="AK1437">
        <v>30</v>
      </c>
      <c r="AL1437">
        <v>0</v>
      </c>
      <c r="AM1437">
        <v>0.17543859649122806</v>
      </c>
      <c r="AN1437">
        <v>2.6363636363636362</v>
      </c>
      <c r="AO1437">
        <v>0</v>
      </c>
      <c r="AP1437" t="s">
        <v>102</v>
      </c>
      <c r="AQ1437" t="s">
        <v>73</v>
      </c>
      <c r="AR1437" t="s">
        <v>191</v>
      </c>
      <c r="AS1437">
        <v>0</v>
      </c>
      <c r="AT1437">
        <v>0</v>
      </c>
      <c r="AU1437">
        <v>0</v>
      </c>
      <c r="AV1437">
        <v>0</v>
      </c>
      <c r="AW1437">
        <v>0</v>
      </c>
      <c r="AX1437">
        <v>0</v>
      </c>
      <c r="AY1437">
        <v>0</v>
      </c>
      <c r="AZ1437" t="s">
        <v>83</v>
      </c>
      <c r="BA1437">
        <v>10</v>
      </c>
      <c r="BB1437">
        <v>0</v>
      </c>
      <c r="BC1437" t="s">
        <v>76</v>
      </c>
      <c r="BD1437">
        <v>0</v>
      </c>
      <c r="BE1437" t="s">
        <v>76</v>
      </c>
      <c r="BF1437">
        <v>5.8795626666666667</v>
      </c>
      <c r="BG1437" t="s">
        <v>5808</v>
      </c>
    </row>
    <row r="1438" spans="1:59" x14ac:dyDescent="0.25">
      <c r="A1438" t="s">
        <v>1623</v>
      </c>
      <c r="B1438" t="s">
        <v>156</v>
      </c>
      <c r="C1438">
        <v>3</v>
      </c>
      <c r="D1438">
        <v>214</v>
      </c>
      <c r="E1438" t="s">
        <v>91</v>
      </c>
      <c r="F1438" t="s">
        <v>66</v>
      </c>
      <c r="G1438" t="s">
        <v>67</v>
      </c>
      <c r="H1438" t="s">
        <v>68</v>
      </c>
      <c r="I1438" t="s">
        <v>4</v>
      </c>
      <c r="J1438" t="s">
        <v>3</v>
      </c>
      <c r="K1438" t="s">
        <v>70</v>
      </c>
      <c r="L1438">
        <v>57</v>
      </c>
      <c r="M1438">
        <v>1720169</v>
      </c>
      <c r="N1438">
        <v>10</v>
      </c>
      <c r="O1438">
        <v>5</v>
      </c>
      <c r="P1438" t="s">
        <v>111</v>
      </c>
      <c r="Q1438" t="s">
        <v>4483</v>
      </c>
      <c r="R1438">
        <v>20</v>
      </c>
      <c r="S1438" t="s">
        <v>1513</v>
      </c>
      <c r="T1438">
        <v>24</v>
      </c>
      <c r="U1438">
        <v>27</v>
      </c>
      <c r="V1438">
        <v>6</v>
      </c>
      <c r="W1438">
        <v>0</v>
      </c>
      <c r="X1438">
        <v>6</v>
      </c>
      <c r="Y1438">
        <v>1</v>
      </c>
      <c r="Z1438">
        <v>25</v>
      </c>
      <c r="AA1438">
        <v>34</v>
      </c>
      <c r="AB1438">
        <v>57</v>
      </c>
      <c r="AC1438">
        <v>27</v>
      </c>
      <c r="AD1438">
        <v>24</v>
      </c>
      <c r="AE1438">
        <v>1</v>
      </c>
      <c r="AF1438">
        <v>52</v>
      </c>
      <c r="AG1438">
        <v>0</v>
      </c>
      <c r="AH1438">
        <v>30</v>
      </c>
      <c r="AI1438">
        <v>5</v>
      </c>
      <c r="AJ1438">
        <v>29</v>
      </c>
      <c r="AK1438">
        <v>30</v>
      </c>
      <c r="AL1438">
        <v>0</v>
      </c>
      <c r="AM1438">
        <v>0.17543859649122806</v>
      </c>
      <c r="AN1438">
        <v>2.6363636363636362</v>
      </c>
      <c r="AO1438">
        <v>0</v>
      </c>
      <c r="AP1438" t="s">
        <v>102</v>
      </c>
      <c r="AQ1438" t="s">
        <v>73</v>
      </c>
      <c r="AR1438" t="s">
        <v>191</v>
      </c>
      <c r="AS1438">
        <v>0</v>
      </c>
      <c r="AT1438">
        <v>0</v>
      </c>
      <c r="AU1438">
        <v>0</v>
      </c>
      <c r="AV1438">
        <v>0</v>
      </c>
      <c r="AW1438">
        <v>0</v>
      </c>
      <c r="AX1438">
        <v>0</v>
      </c>
      <c r="AY1438">
        <v>0</v>
      </c>
      <c r="AZ1438" t="s">
        <v>83</v>
      </c>
      <c r="BA1438">
        <v>10</v>
      </c>
      <c r="BB1438">
        <v>0</v>
      </c>
      <c r="BC1438" t="s">
        <v>76</v>
      </c>
      <c r="BD1438">
        <v>0</v>
      </c>
      <c r="BE1438" t="s">
        <v>76</v>
      </c>
      <c r="BF1438">
        <v>6.120887999999999</v>
      </c>
      <c r="BG1438" t="s">
        <v>5808</v>
      </c>
    </row>
    <row r="1439" spans="1:59" x14ac:dyDescent="0.25">
      <c r="A1439" t="s">
        <v>1624</v>
      </c>
      <c r="B1439" t="s">
        <v>156</v>
      </c>
      <c r="C1439">
        <v>3</v>
      </c>
      <c r="D1439">
        <v>215</v>
      </c>
      <c r="E1439" t="s">
        <v>91</v>
      </c>
      <c r="F1439" t="s">
        <v>66</v>
      </c>
      <c r="G1439" t="s">
        <v>67</v>
      </c>
      <c r="H1439" t="s">
        <v>68</v>
      </c>
      <c r="I1439" t="s">
        <v>6</v>
      </c>
      <c r="J1439" t="s">
        <v>3</v>
      </c>
      <c r="K1439" t="s">
        <v>70</v>
      </c>
      <c r="L1439">
        <v>50</v>
      </c>
      <c r="M1439">
        <v>3136896</v>
      </c>
      <c r="N1439">
        <v>20</v>
      </c>
      <c r="O1439">
        <v>5</v>
      </c>
      <c r="P1439" t="s">
        <v>111</v>
      </c>
      <c r="Q1439" t="s">
        <v>4483</v>
      </c>
      <c r="R1439">
        <v>20</v>
      </c>
      <c r="T1439">
        <v>21</v>
      </c>
      <c r="U1439">
        <v>24</v>
      </c>
      <c r="V1439">
        <v>0</v>
      </c>
      <c r="W1439">
        <v>0</v>
      </c>
      <c r="X1439">
        <v>0</v>
      </c>
      <c r="Y1439">
        <v>1</v>
      </c>
      <c r="Z1439">
        <v>22</v>
      </c>
      <c r="AA1439">
        <v>25</v>
      </c>
      <c r="AB1439">
        <v>50</v>
      </c>
      <c r="AC1439">
        <v>42</v>
      </c>
      <c r="AD1439">
        <v>0</v>
      </c>
      <c r="AE1439">
        <v>2</v>
      </c>
      <c r="AF1439">
        <v>44</v>
      </c>
      <c r="AG1439">
        <v>0</v>
      </c>
      <c r="AH1439">
        <v>8</v>
      </c>
      <c r="AI1439">
        <v>6</v>
      </c>
      <c r="AJ1439">
        <v>6</v>
      </c>
      <c r="AK1439">
        <v>8</v>
      </c>
      <c r="AL1439">
        <v>0</v>
      </c>
      <c r="AM1439">
        <v>0.4</v>
      </c>
      <c r="AN1439">
        <v>0.54545454545454541</v>
      </c>
      <c r="AO1439">
        <v>0</v>
      </c>
      <c r="AP1439" t="s">
        <v>103</v>
      </c>
      <c r="AQ1439" t="s">
        <v>73</v>
      </c>
      <c r="AR1439" t="s">
        <v>191</v>
      </c>
      <c r="AS1439">
        <v>0</v>
      </c>
      <c r="AT1439">
        <v>0</v>
      </c>
      <c r="AU1439">
        <v>0</v>
      </c>
      <c r="AV1439">
        <v>0</v>
      </c>
      <c r="AW1439">
        <v>0</v>
      </c>
      <c r="AX1439">
        <v>0</v>
      </c>
      <c r="AY1439">
        <v>0</v>
      </c>
      <c r="AZ1439" t="s">
        <v>80</v>
      </c>
      <c r="BA1439">
        <v>20</v>
      </c>
      <c r="BB1439">
        <v>0</v>
      </c>
      <c r="BC1439" t="s">
        <v>76</v>
      </c>
      <c r="BD1439">
        <v>0</v>
      </c>
      <c r="BE1439" t="s">
        <v>76</v>
      </c>
      <c r="BF1439">
        <v>8.797405333333332</v>
      </c>
      <c r="BG1439" t="s">
        <v>5808</v>
      </c>
    </row>
    <row r="1440" spans="1:59" x14ac:dyDescent="0.25">
      <c r="A1440" t="s">
        <v>1625</v>
      </c>
      <c r="B1440" t="s">
        <v>156</v>
      </c>
      <c r="C1440">
        <v>3</v>
      </c>
      <c r="D1440">
        <v>216</v>
      </c>
      <c r="E1440" t="s">
        <v>91</v>
      </c>
      <c r="F1440" t="s">
        <v>66</v>
      </c>
      <c r="G1440" t="s">
        <v>67</v>
      </c>
      <c r="H1440" t="s">
        <v>68</v>
      </c>
      <c r="I1440" t="s">
        <v>6</v>
      </c>
      <c r="J1440" t="s">
        <v>3</v>
      </c>
      <c r="K1440" t="s">
        <v>70</v>
      </c>
      <c r="L1440">
        <v>50</v>
      </c>
      <c r="M1440">
        <v>3136898</v>
      </c>
      <c r="N1440">
        <v>20</v>
      </c>
      <c r="O1440">
        <v>5</v>
      </c>
      <c r="P1440" t="s">
        <v>111</v>
      </c>
      <c r="Q1440" t="s">
        <v>4483</v>
      </c>
      <c r="R1440">
        <v>20</v>
      </c>
      <c r="T1440">
        <v>20</v>
      </c>
      <c r="U1440">
        <v>23</v>
      </c>
      <c r="V1440">
        <v>2</v>
      </c>
      <c r="W1440">
        <v>0</v>
      </c>
      <c r="X1440">
        <v>2</v>
      </c>
      <c r="Y1440">
        <v>0</v>
      </c>
      <c r="Z1440">
        <v>22</v>
      </c>
      <c r="AA1440">
        <v>25</v>
      </c>
      <c r="AB1440">
        <v>50</v>
      </c>
      <c r="AC1440">
        <v>45</v>
      </c>
      <c r="AD1440">
        <v>4</v>
      </c>
      <c r="AE1440">
        <v>0</v>
      </c>
      <c r="AF1440">
        <v>49</v>
      </c>
      <c r="AG1440">
        <v>0</v>
      </c>
      <c r="AH1440">
        <v>5</v>
      </c>
      <c r="AI1440">
        <v>1</v>
      </c>
      <c r="AJ1440">
        <v>5</v>
      </c>
      <c r="AK1440">
        <v>5</v>
      </c>
      <c r="AL1440">
        <v>0</v>
      </c>
      <c r="AM1440">
        <v>0.4</v>
      </c>
      <c r="AN1440">
        <v>0.45454545454545459</v>
      </c>
      <c r="AO1440">
        <v>0</v>
      </c>
      <c r="AP1440" t="s">
        <v>103</v>
      </c>
      <c r="AQ1440" t="s">
        <v>73</v>
      </c>
      <c r="AR1440" t="s">
        <v>191</v>
      </c>
      <c r="AS1440">
        <v>0</v>
      </c>
      <c r="AT1440">
        <v>0</v>
      </c>
      <c r="AU1440">
        <v>0</v>
      </c>
      <c r="AV1440">
        <v>0</v>
      </c>
      <c r="AW1440">
        <v>0</v>
      </c>
      <c r="AX1440">
        <v>0</v>
      </c>
      <c r="AY1440">
        <v>0</v>
      </c>
      <c r="AZ1440" t="s">
        <v>83</v>
      </c>
      <c r="BA1440">
        <v>20</v>
      </c>
      <c r="BB1440">
        <v>0</v>
      </c>
      <c r="BC1440" t="s">
        <v>76</v>
      </c>
      <c r="BD1440">
        <v>0</v>
      </c>
      <c r="BE1440" t="s">
        <v>76</v>
      </c>
      <c r="BF1440">
        <v>7.5249626666666654</v>
      </c>
      <c r="BG1440" t="s">
        <v>5808</v>
      </c>
    </row>
    <row r="1441" spans="1:59" x14ac:dyDescent="0.25">
      <c r="A1441" t="s">
        <v>1626</v>
      </c>
      <c r="B1441" t="s">
        <v>156</v>
      </c>
      <c r="C1441">
        <v>3</v>
      </c>
      <c r="D1441">
        <v>217</v>
      </c>
      <c r="E1441" t="s">
        <v>91</v>
      </c>
      <c r="F1441" t="s">
        <v>66</v>
      </c>
      <c r="G1441" t="s">
        <v>67</v>
      </c>
      <c r="H1441" t="s">
        <v>68</v>
      </c>
      <c r="I1441" t="s">
        <v>6</v>
      </c>
      <c r="J1441" t="s">
        <v>3</v>
      </c>
      <c r="K1441" t="s">
        <v>70</v>
      </c>
      <c r="L1441">
        <v>50</v>
      </c>
      <c r="M1441">
        <v>3136900</v>
      </c>
      <c r="N1441">
        <v>20</v>
      </c>
      <c r="O1441">
        <v>5</v>
      </c>
      <c r="P1441" t="s">
        <v>111</v>
      </c>
      <c r="Q1441" t="s">
        <v>4483</v>
      </c>
      <c r="R1441">
        <v>20</v>
      </c>
      <c r="T1441">
        <v>22</v>
      </c>
      <c r="U1441">
        <v>25</v>
      </c>
      <c r="V1441">
        <v>0</v>
      </c>
      <c r="W1441">
        <v>0</v>
      </c>
      <c r="X1441">
        <v>0</v>
      </c>
      <c r="Y1441">
        <v>0</v>
      </c>
      <c r="Z1441">
        <v>22</v>
      </c>
      <c r="AA1441">
        <v>25</v>
      </c>
      <c r="AB1441">
        <v>50</v>
      </c>
      <c r="AC1441">
        <v>46</v>
      </c>
      <c r="AD1441">
        <v>0</v>
      </c>
      <c r="AE1441">
        <v>0</v>
      </c>
      <c r="AF1441">
        <v>46</v>
      </c>
      <c r="AG1441">
        <v>0</v>
      </c>
      <c r="AH1441">
        <v>4</v>
      </c>
      <c r="AI1441">
        <v>4</v>
      </c>
      <c r="AJ1441">
        <v>4</v>
      </c>
      <c r="AK1441">
        <v>4</v>
      </c>
      <c r="AL1441">
        <v>0</v>
      </c>
      <c r="AM1441">
        <v>0.4</v>
      </c>
      <c r="AN1441">
        <v>0.36363636363636365</v>
      </c>
      <c r="AO1441">
        <v>0</v>
      </c>
      <c r="AP1441" t="s">
        <v>103</v>
      </c>
      <c r="AQ1441" t="s">
        <v>73</v>
      </c>
      <c r="AR1441" t="s">
        <v>191</v>
      </c>
      <c r="AS1441">
        <v>0</v>
      </c>
      <c r="AT1441">
        <v>0</v>
      </c>
      <c r="AU1441">
        <v>0</v>
      </c>
      <c r="AV1441">
        <v>0</v>
      </c>
      <c r="AW1441">
        <v>0</v>
      </c>
      <c r="AX1441">
        <v>0</v>
      </c>
      <c r="AY1441">
        <v>0</v>
      </c>
      <c r="AZ1441" t="s">
        <v>80</v>
      </c>
      <c r="BA1441">
        <v>20</v>
      </c>
      <c r="BB1441">
        <v>0</v>
      </c>
      <c r="BC1441" t="s">
        <v>76</v>
      </c>
      <c r="BD1441">
        <v>0</v>
      </c>
      <c r="BE1441" t="s">
        <v>76</v>
      </c>
      <c r="BF1441">
        <v>8.1831226666666659</v>
      </c>
      <c r="BG1441" t="s">
        <v>5808</v>
      </c>
    </row>
    <row r="1442" spans="1:59" x14ac:dyDescent="0.25">
      <c r="A1442" t="s">
        <v>1627</v>
      </c>
      <c r="B1442" t="s">
        <v>156</v>
      </c>
      <c r="C1442">
        <v>3</v>
      </c>
      <c r="D1442">
        <v>218</v>
      </c>
      <c r="E1442" t="s">
        <v>91</v>
      </c>
      <c r="F1442" t="s">
        <v>66</v>
      </c>
      <c r="G1442" t="s">
        <v>67</v>
      </c>
      <c r="H1442" t="s">
        <v>68</v>
      </c>
      <c r="I1442" t="s">
        <v>6</v>
      </c>
      <c r="J1442" t="s">
        <v>3</v>
      </c>
      <c r="K1442" t="s">
        <v>70</v>
      </c>
      <c r="L1442">
        <v>57</v>
      </c>
      <c r="M1442">
        <v>1907384</v>
      </c>
      <c r="N1442">
        <v>20</v>
      </c>
      <c r="O1442">
        <v>5</v>
      </c>
      <c r="P1442" t="s">
        <v>111</v>
      </c>
      <c r="Q1442" t="s">
        <v>4483</v>
      </c>
      <c r="R1442">
        <v>20</v>
      </c>
      <c r="T1442">
        <v>22</v>
      </c>
      <c r="U1442">
        <v>25</v>
      </c>
      <c r="V1442">
        <v>0</v>
      </c>
      <c r="W1442">
        <v>0</v>
      </c>
      <c r="X1442">
        <v>0</v>
      </c>
      <c r="Y1442">
        <v>0</v>
      </c>
      <c r="Z1442">
        <v>22</v>
      </c>
      <c r="AA1442">
        <v>25</v>
      </c>
      <c r="AB1442">
        <v>57</v>
      </c>
      <c r="AC1442">
        <v>48</v>
      </c>
      <c r="AD1442">
        <v>0</v>
      </c>
      <c r="AE1442">
        <v>0</v>
      </c>
      <c r="AF1442">
        <v>48</v>
      </c>
      <c r="AG1442">
        <v>0</v>
      </c>
      <c r="AH1442">
        <v>9</v>
      </c>
      <c r="AI1442">
        <v>9</v>
      </c>
      <c r="AJ1442">
        <v>9</v>
      </c>
      <c r="AK1442">
        <v>9</v>
      </c>
      <c r="AL1442">
        <v>0</v>
      </c>
      <c r="AM1442">
        <v>0.35087719298245612</v>
      </c>
      <c r="AN1442">
        <v>0.81818181818181823</v>
      </c>
      <c r="AO1442">
        <v>0</v>
      </c>
      <c r="AP1442" t="s">
        <v>103</v>
      </c>
      <c r="AQ1442" t="s">
        <v>73</v>
      </c>
      <c r="AR1442" t="s">
        <v>191</v>
      </c>
      <c r="AS1442">
        <v>0</v>
      </c>
      <c r="AT1442">
        <v>0</v>
      </c>
      <c r="AU1442">
        <v>0</v>
      </c>
      <c r="AV1442">
        <v>0</v>
      </c>
      <c r="AW1442">
        <v>0</v>
      </c>
      <c r="AX1442">
        <v>0</v>
      </c>
      <c r="AY1442">
        <v>0</v>
      </c>
      <c r="AZ1442" t="s">
        <v>80</v>
      </c>
      <c r="BA1442">
        <v>20</v>
      </c>
      <c r="BB1442">
        <v>0</v>
      </c>
      <c r="BC1442" t="s">
        <v>76</v>
      </c>
      <c r="BD1442">
        <v>0</v>
      </c>
      <c r="BE1442" t="s">
        <v>76</v>
      </c>
      <c r="BF1442">
        <v>8.8851599999999991</v>
      </c>
      <c r="BG1442" t="s">
        <v>5808</v>
      </c>
    </row>
    <row r="1443" spans="1:59" x14ac:dyDescent="0.25">
      <c r="A1443" t="s">
        <v>1628</v>
      </c>
      <c r="B1443" t="s">
        <v>156</v>
      </c>
      <c r="C1443">
        <v>3</v>
      </c>
      <c r="D1443">
        <v>219</v>
      </c>
      <c r="E1443" t="s">
        <v>91</v>
      </c>
      <c r="F1443" t="s">
        <v>66</v>
      </c>
      <c r="G1443" t="s">
        <v>67</v>
      </c>
      <c r="H1443" t="s">
        <v>68</v>
      </c>
      <c r="I1443" t="s">
        <v>6</v>
      </c>
      <c r="J1443" t="s">
        <v>7</v>
      </c>
      <c r="K1443" t="s">
        <v>70</v>
      </c>
      <c r="L1443">
        <v>57</v>
      </c>
      <c r="M1443">
        <v>1907386</v>
      </c>
      <c r="N1443">
        <v>20</v>
      </c>
      <c r="O1443">
        <v>5</v>
      </c>
      <c r="P1443" t="s">
        <v>111</v>
      </c>
      <c r="Q1443" t="s">
        <v>4483</v>
      </c>
      <c r="R1443">
        <v>20</v>
      </c>
      <c r="T1443">
        <v>3</v>
      </c>
      <c r="U1443">
        <v>6</v>
      </c>
      <c r="V1443">
        <v>2</v>
      </c>
      <c r="W1443">
        <v>0</v>
      </c>
      <c r="X1443">
        <v>2</v>
      </c>
      <c r="Y1443">
        <v>7</v>
      </c>
      <c r="Z1443">
        <v>12</v>
      </c>
      <c r="AA1443">
        <v>15</v>
      </c>
      <c r="AB1443">
        <v>57</v>
      </c>
      <c r="AC1443">
        <v>11</v>
      </c>
      <c r="AD1443">
        <v>4</v>
      </c>
      <c r="AE1443">
        <v>10</v>
      </c>
      <c r="AF1443">
        <v>25</v>
      </c>
      <c r="AG1443">
        <v>0</v>
      </c>
      <c r="AH1443">
        <v>46</v>
      </c>
      <c r="AI1443">
        <v>32</v>
      </c>
      <c r="AJ1443">
        <v>36</v>
      </c>
      <c r="AK1443">
        <v>46</v>
      </c>
      <c r="AL1443">
        <v>0</v>
      </c>
      <c r="AM1443">
        <v>0.35087719298245612</v>
      </c>
      <c r="AN1443">
        <v>3.2727272727272729</v>
      </c>
      <c r="AO1443">
        <v>0</v>
      </c>
      <c r="AP1443" t="s">
        <v>103</v>
      </c>
      <c r="AQ1443" t="s">
        <v>73</v>
      </c>
      <c r="AR1443" t="s">
        <v>191</v>
      </c>
      <c r="AS1443">
        <v>0</v>
      </c>
      <c r="AT1443">
        <v>0</v>
      </c>
      <c r="AU1443">
        <v>0</v>
      </c>
      <c r="AV1443">
        <v>0</v>
      </c>
      <c r="AW1443">
        <v>0</v>
      </c>
      <c r="AX1443">
        <v>0</v>
      </c>
      <c r="AY1443">
        <v>0</v>
      </c>
      <c r="AZ1443" t="s">
        <v>80</v>
      </c>
      <c r="BA1443">
        <v>20</v>
      </c>
      <c r="BB1443">
        <v>0</v>
      </c>
      <c r="BC1443" t="s">
        <v>76</v>
      </c>
      <c r="BD1443">
        <v>0</v>
      </c>
      <c r="BE1443" t="s">
        <v>76</v>
      </c>
      <c r="BF1443">
        <v>6.0989493333333327</v>
      </c>
      <c r="BG1443" t="s">
        <v>5808</v>
      </c>
    </row>
    <row r="1444" spans="1:59" x14ac:dyDescent="0.25">
      <c r="A1444" t="s">
        <v>1629</v>
      </c>
      <c r="B1444" t="s">
        <v>156</v>
      </c>
      <c r="C1444">
        <v>3</v>
      </c>
      <c r="D1444">
        <v>220</v>
      </c>
      <c r="E1444" t="s">
        <v>91</v>
      </c>
      <c r="F1444" t="s">
        <v>66</v>
      </c>
      <c r="G1444" t="s">
        <v>67</v>
      </c>
      <c r="H1444" t="s">
        <v>68</v>
      </c>
      <c r="I1444" t="s">
        <v>6</v>
      </c>
      <c r="J1444" t="s">
        <v>3</v>
      </c>
      <c r="K1444" t="s">
        <v>70</v>
      </c>
      <c r="L1444">
        <v>50</v>
      </c>
      <c r="M1444">
        <v>1908696</v>
      </c>
      <c r="N1444">
        <v>20</v>
      </c>
      <c r="O1444">
        <v>5</v>
      </c>
      <c r="P1444" t="s">
        <v>111</v>
      </c>
      <c r="Q1444" t="s">
        <v>4483</v>
      </c>
      <c r="R1444">
        <v>20</v>
      </c>
      <c r="T1444">
        <v>22</v>
      </c>
      <c r="U1444">
        <v>25</v>
      </c>
      <c r="V1444">
        <v>0</v>
      </c>
      <c r="W1444">
        <v>0</v>
      </c>
      <c r="X1444">
        <v>0</v>
      </c>
      <c r="Y1444">
        <v>0</v>
      </c>
      <c r="Z1444">
        <v>22</v>
      </c>
      <c r="AA1444">
        <v>25</v>
      </c>
      <c r="AB1444">
        <v>50</v>
      </c>
      <c r="AC1444">
        <v>48</v>
      </c>
      <c r="AD1444">
        <v>0</v>
      </c>
      <c r="AE1444">
        <v>0</v>
      </c>
      <c r="AF1444">
        <v>48</v>
      </c>
      <c r="AG1444">
        <v>0</v>
      </c>
      <c r="AH1444">
        <v>2</v>
      </c>
      <c r="AI1444">
        <v>2</v>
      </c>
      <c r="AJ1444">
        <v>2</v>
      </c>
      <c r="AK1444">
        <v>2</v>
      </c>
      <c r="AL1444">
        <v>0</v>
      </c>
      <c r="AM1444">
        <v>0.4</v>
      </c>
      <c r="AN1444">
        <v>0.18181818181818182</v>
      </c>
      <c r="AO1444">
        <v>0</v>
      </c>
      <c r="AP1444" t="s">
        <v>103</v>
      </c>
      <c r="AQ1444" t="s">
        <v>73</v>
      </c>
      <c r="AR1444" t="s">
        <v>191</v>
      </c>
      <c r="AS1444">
        <v>0</v>
      </c>
      <c r="AT1444">
        <v>0</v>
      </c>
      <c r="AU1444">
        <v>0</v>
      </c>
      <c r="AV1444">
        <v>0</v>
      </c>
      <c r="AW1444">
        <v>0</v>
      </c>
      <c r="AX1444">
        <v>0</v>
      </c>
      <c r="AY1444">
        <v>0</v>
      </c>
      <c r="AZ1444" t="s">
        <v>83</v>
      </c>
      <c r="BA1444">
        <v>20</v>
      </c>
      <c r="BB1444">
        <v>0</v>
      </c>
      <c r="BC1444" t="s">
        <v>76</v>
      </c>
      <c r="BD1444">
        <v>0</v>
      </c>
      <c r="BE1444" t="s">
        <v>76</v>
      </c>
      <c r="BF1444">
        <v>11.430045333333332</v>
      </c>
      <c r="BG1444" t="s">
        <v>5808</v>
      </c>
    </row>
    <row r="1445" spans="1:59" x14ac:dyDescent="0.25">
      <c r="A1445" t="s">
        <v>1630</v>
      </c>
      <c r="B1445" t="s">
        <v>156</v>
      </c>
      <c r="C1445">
        <v>3</v>
      </c>
      <c r="D1445">
        <v>221</v>
      </c>
      <c r="E1445" t="s">
        <v>91</v>
      </c>
      <c r="F1445" t="s">
        <v>66</v>
      </c>
      <c r="G1445" t="s">
        <v>67</v>
      </c>
      <c r="H1445" t="s">
        <v>68</v>
      </c>
      <c r="I1445" t="s">
        <v>6</v>
      </c>
      <c r="J1445" t="s">
        <v>3</v>
      </c>
      <c r="K1445" t="s">
        <v>70</v>
      </c>
      <c r="L1445">
        <v>50</v>
      </c>
      <c r="M1445">
        <v>1908600</v>
      </c>
      <c r="N1445">
        <v>20</v>
      </c>
      <c r="O1445">
        <v>5</v>
      </c>
      <c r="P1445" t="s">
        <v>111</v>
      </c>
      <c r="Q1445" t="s">
        <v>4483</v>
      </c>
      <c r="R1445">
        <v>20</v>
      </c>
      <c r="T1445">
        <v>22</v>
      </c>
      <c r="U1445">
        <v>25</v>
      </c>
      <c r="V1445">
        <v>0</v>
      </c>
      <c r="W1445">
        <v>0</v>
      </c>
      <c r="X1445">
        <v>0</v>
      </c>
      <c r="Y1445">
        <v>0</v>
      </c>
      <c r="Z1445">
        <v>22</v>
      </c>
      <c r="AA1445">
        <v>25</v>
      </c>
      <c r="AB1445">
        <v>50</v>
      </c>
      <c r="AC1445">
        <v>44</v>
      </c>
      <c r="AD1445">
        <v>0</v>
      </c>
      <c r="AE1445">
        <v>0</v>
      </c>
      <c r="AF1445">
        <v>44</v>
      </c>
      <c r="AG1445">
        <v>0</v>
      </c>
      <c r="AH1445">
        <v>6</v>
      </c>
      <c r="AI1445">
        <v>6</v>
      </c>
      <c r="AJ1445">
        <v>6</v>
      </c>
      <c r="AK1445">
        <v>6</v>
      </c>
      <c r="AL1445">
        <v>0</v>
      </c>
      <c r="AM1445">
        <v>0.4</v>
      </c>
      <c r="AN1445">
        <v>0.54545454545454541</v>
      </c>
      <c r="AO1445">
        <v>0</v>
      </c>
      <c r="AP1445" t="s">
        <v>103</v>
      </c>
      <c r="AQ1445" t="s">
        <v>73</v>
      </c>
      <c r="AR1445" t="s">
        <v>191</v>
      </c>
      <c r="AS1445">
        <v>0</v>
      </c>
      <c r="AT1445">
        <v>0</v>
      </c>
      <c r="AU1445">
        <v>0</v>
      </c>
      <c r="AV1445">
        <v>0</v>
      </c>
      <c r="AW1445">
        <v>0</v>
      </c>
      <c r="AX1445">
        <v>0</v>
      </c>
      <c r="AY1445">
        <v>0</v>
      </c>
      <c r="AZ1445" t="s">
        <v>83</v>
      </c>
      <c r="BA1445">
        <v>20</v>
      </c>
      <c r="BB1445">
        <v>0</v>
      </c>
      <c r="BC1445" t="s">
        <v>81</v>
      </c>
      <c r="BD1445">
        <v>0</v>
      </c>
      <c r="BE1445" t="s">
        <v>76</v>
      </c>
      <c r="BF1445">
        <v>7.6785333333333332</v>
      </c>
      <c r="BG1445" t="s">
        <v>5808</v>
      </c>
    </row>
    <row r="1446" spans="1:59" x14ac:dyDescent="0.25">
      <c r="A1446" t="s">
        <v>4526</v>
      </c>
      <c r="B1446" t="s">
        <v>156</v>
      </c>
      <c r="C1446">
        <v>3</v>
      </c>
      <c r="D1446">
        <v>882</v>
      </c>
      <c r="E1446" t="s">
        <v>91</v>
      </c>
      <c r="F1446" t="s">
        <v>66</v>
      </c>
      <c r="G1446" t="s">
        <v>67</v>
      </c>
      <c r="H1446" t="s">
        <v>68</v>
      </c>
      <c r="I1446" t="s">
        <v>4</v>
      </c>
      <c r="J1446" t="s">
        <v>3</v>
      </c>
      <c r="K1446" t="s">
        <v>283</v>
      </c>
      <c r="L1446">
        <v>57</v>
      </c>
      <c r="M1446">
        <v>3512579</v>
      </c>
      <c r="N1446">
        <v>0</v>
      </c>
      <c r="O1446">
        <v>5</v>
      </c>
      <c r="P1446" t="s">
        <v>111</v>
      </c>
      <c r="Q1446" t="s">
        <v>4480</v>
      </c>
      <c r="R1446">
        <v>17</v>
      </c>
      <c r="S1446" t="s">
        <v>4994</v>
      </c>
      <c r="T1446">
        <v>0</v>
      </c>
      <c r="U1446">
        <v>0</v>
      </c>
      <c r="V1446">
        <v>0</v>
      </c>
      <c r="W1446">
        <v>0</v>
      </c>
      <c r="X1446">
        <v>0</v>
      </c>
      <c r="Y1446">
        <v>38</v>
      </c>
      <c r="Z1446">
        <v>29</v>
      </c>
      <c r="AA1446">
        <v>38</v>
      </c>
      <c r="AB1446">
        <v>57</v>
      </c>
      <c r="AC1446">
        <v>0</v>
      </c>
      <c r="AD1446">
        <v>0</v>
      </c>
      <c r="AE1446">
        <v>62</v>
      </c>
      <c r="AF1446">
        <v>62</v>
      </c>
      <c r="AG1446">
        <v>0</v>
      </c>
      <c r="AH1446">
        <v>0</v>
      </c>
      <c r="AI1446">
        <v>-5</v>
      </c>
      <c r="AJ1446">
        <v>-5</v>
      </c>
      <c r="AK1446">
        <v>57</v>
      </c>
      <c r="AL1446">
        <v>57</v>
      </c>
      <c r="AM1446">
        <v>0</v>
      </c>
      <c r="AN1446">
        <v>-0.45454545454545459</v>
      </c>
      <c r="AO1446">
        <v>0</v>
      </c>
      <c r="AP1446" t="s">
        <v>2704</v>
      </c>
      <c r="AQ1446" t="s">
        <v>73</v>
      </c>
      <c r="AR1446" t="s">
        <v>191</v>
      </c>
      <c r="AS1446">
        <v>0</v>
      </c>
      <c r="AT1446">
        <v>0</v>
      </c>
      <c r="AU1446">
        <v>0</v>
      </c>
      <c r="AV1446">
        <v>0</v>
      </c>
      <c r="AW1446">
        <v>0</v>
      </c>
      <c r="AX1446">
        <v>0</v>
      </c>
      <c r="AY1446">
        <v>0</v>
      </c>
      <c r="AZ1446" t="s">
        <v>83</v>
      </c>
      <c r="BA1446">
        <v>0</v>
      </c>
      <c r="BB1446">
        <v>0</v>
      </c>
      <c r="BC1446" t="s">
        <v>75</v>
      </c>
      <c r="BD1446">
        <v>0</v>
      </c>
      <c r="BE1446" t="s">
        <v>76</v>
      </c>
      <c r="BF1446">
        <v>0</v>
      </c>
      <c r="BG1446" t="s">
        <v>5809</v>
      </c>
    </row>
    <row r="1447" spans="1:59" x14ac:dyDescent="0.25">
      <c r="A1447" t="s">
        <v>4527</v>
      </c>
      <c r="B1447" t="s">
        <v>156</v>
      </c>
      <c r="C1447">
        <v>3</v>
      </c>
      <c r="D1447">
        <v>883</v>
      </c>
      <c r="E1447" t="s">
        <v>91</v>
      </c>
      <c r="F1447" t="s">
        <v>66</v>
      </c>
      <c r="G1447" t="s">
        <v>67</v>
      </c>
      <c r="H1447" t="s">
        <v>68</v>
      </c>
      <c r="I1447" t="s">
        <v>4</v>
      </c>
      <c r="J1447" t="s">
        <v>3</v>
      </c>
      <c r="K1447" t="s">
        <v>283</v>
      </c>
      <c r="L1447">
        <v>57</v>
      </c>
      <c r="M1447">
        <v>3512581</v>
      </c>
      <c r="N1447">
        <v>0</v>
      </c>
      <c r="O1447">
        <v>5</v>
      </c>
      <c r="P1447" t="s">
        <v>111</v>
      </c>
      <c r="Q1447" t="s">
        <v>4480</v>
      </c>
      <c r="R1447">
        <v>17</v>
      </c>
      <c r="S1447" t="s">
        <v>4995</v>
      </c>
      <c r="T1447">
        <v>0</v>
      </c>
      <c r="U1447">
        <v>0</v>
      </c>
      <c r="V1447">
        <v>0</v>
      </c>
      <c r="W1447">
        <v>0</v>
      </c>
      <c r="X1447">
        <v>0</v>
      </c>
      <c r="Y1447">
        <v>37</v>
      </c>
      <c r="Z1447">
        <v>29</v>
      </c>
      <c r="AA1447">
        <v>37</v>
      </c>
      <c r="AB1447">
        <v>57</v>
      </c>
      <c r="AC1447">
        <v>0</v>
      </c>
      <c r="AD1447">
        <v>0</v>
      </c>
      <c r="AE1447">
        <v>61</v>
      </c>
      <c r="AF1447">
        <v>61</v>
      </c>
      <c r="AG1447">
        <v>0</v>
      </c>
      <c r="AH1447">
        <v>0</v>
      </c>
      <c r="AI1447">
        <v>-4</v>
      </c>
      <c r="AJ1447">
        <v>-4</v>
      </c>
      <c r="AK1447">
        <v>57</v>
      </c>
      <c r="AL1447">
        <v>57</v>
      </c>
      <c r="AM1447">
        <v>0</v>
      </c>
      <c r="AN1447">
        <v>-0.36363636363636365</v>
      </c>
      <c r="AO1447">
        <v>0</v>
      </c>
      <c r="AP1447" t="s">
        <v>2704</v>
      </c>
      <c r="AQ1447" t="s">
        <v>73</v>
      </c>
      <c r="AR1447" t="s">
        <v>191</v>
      </c>
      <c r="AS1447">
        <v>0</v>
      </c>
      <c r="AT1447">
        <v>0</v>
      </c>
      <c r="AU1447">
        <v>0</v>
      </c>
      <c r="AV1447">
        <v>0</v>
      </c>
      <c r="AW1447">
        <v>0</v>
      </c>
      <c r="AX1447">
        <v>0</v>
      </c>
      <c r="AY1447">
        <v>0</v>
      </c>
      <c r="AZ1447" t="s">
        <v>83</v>
      </c>
      <c r="BA1447">
        <v>0</v>
      </c>
      <c r="BB1447">
        <v>0</v>
      </c>
      <c r="BC1447" t="s">
        <v>76</v>
      </c>
      <c r="BD1447">
        <v>0</v>
      </c>
      <c r="BE1447" t="s">
        <v>76</v>
      </c>
      <c r="BF1447">
        <v>0</v>
      </c>
      <c r="BG1447" t="s">
        <v>5809</v>
      </c>
    </row>
    <row r="1448" spans="1:59" x14ac:dyDescent="0.25">
      <c r="A1448" t="s">
        <v>4528</v>
      </c>
      <c r="B1448" t="s">
        <v>156</v>
      </c>
      <c r="C1448">
        <v>3</v>
      </c>
      <c r="D1448">
        <v>884</v>
      </c>
      <c r="E1448" t="s">
        <v>91</v>
      </c>
      <c r="F1448" t="s">
        <v>66</v>
      </c>
      <c r="G1448" t="s">
        <v>67</v>
      </c>
      <c r="H1448" t="s">
        <v>68</v>
      </c>
      <c r="I1448" t="s">
        <v>4</v>
      </c>
      <c r="J1448" t="s">
        <v>3</v>
      </c>
      <c r="K1448" t="s">
        <v>283</v>
      </c>
      <c r="L1448">
        <v>57</v>
      </c>
      <c r="M1448">
        <v>3512583</v>
      </c>
      <c r="N1448">
        <v>0</v>
      </c>
      <c r="O1448">
        <v>5</v>
      </c>
      <c r="P1448" t="s">
        <v>111</v>
      </c>
      <c r="Q1448" t="s">
        <v>4480</v>
      </c>
      <c r="R1448">
        <v>17</v>
      </c>
      <c r="S1448" t="s">
        <v>4996</v>
      </c>
      <c r="T1448">
        <v>0</v>
      </c>
      <c r="U1448">
        <v>0</v>
      </c>
      <c r="V1448">
        <v>0</v>
      </c>
      <c r="W1448">
        <v>0</v>
      </c>
      <c r="X1448">
        <v>0</v>
      </c>
      <c r="Y1448">
        <v>37</v>
      </c>
      <c r="Z1448">
        <v>28</v>
      </c>
      <c r="AA1448">
        <v>37</v>
      </c>
      <c r="AB1448">
        <v>57</v>
      </c>
      <c r="AC1448">
        <v>0</v>
      </c>
      <c r="AD1448">
        <v>0</v>
      </c>
      <c r="AE1448">
        <v>61</v>
      </c>
      <c r="AF1448">
        <v>61</v>
      </c>
      <c r="AG1448">
        <v>0</v>
      </c>
      <c r="AH1448">
        <v>0</v>
      </c>
      <c r="AI1448">
        <v>-4</v>
      </c>
      <c r="AJ1448">
        <v>-4</v>
      </c>
      <c r="AK1448">
        <v>57</v>
      </c>
      <c r="AL1448">
        <v>57</v>
      </c>
      <c r="AM1448">
        <v>0</v>
      </c>
      <c r="AN1448">
        <v>-0.36363636363636365</v>
      </c>
      <c r="AO1448">
        <v>0</v>
      </c>
      <c r="AP1448" t="s">
        <v>2704</v>
      </c>
      <c r="AQ1448" t="s">
        <v>73</v>
      </c>
      <c r="AR1448" t="s">
        <v>191</v>
      </c>
      <c r="AS1448">
        <v>0</v>
      </c>
      <c r="AT1448">
        <v>0</v>
      </c>
      <c r="AU1448">
        <v>0</v>
      </c>
      <c r="AV1448">
        <v>0</v>
      </c>
      <c r="AW1448">
        <v>0</v>
      </c>
      <c r="AX1448">
        <v>0</v>
      </c>
      <c r="AY1448">
        <v>0</v>
      </c>
      <c r="AZ1448" t="s">
        <v>83</v>
      </c>
      <c r="BA1448">
        <v>0</v>
      </c>
      <c r="BB1448">
        <v>0</v>
      </c>
      <c r="BC1448" t="s">
        <v>76</v>
      </c>
      <c r="BD1448">
        <v>0</v>
      </c>
      <c r="BE1448" t="s">
        <v>76</v>
      </c>
      <c r="BF1448">
        <v>0</v>
      </c>
      <c r="BG1448" t="s">
        <v>5809</v>
      </c>
    </row>
    <row r="1449" spans="1:59" x14ac:dyDescent="0.25">
      <c r="A1449" t="s">
        <v>4529</v>
      </c>
      <c r="B1449" t="s">
        <v>156</v>
      </c>
      <c r="C1449">
        <v>3</v>
      </c>
      <c r="D1449">
        <v>885</v>
      </c>
      <c r="E1449" t="s">
        <v>91</v>
      </c>
      <c r="F1449" t="s">
        <v>66</v>
      </c>
      <c r="G1449" t="s">
        <v>67</v>
      </c>
      <c r="H1449" t="s">
        <v>68</v>
      </c>
      <c r="I1449" t="s">
        <v>4</v>
      </c>
      <c r="J1449" t="s">
        <v>3</v>
      </c>
      <c r="K1449" t="s">
        <v>283</v>
      </c>
      <c r="L1449">
        <v>57</v>
      </c>
      <c r="M1449">
        <v>3512585</v>
      </c>
      <c r="N1449">
        <v>0</v>
      </c>
      <c r="O1449">
        <v>5</v>
      </c>
      <c r="P1449" t="s">
        <v>111</v>
      </c>
      <c r="Q1449" t="s">
        <v>4480</v>
      </c>
      <c r="R1449">
        <v>17</v>
      </c>
      <c r="S1449" t="s">
        <v>4997</v>
      </c>
      <c r="T1449">
        <v>0</v>
      </c>
      <c r="U1449">
        <v>0</v>
      </c>
      <c r="V1449">
        <v>0</v>
      </c>
      <c r="W1449">
        <v>0</v>
      </c>
      <c r="X1449">
        <v>0</v>
      </c>
      <c r="Y1449">
        <v>38</v>
      </c>
      <c r="Z1449">
        <v>29</v>
      </c>
      <c r="AA1449">
        <v>38</v>
      </c>
      <c r="AB1449">
        <v>57</v>
      </c>
      <c r="AC1449">
        <v>0</v>
      </c>
      <c r="AD1449">
        <v>0</v>
      </c>
      <c r="AE1449">
        <v>62</v>
      </c>
      <c r="AF1449">
        <v>62</v>
      </c>
      <c r="AG1449">
        <v>0</v>
      </c>
      <c r="AH1449">
        <v>0</v>
      </c>
      <c r="AI1449">
        <v>-5</v>
      </c>
      <c r="AJ1449">
        <v>-5</v>
      </c>
      <c r="AK1449">
        <v>57</v>
      </c>
      <c r="AL1449">
        <v>57</v>
      </c>
      <c r="AM1449">
        <v>0</v>
      </c>
      <c r="AN1449">
        <v>-0.45454545454545459</v>
      </c>
      <c r="AO1449">
        <v>0</v>
      </c>
      <c r="AP1449" t="s">
        <v>2704</v>
      </c>
      <c r="AQ1449" t="s">
        <v>73</v>
      </c>
      <c r="AR1449" t="s">
        <v>191</v>
      </c>
      <c r="AS1449">
        <v>0</v>
      </c>
      <c r="AT1449">
        <v>0</v>
      </c>
      <c r="AU1449">
        <v>0</v>
      </c>
      <c r="AV1449">
        <v>0</v>
      </c>
      <c r="AW1449">
        <v>0</v>
      </c>
      <c r="AX1449">
        <v>0</v>
      </c>
      <c r="AY1449">
        <v>0</v>
      </c>
      <c r="AZ1449" t="s">
        <v>83</v>
      </c>
      <c r="BA1449">
        <v>0</v>
      </c>
      <c r="BB1449">
        <v>0</v>
      </c>
      <c r="BC1449" t="s">
        <v>76</v>
      </c>
      <c r="BD1449">
        <v>0</v>
      </c>
      <c r="BE1449" t="s">
        <v>76</v>
      </c>
      <c r="BF1449">
        <v>0</v>
      </c>
      <c r="BG1449" t="s">
        <v>5809</v>
      </c>
    </row>
    <row r="1450" spans="1:59" x14ac:dyDescent="0.25">
      <c r="A1450" t="s">
        <v>4530</v>
      </c>
      <c r="B1450" t="s">
        <v>156</v>
      </c>
      <c r="C1450">
        <v>3</v>
      </c>
      <c r="D1450">
        <v>886</v>
      </c>
      <c r="E1450" t="s">
        <v>91</v>
      </c>
      <c r="F1450" t="s">
        <v>66</v>
      </c>
      <c r="G1450" t="s">
        <v>67</v>
      </c>
      <c r="H1450" t="s">
        <v>68</v>
      </c>
      <c r="I1450" t="s">
        <v>4</v>
      </c>
      <c r="J1450" t="s">
        <v>3</v>
      </c>
      <c r="K1450" t="s">
        <v>283</v>
      </c>
      <c r="L1450">
        <v>57</v>
      </c>
      <c r="M1450">
        <v>3512587</v>
      </c>
      <c r="N1450">
        <v>0</v>
      </c>
      <c r="O1450">
        <v>5</v>
      </c>
      <c r="P1450" t="s">
        <v>111</v>
      </c>
      <c r="Q1450" t="s">
        <v>4480</v>
      </c>
      <c r="R1450">
        <v>17</v>
      </c>
      <c r="S1450" t="s">
        <v>4998</v>
      </c>
      <c r="T1450">
        <v>0</v>
      </c>
      <c r="U1450">
        <v>0</v>
      </c>
      <c r="V1450">
        <v>0</v>
      </c>
      <c r="W1450">
        <v>0</v>
      </c>
      <c r="X1450">
        <v>0</v>
      </c>
      <c r="Y1450">
        <v>0</v>
      </c>
      <c r="Z1450">
        <v>0</v>
      </c>
      <c r="AA1450">
        <v>0</v>
      </c>
      <c r="AB1450">
        <v>57</v>
      </c>
      <c r="AC1450">
        <v>0</v>
      </c>
      <c r="AD1450">
        <v>0</v>
      </c>
      <c r="AE1450">
        <v>0</v>
      </c>
      <c r="AF1450">
        <v>0</v>
      </c>
      <c r="AG1450">
        <v>0</v>
      </c>
      <c r="AH1450">
        <v>0</v>
      </c>
      <c r="AI1450">
        <v>57</v>
      </c>
      <c r="AJ1450">
        <v>57</v>
      </c>
      <c r="AK1450">
        <v>57</v>
      </c>
      <c r="AL1450">
        <v>57</v>
      </c>
      <c r="AM1450">
        <v>0</v>
      </c>
      <c r="AN1450">
        <v>5.1818181818181817</v>
      </c>
      <c r="AO1450">
        <v>0</v>
      </c>
      <c r="AP1450" t="s">
        <v>2704</v>
      </c>
      <c r="AQ1450" t="s">
        <v>86</v>
      </c>
      <c r="AR1450" t="s">
        <v>191</v>
      </c>
      <c r="AS1450">
        <v>0</v>
      </c>
      <c r="AT1450">
        <v>0</v>
      </c>
      <c r="AU1450">
        <v>0</v>
      </c>
      <c r="AV1450">
        <v>0</v>
      </c>
      <c r="AW1450">
        <v>0</v>
      </c>
      <c r="AX1450">
        <v>0</v>
      </c>
      <c r="AY1450">
        <v>0</v>
      </c>
      <c r="AZ1450" t="s">
        <v>83</v>
      </c>
      <c r="BA1450">
        <v>0</v>
      </c>
      <c r="BB1450">
        <v>0</v>
      </c>
      <c r="BC1450" t="s">
        <v>76</v>
      </c>
      <c r="BD1450">
        <v>0</v>
      </c>
      <c r="BE1450" t="s">
        <v>76</v>
      </c>
      <c r="BF1450">
        <v>0</v>
      </c>
      <c r="BG1450" t="s">
        <v>5809</v>
      </c>
    </row>
    <row r="1451" spans="1:59" x14ac:dyDescent="0.25">
      <c r="A1451" t="s">
        <v>4531</v>
      </c>
      <c r="B1451" t="s">
        <v>156</v>
      </c>
      <c r="C1451">
        <v>3</v>
      </c>
      <c r="D1451">
        <v>887</v>
      </c>
      <c r="E1451" t="s">
        <v>91</v>
      </c>
      <c r="F1451" t="s">
        <v>66</v>
      </c>
      <c r="G1451" t="s">
        <v>67</v>
      </c>
      <c r="H1451" t="s">
        <v>68</v>
      </c>
      <c r="I1451" t="s">
        <v>4</v>
      </c>
      <c r="J1451" t="s">
        <v>3</v>
      </c>
      <c r="K1451" t="s">
        <v>283</v>
      </c>
      <c r="L1451">
        <v>57</v>
      </c>
      <c r="M1451">
        <v>3512589</v>
      </c>
      <c r="N1451">
        <v>0</v>
      </c>
      <c r="O1451">
        <v>5</v>
      </c>
      <c r="P1451" t="s">
        <v>111</v>
      </c>
      <c r="Q1451" t="s">
        <v>4480</v>
      </c>
      <c r="R1451">
        <v>17</v>
      </c>
      <c r="S1451" t="s">
        <v>4999</v>
      </c>
      <c r="T1451">
        <v>0</v>
      </c>
      <c r="U1451">
        <v>0</v>
      </c>
      <c r="V1451">
        <v>0</v>
      </c>
      <c r="W1451">
        <v>0</v>
      </c>
      <c r="X1451">
        <v>0</v>
      </c>
      <c r="Y1451">
        <v>0</v>
      </c>
      <c r="Z1451">
        <v>0</v>
      </c>
      <c r="AA1451">
        <v>0</v>
      </c>
      <c r="AB1451">
        <v>57</v>
      </c>
      <c r="AC1451">
        <v>0</v>
      </c>
      <c r="AD1451">
        <v>0</v>
      </c>
      <c r="AE1451">
        <v>0</v>
      </c>
      <c r="AF1451">
        <v>0</v>
      </c>
      <c r="AG1451">
        <v>0</v>
      </c>
      <c r="AH1451">
        <v>0</v>
      </c>
      <c r="AI1451">
        <v>57</v>
      </c>
      <c r="AJ1451">
        <v>57</v>
      </c>
      <c r="AK1451">
        <v>57</v>
      </c>
      <c r="AL1451">
        <v>57</v>
      </c>
      <c r="AM1451">
        <v>0</v>
      </c>
      <c r="AN1451">
        <v>5.1818181818181817</v>
      </c>
      <c r="AO1451">
        <v>0</v>
      </c>
      <c r="AP1451" t="s">
        <v>2704</v>
      </c>
      <c r="AQ1451" t="s">
        <v>86</v>
      </c>
      <c r="AR1451" t="s">
        <v>191</v>
      </c>
      <c r="AS1451">
        <v>0</v>
      </c>
      <c r="AT1451">
        <v>0</v>
      </c>
      <c r="AU1451">
        <v>0</v>
      </c>
      <c r="AV1451">
        <v>0</v>
      </c>
      <c r="AW1451">
        <v>0</v>
      </c>
      <c r="AX1451">
        <v>0</v>
      </c>
      <c r="AY1451">
        <v>0</v>
      </c>
      <c r="AZ1451" t="s">
        <v>83</v>
      </c>
      <c r="BA1451">
        <v>0</v>
      </c>
      <c r="BB1451">
        <v>0</v>
      </c>
      <c r="BC1451" t="s">
        <v>76</v>
      </c>
      <c r="BD1451">
        <v>0</v>
      </c>
      <c r="BE1451" t="s">
        <v>76</v>
      </c>
      <c r="BF1451">
        <v>0</v>
      </c>
      <c r="BG1451" t="s">
        <v>5809</v>
      </c>
    </row>
    <row r="1452" spans="1:59" x14ac:dyDescent="0.25">
      <c r="A1452" t="s">
        <v>4532</v>
      </c>
      <c r="B1452" t="s">
        <v>156</v>
      </c>
      <c r="C1452">
        <v>3</v>
      </c>
      <c r="D1452">
        <v>888</v>
      </c>
      <c r="E1452" t="s">
        <v>91</v>
      </c>
      <c r="F1452" t="s">
        <v>66</v>
      </c>
      <c r="G1452" t="s">
        <v>67</v>
      </c>
      <c r="H1452" t="s">
        <v>68</v>
      </c>
      <c r="I1452" t="s">
        <v>4</v>
      </c>
      <c r="J1452" t="s">
        <v>3</v>
      </c>
      <c r="K1452" t="s">
        <v>283</v>
      </c>
      <c r="L1452">
        <v>57</v>
      </c>
      <c r="M1452">
        <v>3512591</v>
      </c>
      <c r="N1452">
        <v>0</v>
      </c>
      <c r="O1452">
        <v>5</v>
      </c>
      <c r="P1452" t="s">
        <v>111</v>
      </c>
      <c r="Q1452" t="s">
        <v>4480</v>
      </c>
      <c r="R1452">
        <v>17</v>
      </c>
      <c r="S1452" t="s">
        <v>5000</v>
      </c>
      <c r="T1452">
        <v>0</v>
      </c>
      <c r="U1452">
        <v>0</v>
      </c>
      <c r="V1452">
        <v>0</v>
      </c>
      <c r="W1452">
        <v>0</v>
      </c>
      <c r="X1452">
        <v>0</v>
      </c>
      <c r="Y1452">
        <v>0</v>
      </c>
      <c r="Z1452">
        <v>0</v>
      </c>
      <c r="AA1452">
        <v>0</v>
      </c>
      <c r="AB1452">
        <v>57</v>
      </c>
      <c r="AC1452">
        <v>0</v>
      </c>
      <c r="AD1452">
        <v>0</v>
      </c>
      <c r="AE1452">
        <v>0</v>
      </c>
      <c r="AF1452">
        <v>0</v>
      </c>
      <c r="AG1452">
        <v>0</v>
      </c>
      <c r="AH1452">
        <v>0</v>
      </c>
      <c r="AI1452">
        <v>57</v>
      </c>
      <c r="AJ1452">
        <v>57</v>
      </c>
      <c r="AK1452">
        <v>57</v>
      </c>
      <c r="AL1452">
        <v>57</v>
      </c>
      <c r="AM1452">
        <v>0</v>
      </c>
      <c r="AN1452">
        <v>5.1818181818181817</v>
      </c>
      <c r="AO1452">
        <v>0</v>
      </c>
      <c r="AP1452" t="s">
        <v>2704</v>
      </c>
      <c r="AQ1452" t="s">
        <v>86</v>
      </c>
      <c r="AR1452" t="s">
        <v>191</v>
      </c>
      <c r="AS1452">
        <v>0</v>
      </c>
      <c r="AT1452">
        <v>0</v>
      </c>
      <c r="AU1452">
        <v>0</v>
      </c>
      <c r="AV1452">
        <v>0</v>
      </c>
      <c r="AW1452">
        <v>0</v>
      </c>
      <c r="AX1452">
        <v>0</v>
      </c>
      <c r="AY1452">
        <v>0</v>
      </c>
      <c r="AZ1452" t="s">
        <v>83</v>
      </c>
      <c r="BA1452">
        <v>0</v>
      </c>
      <c r="BB1452">
        <v>0</v>
      </c>
      <c r="BC1452" t="s">
        <v>81</v>
      </c>
      <c r="BD1452">
        <v>0</v>
      </c>
      <c r="BE1452" t="s">
        <v>76</v>
      </c>
      <c r="BF1452">
        <v>0</v>
      </c>
      <c r="BG1452" t="s">
        <v>5809</v>
      </c>
    </row>
    <row r="1453" spans="1:59" x14ac:dyDescent="0.25">
      <c r="A1453" t="s">
        <v>2703</v>
      </c>
      <c r="B1453" t="s">
        <v>156</v>
      </c>
      <c r="C1453">
        <v>3</v>
      </c>
      <c r="D1453">
        <v>900</v>
      </c>
      <c r="E1453" t="s">
        <v>91</v>
      </c>
      <c r="F1453" t="s">
        <v>66</v>
      </c>
      <c r="G1453" t="s">
        <v>67</v>
      </c>
      <c r="H1453" t="s">
        <v>68</v>
      </c>
      <c r="I1453" t="s">
        <v>4</v>
      </c>
      <c r="J1453" t="s">
        <v>3</v>
      </c>
      <c r="K1453" t="s">
        <v>283</v>
      </c>
      <c r="L1453">
        <v>57</v>
      </c>
      <c r="M1453">
        <v>3509327</v>
      </c>
      <c r="N1453">
        <v>0</v>
      </c>
      <c r="O1453">
        <v>5</v>
      </c>
      <c r="P1453" t="s">
        <v>111</v>
      </c>
      <c r="Q1453" t="s">
        <v>4482</v>
      </c>
      <c r="R1453">
        <v>19</v>
      </c>
      <c r="S1453" t="s">
        <v>5001</v>
      </c>
      <c r="T1453">
        <v>0</v>
      </c>
      <c r="U1453">
        <v>0</v>
      </c>
      <c r="V1453">
        <v>0</v>
      </c>
      <c r="W1453">
        <v>0</v>
      </c>
      <c r="X1453">
        <v>0</v>
      </c>
      <c r="Y1453">
        <v>0</v>
      </c>
      <c r="Z1453">
        <v>0</v>
      </c>
      <c r="AA1453">
        <v>0</v>
      </c>
      <c r="AB1453">
        <v>57</v>
      </c>
      <c r="AC1453">
        <v>0</v>
      </c>
      <c r="AD1453">
        <v>0</v>
      </c>
      <c r="AE1453">
        <v>0</v>
      </c>
      <c r="AF1453">
        <v>0</v>
      </c>
      <c r="AG1453">
        <v>0</v>
      </c>
      <c r="AH1453">
        <v>0</v>
      </c>
      <c r="AI1453">
        <v>57</v>
      </c>
      <c r="AJ1453">
        <v>57</v>
      </c>
      <c r="AK1453">
        <v>57</v>
      </c>
      <c r="AL1453">
        <v>57</v>
      </c>
      <c r="AM1453">
        <v>0</v>
      </c>
      <c r="AN1453">
        <v>5.1818181818181817</v>
      </c>
      <c r="AO1453">
        <v>0</v>
      </c>
      <c r="AP1453" t="s">
        <v>2704</v>
      </c>
      <c r="AQ1453" t="s">
        <v>86</v>
      </c>
      <c r="AR1453" t="s">
        <v>191</v>
      </c>
      <c r="AS1453">
        <v>0</v>
      </c>
      <c r="AT1453">
        <v>0</v>
      </c>
      <c r="AU1453">
        <v>0</v>
      </c>
      <c r="AV1453">
        <v>0</v>
      </c>
      <c r="AW1453">
        <v>0</v>
      </c>
      <c r="AX1453">
        <v>0</v>
      </c>
      <c r="AY1453">
        <v>0</v>
      </c>
      <c r="AZ1453" t="s">
        <v>83</v>
      </c>
      <c r="BA1453">
        <v>0</v>
      </c>
      <c r="BB1453">
        <v>0</v>
      </c>
      <c r="BC1453" t="s">
        <v>75</v>
      </c>
      <c r="BD1453">
        <v>0</v>
      </c>
      <c r="BE1453" t="s">
        <v>76</v>
      </c>
      <c r="BF1453">
        <v>0</v>
      </c>
      <c r="BG1453" t="s">
        <v>5810</v>
      </c>
    </row>
    <row r="1454" spans="1:59" x14ac:dyDescent="0.25">
      <c r="A1454" t="s">
        <v>2705</v>
      </c>
      <c r="B1454" t="s">
        <v>156</v>
      </c>
      <c r="C1454">
        <v>3</v>
      </c>
      <c r="D1454">
        <v>901</v>
      </c>
      <c r="E1454" t="s">
        <v>91</v>
      </c>
      <c r="F1454" t="s">
        <v>66</v>
      </c>
      <c r="G1454" t="s">
        <v>67</v>
      </c>
      <c r="H1454" t="s">
        <v>68</v>
      </c>
      <c r="I1454" t="s">
        <v>4</v>
      </c>
      <c r="J1454" t="s">
        <v>3</v>
      </c>
      <c r="K1454" t="s">
        <v>283</v>
      </c>
      <c r="L1454">
        <v>57</v>
      </c>
      <c r="M1454">
        <v>3509329</v>
      </c>
      <c r="N1454">
        <v>0</v>
      </c>
      <c r="O1454">
        <v>5</v>
      </c>
      <c r="P1454" t="s">
        <v>111</v>
      </c>
      <c r="Q1454" t="s">
        <v>4482</v>
      </c>
      <c r="R1454">
        <v>19</v>
      </c>
      <c r="S1454" t="s">
        <v>5002</v>
      </c>
      <c r="T1454">
        <v>0</v>
      </c>
      <c r="U1454">
        <v>0</v>
      </c>
      <c r="V1454">
        <v>0</v>
      </c>
      <c r="W1454">
        <v>0</v>
      </c>
      <c r="X1454">
        <v>0</v>
      </c>
      <c r="Y1454">
        <v>0</v>
      </c>
      <c r="Z1454">
        <v>0</v>
      </c>
      <c r="AA1454">
        <v>0</v>
      </c>
      <c r="AB1454">
        <v>57</v>
      </c>
      <c r="AC1454">
        <v>0</v>
      </c>
      <c r="AD1454">
        <v>0</v>
      </c>
      <c r="AE1454">
        <v>0</v>
      </c>
      <c r="AF1454">
        <v>0</v>
      </c>
      <c r="AG1454">
        <v>0</v>
      </c>
      <c r="AH1454">
        <v>0</v>
      </c>
      <c r="AI1454">
        <v>57</v>
      </c>
      <c r="AJ1454">
        <v>57</v>
      </c>
      <c r="AK1454">
        <v>57</v>
      </c>
      <c r="AL1454">
        <v>57</v>
      </c>
      <c r="AM1454">
        <v>0</v>
      </c>
      <c r="AN1454">
        <v>5.1818181818181817</v>
      </c>
      <c r="AO1454">
        <v>0</v>
      </c>
      <c r="AP1454" t="s">
        <v>2704</v>
      </c>
      <c r="AQ1454" t="s">
        <v>86</v>
      </c>
      <c r="AR1454" t="s">
        <v>191</v>
      </c>
      <c r="AS1454">
        <v>0</v>
      </c>
      <c r="AT1454">
        <v>0</v>
      </c>
      <c r="AU1454">
        <v>0</v>
      </c>
      <c r="AV1454">
        <v>0</v>
      </c>
      <c r="AW1454">
        <v>0</v>
      </c>
      <c r="AX1454">
        <v>0</v>
      </c>
      <c r="AY1454">
        <v>0</v>
      </c>
      <c r="AZ1454" t="s">
        <v>83</v>
      </c>
      <c r="BA1454">
        <v>0</v>
      </c>
      <c r="BB1454">
        <v>0</v>
      </c>
      <c r="BC1454" t="s">
        <v>76</v>
      </c>
      <c r="BD1454">
        <v>0</v>
      </c>
      <c r="BE1454" t="s">
        <v>76</v>
      </c>
      <c r="BF1454">
        <v>0</v>
      </c>
      <c r="BG1454" t="s">
        <v>5810</v>
      </c>
    </row>
    <row r="1455" spans="1:59" x14ac:dyDescent="0.25">
      <c r="A1455" t="s">
        <v>2706</v>
      </c>
      <c r="B1455" t="s">
        <v>156</v>
      </c>
      <c r="C1455">
        <v>3</v>
      </c>
      <c r="D1455">
        <v>902</v>
      </c>
      <c r="E1455" t="s">
        <v>91</v>
      </c>
      <c r="F1455" t="s">
        <v>66</v>
      </c>
      <c r="G1455" t="s">
        <v>67</v>
      </c>
      <c r="H1455" t="s">
        <v>68</v>
      </c>
      <c r="I1455" t="s">
        <v>4</v>
      </c>
      <c r="J1455" t="s">
        <v>3</v>
      </c>
      <c r="K1455" t="s">
        <v>283</v>
      </c>
      <c r="L1455">
        <v>57</v>
      </c>
      <c r="M1455">
        <v>3509331</v>
      </c>
      <c r="N1455">
        <v>0</v>
      </c>
      <c r="O1455">
        <v>5</v>
      </c>
      <c r="P1455" t="s">
        <v>111</v>
      </c>
      <c r="Q1455" t="s">
        <v>4482</v>
      </c>
      <c r="R1455">
        <v>19</v>
      </c>
      <c r="S1455" t="s">
        <v>5003</v>
      </c>
      <c r="T1455">
        <v>0</v>
      </c>
      <c r="U1455">
        <v>0</v>
      </c>
      <c r="V1455">
        <v>0</v>
      </c>
      <c r="W1455">
        <v>0</v>
      </c>
      <c r="X1455">
        <v>0</v>
      </c>
      <c r="Y1455">
        <v>0</v>
      </c>
      <c r="Z1455">
        <v>0</v>
      </c>
      <c r="AA1455">
        <v>0</v>
      </c>
      <c r="AB1455">
        <v>57</v>
      </c>
      <c r="AC1455">
        <v>0</v>
      </c>
      <c r="AD1455">
        <v>0</v>
      </c>
      <c r="AE1455">
        <v>0</v>
      </c>
      <c r="AF1455">
        <v>0</v>
      </c>
      <c r="AG1455">
        <v>0</v>
      </c>
      <c r="AH1455">
        <v>0</v>
      </c>
      <c r="AI1455">
        <v>57</v>
      </c>
      <c r="AJ1455">
        <v>57</v>
      </c>
      <c r="AK1455">
        <v>57</v>
      </c>
      <c r="AL1455">
        <v>57</v>
      </c>
      <c r="AM1455">
        <v>0</v>
      </c>
      <c r="AN1455">
        <v>5.1818181818181817</v>
      </c>
      <c r="AO1455">
        <v>0</v>
      </c>
      <c r="AP1455" t="s">
        <v>2704</v>
      </c>
      <c r="AQ1455" t="s">
        <v>86</v>
      </c>
      <c r="AR1455" t="s">
        <v>191</v>
      </c>
      <c r="AS1455">
        <v>0</v>
      </c>
      <c r="AT1455">
        <v>0</v>
      </c>
      <c r="AU1455">
        <v>0</v>
      </c>
      <c r="AV1455">
        <v>0</v>
      </c>
      <c r="AW1455">
        <v>0</v>
      </c>
      <c r="AX1455">
        <v>0</v>
      </c>
      <c r="AY1455">
        <v>0</v>
      </c>
      <c r="AZ1455" t="s">
        <v>83</v>
      </c>
      <c r="BA1455">
        <v>0</v>
      </c>
      <c r="BB1455">
        <v>0</v>
      </c>
      <c r="BC1455" t="s">
        <v>76</v>
      </c>
      <c r="BD1455">
        <v>0</v>
      </c>
      <c r="BE1455" t="s">
        <v>76</v>
      </c>
      <c r="BF1455">
        <v>0</v>
      </c>
      <c r="BG1455" t="s">
        <v>5810</v>
      </c>
    </row>
    <row r="1456" spans="1:59" x14ac:dyDescent="0.25">
      <c r="A1456" t="s">
        <v>2707</v>
      </c>
      <c r="B1456" t="s">
        <v>156</v>
      </c>
      <c r="C1456">
        <v>3</v>
      </c>
      <c r="D1456">
        <v>903</v>
      </c>
      <c r="E1456" t="s">
        <v>91</v>
      </c>
      <c r="F1456" t="s">
        <v>66</v>
      </c>
      <c r="G1456" t="s">
        <v>67</v>
      </c>
      <c r="H1456" t="s">
        <v>68</v>
      </c>
      <c r="I1456" t="s">
        <v>4</v>
      </c>
      <c r="J1456" t="s">
        <v>3</v>
      </c>
      <c r="K1456" t="s">
        <v>283</v>
      </c>
      <c r="L1456">
        <v>57</v>
      </c>
      <c r="M1456">
        <v>3509333</v>
      </c>
      <c r="N1456">
        <v>0</v>
      </c>
      <c r="O1456">
        <v>5</v>
      </c>
      <c r="P1456" t="s">
        <v>111</v>
      </c>
      <c r="Q1456" t="s">
        <v>4482</v>
      </c>
      <c r="R1456">
        <v>19</v>
      </c>
      <c r="S1456" t="s">
        <v>5004</v>
      </c>
      <c r="T1456">
        <v>0</v>
      </c>
      <c r="U1456">
        <v>0</v>
      </c>
      <c r="V1456">
        <v>0</v>
      </c>
      <c r="W1456">
        <v>0</v>
      </c>
      <c r="X1456">
        <v>0</v>
      </c>
      <c r="Y1456">
        <v>37</v>
      </c>
      <c r="Z1456">
        <v>28</v>
      </c>
      <c r="AA1456">
        <v>37</v>
      </c>
      <c r="AB1456">
        <v>57</v>
      </c>
      <c r="AC1456">
        <v>0</v>
      </c>
      <c r="AD1456">
        <v>0</v>
      </c>
      <c r="AE1456">
        <v>61</v>
      </c>
      <c r="AF1456">
        <v>61</v>
      </c>
      <c r="AG1456">
        <v>0</v>
      </c>
      <c r="AH1456">
        <v>0</v>
      </c>
      <c r="AI1456">
        <v>-4</v>
      </c>
      <c r="AJ1456">
        <v>-4</v>
      </c>
      <c r="AK1456">
        <v>57</v>
      </c>
      <c r="AL1456">
        <v>57</v>
      </c>
      <c r="AM1456">
        <v>0</v>
      </c>
      <c r="AN1456">
        <v>-0.36363636363636365</v>
      </c>
      <c r="AO1456">
        <v>0</v>
      </c>
      <c r="AP1456" t="s">
        <v>2704</v>
      </c>
      <c r="AQ1456" t="s">
        <v>73</v>
      </c>
      <c r="AR1456" t="s">
        <v>191</v>
      </c>
      <c r="AS1456">
        <v>0</v>
      </c>
      <c r="AT1456">
        <v>0</v>
      </c>
      <c r="AU1456">
        <v>0</v>
      </c>
      <c r="AV1456">
        <v>0</v>
      </c>
      <c r="AW1456">
        <v>0</v>
      </c>
      <c r="AX1456">
        <v>0</v>
      </c>
      <c r="AY1456">
        <v>0</v>
      </c>
      <c r="AZ1456" t="s">
        <v>83</v>
      </c>
      <c r="BA1456">
        <v>0</v>
      </c>
      <c r="BB1456">
        <v>0</v>
      </c>
      <c r="BC1456" t="s">
        <v>76</v>
      </c>
      <c r="BD1456">
        <v>0</v>
      </c>
      <c r="BE1456" t="s">
        <v>76</v>
      </c>
      <c r="BF1456">
        <v>0</v>
      </c>
      <c r="BG1456" t="s">
        <v>5810</v>
      </c>
    </row>
    <row r="1457" spans="1:59" x14ac:dyDescent="0.25">
      <c r="A1457" t="s">
        <v>2708</v>
      </c>
      <c r="B1457" t="s">
        <v>156</v>
      </c>
      <c r="C1457">
        <v>3</v>
      </c>
      <c r="D1457">
        <v>904</v>
      </c>
      <c r="E1457" t="s">
        <v>91</v>
      </c>
      <c r="F1457" t="s">
        <v>66</v>
      </c>
      <c r="G1457" t="s">
        <v>67</v>
      </c>
      <c r="H1457" t="s">
        <v>68</v>
      </c>
      <c r="I1457" t="s">
        <v>4</v>
      </c>
      <c r="J1457" t="s">
        <v>3</v>
      </c>
      <c r="K1457" t="s">
        <v>283</v>
      </c>
      <c r="L1457">
        <v>57</v>
      </c>
      <c r="M1457">
        <v>3509335</v>
      </c>
      <c r="N1457">
        <v>0</v>
      </c>
      <c r="O1457">
        <v>5</v>
      </c>
      <c r="P1457" t="s">
        <v>111</v>
      </c>
      <c r="Q1457" t="s">
        <v>4482</v>
      </c>
      <c r="R1457">
        <v>19</v>
      </c>
      <c r="S1457" t="s">
        <v>5005</v>
      </c>
      <c r="T1457">
        <v>0</v>
      </c>
      <c r="U1457">
        <v>0</v>
      </c>
      <c r="V1457">
        <v>0</v>
      </c>
      <c r="W1457">
        <v>0</v>
      </c>
      <c r="X1457">
        <v>0</v>
      </c>
      <c r="Y1457">
        <v>37</v>
      </c>
      <c r="Z1457">
        <v>29</v>
      </c>
      <c r="AA1457">
        <v>37</v>
      </c>
      <c r="AB1457">
        <v>57</v>
      </c>
      <c r="AC1457">
        <v>0</v>
      </c>
      <c r="AD1457">
        <v>0</v>
      </c>
      <c r="AE1457">
        <v>61</v>
      </c>
      <c r="AF1457">
        <v>61</v>
      </c>
      <c r="AG1457">
        <v>0</v>
      </c>
      <c r="AH1457">
        <v>0</v>
      </c>
      <c r="AI1457">
        <v>-4</v>
      </c>
      <c r="AJ1457">
        <v>-4</v>
      </c>
      <c r="AK1457">
        <v>57</v>
      </c>
      <c r="AL1457">
        <v>57</v>
      </c>
      <c r="AM1457">
        <v>0</v>
      </c>
      <c r="AN1457">
        <v>-0.36363636363636365</v>
      </c>
      <c r="AO1457">
        <v>0</v>
      </c>
      <c r="AP1457" t="s">
        <v>2704</v>
      </c>
      <c r="AQ1457" t="s">
        <v>73</v>
      </c>
      <c r="AR1457" t="s">
        <v>191</v>
      </c>
      <c r="AS1457">
        <v>0</v>
      </c>
      <c r="AT1457">
        <v>0</v>
      </c>
      <c r="AU1457">
        <v>0</v>
      </c>
      <c r="AV1457">
        <v>0</v>
      </c>
      <c r="AW1457">
        <v>0</v>
      </c>
      <c r="AX1457">
        <v>0</v>
      </c>
      <c r="AY1457">
        <v>0</v>
      </c>
      <c r="AZ1457" t="s">
        <v>83</v>
      </c>
      <c r="BA1457">
        <v>0</v>
      </c>
      <c r="BB1457">
        <v>0</v>
      </c>
      <c r="BC1457" t="s">
        <v>76</v>
      </c>
      <c r="BD1457">
        <v>0</v>
      </c>
      <c r="BE1457" t="s">
        <v>76</v>
      </c>
      <c r="BF1457">
        <v>0</v>
      </c>
      <c r="BG1457" t="s">
        <v>5810</v>
      </c>
    </row>
    <row r="1458" spans="1:59" x14ac:dyDescent="0.25">
      <c r="A1458" t="s">
        <v>2709</v>
      </c>
      <c r="B1458" t="s">
        <v>156</v>
      </c>
      <c r="C1458">
        <v>3</v>
      </c>
      <c r="D1458">
        <v>905</v>
      </c>
      <c r="E1458" t="s">
        <v>91</v>
      </c>
      <c r="F1458" t="s">
        <v>66</v>
      </c>
      <c r="G1458" t="s">
        <v>67</v>
      </c>
      <c r="H1458" t="s">
        <v>68</v>
      </c>
      <c r="I1458" t="s">
        <v>4</v>
      </c>
      <c r="J1458" t="s">
        <v>3</v>
      </c>
      <c r="K1458" t="s">
        <v>283</v>
      </c>
      <c r="L1458">
        <v>57</v>
      </c>
      <c r="M1458">
        <v>3509337</v>
      </c>
      <c r="N1458">
        <v>0</v>
      </c>
      <c r="O1458">
        <v>5</v>
      </c>
      <c r="P1458" t="s">
        <v>111</v>
      </c>
      <c r="Q1458" t="s">
        <v>4482</v>
      </c>
      <c r="R1458">
        <v>19</v>
      </c>
      <c r="S1458" t="s">
        <v>5006</v>
      </c>
      <c r="T1458">
        <v>0</v>
      </c>
      <c r="U1458">
        <v>0</v>
      </c>
      <c r="V1458">
        <v>0</v>
      </c>
      <c r="W1458">
        <v>0</v>
      </c>
      <c r="X1458">
        <v>0</v>
      </c>
      <c r="Y1458">
        <v>36</v>
      </c>
      <c r="Z1458">
        <v>27</v>
      </c>
      <c r="AA1458">
        <v>36</v>
      </c>
      <c r="AB1458">
        <v>57</v>
      </c>
      <c r="AC1458">
        <v>0</v>
      </c>
      <c r="AD1458">
        <v>0</v>
      </c>
      <c r="AE1458">
        <v>60</v>
      </c>
      <c r="AF1458">
        <v>60</v>
      </c>
      <c r="AG1458">
        <v>0</v>
      </c>
      <c r="AH1458">
        <v>0</v>
      </c>
      <c r="AI1458">
        <v>-3</v>
      </c>
      <c r="AJ1458">
        <v>-3</v>
      </c>
      <c r="AK1458">
        <v>57</v>
      </c>
      <c r="AL1458">
        <v>57</v>
      </c>
      <c r="AM1458">
        <v>0</v>
      </c>
      <c r="AN1458">
        <v>-0.27272727272727271</v>
      </c>
      <c r="AO1458">
        <v>0</v>
      </c>
      <c r="AP1458" t="s">
        <v>2704</v>
      </c>
      <c r="AQ1458" t="s">
        <v>73</v>
      </c>
      <c r="AR1458" t="s">
        <v>191</v>
      </c>
      <c r="AS1458">
        <v>0</v>
      </c>
      <c r="AT1458">
        <v>0</v>
      </c>
      <c r="AU1458">
        <v>0</v>
      </c>
      <c r="AV1458">
        <v>0</v>
      </c>
      <c r="AW1458">
        <v>0</v>
      </c>
      <c r="AX1458">
        <v>0</v>
      </c>
      <c r="AY1458">
        <v>0</v>
      </c>
      <c r="AZ1458" t="s">
        <v>83</v>
      </c>
      <c r="BA1458">
        <v>0</v>
      </c>
      <c r="BB1458">
        <v>0</v>
      </c>
      <c r="BC1458" t="s">
        <v>76</v>
      </c>
      <c r="BD1458">
        <v>0</v>
      </c>
      <c r="BE1458" t="s">
        <v>76</v>
      </c>
      <c r="BF1458">
        <v>0</v>
      </c>
      <c r="BG1458" t="s">
        <v>5810</v>
      </c>
    </row>
    <row r="1459" spans="1:59" x14ac:dyDescent="0.25">
      <c r="A1459" t="s">
        <v>4533</v>
      </c>
      <c r="B1459" t="s">
        <v>156</v>
      </c>
      <c r="C1459">
        <v>3</v>
      </c>
      <c r="D1459">
        <v>906</v>
      </c>
      <c r="E1459" t="s">
        <v>91</v>
      </c>
      <c r="F1459" t="s">
        <v>66</v>
      </c>
      <c r="G1459" t="s">
        <v>67</v>
      </c>
      <c r="H1459" t="s">
        <v>68</v>
      </c>
      <c r="I1459" t="s">
        <v>4</v>
      </c>
      <c r="J1459" t="s">
        <v>3</v>
      </c>
      <c r="K1459" t="s">
        <v>283</v>
      </c>
      <c r="L1459">
        <v>57</v>
      </c>
      <c r="M1459">
        <v>3531868</v>
      </c>
      <c r="N1459">
        <v>0</v>
      </c>
      <c r="O1459">
        <v>5</v>
      </c>
      <c r="P1459" t="s">
        <v>111</v>
      </c>
      <c r="Q1459" t="s">
        <v>4482</v>
      </c>
      <c r="R1459">
        <v>19</v>
      </c>
      <c r="S1459" t="s">
        <v>5007</v>
      </c>
      <c r="T1459">
        <v>0</v>
      </c>
      <c r="U1459">
        <v>0</v>
      </c>
      <c r="V1459">
        <v>0</v>
      </c>
      <c r="W1459">
        <v>0</v>
      </c>
      <c r="X1459">
        <v>0</v>
      </c>
      <c r="Y1459">
        <v>0</v>
      </c>
      <c r="Z1459">
        <v>0</v>
      </c>
      <c r="AA1459">
        <v>0</v>
      </c>
      <c r="AB1459">
        <v>57</v>
      </c>
      <c r="AC1459">
        <v>0</v>
      </c>
      <c r="AD1459">
        <v>0</v>
      </c>
      <c r="AE1459">
        <v>0</v>
      </c>
      <c r="AF1459">
        <v>0</v>
      </c>
      <c r="AG1459">
        <v>0</v>
      </c>
      <c r="AH1459">
        <v>0</v>
      </c>
      <c r="AI1459">
        <v>57</v>
      </c>
      <c r="AJ1459">
        <v>57</v>
      </c>
      <c r="AK1459">
        <v>57</v>
      </c>
      <c r="AL1459">
        <v>57</v>
      </c>
      <c r="AM1459">
        <v>0</v>
      </c>
      <c r="AN1459">
        <v>5.1818181818181817</v>
      </c>
      <c r="AO1459">
        <v>0</v>
      </c>
      <c r="AP1459" t="s">
        <v>2704</v>
      </c>
      <c r="AQ1459" t="s">
        <v>86</v>
      </c>
      <c r="AR1459" t="s">
        <v>191</v>
      </c>
      <c r="AS1459">
        <v>0</v>
      </c>
      <c r="AT1459">
        <v>0</v>
      </c>
      <c r="AU1459">
        <v>0</v>
      </c>
      <c r="AV1459">
        <v>0</v>
      </c>
      <c r="AW1459">
        <v>0</v>
      </c>
      <c r="AX1459">
        <v>0</v>
      </c>
      <c r="AY1459">
        <v>0</v>
      </c>
      <c r="AZ1459" t="s">
        <v>83</v>
      </c>
      <c r="BA1459">
        <v>0</v>
      </c>
      <c r="BB1459">
        <v>0</v>
      </c>
      <c r="BC1459" t="s">
        <v>76</v>
      </c>
      <c r="BD1459">
        <v>0</v>
      </c>
      <c r="BE1459" t="s">
        <v>76</v>
      </c>
      <c r="BF1459">
        <v>0</v>
      </c>
      <c r="BG1459" t="s">
        <v>5810</v>
      </c>
    </row>
    <row r="1460" spans="1:59" x14ac:dyDescent="0.25">
      <c r="A1460" t="s">
        <v>4534</v>
      </c>
      <c r="B1460" t="s">
        <v>156</v>
      </c>
      <c r="C1460">
        <v>3</v>
      </c>
      <c r="D1460">
        <v>907</v>
      </c>
      <c r="E1460" t="s">
        <v>91</v>
      </c>
      <c r="F1460" t="s">
        <v>66</v>
      </c>
      <c r="G1460" t="s">
        <v>67</v>
      </c>
      <c r="H1460" t="s">
        <v>68</v>
      </c>
      <c r="I1460" t="s">
        <v>4</v>
      </c>
      <c r="J1460" t="s">
        <v>3</v>
      </c>
      <c r="K1460" t="s">
        <v>283</v>
      </c>
      <c r="L1460">
        <v>57</v>
      </c>
      <c r="M1460">
        <v>3531870</v>
      </c>
      <c r="N1460">
        <v>0</v>
      </c>
      <c r="O1460">
        <v>5</v>
      </c>
      <c r="P1460" t="s">
        <v>111</v>
      </c>
      <c r="Q1460" t="s">
        <v>4482</v>
      </c>
      <c r="R1460">
        <v>19</v>
      </c>
      <c r="S1460" t="s">
        <v>5007</v>
      </c>
      <c r="T1460">
        <v>0</v>
      </c>
      <c r="U1460">
        <v>0</v>
      </c>
      <c r="V1460">
        <v>0</v>
      </c>
      <c r="W1460">
        <v>0</v>
      </c>
      <c r="X1460">
        <v>0</v>
      </c>
      <c r="Y1460">
        <v>35</v>
      </c>
      <c r="Z1460">
        <v>29</v>
      </c>
      <c r="AA1460">
        <v>35</v>
      </c>
      <c r="AB1460">
        <v>57</v>
      </c>
      <c r="AC1460">
        <v>0</v>
      </c>
      <c r="AD1460">
        <v>0</v>
      </c>
      <c r="AE1460">
        <v>59</v>
      </c>
      <c r="AF1460">
        <v>59</v>
      </c>
      <c r="AG1460">
        <v>0</v>
      </c>
      <c r="AH1460">
        <v>0</v>
      </c>
      <c r="AI1460">
        <v>-2</v>
      </c>
      <c r="AJ1460">
        <v>-2</v>
      </c>
      <c r="AK1460">
        <v>57</v>
      </c>
      <c r="AL1460">
        <v>57</v>
      </c>
      <c r="AM1460">
        <v>0</v>
      </c>
      <c r="AN1460">
        <v>-0.18181818181818182</v>
      </c>
      <c r="AO1460">
        <v>0</v>
      </c>
      <c r="AP1460" t="s">
        <v>2704</v>
      </c>
      <c r="AQ1460" t="s">
        <v>73</v>
      </c>
      <c r="AR1460" t="s">
        <v>191</v>
      </c>
      <c r="AS1460">
        <v>0</v>
      </c>
      <c r="AT1460">
        <v>0</v>
      </c>
      <c r="AU1460">
        <v>0</v>
      </c>
      <c r="AV1460">
        <v>0</v>
      </c>
      <c r="AW1460">
        <v>0</v>
      </c>
      <c r="AX1460">
        <v>0</v>
      </c>
      <c r="AY1460">
        <v>0</v>
      </c>
      <c r="AZ1460" t="s">
        <v>83</v>
      </c>
      <c r="BA1460">
        <v>0</v>
      </c>
      <c r="BB1460">
        <v>0</v>
      </c>
      <c r="BC1460" t="s">
        <v>76</v>
      </c>
      <c r="BD1460">
        <v>0</v>
      </c>
      <c r="BE1460" t="s">
        <v>76</v>
      </c>
      <c r="BF1460">
        <v>0</v>
      </c>
      <c r="BG1460" t="s">
        <v>5810</v>
      </c>
    </row>
    <row r="1461" spans="1:59" x14ac:dyDescent="0.25">
      <c r="A1461" t="s">
        <v>4535</v>
      </c>
      <c r="B1461" t="s">
        <v>156</v>
      </c>
      <c r="C1461">
        <v>3</v>
      </c>
      <c r="D1461">
        <v>908</v>
      </c>
      <c r="E1461" t="s">
        <v>91</v>
      </c>
      <c r="F1461" t="s">
        <v>66</v>
      </c>
      <c r="G1461" t="s">
        <v>67</v>
      </c>
      <c r="H1461" t="s">
        <v>68</v>
      </c>
      <c r="I1461" t="s">
        <v>4</v>
      </c>
      <c r="J1461" t="s">
        <v>3</v>
      </c>
      <c r="K1461" t="s">
        <v>283</v>
      </c>
      <c r="L1461">
        <v>57</v>
      </c>
      <c r="M1461">
        <v>3531872</v>
      </c>
      <c r="N1461">
        <v>0</v>
      </c>
      <c r="O1461">
        <v>5</v>
      </c>
      <c r="P1461" t="s">
        <v>111</v>
      </c>
      <c r="Q1461" t="s">
        <v>4482</v>
      </c>
      <c r="R1461">
        <v>19</v>
      </c>
      <c r="S1461" t="s">
        <v>5007</v>
      </c>
      <c r="T1461">
        <v>0</v>
      </c>
      <c r="U1461">
        <v>0</v>
      </c>
      <c r="V1461">
        <v>0</v>
      </c>
      <c r="W1461">
        <v>0</v>
      </c>
      <c r="X1461">
        <v>0</v>
      </c>
      <c r="Y1461">
        <v>0</v>
      </c>
      <c r="Z1461">
        <v>0</v>
      </c>
      <c r="AA1461">
        <v>0</v>
      </c>
      <c r="AB1461">
        <v>57</v>
      </c>
      <c r="AC1461">
        <v>0</v>
      </c>
      <c r="AD1461">
        <v>0</v>
      </c>
      <c r="AE1461">
        <v>0</v>
      </c>
      <c r="AF1461">
        <v>0</v>
      </c>
      <c r="AG1461">
        <v>0</v>
      </c>
      <c r="AH1461">
        <v>0</v>
      </c>
      <c r="AI1461">
        <v>57</v>
      </c>
      <c r="AJ1461">
        <v>57</v>
      </c>
      <c r="AK1461">
        <v>57</v>
      </c>
      <c r="AL1461">
        <v>57</v>
      </c>
      <c r="AM1461">
        <v>0</v>
      </c>
      <c r="AN1461">
        <v>5.1818181818181817</v>
      </c>
      <c r="AO1461">
        <v>0</v>
      </c>
      <c r="AP1461" t="s">
        <v>2704</v>
      </c>
      <c r="AQ1461" t="s">
        <v>86</v>
      </c>
      <c r="AR1461" t="s">
        <v>191</v>
      </c>
      <c r="AS1461">
        <v>0</v>
      </c>
      <c r="AT1461">
        <v>0</v>
      </c>
      <c r="AU1461">
        <v>0</v>
      </c>
      <c r="AV1461">
        <v>0</v>
      </c>
      <c r="AW1461">
        <v>0</v>
      </c>
      <c r="AX1461">
        <v>0</v>
      </c>
      <c r="AY1461">
        <v>0</v>
      </c>
      <c r="AZ1461" t="s">
        <v>83</v>
      </c>
      <c r="BA1461">
        <v>0</v>
      </c>
      <c r="BB1461">
        <v>0</v>
      </c>
      <c r="BC1461" t="s">
        <v>76</v>
      </c>
      <c r="BD1461">
        <v>0</v>
      </c>
      <c r="BE1461" t="s">
        <v>76</v>
      </c>
      <c r="BF1461">
        <v>0</v>
      </c>
      <c r="BG1461" t="s">
        <v>5810</v>
      </c>
    </row>
    <row r="1462" spans="1:59" x14ac:dyDescent="0.25">
      <c r="A1462" t="s">
        <v>5008</v>
      </c>
      <c r="B1462" t="s">
        <v>156</v>
      </c>
      <c r="C1462">
        <v>3</v>
      </c>
      <c r="D1462">
        <v>909</v>
      </c>
      <c r="E1462" t="s">
        <v>91</v>
      </c>
      <c r="F1462" t="s">
        <v>66</v>
      </c>
      <c r="G1462" t="s">
        <v>67</v>
      </c>
      <c r="H1462" t="s">
        <v>68</v>
      </c>
      <c r="I1462" t="s">
        <v>4</v>
      </c>
      <c r="J1462" t="s">
        <v>3</v>
      </c>
      <c r="K1462" t="s">
        <v>283</v>
      </c>
      <c r="L1462">
        <v>57</v>
      </c>
      <c r="M1462">
        <v>3538796</v>
      </c>
      <c r="N1462">
        <v>0</v>
      </c>
      <c r="O1462">
        <v>5</v>
      </c>
      <c r="P1462" t="s">
        <v>111</v>
      </c>
      <c r="Q1462" t="s">
        <v>4482</v>
      </c>
      <c r="R1462">
        <v>19</v>
      </c>
      <c r="S1462" t="s">
        <v>5009</v>
      </c>
      <c r="T1462">
        <v>0</v>
      </c>
      <c r="U1462">
        <v>0</v>
      </c>
      <c r="V1462">
        <v>0</v>
      </c>
      <c r="W1462">
        <v>0</v>
      </c>
      <c r="X1462">
        <v>0</v>
      </c>
      <c r="Y1462">
        <v>0</v>
      </c>
      <c r="Z1462">
        <v>0</v>
      </c>
      <c r="AA1462">
        <v>0</v>
      </c>
      <c r="AB1462">
        <v>57</v>
      </c>
      <c r="AC1462">
        <v>0</v>
      </c>
      <c r="AD1462">
        <v>0</v>
      </c>
      <c r="AE1462">
        <v>0</v>
      </c>
      <c r="AF1462">
        <v>0</v>
      </c>
      <c r="AG1462">
        <v>0</v>
      </c>
      <c r="AH1462">
        <v>0</v>
      </c>
      <c r="AI1462">
        <v>57</v>
      </c>
      <c r="AJ1462">
        <v>57</v>
      </c>
      <c r="AK1462">
        <v>57</v>
      </c>
      <c r="AL1462">
        <v>57</v>
      </c>
      <c r="AM1462">
        <v>0</v>
      </c>
      <c r="AN1462">
        <v>5.1818181818181817</v>
      </c>
      <c r="AO1462">
        <v>0</v>
      </c>
      <c r="AP1462" t="s">
        <v>2704</v>
      </c>
      <c r="AQ1462" t="s">
        <v>86</v>
      </c>
      <c r="AR1462" t="s">
        <v>191</v>
      </c>
      <c r="AS1462">
        <v>0</v>
      </c>
      <c r="AT1462">
        <v>0</v>
      </c>
      <c r="AU1462">
        <v>0</v>
      </c>
      <c r="AV1462">
        <v>0</v>
      </c>
      <c r="AW1462">
        <v>0</v>
      </c>
      <c r="AX1462">
        <v>0</v>
      </c>
      <c r="AY1462">
        <v>0</v>
      </c>
      <c r="AZ1462" t="s">
        <v>83</v>
      </c>
      <c r="BA1462">
        <v>0</v>
      </c>
      <c r="BB1462">
        <v>0</v>
      </c>
      <c r="BC1462" t="s">
        <v>76</v>
      </c>
      <c r="BD1462">
        <v>0</v>
      </c>
      <c r="BE1462" t="s">
        <v>76</v>
      </c>
      <c r="BF1462">
        <v>0</v>
      </c>
      <c r="BG1462" t="s">
        <v>5810</v>
      </c>
    </row>
    <row r="1463" spans="1:59" x14ac:dyDescent="0.25">
      <c r="A1463" t="s">
        <v>5010</v>
      </c>
      <c r="B1463" t="s">
        <v>156</v>
      </c>
      <c r="C1463">
        <v>3</v>
      </c>
      <c r="D1463">
        <v>910</v>
      </c>
      <c r="E1463" t="s">
        <v>91</v>
      </c>
      <c r="F1463" t="s">
        <v>66</v>
      </c>
      <c r="G1463" t="s">
        <v>67</v>
      </c>
      <c r="H1463" t="s">
        <v>68</v>
      </c>
      <c r="I1463" t="s">
        <v>4</v>
      </c>
      <c r="J1463" t="s">
        <v>3</v>
      </c>
      <c r="K1463" t="s">
        <v>283</v>
      </c>
      <c r="L1463">
        <v>57</v>
      </c>
      <c r="M1463">
        <v>3538798</v>
      </c>
      <c r="N1463">
        <v>0</v>
      </c>
      <c r="O1463">
        <v>5</v>
      </c>
      <c r="P1463" t="s">
        <v>111</v>
      </c>
      <c r="Q1463" t="s">
        <v>4482</v>
      </c>
      <c r="R1463">
        <v>19</v>
      </c>
      <c r="S1463" t="s">
        <v>5009</v>
      </c>
      <c r="T1463">
        <v>0</v>
      </c>
      <c r="U1463">
        <v>0</v>
      </c>
      <c r="V1463">
        <v>0</v>
      </c>
      <c r="W1463">
        <v>0</v>
      </c>
      <c r="X1463">
        <v>0</v>
      </c>
      <c r="Y1463">
        <v>36</v>
      </c>
      <c r="Z1463">
        <v>29</v>
      </c>
      <c r="AA1463">
        <v>36</v>
      </c>
      <c r="AB1463">
        <v>57</v>
      </c>
      <c r="AC1463">
        <v>0</v>
      </c>
      <c r="AD1463">
        <v>0</v>
      </c>
      <c r="AE1463">
        <v>60</v>
      </c>
      <c r="AF1463">
        <v>60</v>
      </c>
      <c r="AG1463">
        <v>0</v>
      </c>
      <c r="AH1463">
        <v>0</v>
      </c>
      <c r="AI1463">
        <v>-3</v>
      </c>
      <c r="AJ1463">
        <v>-3</v>
      </c>
      <c r="AK1463">
        <v>57</v>
      </c>
      <c r="AL1463">
        <v>57</v>
      </c>
      <c r="AM1463">
        <v>0</v>
      </c>
      <c r="AN1463">
        <v>-0.27272727272727271</v>
      </c>
      <c r="AO1463">
        <v>0</v>
      </c>
      <c r="AP1463" t="s">
        <v>2704</v>
      </c>
      <c r="AQ1463" t="s">
        <v>73</v>
      </c>
      <c r="AR1463" t="s">
        <v>191</v>
      </c>
      <c r="AS1463">
        <v>0</v>
      </c>
      <c r="AT1463">
        <v>0</v>
      </c>
      <c r="AU1463">
        <v>0</v>
      </c>
      <c r="AV1463">
        <v>0</v>
      </c>
      <c r="AW1463">
        <v>0</v>
      </c>
      <c r="AX1463">
        <v>0</v>
      </c>
      <c r="AY1463">
        <v>0</v>
      </c>
      <c r="AZ1463" t="s">
        <v>83</v>
      </c>
      <c r="BA1463">
        <v>0</v>
      </c>
      <c r="BB1463">
        <v>0</v>
      </c>
      <c r="BC1463" t="s">
        <v>81</v>
      </c>
      <c r="BD1463">
        <v>0</v>
      </c>
      <c r="BE1463" t="s">
        <v>76</v>
      </c>
      <c r="BF1463">
        <v>0</v>
      </c>
      <c r="BG1463" t="s">
        <v>5810</v>
      </c>
    </row>
    <row r="1464" spans="1:59" x14ac:dyDescent="0.25">
      <c r="A1464" t="s">
        <v>5094</v>
      </c>
      <c r="B1464" t="s">
        <v>156</v>
      </c>
      <c r="C1464">
        <v>3</v>
      </c>
      <c r="D1464">
        <v>911</v>
      </c>
      <c r="E1464" t="s">
        <v>91</v>
      </c>
      <c r="F1464" t="s">
        <v>66</v>
      </c>
      <c r="G1464" t="s">
        <v>67</v>
      </c>
      <c r="H1464" t="s">
        <v>68</v>
      </c>
      <c r="I1464" t="s">
        <v>4</v>
      </c>
      <c r="J1464" t="s">
        <v>3</v>
      </c>
      <c r="K1464" t="s">
        <v>283</v>
      </c>
      <c r="L1464">
        <v>57</v>
      </c>
      <c r="M1464">
        <v>3557009</v>
      </c>
      <c r="N1464">
        <v>0</v>
      </c>
      <c r="O1464">
        <v>5</v>
      </c>
      <c r="P1464" t="s">
        <v>111</v>
      </c>
      <c r="Q1464" t="s">
        <v>4478</v>
      </c>
      <c r="R1464">
        <v>15</v>
      </c>
      <c r="S1464" t="s">
        <v>5095</v>
      </c>
      <c r="T1464">
        <v>0</v>
      </c>
      <c r="U1464">
        <v>0</v>
      </c>
      <c r="V1464">
        <v>0</v>
      </c>
      <c r="W1464">
        <v>0</v>
      </c>
      <c r="X1464">
        <v>0</v>
      </c>
      <c r="Y1464">
        <v>0</v>
      </c>
      <c r="Z1464">
        <v>0</v>
      </c>
      <c r="AA1464">
        <v>0</v>
      </c>
      <c r="AB1464">
        <v>57</v>
      </c>
      <c r="AC1464">
        <v>0</v>
      </c>
      <c r="AD1464">
        <v>0</v>
      </c>
      <c r="AE1464">
        <v>0</v>
      </c>
      <c r="AF1464">
        <v>0</v>
      </c>
      <c r="AG1464">
        <v>0</v>
      </c>
      <c r="AH1464">
        <v>0</v>
      </c>
      <c r="AI1464">
        <v>57</v>
      </c>
      <c r="AJ1464">
        <v>57</v>
      </c>
      <c r="AK1464">
        <v>57</v>
      </c>
      <c r="AL1464">
        <v>57</v>
      </c>
      <c r="AM1464">
        <v>0</v>
      </c>
      <c r="AN1464">
        <v>5.1818181818181817</v>
      </c>
      <c r="AO1464">
        <v>0</v>
      </c>
      <c r="AP1464" t="s">
        <v>2704</v>
      </c>
      <c r="AQ1464" t="s">
        <v>86</v>
      </c>
      <c r="AR1464" t="s">
        <v>191</v>
      </c>
      <c r="AS1464">
        <v>0</v>
      </c>
      <c r="AT1464">
        <v>0</v>
      </c>
      <c r="AU1464">
        <v>0</v>
      </c>
      <c r="AV1464">
        <v>0</v>
      </c>
      <c r="AW1464">
        <v>0</v>
      </c>
      <c r="AX1464">
        <v>0</v>
      </c>
      <c r="AY1464">
        <v>0</v>
      </c>
      <c r="AZ1464" t="s">
        <v>83</v>
      </c>
      <c r="BA1464">
        <v>0</v>
      </c>
      <c r="BB1464">
        <v>0</v>
      </c>
      <c r="BC1464" t="s">
        <v>75</v>
      </c>
      <c r="BD1464">
        <v>0</v>
      </c>
      <c r="BE1464" t="s">
        <v>76</v>
      </c>
      <c r="BF1464">
        <v>0</v>
      </c>
      <c r="BG1464" t="s">
        <v>5811</v>
      </c>
    </row>
    <row r="1465" spans="1:59" x14ac:dyDescent="0.25">
      <c r="A1465" t="s">
        <v>5096</v>
      </c>
      <c r="B1465" t="s">
        <v>156</v>
      </c>
      <c r="C1465">
        <v>3</v>
      </c>
      <c r="D1465">
        <v>912</v>
      </c>
      <c r="E1465" t="s">
        <v>91</v>
      </c>
      <c r="F1465" t="s">
        <v>66</v>
      </c>
      <c r="G1465" t="s">
        <v>67</v>
      </c>
      <c r="H1465" t="s">
        <v>68</v>
      </c>
      <c r="I1465" t="s">
        <v>4</v>
      </c>
      <c r="J1465" t="s">
        <v>3</v>
      </c>
      <c r="K1465" t="s">
        <v>283</v>
      </c>
      <c r="L1465">
        <v>57</v>
      </c>
      <c r="M1465">
        <v>3557011</v>
      </c>
      <c r="N1465">
        <v>0</v>
      </c>
      <c r="O1465">
        <v>5</v>
      </c>
      <c r="P1465" t="s">
        <v>111</v>
      </c>
      <c r="Q1465" t="s">
        <v>4478</v>
      </c>
      <c r="R1465">
        <v>15</v>
      </c>
      <c r="S1465" t="s">
        <v>5097</v>
      </c>
      <c r="T1465">
        <v>0</v>
      </c>
      <c r="U1465">
        <v>0</v>
      </c>
      <c r="V1465">
        <v>0</v>
      </c>
      <c r="W1465">
        <v>0</v>
      </c>
      <c r="X1465">
        <v>0</v>
      </c>
      <c r="Y1465">
        <v>0</v>
      </c>
      <c r="Z1465">
        <v>0</v>
      </c>
      <c r="AA1465">
        <v>0</v>
      </c>
      <c r="AB1465">
        <v>57</v>
      </c>
      <c r="AC1465">
        <v>0</v>
      </c>
      <c r="AD1465">
        <v>0</v>
      </c>
      <c r="AE1465">
        <v>0</v>
      </c>
      <c r="AF1465">
        <v>0</v>
      </c>
      <c r="AG1465">
        <v>0</v>
      </c>
      <c r="AH1465">
        <v>0</v>
      </c>
      <c r="AI1465">
        <v>57</v>
      </c>
      <c r="AJ1465">
        <v>57</v>
      </c>
      <c r="AK1465">
        <v>57</v>
      </c>
      <c r="AL1465">
        <v>57</v>
      </c>
      <c r="AM1465">
        <v>0</v>
      </c>
      <c r="AN1465">
        <v>5.1818181818181817</v>
      </c>
      <c r="AO1465">
        <v>0</v>
      </c>
      <c r="AP1465" t="s">
        <v>2704</v>
      </c>
      <c r="AQ1465" t="s">
        <v>86</v>
      </c>
      <c r="AR1465" t="s">
        <v>191</v>
      </c>
      <c r="AS1465">
        <v>0</v>
      </c>
      <c r="AT1465">
        <v>0</v>
      </c>
      <c r="AU1465">
        <v>0</v>
      </c>
      <c r="AV1465">
        <v>0</v>
      </c>
      <c r="AW1465">
        <v>0</v>
      </c>
      <c r="AX1465">
        <v>0</v>
      </c>
      <c r="AY1465">
        <v>0</v>
      </c>
      <c r="AZ1465" t="s">
        <v>83</v>
      </c>
      <c r="BA1465">
        <v>0</v>
      </c>
      <c r="BB1465">
        <v>0</v>
      </c>
      <c r="BC1465" t="s">
        <v>76</v>
      </c>
      <c r="BD1465">
        <v>0</v>
      </c>
      <c r="BE1465" t="s">
        <v>76</v>
      </c>
      <c r="BF1465">
        <v>0</v>
      </c>
      <c r="BG1465" t="s">
        <v>5811</v>
      </c>
    </row>
    <row r="1466" spans="1:59" x14ac:dyDescent="0.25">
      <c r="A1466" t="s">
        <v>5098</v>
      </c>
      <c r="B1466" t="s">
        <v>156</v>
      </c>
      <c r="C1466">
        <v>3</v>
      </c>
      <c r="D1466">
        <v>913</v>
      </c>
      <c r="E1466" t="s">
        <v>91</v>
      </c>
      <c r="F1466" t="s">
        <v>66</v>
      </c>
      <c r="G1466" t="s">
        <v>67</v>
      </c>
      <c r="H1466" t="s">
        <v>68</v>
      </c>
      <c r="I1466" t="s">
        <v>4</v>
      </c>
      <c r="J1466" t="s">
        <v>3</v>
      </c>
      <c r="K1466" t="s">
        <v>283</v>
      </c>
      <c r="L1466">
        <v>57</v>
      </c>
      <c r="M1466">
        <v>3557013</v>
      </c>
      <c r="N1466">
        <v>0</v>
      </c>
      <c r="O1466">
        <v>5</v>
      </c>
      <c r="P1466" t="s">
        <v>111</v>
      </c>
      <c r="Q1466" t="s">
        <v>4478</v>
      </c>
      <c r="R1466">
        <v>15</v>
      </c>
      <c r="S1466" t="s">
        <v>5099</v>
      </c>
      <c r="T1466">
        <v>0</v>
      </c>
      <c r="U1466">
        <v>0</v>
      </c>
      <c r="V1466">
        <v>0</v>
      </c>
      <c r="W1466">
        <v>0</v>
      </c>
      <c r="X1466">
        <v>0</v>
      </c>
      <c r="Y1466">
        <v>0</v>
      </c>
      <c r="Z1466">
        <v>0</v>
      </c>
      <c r="AA1466">
        <v>0</v>
      </c>
      <c r="AB1466">
        <v>57</v>
      </c>
      <c r="AC1466">
        <v>0</v>
      </c>
      <c r="AD1466">
        <v>0</v>
      </c>
      <c r="AE1466">
        <v>0</v>
      </c>
      <c r="AF1466">
        <v>0</v>
      </c>
      <c r="AG1466">
        <v>0</v>
      </c>
      <c r="AH1466">
        <v>0</v>
      </c>
      <c r="AI1466">
        <v>57</v>
      </c>
      <c r="AJ1466">
        <v>57</v>
      </c>
      <c r="AK1466">
        <v>57</v>
      </c>
      <c r="AL1466">
        <v>57</v>
      </c>
      <c r="AM1466">
        <v>0</v>
      </c>
      <c r="AN1466">
        <v>5.1818181818181817</v>
      </c>
      <c r="AO1466">
        <v>0</v>
      </c>
      <c r="AP1466" t="s">
        <v>2704</v>
      </c>
      <c r="AQ1466" t="s">
        <v>86</v>
      </c>
      <c r="AR1466" t="s">
        <v>191</v>
      </c>
      <c r="AS1466">
        <v>0</v>
      </c>
      <c r="AT1466">
        <v>0</v>
      </c>
      <c r="AU1466">
        <v>0</v>
      </c>
      <c r="AV1466">
        <v>0</v>
      </c>
      <c r="AW1466">
        <v>0</v>
      </c>
      <c r="AX1466">
        <v>0</v>
      </c>
      <c r="AY1466">
        <v>0</v>
      </c>
      <c r="AZ1466" t="s">
        <v>83</v>
      </c>
      <c r="BA1466">
        <v>0</v>
      </c>
      <c r="BB1466">
        <v>0</v>
      </c>
      <c r="BC1466" t="s">
        <v>81</v>
      </c>
      <c r="BD1466">
        <v>0</v>
      </c>
      <c r="BE1466" t="s">
        <v>76</v>
      </c>
      <c r="BF1466">
        <v>0</v>
      </c>
      <c r="BG1466" t="s">
        <v>5811</v>
      </c>
    </row>
    <row r="1467" spans="1:59" x14ac:dyDescent="0.25">
      <c r="A1467" t="s">
        <v>1631</v>
      </c>
      <c r="B1467" t="s">
        <v>156</v>
      </c>
      <c r="C1467">
        <v>4</v>
      </c>
      <c r="D1467">
        <v>1</v>
      </c>
      <c r="E1467">
        <v>4</v>
      </c>
      <c r="F1467" t="s">
        <v>66</v>
      </c>
      <c r="G1467" t="s">
        <v>67</v>
      </c>
      <c r="H1467" t="s">
        <v>68</v>
      </c>
      <c r="I1467" t="s">
        <v>3</v>
      </c>
      <c r="J1467" t="s">
        <v>69</v>
      </c>
      <c r="K1467" t="s">
        <v>70</v>
      </c>
      <c r="L1467">
        <v>50</v>
      </c>
      <c r="M1467">
        <v>1511093</v>
      </c>
      <c r="N1467">
        <v>10</v>
      </c>
      <c r="O1467">
        <v>6</v>
      </c>
      <c r="P1467" t="s">
        <v>1632</v>
      </c>
      <c r="Q1467" t="s">
        <v>1633</v>
      </c>
      <c r="R1467">
        <v>1</v>
      </c>
      <c r="T1467">
        <v>24</v>
      </c>
      <c r="U1467">
        <v>29</v>
      </c>
      <c r="V1467">
        <v>0</v>
      </c>
      <c r="W1467">
        <v>0</v>
      </c>
      <c r="X1467">
        <v>0</v>
      </c>
      <c r="Y1467">
        <v>9</v>
      </c>
      <c r="Z1467">
        <v>33</v>
      </c>
      <c r="AA1467">
        <v>38</v>
      </c>
      <c r="AB1467">
        <v>50</v>
      </c>
      <c r="AC1467">
        <v>29</v>
      </c>
      <c r="AD1467">
        <v>0</v>
      </c>
      <c r="AE1467">
        <v>9</v>
      </c>
      <c r="AF1467">
        <v>38</v>
      </c>
      <c r="AG1467">
        <v>0</v>
      </c>
      <c r="AH1467">
        <v>21</v>
      </c>
      <c r="AI1467">
        <v>12</v>
      </c>
      <c r="AJ1467">
        <v>12</v>
      </c>
      <c r="AK1467">
        <v>21</v>
      </c>
      <c r="AL1467">
        <v>0</v>
      </c>
      <c r="AM1467">
        <v>0.2</v>
      </c>
      <c r="AN1467">
        <v>1.0909090909090908</v>
      </c>
      <c r="AO1467">
        <v>0</v>
      </c>
      <c r="AP1467" t="s">
        <v>72</v>
      </c>
      <c r="AQ1467" t="s">
        <v>73</v>
      </c>
      <c r="AR1467" t="s">
        <v>1634</v>
      </c>
      <c r="AS1467">
        <v>3123</v>
      </c>
      <c r="AT1467">
        <v>2975</v>
      </c>
      <c r="AU1467">
        <v>0</v>
      </c>
      <c r="AV1467">
        <v>0</v>
      </c>
      <c r="AW1467">
        <v>6.0979999999999999</v>
      </c>
      <c r="AX1467">
        <v>0.21027586206896551</v>
      </c>
      <c r="AY1467">
        <v>7.990482758620689</v>
      </c>
      <c r="AZ1467" t="s">
        <v>74</v>
      </c>
      <c r="BA1467">
        <v>2.009517241379311</v>
      </c>
      <c r="BB1467">
        <v>9.5565759265332932</v>
      </c>
      <c r="BC1467" t="s">
        <v>75</v>
      </c>
      <c r="BD1467">
        <v>0</v>
      </c>
      <c r="BE1467" t="s">
        <v>76</v>
      </c>
      <c r="BF1467">
        <v>6.319</v>
      </c>
      <c r="BG1467" t="s">
        <v>5812</v>
      </c>
    </row>
    <row r="1468" spans="1:59" x14ac:dyDescent="0.25">
      <c r="A1468" t="s">
        <v>1635</v>
      </c>
      <c r="B1468" t="s">
        <v>156</v>
      </c>
      <c r="C1468">
        <v>4</v>
      </c>
      <c r="D1468">
        <v>2</v>
      </c>
      <c r="E1468">
        <v>4</v>
      </c>
      <c r="F1468" t="s">
        <v>66</v>
      </c>
      <c r="G1468" t="s">
        <v>67</v>
      </c>
      <c r="H1468" t="s">
        <v>68</v>
      </c>
      <c r="I1468" t="s">
        <v>3</v>
      </c>
      <c r="J1468" t="s">
        <v>69</v>
      </c>
      <c r="K1468" t="s">
        <v>70</v>
      </c>
      <c r="L1468">
        <v>50</v>
      </c>
      <c r="M1468">
        <v>1511095</v>
      </c>
      <c r="N1468">
        <v>10</v>
      </c>
      <c r="O1468">
        <v>6</v>
      </c>
      <c r="P1468" t="s">
        <v>1632</v>
      </c>
      <c r="Q1468" t="s">
        <v>1633</v>
      </c>
      <c r="R1468">
        <v>1</v>
      </c>
      <c r="T1468">
        <v>38</v>
      </c>
      <c r="U1468">
        <v>43</v>
      </c>
      <c r="V1468">
        <v>0</v>
      </c>
      <c r="W1468">
        <v>0</v>
      </c>
      <c r="X1468">
        <v>0</v>
      </c>
      <c r="Y1468">
        <v>2</v>
      </c>
      <c r="Z1468">
        <v>40</v>
      </c>
      <c r="AA1468">
        <v>45</v>
      </c>
      <c r="AB1468">
        <v>50</v>
      </c>
      <c r="AC1468">
        <v>43</v>
      </c>
      <c r="AD1468">
        <v>0</v>
      </c>
      <c r="AE1468">
        <v>2</v>
      </c>
      <c r="AF1468">
        <v>45</v>
      </c>
      <c r="AG1468">
        <v>0</v>
      </c>
      <c r="AH1468">
        <v>7</v>
      </c>
      <c r="AI1468">
        <v>5</v>
      </c>
      <c r="AJ1468">
        <v>5</v>
      </c>
      <c r="AK1468">
        <v>7</v>
      </c>
      <c r="AL1468">
        <v>0</v>
      </c>
      <c r="AM1468">
        <v>0.2</v>
      </c>
      <c r="AN1468">
        <v>0.45454545454545459</v>
      </c>
      <c r="AO1468">
        <v>0</v>
      </c>
      <c r="AP1468" t="s">
        <v>72</v>
      </c>
      <c r="AQ1468" t="s">
        <v>73</v>
      </c>
      <c r="AR1468" t="s">
        <v>1634</v>
      </c>
      <c r="AS1468">
        <v>5270</v>
      </c>
      <c r="AT1468">
        <v>5055</v>
      </c>
      <c r="AU1468">
        <v>0</v>
      </c>
      <c r="AV1468">
        <v>0</v>
      </c>
      <c r="AW1468">
        <v>10.324999999999999</v>
      </c>
      <c r="AX1468">
        <v>0.24011627906976743</v>
      </c>
      <c r="AY1468">
        <v>10.805232558139535</v>
      </c>
      <c r="AZ1468" t="s">
        <v>74</v>
      </c>
      <c r="BA1468">
        <v>-0.80523255813953476</v>
      </c>
      <c r="BB1468">
        <v>-3.3535108958837769</v>
      </c>
      <c r="BC1468" t="s">
        <v>76</v>
      </c>
      <c r="BD1468">
        <v>0</v>
      </c>
      <c r="BE1468" t="s">
        <v>76</v>
      </c>
      <c r="BF1468">
        <v>10.507</v>
      </c>
      <c r="BG1468" t="s">
        <v>5812</v>
      </c>
    </row>
    <row r="1469" spans="1:59" x14ac:dyDescent="0.25">
      <c r="A1469" t="s">
        <v>1636</v>
      </c>
      <c r="B1469" t="s">
        <v>156</v>
      </c>
      <c r="C1469">
        <v>4</v>
      </c>
      <c r="D1469">
        <v>3</v>
      </c>
      <c r="E1469">
        <v>4</v>
      </c>
      <c r="F1469" t="s">
        <v>66</v>
      </c>
      <c r="G1469" t="s">
        <v>67</v>
      </c>
      <c r="H1469" t="s">
        <v>68</v>
      </c>
      <c r="I1469" t="s">
        <v>3</v>
      </c>
      <c r="J1469" t="s">
        <v>69</v>
      </c>
      <c r="K1469" t="s">
        <v>70</v>
      </c>
      <c r="L1469">
        <v>50</v>
      </c>
      <c r="M1469">
        <v>1511097</v>
      </c>
      <c r="N1469">
        <v>10</v>
      </c>
      <c r="O1469">
        <v>6</v>
      </c>
      <c r="P1469" t="s">
        <v>1632</v>
      </c>
      <c r="Q1469" t="s">
        <v>1633</v>
      </c>
      <c r="R1469">
        <v>1</v>
      </c>
      <c r="T1469">
        <v>38</v>
      </c>
      <c r="U1469">
        <v>43</v>
      </c>
      <c r="V1469">
        <v>0</v>
      </c>
      <c r="W1469">
        <v>0</v>
      </c>
      <c r="X1469">
        <v>0</v>
      </c>
      <c r="Y1469">
        <v>1</v>
      </c>
      <c r="Z1469">
        <v>39</v>
      </c>
      <c r="AA1469">
        <v>44</v>
      </c>
      <c r="AB1469">
        <v>50</v>
      </c>
      <c r="AC1469">
        <v>43</v>
      </c>
      <c r="AD1469">
        <v>0</v>
      </c>
      <c r="AE1469">
        <v>1</v>
      </c>
      <c r="AF1469">
        <v>44</v>
      </c>
      <c r="AG1469">
        <v>0</v>
      </c>
      <c r="AH1469">
        <v>7</v>
      </c>
      <c r="AI1469">
        <v>6</v>
      </c>
      <c r="AJ1469">
        <v>6</v>
      </c>
      <c r="AK1469">
        <v>7</v>
      </c>
      <c r="AL1469">
        <v>0</v>
      </c>
      <c r="AM1469">
        <v>0.2</v>
      </c>
      <c r="AN1469">
        <v>0.54545454545454541</v>
      </c>
      <c r="AO1469">
        <v>0</v>
      </c>
      <c r="AP1469" t="s">
        <v>72</v>
      </c>
      <c r="AQ1469" t="s">
        <v>73</v>
      </c>
      <c r="AR1469" t="s">
        <v>1634</v>
      </c>
      <c r="AS1469">
        <v>0</v>
      </c>
      <c r="AT1469">
        <v>0</v>
      </c>
      <c r="AU1469">
        <v>0</v>
      </c>
      <c r="AV1469">
        <v>0</v>
      </c>
      <c r="AW1469">
        <v>0</v>
      </c>
      <c r="AX1469">
        <v>0</v>
      </c>
      <c r="AY1469">
        <v>0</v>
      </c>
      <c r="AZ1469" t="s">
        <v>108</v>
      </c>
      <c r="BA1469">
        <v>10</v>
      </c>
      <c r="BB1469">
        <v>0</v>
      </c>
      <c r="BC1469" t="s">
        <v>76</v>
      </c>
      <c r="BD1469">
        <v>0</v>
      </c>
      <c r="BE1469" t="s">
        <v>76</v>
      </c>
      <c r="BF1469">
        <v>10.662191999999999</v>
      </c>
      <c r="BG1469" t="s">
        <v>5812</v>
      </c>
    </row>
    <row r="1470" spans="1:59" x14ac:dyDescent="0.25">
      <c r="A1470" t="s">
        <v>1637</v>
      </c>
      <c r="B1470" t="s">
        <v>156</v>
      </c>
      <c r="C1470">
        <v>4</v>
      </c>
      <c r="D1470">
        <v>4</v>
      </c>
      <c r="E1470">
        <v>4</v>
      </c>
      <c r="F1470" t="s">
        <v>66</v>
      </c>
      <c r="G1470" t="s">
        <v>67</v>
      </c>
      <c r="H1470" t="s">
        <v>68</v>
      </c>
      <c r="I1470" t="s">
        <v>3</v>
      </c>
      <c r="J1470" t="s">
        <v>69</v>
      </c>
      <c r="K1470" t="s">
        <v>70</v>
      </c>
      <c r="L1470">
        <v>50</v>
      </c>
      <c r="M1470">
        <v>1511099</v>
      </c>
      <c r="N1470">
        <v>12.5</v>
      </c>
      <c r="O1470">
        <v>6</v>
      </c>
      <c r="P1470" t="s">
        <v>1632</v>
      </c>
      <c r="Q1470" t="s">
        <v>1633</v>
      </c>
      <c r="R1470">
        <v>1</v>
      </c>
      <c r="T1470">
        <v>41</v>
      </c>
      <c r="U1470">
        <v>46</v>
      </c>
      <c r="V1470">
        <v>1</v>
      </c>
      <c r="W1470">
        <v>0</v>
      </c>
      <c r="X1470">
        <v>1</v>
      </c>
      <c r="Y1470">
        <v>1</v>
      </c>
      <c r="Z1470">
        <v>43</v>
      </c>
      <c r="AA1470">
        <v>48</v>
      </c>
      <c r="AB1470">
        <v>50</v>
      </c>
      <c r="AC1470">
        <v>46</v>
      </c>
      <c r="AD1470">
        <v>1</v>
      </c>
      <c r="AE1470">
        <v>1</v>
      </c>
      <c r="AF1470">
        <v>48</v>
      </c>
      <c r="AG1470">
        <v>0</v>
      </c>
      <c r="AH1470">
        <v>4</v>
      </c>
      <c r="AI1470">
        <v>2</v>
      </c>
      <c r="AJ1470">
        <v>3</v>
      </c>
      <c r="AK1470">
        <v>4</v>
      </c>
      <c r="AL1470">
        <v>0</v>
      </c>
      <c r="AM1470">
        <v>0.25</v>
      </c>
      <c r="AN1470">
        <v>0.27272727272727271</v>
      </c>
      <c r="AO1470">
        <v>0</v>
      </c>
      <c r="AP1470" t="s">
        <v>72</v>
      </c>
      <c r="AQ1470" t="s">
        <v>73</v>
      </c>
      <c r="AR1470" t="s">
        <v>1634</v>
      </c>
      <c r="AS1470">
        <v>5680</v>
      </c>
      <c r="AT1470">
        <v>5748</v>
      </c>
      <c r="AU1470">
        <v>0</v>
      </c>
      <c r="AV1470">
        <v>0</v>
      </c>
      <c r="AW1470">
        <v>11.428000000000001</v>
      </c>
      <c r="AX1470">
        <v>0.24843478260869567</v>
      </c>
      <c r="AY1470">
        <v>11.924869565217392</v>
      </c>
      <c r="AZ1470" t="s">
        <v>74</v>
      </c>
      <c r="BA1470">
        <v>0.57513043478260784</v>
      </c>
      <c r="BB1470">
        <v>2.315015750787536</v>
      </c>
      <c r="BC1470" t="s">
        <v>76</v>
      </c>
      <c r="BD1470">
        <v>0</v>
      </c>
      <c r="BE1470" t="s">
        <v>76</v>
      </c>
      <c r="BF1470">
        <v>11.558</v>
      </c>
      <c r="BG1470" t="s">
        <v>5812</v>
      </c>
    </row>
    <row r="1471" spans="1:59" x14ac:dyDescent="0.25">
      <c r="A1471" t="s">
        <v>1638</v>
      </c>
      <c r="B1471" t="s">
        <v>156</v>
      </c>
      <c r="C1471">
        <v>4</v>
      </c>
      <c r="D1471">
        <v>5</v>
      </c>
      <c r="E1471">
        <v>4</v>
      </c>
      <c r="F1471" t="s">
        <v>66</v>
      </c>
      <c r="G1471" t="s">
        <v>67</v>
      </c>
      <c r="H1471" t="s">
        <v>68</v>
      </c>
      <c r="I1471" t="s">
        <v>3</v>
      </c>
      <c r="J1471" t="s">
        <v>69</v>
      </c>
      <c r="K1471" t="s">
        <v>70</v>
      </c>
      <c r="L1471">
        <v>50</v>
      </c>
      <c r="M1471">
        <v>1511101</v>
      </c>
      <c r="N1471">
        <v>12.5</v>
      </c>
      <c r="O1471">
        <v>6</v>
      </c>
      <c r="P1471" t="s">
        <v>1632</v>
      </c>
      <c r="Q1471" t="s">
        <v>1633</v>
      </c>
      <c r="R1471">
        <v>1</v>
      </c>
      <c r="T1471">
        <v>43</v>
      </c>
      <c r="U1471">
        <v>48</v>
      </c>
      <c r="V1471">
        <v>0</v>
      </c>
      <c r="W1471">
        <v>0</v>
      </c>
      <c r="X1471">
        <v>0</v>
      </c>
      <c r="Y1471">
        <v>0</v>
      </c>
      <c r="Z1471">
        <v>43</v>
      </c>
      <c r="AA1471">
        <v>48</v>
      </c>
      <c r="AB1471">
        <v>50</v>
      </c>
      <c r="AC1471">
        <v>48</v>
      </c>
      <c r="AD1471">
        <v>0</v>
      </c>
      <c r="AE1471">
        <v>0</v>
      </c>
      <c r="AF1471">
        <v>48</v>
      </c>
      <c r="AG1471">
        <v>0</v>
      </c>
      <c r="AH1471">
        <v>2</v>
      </c>
      <c r="AI1471">
        <v>2</v>
      </c>
      <c r="AJ1471">
        <v>2</v>
      </c>
      <c r="AK1471">
        <v>2</v>
      </c>
      <c r="AL1471">
        <v>0</v>
      </c>
      <c r="AM1471">
        <v>0.25</v>
      </c>
      <c r="AN1471">
        <v>0.18181818181818182</v>
      </c>
      <c r="AO1471">
        <v>0</v>
      </c>
      <c r="AP1471" t="s">
        <v>72</v>
      </c>
      <c r="AQ1471" t="s">
        <v>73</v>
      </c>
      <c r="AR1471" t="s">
        <v>1634</v>
      </c>
      <c r="AS1471">
        <v>5858</v>
      </c>
      <c r="AT1471">
        <v>5731</v>
      </c>
      <c r="AU1471">
        <v>0</v>
      </c>
      <c r="AV1471">
        <v>0</v>
      </c>
      <c r="AW1471">
        <v>11.589</v>
      </c>
      <c r="AX1471">
        <v>0.2414375</v>
      </c>
      <c r="AY1471">
        <v>11.589</v>
      </c>
      <c r="AZ1471" t="s">
        <v>74</v>
      </c>
      <c r="BA1471">
        <v>0.91099999999999959</v>
      </c>
      <c r="BB1471">
        <v>3.7732332384157372</v>
      </c>
      <c r="BC1471" t="s">
        <v>76</v>
      </c>
      <c r="BD1471">
        <v>0</v>
      </c>
      <c r="BE1471" t="s">
        <v>76</v>
      </c>
      <c r="BF1471">
        <v>11.597</v>
      </c>
      <c r="BG1471" t="s">
        <v>5812</v>
      </c>
    </row>
    <row r="1472" spans="1:59" x14ac:dyDescent="0.25">
      <c r="A1472" t="s">
        <v>1639</v>
      </c>
      <c r="B1472" t="s">
        <v>156</v>
      </c>
      <c r="C1472">
        <v>4</v>
      </c>
      <c r="D1472">
        <v>6</v>
      </c>
      <c r="E1472">
        <v>4</v>
      </c>
      <c r="F1472" t="s">
        <v>66</v>
      </c>
      <c r="G1472" t="s">
        <v>67</v>
      </c>
      <c r="H1472" t="s">
        <v>77</v>
      </c>
      <c r="I1472" t="s">
        <v>5</v>
      </c>
      <c r="J1472" t="s">
        <v>78</v>
      </c>
      <c r="K1472" t="s">
        <v>70</v>
      </c>
      <c r="L1472">
        <v>50</v>
      </c>
      <c r="M1472">
        <v>1511103</v>
      </c>
      <c r="N1472">
        <v>6.5</v>
      </c>
      <c r="O1472">
        <v>6</v>
      </c>
      <c r="P1472" t="s">
        <v>1632</v>
      </c>
      <c r="Q1472" t="s">
        <v>1633</v>
      </c>
      <c r="R1472">
        <v>1</v>
      </c>
      <c r="T1472">
        <v>0</v>
      </c>
      <c r="U1472">
        <v>4</v>
      </c>
      <c r="V1472">
        <v>0</v>
      </c>
      <c r="W1472">
        <v>0</v>
      </c>
      <c r="X1472">
        <v>0</v>
      </c>
      <c r="Y1472">
        <v>0</v>
      </c>
      <c r="Z1472">
        <v>0</v>
      </c>
      <c r="AA1472">
        <v>4</v>
      </c>
      <c r="AB1472">
        <v>50</v>
      </c>
      <c r="AC1472">
        <v>4</v>
      </c>
      <c r="AD1472">
        <v>0</v>
      </c>
      <c r="AE1472">
        <v>0</v>
      </c>
      <c r="AF1472">
        <v>4</v>
      </c>
      <c r="AG1472">
        <v>0</v>
      </c>
      <c r="AH1472">
        <v>46</v>
      </c>
      <c r="AI1472">
        <v>46</v>
      </c>
      <c r="AJ1472">
        <v>46</v>
      </c>
      <c r="AK1472">
        <v>46</v>
      </c>
      <c r="AL1472">
        <v>0</v>
      </c>
      <c r="AM1472">
        <v>0.13</v>
      </c>
      <c r="AN1472">
        <v>4.1818181818181817</v>
      </c>
      <c r="AO1472">
        <v>0</v>
      </c>
      <c r="AP1472" t="s">
        <v>79</v>
      </c>
      <c r="AQ1472" t="s">
        <v>73</v>
      </c>
      <c r="AR1472" t="s">
        <v>1634</v>
      </c>
      <c r="AS1472">
        <v>0</v>
      </c>
      <c r="AT1472">
        <v>0</v>
      </c>
      <c r="AU1472">
        <v>0</v>
      </c>
      <c r="AV1472">
        <v>0</v>
      </c>
      <c r="AW1472">
        <v>0</v>
      </c>
      <c r="AX1472">
        <v>0</v>
      </c>
      <c r="AY1472">
        <v>0</v>
      </c>
      <c r="AZ1472" t="s">
        <v>80</v>
      </c>
      <c r="BA1472">
        <v>6.5</v>
      </c>
      <c r="BB1472">
        <v>0</v>
      </c>
      <c r="BC1472" t="s">
        <v>76</v>
      </c>
      <c r="BD1472">
        <v>0</v>
      </c>
      <c r="BE1472" t="s">
        <v>76</v>
      </c>
      <c r="BF1472">
        <v>5.9892559999999992</v>
      </c>
      <c r="BG1472" t="s">
        <v>5812</v>
      </c>
    </row>
    <row r="1473" spans="1:59" x14ac:dyDescent="0.25">
      <c r="A1473" t="s">
        <v>1640</v>
      </c>
      <c r="B1473" t="s">
        <v>156</v>
      </c>
      <c r="C1473">
        <v>4</v>
      </c>
      <c r="D1473">
        <v>7</v>
      </c>
      <c r="E1473">
        <v>4</v>
      </c>
      <c r="F1473" t="s">
        <v>66</v>
      </c>
      <c r="G1473" t="s">
        <v>67</v>
      </c>
      <c r="H1473" t="s">
        <v>68</v>
      </c>
      <c r="I1473" t="s">
        <v>3</v>
      </c>
      <c r="J1473" t="s">
        <v>69</v>
      </c>
      <c r="K1473" t="s">
        <v>70</v>
      </c>
      <c r="L1473">
        <v>50</v>
      </c>
      <c r="M1473">
        <v>1511105</v>
      </c>
      <c r="N1473">
        <v>10</v>
      </c>
      <c r="O1473">
        <v>6</v>
      </c>
      <c r="P1473" t="s">
        <v>1632</v>
      </c>
      <c r="Q1473" t="s">
        <v>1633</v>
      </c>
      <c r="R1473">
        <v>1</v>
      </c>
      <c r="T1473">
        <v>28</v>
      </c>
      <c r="U1473">
        <v>33</v>
      </c>
      <c r="V1473">
        <v>6</v>
      </c>
      <c r="W1473">
        <v>0</v>
      </c>
      <c r="X1473">
        <v>6</v>
      </c>
      <c r="Y1473">
        <v>1</v>
      </c>
      <c r="Z1473">
        <v>35</v>
      </c>
      <c r="AA1473">
        <v>40</v>
      </c>
      <c r="AB1473">
        <v>50</v>
      </c>
      <c r="AC1473">
        <v>33</v>
      </c>
      <c r="AD1473">
        <v>6</v>
      </c>
      <c r="AE1473">
        <v>1</v>
      </c>
      <c r="AF1473">
        <v>40</v>
      </c>
      <c r="AG1473">
        <v>0</v>
      </c>
      <c r="AH1473">
        <v>17</v>
      </c>
      <c r="AI1473">
        <v>10</v>
      </c>
      <c r="AJ1473">
        <v>16</v>
      </c>
      <c r="AK1473">
        <v>17</v>
      </c>
      <c r="AL1473">
        <v>0</v>
      </c>
      <c r="AM1473">
        <v>0.2</v>
      </c>
      <c r="AN1473">
        <v>1.4545454545454546</v>
      </c>
      <c r="AO1473">
        <v>0</v>
      </c>
      <c r="AP1473" t="s">
        <v>72</v>
      </c>
      <c r="AQ1473" t="s">
        <v>73</v>
      </c>
      <c r="AR1473" t="s">
        <v>1634</v>
      </c>
      <c r="AS1473">
        <v>5256</v>
      </c>
      <c r="AT1473">
        <v>5219</v>
      </c>
      <c r="AU1473">
        <v>0</v>
      </c>
      <c r="AV1473">
        <v>0</v>
      </c>
      <c r="AW1473">
        <v>10.475</v>
      </c>
      <c r="AX1473">
        <v>0.31742424242424239</v>
      </c>
      <c r="AY1473">
        <v>12.696969696969695</v>
      </c>
      <c r="AZ1473" t="s">
        <v>74</v>
      </c>
      <c r="BA1473">
        <v>-2.6969696969696955</v>
      </c>
      <c r="BB1473">
        <v>-8.496420047732693</v>
      </c>
      <c r="BC1473" t="s">
        <v>76</v>
      </c>
      <c r="BD1473">
        <v>0</v>
      </c>
      <c r="BE1473" t="s">
        <v>76</v>
      </c>
      <c r="BF1473">
        <v>10.381</v>
      </c>
      <c r="BG1473" t="s">
        <v>5812</v>
      </c>
    </row>
    <row r="1474" spans="1:59" x14ac:dyDescent="0.25">
      <c r="A1474" t="s">
        <v>1641</v>
      </c>
      <c r="B1474" t="s">
        <v>156</v>
      </c>
      <c r="C1474">
        <v>4</v>
      </c>
      <c r="D1474">
        <v>8</v>
      </c>
      <c r="E1474">
        <v>4</v>
      </c>
      <c r="F1474" t="s">
        <v>66</v>
      </c>
      <c r="G1474" t="s">
        <v>67</v>
      </c>
      <c r="H1474" t="s">
        <v>68</v>
      </c>
      <c r="I1474" t="s">
        <v>3</v>
      </c>
      <c r="J1474" t="s">
        <v>69</v>
      </c>
      <c r="K1474" t="s">
        <v>70</v>
      </c>
      <c r="L1474">
        <v>50</v>
      </c>
      <c r="M1474">
        <v>1511107</v>
      </c>
      <c r="N1474">
        <v>10</v>
      </c>
      <c r="O1474">
        <v>6</v>
      </c>
      <c r="P1474" t="s">
        <v>1632</v>
      </c>
      <c r="Q1474" t="s">
        <v>1633</v>
      </c>
      <c r="R1474">
        <v>1</v>
      </c>
      <c r="T1474">
        <v>7</v>
      </c>
      <c r="U1474">
        <v>12</v>
      </c>
      <c r="V1474">
        <v>5</v>
      </c>
      <c r="W1474">
        <v>0</v>
      </c>
      <c r="X1474">
        <v>5</v>
      </c>
      <c r="Y1474">
        <v>3</v>
      </c>
      <c r="Z1474">
        <v>15</v>
      </c>
      <c r="AA1474">
        <v>20</v>
      </c>
      <c r="AB1474">
        <v>50</v>
      </c>
      <c r="AC1474">
        <v>12</v>
      </c>
      <c r="AD1474">
        <v>5</v>
      </c>
      <c r="AE1474">
        <v>3</v>
      </c>
      <c r="AF1474">
        <v>20</v>
      </c>
      <c r="AG1474">
        <v>0</v>
      </c>
      <c r="AH1474">
        <v>38</v>
      </c>
      <c r="AI1474">
        <v>30</v>
      </c>
      <c r="AJ1474">
        <v>35</v>
      </c>
      <c r="AK1474">
        <v>38</v>
      </c>
      <c r="AL1474">
        <v>0</v>
      </c>
      <c r="AM1474">
        <v>0.2</v>
      </c>
      <c r="AN1474">
        <v>3.1818181818181821</v>
      </c>
      <c r="AO1474">
        <v>0</v>
      </c>
      <c r="AP1474" t="s">
        <v>72</v>
      </c>
      <c r="AQ1474" t="s">
        <v>73</v>
      </c>
      <c r="AR1474" t="s">
        <v>1634</v>
      </c>
      <c r="AS1474">
        <v>1567</v>
      </c>
      <c r="AT1474">
        <v>1476</v>
      </c>
      <c r="AU1474">
        <v>0</v>
      </c>
      <c r="AV1474">
        <v>0</v>
      </c>
      <c r="AW1474">
        <v>3.0430000000000001</v>
      </c>
      <c r="AX1474">
        <v>0.25358333333333333</v>
      </c>
      <c r="AY1474">
        <v>5.0716666666666663</v>
      </c>
      <c r="AZ1474" t="s">
        <v>74</v>
      </c>
      <c r="BA1474">
        <v>4.9283333333333337</v>
      </c>
      <c r="BB1474">
        <v>19.434768320736119</v>
      </c>
      <c r="BC1474" t="s">
        <v>76</v>
      </c>
      <c r="BD1474">
        <v>0</v>
      </c>
      <c r="BE1474" t="s">
        <v>76</v>
      </c>
      <c r="BF1474">
        <v>3.0310000000000001</v>
      </c>
      <c r="BG1474" t="s">
        <v>5812</v>
      </c>
    </row>
    <row r="1475" spans="1:59" x14ac:dyDescent="0.25">
      <c r="A1475" t="s">
        <v>1642</v>
      </c>
      <c r="B1475" t="s">
        <v>156</v>
      </c>
      <c r="C1475">
        <v>4</v>
      </c>
      <c r="D1475">
        <v>9</v>
      </c>
      <c r="E1475">
        <v>4</v>
      </c>
      <c r="F1475" t="s">
        <v>66</v>
      </c>
      <c r="G1475" t="s">
        <v>67</v>
      </c>
      <c r="H1475" t="s">
        <v>68</v>
      </c>
      <c r="I1475" t="s">
        <v>3</v>
      </c>
      <c r="J1475" t="s">
        <v>69</v>
      </c>
      <c r="K1475" t="s">
        <v>70</v>
      </c>
      <c r="L1475">
        <v>50</v>
      </c>
      <c r="M1475">
        <v>1511109</v>
      </c>
      <c r="N1475">
        <v>13.5</v>
      </c>
      <c r="O1475">
        <v>6</v>
      </c>
      <c r="P1475" t="s">
        <v>1632</v>
      </c>
      <c r="Q1475" t="s">
        <v>1633</v>
      </c>
      <c r="R1475">
        <v>1</v>
      </c>
      <c r="T1475">
        <v>24</v>
      </c>
      <c r="U1475">
        <v>29</v>
      </c>
      <c r="V1475">
        <v>9</v>
      </c>
      <c r="W1475">
        <v>0</v>
      </c>
      <c r="X1475">
        <v>9</v>
      </c>
      <c r="Y1475">
        <v>3</v>
      </c>
      <c r="Z1475">
        <v>36</v>
      </c>
      <c r="AA1475">
        <v>41</v>
      </c>
      <c r="AB1475">
        <v>50</v>
      </c>
      <c r="AC1475">
        <v>29</v>
      </c>
      <c r="AD1475">
        <v>9</v>
      </c>
      <c r="AE1475">
        <v>3</v>
      </c>
      <c r="AF1475">
        <v>41</v>
      </c>
      <c r="AG1475">
        <v>0</v>
      </c>
      <c r="AH1475">
        <v>21</v>
      </c>
      <c r="AI1475">
        <v>9</v>
      </c>
      <c r="AJ1475">
        <v>18</v>
      </c>
      <c r="AK1475">
        <v>21</v>
      </c>
      <c r="AL1475">
        <v>0</v>
      </c>
      <c r="AM1475">
        <v>0.27</v>
      </c>
      <c r="AN1475">
        <v>1.6363636363636365</v>
      </c>
      <c r="AO1475">
        <v>0</v>
      </c>
      <c r="AP1475" t="s">
        <v>72</v>
      </c>
      <c r="AQ1475" t="s">
        <v>73</v>
      </c>
      <c r="AR1475" t="s">
        <v>1634</v>
      </c>
      <c r="AS1475">
        <v>5728</v>
      </c>
      <c r="AT1475">
        <v>5671</v>
      </c>
      <c r="AU1475">
        <v>0</v>
      </c>
      <c r="AV1475">
        <v>0</v>
      </c>
      <c r="AW1475">
        <v>11.398999999999999</v>
      </c>
      <c r="AX1475">
        <v>0.39306896551724135</v>
      </c>
      <c r="AY1475">
        <v>16.115827586206894</v>
      </c>
      <c r="AZ1475" t="s">
        <v>74</v>
      </c>
      <c r="BA1475">
        <v>-2.615827586206894</v>
      </c>
      <c r="BB1475">
        <v>-6.6548820071936072</v>
      </c>
      <c r="BC1475" t="s">
        <v>76</v>
      </c>
      <c r="BD1475">
        <v>0</v>
      </c>
      <c r="BE1475" t="s">
        <v>76</v>
      </c>
      <c r="BF1475">
        <v>11.401999999999999</v>
      </c>
      <c r="BG1475" t="s">
        <v>5812</v>
      </c>
    </row>
    <row r="1476" spans="1:59" x14ac:dyDescent="0.25">
      <c r="A1476" t="s">
        <v>1643</v>
      </c>
      <c r="B1476" t="s">
        <v>156</v>
      </c>
      <c r="C1476">
        <v>4</v>
      </c>
      <c r="D1476">
        <v>10</v>
      </c>
      <c r="E1476">
        <v>4</v>
      </c>
      <c r="F1476" t="s">
        <v>66</v>
      </c>
      <c r="G1476" t="s">
        <v>67</v>
      </c>
      <c r="H1476" t="s">
        <v>68</v>
      </c>
      <c r="I1476" t="s">
        <v>3</v>
      </c>
      <c r="J1476" t="s">
        <v>69</v>
      </c>
      <c r="K1476" t="s">
        <v>70</v>
      </c>
      <c r="L1476">
        <v>50</v>
      </c>
      <c r="M1476">
        <v>1511111</v>
      </c>
      <c r="N1476">
        <v>12.5</v>
      </c>
      <c r="O1476">
        <v>6</v>
      </c>
      <c r="P1476" t="s">
        <v>1632</v>
      </c>
      <c r="Q1476" t="s">
        <v>1633</v>
      </c>
      <c r="R1476">
        <v>1</v>
      </c>
      <c r="T1476">
        <v>26</v>
      </c>
      <c r="U1476">
        <v>31</v>
      </c>
      <c r="V1476">
        <v>7</v>
      </c>
      <c r="W1476">
        <v>0</v>
      </c>
      <c r="X1476">
        <v>7</v>
      </c>
      <c r="Y1476">
        <v>2</v>
      </c>
      <c r="Z1476">
        <v>35</v>
      </c>
      <c r="AA1476">
        <v>40</v>
      </c>
      <c r="AB1476">
        <v>50</v>
      </c>
      <c r="AC1476">
        <v>31</v>
      </c>
      <c r="AD1476">
        <v>7</v>
      </c>
      <c r="AE1476">
        <v>2</v>
      </c>
      <c r="AF1476">
        <v>40</v>
      </c>
      <c r="AG1476">
        <v>0</v>
      </c>
      <c r="AH1476">
        <v>19</v>
      </c>
      <c r="AI1476">
        <v>10</v>
      </c>
      <c r="AJ1476">
        <v>17</v>
      </c>
      <c r="AK1476">
        <v>19</v>
      </c>
      <c r="AL1476">
        <v>0</v>
      </c>
      <c r="AM1476">
        <v>0.25</v>
      </c>
      <c r="AN1476">
        <v>1.5454545454545454</v>
      </c>
      <c r="AO1476">
        <v>0</v>
      </c>
      <c r="AP1476" t="s">
        <v>72</v>
      </c>
      <c r="AQ1476" t="s">
        <v>73</v>
      </c>
      <c r="AR1476" t="s">
        <v>1634</v>
      </c>
      <c r="AS1476">
        <v>5776</v>
      </c>
      <c r="AT1476">
        <v>5457</v>
      </c>
      <c r="AU1476">
        <v>0</v>
      </c>
      <c r="AV1476">
        <v>0</v>
      </c>
      <c r="AW1476">
        <v>11.233000000000001</v>
      </c>
      <c r="AX1476">
        <v>0.36235483870967744</v>
      </c>
      <c r="AY1476">
        <v>14.494193548387099</v>
      </c>
      <c r="AZ1476" t="s">
        <v>74</v>
      </c>
      <c r="BA1476">
        <v>-1.9941935483870985</v>
      </c>
      <c r="BB1476">
        <v>-5.503427401406574</v>
      </c>
      <c r="BC1476" t="s">
        <v>76</v>
      </c>
      <c r="BD1476">
        <v>0</v>
      </c>
      <c r="BE1476" t="s">
        <v>76</v>
      </c>
      <c r="BF1476">
        <v>11.273</v>
      </c>
      <c r="BG1476" t="s">
        <v>5812</v>
      </c>
    </row>
    <row r="1477" spans="1:59" x14ac:dyDescent="0.25">
      <c r="A1477" t="s">
        <v>1644</v>
      </c>
      <c r="B1477" t="s">
        <v>156</v>
      </c>
      <c r="C1477">
        <v>4</v>
      </c>
      <c r="D1477">
        <v>11</v>
      </c>
      <c r="E1477">
        <v>4</v>
      </c>
      <c r="F1477" t="s">
        <v>66</v>
      </c>
      <c r="G1477" t="s">
        <v>67</v>
      </c>
      <c r="H1477" t="s">
        <v>68</v>
      </c>
      <c r="I1477" t="s">
        <v>3</v>
      </c>
      <c r="J1477" t="s">
        <v>69</v>
      </c>
      <c r="K1477" t="s">
        <v>70</v>
      </c>
      <c r="L1477">
        <v>50</v>
      </c>
      <c r="M1477">
        <v>1511113</v>
      </c>
      <c r="N1477">
        <v>10</v>
      </c>
      <c r="O1477">
        <v>6</v>
      </c>
      <c r="P1477" t="s">
        <v>1632</v>
      </c>
      <c r="Q1477" t="s">
        <v>1633</v>
      </c>
      <c r="R1477">
        <v>1</v>
      </c>
      <c r="T1477">
        <v>5</v>
      </c>
      <c r="U1477">
        <v>10</v>
      </c>
      <c r="V1477">
        <v>14</v>
      </c>
      <c r="W1477">
        <v>0</v>
      </c>
      <c r="X1477">
        <v>14</v>
      </c>
      <c r="Y1477">
        <v>9</v>
      </c>
      <c r="Z1477">
        <v>28</v>
      </c>
      <c r="AA1477">
        <v>33</v>
      </c>
      <c r="AB1477">
        <v>50</v>
      </c>
      <c r="AC1477">
        <v>10</v>
      </c>
      <c r="AD1477">
        <v>14</v>
      </c>
      <c r="AE1477">
        <v>9</v>
      </c>
      <c r="AF1477">
        <v>33</v>
      </c>
      <c r="AG1477">
        <v>0</v>
      </c>
      <c r="AH1477">
        <v>40</v>
      </c>
      <c r="AI1477">
        <v>17</v>
      </c>
      <c r="AJ1477">
        <v>31</v>
      </c>
      <c r="AK1477">
        <v>40</v>
      </c>
      <c r="AL1477">
        <v>0</v>
      </c>
      <c r="AM1477">
        <v>0.2</v>
      </c>
      <c r="AN1477">
        <v>2.8181818181818183</v>
      </c>
      <c r="AO1477">
        <v>0</v>
      </c>
      <c r="AP1477" t="s">
        <v>72</v>
      </c>
      <c r="AQ1477" t="s">
        <v>73</v>
      </c>
      <c r="AR1477" t="s">
        <v>1634</v>
      </c>
      <c r="AS1477">
        <v>2521</v>
      </c>
      <c r="AT1477">
        <v>2887</v>
      </c>
      <c r="AU1477">
        <v>0</v>
      </c>
      <c r="AV1477">
        <v>0</v>
      </c>
      <c r="AW1477">
        <v>5.4080000000000004</v>
      </c>
      <c r="AX1477">
        <v>0.54080000000000006</v>
      </c>
      <c r="AY1477">
        <v>17.846400000000003</v>
      </c>
      <c r="AZ1477" t="s">
        <v>74</v>
      </c>
      <c r="BA1477">
        <v>-7.8464000000000027</v>
      </c>
      <c r="BB1477">
        <v>-14.508875739644974</v>
      </c>
      <c r="BC1477" t="s">
        <v>81</v>
      </c>
      <c r="BD1477">
        <v>0</v>
      </c>
      <c r="BE1477" t="s">
        <v>76</v>
      </c>
      <c r="BF1477">
        <v>5.3209999999999997</v>
      </c>
      <c r="BG1477" t="s">
        <v>5812</v>
      </c>
    </row>
    <row r="1478" spans="1:59" x14ac:dyDescent="0.25">
      <c r="A1478" t="s">
        <v>1645</v>
      </c>
      <c r="B1478" t="s">
        <v>156</v>
      </c>
      <c r="C1478">
        <v>4</v>
      </c>
      <c r="D1478">
        <v>12</v>
      </c>
      <c r="E1478">
        <v>4</v>
      </c>
      <c r="F1478" t="s">
        <v>66</v>
      </c>
      <c r="G1478" t="s">
        <v>67</v>
      </c>
      <c r="H1478" t="s">
        <v>68</v>
      </c>
      <c r="I1478" t="s">
        <v>7</v>
      </c>
      <c r="J1478" t="s">
        <v>7</v>
      </c>
      <c r="K1478" t="s">
        <v>70</v>
      </c>
      <c r="L1478">
        <v>50</v>
      </c>
      <c r="M1478">
        <v>1511115</v>
      </c>
      <c r="N1478">
        <v>6</v>
      </c>
      <c r="O1478">
        <v>6</v>
      </c>
      <c r="P1478" t="s">
        <v>1632</v>
      </c>
      <c r="Q1478" t="s">
        <v>1633</v>
      </c>
      <c r="R1478">
        <v>2</v>
      </c>
      <c r="T1478">
        <v>20</v>
      </c>
      <c r="U1478">
        <v>25</v>
      </c>
      <c r="V1478">
        <v>3</v>
      </c>
      <c r="W1478">
        <v>0</v>
      </c>
      <c r="X1478">
        <v>3</v>
      </c>
      <c r="Y1478">
        <v>1</v>
      </c>
      <c r="Z1478">
        <v>24</v>
      </c>
      <c r="AA1478">
        <v>29</v>
      </c>
      <c r="AB1478">
        <v>50</v>
      </c>
      <c r="AC1478">
        <v>28</v>
      </c>
      <c r="AD1478">
        <v>3</v>
      </c>
      <c r="AE1478">
        <v>1</v>
      </c>
      <c r="AF1478">
        <v>32</v>
      </c>
      <c r="AG1478">
        <v>0</v>
      </c>
      <c r="AH1478">
        <v>22</v>
      </c>
      <c r="AI1478">
        <v>18</v>
      </c>
      <c r="AJ1478">
        <v>21</v>
      </c>
      <c r="AK1478">
        <v>22</v>
      </c>
      <c r="AL1478">
        <v>0</v>
      </c>
      <c r="AM1478">
        <v>0.12</v>
      </c>
      <c r="AN1478">
        <v>1.9090909090909092</v>
      </c>
      <c r="AO1478">
        <v>0</v>
      </c>
      <c r="AP1478" t="s">
        <v>82</v>
      </c>
      <c r="AQ1478" t="s">
        <v>73</v>
      </c>
      <c r="AR1478" t="s">
        <v>1634</v>
      </c>
      <c r="AS1478">
        <v>2690</v>
      </c>
      <c r="AT1478">
        <v>3053</v>
      </c>
      <c r="AU1478">
        <v>0</v>
      </c>
      <c r="AV1478">
        <v>0</v>
      </c>
      <c r="AW1478">
        <v>5.7430000000000003</v>
      </c>
      <c r="AX1478">
        <v>0.20510714285714288</v>
      </c>
      <c r="AY1478">
        <v>6.5634285714285721</v>
      </c>
      <c r="AZ1478" t="s">
        <v>74</v>
      </c>
      <c r="BA1478">
        <v>-0.56342857142857206</v>
      </c>
      <c r="BB1478">
        <v>-2.7469963433745459</v>
      </c>
      <c r="BC1478" t="s">
        <v>75</v>
      </c>
      <c r="BD1478">
        <v>0</v>
      </c>
      <c r="BE1478" t="s">
        <v>76</v>
      </c>
      <c r="BF1478">
        <v>5.7060000000000004</v>
      </c>
      <c r="BG1478" t="s">
        <v>5813</v>
      </c>
    </row>
    <row r="1479" spans="1:59" x14ac:dyDescent="0.25">
      <c r="A1479" t="s">
        <v>1646</v>
      </c>
      <c r="B1479" t="s">
        <v>156</v>
      </c>
      <c r="C1479">
        <v>4</v>
      </c>
      <c r="D1479">
        <v>13</v>
      </c>
      <c r="E1479">
        <v>4</v>
      </c>
      <c r="F1479" t="s">
        <v>66</v>
      </c>
      <c r="G1479" t="s">
        <v>67</v>
      </c>
      <c r="H1479" t="s">
        <v>68</v>
      </c>
      <c r="I1479" t="s">
        <v>7</v>
      </c>
      <c r="J1479" t="s">
        <v>7</v>
      </c>
      <c r="K1479" t="s">
        <v>70</v>
      </c>
      <c r="L1479">
        <v>50</v>
      </c>
      <c r="M1479">
        <v>1511117</v>
      </c>
      <c r="N1479">
        <v>6</v>
      </c>
      <c r="O1479">
        <v>6</v>
      </c>
      <c r="P1479" t="s">
        <v>1632</v>
      </c>
      <c r="Q1479" t="s">
        <v>1633</v>
      </c>
      <c r="R1479">
        <v>2</v>
      </c>
      <c r="T1479">
        <v>16</v>
      </c>
      <c r="U1479">
        <v>21</v>
      </c>
      <c r="V1479">
        <v>4</v>
      </c>
      <c r="W1479">
        <v>0</v>
      </c>
      <c r="X1479">
        <v>4</v>
      </c>
      <c r="Y1479">
        <v>4</v>
      </c>
      <c r="Z1479">
        <v>24</v>
      </c>
      <c r="AA1479">
        <v>29</v>
      </c>
      <c r="AB1479">
        <v>50</v>
      </c>
      <c r="AC1479">
        <v>24</v>
      </c>
      <c r="AD1479">
        <v>6</v>
      </c>
      <c r="AE1479">
        <v>5</v>
      </c>
      <c r="AF1479">
        <v>35</v>
      </c>
      <c r="AG1479">
        <v>0</v>
      </c>
      <c r="AH1479">
        <v>26</v>
      </c>
      <c r="AI1479">
        <v>15</v>
      </c>
      <c r="AJ1479">
        <v>21</v>
      </c>
      <c r="AK1479">
        <v>26</v>
      </c>
      <c r="AL1479">
        <v>0</v>
      </c>
      <c r="AM1479">
        <v>0.12</v>
      </c>
      <c r="AN1479">
        <v>1.9090909090909092</v>
      </c>
      <c r="AO1479">
        <v>0</v>
      </c>
      <c r="AP1479" t="s">
        <v>82</v>
      </c>
      <c r="AQ1479" t="s">
        <v>73</v>
      </c>
      <c r="AR1479" t="s">
        <v>1634</v>
      </c>
      <c r="AS1479">
        <v>2146</v>
      </c>
      <c r="AT1479">
        <v>2324</v>
      </c>
      <c r="AU1479">
        <v>0</v>
      </c>
      <c r="AV1479">
        <v>0</v>
      </c>
      <c r="AW1479">
        <v>4.47</v>
      </c>
      <c r="AX1479">
        <v>0.18625</v>
      </c>
      <c r="AY1479">
        <v>6.5187499999999998</v>
      </c>
      <c r="AZ1479" t="s">
        <v>74</v>
      </c>
      <c r="BA1479">
        <v>-0.51874999999999982</v>
      </c>
      <c r="BB1479">
        <v>-2.785234899328858</v>
      </c>
      <c r="BC1479" t="s">
        <v>76</v>
      </c>
      <c r="BD1479">
        <v>0</v>
      </c>
      <c r="BE1479" t="s">
        <v>76</v>
      </c>
      <c r="BF1479">
        <v>4.4710000000000001</v>
      </c>
      <c r="BG1479" t="s">
        <v>5813</v>
      </c>
    </row>
    <row r="1480" spans="1:59" x14ac:dyDescent="0.25">
      <c r="A1480" t="s">
        <v>1647</v>
      </c>
      <c r="B1480" t="s">
        <v>156</v>
      </c>
      <c r="C1480">
        <v>4</v>
      </c>
      <c r="D1480">
        <v>14</v>
      </c>
      <c r="E1480">
        <v>4</v>
      </c>
      <c r="F1480" t="s">
        <v>66</v>
      </c>
      <c r="G1480" t="s">
        <v>67</v>
      </c>
      <c r="H1480" t="s">
        <v>68</v>
      </c>
      <c r="I1480" t="s">
        <v>7</v>
      </c>
      <c r="J1480" t="s">
        <v>7</v>
      </c>
      <c r="K1480" t="s">
        <v>70</v>
      </c>
      <c r="L1480">
        <v>50</v>
      </c>
      <c r="M1480">
        <v>1511119</v>
      </c>
      <c r="N1480">
        <v>6</v>
      </c>
      <c r="O1480">
        <v>6</v>
      </c>
      <c r="P1480" t="s">
        <v>1632</v>
      </c>
      <c r="Q1480" t="s">
        <v>1633</v>
      </c>
      <c r="R1480">
        <v>2</v>
      </c>
      <c r="T1480">
        <v>18</v>
      </c>
      <c r="U1480">
        <v>23</v>
      </c>
      <c r="V1480">
        <v>4</v>
      </c>
      <c r="W1480">
        <v>0</v>
      </c>
      <c r="X1480">
        <v>4</v>
      </c>
      <c r="Y1480">
        <v>1</v>
      </c>
      <c r="Z1480">
        <v>23</v>
      </c>
      <c r="AA1480">
        <v>28</v>
      </c>
      <c r="AB1480">
        <v>50</v>
      </c>
      <c r="AC1480">
        <v>28</v>
      </c>
      <c r="AD1480">
        <v>4</v>
      </c>
      <c r="AE1480">
        <v>1</v>
      </c>
      <c r="AF1480">
        <v>33</v>
      </c>
      <c r="AG1480">
        <v>0</v>
      </c>
      <c r="AH1480">
        <v>22</v>
      </c>
      <c r="AI1480">
        <v>17</v>
      </c>
      <c r="AJ1480">
        <v>21</v>
      </c>
      <c r="AK1480">
        <v>22</v>
      </c>
      <c r="AL1480">
        <v>0</v>
      </c>
      <c r="AM1480">
        <v>0.12</v>
      </c>
      <c r="AN1480">
        <v>1.9090909090909092</v>
      </c>
      <c r="AO1480">
        <v>0</v>
      </c>
      <c r="AP1480" t="s">
        <v>82</v>
      </c>
      <c r="AQ1480" t="s">
        <v>73</v>
      </c>
      <c r="AR1480" t="s">
        <v>1634</v>
      </c>
      <c r="AS1480">
        <v>2716</v>
      </c>
      <c r="AT1480">
        <v>2654</v>
      </c>
      <c r="AU1480">
        <v>0</v>
      </c>
      <c r="AV1480">
        <v>0</v>
      </c>
      <c r="AW1480">
        <v>5.37</v>
      </c>
      <c r="AX1480">
        <v>0.19178571428571428</v>
      </c>
      <c r="AY1480">
        <v>6.3289285714285715</v>
      </c>
      <c r="AZ1480" t="s">
        <v>74</v>
      </c>
      <c r="BA1480">
        <v>-0.32892857142857146</v>
      </c>
      <c r="BB1480">
        <v>-1.7150837988826817</v>
      </c>
      <c r="BC1480" t="s">
        <v>76</v>
      </c>
      <c r="BD1480">
        <v>0</v>
      </c>
      <c r="BE1480" t="s">
        <v>76</v>
      </c>
      <c r="BF1480">
        <v>5.2930000000000001</v>
      </c>
      <c r="BG1480" t="s">
        <v>5813</v>
      </c>
    </row>
    <row r="1481" spans="1:59" x14ac:dyDescent="0.25">
      <c r="A1481" t="s">
        <v>1648</v>
      </c>
      <c r="B1481" t="s">
        <v>156</v>
      </c>
      <c r="C1481">
        <v>4</v>
      </c>
      <c r="D1481">
        <v>15</v>
      </c>
      <c r="E1481">
        <v>4</v>
      </c>
      <c r="F1481" t="s">
        <v>66</v>
      </c>
      <c r="G1481" t="s">
        <v>67</v>
      </c>
      <c r="H1481" t="s">
        <v>68</v>
      </c>
      <c r="I1481" t="s">
        <v>7</v>
      </c>
      <c r="J1481" t="s">
        <v>7</v>
      </c>
      <c r="K1481" t="s">
        <v>70</v>
      </c>
      <c r="L1481">
        <v>50</v>
      </c>
      <c r="M1481">
        <v>1511121</v>
      </c>
      <c r="N1481">
        <v>6</v>
      </c>
      <c r="O1481">
        <v>6</v>
      </c>
      <c r="P1481" t="s">
        <v>1632</v>
      </c>
      <c r="Q1481" t="s">
        <v>1633</v>
      </c>
      <c r="R1481">
        <v>2</v>
      </c>
      <c r="T1481">
        <v>13</v>
      </c>
      <c r="U1481">
        <v>18</v>
      </c>
      <c r="V1481">
        <v>4</v>
      </c>
      <c r="W1481">
        <v>0</v>
      </c>
      <c r="X1481">
        <v>4</v>
      </c>
      <c r="Y1481">
        <v>1</v>
      </c>
      <c r="Z1481">
        <v>18</v>
      </c>
      <c r="AA1481">
        <v>23</v>
      </c>
      <c r="AB1481">
        <v>50</v>
      </c>
      <c r="AC1481">
        <v>20</v>
      </c>
      <c r="AD1481">
        <v>5</v>
      </c>
      <c r="AE1481">
        <v>2</v>
      </c>
      <c r="AF1481">
        <v>27</v>
      </c>
      <c r="AG1481">
        <v>0</v>
      </c>
      <c r="AH1481">
        <v>30</v>
      </c>
      <c r="AI1481">
        <v>23</v>
      </c>
      <c r="AJ1481">
        <v>28</v>
      </c>
      <c r="AK1481">
        <v>30</v>
      </c>
      <c r="AL1481">
        <v>0</v>
      </c>
      <c r="AM1481">
        <v>0.12</v>
      </c>
      <c r="AN1481">
        <v>2.5454545454545454</v>
      </c>
      <c r="AO1481">
        <v>0</v>
      </c>
      <c r="AP1481" t="s">
        <v>82</v>
      </c>
      <c r="AQ1481" t="s">
        <v>73</v>
      </c>
      <c r="AR1481" t="s">
        <v>1634</v>
      </c>
      <c r="AS1481">
        <v>1695</v>
      </c>
      <c r="AT1481">
        <v>1664</v>
      </c>
      <c r="AU1481">
        <v>0</v>
      </c>
      <c r="AV1481">
        <v>0</v>
      </c>
      <c r="AW1481">
        <v>3.359</v>
      </c>
      <c r="AX1481">
        <v>0.16794999999999999</v>
      </c>
      <c r="AY1481">
        <v>4.5346500000000001</v>
      </c>
      <c r="AZ1481" t="s">
        <v>74</v>
      </c>
      <c r="BA1481">
        <v>1.4653499999999999</v>
      </c>
      <c r="BB1481">
        <v>8.7249181303959507</v>
      </c>
      <c r="BC1481" t="s">
        <v>76</v>
      </c>
      <c r="BD1481">
        <v>0</v>
      </c>
      <c r="BE1481" t="s">
        <v>76</v>
      </c>
      <c r="BF1481">
        <v>3.246</v>
      </c>
      <c r="BG1481" t="s">
        <v>5813</v>
      </c>
    </row>
    <row r="1482" spans="1:59" x14ac:dyDescent="0.25">
      <c r="A1482" t="s">
        <v>1649</v>
      </c>
      <c r="B1482" t="s">
        <v>156</v>
      </c>
      <c r="C1482">
        <v>4</v>
      </c>
      <c r="D1482">
        <v>16</v>
      </c>
      <c r="E1482">
        <v>4</v>
      </c>
      <c r="F1482" t="s">
        <v>66</v>
      </c>
      <c r="G1482" t="s">
        <v>67</v>
      </c>
      <c r="H1482" t="s">
        <v>68</v>
      </c>
      <c r="I1482" t="s">
        <v>7</v>
      </c>
      <c r="J1482" t="s">
        <v>7</v>
      </c>
      <c r="K1482" t="s">
        <v>70</v>
      </c>
      <c r="L1482">
        <v>50</v>
      </c>
      <c r="M1482">
        <v>1511123</v>
      </c>
      <c r="N1482">
        <v>6</v>
      </c>
      <c r="O1482">
        <v>6</v>
      </c>
      <c r="P1482" t="s">
        <v>1632</v>
      </c>
      <c r="Q1482" t="s">
        <v>1633</v>
      </c>
      <c r="R1482">
        <v>2</v>
      </c>
      <c r="T1482">
        <v>14</v>
      </c>
      <c r="U1482">
        <v>19</v>
      </c>
      <c r="V1482">
        <v>6</v>
      </c>
      <c r="W1482">
        <v>0</v>
      </c>
      <c r="X1482">
        <v>6</v>
      </c>
      <c r="Y1482">
        <v>0</v>
      </c>
      <c r="Z1482">
        <v>20</v>
      </c>
      <c r="AA1482">
        <v>25</v>
      </c>
      <c r="AB1482">
        <v>50</v>
      </c>
      <c r="AC1482">
        <v>20</v>
      </c>
      <c r="AD1482">
        <v>6</v>
      </c>
      <c r="AE1482">
        <v>0</v>
      </c>
      <c r="AF1482">
        <v>26</v>
      </c>
      <c r="AG1482">
        <v>0</v>
      </c>
      <c r="AH1482">
        <v>30</v>
      </c>
      <c r="AI1482">
        <v>24</v>
      </c>
      <c r="AJ1482">
        <v>30</v>
      </c>
      <c r="AK1482">
        <v>30</v>
      </c>
      <c r="AL1482">
        <v>0</v>
      </c>
      <c r="AM1482">
        <v>0.12</v>
      </c>
      <c r="AN1482">
        <v>2.7272727272727275</v>
      </c>
      <c r="AO1482">
        <v>0</v>
      </c>
      <c r="AP1482" t="s">
        <v>82</v>
      </c>
      <c r="AQ1482" t="s">
        <v>73</v>
      </c>
      <c r="AR1482" t="s">
        <v>1634</v>
      </c>
      <c r="AS1482">
        <v>2177</v>
      </c>
      <c r="AT1482">
        <v>2293</v>
      </c>
      <c r="AU1482">
        <v>0</v>
      </c>
      <c r="AV1482">
        <v>0</v>
      </c>
      <c r="AW1482">
        <v>4.47</v>
      </c>
      <c r="AX1482">
        <v>0.22349999999999998</v>
      </c>
      <c r="AY1482">
        <v>5.8109999999999991</v>
      </c>
      <c r="AZ1482" t="s">
        <v>74</v>
      </c>
      <c r="BA1482">
        <v>0.18900000000000095</v>
      </c>
      <c r="BB1482">
        <v>0.84563758389262178</v>
      </c>
      <c r="BC1482" t="s">
        <v>76</v>
      </c>
      <c r="BD1482">
        <v>0</v>
      </c>
      <c r="BE1482" t="s">
        <v>76</v>
      </c>
      <c r="BF1482">
        <v>4.2789999999999999</v>
      </c>
      <c r="BG1482" t="s">
        <v>5813</v>
      </c>
    </row>
    <row r="1483" spans="1:59" x14ac:dyDescent="0.25">
      <c r="A1483" t="s">
        <v>1650</v>
      </c>
      <c r="B1483" t="s">
        <v>156</v>
      </c>
      <c r="C1483">
        <v>4</v>
      </c>
      <c r="D1483">
        <v>17</v>
      </c>
      <c r="E1483">
        <v>4</v>
      </c>
      <c r="F1483" t="s">
        <v>66</v>
      </c>
      <c r="G1483" t="s">
        <v>67</v>
      </c>
      <c r="H1483" t="s">
        <v>77</v>
      </c>
      <c r="I1483" t="s">
        <v>5</v>
      </c>
      <c r="J1483" t="s">
        <v>78</v>
      </c>
      <c r="K1483" t="s">
        <v>70</v>
      </c>
      <c r="L1483">
        <v>50</v>
      </c>
      <c r="M1483">
        <v>1511125</v>
      </c>
      <c r="N1483">
        <v>5</v>
      </c>
      <c r="O1483">
        <v>6</v>
      </c>
      <c r="P1483" t="s">
        <v>1632</v>
      </c>
      <c r="Q1483" t="s">
        <v>1633</v>
      </c>
      <c r="R1483">
        <v>2</v>
      </c>
      <c r="T1483">
        <v>0</v>
      </c>
      <c r="U1483">
        <v>4</v>
      </c>
      <c r="V1483">
        <v>0</v>
      </c>
      <c r="W1483">
        <v>0</v>
      </c>
      <c r="X1483">
        <v>0</v>
      </c>
      <c r="Y1483">
        <v>0</v>
      </c>
      <c r="Z1483">
        <v>0</v>
      </c>
      <c r="AA1483">
        <v>4</v>
      </c>
      <c r="AB1483">
        <v>50</v>
      </c>
      <c r="AC1483">
        <v>4</v>
      </c>
      <c r="AD1483">
        <v>0</v>
      </c>
      <c r="AE1483">
        <v>0</v>
      </c>
      <c r="AF1483">
        <v>4</v>
      </c>
      <c r="AG1483">
        <v>0</v>
      </c>
      <c r="AH1483">
        <v>46</v>
      </c>
      <c r="AI1483">
        <v>46</v>
      </c>
      <c r="AJ1483">
        <v>46</v>
      </c>
      <c r="AK1483">
        <v>46</v>
      </c>
      <c r="AL1483">
        <v>0</v>
      </c>
      <c r="AM1483">
        <v>0.1</v>
      </c>
      <c r="AN1483">
        <v>4.1818181818181817</v>
      </c>
      <c r="AO1483">
        <v>0</v>
      </c>
      <c r="AP1483" t="s">
        <v>79</v>
      </c>
      <c r="AQ1483" t="s">
        <v>73</v>
      </c>
      <c r="AR1483" t="s">
        <v>1634</v>
      </c>
      <c r="AS1483">
        <v>0</v>
      </c>
      <c r="AT1483">
        <v>0</v>
      </c>
      <c r="AU1483">
        <v>0</v>
      </c>
      <c r="AV1483">
        <v>0</v>
      </c>
      <c r="AW1483">
        <v>0</v>
      </c>
      <c r="AX1483">
        <v>0</v>
      </c>
      <c r="AY1483">
        <v>0</v>
      </c>
      <c r="AZ1483" t="s">
        <v>80</v>
      </c>
      <c r="BA1483">
        <v>5</v>
      </c>
      <c r="BB1483">
        <v>0</v>
      </c>
      <c r="BC1483" t="s">
        <v>76</v>
      </c>
      <c r="BD1483">
        <v>0</v>
      </c>
      <c r="BE1483" t="s">
        <v>76</v>
      </c>
      <c r="BF1483">
        <v>4.7826293333333334</v>
      </c>
      <c r="BG1483" t="s">
        <v>5813</v>
      </c>
    </row>
    <row r="1484" spans="1:59" x14ac:dyDescent="0.25">
      <c r="A1484" t="s">
        <v>1651</v>
      </c>
      <c r="B1484" t="s">
        <v>156</v>
      </c>
      <c r="C1484">
        <v>4</v>
      </c>
      <c r="D1484">
        <v>18</v>
      </c>
      <c r="E1484">
        <v>4</v>
      </c>
      <c r="F1484" t="s">
        <v>66</v>
      </c>
      <c r="G1484" t="s">
        <v>67</v>
      </c>
      <c r="H1484" t="s">
        <v>68</v>
      </c>
      <c r="I1484" t="s">
        <v>7</v>
      </c>
      <c r="J1484" t="s">
        <v>7</v>
      </c>
      <c r="K1484" t="s">
        <v>70</v>
      </c>
      <c r="L1484">
        <v>50</v>
      </c>
      <c r="M1484">
        <v>1511127</v>
      </c>
      <c r="N1484">
        <v>6</v>
      </c>
      <c r="O1484">
        <v>6</v>
      </c>
      <c r="P1484" t="s">
        <v>1632</v>
      </c>
      <c r="Q1484" t="s">
        <v>1633</v>
      </c>
      <c r="R1484">
        <v>2</v>
      </c>
      <c r="T1484">
        <v>11</v>
      </c>
      <c r="U1484">
        <v>16</v>
      </c>
      <c r="V1484">
        <v>4</v>
      </c>
      <c r="W1484">
        <v>0</v>
      </c>
      <c r="X1484">
        <v>4</v>
      </c>
      <c r="Y1484">
        <v>1</v>
      </c>
      <c r="Z1484">
        <v>16</v>
      </c>
      <c r="AA1484">
        <v>21</v>
      </c>
      <c r="AB1484">
        <v>50</v>
      </c>
      <c r="AC1484">
        <v>18</v>
      </c>
      <c r="AD1484">
        <v>6</v>
      </c>
      <c r="AE1484">
        <v>4</v>
      </c>
      <c r="AF1484">
        <v>28</v>
      </c>
      <c r="AG1484">
        <v>0</v>
      </c>
      <c r="AH1484">
        <v>32</v>
      </c>
      <c r="AI1484">
        <v>22</v>
      </c>
      <c r="AJ1484">
        <v>28</v>
      </c>
      <c r="AK1484">
        <v>32</v>
      </c>
      <c r="AL1484">
        <v>0</v>
      </c>
      <c r="AM1484">
        <v>0.12</v>
      </c>
      <c r="AN1484">
        <v>2.5454545454545454</v>
      </c>
      <c r="AO1484">
        <v>0</v>
      </c>
      <c r="AP1484" t="s">
        <v>82</v>
      </c>
      <c r="AQ1484" t="s">
        <v>73</v>
      </c>
      <c r="AR1484" t="s">
        <v>1634</v>
      </c>
      <c r="AS1484">
        <v>1841</v>
      </c>
      <c r="AT1484">
        <v>1731</v>
      </c>
      <c r="AU1484">
        <v>0</v>
      </c>
      <c r="AV1484">
        <v>0</v>
      </c>
      <c r="AW1484">
        <v>3.5720000000000001</v>
      </c>
      <c r="AX1484">
        <v>0.19844444444444445</v>
      </c>
      <c r="AY1484">
        <v>5.5564444444444447</v>
      </c>
      <c r="AZ1484" t="s">
        <v>74</v>
      </c>
      <c r="BA1484">
        <v>0.44355555555555526</v>
      </c>
      <c r="BB1484">
        <v>2.2351623740201552</v>
      </c>
      <c r="BC1484" t="s">
        <v>76</v>
      </c>
      <c r="BD1484">
        <v>0</v>
      </c>
      <c r="BE1484" t="s">
        <v>76</v>
      </c>
      <c r="BF1484">
        <v>3.4830000000000001</v>
      </c>
      <c r="BG1484" t="s">
        <v>5813</v>
      </c>
    </row>
    <row r="1485" spans="1:59" x14ac:dyDescent="0.25">
      <c r="A1485" t="s">
        <v>1652</v>
      </c>
      <c r="B1485" t="s">
        <v>156</v>
      </c>
      <c r="C1485">
        <v>4</v>
      </c>
      <c r="D1485">
        <v>19</v>
      </c>
      <c r="E1485">
        <v>4</v>
      </c>
      <c r="F1485" t="s">
        <v>66</v>
      </c>
      <c r="G1485" t="s">
        <v>67</v>
      </c>
      <c r="H1485" t="s">
        <v>68</v>
      </c>
      <c r="I1485" t="s">
        <v>7</v>
      </c>
      <c r="J1485" t="s">
        <v>7</v>
      </c>
      <c r="K1485" t="s">
        <v>70</v>
      </c>
      <c r="L1485">
        <v>50</v>
      </c>
      <c r="M1485">
        <v>1511129</v>
      </c>
      <c r="N1485">
        <v>6</v>
      </c>
      <c r="O1485">
        <v>6</v>
      </c>
      <c r="P1485" t="s">
        <v>1632</v>
      </c>
      <c r="Q1485" t="s">
        <v>1633</v>
      </c>
      <c r="R1485">
        <v>2</v>
      </c>
      <c r="T1485">
        <v>14</v>
      </c>
      <c r="U1485">
        <v>19</v>
      </c>
      <c r="V1485">
        <v>6</v>
      </c>
      <c r="W1485">
        <v>0</v>
      </c>
      <c r="X1485">
        <v>6</v>
      </c>
      <c r="Y1485">
        <v>1</v>
      </c>
      <c r="Z1485">
        <v>21</v>
      </c>
      <c r="AA1485">
        <v>26</v>
      </c>
      <c r="AB1485">
        <v>50</v>
      </c>
      <c r="AC1485">
        <v>22</v>
      </c>
      <c r="AD1485">
        <v>7</v>
      </c>
      <c r="AE1485">
        <v>1</v>
      </c>
      <c r="AF1485">
        <v>30</v>
      </c>
      <c r="AG1485">
        <v>0</v>
      </c>
      <c r="AH1485">
        <v>28</v>
      </c>
      <c r="AI1485">
        <v>20</v>
      </c>
      <c r="AJ1485">
        <v>27</v>
      </c>
      <c r="AK1485">
        <v>28</v>
      </c>
      <c r="AL1485">
        <v>0</v>
      </c>
      <c r="AM1485">
        <v>0.12</v>
      </c>
      <c r="AN1485">
        <v>2.4545454545454546</v>
      </c>
      <c r="AO1485">
        <v>0</v>
      </c>
      <c r="AP1485" t="s">
        <v>82</v>
      </c>
      <c r="AQ1485" t="s">
        <v>73</v>
      </c>
      <c r="AR1485" t="s">
        <v>1634</v>
      </c>
      <c r="AS1485">
        <v>2047</v>
      </c>
      <c r="AT1485">
        <v>1966</v>
      </c>
      <c r="AU1485">
        <v>0</v>
      </c>
      <c r="AV1485">
        <v>0</v>
      </c>
      <c r="AW1485">
        <v>4.0129999999999999</v>
      </c>
      <c r="AX1485">
        <v>0.18240909090909091</v>
      </c>
      <c r="AY1485">
        <v>5.4722727272727276</v>
      </c>
      <c r="AZ1485" t="s">
        <v>74</v>
      </c>
      <c r="BA1485">
        <v>0.52772727272727238</v>
      </c>
      <c r="BB1485">
        <v>2.8930974333416377</v>
      </c>
      <c r="BC1485" t="s">
        <v>76</v>
      </c>
      <c r="BD1485">
        <v>0</v>
      </c>
      <c r="BE1485" t="s">
        <v>76</v>
      </c>
      <c r="BF1485">
        <v>3.952</v>
      </c>
      <c r="BG1485" t="s">
        <v>5813</v>
      </c>
    </row>
    <row r="1486" spans="1:59" x14ac:dyDescent="0.25">
      <c r="A1486" t="s">
        <v>1653</v>
      </c>
      <c r="B1486" t="s">
        <v>156</v>
      </c>
      <c r="C1486">
        <v>4</v>
      </c>
      <c r="D1486">
        <v>20</v>
      </c>
      <c r="E1486">
        <v>4</v>
      </c>
      <c r="F1486" t="s">
        <v>66</v>
      </c>
      <c r="G1486" t="s">
        <v>67</v>
      </c>
      <c r="H1486" t="s">
        <v>68</v>
      </c>
      <c r="I1486" t="s">
        <v>7</v>
      </c>
      <c r="J1486" t="s">
        <v>7</v>
      </c>
      <c r="K1486" t="s">
        <v>70</v>
      </c>
      <c r="L1486">
        <v>50</v>
      </c>
      <c r="M1486">
        <v>1511131</v>
      </c>
      <c r="N1486">
        <v>6</v>
      </c>
      <c r="O1486">
        <v>6</v>
      </c>
      <c r="P1486" t="s">
        <v>1632</v>
      </c>
      <c r="Q1486" t="s">
        <v>1633</v>
      </c>
      <c r="R1486">
        <v>2</v>
      </c>
      <c r="T1486">
        <v>16</v>
      </c>
      <c r="U1486">
        <v>21</v>
      </c>
      <c r="V1486">
        <v>1</v>
      </c>
      <c r="W1486">
        <v>0</v>
      </c>
      <c r="X1486">
        <v>1</v>
      </c>
      <c r="Y1486">
        <v>2</v>
      </c>
      <c r="Z1486">
        <v>19</v>
      </c>
      <c r="AA1486">
        <v>24</v>
      </c>
      <c r="AB1486">
        <v>50</v>
      </c>
      <c r="AC1486">
        <v>22</v>
      </c>
      <c r="AD1486">
        <v>1</v>
      </c>
      <c r="AE1486">
        <v>3</v>
      </c>
      <c r="AF1486">
        <v>26</v>
      </c>
      <c r="AG1486">
        <v>0</v>
      </c>
      <c r="AH1486">
        <v>28</v>
      </c>
      <c r="AI1486">
        <v>24</v>
      </c>
      <c r="AJ1486">
        <v>25</v>
      </c>
      <c r="AK1486">
        <v>28</v>
      </c>
      <c r="AL1486">
        <v>0</v>
      </c>
      <c r="AM1486">
        <v>0.12</v>
      </c>
      <c r="AN1486">
        <v>2.2727272727272729</v>
      </c>
      <c r="AO1486">
        <v>0</v>
      </c>
      <c r="AP1486" t="s">
        <v>82</v>
      </c>
      <c r="AQ1486" t="s">
        <v>73</v>
      </c>
      <c r="AR1486" t="s">
        <v>1634</v>
      </c>
      <c r="AS1486">
        <v>2093</v>
      </c>
      <c r="AT1486">
        <v>2444</v>
      </c>
      <c r="AU1486">
        <v>0</v>
      </c>
      <c r="AV1486">
        <v>0</v>
      </c>
      <c r="AW1486">
        <v>4.5369999999999999</v>
      </c>
      <c r="AX1486">
        <v>0.20622727272727273</v>
      </c>
      <c r="AY1486">
        <v>5.3619090909090907</v>
      </c>
      <c r="AZ1486" t="s">
        <v>74</v>
      </c>
      <c r="BA1486">
        <v>0.63809090909090926</v>
      </c>
      <c r="BB1486">
        <v>3.0941150540004414</v>
      </c>
      <c r="BC1486" t="s">
        <v>76</v>
      </c>
      <c r="BD1486">
        <v>0</v>
      </c>
      <c r="BE1486" t="s">
        <v>76</v>
      </c>
      <c r="BF1486">
        <v>4.7290000000000001</v>
      </c>
      <c r="BG1486" t="s">
        <v>5813</v>
      </c>
    </row>
    <row r="1487" spans="1:59" x14ac:dyDescent="0.25">
      <c r="A1487" t="s">
        <v>1654</v>
      </c>
      <c r="B1487" t="s">
        <v>156</v>
      </c>
      <c r="C1487">
        <v>4</v>
      </c>
      <c r="D1487">
        <v>21</v>
      </c>
      <c r="E1487">
        <v>4</v>
      </c>
      <c r="F1487" t="s">
        <v>66</v>
      </c>
      <c r="G1487" t="s">
        <v>67</v>
      </c>
      <c r="H1487" t="s">
        <v>68</v>
      </c>
      <c r="I1487" t="s">
        <v>7</v>
      </c>
      <c r="J1487" t="s">
        <v>7</v>
      </c>
      <c r="K1487" t="s">
        <v>70</v>
      </c>
      <c r="L1487">
        <v>50</v>
      </c>
      <c r="M1487">
        <v>1511133</v>
      </c>
      <c r="N1487">
        <v>6</v>
      </c>
      <c r="O1487">
        <v>6</v>
      </c>
      <c r="P1487" t="s">
        <v>1632</v>
      </c>
      <c r="Q1487" t="s">
        <v>1633</v>
      </c>
      <c r="R1487">
        <v>2</v>
      </c>
      <c r="T1487">
        <v>23</v>
      </c>
      <c r="U1487">
        <v>28</v>
      </c>
      <c r="V1487">
        <v>4</v>
      </c>
      <c r="W1487">
        <v>0</v>
      </c>
      <c r="X1487">
        <v>4</v>
      </c>
      <c r="Y1487">
        <v>1</v>
      </c>
      <c r="Z1487">
        <v>28</v>
      </c>
      <c r="AA1487">
        <v>33</v>
      </c>
      <c r="AB1487">
        <v>50</v>
      </c>
      <c r="AC1487">
        <v>29</v>
      </c>
      <c r="AD1487">
        <v>6</v>
      </c>
      <c r="AE1487">
        <v>1</v>
      </c>
      <c r="AF1487">
        <v>36</v>
      </c>
      <c r="AG1487">
        <v>0</v>
      </c>
      <c r="AH1487">
        <v>21</v>
      </c>
      <c r="AI1487">
        <v>14</v>
      </c>
      <c r="AJ1487">
        <v>20</v>
      </c>
      <c r="AK1487">
        <v>21</v>
      </c>
      <c r="AL1487">
        <v>0</v>
      </c>
      <c r="AM1487">
        <v>0.12</v>
      </c>
      <c r="AN1487">
        <v>1.8181818181818183</v>
      </c>
      <c r="AO1487">
        <v>0</v>
      </c>
      <c r="AP1487" t="s">
        <v>82</v>
      </c>
      <c r="AQ1487" t="s">
        <v>73</v>
      </c>
      <c r="AR1487" t="s">
        <v>1634</v>
      </c>
      <c r="AS1487">
        <v>2173</v>
      </c>
      <c r="AT1487">
        <v>2217</v>
      </c>
      <c r="AU1487">
        <v>0</v>
      </c>
      <c r="AV1487">
        <v>0</v>
      </c>
      <c r="AW1487">
        <v>4.3899999999999997</v>
      </c>
      <c r="AX1487">
        <v>0.15137931034482757</v>
      </c>
      <c r="AY1487">
        <v>5.4496551724137925</v>
      </c>
      <c r="AZ1487" t="s">
        <v>74</v>
      </c>
      <c r="BA1487">
        <v>0.55034482758620751</v>
      </c>
      <c r="BB1487">
        <v>3.6355353075170886</v>
      </c>
      <c r="BC1487" t="s">
        <v>76</v>
      </c>
      <c r="BD1487">
        <v>0</v>
      </c>
      <c r="BE1487" t="s">
        <v>76</v>
      </c>
      <c r="BF1487">
        <v>4.4359999999999999</v>
      </c>
      <c r="BG1487" t="s">
        <v>5813</v>
      </c>
    </row>
    <row r="1488" spans="1:59" x14ac:dyDescent="0.25">
      <c r="A1488" t="s">
        <v>1655</v>
      </c>
      <c r="B1488" t="s">
        <v>156</v>
      </c>
      <c r="C1488">
        <v>4</v>
      </c>
      <c r="D1488">
        <v>22</v>
      </c>
      <c r="E1488">
        <v>4</v>
      </c>
      <c r="F1488" t="s">
        <v>66</v>
      </c>
      <c r="G1488" t="s">
        <v>67</v>
      </c>
      <c r="H1488" t="s">
        <v>68</v>
      </c>
      <c r="I1488" t="s">
        <v>7</v>
      </c>
      <c r="J1488" t="s">
        <v>1</v>
      </c>
      <c r="K1488" t="s">
        <v>70</v>
      </c>
      <c r="L1488">
        <v>50</v>
      </c>
      <c r="M1488">
        <v>1511135</v>
      </c>
      <c r="N1488">
        <v>6</v>
      </c>
      <c r="O1488">
        <v>6</v>
      </c>
      <c r="P1488" t="s">
        <v>1632</v>
      </c>
      <c r="Q1488" t="s">
        <v>1633</v>
      </c>
      <c r="R1488">
        <v>2</v>
      </c>
      <c r="T1488">
        <v>0</v>
      </c>
      <c r="U1488">
        <v>6</v>
      </c>
      <c r="V1488">
        <v>0</v>
      </c>
      <c r="W1488">
        <v>0</v>
      </c>
      <c r="X1488">
        <v>0</v>
      </c>
      <c r="Y1488">
        <v>0</v>
      </c>
      <c r="Z1488">
        <v>0</v>
      </c>
      <c r="AA1488">
        <v>6</v>
      </c>
      <c r="AB1488">
        <v>50</v>
      </c>
      <c r="AC1488">
        <v>6</v>
      </c>
      <c r="AD1488">
        <v>0</v>
      </c>
      <c r="AE1488">
        <v>0</v>
      </c>
      <c r="AF1488">
        <v>6</v>
      </c>
      <c r="AG1488">
        <v>0</v>
      </c>
      <c r="AH1488">
        <v>44</v>
      </c>
      <c r="AI1488">
        <v>44</v>
      </c>
      <c r="AJ1488">
        <v>44</v>
      </c>
      <c r="AK1488">
        <v>44</v>
      </c>
      <c r="AL1488">
        <v>0</v>
      </c>
      <c r="AM1488">
        <v>0.12</v>
      </c>
      <c r="AN1488">
        <v>4</v>
      </c>
      <c r="AO1488">
        <v>0</v>
      </c>
      <c r="AP1488" t="s">
        <v>82</v>
      </c>
      <c r="AQ1488" t="s">
        <v>73</v>
      </c>
      <c r="AR1488" t="s">
        <v>1634</v>
      </c>
      <c r="AS1488">
        <v>122</v>
      </c>
      <c r="AT1488">
        <v>104</v>
      </c>
      <c r="AU1488">
        <v>0</v>
      </c>
      <c r="AV1488">
        <v>0</v>
      </c>
      <c r="AW1488">
        <v>0.22600000000000001</v>
      </c>
      <c r="AX1488">
        <v>3.7666666666666668E-2</v>
      </c>
      <c r="AY1488">
        <v>0.22600000000000001</v>
      </c>
      <c r="AZ1488" t="s">
        <v>74</v>
      </c>
      <c r="BA1488">
        <v>5.774</v>
      </c>
      <c r="BB1488">
        <v>153.2920353982301</v>
      </c>
      <c r="BC1488" t="s">
        <v>81</v>
      </c>
      <c r="BD1488">
        <v>1</v>
      </c>
      <c r="BE1488" t="s">
        <v>76</v>
      </c>
      <c r="BF1488">
        <v>0.25800000000000001</v>
      </c>
      <c r="BG1488" t="s">
        <v>5813</v>
      </c>
    </row>
    <row r="1489" spans="1:59" x14ac:dyDescent="0.25">
      <c r="A1489" t="s">
        <v>1656</v>
      </c>
      <c r="B1489" t="s">
        <v>156</v>
      </c>
      <c r="C1489">
        <v>4</v>
      </c>
      <c r="D1489">
        <v>23</v>
      </c>
      <c r="E1489">
        <v>4</v>
      </c>
      <c r="F1489" t="s">
        <v>66</v>
      </c>
      <c r="G1489" t="s">
        <v>67</v>
      </c>
      <c r="H1489" t="s">
        <v>68</v>
      </c>
      <c r="I1489" t="s">
        <v>7</v>
      </c>
      <c r="J1489" t="s">
        <v>7</v>
      </c>
      <c r="K1489" t="s">
        <v>70</v>
      </c>
      <c r="L1489">
        <v>50</v>
      </c>
      <c r="M1489">
        <v>1511137</v>
      </c>
      <c r="N1489">
        <v>6</v>
      </c>
      <c r="O1489">
        <v>6</v>
      </c>
      <c r="P1489" t="s">
        <v>1632</v>
      </c>
      <c r="Q1489" t="s">
        <v>1633</v>
      </c>
      <c r="R1489">
        <v>3</v>
      </c>
      <c r="T1489">
        <v>8</v>
      </c>
      <c r="U1489">
        <v>13</v>
      </c>
      <c r="V1489">
        <v>4</v>
      </c>
      <c r="W1489">
        <v>0</v>
      </c>
      <c r="X1489">
        <v>4</v>
      </c>
      <c r="Y1489">
        <v>3</v>
      </c>
      <c r="Z1489">
        <v>15</v>
      </c>
      <c r="AA1489">
        <v>20</v>
      </c>
      <c r="AB1489">
        <v>50</v>
      </c>
      <c r="AC1489">
        <v>19</v>
      </c>
      <c r="AD1489">
        <v>4</v>
      </c>
      <c r="AE1489">
        <v>5</v>
      </c>
      <c r="AF1489">
        <v>28</v>
      </c>
      <c r="AG1489">
        <v>0</v>
      </c>
      <c r="AH1489">
        <v>31</v>
      </c>
      <c r="AI1489">
        <v>22</v>
      </c>
      <c r="AJ1489">
        <v>26</v>
      </c>
      <c r="AK1489">
        <v>31</v>
      </c>
      <c r="AL1489">
        <v>0</v>
      </c>
      <c r="AM1489">
        <v>0.12</v>
      </c>
      <c r="AN1489">
        <v>2.3636363636363638</v>
      </c>
      <c r="AO1489">
        <v>0</v>
      </c>
      <c r="AP1489" t="s">
        <v>82</v>
      </c>
      <c r="AQ1489" t="s">
        <v>73</v>
      </c>
      <c r="AR1489" t="s">
        <v>1634</v>
      </c>
      <c r="AS1489">
        <v>1547</v>
      </c>
      <c r="AT1489">
        <v>1603</v>
      </c>
      <c r="AU1489">
        <v>0</v>
      </c>
      <c r="AV1489">
        <v>0</v>
      </c>
      <c r="AW1489">
        <v>3.15</v>
      </c>
      <c r="AX1489">
        <v>0.16578947368421051</v>
      </c>
      <c r="AY1489">
        <v>4.6421052631578945</v>
      </c>
      <c r="AZ1489" t="s">
        <v>74</v>
      </c>
      <c r="BA1489">
        <v>1.3578947368421055</v>
      </c>
      <c r="BB1489">
        <v>8.1904761904761916</v>
      </c>
      <c r="BC1489" t="s">
        <v>75</v>
      </c>
      <c r="BD1489">
        <v>0</v>
      </c>
      <c r="BE1489" t="s">
        <v>76</v>
      </c>
      <c r="BF1489">
        <v>3.1080000000000001</v>
      </c>
      <c r="BG1489" t="s">
        <v>5814</v>
      </c>
    </row>
    <row r="1490" spans="1:59" x14ac:dyDescent="0.25">
      <c r="A1490" t="s">
        <v>1657</v>
      </c>
      <c r="B1490" t="s">
        <v>156</v>
      </c>
      <c r="C1490">
        <v>4</v>
      </c>
      <c r="D1490">
        <v>24</v>
      </c>
      <c r="E1490">
        <v>4</v>
      </c>
      <c r="F1490" t="s">
        <v>66</v>
      </c>
      <c r="G1490" t="s">
        <v>67</v>
      </c>
      <c r="H1490" t="s">
        <v>68</v>
      </c>
      <c r="I1490" t="s">
        <v>7</v>
      </c>
      <c r="J1490" t="s">
        <v>7</v>
      </c>
      <c r="K1490" t="s">
        <v>70</v>
      </c>
      <c r="L1490">
        <v>50</v>
      </c>
      <c r="M1490">
        <v>1511139</v>
      </c>
      <c r="N1490">
        <v>6</v>
      </c>
      <c r="O1490">
        <v>6</v>
      </c>
      <c r="P1490" t="s">
        <v>1632</v>
      </c>
      <c r="Q1490" t="s">
        <v>1633</v>
      </c>
      <c r="R1490">
        <v>3</v>
      </c>
      <c r="T1490">
        <v>4</v>
      </c>
      <c r="U1490">
        <v>9</v>
      </c>
      <c r="V1490">
        <v>10</v>
      </c>
      <c r="W1490">
        <v>0</v>
      </c>
      <c r="X1490">
        <v>10</v>
      </c>
      <c r="Y1490">
        <v>1</v>
      </c>
      <c r="Z1490">
        <v>15</v>
      </c>
      <c r="AA1490">
        <v>20</v>
      </c>
      <c r="AB1490">
        <v>50</v>
      </c>
      <c r="AC1490">
        <v>12</v>
      </c>
      <c r="AD1490">
        <v>16</v>
      </c>
      <c r="AE1490">
        <v>2</v>
      </c>
      <c r="AF1490">
        <v>30</v>
      </c>
      <c r="AG1490">
        <v>0</v>
      </c>
      <c r="AH1490">
        <v>38</v>
      </c>
      <c r="AI1490">
        <v>20</v>
      </c>
      <c r="AJ1490">
        <v>36</v>
      </c>
      <c r="AK1490">
        <v>38</v>
      </c>
      <c r="AL1490">
        <v>0</v>
      </c>
      <c r="AM1490">
        <v>0.12</v>
      </c>
      <c r="AN1490">
        <v>3.2727272727272729</v>
      </c>
      <c r="AO1490">
        <v>0</v>
      </c>
      <c r="AP1490" t="s">
        <v>82</v>
      </c>
      <c r="AQ1490" t="s">
        <v>73</v>
      </c>
      <c r="AR1490" t="s">
        <v>1634</v>
      </c>
      <c r="AS1490">
        <v>1044</v>
      </c>
      <c r="AT1490">
        <v>1032</v>
      </c>
      <c r="AU1490">
        <v>0</v>
      </c>
      <c r="AV1490">
        <v>0</v>
      </c>
      <c r="AW1490">
        <v>2.0760000000000001</v>
      </c>
      <c r="AX1490">
        <v>0.17300000000000001</v>
      </c>
      <c r="AY1490">
        <v>5.19</v>
      </c>
      <c r="AZ1490" t="s">
        <v>74</v>
      </c>
      <c r="BA1490">
        <v>0.80999999999999961</v>
      </c>
      <c r="BB1490">
        <v>4.6820809248554891</v>
      </c>
      <c r="BC1490" t="s">
        <v>76</v>
      </c>
      <c r="BD1490">
        <v>0</v>
      </c>
      <c r="BE1490" t="s">
        <v>76</v>
      </c>
      <c r="BF1490">
        <v>2.073</v>
      </c>
      <c r="BG1490" t="s">
        <v>5814</v>
      </c>
    </row>
    <row r="1491" spans="1:59" x14ac:dyDescent="0.25">
      <c r="A1491" t="s">
        <v>1658</v>
      </c>
      <c r="B1491" t="s">
        <v>156</v>
      </c>
      <c r="C1491">
        <v>4</v>
      </c>
      <c r="D1491">
        <v>25</v>
      </c>
      <c r="E1491">
        <v>4</v>
      </c>
      <c r="F1491" t="s">
        <v>66</v>
      </c>
      <c r="G1491" t="s">
        <v>67</v>
      </c>
      <c r="H1491" t="s">
        <v>68</v>
      </c>
      <c r="I1491" t="s">
        <v>7</v>
      </c>
      <c r="J1491" t="s">
        <v>7</v>
      </c>
      <c r="K1491" t="s">
        <v>70</v>
      </c>
      <c r="L1491">
        <v>50</v>
      </c>
      <c r="M1491">
        <v>1511141</v>
      </c>
      <c r="N1491">
        <v>6</v>
      </c>
      <c r="O1491">
        <v>6</v>
      </c>
      <c r="P1491" t="s">
        <v>1632</v>
      </c>
      <c r="Q1491" t="s">
        <v>1633</v>
      </c>
      <c r="R1491">
        <v>3</v>
      </c>
      <c r="T1491">
        <v>11</v>
      </c>
      <c r="U1491">
        <v>16</v>
      </c>
      <c r="V1491">
        <v>1</v>
      </c>
      <c r="W1491">
        <v>0</v>
      </c>
      <c r="X1491">
        <v>1</v>
      </c>
      <c r="Y1491">
        <v>0</v>
      </c>
      <c r="Z1491">
        <v>12</v>
      </c>
      <c r="AA1491">
        <v>17</v>
      </c>
      <c r="AB1491">
        <v>50</v>
      </c>
      <c r="AC1491">
        <v>24</v>
      </c>
      <c r="AD1491">
        <v>2</v>
      </c>
      <c r="AE1491">
        <v>0</v>
      </c>
      <c r="AF1491">
        <v>26</v>
      </c>
      <c r="AG1491">
        <v>0</v>
      </c>
      <c r="AH1491">
        <v>26</v>
      </c>
      <c r="AI1491">
        <v>24</v>
      </c>
      <c r="AJ1491">
        <v>26</v>
      </c>
      <c r="AK1491">
        <v>26</v>
      </c>
      <c r="AL1491">
        <v>0</v>
      </c>
      <c r="AM1491">
        <v>0.12</v>
      </c>
      <c r="AN1491">
        <v>2.3636363636363638</v>
      </c>
      <c r="AO1491">
        <v>0</v>
      </c>
      <c r="AP1491" t="s">
        <v>82</v>
      </c>
      <c r="AQ1491" t="s">
        <v>73</v>
      </c>
      <c r="AR1491" t="s">
        <v>1634</v>
      </c>
      <c r="AS1491">
        <v>1744</v>
      </c>
      <c r="AT1491">
        <v>1692</v>
      </c>
      <c r="AU1491">
        <v>0</v>
      </c>
      <c r="AV1491">
        <v>0</v>
      </c>
      <c r="AW1491">
        <v>3.4359999999999999</v>
      </c>
      <c r="AX1491">
        <v>0.14316666666666666</v>
      </c>
      <c r="AY1491">
        <v>3.7223333333333333</v>
      </c>
      <c r="AZ1491" t="s">
        <v>74</v>
      </c>
      <c r="BA1491">
        <v>2.2776666666666667</v>
      </c>
      <c r="BB1491">
        <v>15.90919674039581</v>
      </c>
      <c r="BC1491" t="s">
        <v>76</v>
      </c>
      <c r="BD1491">
        <v>0</v>
      </c>
      <c r="BE1491" t="s">
        <v>76</v>
      </c>
      <c r="BF1491">
        <v>3.44</v>
      </c>
      <c r="BG1491" t="s">
        <v>5814</v>
      </c>
    </row>
    <row r="1492" spans="1:59" x14ac:dyDescent="0.25">
      <c r="A1492" t="s">
        <v>1659</v>
      </c>
      <c r="B1492" t="s">
        <v>156</v>
      </c>
      <c r="C1492">
        <v>4</v>
      </c>
      <c r="D1492">
        <v>26</v>
      </c>
      <c r="E1492">
        <v>4</v>
      </c>
      <c r="F1492" t="s">
        <v>66</v>
      </c>
      <c r="G1492" t="s">
        <v>67</v>
      </c>
      <c r="H1492" t="s">
        <v>68</v>
      </c>
      <c r="I1492" t="s">
        <v>7</v>
      </c>
      <c r="J1492" t="s">
        <v>7</v>
      </c>
      <c r="K1492" t="s">
        <v>70</v>
      </c>
      <c r="L1492">
        <v>50</v>
      </c>
      <c r="M1492">
        <v>1511143</v>
      </c>
      <c r="N1492">
        <v>6</v>
      </c>
      <c r="O1492">
        <v>6</v>
      </c>
      <c r="P1492" t="s">
        <v>1632</v>
      </c>
      <c r="Q1492" t="s">
        <v>1633</v>
      </c>
      <c r="R1492">
        <v>3</v>
      </c>
      <c r="T1492">
        <v>3</v>
      </c>
      <c r="U1492">
        <v>8</v>
      </c>
      <c r="V1492">
        <v>6</v>
      </c>
      <c r="W1492">
        <v>1</v>
      </c>
      <c r="X1492">
        <v>5</v>
      </c>
      <c r="Y1492">
        <v>4</v>
      </c>
      <c r="Z1492">
        <v>13</v>
      </c>
      <c r="AA1492">
        <v>18</v>
      </c>
      <c r="AB1492">
        <v>50</v>
      </c>
      <c r="AC1492">
        <v>8</v>
      </c>
      <c r="AD1492">
        <v>7</v>
      </c>
      <c r="AE1492">
        <v>5</v>
      </c>
      <c r="AF1492">
        <v>21</v>
      </c>
      <c r="AG1492">
        <v>1</v>
      </c>
      <c r="AH1492">
        <v>42</v>
      </c>
      <c r="AI1492">
        <v>29</v>
      </c>
      <c r="AJ1492">
        <v>36</v>
      </c>
      <c r="AK1492">
        <v>41</v>
      </c>
      <c r="AL1492">
        <v>0</v>
      </c>
      <c r="AM1492">
        <v>0.12</v>
      </c>
      <c r="AN1492">
        <v>3.2727272727272729</v>
      </c>
      <c r="AO1492">
        <v>0.13636363636363635</v>
      </c>
      <c r="AP1492" t="s">
        <v>82</v>
      </c>
      <c r="AQ1492" t="s">
        <v>73</v>
      </c>
      <c r="AR1492" t="s">
        <v>1634</v>
      </c>
      <c r="AS1492">
        <v>488</v>
      </c>
      <c r="AT1492">
        <v>424</v>
      </c>
      <c r="AU1492">
        <v>0</v>
      </c>
      <c r="AV1492">
        <v>0</v>
      </c>
      <c r="AW1492">
        <v>0.91200000000000003</v>
      </c>
      <c r="AX1492">
        <v>0.114</v>
      </c>
      <c r="AY1492">
        <v>2.3940000000000001</v>
      </c>
      <c r="AZ1492" t="s">
        <v>74</v>
      </c>
      <c r="BA1492">
        <v>3.6059999999999999</v>
      </c>
      <c r="BB1492">
        <v>31.631578947368418</v>
      </c>
      <c r="BC1492" t="s">
        <v>76</v>
      </c>
      <c r="BD1492">
        <v>0</v>
      </c>
      <c r="BE1492" t="s">
        <v>76</v>
      </c>
      <c r="BF1492">
        <v>0.85399999999999998</v>
      </c>
      <c r="BG1492" t="s">
        <v>5814</v>
      </c>
    </row>
    <row r="1493" spans="1:59" x14ac:dyDescent="0.25">
      <c r="A1493" t="s">
        <v>1660</v>
      </c>
      <c r="B1493" t="s">
        <v>156</v>
      </c>
      <c r="C1493">
        <v>4</v>
      </c>
      <c r="D1493">
        <v>27</v>
      </c>
      <c r="E1493">
        <v>4</v>
      </c>
      <c r="F1493" t="s">
        <v>66</v>
      </c>
      <c r="G1493" t="s">
        <v>67</v>
      </c>
      <c r="H1493" t="s">
        <v>68</v>
      </c>
      <c r="I1493" t="s">
        <v>7</v>
      </c>
      <c r="J1493" t="s">
        <v>7</v>
      </c>
      <c r="K1493" t="s">
        <v>70</v>
      </c>
      <c r="L1493">
        <v>50</v>
      </c>
      <c r="M1493">
        <v>1511145</v>
      </c>
      <c r="N1493">
        <v>6</v>
      </c>
      <c r="O1493">
        <v>6</v>
      </c>
      <c r="P1493" t="s">
        <v>1632</v>
      </c>
      <c r="Q1493" t="s">
        <v>1633</v>
      </c>
      <c r="R1493">
        <v>3</v>
      </c>
      <c r="T1493">
        <v>10</v>
      </c>
      <c r="U1493">
        <v>15</v>
      </c>
      <c r="V1493">
        <v>3</v>
      </c>
      <c r="W1493">
        <v>0</v>
      </c>
      <c r="X1493">
        <v>3</v>
      </c>
      <c r="Y1493">
        <v>2</v>
      </c>
      <c r="Z1493">
        <v>15</v>
      </c>
      <c r="AA1493">
        <v>20</v>
      </c>
      <c r="AB1493">
        <v>50</v>
      </c>
      <c r="AC1493">
        <v>20</v>
      </c>
      <c r="AD1493">
        <v>6</v>
      </c>
      <c r="AE1493">
        <v>2</v>
      </c>
      <c r="AF1493">
        <v>28</v>
      </c>
      <c r="AG1493">
        <v>0</v>
      </c>
      <c r="AH1493">
        <v>30</v>
      </c>
      <c r="AI1493">
        <v>22</v>
      </c>
      <c r="AJ1493">
        <v>28</v>
      </c>
      <c r="AK1493">
        <v>30</v>
      </c>
      <c r="AL1493">
        <v>0</v>
      </c>
      <c r="AM1493">
        <v>0.12</v>
      </c>
      <c r="AN1493">
        <v>2.5454545454545454</v>
      </c>
      <c r="AO1493">
        <v>0</v>
      </c>
      <c r="AP1493" t="s">
        <v>82</v>
      </c>
      <c r="AQ1493" t="s">
        <v>73</v>
      </c>
      <c r="AR1493" t="s">
        <v>1634</v>
      </c>
      <c r="AS1493">
        <v>1216</v>
      </c>
      <c r="AT1493">
        <v>1133</v>
      </c>
      <c r="AU1493">
        <v>0</v>
      </c>
      <c r="AV1493">
        <v>0</v>
      </c>
      <c r="AW1493">
        <v>2.3490000000000002</v>
      </c>
      <c r="AX1493">
        <v>0.11745000000000001</v>
      </c>
      <c r="AY1493">
        <v>3.2886000000000002</v>
      </c>
      <c r="AZ1493" t="s">
        <v>74</v>
      </c>
      <c r="BA1493">
        <v>2.7113999999999998</v>
      </c>
      <c r="BB1493">
        <v>23.085568326947634</v>
      </c>
      <c r="BC1493" t="s">
        <v>76</v>
      </c>
      <c r="BD1493">
        <v>0</v>
      </c>
      <c r="BE1493" t="s">
        <v>76</v>
      </c>
      <c r="BF1493">
        <v>2.3769999999999998</v>
      </c>
      <c r="BG1493" t="s">
        <v>5814</v>
      </c>
    </row>
    <row r="1494" spans="1:59" x14ac:dyDescent="0.25">
      <c r="A1494" t="s">
        <v>1661</v>
      </c>
      <c r="B1494" t="s">
        <v>156</v>
      </c>
      <c r="C1494">
        <v>4</v>
      </c>
      <c r="D1494">
        <v>28</v>
      </c>
      <c r="E1494">
        <v>4</v>
      </c>
      <c r="F1494" t="s">
        <v>66</v>
      </c>
      <c r="G1494" t="s">
        <v>67</v>
      </c>
      <c r="H1494" t="s">
        <v>77</v>
      </c>
      <c r="I1494" t="s">
        <v>5</v>
      </c>
      <c r="J1494" t="s">
        <v>78</v>
      </c>
      <c r="K1494" t="s">
        <v>70</v>
      </c>
      <c r="L1494">
        <v>50</v>
      </c>
      <c r="M1494">
        <v>1511147</v>
      </c>
      <c r="N1494">
        <v>5</v>
      </c>
      <c r="O1494">
        <v>6</v>
      </c>
      <c r="P1494" t="s">
        <v>1632</v>
      </c>
      <c r="Q1494" t="s">
        <v>1633</v>
      </c>
      <c r="R1494">
        <v>3</v>
      </c>
      <c r="T1494">
        <v>0</v>
      </c>
      <c r="U1494">
        <v>4</v>
      </c>
      <c r="V1494">
        <v>0</v>
      </c>
      <c r="W1494">
        <v>0</v>
      </c>
      <c r="X1494">
        <v>0</v>
      </c>
      <c r="Y1494">
        <v>0</v>
      </c>
      <c r="Z1494">
        <v>0</v>
      </c>
      <c r="AA1494">
        <v>4</v>
      </c>
      <c r="AB1494">
        <v>50</v>
      </c>
      <c r="AC1494">
        <v>4</v>
      </c>
      <c r="AD1494">
        <v>0</v>
      </c>
      <c r="AE1494">
        <v>0</v>
      </c>
      <c r="AF1494">
        <v>4</v>
      </c>
      <c r="AG1494">
        <v>0</v>
      </c>
      <c r="AH1494">
        <v>46</v>
      </c>
      <c r="AI1494">
        <v>46</v>
      </c>
      <c r="AJ1494">
        <v>46</v>
      </c>
      <c r="AK1494">
        <v>46</v>
      </c>
      <c r="AL1494">
        <v>0</v>
      </c>
      <c r="AM1494">
        <v>0.1</v>
      </c>
      <c r="AN1494">
        <v>4.1818181818181817</v>
      </c>
      <c r="AO1494">
        <v>0</v>
      </c>
      <c r="AP1494" t="s">
        <v>79</v>
      </c>
      <c r="AQ1494" t="s">
        <v>73</v>
      </c>
      <c r="AR1494" t="s">
        <v>1634</v>
      </c>
      <c r="AS1494">
        <v>0</v>
      </c>
      <c r="AT1494">
        <v>0</v>
      </c>
      <c r="AU1494">
        <v>0</v>
      </c>
      <c r="AV1494">
        <v>0</v>
      </c>
      <c r="AW1494">
        <v>0</v>
      </c>
      <c r="AX1494">
        <v>0</v>
      </c>
      <c r="AY1494">
        <v>0</v>
      </c>
      <c r="AZ1494" t="s">
        <v>80</v>
      </c>
      <c r="BA1494">
        <v>5</v>
      </c>
      <c r="BB1494">
        <v>0</v>
      </c>
      <c r="BC1494" t="s">
        <v>76</v>
      </c>
      <c r="BD1494">
        <v>0</v>
      </c>
      <c r="BE1494" t="s">
        <v>76</v>
      </c>
      <c r="BF1494">
        <v>4.8265066666666661</v>
      </c>
      <c r="BG1494" t="s">
        <v>5814</v>
      </c>
    </row>
    <row r="1495" spans="1:59" x14ac:dyDescent="0.25">
      <c r="A1495" t="s">
        <v>1662</v>
      </c>
      <c r="B1495" t="s">
        <v>156</v>
      </c>
      <c r="C1495">
        <v>4</v>
      </c>
      <c r="D1495">
        <v>29</v>
      </c>
      <c r="E1495">
        <v>4</v>
      </c>
      <c r="F1495" t="s">
        <v>66</v>
      </c>
      <c r="G1495" t="s">
        <v>67</v>
      </c>
      <c r="H1495" t="s">
        <v>68</v>
      </c>
      <c r="I1495" t="s">
        <v>7</v>
      </c>
      <c r="J1495" t="s">
        <v>7</v>
      </c>
      <c r="K1495" t="s">
        <v>70</v>
      </c>
      <c r="L1495">
        <v>50</v>
      </c>
      <c r="M1495">
        <v>1511149</v>
      </c>
      <c r="N1495">
        <v>6</v>
      </c>
      <c r="O1495">
        <v>6</v>
      </c>
      <c r="P1495" t="s">
        <v>1632</v>
      </c>
      <c r="Q1495" t="s">
        <v>1633</v>
      </c>
      <c r="R1495">
        <v>3</v>
      </c>
      <c r="T1495">
        <v>5</v>
      </c>
      <c r="U1495">
        <v>10</v>
      </c>
      <c r="V1495">
        <v>2</v>
      </c>
      <c r="W1495">
        <v>0</v>
      </c>
      <c r="X1495">
        <v>2</v>
      </c>
      <c r="Y1495">
        <v>0</v>
      </c>
      <c r="Z1495">
        <v>7</v>
      </c>
      <c r="AA1495">
        <v>12</v>
      </c>
      <c r="AB1495">
        <v>50</v>
      </c>
      <c r="AC1495">
        <v>16</v>
      </c>
      <c r="AD1495">
        <v>6</v>
      </c>
      <c r="AE1495">
        <v>0</v>
      </c>
      <c r="AF1495">
        <v>22</v>
      </c>
      <c r="AG1495">
        <v>0</v>
      </c>
      <c r="AH1495">
        <v>34</v>
      </c>
      <c r="AI1495">
        <v>28</v>
      </c>
      <c r="AJ1495">
        <v>34</v>
      </c>
      <c r="AK1495">
        <v>34</v>
      </c>
      <c r="AL1495">
        <v>0</v>
      </c>
      <c r="AM1495">
        <v>0.12</v>
      </c>
      <c r="AN1495">
        <v>3.0909090909090908</v>
      </c>
      <c r="AO1495">
        <v>0</v>
      </c>
      <c r="AP1495" t="s">
        <v>82</v>
      </c>
      <c r="AQ1495" t="s">
        <v>73</v>
      </c>
      <c r="AR1495" t="s">
        <v>1634</v>
      </c>
      <c r="AS1495">
        <v>697</v>
      </c>
      <c r="AT1495">
        <v>744</v>
      </c>
      <c r="AU1495">
        <v>0</v>
      </c>
      <c r="AV1495">
        <v>0</v>
      </c>
      <c r="AW1495">
        <v>1.4410000000000001</v>
      </c>
      <c r="AX1495">
        <v>9.0062500000000004E-2</v>
      </c>
      <c r="AY1495">
        <v>1.9813750000000001</v>
      </c>
      <c r="AZ1495" t="s">
        <v>74</v>
      </c>
      <c r="BA1495">
        <v>4.0186250000000001</v>
      </c>
      <c r="BB1495">
        <v>44.620402498265094</v>
      </c>
      <c r="BC1495" t="s">
        <v>76</v>
      </c>
      <c r="BD1495">
        <v>0</v>
      </c>
      <c r="BE1495" t="s">
        <v>76</v>
      </c>
      <c r="BF1495">
        <v>1.4159999999999999</v>
      </c>
      <c r="BG1495" t="s">
        <v>5814</v>
      </c>
    </row>
    <row r="1496" spans="1:59" x14ac:dyDescent="0.25">
      <c r="A1496" t="s">
        <v>1663</v>
      </c>
      <c r="B1496" t="s">
        <v>156</v>
      </c>
      <c r="C1496">
        <v>4</v>
      </c>
      <c r="D1496">
        <v>30</v>
      </c>
      <c r="E1496">
        <v>4</v>
      </c>
      <c r="F1496" t="s">
        <v>66</v>
      </c>
      <c r="G1496" t="s">
        <v>67</v>
      </c>
      <c r="H1496" t="s">
        <v>68</v>
      </c>
      <c r="I1496" t="s">
        <v>7</v>
      </c>
      <c r="J1496" t="s">
        <v>7</v>
      </c>
      <c r="K1496" t="s">
        <v>70</v>
      </c>
      <c r="L1496">
        <v>50</v>
      </c>
      <c r="M1496">
        <v>1511151</v>
      </c>
      <c r="N1496">
        <v>6</v>
      </c>
      <c r="O1496">
        <v>6</v>
      </c>
      <c r="P1496" t="s">
        <v>1632</v>
      </c>
      <c r="Q1496" t="s">
        <v>1633</v>
      </c>
      <c r="R1496">
        <v>3</v>
      </c>
      <c r="T1496">
        <v>4</v>
      </c>
      <c r="U1496">
        <v>9</v>
      </c>
      <c r="V1496">
        <v>1</v>
      </c>
      <c r="W1496">
        <v>0</v>
      </c>
      <c r="X1496">
        <v>1</v>
      </c>
      <c r="Y1496">
        <v>1</v>
      </c>
      <c r="Z1496">
        <v>6</v>
      </c>
      <c r="AA1496">
        <v>11</v>
      </c>
      <c r="AB1496">
        <v>50</v>
      </c>
      <c r="AC1496">
        <v>10</v>
      </c>
      <c r="AD1496">
        <v>2</v>
      </c>
      <c r="AE1496">
        <v>1</v>
      </c>
      <c r="AF1496">
        <v>13</v>
      </c>
      <c r="AG1496">
        <v>0</v>
      </c>
      <c r="AH1496">
        <v>40</v>
      </c>
      <c r="AI1496">
        <v>37</v>
      </c>
      <c r="AJ1496">
        <v>39</v>
      </c>
      <c r="AK1496">
        <v>40</v>
      </c>
      <c r="AL1496">
        <v>0</v>
      </c>
      <c r="AM1496">
        <v>0.12</v>
      </c>
      <c r="AN1496">
        <v>3.5454545454545454</v>
      </c>
      <c r="AO1496">
        <v>0</v>
      </c>
      <c r="AP1496" t="s">
        <v>82</v>
      </c>
      <c r="AQ1496" t="s">
        <v>73</v>
      </c>
      <c r="AR1496" t="s">
        <v>1634</v>
      </c>
      <c r="AS1496">
        <v>647</v>
      </c>
      <c r="AT1496">
        <v>638</v>
      </c>
      <c r="AU1496">
        <v>0</v>
      </c>
      <c r="AV1496">
        <v>0</v>
      </c>
      <c r="AW1496">
        <v>1.2849999999999999</v>
      </c>
      <c r="AX1496">
        <v>0.1285</v>
      </c>
      <c r="AY1496">
        <v>1.6705000000000001</v>
      </c>
      <c r="AZ1496" t="s">
        <v>74</v>
      </c>
      <c r="BA1496">
        <v>4.3294999999999995</v>
      </c>
      <c r="BB1496">
        <v>33.692607003891048</v>
      </c>
      <c r="BC1496" t="s">
        <v>76</v>
      </c>
      <c r="BD1496">
        <v>0</v>
      </c>
      <c r="BE1496" t="s">
        <v>76</v>
      </c>
      <c r="BF1496">
        <v>1.42</v>
      </c>
      <c r="BG1496" t="s">
        <v>5814</v>
      </c>
    </row>
    <row r="1497" spans="1:59" x14ac:dyDescent="0.25">
      <c r="A1497" t="s">
        <v>1664</v>
      </c>
      <c r="B1497" t="s">
        <v>156</v>
      </c>
      <c r="C1497">
        <v>4</v>
      </c>
      <c r="D1497">
        <v>31</v>
      </c>
      <c r="E1497">
        <v>4</v>
      </c>
      <c r="F1497" t="s">
        <v>66</v>
      </c>
      <c r="G1497" t="s">
        <v>67</v>
      </c>
      <c r="H1497" t="s">
        <v>68</v>
      </c>
      <c r="I1497" t="s">
        <v>7</v>
      </c>
      <c r="J1497" t="s">
        <v>7</v>
      </c>
      <c r="K1497" t="s">
        <v>70</v>
      </c>
      <c r="L1497">
        <v>50</v>
      </c>
      <c r="M1497">
        <v>1511153</v>
      </c>
      <c r="N1497">
        <v>6</v>
      </c>
      <c r="O1497">
        <v>6</v>
      </c>
      <c r="P1497" t="s">
        <v>1632</v>
      </c>
      <c r="Q1497" t="s">
        <v>1633</v>
      </c>
      <c r="R1497">
        <v>3</v>
      </c>
      <c r="T1497">
        <v>10</v>
      </c>
      <c r="U1497">
        <v>15</v>
      </c>
      <c r="V1497">
        <v>5</v>
      </c>
      <c r="W1497">
        <v>0</v>
      </c>
      <c r="X1497">
        <v>5</v>
      </c>
      <c r="Y1497">
        <v>2</v>
      </c>
      <c r="Z1497">
        <v>17</v>
      </c>
      <c r="AA1497">
        <v>22</v>
      </c>
      <c r="AB1497">
        <v>50</v>
      </c>
      <c r="AC1497">
        <v>18</v>
      </c>
      <c r="AD1497">
        <v>6</v>
      </c>
      <c r="AE1497">
        <v>2</v>
      </c>
      <c r="AF1497">
        <v>26</v>
      </c>
      <c r="AG1497">
        <v>0</v>
      </c>
      <c r="AH1497">
        <v>32</v>
      </c>
      <c r="AI1497">
        <v>24</v>
      </c>
      <c r="AJ1497">
        <v>30</v>
      </c>
      <c r="AK1497">
        <v>32</v>
      </c>
      <c r="AL1497">
        <v>0</v>
      </c>
      <c r="AM1497">
        <v>0.12</v>
      </c>
      <c r="AN1497">
        <v>2.7272727272727275</v>
      </c>
      <c r="AO1497">
        <v>0</v>
      </c>
      <c r="AP1497" t="s">
        <v>82</v>
      </c>
      <c r="AQ1497" t="s">
        <v>73</v>
      </c>
      <c r="AR1497" t="s">
        <v>1634</v>
      </c>
      <c r="AS1497">
        <v>1156</v>
      </c>
      <c r="AT1497">
        <v>1122</v>
      </c>
      <c r="AU1497">
        <v>0</v>
      </c>
      <c r="AV1497">
        <v>0</v>
      </c>
      <c r="AW1497">
        <v>2.278</v>
      </c>
      <c r="AX1497">
        <v>0.12655555555555556</v>
      </c>
      <c r="AY1497">
        <v>3.2904444444444447</v>
      </c>
      <c r="AZ1497" t="s">
        <v>74</v>
      </c>
      <c r="BA1497">
        <v>2.7095555555555553</v>
      </c>
      <c r="BB1497">
        <v>21.410008779631251</v>
      </c>
      <c r="BC1497" t="s">
        <v>76</v>
      </c>
      <c r="BD1497">
        <v>0</v>
      </c>
      <c r="BE1497" t="s">
        <v>76</v>
      </c>
      <c r="BF1497">
        <v>2.2559999999999998</v>
      </c>
      <c r="BG1497" t="s">
        <v>5814</v>
      </c>
    </row>
    <row r="1498" spans="1:59" x14ac:dyDescent="0.25">
      <c r="A1498" t="s">
        <v>1665</v>
      </c>
      <c r="B1498" t="s">
        <v>156</v>
      </c>
      <c r="C1498">
        <v>4</v>
      </c>
      <c r="D1498">
        <v>32</v>
      </c>
      <c r="E1498">
        <v>4</v>
      </c>
      <c r="F1498" t="s">
        <v>66</v>
      </c>
      <c r="G1498" t="s">
        <v>67</v>
      </c>
      <c r="H1498" t="s">
        <v>68</v>
      </c>
      <c r="I1498" t="s">
        <v>7</v>
      </c>
      <c r="J1498" t="s">
        <v>7</v>
      </c>
      <c r="K1498" t="s">
        <v>70</v>
      </c>
      <c r="L1498">
        <v>50</v>
      </c>
      <c r="M1498">
        <v>1511155</v>
      </c>
      <c r="N1498">
        <v>6</v>
      </c>
      <c r="O1498">
        <v>6</v>
      </c>
      <c r="P1498" t="s">
        <v>1632</v>
      </c>
      <c r="Q1498" t="s">
        <v>1633</v>
      </c>
      <c r="R1498">
        <v>3</v>
      </c>
      <c r="T1498">
        <v>13</v>
      </c>
      <c r="U1498">
        <v>18</v>
      </c>
      <c r="V1498">
        <v>4</v>
      </c>
      <c r="W1498">
        <v>0</v>
      </c>
      <c r="X1498">
        <v>4</v>
      </c>
      <c r="Y1498">
        <v>1</v>
      </c>
      <c r="Z1498">
        <v>18</v>
      </c>
      <c r="AA1498">
        <v>23</v>
      </c>
      <c r="AB1498">
        <v>50</v>
      </c>
      <c r="AC1498">
        <v>26</v>
      </c>
      <c r="AD1498">
        <v>7</v>
      </c>
      <c r="AE1498">
        <v>2</v>
      </c>
      <c r="AF1498">
        <v>35</v>
      </c>
      <c r="AG1498">
        <v>0</v>
      </c>
      <c r="AH1498">
        <v>24</v>
      </c>
      <c r="AI1498">
        <v>15</v>
      </c>
      <c r="AJ1498">
        <v>22</v>
      </c>
      <c r="AK1498">
        <v>24</v>
      </c>
      <c r="AL1498">
        <v>0</v>
      </c>
      <c r="AM1498">
        <v>0.12</v>
      </c>
      <c r="AN1498">
        <v>2</v>
      </c>
      <c r="AO1498">
        <v>0</v>
      </c>
      <c r="AP1498" t="s">
        <v>82</v>
      </c>
      <c r="AQ1498" t="s">
        <v>73</v>
      </c>
      <c r="AR1498" t="s">
        <v>1634</v>
      </c>
      <c r="AS1498">
        <v>2303</v>
      </c>
      <c r="AT1498">
        <v>2347</v>
      </c>
      <c r="AU1498">
        <v>0</v>
      </c>
      <c r="AV1498">
        <v>0</v>
      </c>
      <c r="AW1498">
        <v>4.6500000000000004</v>
      </c>
      <c r="AX1498">
        <v>0.17884615384615385</v>
      </c>
      <c r="AY1498">
        <v>6.259615384615385</v>
      </c>
      <c r="AZ1498" t="s">
        <v>74</v>
      </c>
      <c r="BA1498">
        <v>-0.25961538461538503</v>
      </c>
      <c r="BB1498">
        <v>-1.4516129032258087</v>
      </c>
      <c r="BC1498" t="s">
        <v>76</v>
      </c>
      <c r="BD1498">
        <v>0</v>
      </c>
      <c r="BE1498" t="s">
        <v>76</v>
      </c>
      <c r="BF1498">
        <v>4.6829999999999998</v>
      </c>
      <c r="BG1498" t="s">
        <v>5814</v>
      </c>
    </row>
    <row r="1499" spans="1:59" x14ac:dyDescent="0.25">
      <c r="A1499" t="s">
        <v>1666</v>
      </c>
      <c r="B1499" t="s">
        <v>156</v>
      </c>
      <c r="C1499">
        <v>4</v>
      </c>
      <c r="D1499">
        <v>33</v>
      </c>
      <c r="E1499">
        <v>4</v>
      </c>
      <c r="F1499" t="s">
        <v>66</v>
      </c>
      <c r="G1499" t="s">
        <v>67</v>
      </c>
      <c r="H1499" t="s">
        <v>68</v>
      </c>
      <c r="I1499" t="s">
        <v>7</v>
      </c>
      <c r="J1499" t="s">
        <v>7</v>
      </c>
      <c r="K1499" t="s">
        <v>70</v>
      </c>
      <c r="L1499">
        <v>50</v>
      </c>
      <c r="M1499">
        <v>1511157</v>
      </c>
      <c r="N1499">
        <v>6</v>
      </c>
      <c r="O1499">
        <v>6</v>
      </c>
      <c r="P1499" t="s">
        <v>1632</v>
      </c>
      <c r="Q1499" t="s">
        <v>1633</v>
      </c>
      <c r="R1499">
        <v>3</v>
      </c>
      <c r="T1499">
        <v>16</v>
      </c>
      <c r="U1499">
        <v>21</v>
      </c>
      <c r="V1499">
        <v>3</v>
      </c>
      <c r="W1499">
        <v>0</v>
      </c>
      <c r="X1499">
        <v>3</v>
      </c>
      <c r="Y1499">
        <v>0</v>
      </c>
      <c r="Z1499">
        <v>19</v>
      </c>
      <c r="AA1499">
        <v>24</v>
      </c>
      <c r="AB1499">
        <v>50</v>
      </c>
      <c r="AC1499">
        <v>23</v>
      </c>
      <c r="AD1499">
        <v>4</v>
      </c>
      <c r="AE1499">
        <v>0</v>
      </c>
      <c r="AF1499">
        <v>27</v>
      </c>
      <c r="AG1499">
        <v>0</v>
      </c>
      <c r="AH1499">
        <v>27</v>
      </c>
      <c r="AI1499">
        <v>23</v>
      </c>
      <c r="AJ1499">
        <v>27</v>
      </c>
      <c r="AK1499">
        <v>27</v>
      </c>
      <c r="AL1499">
        <v>0</v>
      </c>
      <c r="AM1499">
        <v>0.12</v>
      </c>
      <c r="AN1499">
        <v>2.4545454545454546</v>
      </c>
      <c r="AO1499">
        <v>0</v>
      </c>
      <c r="AP1499" t="s">
        <v>82</v>
      </c>
      <c r="AQ1499" t="s">
        <v>73</v>
      </c>
      <c r="AR1499" t="s">
        <v>1634</v>
      </c>
      <c r="AS1499">
        <v>1485</v>
      </c>
      <c r="AT1499">
        <v>1441</v>
      </c>
      <c r="AU1499">
        <v>0</v>
      </c>
      <c r="AV1499">
        <v>0</v>
      </c>
      <c r="AW1499">
        <v>2.9260000000000002</v>
      </c>
      <c r="AX1499">
        <v>0.12721739130434784</v>
      </c>
      <c r="AY1499">
        <v>3.4348695652173915</v>
      </c>
      <c r="AZ1499" t="s">
        <v>74</v>
      </c>
      <c r="BA1499">
        <v>2.5651304347826085</v>
      </c>
      <c r="BB1499">
        <v>20.163362952836632</v>
      </c>
      <c r="BC1499" t="s">
        <v>81</v>
      </c>
      <c r="BD1499">
        <v>0</v>
      </c>
      <c r="BE1499" t="s">
        <v>76</v>
      </c>
      <c r="BF1499">
        <v>2.8620000000000001</v>
      </c>
      <c r="BG1499" t="s">
        <v>5814</v>
      </c>
    </row>
    <row r="1500" spans="1:59" x14ac:dyDescent="0.25">
      <c r="A1500" t="s">
        <v>1667</v>
      </c>
      <c r="B1500" t="s">
        <v>156</v>
      </c>
      <c r="C1500">
        <v>4</v>
      </c>
      <c r="D1500">
        <v>34</v>
      </c>
      <c r="E1500">
        <v>4</v>
      </c>
      <c r="F1500" t="s">
        <v>66</v>
      </c>
      <c r="G1500" t="s">
        <v>67</v>
      </c>
      <c r="H1500" t="s">
        <v>68</v>
      </c>
      <c r="I1500" t="s">
        <v>7</v>
      </c>
      <c r="J1500" t="s">
        <v>7</v>
      </c>
      <c r="K1500" t="s">
        <v>70</v>
      </c>
      <c r="L1500">
        <v>50</v>
      </c>
      <c r="M1500">
        <v>1511159</v>
      </c>
      <c r="N1500">
        <v>6</v>
      </c>
      <c r="O1500">
        <v>6</v>
      </c>
      <c r="P1500" t="s">
        <v>1632</v>
      </c>
      <c r="Q1500" t="s">
        <v>1633</v>
      </c>
      <c r="R1500">
        <v>4</v>
      </c>
      <c r="T1500">
        <v>9</v>
      </c>
      <c r="U1500">
        <v>14</v>
      </c>
      <c r="V1500">
        <v>6</v>
      </c>
      <c r="W1500">
        <v>0</v>
      </c>
      <c r="X1500">
        <v>6</v>
      </c>
      <c r="Y1500">
        <v>1</v>
      </c>
      <c r="Z1500">
        <v>16</v>
      </c>
      <c r="AA1500">
        <v>21</v>
      </c>
      <c r="AB1500">
        <v>50</v>
      </c>
      <c r="AC1500">
        <v>26</v>
      </c>
      <c r="AD1500">
        <v>12</v>
      </c>
      <c r="AE1500">
        <v>1</v>
      </c>
      <c r="AF1500">
        <v>39</v>
      </c>
      <c r="AG1500">
        <v>0</v>
      </c>
      <c r="AH1500">
        <v>24</v>
      </c>
      <c r="AI1500">
        <v>11</v>
      </c>
      <c r="AJ1500">
        <v>23</v>
      </c>
      <c r="AK1500">
        <v>24</v>
      </c>
      <c r="AL1500">
        <v>0</v>
      </c>
      <c r="AM1500">
        <v>0.12</v>
      </c>
      <c r="AN1500">
        <v>2.0909090909090908</v>
      </c>
      <c r="AO1500">
        <v>0</v>
      </c>
      <c r="AP1500" t="s">
        <v>82</v>
      </c>
      <c r="AQ1500" t="s">
        <v>73</v>
      </c>
      <c r="AR1500" t="s">
        <v>1634</v>
      </c>
      <c r="AS1500">
        <v>2048</v>
      </c>
      <c r="AT1500">
        <v>1998</v>
      </c>
      <c r="AU1500">
        <v>0</v>
      </c>
      <c r="AV1500">
        <v>0</v>
      </c>
      <c r="AW1500">
        <v>4.0460000000000003</v>
      </c>
      <c r="AX1500">
        <v>0.15561538461538463</v>
      </c>
      <c r="AY1500">
        <v>6.0690000000000008</v>
      </c>
      <c r="AZ1500" t="s">
        <v>74</v>
      </c>
      <c r="BA1500">
        <v>-6.9000000000000838E-2</v>
      </c>
      <c r="BB1500">
        <v>-0.44340088976767711</v>
      </c>
      <c r="BC1500" t="s">
        <v>75</v>
      </c>
      <c r="BD1500">
        <v>0</v>
      </c>
      <c r="BE1500" t="s">
        <v>76</v>
      </c>
      <c r="BF1500">
        <v>4.0469999999999997</v>
      </c>
      <c r="BG1500" t="s">
        <v>5815</v>
      </c>
    </row>
    <row r="1501" spans="1:59" x14ac:dyDescent="0.25">
      <c r="A1501" t="s">
        <v>1668</v>
      </c>
      <c r="B1501" t="s">
        <v>156</v>
      </c>
      <c r="C1501">
        <v>4</v>
      </c>
      <c r="D1501">
        <v>35</v>
      </c>
      <c r="E1501">
        <v>4</v>
      </c>
      <c r="F1501" t="s">
        <v>66</v>
      </c>
      <c r="G1501" t="s">
        <v>67</v>
      </c>
      <c r="H1501" t="s">
        <v>68</v>
      </c>
      <c r="I1501" t="s">
        <v>7</v>
      </c>
      <c r="J1501" t="s">
        <v>7</v>
      </c>
      <c r="K1501" t="s">
        <v>70</v>
      </c>
      <c r="L1501">
        <v>50</v>
      </c>
      <c r="M1501">
        <v>1511161</v>
      </c>
      <c r="N1501">
        <v>6</v>
      </c>
      <c r="O1501">
        <v>6</v>
      </c>
      <c r="P1501" t="s">
        <v>1632</v>
      </c>
      <c r="Q1501" t="s">
        <v>1633</v>
      </c>
      <c r="R1501">
        <v>4</v>
      </c>
      <c r="T1501">
        <v>10</v>
      </c>
      <c r="U1501">
        <v>15</v>
      </c>
      <c r="V1501">
        <v>6</v>
      </c>
      <c r="W1501">
        <v>0</v>
      </c>
      <c r="X1501">
        <v>6</v>
      </c>
      <c r="Y1501">
        <v>0</v>
      </c>
      <c r="Z1501">
        <v>16</v>
      </c>
      <c r="AA1501">
        <v>21</v>
      </c>
      <c r="AB1501">
        <v>50</v>
      </c>
      <c r="AC1501">
        <v>25</v>
      </c>
      <c r="AD1501">
        <v>10</v>
      </c>
      <c r="AE1501">
        <v>0</v>
      </c>
      <c r="AF1501">
        <v>35</v>
      </c>
      <c r="AG1501">
        <v>0</v>
      </c>
      <c r="AH1501">
        <v>25</v>
      </c>
      <c r="AI1501">
        <v>15</v>
      </c>
      <c r="AJ1501">
        <v>25</v>
      </c>
      <c r="AK1501">
        <v>25</v>
      </c>
      <c r="AL1501">
        <v>0</v>
      </c>
      <c r="AM1501">
        <v>0.12</v>
      </c>
      <c r="AN1501">
        <v>2.2727272727272729</v>
      </c>
      <c r="AO1501">
        <v>0</v>
      </c>
      <c r="AP1501" t="s">
        <v>82</v>
      </c>
      <c r="AQ1501" t="s">
        <v>73</v>
      </c>
      <c r="AR1501" t="s">
        <v>1634</v>
      </c>
      <c r="AS1501">
        <v>1654</v>
      </c>
      <c r="AT1501">
        <v>1642</v>
      </c>
      <c r="AU1501">
        <v>0</v>
      </c>
      <c r="AV1501">
        <v>0</v>
      </c>
      <c r="AW1501">
        <v>3.2959999999999998</v>
      </c>
      <c r="AX1501">
        <v>0.13183999999999998</v>
      </c>
      <c r="AY1501">
        <v>4.6143999999999998</v>
      </c>
      <c r="AZ1501" t="s">
        <v>74</v>
      </c>
      <c r="BA1501">
        <v>1.3856000000000002</v>
      </c>
      <c r="BB1501">
        <v>10.509708737864081</v>
      </c>
      <c r="BC1501" t="s">
        <v>76</v>
      </c>
      <c r="BD1501">
        <v>0</v>
      </c>
      <c r="BE1501" t="s">
        <v>76</v>
      </c>
      <c r="BF1501">
        <v>3.4889999999999999</v>
      </c>
      <c r="BG1501" t="s">
        <v>5815</v>
      </c>
    </row>
    <row r="1502" spans="1:59" x14ac:dyDescent="0.25">
      <c r="A1502" t="s">
        <v>1669</v>
      </c>
      <c r="B1502" t="s">
        <v>156</v>
      </c>
      <c r="C1502">
        <v>4</v>
      </c>
      <c r="D1502">
        <v>36</v>
      </c>
      <c r="E1502">
        <v>4</v>
      </c>
      <c r="F1502" t="s">
        <v>66</v>
      </c>
      <c r="G1502" t="s">
        <v>67</v>
      </c>
      <c r="H1502" t="s">
        <v>68</v>
      </c>
      <c r="I1502" t="s">
        <v>7</v>
      </c>
      <c r="J1502" t="s">
        <v>7</v>
      </c>
      <c r="K1502" t="s">
        <v>70</v>
      </c>
      <c r="L1502">
        <v>50</v>
      </c>
      <c r="M1502">
        <v>1511163</v>
      </c>
      <c r="N1502">
        <v>6</v>
      </c>
      <c r="O1502">
        <v>6</v>
      </c>
      <c r="P1502" t="s">
        <v>1632</v>
      </c>
      <c r="Q1502" t="s">
        <v>1633</v>
      </c>
      <c r="R1502">
        <v>4</v>
      </c>
      <c r="T1502">
        <v>5</v>
      </c>
      <c r="U1502">
        <v>10</v>
      </c>
      <c r="V1502">
        <v>7</v>
      </c>
      <c r="W1502">
        <v>0</v>
      </c>
      <c r="X1502">
        <v>7</v>
      </c>
      <c r="Y1502">
        <v>1</v>
      </c>
      <c r="Z1502">
        <v>13</v>
      </c>
      <c r="AA1502">
        <v>18</v>
      </c>
      <c r="AB1502">
        <v>50</v>
      </c>
      <c r="AC1502">
        <v>14</v>
      </c>
      <c r="AD1502">
        <v>18</v>
      </c>
      <c r="AE1502">
        <v>1</v>
      </c>
      <c r="AF1502">
        <v>33</v>
      </c>
      <c r="AG1502">
        <v>0</v>
      </c>
      <c r="AH1502">
        <v>36</v>
      </c>
      <c r="AI1502">
        <v>17</v>
      </c>
      <c r="AJ1502">
        <v>35</v>
      </c>
      <c r="AK1502">
        <v>36</v>
      </c>
      <c r="AL1502">
        <v>0</v>
      </c>
      <c r="AM1502">
        <v>0.12</v>
      </c>
      <c r="AN1502">
        <v>3.1818181818181821</v>
      </c>
      <c r="AO1502">
        <v>0</v>
      </c>
      <c r="AP1502" t="s">
        <v>82</v>
      </c>
      <c r="AQ1502" t="s">
        <v>73</v>
      </c>
      <c r="AR1502" t="s">
        <v>1634</v>
      </c>
      <c r="AS1502">
        <v>1007</v>
      </c>
      <c r="AT1502">
        <v>955</v>
      </c>
      <c r="AU1502">
        <v>0</v>
      </c>
      <c r="AV1502">
        <v>0</v>
      </c>
      <c r="AW1502">
        <v>1.962</v>
      </c>
      <c r="AX1502">
        <v>0.14014285714285715</v>
      </c>
      <c r="AY1502">
        <v>4.624714285714286</v>
      </c>
      <c r="AZ1502" t="s">
        <v>74</v>
      </c>
      <c r="BA1502">
        <v>1.375285714285714</v>
      </c>
      <c r="BB1502">
        <v>9.8134556574923515</v>
      </c>
      <c r="BC1502" t="s">
        <v>76</v>
      </c>
      <c r="BD1502">
        <v>0</v>
      </c>
      <c r="BE1502" t="s">
        <v>76</v>
      </c>
      <c r="BF1502">
        <v>1.958</v>
      </c>
      <c r="BG1502" t="s">
        <v>5815</v>
      </c>
    </row>
    <row r="1503" spans="1:59" x14ac:dyDescent="0.25">
      <c r="A1503" t="s">
        <v>1670</v>
      </c>
      <c r="B1503" t="s">
        <v>156</v>
      </c>
      <c r="C1503">
        <v>4</v>
      </c>
      <c r="D1503">
        <v>37</v>
      </c>
      <c r="E1503">
        <v>4</v>
      </c>
      <c r="F1503" t="s">
        <v>66</v>
      </c>
      <c r="G1503" t="s">
        <v>67</v>
      </c>
      <c r="H1503" t="s">
        <v>68</v>
      </c>
      <c r="I1503" t="s">
        <v>7</v>
      </c>
      <c r="J1503" t="s">
        <v>7</v>
      </c>
      <c r="K1503" t="s">
        <v>70</v>
      </c>
      <c r="L1503">
        <v>50</v>
      </c>
      <c r="M1503">
        <v>1511165</v>
      </c>
      <c r="N1503">
        <v>6</v>
      </c>
      <c r="O1503">
        <v>6</v>
      </c>
      <c r="P1503" t="s">
        <v>1632</v>
      </c>
      <c r="Q1503" t="s">
        <v>1633</v>
      </c>
      <c r="R1503">
        <v>4</v>
      </c>
      <c r="T1503">
        <v>9</v>
      </c>
      <c r="U1503">
        <v>14</v>
      </c>
      <c r="V1503">
        <v>9</v>
      </c>
      <c r="W1503">
        <v>0</v>
      </c>
      <c r="X1503">
        <v>9</v>
      </c>
      <c r="Y1503">
        <v>2</v>
      </c>
      <c r="Z1503">
        <v>20</v>
      </c>
      <c r="AA1503">
        <v>25</v>
      </c>
      <c r="AB1503">
        <v>50</v>
      </c>
      <c r="AC1503">
        <v>15</v>
      </c>
      <c r="AD1503">
        <v>14</v>
      </c>
      <c r="AE1503">
        <v>2</v>
      </c>
      <c r="AF1503">
        <v>31</v>
      </c>
      <c r="AG1503">
        <v>0</v>
      </c>
      <c r="AH1503">
        <v>35</v>
      </c>
      <c r="AI1503">
        <v>19</v>
      </c>
      <c r="AJ1503">
        <v>33</v>
      </c>
      <c r="AK1503">
        <v>35</v>
      </c>
      <c r="AL1503">
        <v>0</v>
      </c>
      <c r="AM1503">
        <v>0.12</v>
      </c>
      <c r="AN1503">
        <v>3</v>
      </c>
      <c r="AO1503">
        <v>0</v>
      </c>
      <c r="AP1503" t="s">
        <v>82</v>
      </c>
      <c r="AQ1503" t="s">
        <v>73</v>
      </c>
      <c r="AR1503" t="s">
        <v>1634</v>
      </c>
      <c r="AS1503">
        <v>1416</v>
      </c>
      <c r="AT1503">
        <v>1334</v>
      </c>
      <c r="AU1503">
        <v>0</v>
      </c>
      <c r="AV1503">
        <v>0</v>
      </c>
      <c r="AW1503">
        <v>2.75</v>
      </c>
      <c r="AX1503">
        <v>0.18333333333333332</v>
      </c>
      <c r="AY1503">
        <v>5.6833333333333327</v>
      </c>
      <c r="AZ1503" t="s">
        <v>74</v>
      </c>
      <c r="BA1503">
        <v>0.31666666666666732</v>
      </c>
      <c r="BB1503">
        <v>1.7272727272727308</v>
      </c>
      <c r="BC1503" t="s">
        <v>76</v>
      </c>
      <c r="BD1503">
        <v>0</v>
      </c>
      <c r="BE1503" t="s">
        <v>76</v>
      </c>
      <c r="BF1503">
        <v>2.8319999999999999</v>
      </c>
      <c r="BG1503" t="s">
        <v>5815</v>
      </c>
    </row>
    <row r="1504" spans="1:59" x14ac:dyDescent="0.25">
      <c r="A1504" t="s">
        <v>1671</v>
      </c>
      <c r="B1504" t="s">
        <v>156</v>
      </c>
      <c r="C1504">
        <v>4</v>
      </c>
      <c r="D1504">
        <v>38</v>
      </c>
      <c r="E1504">
        <v>4</v>
      </c>
      <c r="F1504" t="s">
        <v>66</v>
      </c>
      <c r="G1504" t="s">
        <v>67</v>
      </c>
      <c r="H1504" t="s">
        <v>68</v>
      </c>
      <c r="I1504" t="s">
        <v>7</v>
      </c>
      <c r="J1504" t="s">
        <v>7</v>
      </c>
      <c r="K1504" t="s">
        <v>70</v>
      </c>
      <c r="L1504">
        <v>50</v>
      </c>
      <c r="M1504">
        <v>1511167</v>
      </c>
      <c r="N1504">
        <v>6</v>
      </c>
      <c r="O1504">
        <v>6</v>
      </c>
      <c r="P1504" t="s">
        <v>1632</v>
      </c>
      <c r="Q1504" t="s">
        <v>1633</v>
      </c>
      <c r="R1504">
        <v>4</v>
      </c>
      <c r="T1504">
        <v>5</v>
      </c>
      <c r="U1504">
        <v>10</v>
      </c>
      <c r="V1504">
        <v>11</v>
      </c>
      <c r="W1504">
        <v>0</v>
      </c>
      <c r="X1504">
        <v>11</v>
      </c>
      <c r="Y1504">
        <v>3</v>
      </c>
      <c r="Z1504">
        <v>19</v>
      </c>
      <c r="AA1504">
        <v>24</v>
      </c>
      <c r="AB1504">
        <v>50</v>
      </c>
      <c r="AC1504">
        <v>11</v>
      </c>
      <c r="AD1504">
        <v>15</v>
      </c>
      <c r="AE1504">
        <v>3</v>
      </c>
      <c r="AF1504">
        <v>29</v>
      </c>
      <c r="AG1504">
        <v>0</v>
      </c>
      <c r="AH1504">
        <v>39</v>
      </c>
      <c r="AI1504">
        <v>21</v>
      </c>
      <c r="AJ1504">
        <v>36</v>
      </c>
      <c r="AK1504">
        <v>39</v>
      </c>
      <c r="AL1504">
        <v>0</v>
      </c>
      <c r="AM1504">
        <v>0.12</v>
      </c>
      <c r="AN1504">
        <v>3.2727272727272729</v>
      </c>
      <c r="AO1504">
        <v>0</v>
      </c>
      <c r="AP1504" t="s">
        <v>82</v>
      </c>
      <c r="AQ1504" t="s">
        <v>73</v>
      </c>
      <c r="AR1504" t="s">
        <v>1634</v>
      </c>
      <c r="AS1504">
        <v>1374</v>
      </c>
      <c r="AT1504">
        <v>1341</v>
      </c>
      <c r="AU1504">
        <v>0</v>
      </c>
      <c r="AV1504">
        <v>0</v>
      </c>
      <c r="AW1504">
        <v>2.7149999999999999</v>
      </c>
      <c r="AX1504">
        <v>0.2468181818181818</v>
      </c>
      <c r="AY1504">
        <v>7.1577272727272723</v>
      </c>
      <c r="AZ1504" t="s">
        <v>74</v>
      </c>
      <c r="BA1504">
        <v>-1.1577272727272723</v>
      </c>
      <c r="BB1504">
        <v>-4.690607734806628</v>
      </c>
      <c r="BC1504" t="s">
        <v>76</v>
      </c>
      <c r="BD1504">
        <v>0</v>
      </c>
      <c r="BE1504" t="s">
        <v>76</v>
      </c>
      <c r="BF1504">
        <v>2.7120000000000002</v>
      </c>
      <c r="BG1504" t="s">
        <v>5815</v>
      </c>
    </row>
    <row r="1505" spans="1:59" x14ac:dyDescent="0.25">
      <c r="A1505" t="s">
        <v>1672</v>
      </c>
      <c r="B1505" t="s">
        <v>156</v>
      </c>
      <c r="C1505">
        <v>4</v>
      </c>
      <c r="D1505">
        <v>39</v>
      </c>
      <c r="E1505">
        <v>4</v>
      </c>
      <c r="F1505" t="s">
        <v>66</v>
      </c>
      <c r="G1505" t="s">
        <v>67</v>
      </c>
      <c r="H1505" t="s">
        <v>77</v>
      </c>
      <c r="I1505" t="s">
        <v>5</v>
      </c>
      <c r="J1505" t="s">
        <v>78</v>
      </c>
      <c r="K1505" t="s">
        <v>70</v>
      </c>
      <c r="L1505">
        <v>50</v>
      </c>
      <c r="M1505">
        <v>1511169</v>
      </c>
      <c r="N1505">
        <v>5</v>
      </c>
      <c r="O1505">
        <v>6</v>
      </c>
      <c r="P1505" t="s">
        <v>1632</v>
      </c>
      <c r="Q1505" t="s">
        <v>1633</v>
      </c>
      <c r="R1505">
        <v>4</v>
      </c>
      <c r="T1505">
        <v>0</v>
      </c>
      <c r="U1505">
        <v>4</v>
      </c>
      <c r="V1505">
        <v>0</v>
      </c>
      <c r="W1505">
        <v>0</v>
      </c>
      <c r="X1505">
        <v>0</v>
      </c>
      <c r="Y1505">
        <v>0</v>
      </c>
      <c r="Z1505">
        <v>0</v>
      </c>
      <c r="AA1505">
        <v>4</v>
      </c>
      <c r="AB1505">
        <v>50</v>
      </c>
      <c r="AC1505">
        <v>4</v>
      </c>
      <c r="AD1505">
        <v>0</v>
      </c>
      <c r="AE1505">
        <v>0</v>
      </c>
      <c r="AF1505">
        <v>4</v>
      </c>
      <c r="AG1505">
        <v>0</v>
      </c>
      <c r="AH1505">
        <v>46</v>
      </c>
      <c r="AI1505">
        <v>46</v>
      </c>
      <c r="AJ1505">
        <v>46</v>
      </c>
      <c r="AK1505">
        <v>46</v>
      </c>
      <c r="AL1505">
        <v>0</v>
      </c>
      <c r="AM1505">
        <v>0.1</v>
      </c>
      <c r="AN1505">
        <v>4.1818181818181817</v>
      </c>
      <c r="AO1505">
        <v>0</v>
      </c>
      <c r="AP1505" t="s">
        <v>79</v>
      </c>
      <c r="AQ1505" t="s">
        <v>73</v>
      </c>
      <c r="AR1505" t="s">
        <v>1634</v>
      </c>
      <c r="AS1505">
        <v>0</v>
      </c>
      <c r="AT1505">
        <v>0</v>
      </c>
      <c r="AU1505">
        <v>0</v>
      </c>
      <c r="AV1505">
        <v>0</v>
      </c>
      <c r="AW1505">
        <v>0</v>
      </c>
      <c r="AX1505">
        <v>0</v>
      </c>
      <c r="AY1505">
        <v>0</v>
      </c>
      <c r="AZ1505" t="s">
        <v>80</v>
      </c>
      <c r="BA1505">
        <v>5</v>
      </c>
      <c r="BB1505">
        <v>0</v>
      </c>
      <c r="BC1505" t="s">
        <v>76</v>
      </c>
      <c r="BD1505">
        <v>0</v>
      </c>
      <c r="BE1505" t="s">
        <v>76</v>
      </c>
      <c r="BF1505">
        <v>5.0239546666666666</v>
      </c>
      <c r="BG1505" t="s">
        <v>5815</v>
      </c>
    </row>
    <row r="1506" spans="1:59" x14ac:dyDescent="0.25">
      <c r="A1506" t="s">
        <v>1673</v>
      </c>
      <c r="B1506" t="s">
        <v>156</v>
      </c>
      <c r="C1506">
        <v>4</v>
      </c>
      <c r="D1506">
        <v>40</v>
      </c>
      <c r="E1506">
        <v>4</v>
      </c>
      <c r="F1506" t="s">
        <v>66</v>
      </c>
      <c r="G1506" t="s">
        <v>67</v>
      </c>
      <c r="H1506" t="s">
        <v>68</v>
      </c>
      <c r="I1506" t="s">
        <v>7</v>
      </c>
      <c r="J1506" t="s">
        <v>7</v>
      </c>
      <c r="K1506" t="s">
        <v>70</v>
      </c>
      <c r="L1506">
        <v>50</v>
      </c>
      <c r="M1506">
        <v>1511171</v>
      </c>
      <c r="N1506">
        <v>6</v>
      </c>
      <c r="O1506">
        <v>6</v>
      </c>
      <c r="P1506" t="s">
        <v>1632</v>
      </c>
      <c r="Q1506" t="s">
        <v>1633</v>
      </c>
      <c r="R1506">
        <v>4</v>
      </c>
      <c r="T1506">
        <v>14</v>
      </c>
      <c r="U1506">
        <v>19</v>
      </c>
      <c r="V1506">
        <v>0</v>
      </c>
      <c r="W1506">
        <v>0</v>
      </c>
      <c r="X1506">
        <v>0</v>
      </c>
      <c r="Y1506">
        <v>2</v>
      </c>
      <c r="Z1506">
        <v>16</v>
      </c>
      <c r="AA1506">
        <v>21</v>
      </c>
      <c r="AB1506">
        <v>50</v>
      </c>
      <c r="AC1506">
        <v>29</v>
      </c>
      <c r="AD1506">
        <v>0</v>
      </c>
      <c r="AE1506">
        <v>2</v>
      </c>
      <c r="AF1506">
        <v>31</v>
      </c>
      <c r="AG1506">
        <v>0</v>
      </c>
      <c r="AH1506">
        <v>21</v>
      </c>
      <c r="AI1506">
        <v>19</v>
      </c>
      <c r="AJ1506">
        <v>19</v>
      </c>
      <c r="AK1506">
        <v>21</v>
      </c>
      <c r="AL1506">
        <v>0</v>
      </c>
      <c r="AM1506">
        <v>0.12</v>
      </c>
      <c r="AN1506">
        <v>1.7272727272727273</v>
      </c>
      <c r="AO1506">
        <v>0</v>
      </c>
      <c r="AP1506" t="s">
        <v>82</v>
      </c>
      <c r="AQ1506" t="s">
        <v>73</v>
      </c>
      <c r="AR1506" t="s">
        <v>1634</v>
      </c>
      <c r="AS1506">
        <v>2244</v>
      </c>
      <c r="AT1506">
        <v>2367</v>
      </c>
      <c r="AU1506">
        <v>0</v>
      </c>
      <c r="AV1506">
        <v>0</v>
      </c>
      <c r="AW1506">
        <v>4.6109999999999998</v>
      </c>
      <c r="AX1506">
        <v>0.159</v>
      </c>
      <c r="AY1506">
        <v>4.9290000000000003</v>
      </c>
      <c r="AZ1506" t="s">
        <v>74</v>
      </c>
      <c r="BA1506">
        <v>1.0709999999999997</v>
      </c>
      <c r="BB1506">
        <v>6.7358490566037714</v>
      </c>
      <c r="BC1506" t="s">
        <v>76</v>
      </c>
      <c r="BD1506">
        <v>0</v>
      </c>
      <c r="BE1506" t="s">
        <v>76</v>
      </c>
      <c r="BF1506">
        <v>4.4489999999999998</v>
      </c>
      <c r="BG1506" t="s">
        <v>5815</v>
      </c>
    </row>
    <row r="1507" spans="1:59" x14ac:dyDescent="0.25">
      <c r="A1507" t="s">
        <v>1674</v>
      </c>
      <c r="B1507" t="s">
        <v>156</v>
      </c>
      <c r="C1507">
        <v>4</v>
      </c>
      <c r="D1507">
        <v>41</v>
      </c>
      <c r="E1507">
        <v>4</v>
      </c>
      <c r="F1507" t="s">
        <v>66</v>
      </c>
      <c r="G1507" t="s">
        <v>67</v>
      </c>
      <c r="H1507" t="s">
        <v>68</v>
      </c>
      <c r="I1507" t="s">
        <v>7</v>
      </c>
      <c r="J1507" t="s">
        <v>7</v>
      </c>
      <c r="K1507" t="s">
        <v>70</v>
      </c>
      <c r="L1507">
        <v>50</v>
      </c>
      <c r="M1507">
        <v>1511173</v>
      </c>
      <c r="N1507">
        <v>6</v>
      </c>
      <c r="O1507">
        <v>6</v>
      </c>
      <c r="P1507" t="s">
        <v>1632</v>
      </c>
      <c r="Q1507" t="s">
        <v>1633</v>
      </c>
      <c r="R1507">
        <v>4</v>
      </c>
      <c r="T1507">
        <v>10</v>
      </c>
      <c r="U1507">
        <v>15</v>
      </c>
      <c r="V1507">
        <v>9</v>
      </c>
      <c r="W1507">
        <v>0</v>
      </c>
      <c r="X1507">
        <v>9</v>
      </c>
      <c r="Y1507">
        <v>3</v>
      </c>
      <c r="Z1507">
        <v>22</v>
      </c>
      <c r="AA1507">
        <v>27</v>
      </c>
      <c r="AB1507">
        <v>50</v>
      </c>
      <c r="AC1507">
        <v>20</v>
      </c>
      <c r="AD1507">
        <v>9</v>
      </c>
      <c r="AE1507">
        <v>3</v>
      </c>
      <c r="AF1507">
        <v>32</v>
      </c>
      <c r="AG1507">
        <v>0</v>
      </c>
      <c r="AH1507">
        <v>30</v>
      </c>
      <c r="AI1507">
        <v>18</v>
      </c>
      <c r="AJ1507">
        <v>27</v>
      </c>
      <c r="AK1507">
        <v>30</v>
      </c>
      <c r="AL1507">
        <v>0</v>
      </c>
      <c r="AM1507">
        <v>0.12</v>
      </c>
      <c r="AN1507">
        <v>2.4545454545454546</v>
      </c>
      <c r="AO1507">
        <v>0</v>
      </c>
      <c r="AP1507" t="s">
        <v>82</v>
      </c>
      <c r="AQ1507" t="s">
        <v>73</v>
      </c>
      <c r="AR1507" t="s">
        <v>1634</v>
      </c>
      <c r="AS1507">
        <v>1884</v>
      </c>
      <c r="AT1507">
        <v>2351</v>
      </c>
      <c r="AU1507">
        <v>0</v>
      </c>
      <c r="AV1507">
        <v>0</v>
      </c>
      <c r="AW1507">
        <v>4.2350000000000003</v>
      </c>
      <c r="AX1507">
        <v>0.21175000000000002</v>
      </c>
      <c r="AY1507">
        <v>6.7760000000000007</v>
      </c>
      <c r="AZ1507" t="s">
        <v>74</v>
      </c>
      <c r="BA1507">
        <v>-0.77600000000000069</v>
      </c>
      <c r="BB1507">
        <v>-3.6646989374262131</v>
      </c>
      <c r="BC1507" t="s">
        <v>76</v>
      </c>
      <c r="BD1507">
        <v>0</v>
      </c>
      <c r="BE1507" t="s">
        <v>76</v>
      </c>
      <c r="BF1507">
        <v>4.7329999999999997</v>
      </c>
      <c r="BG1507" t="s">
        <v>5815</v>
      </c>
    </row>
    <row r="1508" spans="1:59" x14ac:dyDescent="0.25">
      <c r="A1508" t="s">
        <v>1675</v>
      </c>
      <c r="B1508" t="s">
        <v>156</v>
      </c>
      <c r="C1508">
        <v>4</v>
      </c>
      <c r="D1508">
        <v>42</v>
      </c>
      <c r="E1508">
        <v>4</v>
      </c>
      <c r="F1508" t="s">
        <v>66</v>
      </c>
      <c r="G1508" t="s">
        <v>67</v>
      </c>
      <c r="H1508" t="s">
        <v>68</v>
      </c>
      <c r="I1508" t="s">
        <v>7</v>
      </c>
      <c r="J1508" t="s">
        <v>7</v>
      </c>
      <c r="K1508" t="s">
        <v>70</v>
      </c>
      <c r="L1508">
        <v>50</v>
      </c>
      <c r="M1508">
        <v>1511175</v>
      </c>
      <c r="N1508">
        <v>6</v>
      </c>
      <c r="O1508">
        <v>6</v>
      </c>
      <c r="P1508" t="s">
        <v>1632</v>
      </c>
      <c r="Q1508" t="s">
        <v>1633</v>
      </c>
      <c r="R1508">
        <v>4</v>
      </c>
      <c r="T1508">
        <v>25</v>
      </c>
      <c r="U1508">
        <v>30</v>
      </c>
      <c r="V1508">
        <v>5</v>
      </c>
      <c r="W1508">
        <v>0</v>
      </c>
      <c r="X1508">
        <v>5</v>
      </c>
      <c r="Y1508">
        <v>0</v>
      </c>
      <c r="Z1508">
        <v>30</v>
      </c>
      <c r="AA1508">
        <v>35</v>
      </c>
      <c r="AB1508">
        <v>50</v>
      </c>
      <c r="AC1508">
        <v>32</v>
      </c>
      <c r="AD1508">
        <v>9</v>
      </c>
      <c r="AE1508">
        <v>0</v>
      </c>
      <c r="AF1508">
        <v>41</v>
      </c>
      <c r="AG1508">
        <v>0</v>
      </c>
      <c r="AH1508">
        <v>18</v>
      </c>
      <c r="AI1508">
        <v>9</v>
      </c>
      <c r="AJ1508">
        <v>18</v>
      </c>
      <c r="AK1508">
        <v>18</v>
      </c>
      <c r="AL1508">
        <v>0</v>
      </c>
      <c r="AM1508">
        <v>0.12</v>
      </c>
      <c r="AN1508">
        <v>1.6363636363636365</v>
      </c>
      <c r="AO1508">
        <v>0</v>
      </c>
      <c r="AP1508" t="s">
        <v>82</v>
      </c>
      <c r="AQ1508" t="s">
        <v>73</v>
      </c>
      <c r="AR1508" t="s">
        <v>1634</v>
      </c>
      <c r="AS1508">
        <v>3028</v>
      </c>
      <c r="AT1508">
        <v>3105</v>
      </c>
      <c r="AU1508">
        <v>0</v>
      </c>
      <c r="AV1508">
        <v>0</v>
      </c>
      <c r="AW1508">
        <v>6.133</v>
      </c>
      <c r="AX1508">
        <v>0.19165625</v>
      </c>
      <c r="AY1508">
        <v>7.8579062500000001</v>
      </c>
      <c r="AZ1508" t="s">
        <v>74</v>
      </c>
      <c r="BA1508">
        <v>-1.8579062500000001</v>
      </c>
      <c r="BB1508">
        <v>-9.693950758193381</v>
      </c>
      <c r="BC1508" t="s">
        <v>76</v>
      </c>
      <c r="BD1508">
        <v>0</v>
      </c>
      <c r="BE1508" t="s">
        <v>76</v>
      </c>
      <c r="BF1508">
        <v>6.1529999999999996</v>
      </c>
      <c r="BG1508" t="s">
        <v>5815</v>
      </c>
    </row>
    <row r="1509" spans="1:59" x14ac:dyDescent="0.25">
      <c r="A1509" t="s">
        <v>1676</v>
      </c>
      <c r="B1509" t="s">
        <v>156</v>
      </c>
      <c r="C1509">
        <v>4</v>
      </c>
      <c r="D1509">
        <v>43</v>
      </c>
      <c r="E1509">
        <v>4</v>
      </c>
      <c r="F1509" t="s">
        <v>66</v>
      </c>
      <c r="G1509" t="s">
        <v>67</v>
      </c>
      <c r="H1509" t="s">
        <v>68</v>
      </c>
      <c r="I1509" t="s">
        <v>7</v>
      </c>
      <c r="J1509" t="s">
        <v>7</v>
      </c>
      <c r="K1509" t="s">
        <v>70</v>
      </c>
      <c r="L1509">
        <v>50</v>
      </c>
      <c r="M1509">
        <v>1511177</v>
      </c>
      <c r="N1509">
        <v>6</v>
      </c>
      <c r="O1509">
        <v>6</v>
      </c>
      <c r="P1509" t="s">
        <v>1632</v>
      </c>
      <c r="Q1509" t="s">
        <v>1633</v>
      </c>
      <c r="R1509">
        <v>4</v>
      </c>
      <c r="T1509">
        <v>18</v>
      </c>
      <c r="U1509">
        <v>23</v>
      </c>
      <c r="V1509">
        <v>0</v>
      </c>
      <c r="W1509">
        <v>0</v>
      </c>
      <c r="X1509">
        <v>0</v>
      </c>
      <c r="Y1509">
        <v>1</v>
      </c>
      <c r="Z1509">
        <v>19</v>
      </c>
      <c r="AA1509">
        <v>24</v>
      </c>
      <c r="AB1509">
        <v>50</v>
      </c>
      <c r="AC1509">
        <v>31</v>
      </c>
      <c r="AD1509">
        <v>0</v>
      </c>
      <c r="AE1509">
        <v>2</v>
      </c>
      <c r="AF1509">
        <v>33</v>
      </c>
      <c r="AG1509">
        <v>0</v>
      </c>
      <c r="AH1509">
        <v>19</v>
      </c>
      <c r="AI1509">
        <v>17</v>
      </c>
      <c r="AJ1509">
        <v>17</v>
      </c>
      <c r="AK1509">
        <v>19</v>
      </c>
      <c r="AL1509">
        <v>0</v>
      </c>
      <c r="AM1509">
        <v>0.12</v>
      </c>
      <c r="AN1509">
        <v>1.5454545454545454</v>
      </c>
      <c r="AO1509">
        <v>0</v>
      </c>
      <c r="AP1509" t="s">
        <v>82</v>
      </c>
      <c r="AQ1509" t="s">
        <v>73</v>
      </c>
      <c r="AR1509" t="s">
        <v>1634</v>
      </c>
      <c r="AS1509">
        <v>2664</v>
      </c>
      <c r="AT1509">
        <v>2691</v>
      </c>
      <c r="AU1509">
        <v>0</v>
      </c>
      <c r="AV1509">
        <v>0</v>
      </c>
      <c r="AW1509">
        <v>5.3550000000000004</v>
      </c>
      <c r="AX1509">
        <v>0.17274193548387098</v>
      </c>
      <c r="AY1509">
        <v>5.7004838709677426</v>
      </c>
      <c r="AZ1509" t="s">
        <v>74</v>
      </c>
      <c r="BA1509">
        <v>0.29951612903225744</v>
      </c>
      <c r="BB1509">
        <v>1.7338935574229655</v>
      </c>
      <c r="BC1509" t="s">
        <v>76</v>
      </c>
      <c r="BD1509">
        <v>0</v>
      </c>
      <c r="BE1509" t="s">
        <v>76</v>
      </c>
      <c r="BF1509">
        <v>5.3719999999999999</v>
      </c>
      <c r="BG1509" t="s">
        <v>5815</v>
      </c>
    </row>
    <row r="1510" spans="1:59" x14ac:dyDescent="0.25">
      <c r="A1510" t="s">
        <v>1677</v>
      </c>
      <c r="B1510" t="s">
        <v>156</v>
      </c>
      <c r="C1510">
        <v>4</v>
      </c>
      <c r="D1510">
        <v>44</v>
      </c>
      <c r="E1510">
        <v>4</v>
      </c>
      <c r="F1510" t="s">
        <v>66</v>
      </c>
      <c r="G1510" t="s">
        <v>67</v>
      </c>
      <c r="H1510" t="s">
        <v>68</v>
      </c>
      <c r="I1510" t="s">
        <v>5</v>
      </c>
      <c r="J1510" t="s">
        <v>99</v>
      </c>
      <c r="K1510" t="s">
        <v>70</v>
      </c>
      <c r="L1510">
        <v>50</v>
      </c>
      <c r="M1510">
        <v>1511179</v>
      </c>
      <c r="N1510">
        <v>6</v>
      </c>
      <c r="O1510">
        <v>6</v>
      </c>
      <c r="P1510" t="s">
        <v>1632</v>
      </c>
      <c r="Q1510" t="s">
        <v>1633</v>
      </c>
      <c r="R1510">
        <v>4</v>
      </c>
      <c r="T1510">
        <v>0</v>
      </c>
      <c r="U1510">
        <v>5</v>
      </c>
      <c r="V1510">
        <v>0</v>
      </c>
      <c r="W1510">
        <v>0</v>
      </c>
      <c r="X1510">
        <v>0</v>
      </c>
      <c r="Y1510">
        <v>0</v>
      </c>
      <c r="Z1510">
        <v>0</v>
      </c>
      <c r="AA1510">
        <v>5</v>
      </c>
      <c r="AB1510">
        <v>50</v>
      </c>
      <c r="AC1510">
        <v>5</v>
      </c>
      <c r="AD1510">
        <v>0</v>
      </c>
      <c r="AE1510">
        <v>0</v>
      </c>
      <c r="AF1510">
        <v>5</v>
      </c>
      <c r="AG1510">
        <v>0</v>
      </c>
      <c r="AH1510">
        <v>45</v>
      </c>
      <c r="AI1510">
        <v>45</v>
      </c>
      <c r="AJ1510">
        <v>45</v>
      </c>
      <c r="AK1510">
        <v>45</v>
      </c>
      <c r="AL1510">
        <v>0</v>
      </c>
      <c r="AM1510">
        <v>0.12</v>
      </c>
      <c r="AN1510">
        <v>4.0909090909090908</v>
      </c>
      <c r="AO1510">
        <v>0</v>
      </c>
      <c r="AP1510" t="s">
        <v>79</v>
      </c>
      <c r="AQ1510" t="s">
        <v>73</v>
      </c>
      <c r="AR1510" t="s">
        <v>1634</v>
      </c>
      <c r="AS1510">
        <v>185</v>
      </c>
      <c r="AT1510">
        <v>172</v>
      </c>
      <c r="AU1510">
        <v>0</v>
      </c>
      <c r="AV1510">
        <v>0</v>
      </c>
      <c r="AW1510">
        <v>0.35699999999999998</v>
      </c>
      <c r="AX1510">
        <v>7.1399999999999991E-2</v>
      </c>
      <c r="AY1510">
        <v>0.35699999999999998</v>
      </c>
      <c r="AZ1510" t="s">
        <v>74</v>
      </c>
      <c r="BA1510">
        <v>5.6429999999999998</v>
      </c>
      <c r="BB1510">
        <v>79.033613445378151</v>
      </c>
      <c r="BC1510" t="s">
        <v>81</v>
      </c>
      <c r="BD1510">
        <v>0</v>
      </c>
      <c r="BE1510" t="s">
        <v>76</v>
      </c>
      <c r="BF1510">
        <v>0.36</v>
      </c>
      <c r="BG1510" t="s">
        <v>5815</v>
      </c>
    </row>
    <row r="1511" spans="1:59" x14ac:dyDescent="0.25">
      <c r="A1511" t="s">
        <v>1678</v>
      </c>
      <c r="B1511" t="s">
        <v>156</v>
      </c>
      <c r="C1511">
        <v>4</v>
      </c>
      <c r="D1511">
        <v>45</v>
      </c>
      <c r="E1511">
        <v>4</v>
      </c>
      <c r="F1511" t="s">
        <v>66</v>
      </c>
      <c r="G1511" t="s">
        <v>67</v>
      </c>
      <c r="H1511" t="s">
        <v>68</v>
      </c>
      <c r="I1511" t="s">
        <v>7</v>
      </c>
      <c r="J1511" t="s">
        <v>7</v>
      </c>
      <c r="K1511" t="s">
        <v>70</v>
      </c>
      <c r="L1511">
        <v>50</v>
      </c>
      <c r="M1511">
        <v>1511181</v>
      </c>
      <c r="N1511">
        <v>6</v>
      </c>
      <c r="O1511">
        <v>6</v>
      </c>
      <c r="P1511" t="s">
        <v>1632</v>
      </c>
      <c r="Q1511" t="s">
        <v>1633</v>
      </c>
      <c r="R1511">
        <v>5</v>
      </c>
      <c r="T1511">
        <v>8</v>
      </c>
      <c r="U1511">
        <v>13</v>
      </c>
      <c r="V1511">
        <v>1</v>
      </c>
      <c r="W1511">
        <v>0</v>
      </c>
      <c r="X1511">
        <v>1</v>
      </c>
      <c r="Y1511">
        <v>2</v>
      </c>
      <c r="Z1511">
        <v>11</v>
      </c>
      <c r="AA1511">
        <v>16</v>
      </c>
      <c r="AB1511">
        <v>50</v>
      </c>
      <c r="AC1511">
        <v>16</v>
      </c>
      <c r="AD1511">
        <v>2</v>
      </c>
      <c r="AE1511">
        <v>2</v>
      </c>
      <c r="AF1511">
        <v>20</v>
      </c>
      <c r="AG1511">
        <v>0</v>
      </c>
      <c r="AH1511">
        <v>34</v>
      </c>
      <c r="AI1511">
        <v>30</v>
      </c>
      <c r="AJ1511">
        <v>32</v>
      </c>
      <c r="AK1511">
        <v>34</v>
      </c>
      <c r="AL1511">
        <v>0</v>
      </c>
      <c r="AM1511">
        <v>0.12</v>
      </c>
      <c r="AN1511">
        <v>2.9090909090909092</v>
      </c>
      <c r="AO1511">
        <v>0</v>
      </c>
      <c r="AP1511" t="s">
        <v>82</v>
      </c>
      <c r="AQ1511" t="s">
        <v>73</v>
      </c>
      <c r="AR1511" t="s">
        <v>1634</v>
      </c>
      <c r="AS1511">
        <v>1168</v>
      </c>
      <c r="AT1511">
        <v>1075</v>
      </c>
      <c r="AU1511">
        <v>0</v>
      </c>
      <c r="AV1511">
        <v>0</v>
      </c>
      <c r="AW1511">
        <v>2.2429999999999999</v>
      </c>
      <c r="AX1511">
        <v>0.14018749999999999</v>
      </c>
      <c r="AY1511">
        <v>2.80375</v>
      </c>
      <c r="AZ1511" t="s">
        <v>74</v>
      </c>
      <c r="BA1511">
        <v>3.19625</v>
      </c>
      <c r="BB1511">
        <v>22.79982166740972</v>
      </c>
      <c r="BC1511" t="s">
        <v>75</v>
      </c>
      <c r="BD1511">
        <v>0</v>
      </c>
      <c r="BE1511" t="s">
        <v>76</v>
      </c>
      <c r="BF1511">
        <v>2.2440000000000002</v>
      </c>
      <c r="BG1511" t="s">
        <v>5816</v>
      </c>
    </row>
    <row r="1512" spans="1:59" x14ac:dyDescent="0.25">
      <c r="A1512" t="s">
        <v>1679</v>
      </c>
      <c r="B1512" t="s">
        <v>156</v>
      </c>
      <c r="C1512">
        <v>4</v>
      </c>
      <c r="D1512">
        <v>46</v>
      </c>
      <c r="E1512">
        <v>4</v>
      </c>
      <c r="F1512" t="s">
        <v>66</v>
      </c>
      <c r="G1512" t="s">
        <v>67</v>
      </c>
      <c r="H1512" t="s">
        <v>68</v>
      </c>
      <c r="I1512" t="s">
        <v>7</v>
      </c>
      <c r="J1512" t="s">
        <v>7</v>
      </c>
      <c r="K1512" t="s">
        <v>70</v>
      </c>
      <c r="L1512">
        <v>50</v>
      </c>
      <c r="M1512">
        <v>1511183</v>
      </c>
      <c r="N1512">
        <v>6</v>
      </c>
      <c r="O1512">
        <v>6</v>
      </c>
      <c r="P1512" t="s">
        <v>1632</v>
      </c>
      <c r="Q1512" t="s">
        <v>1633</v>
      </c>
      <c r="R1512">
        <v>5</v>
      </c>
      <c r="T1512">
        <v>14</v>
      </c>
      <c r="U1512">
        <v>19</v>
      </c>
      <c r="V1512">
        <v>4</v>
      </c>
      <c r="W1512">
        <v>0</v>
      </c>
      <c r="X1512">
        <v>4</v>
      </c>
      <c r="Y1512">
        <v>0</v>
      </c>
      <c r="Z1512">
        <v>18</v>
      </c>
      <c r="AA1512">
        <v>23</v>
      </c>
      <c r="AB1512">
        <v>50</v>
      </c>
      <c r="AC1512">
        <v>22</v>
      </c>
      <c r="AD1512">
        <v>5</v>
      </c>
      <c r="AE1512">
        <v>0</v>
      </c>
      <c r="AF1512">
        <v>27</v>
      </c>
      <c r="AG1512">
        <v>0</v>
      </c>
      <c r="AH1512">
        <v>28</v>
      </c>
      <c r="AI1512">
        <v>23</v>
      </c>
      <c r="AJ1512">
        <v>28</v>
      </c>
      <c r="AK1512">
        <v>28</v>
      </c>
      <c r="AL1512">
        <v>0</v>
      </c>
      <c r="AM1512">
        <v>0.12</v>
      </c>
      <c r="AN1512">
        <v>2.5454545454545454</v>
      </c>
      <c r="AO1512">
        <v>0</v>
      </c>
      <c r="AP1512" t="s">
        <v>82</v>
      </c>
      <c r="AQ1512" t="s">
        <v>73</v>
      </c>
      <c r="AR1512" t="s">
        <v>1634</v>
      </c>
      <c r="AS1512">
        <v>1890</v>
      </c>
      <c r="AT1512">
        <v>1907</v>
      </c>
      <c r="AU1512">
        <v>0</v>
      </c>
      <c r="AV1512">
        <v>0</v>
      </c>
      <c r="AW1512">
        <v>3.7970000000000002</v>
      </c>
      <c r="AX1512">
        <v>0.1725909090909091</v>
      </c>
      <c r="AY1512">
        <v>4.6599545454545455</v>
      </c>
      <c r="AZ1512" t="s">
        <v>74</v>
      </c>
      <c r="BA1512">
        <v>1.3400454545454545</v>
      </c>
      <c r="BB1512">
        <v>7.7642875954701074</v>
      </c>
      <c r="BC1512" t="s">
        <v>76</v>
      </c>
      <c r="BD1512">
        <v>0</v>
      </c>
      <c r="BE1512" t="s">
        <v>76</v>
      </c>
      <c r="BF1512">
        <v>3.7250000000000001</v>
      </c>
      <c r="BG1512" t="s">
        <v>5816</v>
      </c>
    </row>
    <row r="1513" spans="1:59" x14ac:dyDescent="0.25">
      <c r="A1513" t="s">
        <v>1680</v>
      </c>
      <c r="B1513" t="s">
        <v>156</v>
      </c>
      <c r="C1513">
        <v>4</v>
      </c>
      <c r="D1513">
        <v>47</v>
      </c>
      <c r="E1513">
        <v>4</v>
      </c>
      <c r="F1513" t="s">
        <v>66</v>
      </c>
      <c r="G1513" t="s">
        <v>67</v>
      </c>
      <c r="H1513" t="s">
        <v>68</v>
      </c>
      <c r="I1513" t="s">
        <v>7</v>
      </c>
      <c r="J1513" t="s">
        <v>7</v>
      </c>
      <c r="K1513" t="s">
        <v>70</v>
      </c>
      <c r="L1513">
        <v>50</v>
      </c>
      <c r="M1513">
        <v>1511185</v>
      </c>
      <c r="N1513">
        <v>6</v>
      </c>
      <c r="O1513">
        <v>6</v>
      </c>
      <c r="P1513" t="s">
        <v>1632</v>
      </c>
      <c r="Q1513" t="s">
        <v>1633</v>
      </c>
      <c r="R1513">
        <v>5</v>
      </c>
      <c r="T1513">
        <v>16</v>
      </c>
      <c r="U1513">
        <v>21</v>
      </c>
      <c r="V1513">
        <v>5</v>
      </c>
      <c r="W1513">
        <v>0</v>
      </c>
      <c r="X1513">
        <v>5</v>
      </c>
      <c r="Y1513">
        <v>0</v>
      </c>
      <c r="Z1513">
        <v>21</v>
      </c>
      <c r="AA1513">
        <v>26</v>
      </c>
      <c r="AB1513">
        <v>50</v>
      </c>
      <c r="AC1513">
        <v>25</v>
      </c>
      <c r="AD1513">
        <v>8</v>
      </c>
      <c r="AE1513">
        <v>0</v>
      </c>
      <c r="AF1513">
        <v>33</v>
      </c>
      <c r="AG1513">
        <v>0</v>
      </c>
      <c r="AH1513">
        <v>25</v>
      </c>
      <c r="AI1513">
        <v>17</v>
      </c>
      <c r="AJ1513">
        <v>25</v>
      </c>
      <c r="AK1513">
        <v>25</v>
      </c>
      <c r="AL1513">
        <v>0</v>
      </c>
      <c r="AM1513">
        <v>0.12</v>
      </c>
      <c r="AN1513">
        <v>2.2727272727272729</v>
      </c>
      <c r="AO1513">
        <v>0</v>
      </c>
      <c r="AP1513" t="s">
        <v>82</v>
      </c>
      <c r="AQ1513" t="s">
        <v>73</v>
      </c>
      <c r="AR1513" t="s">
        <v>1634</v>
      </c>
      <c r="AS1513">
        <v>1903</v>
      </c>
      <c r="AT1513">
        <v>2533</v>
      </c>
      <c r="AU1513">
        <v>0</v>
      </c>
      <c r="AV1513">
        <v>0</v>
      </c>
      <c r="AW1513">
        <v>4.4359999999999999</v>
      </c>
      <c r="AX1513">
        <v>0.17743999999999999</v>
      </c>
      <c r="AY1513">
        <v>5.8555199999999994</v>
      </c>
      <c r="AZ1513" t="s">
        <v>74</v>
      </c>
      <c r="BA1513">
        <v>0.14448000000000061</v>
      </c>
      <c r="BB1513">
        <v>0.81424706943192415</v>
      </c>
      <c r="BC1513" t="s">
        <v>76</v>
      </c>
      <c r="BD1513">
        <v>0</v>
      </c>
      <c r="BE1513" t="s">
        <v>76</v>
      </c>
      <c r="BF1513">
        <v>4.4139999999999997</v>
      </c>
      <c r="BG1513" t="s">
        <v>5816</v>
      </c>
    </row>
    <row r="1514" spans="1:59" x14ac:dyDescent="0.25">
      <c r="A1514" t="s">
        <v>1681</v>
      </c>
      <c r="B1514" t="s">
        <v>156</v>
      </c>
      <c r="C1514">
        <v>4</v>
      </c>
      <c r="D1514">
        <v>48</v>
      </c>
      <c r="E1514">
        <v>4</v>
      </c>
      <c r="F1514" t="s">
        <v>66</v>
      </c>
      <c r="G1514" t="s">
        <v>67</v>
      </c>
      <c r="H1514" t="s">
        <v>68</v>
      </c>
      <c r="I1514" t="s">
        <v>7</v>
      </c>
      <c r="J1514" t="s">
        <v>7</v>
      </c>
      <c r="K1514" t="s">
        <v>70</v>
      </c>
      <c r="L1514">
        <v>50</v>
      </c>
      <c r="M1514">
        <v>1511187</v>
      </c>
      <c r="N1514">
        <v>6</v>
      </c>
      <c r="O1514">
        <v>6</v>
      </c>
      <c r="P1514" t="s">
        <v>1632</v>
      </c>
      <c r="Q1514" t="s">
        <v>1633</v>
      </c>
      <c r="R1514">
        <v>5</v>
      </c>
      <c r="T1514">
        <v>17</v>
      </c>
      <c r="U1514">
        <v>22</v>
      </c>
      <c r="V1514">
        <v>3</v>
      </c>
      <c r="W1514">
        <v>0</v>
      </c>
      <c r="X1514">
        <v>3</v>
      </c>
      <c r="Y1514">
        <v>1</v>
      </c>
      <c r="Z1514">
        <v>21</v>
      </c>
      <c r="AA1514">
        <v>26</v>
      </c>
      <c r="AB1514">
        <v>50</v>
      </c>
      <c r="AC1514">
        <v>27</v>
      </c>
      <c r="AD1514">
        <v>3</v>
      </c>
      <c r="AE1514">
        <v>2</v>
      </c>
      <c r="AF1514">
        <v>32</v>
      </c>
      <c r="AG1514">
        <v>0</v>
      </c>
      <c r="AH1514">
        <v>23</v>
      </c>
      <c r="AI1514">
        <v>18</v>
      </c>
      <c r="AJ1514">
        <v>21</v>
      </c>
      <c r="AK1514">
        <v>23</v>
      </c>
      <c r="AL1514">
        <v>0</v>
      </c>
      <c r="AM1514">
        <v>0.12</v>
      </c>
      <c r="AN1514">
        <v>1.9090909090909092</v>
      </c>
      <c r="AO1514">
        <v>0</v>
      </c>
      <c r="AP1514" t="s">
        <v>82</v>
      </c>
      <c r="AQ1514" t="s">
        <v>73</v>
      </c>
      <c r="AR1514" t="s">
        <v>1634</v>
      </c>
      <c r="AS1514">
        <v>2056</v>
      </c>
      <c r="AT1514">
        <v>2070</v>
      </c>
      <c r="AU1514">
        <v>0</v>
      </c>
      <c r="AV1514">
        <v>0</v>
      </c>
      <c r="AW1514">
        <v>4.1260000000000003</v>
      </c>
      <c r="AX1514">
        <v>0.15281481481481482</v>
      </c>
      <c r="AY1514">
        <v>4.8900740740740742</v>
      </c>
      <c r="AZ1514" t="s">
        <v>74</v>
      </c>
      <c r="BA1514">
        <v>1.1099259259259258</v>
      </c>
      <c r="BB1514">
        <v>7.2632089190499256</v>
      </c>
      <c r="BC1514" t="s">
        <v>76</v>
      </c>
      <c r="BD1514">
        <v>0</v>
      </c>
      <c r="BE1514" t="s">
        <v>76</v>
      </c>
      <c r="BF1514">
        <v>4.45</v>
      </c>
      <c r="BG1514" t="s">
        <v>5816</v>
      </c>
    </row>
    <row r="1515" spans="1:59" x14ac:dyDescent="0.25">
      <c r="A1515" t="s">
        <v>1682</v>
      </c>
      <c r="B1515" t="s">
        <v>156</v>
      </c>
      <c r="C1515">
        <v>4</v>
      </c>
      <c r="D1515">
        <v>49</v>
      </c>
      <c r="E1515">
        <v>4</v>
      </c>
      <c r="F1515" t="s">
        <v>66</v>
      </c>
      <c r="G1515" t="s">
        <v>67</v>
      </c>
      <c r="H1515" t="s">
        <v>68</v>
      </c>
      <c r="I1515" t="s">
        <v>7</v>
      </c>
      <c r="J1515" t="s">
        <v>7</v>
      </c>
      <c r="K1515" t="s">
        <v>70</v>
      </c>
      <c r="L1515">
        <v>50</v>
      </c>
      <c r="M1515">
        <v>1511189</v>
      </c>
      <c r="N1515">
        <v>6</v>
      </c>
      <c r="O1515">
        <v>6</v>
      </c>
      <c r="P1515" t="s">
        <v>1632</v>
      </c>
      <c r="Q1515" t="s">
        <v>1633</v>
      </c>
      <c r="R1515">
        <v>5</v>
      </c>
      <c r="T1515">
        <v>8</v>
      </c>
      <c r="U1515">
        <v>13</v>
      </c>
      <c r="V1515">
        <v>6</v>
      </c>
      <c r="W1515">
        <v>0</v>
      </c>
      <c r="X1515">
        <v>6</v>
      </c>
      <c r="Y1515">
        <v>0</v>
      </c>
      <c r="Z1515">
        <v>14</v>
      </c>
      <c r="AA1515">
        <v>19</v>
      </c>
      <c r="AB1515">
        <v>50</v>
      </c>
      <c r="AC1515">
        <v>16</v>
      </c>
      <c r="AD1515">
        <v>9</v>
      </c>
      <c r="AE1515">
        <v>0</v>
      </c>
      <c r="AF1515">
        <v>25</v>
      </c>
      <c r="AG1515">
        <v>0</v>
      </c>
      <c r="AH1515">
        <v>34</v>
      </c>
      <c r="AI1515">
        <v>25</v>
      </c>
      <c r="AJ1515">
        <v>34</v>
      </c>
      <c r="AK1515">
        <v>34</v>
      </c>
      <c r="AL1515">
        <v>0</v>
      </c>
      <c r="AM1515">
        <v>0.12</v>
      </c>
      <c r="AN1515">
        <v>3.0909090909090908</v>
      </c>
      <c r="AO1515">
        <v>0</v>
      </c>
      <c r="AP1515" t="s">
        <v>82</v>
      </c>
      <c r="AQ1515" t="s">
        <v>73</v>
      </c>
      <c r="AR1515" t="s">
        <v>1634</v>
      </c>
      <c r="AS1515">
        <v>1319</v>
      </c>
      <c r="AT1515">
        <v>1297</v>
      </c>
      <c r="AU1515">
        <v>0</v>
      </c>
      <c r="AV1515">
        <v>0</v>
      </c>
      <c r="AW1515">
        <v>2.6160000000000001</v>
      </c>
      <c r="AX1515">
        <v>0.16350000000000001</v>
      </c>
      <c r="AY1515">
        <v>4.0875000000000004</v>
      </c>
      <c r="AZ1515" t="s">
        <v>74</v>
      </c>
      <c r="BA1515">
        <v>1.9124999999999996</v>
      </c>
      <c r="BB1515">
        <v>11.697247706422015</v>
      </c>
      <c r="BC1515" t="s">
        <v>76</v>
      </c>
      <c r="BD1515">
        <v>0</v>
      </c>
      <c r="BE1515" t="s">
        <v>76</v>
      </c>
      <c r="BF1515">
        <v>2.536</v>
      </c>
      <c r="BG1515" t="s">
        <v>5816</v>
      </c>
    </row>
    <row r="1516" spans="1:59" x14ac:dyDescent="0.25">
      <c r="A1516" t="s">
        <v>1683</v>
      </c>
      <c r="B1516" t="s">
        <v>156</v>
      </c>
      <c r="C1516">
        <v>4</v>
      </c>
      <c r="D1516">
        <v>50</v>
      </c>
      <c r="E1516">
        <v>4</v>
      </c>
      <c r="F1516" t="s">
        <v>66</v>
      </c>
      <c r="G1516" t="s">
        <v>67</v>
      </c>
      <c r="H1516" t="s">
        <v>77</v>
      </c>
      <c r="I1516" t="s">
        <v>5</v>
      </c>
      <c r="J1516" t="s">
        <v>78</v>
      </c>
      <c r="K1516" t="s">
        <v>70</v>
      </c>
      <c r="L1516">
        <v>50</v>
      </c>
      <c r="M1516">
        <v>1511191</v>
      </c>
      <c r="N1516">
        <v>5</v>
      </c>
      <c r="O1516">
        <v>6</v>
      </c>
      <c r="P1516" t="s">
        <v>1632</v>
      </c>
      <c r="Q1516" t="s">
        <v>1633</v>
      </c>
      <c r="R1516">
        <v>5</v>
      </c>
      <c r="T1516">
        <v>0</v>
      </c>
      <c r="U1516">
        <v>4</v>
      </c>
      <c r="V1516">
        <v>0</v>
      </c>
      <c r="W1516">
        <v>0</v>
      </c>
      <c r="X1516">
        <v>0</v>
      </c>
      <c r="Y1516">
        <v>0</v>
      </c>
      <c r="Z1516">
        <v>0</v>
      </c>
      <c r="AA1516">
        <v>4</v>
      </c>
      <c r="AB1516">
        <v>50</v>
      </c>
      <c r="AC1516">
        <v>4</v>
      </c>
      <c r="AD1516">
        <v>0</v>
      </c>
      <c r="AE1516">
        <v>0</v>
      </c>
      <c r="AF1516">
        <v>4</v>
      </c>
      <c r="AG1516">
        <v>0</v>
      </c>
      <c r="AH1516">
        <v>46</v>
      </c>
      <c r="AI1516">
        <v>46</v>
      </c>
      <c r="AJ1516">
        <v>46</v>
      </c>
      <c r="AK1516">
        <v>46</v>
      </c>
      <c r="AL1516">
        <v>0</v>
      </c>
      <c r="AM1516">
        <v>0.1</v>
      </c>
      <c r="AN1516">
        <v>4.1818181818181817</v>
      </c>
      <c r="AO1516">
        <v>0</v>
      </c>
      <c r="AP1516" t="s">
        <v>79</v>
      </c>
      <c r="AQ1516" t="s">
        <v>73</v>
      </c>
      <c r="AR1516" t="s">
        <v>1634</v>
      </c>
      <c r="AS1516">
        <v>0</v>
      </c>
      <c r="AT1516">
        <v>0</v>
      </c>
      <c r="AU1516">
        <v>0</v>
      </c>
      <c r="AV1516">
        <v>0</v>
      </c>
      <c r="AW1516">
        <v>0</v>
      </c>
      <c r="AX1516">
        <v>0</v>
      </c>
      <c r="AY1516">
        <v>0</v>
      </c>
      <c r="AZ1516" t="s">
        <v>80</v>
      </c>
      <c r="BA1516">
        <v>5</v>
      </c>
      <c r="BB1516">
        <v>0</v>
      </c>
      <c r="BC1516" t="s">
        <v>76</v>
      </c>
      <c r="BD1516">
        <v>0</v>
      </c>
      <c r="BE1516" t="s">
        <v>76</v>
      </c>
      <c r="BF1516">
        <v>5.0020159999999994</v>
      </c>
      <c r="BG1516" t="s">
        <v>5816</v>
      </c>
    </row>
    <row r="1517" spans="1:59" x14ac:dyDescent="0.25">
      <c r="A1517" t="s">
        <v>1684</v>
      </c>
      <c r="B1517" t="s">
        <v>156</v>
      </c>
      <c r="C1517">
        <v>4</v>
      </c>
      <c r="D1517">
        <v>51</v>
      </c>
      <c r="E1517">
        <v>4</v>
      </c>
      <c r="F1517" t="s">
        <v>66</v>
      </c>
      <c r="G1517" t="s">
        <v>67</v>
      </c>
      <c r="H1517" t="s">
        <v>68</v>
      </c>
      <c r="I1517" t="s">
        <v>7</v>
      </c>
      <c r="J1517" t="s">
        <v>7</v>
      </c>
      <c r="K1517" t="s">
        <v>70</v>
      </c>
      <c r="L1517">
        <v>50</v>
      </c>
      <c r="M1517">
        <v>1511193</v>
      </c>
      <c r="N1517">
        <v>6</v>
      </c>
      <c r="O1517">
        <v>6</v>
      </c>
      <c r="P1517" t="s">
        <v>1632</v>
      </c>
      <c r="Q1517" t="s">
        <v>1633</v>
      </c>
      <c r="R1517">
        <v>5</v>
      </c>
      <c r="T1517">
        <v>9</v>
      </c>
      <c r="U1517">
        <v>14</v>
      </c>
      <c r="V1517">
        <v>3</v>
      </c>
      <c r="W1517">
        <v>0</v>
      </c>
      <c r="X1517">
        <v>3</v>
      </c>
      <c r="Y1517">
        <v>0</v>
      </c>
      <c r="Z1517">
        <v>12</v>
      </c>
      <c r="AA1517">
        <v>17</v>
      </c>
      <c r="AB1517">
        <v>50</v>
      </c>
      <c r="AC1517">
        <v>16</v>
      </c>
      <c r="AD1517">
        <v>7</v>
      </c>
      <c r="AE1517">
        <v>0</v>
      </c>
      <c r="AF1517">
        <v>23</v>
      </c>
      <c r="AG1517">
        <v>0</v>
      </c>
      <c r="AH1517">
        <v>34</v>
      </c>
      <c r="AI1517">
        <v>27</v>
      </c>
      <c r="AJ1517">
        <v>34</v>
      </c>
      <c r="AK1517">
        <v>34</v>
      </c>
      <c r="AL1517">
        <v>0</v>
      </c>
      <c r="AM1517">
        <v>0.12</v>
      </c>
      <c r="AN1517">
        <v>3.0909090909090908</v>
      </c>
      <c r="AO1517">
        <v>0</v>
      </c>
      <c r="AP1517" t="s">
        <v>82</v>
      </c>
      <c r="AQ1517" t="s">
        <v>73</v>
      </c>
      <c r="AR1517" t="s">
        <v>1634</v>
      </c>
      <c r="AS1517">
        <v>1281</v>
      </c>
      <c r="AT1517">
        <v>1293</v>
      </c>
      <c r="AU1517">
        <v>0</v>
      </c>
      <c r="AV1517">
        <v>0</v>
      </c>
      <c r="AW1517">
        <v>2.5739999999999998</v>
      </c>
      <c r="AX1517">
        <v>0.16087499999999999</v>
      </c>
      <c r="AY1517">
        <v>3.7001249999999999</v>
      </c>
      <c r="AZ1517" t="s">
        <v>74</v>
      </c>
      <c r="BA1517">
        <v>2.2998750000000001</v>
      </c>
      <c r="BB1517">
        <v>14.296037296037298</v>
      </c>
      <c r="BC1517" t="s">
        <v>76</v>
      </c>
      <c r="BD1517">
        <v>0</v>
      </c>
      <c r="BE1517" t="s">
        <v>76</v>
      </c>
      <c r="BF1517">
        <v>3.242</v>
      </c>
      <c r="BG1517" t="s">
        <v>5816</v>
      </c>
    </row>
    <row r="1518" spans="1:59" x14ac:dyDescent="0.25">
      <c r="A1518" t="s">
        <v>1685</v>
      </c>
      <c r="B1518" t="s">
        <v>156</v>
      </c>
      <c r="C1518">
        <v>4</v>
      </c>
      <c r="D1518">
        <v>52</v>
      </c>
      <c r="E1518">
        <v>4</v>
      </c>
      <c r="F1518" t="s">
        <v>66</v>
      </c>
      <c r="G1518" t="s">
        <v>67</v>
      </c>
      <c r="H1518" t="s">
        <v>68</v>
      </c>
      <c r="I1518" t="s">
        <v>7</v>
      </c>
      <c r="J1518" t="s">
        <v>7</v>
      </c>
      <c r="K1518" t="s">
        <v>70</v>
      </c>
      <c r="L1518">
        <v>50</v>
      </c>
      <c r="M1518">
        <v>1511195</v>
      </c>
      <c r="N1518">
        <v>6</v>
      </c>
      <c r="O1518">
        <v>6</v>
      </c>
      <c r="P1518" t="s">
        <v>1632</v>
      </c>
      <c r="Q1518" t="s">
        <v>1633</v>
      </c>
      <c r="R1518">
        <v>5</v>
      </c>
      <c r="T1518">
        <v>12</v>
      </c>
      <c r="U1518">
        <v>17</v>
      </c>
      <c r="V1518">
        <v>2</v>
      </c>
      <c r="W1518">
        <v>0</v>
      </c>
      <c r="X1518">
        <v>2</v>
      </c>
      <c r="Y1518">
        <v>0</v>
      </c>
      <c r="Z1518">
        <v>14</v>
      </c>
      <c r="AA1518">
        <v>19</v>
      </c>
      <c r="AB1518">
        <v>50</v>
      </c>
      <c r="AC1518">
        <v>23</v>
      </c>
      <c r="AD1518">
        <v>3</v>
      </c>
      <c r="AE1518">
        <v>0</v>
      </c>
      <c r="AF1518">
        <v>26</v>
      </c>
      <c r="AG1518">
        <v>0</v>
      </c>
      <c r="AH1518">
        <v>27</v>
      </c>
      <c r="AI1518">
        <v>24</v>
      </c>
      <c r="AJ1518">
        <v>27</v>
      </c>
      <c r="AK1518">
        <v>27</v>
      </c>
      <c r="AL1518">
        <v>0</v>
      </c>
      <c r="AM1518">
        <v>0.12</v>
      </c>
      <c r="AN1518">
        <v>2.4545454545454546</v>
      </c>
      <c r="AO1518">
        <v>0</v>
      </c>
      <c r="AP1518" t="s">
        <v>82</v>
      </c>
      <c r="AQ1518" t="s">
        <v>73</v>
      </c>
      <c r="AR1518" t="s">
        <v>1634</v>
      </c>
      <c r="AS1518">
        <v>1559</v>
      </c>
      <c r="AT1518">
        <v>1544</v>
      </c>
      <c r="AU1518">
        <v>0</v>
      </c>
      <c r="AV1518">
        <v>0</v>
      </c>
      <c r="AW1518">
        <v>3.1030000000000002</v>
      </c>
      <c r="AX1518">
        <v>0.13491304347826089</v>
      </c>
      <c r="AY1518">
        <v>3.5077391304347829</v>
      </c>
      <c r="AZ1518" t="s">
        <v>74</v>
      </c>
      <c r="BA1518">
        <v>2.4922608695652171</v>
      </c>
      <c r="BB1518">
        <v>18.473090557524973</v>
      </c>
      <c r="BC1518" t="s">
        <v>76</v>
      </c>
      <c r="BD1518">
        <v>0</v>
      </c>
      <c r="BE1518" t="s">
        <v>76</v>
      </c>
      <c r="BF1518">
        <v>3.089</v>
      </c>
      <c r="BG1518" t="s">
        <v>5816</v>
      </c>
    </row>
    <row r="1519" spans="1:59" x14ac:dyDescent="0.25">
      <c r="A1519" t="s">
        <v>1686</v>
      </c>
      <c r="B1519" t="s">
        <v>156</v>
      </c>
      <c r="C1519">
        <v>4</v>
      </c>
      <c r="D1519">
        <v>53</v>
      </c>
      <c r="E1519">
        <v>4</v>
      </c>
      <c r="F1519" t="s">
        <v>66</v>
      </c>
      <c r="G1519" t="s">
        <v>67</v>
      </c>
      <c r="H1519" t="s">
        <v>68</v>
      </c>
      <c r="I1519" t="s">
        <v>7</v>
      </c>
      <c r="J1519" t="s">
        <v>7</v>
      </c>
      <c r="K1519" t="s">
        <v>70</v>
      </c>
      <c r="L1519">
        <v>50</v>
      </c>
      <c r="M1519">
        <v>1511197</v>
      </c>
      <c r="N1519">
        <v>6</v>
      </c>
      <c r="O1519">
        <v>6</v>
      </c>
      <c r="P1519" t="s">
        <v>1632</v>
      </c>
      <c r="Q1519" t="s">
        <v>1633</v>
      </c>
      <c r="R1519">
        <v>5</v>
      </c>
      <c r="T1519">
        <v>15</v>
      </c>
      <c r="U1519">
        <v>20</v>
      </c>
      <c r="V1519">
        <v>1</v>
      </c>
      <c r="W1519">
        <v>0</v>
      </c>
      <c r="X1519">
        <v>1</v>
      </c>
      <c r="Y1519">
        <v>1</v>
      </c>
      <c r="Z1519">
        <v>17</v>
      </c>
      <c r="AA1519">
        <v>22</v>
      </c>
      <c r="AB1519">
        <v>50</v>
      </c>
      <c r="AC1519">
        <v>22</v>
      </c>
      <c r="AD1519">
        <v>1</v>
      </c>
      <c r="AE1519">
        <v>4</v>
      </c>
      <c r="AF1519">
        <v>27</v>
      </c>
      <c r="AG1519">
        <v>0</v>
      </c>
      <c r="AH1519">
        <v>28</v>
      </c>
      <c r="AI1519">
        <v>23</v>
      </c>
      <c r="AJ1519">
        <v>24</v>
      </c>
      <c r="AK1519">
        <v>28</v>
      </c>
      <c r="AL1519">
        <v>0</v>
      </c>
      <c r="AM1519">
        <v>0.12</v>
      </c>
      <c r="AN1519">
        <v>2.1818181818181817</v>
      </c>
      <c r="AO1519">
        <v>0</v>
      </c>
      <c r="AP1519" t="s">
        <v>82</v>
      </c>
      <c r="AQ1519" t="s">
        <v>73</v>
      </c>
      <c r="AR1519" t="s">
        <v>1634</v>
      </c>
      <c r="AS1519">
        <v>1857</v>
      </c>
      <c r="AT1519">
        <v>1699</v>
      </c>
      <c r="AU1519">
        <v>0</v>
      </c>
      <c r="AV1519">
        <v>0</v>
      </c>
      <c r="AW1519">
        <v>3.556</v>
      </c>
      <c r="AX1519">
        <v>0.16163636363636363</v>
      </c>
      <c r="AY1519">
        <v>4.3641818181818177</v>
      </c>
      <c r="AZ1519" t="s">
        <v>74</v>
      </c>
      <c r="BA1519">
        <v>1.6358181818181823</v>
      </c>
      <c r="BB1519">
        <v>10.120359955005627</v>
      </c>
      <c r="BC1519" t="s">
        <v>76</v>
      </c>
      <c r="BD1519">
        <v>0</v>
      </c>
      <c r="BE1519" t="s">
        <v>76</v>
      </c>
      <c r="BF1519">
        <v>3.6349999999999998</v>
      </c>
      <c r="BG1519" t="s">
        <v>5816</v>
      </c>
    </row>
    <row r="1520" spans="1:59" x14ac:dyDescent="0.25">
      <c r="A1520" t="s">
        <v>1687</v>
      </c>
      <c r="B1520" t="s">
        <v>156</v>
      </c>
      <c r="C1520">
        <v>4</v>
      </c>
      <c r="D1520">
        <v>54</v>
      </c>
      <c r="E1520">
        <v>4</v>
      </c>
      <c r="F1520" t="s">
        <v>66</v>
      </c>
      <c r="G1520" t="s">
        <v>67</v>
      </c>
      <c r="H1520" t="s">
        <v>68</v>
      </c>
      <c r="I1520" t="s">
        <v>7</v>
      </c>
      <c r="J1520" t="s">
        <v>7</v>
      </c>
      <c r="K1520" t="s">
        <v>70</v>
      </c>
      <c r="L1520">
        <v>50</v>
      </c>
      <c r="M1520">
        <v>1511199</v>
      </c>
      <c r="N1520">
        <v>6</v>
      </c>
      <c r="O1520">
        <v>6</v>
      </c>
      <c r="P1520" t="s">
        <v>1632</v>
      </c>
      <c r="Q1520" t="s">
        <v>1633</v>
      </c>
      <c r="R1520">
        <v>5</v>
      </c>
      <c r="T1520">
        <v>14</v>
      </c>
      <c r="U1520">
        <v>19</v>
      </c>
      <c r="V1520">
        <v>6</v>
      </c>
      <c r="W1520">
        <v>0</v>
      </c>
      <c r="X1520">
        <v>6</v>
      </c>
      <c r="Y1520">
        <v>1</v>
      </c>
      <c r="Z1520">
        <v>21</v>
      </c>
      <c r="AA1520">
        <v>26</v>
      </c>
      <c r="AB1520">
        <v>50</v>
      </c>
      <c r="AC1520">
        <v>21</v>
      </c>
      <c r="AD1520">
        <v>7</v>
      </c>
      <c r="AE1520">
        <v>1</v>
      </c>
      <c r="AF1520">
        <v>29</v>
      </c>
      <c r="AG1520">
        <v>0</v>
      </c>
      <c r="AH1520">
        <v>29</v>
      </c>
      <c r="AI1520">
        <v>21</v>
      </c>
      <c r="AJ1520">
        <v>28</v>
      </c>
      <c r="AK1520">
        <v>29</v>
      </c>
      <c r="AL1520">
        <v>0</v>
      </c>
      <c r="AM1520">
        <v>0.12</v>
      </c>
      <c r="AN1520">
        <v>2.5454545454545454</v>
      </c>
      <c r="AO1520">
        <v>0</v>
      </c>
      <c r="AP1520" t="s">
        <v>82</v>
      </c>
      <c r="AQ1520" t="s">
        <v>73</v>
      </c>
      <c r="AR1520" t="s">
        <v>1634</v>
      </c>
      <c r="AS1520">
        <v>1389</v>
      </c>
      <c r="AT1520">
        <v>1413</v>
      </c>
      <c r="AU1520">
        <v>0</v>
      </c>
      <c r="AV1520">
        <v>0</v>
      </c>
      <c r="AW1520">
        <v>2.802</v>
      </c>
      <c r="AX1520">
        <v>0.13342857142857142</v>
      </c>
      <c r="AY1520">
        <v>3.8694285714285712</v>
      </c>
      <c r="AZ1520" t="s">
        <v>74</v>
      </c>
      <c r="BA1520">
        <v>2.1305714285714288</v>
      </c>
      <c r="BB1520">
        <v>15.967880085653107</v>
      </c>
      <c r="BC1520" t="s">
        <v>76</v>
      </c>
      <c r="BD1520">
        <v>0</v>
      </c>
      <c r="BE1520" t="s">
        <v>76</v>
      </c>
      <c r="BF1520">
        <v>2.855</v>
      </c>
      <c r="BG1520" t="s">
        <v>5816</v>
      </c>
    </row>
    <row r="1521" spans="1:59" x14ac:dyDescent="0.25">
      <c r="A1521" t="s">
        <v>1688</v>
      </c>
      <c r="B1521" t="s">
        <v>156</v>
      </c>
      <c r="C1521">
        <v>4</v>
      </c>
      <c r="D1521">
        <v>55</v>
      </c>
      <c r="E1521">
        <v>4</v>
      </c>
      <c r="F1521" t="s">
        <v>66</v>
      </c>
      <c r="G1521" t="s">
        <v>67</v>
      </c>
      <c r="H1521" t="s">
        <v>68</v>
      </c>
      <c r="I1521" t="s">
        <v>7</v>
      </c>
      <c r="J1521" t="s">
        <v>7</v>
      </c>
      <c r="K1521" t="s">
        <v>70</v>
      </c>
      <c r="L1521">
        <v>50</v>
      </c>
      <c r="M1521">
        <v>1511201</v>
      </c>
      <c r="N1521">
        <v>6</v>
      </c>
      <c r="O1521">
        <v>6</v>
      </c>
      <c r="P1521" t="s">
        <v>1632</v>
      </c>
      <c r="Q1521" t="s">
        <v>1633</v>
      </c>
      <c r="R1521">
        <v>5</v>
      </c>
      <c r="T1521">
        <v>18</v>
      </c>
      <c r="U1521">
        <v>23</v>
      </c>
      <c r="V1521">
        <v>8</v>
      </c>
      <c r="W1521">
        <v>0</v>
      </c>
      <c r="X1521">
        <v>8</v>
      </c>
      <c r="Y1521">
        <v>2</v>
      </c>
      <c r="Z1521">
        <v>28</v>
      </c>
      <c r="AA1521">
        <v>33</v>
      </c>
      <c r="AB1521">
        <v>50</v>
      </c>
      <c r="AC1521">
        <v>24</v>
      </c>
      <c r="AD1521">
        <v>11</v>
      </c>
      <c r="AE1521">
        <v>3</v>
      </c>
      <c r="AF1521">
        <v>38</v>
      </c>
      <c r="AG1521">
        <v>0</v>
      </c>
      <c r="AH1521">
        <v>26</v>
      </c>
      <c r="AI1521">
        <v>12</v>
      </c>
      <c r="AJ1521">
        <v>23</v>
      </c>
      <c r="AK1521">
        <v>26</v>
      </c>
      <c r="AL1521">
        <v>0</v>
      </c>
      <c r="AM1521">
        <v>0.12</v>
      </c>
      <c r="AN1521">
        <v>2.0909090909090908</v>
      </c>
      <c r="AO1521">
        <v>0</v>
      </c>
      <c r="AP1521" t="s">
        <v>82</v>
      </c>
      <c r="AQ1521" t="s">
        <v>73</v>
      </c>
      <c r="AR1521" t="s">
        <v>1634</v>
      </c>
      <c r="AS1521">
        <v>2253</v>
      </c>
      <c r="AT1521">
        <v>2190</v>
      </c>
      <c r="AU1521">
        <v>0</v>
      </c>
      <c r="AV1521">
        <v>0</v>
      </c>
      <c r="AW1521">
        <v>4.4429999999999996</v>
      </c>
      <c r="AX1521">
        <v>0.18512499999999998</v>
      </c>
      <c r="AY1521">
        <v>7.0347499999999989</v>
      </c>
      <c r="AZ1521" t="s">
        <v>74</v>
      </c>
      <c r="BA1521">
        <v>-1.0347499999999989</v>
      </c>
      <c r="BB1521">
        <v>-5.5894665766374017</v>
      </c>
      <c r="BC1521" t="s">
        <v>81</v>
      </c>
      <c r="BD1521">
        <v>0</v>
      </c>
      <c r="BE1521" t="s">
        <v>76</v>
      </c>
      <c r="BF1521">
        <v>4.4509999999999996</v>
      </c>
      <c r="BG1521" t="s">
        <v>5816</v>
      </c>
    </row>
    <row r="1522" spans="1:59" x14ac:dyDescent="0.25">
      <c r="A1522" t="s">
        <v>1689</v>
      </c>
      <c r="B1522" t="s">
        <v>156</v>
      </c>
      <c r="C1522">
        <v>4</v>
      </c>
      <c r="D1522">
        <v>56</v>
      </c>
      <c r="E1522">
        <v>4</v>
      </c>
      <c r="F1522" t="s">
        <v>66</v>
      </c>
      <c r="G1522" t="s">
        <v>67</v>
      </c>
      <c r="H1522" t="s">
        <v>68</v>
      </c>
      <c r="I1522" t="s">
        <v>7</v>
      </c>
      <c r="J1522" t="s">
        <v>7</v>
      </c>
      <c r="K1522" t="s">
        <v>70</v>
      </c>
      <c r="L1522">
        <v>50</v>
      </c>
      <c r="M1522">
        <v>1511203</v>
      </c>
      <c r="N1522">
        <v>6</v>
      </c>
      <c r="O1522">
        <v>6</v>
      </c>
      <c r="P1522" t="s">
        <v>1632</v>
      </c>
      <c r="Q1522" t="s">
        <v>1690</v>
      </c>
      <c r="R1522">
        <v>6</v>
      </c>
      <c r="T1522">
        <v>0</v>
      </c>
      <c r="U1522">
        <v>5</v>
      </c>
      <c r="V1522">
        <v>0</v>
      </c>
      <c r="W1522">
        <v>0</v>
      </c>
      <c r="X1522">
        <v>0</v>
      </c>
      <c r="Y1522">
        <v>0</v>
      </c>
      <c r="Z1522">
        <v>0</v>
      </c>
      <c r="AA1522">
        <v>5</v>
      </c>
      <c r="AB1522">
        <v>50</v>
      </c>
      <c r="AC1522">
        <v>5</v>
      </c>
      <c r="AD1522">
        <v>0</v>
      </c>
      <c r="AE1522">
        <v>0</v>
      </c>
      <c r="AF1522">
        <v>5</v>
      </c>
      <c r="AG1522">
        <v>0</v>
      </c>
      <c r="AH1522">
        <v>45</v>
      </c>
      <c r="AI1522">
        <v>45</v>
      </c>
      <c r="AJ1522">
        <v>45</v>
      </c>
      <c r="AK1522">
        <v>45</v>
      </c>
      <c r="AL1522">
        <v>0</v>
      </c>
      <c r="AM1522">
        <v>0.12</v>
      </c>
      <c r="AN1522">
        <v>4.0909090909090908</v>
      </c>
      <c r="AO1522">
        <v>0</v>
      </c>
      <c r="AP1522" t="s">
        <v>82</v>
      </c>
      <c r="AQ1522" t="s">
        <v>73</v>
      </c>
      <c r="AR1522" t="s">
        <v>1634</v>
      </c>
      <c r="AS1522">
        <v>202</v>
      </c>
      <c r="AT1522">
        <v>180</v>
      </c>
      <c r="AU1522">
        <v>0</v>
      </c>
      <c r="AV1522">
        <v>0</v>
      </c>
      <c r="AW1522">
        <v>0.38200000000000001</v>
      </c>
      <c r="AX1522">
        <v>7.6399999999999996E-2</v>
      </c>
      <c r="AY1522">
        <v>0.38200000000000001</v>
      </c>
      <c r="AZ1522" t="s">
        <v>74</v>
      </c>
      <c r="BA1522">
        <v>5.6180000000000003</v>
      </c>
      <c r="BB1522">
        <v>73.534031413612567</v>
      </c>
      <c r="BC1522" t="s">
        <v>75</v>
      </c>
      <c r="BD1522">
        <v>1</v>
      </c>
      <c r="BE1522" t="s">
        <v>76</v>
      </c>
      <c r="BF1522">
        <v>0.38500000000000001</v>
      </c>
      <c r="BG1522" t="s">
        <v>5817</v>
      </c>
    </row>
    <row r="1523" spans="1:59" x14ac:dyDescent="0.25">
      <c r="A1523" t="s">
        <v>1691</v>
      </c>
      <c r="B1523" t="s">
        <v>156</v>
      </c>
      <c r="C1523">
        <v>4</v>
      </c>
      <c r="D1523">
        <v>57</v>
      </c>
      <c r="E1523">
        <v>4</v>
      </c>
      <c r="F1523" t="s">
        <v>66</v>
      </c>
      <c r="G1523" t="s">
        <v>67</v>
      </c>
      <c r="H1523" t="s">
        <v>68</v>
      </c>
      <c r="I1523" t="s">
        <v>7</v>
      </c>
      <c r="J1523" t="s">
        <v>7</v>
      </c>
      <c r="K1523" t="s">
        <v>70</v>
      </c>
      <c r="L1523">
        <v>50</v>
      </c>
      <c r="M1523">
        <v>1511205</v>
      </c>
      <c r="N1523">
        <v>6</v>
      </c>
      <c r="O1523">
        <v>6</v>
      </c>
      <c r="P1523" t="s">
        <v>1632</v>
      </c>
      <c r="Q1523" t="s">
        <v>1690</v>
      </c>
      <c r="R1523">
        <v>6</v>
      </c>
      <c r="T1523">
        <v>3</v>
      </c>
      <c r="U1523">
        <v>8</v>
      </c>
      <c r="V1523">
        <v>6</v>
      </c>
      <c r="W1523">
        <v>0</v>
      </c>
      <c r="X1523">
        <v>6</v>
      </c>
      <c r="Y1523">
        <v>7</v>
      </c>
      <c r="Z1523">
        <v>16</v>
      </c>
      <c r="AA1523">
        <v>21</v>
      </c>
      <c r="AB1523">
        <v>50</v>
      </c>
      <c r="AC1523">
        <v>9</v>
      </c>
      <c r="AD1523">
        <v>9</v>
      </c>
      <c r="AE1523">
        <v>12</v>
      </c>
      <c r="AF1523">
        <v>30</v>
      </c>
      <c r="AG1523">
        <v>0</v>
      </c>
      <c r="AH1523">
        <v>41</v>
      </c>
      <c r="AI1523">
        <v>20</v>
      </c>
      <c r="AJ1523">
        <v>29</v>
      </c>
      <c r="AK1523">
        <v>41</v>
      </c>
      <c r="AL1523">
        <v>0</v>
      </c>
      <c r="AM1523">
        <v>0.12</v>
      </c>
      <c r="AN1523">
        <v>2.6363636363636362</v>
      </c>
      <c r="AO1523">
        <v>0</v>
      </c>
      <c r="AP1523" t="s">
        <v>82</v>
      </c>
      <c r="AQ1523" t="s">
        <v>73</v>
      </c>
      <c r="AR1523" t="s">
        <v>1634</v>
      </c>
      <c r="AS1523">
        <v>1550</v>
      </c>
      <c r="AT1523">
        <v>1544</v>
      </c>
      <c r="AU1523">
        <v>0</v>
      </c>
      <c r="AV1523">
        <v>0</v>
      </c>
      <c r="AW1523">
        <v>3.0939999999999999</v>
      </c>
      <c r="AX1523">
        <v>0.34377777777777774</v>
      </c>
      <c r="AY1523">
        <v>10.313333333333333</v>
      </c>
      <c r="AZ1523" t="s">
        <v>74</v>
      </c>
      <c r="BA1523">
        <v>-4.3133333333333326</v>
      </c>
      <c r="BB1523">
        <v>-12.546864899806076</v>
      </c>
      <c r="BC1523" t="s">
        <v>76</v>
      </c>
      <c r="BD1523">
        <v>0</v>
      </c>
      <c r="BE1523" t="s">
        <v>76</v>
      </c>
      <c r="BF1523">
        <v>3.2639999999999998</v>
      </c>
      <c r="BG1523" t="s">
        <v>5817</v>
      </c>
    </row>
    <row r="1524" spans="1:59" x14ac:dyDescent="0.25">
      <c r="A1524" t="s">
        <v>1692</v>
      </c>
      <c r="B1524" t="s">
        <v>156</v>
      </c>
      <c r="C1524">
        <v>4</v>
      </c>
      <c r="D1524">
        <v>58</v>
      </c>
      <c r="E1524">
        <v>4</v>
      </c>
      <c r="F1524" t="s">
        <v>66</v>
      </c>
      <c r="G1524" t="s">
        <v>67</v>
      </c>
      <c r="H1524" t="s">
        <v>68</v>
      </c>
      <c r="I1524" t="s">
        <v>7</v>
      </c>
      <c r="J1524" t="s">
        <v>7</v>
      </c>
      <c r="K1524" t="s">
        <v>70</v>
      </c>
      <c r="L1524">
        <v>50</v>
      </c>
      <c r="M1524">
        <v>1511207</v>
      </c>
      <c r="N1524">
        <v>6</v>
      </c>
      <c r="O1524">
        <v>6</v>
      </c>
      <c r="P1524" t="s">
        <v>1632</v>
      </c>
      <c r="Q1524" t="s">
        <v>1690</v>
      </c>
      <c r="R1524">
        <v>6</v>
      </c>
      <c r="T1524">
        <v>9</v>
      </c>
      <c r="U1524">
        <v>14</v>
      </c>
      <c r="V1524">
        <v>8</v>
      </c>
      <c r="W1524">
        <v>0</v>
      </c>
      <c r="X1524">
        <v>8</v>
      </c>
      <c r="Y1524">
        <v>1</v>
      </c>
      <c r="Z1524">
        <v>18</v>
      </c>
      <c r="AA1524">
        <v>23</v>
      </c>
      <c r="AB1524">
        <v>50</v>
      </c>
      <c r="AC1524">
        <v>15</v>
      </c>
      <c r="AD1524">
        <v>12</v>
      </c>
      <c r="AE1524">
        <v>1</v>
      </c>
      <c r="AF1524">
        <v>28</v>
      </c>
      <c r="AG1524">
        <v>0</v>
      </c>
      <c r="AH1524">
        <v>35</v>
      </c>
      <c r="AI1524">
        <v>22</v>
      </c>
      <c r="AJ1524">
        <v>34</v>
      </c>
      <c r="AK1524">
        <v>35</v>
      </c>
      <c r="AL1524">
        <v>0</v>
      </c>
      <c r="AM1524">
        <v>0.12</v>
      </c>
      <c r="AN1524">
        <v>3.0909090909090908</v>
      </c>
      <c r="AO1524">
        <v>0</v>
      </c>
      <c r="AP1524" t="s">
        <v>82</v>
      </c>
      <c r="AQ1524" t="s">
        <v>73</v>
      </c>
      <c r="AR1524" t="s">
        <v>1634</v>
      </c>
      <c r="AS1524">
        <v>1551</v>
      </c>
      <c r="AT1524">
        <v>1535</v>
      </c>
      <c r="AU1524">
        <v>0</v>
      </c>
      <c r="AV1524">
        <v>0</v>
      </c>
      <c r="AW1524">
        <v>3.0859999999999999</v>
      </c>
      <c r="AX1524">
        <v>0.20573333333333332</v>
      </c>
      <c r="AY1524">
        <v>5.7605333333333331</v>
      </c>
      <c r="AZ1524" t="s">
        <v>74</v>
      </c>
      <c r="BA1524">
        <v>0.23946666666666694</v>
      </c>
      <c r="BB1524">
        <v>1.1639662994167221</v>
      </c>
      <c r="BC1524" t="s">
        <v>76</v>
      </c>
      <c r="BD1524">
        <v>0</v>
      </c>
      <c r="BE1524" t="s">
        <v>76</v>
      </c>
      <c r="BF1524">
        <v>2.9470000000000001</v>
      </c>
      <c r="BG1524" t="s">
        <v>5817</v>
      </c>
    </row>
    <row r="1525" spans="1:59" x14ac:dyDescent="0.25">
      <c r="A1525" t="s">
        <v>1693</v>
      </c>
      <c r="B1525" t="s">
        <v>156</v>
      </c>
      <c r="C1525">
        <v>4</v>
      </c>
      <c r="D1525">
        <v>59</v>
      </c>
      <c r="E1525">
        <v>4</v>
      </c>
      <c r="F1525" t="s">
        <v>66</v>
      </c>
      <c r="G1525" t="s">
        <v>67</v>
      </c>
      <c r="H1525" t="s">
        <v>68</v>
      </c>
      <c r="I1525" t="s">
        <v>7</v>
      </c>
      <c r="J1525" t="s">
        <v>7</v>
      </c>
      <c r="K1525" t="s">
        <v>70</v>
      </c>
      <c r="L1525">
        <v>50</v>
      </c>
      <c r="M1525">
        <v>1511209</v>
      </c>
      <c r="N1525">
        <v>6</v>
      </c>
      <c r="O1525">
        <v>6</v>
      </c>
      <c r="P1525" t="s">
        <v>1632</v>
      </c>
      <c r="Q1525" t="s">
        <v>1690</v>
      </c>
      <c r="R1525">
        <v>6</v>
      </c>
      <c r="T1525">
        <v>8</v>
      </c>
      <c r="U1525">
        <v>13</v>
      </c>
      <c r="V1525">
        <v>11</v>
      </c>
      <c r="W1525">
        <v>0</v>
      </c>
      <c r="X1525">
        <v>11</v>
      </c>
      <c r="Y1525">
        <v>5</v>
      </c>
      <c r="Z1525">
        <v>24</v>
      </c>
      <c r="AA1525">
        <v>29</v>
      </c>
      <c r="AB1525">
        <v>50</v>
      </c>
      <c r="AC1525">
        <v>14</v>
      </c>
      <c r="AD1525">
        <v>13</v>
      </c>
      <c r="AE1525">
        <v>7</v>
      </c>
      <c r="AF1525">
        <v>34</v>
      </c>
      <c r="AG1525">
        <v>0</v>
      </c>
      <c r="AH1525">
        <v>36</v>
      </c>
      <c r="AI1525">
        <v>16</v>
      </c>
      <c r="AJ1525">
        <v>29</v>
      </c>
      <c r="AK1525">
        <v>36</v>
      </c>
      <c r="AL1525">
        <v>0</v>
      </c>
      <c r="AM1525">
        <v>0.12</v>
      </c>
      <c r="AN1525">
        <v>2.6363636363636362</v>
      </c>
      <c r="AO1525">
        <v>0</v>
      </c>
      <c r="AP1525" t="s">
        <v>82</v>
      </c>
      <c r="AQ1525" t="s">
        <v>73</v>
      </c>
      <c r="AR1525" t="s">
        <v>1634</v>
      </c>
      <c r="AS1525">
        <v>2320</v>
      </c>
      <c r="AT1525">
        <v>2187</v>
      </c>
      <c r="AU1525">
        <v>0</v>
      </c>
      <c r="AV1525">
        <v>0</v>
      </c>
      <c r="AW1525">
        <v>4.5069999999999997</v>
      </c>
      <c r="AX1525">
        <v>0.3219285714285714</v>
      </c>
      <c r="AY1525">
        <v>10.945571428571428</v>
      </c>
      <c r="AZ1525" t="s">
        <v>74</v>
      </c>
      <c r="BA1525">
        <v>-4.9455714285714283</v>
      </c>
      <c r="BB1525">
        <v>-15.362325271799424</v>
      </c>
      <c r="BC1525" t="s">
        <v>76</v>
      </c>
      <c r="BD1525">
        <v>0</v>
      </c>
      <c r="BE1525" t="s">
        <v>76</v>
      </c>
      <c r="BF1525">
        <v>4.5369999999999999</v>
      </c>
      <c r="BG1525" t="s">
        <v>5817</v>
      </c>
    </row>
    <row r="1526" spans="1:59" x14ac:dyDescent="0.25">
      <c r="A1526" t="s">
        <v>1694</v>
      </c>
      <c r="B1526" t="s">
        <v>156</v>
      </c>
      <c r="C1526">
        <v>4</v>
      </c>
      <c r="D1526">
        <v>60</v>
      </c>
      <c r="E1526">
        <v>4</v>
      </c>
      <c r="F1526" t="s">
        <v>66</v>
      </c>
      <c r="G1526" t="s">
        <v>67</v>
      </c>
      <c r="H1526" t="s">
        <v>68</v>
      </c>
      <c r="I1526" t="s">
        <v>7</v>
      </c>
      <c r="J1526" t="s">
        <v>7</v>
      </c>
      <c r="K1526" t="s">
        <v>70</v>
      </c>
      <c r="L1526">
        <v>50</v>
      </c>
      <c r="M1526">
        <v>1511211</v>
      </c>
      <c r="N1526">
        <v>6</v>
      </c>
      <c r="O1526">
        <v>6</v>
      </c>
      <c r="P1526" t="s">
        <v>1632</v>
      </c>
      <c r="Q1526" t="s">
        <v>1690</v>
      </c>
      <c r="R1526">
        <v>6</v>
      </c>
      <c r="T1526">
        <v>12</v>
      </c>
      <c r="U1526">
        <v>17</v>
      </c>
      <c r="V1526">
        <v>5</v>
      </c>
      <c r="W1526">
        <v>0</v>
      </c>
      <c r="X1526">
        <v>5</v>
      </c>
      <c r="Y1526">
        <v>1</v>
      </c>
      <c r="Z1526">
        <v>18</v>
      </c>
      <c r="AA1526">
        <v>23</v>
      </c>
      <c r="AB1526">
        <v>50</v>
      </c>
      <c r="AC1526">
        <v>18</v>
      </c>
      <c r="AD1526">
        <v>7</v>
      </c>
      <c r="AE1526">
        <v>1</v>
      </c>
      <c r="AF1526">
        <v>26</v>
      </c>
      <c r="AG1526">
        <v>0</v>
      </c>
      <c r="AH1526">
        <v>32</v>
      </c>
      <c r="AI1526">
        <v>24</v>
      </c>
      <c r="AJ1526">
        <v>31</v>
      </c>
      <c r="AK1526">
        <v>32</v>
      </c>
      <c r="AL1526">
        <v>0</v>
      </c>
      <c r="AM1526">
        <v>0.12</v>
      </c>
      <c r="AN1526">
        <v>2.8181818181818183</v>
      </c>
      <c r="AO1526">
        <v>0</v>
      </c>
      <c r="AP1526" t="s">
        <v>82</v>
      </c>
      <c r="AQ1526" t="s">
        <v>73</v>
      </c>
      <c r="AR1526" t="s">
        <v>1634</v>
      </c>
      <c r="AS1526">
        <v>1784</v>
      </c>
      <c r="AT1526">
        <v>1568</v>
      </c>
      <c r="AU1526">
        <v>0</v>
      </c>
      <c r="AV1526">
        <v>0</v>
      </c>
      <c r="AW1526">
        <v>3.3519999999999999</v>
      </c>
      <c r="AX1526">
        <v>0.18622222222222221</v>
      </c>
      <c r="AY1526">
        <v>4.8417777777777777</v>
      </c>
      <c r="AZ1526" t="s">
        <v>74</v>
      </c>
      <c r="BA1526">
        <v>1.1582222222222223</v>
      </c>
      <c r="BB1526">
        <v>6.2195704057279242</v>
      </c>
      <c r="BC1526" t="s">
        <v>76</v>
      </c>
      <c r="BD1526">
        <v>0</v>
      </c>
      <c r="BE1526" t="s">
        <v>76</v>
      </c>
      <c r="BF1526">
        <v>3.3180000000000001</v>
      </c>
      <c r="BG1526" t="s">
        <v>5817</v>
      </c>
    </row>
    <row r="1527" spans="1:59" x14ac:dyDescent="0.25">
      <c r="A1527" t="s">
        <v>1695</v>
      </c>
      <c r="B1527" t="s">
        <v>156</v>
      </c>
      <c r="C1527">
        <v>4</v>
      </c>
      <c r="D1527">
        <v>61</v>
      </c>
      <c r="E1527">
        <v>4</v>
      </c>
      <c r="F1527" t="s">
        <v>66</v>
      </c>
      <c r="G1527" t="s">
        <v>67</v>
      </c>
      <c r="H1527" t="s">
        <v>77</v>
      </c>
      <c r="I1527" t="s">
        <v>5</v>
      </c>
      <c r="J1527" t="s">
        <v>78</v>
      </c>
      <c r="K1527" t="s">
        <v>70</v>
      </c>
      <c r="L1527">
        <v>50</v>
      </c>
      <c r="M1527">
        <v>1511213</v>
      </c>
      <c r="N1527">
        <v>5</v>
      </c>
      <c r="O1527">
        <v>6</v>
      </c>
      <c r="P1527" t="s">
        <v>1632</v>
      </c>
      <c r="Q1527" t="s">
        <v>1690</v>
      </c>
      <c r="R1527">
        <v>6</v>
      </c>
      <c r="T1527">
        <v>0</v>
      </c>
      <c r="U1527">
        <v>4</v>
      </c>
      <c r="V1527">
        <v>0</v>
      </c>
      <c r="W1527">
        <v>0</v>
      </c>
      <c r="X1527">
        <v>0</v>
      </c>
      <c r="Y1527">
        <v>0</v>
      </c>
      <c r="Z1527">
        <v>0</v>
      </c>
      <c r="AA1527">
        <v>4</v>
      </c>
      <c r="AB1527">
        <v>50</v>
      </c>
      <c r="AC1527">
        <v>4</v>
      </c>
      <c r="AD1527">
        <v>0</v>
      </c>
      <c r="AE1527">
        <v>0</v>
      </c>
      <c r="AF1527">
        <v>4</v>
      </c>
      <c r="AG1527">
        <v>0</v>
      </c>
      <c r="AH1527">
        <v>46</v>
      </c>
      <c r="AI1527">
        <v>46</v>
      </c>
      <c r="AJ1527">
        <v>46</v>
      </c>
      <c r="AK1527">
        <v>46</v>
      </c>
      <c r="AL1527">
        <v>0</v>
      </c>
      <c r="AM1527">
        <v>0.1</v>
      </c>
      <c r="AN1527">
        <v>4.1818181818181817</v>
      </c>
      <c r="AO1527">
        <v>0</v>
      </c>
      <c r="AP1527" t="s">
        <v>79</v>
      </c>
      <c r="AQ1527" t="s">
        <v>73</v>
      </c>
      <c r="AR1527" t="s">
        <v>1634</v>
      </c>
      <c r="AS1527">
        <v>0</v>
      </c>
      <c r="AT1527">
        <v>0</v>
      </c>
      <c r="AU1527">
        <v>0</v>
      </c>
      <c r="AV1527">
        <v>0</v>
      </c>
      <c r="AW1527">
        <v>0</v>
      </c>
      <c r="AX1527">
        <v>0</v>
      </c>
      <c r="AY1527">
        <v>0</v>
      </c>
      <c r="AZ1527" t="s">
        <v>80</v>
      </c>
      <c r="BA1527">
        <v>5</v>
      </c>
      <c r="BB1527">
        <v>0</v>
      </c>
      <c r="BC1527" t="s">
        <v>76</v>
      </c>
      <c r="BD1527">
        <v>0</v>
      </c>
      <c r="BE1527" t="s">
        <v>76</v>
      </c>
      <c r="BF1527">
        <v>4.7606906666666662</v>
      </c>
      <c r="BG1527" t="s">
        <v>5817</v>
      </c>
    </row>
    <row r="1528" spans="1:59" x14ac:dyDescent="0.25">
      <c r="A1528" t="s">
        <v>1696</v>
      </c>
      <c r="B1528" t="s">
        <v>156</v>
      </c>
      <c r="C1528">
        <v>4</v>
      </c>
      <c r="D1528">
        <v>62</v>
      </c>
      <c r="E1528">
        <v>4</v>
      </c>
      <c r="F1528" t="s">
        <v>66</v>
      </c>
      <c r="G1528" t="s">
        <v>67</v>
      </c>
      <c r="H1528" t="s">
        <v>68</v>
      </c>
      <c r="I1528" t="s">
        <v>7</v>
      </c>
      <c r="J1528" t="s">
        <v>7</v>
      </c>
      <c r="K1528" t="s">
        <v>70</v>
      </c>
      <c r="L1528">
        <v>50</v>
      </c>
      <c r="M1528">
        <v>1511215</v>
      </c>
      <c r="N1528">
        <v>6</v>
      </c>
      <c r="O1528">
        <v>6</v>
      </c>
      <c r="P1528" t="s">
        <v>1632</v>
      </c>
      <c r="Q1528" t="s">
        <v>1690</v>
      </c>
      <c r="R1528">
        <v>6</v>
      </c>
      <c r="T1528">
        <v>12</v>
      </c>
      <c r="U1528">
        <v>17</v>
      </c>
      <c r="V1528">
        <v>4</v>
      </c>
      <c r="W1528">
        <v>0</v>
      </c>
      <c r="X1528">
        <v>4</v>
      </c>
      <c r="Y1528">
        <v>2</v>
      </c>
      <c r="Z1528">
        <v>18</v>
      </c>
      <c r="AA1528">
        <v>23</v>
      </c>
      <c r="AB1528">
        <v>50</v>
      </c>
      <c r="AC1528">
        <v>20</v>
      </c>
      <c r="AD1528">
        <v>7</v>
      </c>
      <c r="AE1528">
        <v>2</v>
      </c>
      <c r="AF1528">
        <v>29</v>
      </c>
      <c r="AG1528">
        <v>0</v>
      </c>
      <c r="AH1528">
        <v>30</v>
      </c>
      <c r="AI1528">
        <v>21</v>
      </c>
      <c r="AJ1528">
        <v>28</v>
      </c>
      <c r="AK1528">
        <v>30</v>
      </c>
      <c r="AL1528">
        <v>0</v>
      </c>
      <c r="AM1528">
        <v>0.12</v>
      </c>
      <c r="AN1528">
        <v>2.5454545454545454</v>
      </c>
      <c r="AO1528">
        <v>0</v>
      </c>
      <c r="AP1528" t="s">
        <v>82</v>
      </c>
      <c r="AQ1528" t="s">
        <v>73</v>
      </c>
      <c r="AR1528" t="s">
        <v>1634</v>
      </c>
      <c r="AS1528">
        <v>1620</v>
      </c>
      <c r="AT1528">
        <v>1545</v>
      </c>
      <c r="AU1528">
        <v>0</v>
      </c>
      <c r="AV1528">
        <v>0</v>
      </c>
      <c r="AW1528">
        <v>3.165</v>
      </c>
      <c r="AX1528">
        <v>0.15825</v>
      </c>
      <c r="AY1528">
        <v>4.5892499999999998</v>
      </c>
      <c r="AZ1528" t="s">
        <v>74</v>
      </c>
      <c r="BA1528">
        <v>1.4107500000000002</v>
      </c>
      <c r="BB1528">
        <v>8.9146919431279628</v>
      </c>
      <c r="BC1528" t="s">
        <v>76</v>
      </c>
      <c r="BD1528">
        <v>0</v>
      </c>
      <c r="BE1528" t="s">
        <v>76</v>
      </c>
      <c r="BF1528">
        <v>3.0510000000000002</v>
      </c>
      <c r="BG1528" t="s">
        <v>5817</v>
      </c>
    </row>
    <row r="1529" spans="1:59" x14ac:dyDescent="0.25">
      <c r="A1529" t="s">
        <v>1697</v>
      </c>
      <c r="B1529" t="s">
        <v>156</v>
      </c>
      <c r="C1529">
        <v>4</v>
      </c>
      <c r="D1529">
        <v>63</v>
      </c>
      <c r="E1529">
        <v>4</v>
      </c>
      <c r="F1529" t="s">
        <v>66</v>
      </c>
      <c r="G1529" t="s">
        <v>67</v>
      </c>
      <c r="H1529" t="s">
        <v>68</v>
      </c>
      <c r="I1529" t="s">
        <v>7</v>
      </c>
      <c r="J1529" t="s">
        <v>7</v>
      </c>
      <c r="K1529" t="s">
        <v>70</v>
      </c>
      <c r="L1529">
        <v>50</v>
      </c>
      <c r="M1529">
        <v>1511217</v>
      </c>
      <c r="N1529">
        <v>6</v>
      </c>
      <c r="O1529">
        <v>6</v>
      </c>
      <c r="P1529" t="s">
        <v>1632</v>
      </c>
      <c r="Q1529" t="s">
        <v>1690</v>
      </c>
      <c r="R1529">
        <v>6</v>
      </c>
      <c r="T1529">
        <v>8</v>
      </c>
      <c r="U1529">
        <v>13</v>
      </c>
      <c r="V1529">
        <v>8</v>
      </c>
      <c r="W1529">
        <v>0</v>
      </c>
      <c r="X1529">
        <v>8</v>
      </c>
      <c r="Y1529">
        <v>3</v>
      </c>
      <c r="Z1529">
        <v>19</v>
      </c>
      <c r="AA1529">
        <v>24</v>
      </c>
      <c r="AB1529">
        <v>50</v>
      </c>
      <c r="AC1529">
        <v>15</v>
      </c>
      <c r="AD1529">
        <v>9</v>
      </c>
      <c r="AE1529">
        <v>3</v>
      </c>
      <c r="AF1529">
        <v>27</v>
      </c>
      <c r="AG1529">
        <v>0</v>
      </c>
      <c r="AH1529">
        <v>35</v>
      </c>
      <c r="AI1529">
        <v>23</v>
      </c>
      <c r="AJ1529">
        <v>32</v>
      </c>
      <c r="AK1529">
        <v>35</v>
      </c>
      <c r="AL1529">
        <v>0</v>
      </c>
      <c r="AM1529">
        <v>0.12</v>
      </c>
      <c r="AN1529">
        <v>2.9090909090909092</v>
      </c>
      <c r="AO1529">
        <v>0</v>
      </c>
      <c r="AP1529" t="s">
        <v>82</v>
      </c>
      <c r="AQ1529" t="s">
        <v>73</v>
      </c>
      <c r="AR1529" t="s">
        <v>1634</v>
      </c>
      <c r="AS1529">
        <v>1251</v>
      </c>
      <c r="AT1529">
        <v>1145</v>
      </c>
      <c r="AU1529">
        <v>0</v>
      </c>
      <c r="AV1529">
        <v>0</v>
      </c>
      <c r="AW1529">
        <v>2.3959999999999999</v>
      </c>
      <c r="AX1529">
        <v>0.15973333333333334</v>
      </c>
      <c r="AY1529">
        <v>4.3128000000000002</v>
      </c>
      <c r="AZ1529" t="s">
        <v>74</v>
      </c>
      <c r="BA1529">
        <v>1.6871999999999998</v>
      </c>
      <c r="BB1529">
        <v>10.562604340567612</v>
      </c>
      <c r="BC1529" t="s">
        <v>76</v>
      </c>
      <c r="BD1529">
        <v>0</v>
      </c>
      <c r="BE1529" t="s">
        <v>76</v>
      </c>
      <c r="BF1529">
        <v>2.4700000000000002</v>
      </c>
      <c r="BG1529" t="s">
        <v>5817</v>
      </c>
    </row>
    <row r="1530" spans="1:59" x14ac:dyDescent="0.25">
      <c r="A1530" t="s">
        <v>1698</v>
      </c>
      <c r="B1530" t="s">
        <v>156</v>
      </c>
      <c r="C1530">
        <v>4</v>
      </c>
      <c r="D1530">
        <v>64</v>
      </c>
      <c r="E1530">
        <v>4</v>
      </c>
      <c r="F1530" t="s">
        <v>66</v>
      </c>
      <c r="G1530" t="s">
        <v>67</v>
      </c>
      <c r="H1530" t="s">
        <v>68</v>
      </c>
      <c r="I1530" t="s">
        <v>7</v>
      </c>
      <c r="J1530" t="s">
        <v>7</v>
      </c>
      <c r="K1530" t="s">
        <v>70</v>
      </c>
      <c r="L1530">
        <v>50</v>
      </c>
      <c r="M1530">
        <v>1511219</v>
      </c>
      <c r="N1530">
        <v>6</v>
      </c>
      <c r="O1530">
        <v>6</v>
      </c>
      <c r="P1530" t="s">
        <v>1632</v>
      </c>
      <c r="Q1530" t="s">
        <v>1690</v>
      </c>
      <c r="R1530">
        <v>6</v>
      </c>
      <c r="T1530">
        <v>9</v>
      </c>
      <c r="U1530">
        <v>14</v>
      </c>
      <c r="V1530">
        <v>4</v>
      </c>
      <c r="W1530">
        <v>0</v>
      </c>
      <c r="X1530">
        <v>4</v>
      </c>
      <c r="Y1530">
        <v>6</v>
      </c>
      <c r="Z1530">
        <v>19</v>
      </c>
      <c r="AA1530">
        <v>24</v>
      </c>
      <c r="AB1530">
        <v>50</v>
      </c>
      <c r="AC1530">
        <v>16</v>
      </c>
      <c r="AD1530">
        <v>5</v>
      </c>
      <c r="AE1530">
        <v>6</v>
      </c>
      <c r="AF1530">
        <v>27</v>
      </c>
      <c r="AG1530">
        <v>0</v>
      </c>
      <c r="AH1530">
        <v>34</v>
      </c>
      <c r="AI1530">
        <v>23</v>
      </c>
      <c r="AJ1530">
        <v>28</v>
      </c>
      <c r="AK1530">
        <v>34</v>
      </c>
      <c r="AL1530">
        <v>0</v>
      </c>
      <c r="AM1530">
        <v>0.12</v>
      </c>
      <c r="AN1530">
        <v>2.5454545454545454</v>
      </c>
      <c r="AO1530">
        <v>0</v>
      </c>
      <c r="AP1530" t="s">
        <v>82</v>
      </c>
      <c r="AQ1530" t="s">
        <v>73</v>
      </c>
      <c r="AR1530" t="s">
        <v>1634</v>
      </c>
      <c r="AS1530">
        <v>1220</v>
      </c>
      <c r="AT1530">
        <v>1193</v>
      </c>
      <c r="AU1530">
        <v>0</v>
      </c>
      <c r="AV1530">
        <v>0</v>
      </c>
      <c r="AW1530">
        <v>2.4129999999999998</v>
      </c>
      <c r="AX1530">
        <v>0.15081249999999999</v>
      </c>
      <c r="AY1530">
        <v>4.0719374999999998</v>
      </c>
      <c r="AZ1530" t="s">
        <v>74</v>
      </c>
      <c r="BA1530">
        <v>1.9280625000000002</v>
      </c>
      <c r="BB1530">
        <v>12.784500621632825</v>
      </c>
      <c r="BC1530" t="s">
        <v>76</v>
      </c>
      <c r="BD1530">
        <v>0</v>
      </c>
      <c r="BE1530" t="s">
        <v>76</v>
      </c>
      <c r="BF1530">
        <v>2.234</v>
      </c>
      <c r="BG1530" t="s">
        <v>5817</v>
      </c>
    </row>
    <row r="1531" spans="1:59" x14ac:dyDescent="0.25">
      <c r="A1531" t="s">
        <v>1699</v>
      </c>
      <c r="B1531" t="s">
        <v>156</v>
      </c>
      <c r="C1531">
        <v>4</v>
      </c>
      <c r="D1531">
        <v>65</v>
      </c>
      <c r="E1531">
        <v>4</v>
      </c>
      <c r="F1531" t="s">
        <v>66</v>
      </c>
      <c r="G1531" t="s">
        <v>67</v>
      </c>
      <c r="H1531" t="s">
        <v>68</v>
      </c>
      <c r="I1531" t="s">
        <v>7</v>
      </c>
      <c r="J1531" t="s">
        <v>7</v>
      </c>
      <c r="K1531" t="s">
        <v>70</v>
      </c>
      <c r="L1531">
        <v>50</v>
      </c>
      <c r="M1531">
        <v>1511221</v>
      </c>
      <c r="N1531">
        <v>6</v>
      </c>
      <c r="O1531">
        <v>6</v>
      </c>
      <c r="P1531" t="s">
        <v>1632</v>
      </c>
      <c r="Q1531" t="s">
        <v>1690</v>
      </c>
      <c r="R1531">
        <v>6</v>
      </c>
      <c r="T1531">
        <v>8</v>
      </c>
      <c r="U1531">
        <v>13</v>
      </c>
      <c r="V1531">
        <v>4</v>
      </c>
      <c r="W1531">
        <v>0</v>
      </c>
      <c r="X1531">
        <v>4</v>
      </c>
      <c r="Y1531">
        <v>3</v>
      </c>
      <c r="Z1531">
        <v>15</v>
      </c>
      <c r="AA1531">
        <v>20</v>
      </c>
      <c r="AB1531">
        <v>50</v>
      </c>
      <c r="AC1531">
        <v>23</v>
      </c>
      <c r="AD1531">
        <v>5</v>
      </c>
      <c r="AE1531">
        <v>5</v>
      </c>
      <c r="AF1531">
        <v>33</v>
      </c>
      <c r="AG1531">
        <v>0</v>
      </c>
      <c r="AH1531">
        <v>27</v>
      </c>
      <c r="AI1531">
        <v>17</v>
      </c>
      <c r="AJ1531">
        <v>22</v>
      </c>
      <c r="AK1531">
        <v>27</v>
      </c>
      <c r="AL1531">
        <v>0</v>
      </c>
      <c r="AM1531">
        <v>0.12</v>
      </c>
      <c r="AN1531">
        <v>2</v>
      </c>
      <c r="AO1531">
        <v>0</v>
      </c>
      <c r="AP1531" t="s">
        <v>82</v>
      </c>
      <c r="AQ1531" t="s">
        <v>73</v>
      </c>
      <c r="AR1531" t="s">
        <v>1634</v>
      </c>
      <c r="AS1531">
        <v>1060</v>
      </c>
      <c r="AT1531">
        <v>1049</v>
      </c>
      <c r="AU1531">
        <v>0</v>
      </c>
      <c r="AV1531">
        <v>0</v>
      </c>
      <c r="AW1531">
        <v>2.109</v>
      </c>
      <c r="AX1531">
        <v>9.1695652173913039E-2</v>
      </c>
      <c r="AY1531">
        <v>3.0259565217391304</v>
      </c>
      <c r="AZ1531" t="s">
        <v>74</v>
      </c>
      <c r="BA1531">
        <v>2.9740434782608696</v>
      </c>
      <c r="BB1531">
        <v>32.433854907539121</v>
      </c>
      <c r="BC1531" t="s">
        <v>76</v>
      </c>
      <c r="BD1531">
        <v>0</v>
      </c>
      <c r="BE1531" t="s">
        <v>76</v>
      </c>
      <c r="BF1531">
        <v>2.0150000000000001</v>
      </c>
      <c r="BG1531" t="s">
        <v>5817</v>
      </c>
    </row>
    <row r="1532" spans="1:59" x14ac:dyDescent="0.25">
      <c r="A1532" t="s">
        <v>1700</v>
      </c>
      <c r="B1532" t="s">
        <v>156</v>
      </c>
      <c r="C1532">
        <v>4</v>
      </c>
      <c r="D1532">
        <v>66</v>
      </c>
      <c r="E1532">
        <v>4</v>
      </c>
      <c r="F1532" t="s">
        <v>66</v>
      </c>
      <c r="G1532" t="s">
        <v>67</v>
      </c>
      <c r="H1532" t="s">
        <v>68</v>
      </c>
      <c r="I1532" t="s">
        <v>7</v>
      </c>
      <c r="J1532" t="s">
        <v>7</v>
      </c>
      <c r="K1532" t="s">
        <v>70</v>
      </c>
      <c r="L1532">
        <v>50</v>
      </c>
      <c r="M1532">
        <v>1511223</v>
      </c>
      <c r="N1532">
        <v>6</v>
      </c>
      <c r="O1532">
        <v>6</v>
      </c>
      <c r="P1532" t="s">
        <v>1632</v>
      </c>
      <c r="Q1532" t="s">
        <v>1690</v>
      </c>
      <c r="R1532">
        <v>6</v>
      </c>
      <c r="T1532">
        <v>0</v>
      </c>
      <c r="U1532">
        <v>5</v>
      </c>
      <c r="V1532">
        <v>23</v>
      </c>
      <c r="W1532">
        <v>0</v>
      </c>
      <c r="X1532">
        <v>23</v>
      </c>
      <c r="Y1532">
        <v>0</v>
      </c>
      <c r="Z1532">
        <v>23</v>
      </c>
      <c r="AA1532">
        <v>28</v>
      </c>
      <c r="AB1532">
        <v>50</v>
      </c>
      <c r="AC1532">
        <v>5</v>
      </c>
      <c r="AD1532">
        <v>38</v>
      </c>
      <c r="AE1532">
        <v>0</v>
      </c>
      <c r="AF1532">
        <v>43</v>
      </c>
      <c r="AG1532">
        <v>0</v>
      </c>
      <c r="AH1532">
        <v>45</v>
      </c>
      <c r="AI1532">
        <v>7</v>
      </c>
      <c r="AJ1532">
        <v>45</v>
      </c>
      <c r="AK1532">
        <v>45</v>
      </c>
      <c r="AL1532">
        <v>0</v>
      </c>
      <c r="AM1532">
        <v>0.12</v>
      </c>
      <c r="AN1532">
        <v>4.0909090909090908</v>
      </c>
      <c r="AO1532">
        <v>0</v>
      </c>
      <c r="AP1532" t="s">
        <v>82</v>
      </c>
      <c r="AQ1532" t="s">
        <v>73</v>
      </c>
      <c r="AR1532" t="s">
        <v>1634</v>
      </c>
      <c r="AS1532">
        <v>674</v>
      </c>
      <c r="AT1532">
        <v>496</v>
      </c>
      <c r="AU1532">
        <v>0</v>
      </c>
      <c r="AV1532">
        <v>0</v>
      </c>
      <c r="AW1532">
        <v>1.17</v>
      </c>
      <c r="AX1532">
        <v>0.23399999999999999</v>
      </c>
      <c r="AY1532">
        <v>10.061999999999999</v>
      </c>
      <c r="AZ1532" t="s">
        <v>74</v>
      </c>
      <c r="BA1532">
        <v>-4.0619999999999994</v>
      </c>
      <c r="BB1532">
        <v>-17.358974358974358</v>
      </c>
      <c r="BC1532" t="s">
        <v>81</v>
      </c>
      <c r="BD1532">
        <v>1</v>
      </c>
      <c r="BE1532" t="s">
        <v>76</v>
      </c>
      <c r="BF1532">
        <v>1.1759999999999999</v>
      </c>
      <c r="BG1532" t="s">
        <v>5817</v>
      </c>
    </row>
    <row r="1533" spans="1:59" x14ac:dyDescent="0.25">
      <c r="A1533" t="s">
        <v>1701</v>
      </c>
      <c r="B1533" t="s">
        <v>156</v>
      </c>
      <c r="C1533">
        <v>4</v>
      </c>
      <c r="D1533">
        <v>67</v>
      </c>
      <c r="E1533">
        <v>4</v>
      </c>
      <c r="F1533" t="s">
        <v>66</v>
      </c>
      <c r="G1533" t="s">
        <v>67</v>
      </c>
      <c r="H1533" t="s">
        <v>68</v>
      </c>
      <c r="I1533" t="s">
        <v>3</v>
      </c>
      <c r="J1533" t="s">
        <v>69</v>
      </c>
      <c r="K1533" t="s">
        <v>70</v>
      </c>
      <c r="L1533">
        <v>50</v>
      </c>
      <c r="M1533">
        <v>1511225</v>
      </c>
      <c r="N1533">
        <v>10</v>
      </c>
      <c r="O1533">
        <v>6</v>
      </c>
      <c r="P1533" t="s">
        <v>1632</v>
      </c>
      <c r="Q1533" t="s">
        <v>1690</v>
      </c>
      <c r="R1533">
        <v>7</v>
      </c>
      <c r="T1533">
        <v>32</v>
      </c>
      <c r="U1533">
        <v>37</v>
      </c>
      <c r="V1533">
        <v>1</v>
      </c>
      <c r="W1533">
        <v>0</v>
      </c>
      <c r="X1533">
        <v>1</v>
      </c>
      <c r="Y1533">
        <v>2</v>
      </c>
      <c r="Z1533">
        <v>35</v>
      </c>
      <c r="AA1533">
        <v>40</v>
      </c>
      <c r="AB1533">
        <v>50</v>
      </c>
      <c r="AC1533">
        <v>37</v>
      </c>
      <c r="AD1533">
        <v>1</v>
      </c>
      <c r="AE1533">
        <v>2</v>
      </c>
      <c r="AF1533">
        <v>40</v>
      </c>
      <c r="AG1533">
        <v>0</v>
      </c>
      <c r="AH1533">
        <v>13</v>
      </c>
      <c r="AI1533">
        <v>10</v>
      </c>
      <c r="AJ1533">
        <v>11</v>
      </c>
      <c r="AK1533">
        <v>13</v>
      </c>
      <c r="AL1533">
        <v>0</v>
      </c>
      <c r="AM1533">
        <v>0.2</v>
      </c>
      <c r="AN1533">
        <v>1</v>
      </c>
      <c r="AO1533">
        <v>0</v>
      </c>
      <c r="AP1533" t="s">
        <v>72</v>
      </c>
      <c r="AQ1533" t="s">
        <v>73</v>
      </c>
      <c r="AR1533" t="s">
        <v>1634</v>
      </c>
      <c r="AS1533">
        <v>4086</v>
      </c>
      <c r="AT1533">
        <v>3851</v>
      </c>
      <c r="AU1533">
        <v>0</v>
      </c>
      <c r="AV1533">
        <v>0</v>
      </c>
      <c r="AW1533">
        <v>7.9370000000000003</v>
      </c>
      <c r="AX1533">
        <v>0.21451351351351353</v>
      </c>
      <c r="AY1533">
        <v>8.5805405405405413</v>
      </c>
      <c r="AZ1533" t="s">
        <v>74</v>
      </c>
      <c r="BA1533">
        <v>1.4194594594594587</v>
      </c>
      <c r="BB1533">
        <v>6.6171097391961657</v>
      </c>
      <c r="BC1533" t="s">
        <v>75</v>
      </c>
      <c r="BD1533">
        <v>0</v>
      </c>
      <c r="BE1533" t="s">
        <v>76</v>
      </c>
      <c r="BF1533">
        <v>8.0380000000000003</v>
      </c>
      <c r="BG1533" t="s">
        <v>5818</v>
      </c>
    </row>
    <row r="1534" spans="1:59" x14ac:dyDescent="0.25">
      <c r="A1534" t="s">
        <v>1702</v>
      </c>
      <c r="B1534" t="s">
        <v>156</v>
      </c>
      <c r="C1534">
        <v>4</v>
      </c>
      <c r="D1534">
        <v>68</v>
      </c>
      <c r="E1534">
        <v>4</v>
      </c>
      <c r="F1534" t="s">
        <v>66</v>
      </c>
      <c r="G1534" t="s">
        <v>67</v>
      </c>
      <c r="H1534" t="s">
        <v>68</v>
      </c>
      <c r="I1534" t="s">
        <v>3</v>
      </c>
      <c r="J1534" t="s">
        <v>69</v>
      </c>
      <c r="K1534" t="s">
        <v>70</v>
      </c>
      <c r="L1534">
        <v>50</v>
      </c>
      <c r="M1534">
        <v>1511227</v>
      </c>
      <c r="N1534">
        <v>13</v>
      </c>
      <c r="O1534">
        <v>6</v>
      </c>
      <c r="P1534" t="s">
        <v>1632</v>
      </c>
      <c r="Q1534" t="s">
        <v>1690</v>
      </c>
      <c r="R1534">
        <v>7</v>
      </c>
      <c r="T1534">
        <v>41</v>
      </c>
      <c r="U1534">
        <v>46</v>
      </c>
      <c r="V1534">
        <v>2</v>
      </c>
      <c r="W1534">
        <v>0</v>
      </c>
      <c r="X1534">
        <v>2</v>
      </c>
      <c r="Y1534">
        <v>0</v>
      </c>
      <c r="Z1534">
        <v>43</v>
      </c>
      <c r="AA1534">
        <v>48</v>
      </c>
      <c r="AB1534">
        <v>50</v>
      </c>
      <c r="AC1534">
        <v>46</v>
      </c>
      <c r="AD1534">
        <v>2</v>
      </c>
      <c r="AE1534">
        <v>0</v>
      </c>
      <c r="AF1534">
        <v>48</v>
      </c>
      <c r="AG1534">
        <v>0</v>
      </c>
      <c r="AH1534">
        <v>4</v>
      </c>
      <c r="AI1534">
        <v>2</v>
      </c>
      <c r="AJ1534">
        <v>4</v>
      </c>
      <c r="AK1534">
        <v>4</v>
      </c>
      <c r="AL1534">
        <v>0</v>
      </c>
      <c r="AM1534">
        <v>0.26</v>
      </c>
      <c r="AN1534">
        <v>0.36363636363636365</v>
      </c>
      <c r="AO1534">
        <v>0</v>
      </c>
      <c r="AP1534" t="s">
        <v>72</v>
      </c>
      <c r="AQ1534" t="s">
        <v>73</v>
      </c>
      <c r="AR1534" t="s">
        <v>1634</v>
      </c>
      <c r="AS1534">
        <v>5707</v>
      </c>
      <c r="AT1534">
        <v>5624</v>
      </c>
      <c r="AU1534">
        <v>0</v>
      </c>
      <c r="AV1534">
        <v>0</v>
      </c>
      <c r="AW1534">
        <v>11.331</v>
      </c>
      <c r="AX1534">
        <v>0.24632608695652172</v>
      </c>
      <c r="AY1534">
        <v>11.823652173913043</v>
      </c>
      <c r="AZ1534" t="s">
        <v>74</v>
      </c>
      <c r="BA1534">
        <v>1.1763478260869569</v>
      </c>
      <c r="BB1534">
        <v>4.7755714411790677</v>
      </c>
      <c r="BC1534" t="s">
        <v>76</v>
      </c>
      <c r="BD1534">
        <v>0</v>
      </c>
      <c r="BE1534" t="s">
        <v>76</v>
      </c>
      <c r="BF1534">
        <v>11.333</v>
      </c>
      <c r="BG1534" t="s">
        <v>5818</v>
      </c>
    </row>
    <row r="1535" spans="1:59" x14ac:dyDescent="0.25">
      <c r="A1535" t="s">
        <v>1703</v>
      </c>
      <c r="B1535" t="s">
        <v>156</v>
      </c>
      <c r="C1535">
        <v>4</v>
      </c>
      <c r="D1535">
        <v>69</v>
      </c>
      <c r="E1535">
        <v>4</v>
      </c>
      <c r="F1535" t="s">
        <v>66</v>
      </c>
      <c r="G1535" t="s">
        <v>67</v>
      </c>
      <c r="H1535" t="s">
        <v>68</v>
      </c>
      <c r="I1535" t="s">
        <v>3</v>
      </c>
      <c r="J1535" t="s">
        <v>69</v>
      </c>
      <c r="K1535" t="s">
        <v>70</v>
      </c>
      <c r="L1535">
        <v>50</v>
      </c>
      <c r="M1535">
        <v>1511229</v>
      </c>
      <c r="N1535">
        <v>10</v>
      </c>
      <c r="O1535">
        <v>6</v>
      </c>
      <c r="P1535" t="s">
        <v>1632</v>
      </c>
      <c r="Q1535" t="s">
        <v>1690</v>
      </c>
      <c r="R1535">
        <v>7</v>
      </c>
      <c r="T1535">
        <v>29</v>
      </c>
      <c r="U1535">
        <v>34</v>
      </c>
      <c r="V1535">
        <v>6</v>
      </c>
      <c r="W1535">
        <v>0</v>
      </c>
      <c r="X1535">
        <v>6</v>
      </c>
      <c r="Y1535">
        <v>2</v>
      </c>
      <c r="Z1535">
        <v>37</v>
      </c>
      <c r="AA1535">
        <v>42</v>
      </c>
      <c r="AB1535">
        <v>50</v>
      </c>
      <c r="AC1535">
        <v>34</v>
      </c>
      <c r="AD1535">
        <v>6</v>
      </c>
      <c r="AE1535">
        <v>2</v>
      </c>
      <c r="AF1535">
        <v>42</v>
      </c>
      <c r="AG1535">
        <v>0</v>
      </c>
      <c r="AH1535">
        <v>16</v>
      </c>
      <c r="AI1535">
        <v>8</v>
      </c>
      <c r="AJ1535">
        <v>14</v>
      </c>
      <c r="AK1535">
        <v>16</v>
      </c>
      <c r="AL1535">
        <v>0</v>
      </c>
      <c r="AM1535">
        <v>0.2</v>
      </c>
      <c r="AN1535">
        <v>1.2727272727272727</v>
      </c>
      <c r="AO1535">
        <v>0</v>
      </c>
      <c r="AP1535" t="s">
        <v>72</v>
      </c>
      <c r="AQ1535" t="s">
        <v>73</v>
      </c>
      <c r="AR1535" t="s">
        <v>1634</v>
      </c>
      <c r="AS1535">
        <v>4316</v>
      </c>
      <c r="AT1535">
        <v>4533</v>
      </c>
      <c r="AU1535">
        <v>0</v>
      </c>
      <c r="AV1535">
        <v>0</v>
      </c>
      <c r="AW1535">
        <v>8.8490000000000002</v>
      </c>
      <c r="AX1535">
        <v>0.26026470588235295</v>
      </c>
      <c r="AY1535">
        <v>10.931117647058825</v>
      </c>
      <c r="AZ1535" t="s">
        <v>74</v>
      </c>
      <c r="BA1535">
        <v>-0.93111764705882472</v>
      </c>
      <c r="BB1535">
        <v>-3.5775793875014168</v>
      </c>
      <c r="BC1535" t="s">
        <v>76</v>
      </c>
      <c r="BD1535">
        <v>0</v>
      </c>
      <c r="BE1535" t="s">
        <v>76</v>
      </c>
      <c r="BF1535">
        <v>8.7590000000000003</v>
      </c>
      <c r="BG1535" t="s">
        <v>5818</v>
      </c>
    </row>
    <row r="1536" spans="1:59" x14ac:dyDescent="0.25">
      <c r="A1536" t="s">
        <v>1704</v>
      </c>
      <c r="B1536" t="s">
        <v>156</v>
      </c>
      <c r="C1536">
        <v>4</v>
      </c>
      <c r="D1536">
        <v>70</v>
      </c>
      <c r="E1536">
        <v>4</v>
      </c>
      <c r="F1536" t="s">
        <v>66</v>
      </c>
      <c r="G1536" t="s">
        <v>67</v>
      </c>
      <c r="H1536" t="s">
        <v>68</v>
      </c>
      <c r="I1536" t="s">
        <v>3</v>
      </c>
      <c r="J1536" t="s">
        <v>69</v>
      </c>
      <c r="K1536" t="s">
        <v>70</v>
      </c>
      <c r="L1536">
        <v>50</v>
      </c>
      <c r="M1536">
        <v>1511231</v>
      </c>
      <c r="N1536">
        <v>10</v>
      </c>
      <c r="O1536">
        <v>6</v>
      </c>
      <c r="P1536" t="s">
        <v>1632</v>
      </c>
      <c r="Q1536" t="s">
        <v>1690</v>
      </c>
      <c r="R1536">
        <v>7</v>
      </c>
      <c r="T1536">
        <v>6</v>
      </c>
      <c r="U1536">
        <v>11</v>
      </c>
      <c r="V1536">
        <v>18</v>
      </c>
      <c r="W1536">
        <v>0</v>
      </c>
      <c r="X1536">
        <v>18</v>
      </c>
      <c r="Y1536">
        <v>10</v>
      </c>
      <c r="Z1536">
        <v>34</v>
      </c>
      <c r="AA1536">
        <v>39</v>
      </c>
      <c r="AB1536">
        <v>50</v>
      </c>
      <c r="AC1536">
        <v>11</v>
      </c>
      <c r="AD1536">
        <v>18</v>
      </c>
      <c r="AE1536">
        <v>10</v>
      </c>
      <c r="AF1536">
        <v>39</v>
      </c>
      <c r="AG1536">
        <v>0</v>
      </c>
      <c r="AH1536">
        <v>39</v>
      </c>
      <c r="AI1536">
        <v>11</v>
      </c>
      <c r="AJ1536">
        <v>29</v>
      </c>
      <c r="AK1536">
        <v>39</v>
      </c>
      <c r="AL1536">
        <v>0</v>
      </c>
      <c r="AM1536">
        <v>0.2</v>
      </c>
      <c r="AN1536">
        <v>2.6363636363636362</v>
      </c>
      <c r="AO1536">
        <v>0</v>
      </c>
      <c r="AP1536" t="s">
        <v>72</v>
      </c>
      <c r="AQ1536" t="s">
        <v>73</v>
      </c>
      <c r="AR1536" t="s">
        <v>1634</v>
      </c>
      <c r="AS1536">
        <v>3021</v>
      </c>
      <c r="AT1536">
        <v>3583</v>
      </c>
      <c r="AU1536">
        <v>0</v>
      </c>
      <c r="AV1536">
        <v>0</v>
      </c>
      <c r="AW1536">
        <v>6.6040000000000001</v>
      </c>
      <c r="AX1536">
        <v>0.60036363636363632</v>
      </c>
      <c r="AY1536">
        <v>23.414181818181817</v>
      </c>
      <c r="AZ1536" t="s">
        <v>74</v>
      </c>
      <c r="BA1536">
        <v>-13.414181818181817</v>
      </c>
      <c r="BB1536">
        <v>-22.343428225317989</v>
      </c>
      <c r="BC1536" t="s">
        <v>76</v>
      </c>
      <c r="BD1536">
        <v>0</v>
      </c>
      <c r="BE1536" t="s">
        <v>76</v>
      </c>
      <c r="BF1536">
        <v>6.5010000000000003</v>
      </c>
      <c r="BG1536" t="s">
        <v>5818</v>
      </c>
    </row>
    <row r="1537" spans="1:59" x14ac:dyDescent="0.25">
      <c r="A1537" t="s">
        <v>1705</v>
      </c>
      <c r="B1537" t="s">
        <v>156</v>
      </c>
      <c r="C1537">
        <v>4</v>
      </c>
      <c r="D1537">
        <v>71</v>
      </c>
      <c r="E1537">
        <v>4</v>
      </c>
      <c r="F1537" t="s">
        <v>66</v>
      </c>
      <c r="G1537" t="s">
        <v>67</v>
      </c>
      <c r="H1537" t="s">
        <v>68</v>
      </c>
      <c r="I1537" t="s">
        <v>3</v>
      </c>
      <c r="J1537" t="s">
        <v>69</v>
      </c>
      <c r="K1537" t="s">
        <v>70</v>
      </c>
      <c r="L1537">
        <v>50</v>
      </c>
      <c r="M1537">
        <v>1511233</v>
      </c>
      <c r="N1537">
        <v>10</v>
      </c>
      <c r="O1537">
        <v>6</v>
      </c>
      <c r="P1537" t="s">
        <v>1632</v>
      </c>
      <c r="Q1537" t="s">
        <v>1690</v>
      </c>
      <c r="R1537">
        <v>7</v>
      </c>
      <c r="T1537">
        <v>5</v>
      </c>
      <c r="U1537">
        <v>10</v>
      </c>
      <c r="V1537">
        <v>17</v>
      </c>
      <c r="W1537">
        <v>0</v>
      </c>
      <c r="X1537">
        <v>17</v>
      </c>
      <c r="Y1537">
        <v>11</v>
      </c>
      <c r="Z1537">
        <v>33</v>
      </c>
      <c r="AA1537">
        <v>38</v>
      </c>
      <c r="AB1537">
        <v>50</v>
      </c>
      <c r="AC1537">
        <v>10</v>
      </c>
      <c r="AD1537">
        <v>17</v>
      </c>
      <c r="AE1537">
        <v>11</v>
      </c>
      <c r="AF1537">
        <v>38</v>
      </c>
      <c r="AG1537">
        <v>0</v>
      </c>
      <c r="AH1537">
        <v>40</v>
      </c>
      <c r="AI1537">
        <v>12</v>
      </c>
      <c r="AJ1537">
        <v>29</v>
      </c>
      <c r="AK1537">
        <v>40</v>
      </c>
      <c r="AL1537">
        <v>0</v>
      </c>
      <c r="AM1537">
        <v>0.2</v>
      </c>
      <c r="AN1537">
        <v>2.6363636363636362</v>
      </c>
      <c r="AO1537">
        <v>0</v>
      </c>
      <c r="AP1537" t="s">
        <v>72</v>
      </c>
      <c r="AQ1537" t="s">
        <v>73</v>
      </c>
      <c r="AR1537" t="s">
        <v>1634</v>
      </c>
      <c r="AS1537">
        <v>3072</v>
      </c>
      <c r="AT1537">
        <v>3031</v>
      </c>
      <c r="AU1537">
        <v>0</v>
      </c>
      <c r="AV1537">
        <v>0</v>
      </c>
      <c r="AW1537">
        <v>6.1029999999999998</v>
      </c>
      <c r="AX1537">
        <v>0.61029999999999995</v>
      </c>
      <c r="AY1537">
        <v>23.191399999999998</v>
      </c>
      <c r="AZ1537" t="s">
        <v>74</v>
      </c>
      <c r="BA1537">
        <v>-13.191399999999998</v>
      </c>
      <c r="BB1537">
        <v>-21.614615762739636</v>
      </c>
      <c r="BC1537" t="s">
        <v>76</v>
      </c>
      <c r="BD1537">
        <v>0</v>
      </c>
      <c r="BE1537" t="s">
        <v>76</v>
      </c>
      <c r="BF1537">
        <v>6.0670000000000002</v>
      </c>
      <c r="BG1537" t="s">
        <v>5818</v>
      </c>
    </row>
    <row r="1538" spans="1:59" x14ac:dyDescent="0.25">
      <c r="A1538" t="s">
        <v>1706</v>
      </c>
      <c r="B1538" t="s">
        <v>156</v>
      </c>
      <c r="C1538">
        <v>4</v>
      </c>
      <c r="D1538">
        <v>72</v>
      </c>
      <c r="E1538">
        <v>4</v>
      </c>
      <c r="F1538" t="s">
        <v>66</v>
      </c>
      <c r="G1538" t="s">
        <v>67</v>
      </c>
      <c r="H1538" t="s">
        <v>77</v>
      </c>
      <c r="I1538" t="s">
        <v>5</v>
      </c>
      <c r="J1538" t="s">
        <v>78</v>
      </c>
      <c r="K1538" t="s">
        <v>70</v>
      </c>
      <c r="L1538">
        <v>50</v>
      </c>
      <c r="M1538">
        <v>1511235</v>
      </c>
      <c r="N1538">
        <v>5</v>
      </c>
      <c r="O1538">
        <v>6</v>
      </c>
      <c r="P1538" t="s">
        <v>1632</v>
      </c>
      <c r="Q1538" t="s">
        <v>1690</v>
      </c>
      <c r="R1538">
        <v>7</v>
      </c>
      <c r="T1538">
        <v>0</v>
      </c>
      <c r="U1538">
        <v>4</v>
      </c>
      <c r="V1538">
        <v>0</v>
      </c>
      <c r="W1538">
        <v>0</v>
      </c>
      <c r="X1538">
        <v>0</v>
      </c>
      <c r="Y1538">
        <v>0</v>
      </c>
      <c r="Z1538">
        <v>0</v>
      </c>
      <c r="AA1538">
        <v>4</v>
      </c>
      <c r="AB1538">
        <v>50</v>
      </c>
      <c r="AC1538">
        <v>4</v>
      </c>
      <c r="AD1538">
        <v>0</v>
      </c>
      <c r="AE1538">
        <v>0</v>
      </c>
      <c r="AF1538">
        <v>4</v>
      </c>
      <c r="AG1538">
        <v>0</v>
      </c>
      <c r="AH1538">
        <v>46</v>
      </c>
      <c r="AI1538">
        <v>46</v>
      </c>
      <c r="AJ1538">
        <v>46</v>
      </c>
      <c r="AK1538">
        <v>46</v>
      </c>
      <c r="AL1538">
        <v>0</v>
      </c>
      <c r="AM1538">
        <v>0.1</v>
      </c>
      <c r="AN1538">
        <v>4.1818181818181817</v>
      </c>
      <c r="AO1538">
        <v>0</v>
      </c>
      <c r="AP1538" t="s">
        <v>79</v>
      </c>
      <c r="AQ1538" t="s">
        <v>73</v>
      </c>
      <c r="AR1538" t="s">
        <v>1634</v>
      </c>
      <c r="AS1538">
        <v>0</v>
      </c>
      <c r="AT1538">
        <v>0</v>
      </c>
      <c r="AU1538">
        <v>0</v>
      </c>
      <c r="AV1538">
        <v>0</v>
      </c>
      <c r="AW1538">
        <v>0</v>
      </c>
      <c r="AX1538">
        <v>0</v>
      </c>
      <c r="AY1538">
        <v>0</v>
      </c>
      <c r="AZ1538" t="s">
        <v>80</v>
      </c>
      <c r="BA1538">
        <v>5</v>
      </c>
      <c r="BB1538">
        <v>0</v>
      </c>
      <c r="BC1538" t="s">
        <v>76</v>
      </c>
      <c r="BD1538">
        <v>0</v>
      </c>
      <c r="BE1538" t="s">
        <v>76</v>
      </c>
      <c r="BF1538">
        <v>5.6382373333333327</v>
      </c>
      <c r="BG1538" t="s">
        <v>5818</v>
      </c>
    </row>
    <row r="1539" spans="1:59" x14ac:dyDescent="0.25">
      <c r="A1539" t="s">
        <v>1707</v>
      </c>
      <c r="B1539" t="s">
        <v>156</v>
      </c>
      <c r="C1539">
        <v>4</v>
      </c>
      <c r="D1539">
        <v>73</v>
      </c>
      <c r="E1539">
        <v>4</v>
      </c>
      <c r="F1539" t="s">
        <v>66</v>
      </c>
      <c r="G1539" t="s">
        <v>67</v>
      </c>
      <c r="H1539" t="s">
        <v>68</v>
      </c>
      <c r="I1539" t="s">
        <v>3</v>
      </c>
      <c r="J1539" t="s">
        <v>69</v>
      </c>
      <c r="K1539" t="s">
        <v>70</v>
      </c>
      <c r="L1539">
        <v>50</v>
      </c>
      <c r="M1539">
        <v>1511237</v>
      </c>
      <c r="N1539">
        <v>12</v>
      </c>
      <c r="O1539">
        <v>6</v>
      </c>
      <c r="P1539" t="s">
        <v>1632</v>
      </c>
      <c r="Q1539" t="s">
        <v>1690</v>
      </c>
      <c r="R1539">
        <v>7</v>
      </c>
      <c r="T1539">
        <v>7</v>
      </c>
      <c r="U1539">
        <v>12</v>
      </c>
      <c r="V1539">
        <v>20</v>
      </c>
      <c r="W1539">
        <v>0</v>
      </c>
      <c r="X1539">
        <v>20</v>
      </c>
      <c r="Y1539">
        <v>10</v>
      </c>
      <c r="Z1539">
        <v>37</v>
      </c>
      <c r="AA1539">
        <v>42</v>
      </c>
      <c r="AB1539">
        <v>50</v>
      </c>
      <c r="AC1539">
        <v>12</v>
      </c>
      <c r="AD1539">
        <v>20</v>
      </c>
      <c r="AE1539">
        <v>10</v>
      </c>
      <c r="AF1539">
        <v>42</v>
      </c>
      <c r="AG1539">
        <v>0</v>
      </c>
      <c r="AH1539">
        <v>38</v>
      </c>
      <c r="AI1539">
        <v>8</v>
      </c>
      <c r="AJ1539">
        <v>28</v>
      </c>
      <c r="AK1539">
        <v>38</v>
      </c>
      <c r="AL1539">
        <v>0</v>
      </c>
      <c r="AM1539">
        <v>0.24</v>
      </c>
      <c r="AN1539">
        <v>2.5454545454545454</v>
      </c>
      <c r="AO1539">
        <v>0</v>
      </c>
      <c r="AP1539" t="s">
        <v>72</v>
      </c>
      <c r="AQ1539" t="s">
        <v>73</v>
      </c>
      <c r="AR1539" t="s">
        <v>1634</v>
      </c>
      <c r="AS1539">
        <v>3871</v>
      </c>
      <c r="AT1539">
        <v>3816</v>
      </c>
      <c r="AU1539">
        <v>0</v>
      </c>
      <c r="AV1539">
        <v>0</v>
      </c>
      <c r="AW1539">
        <v>7.6870000000000003</v>
      </c>
      <c r="AX1539">
        <v>0.64058333333333339</v>
      </c>
      <c r="AY1539">
        <v>26.904500000000002</v>
      </c>
      <c r="AZ1539" t="s">
        <v>74</v>
      </c>
      <c r="BA1539">
        <v>-14.904500000000002</v>
      </c>
      <c r="BB1539">
        <v>-23.267074281254068</v>
      </c>
      <c r="BC1539" t="s">
        <v>76</v>
      </c>
      <c r="BD1539">
        <v>0</v>
      </c>
      <c r="BE1539" t="s">
        <v>76</v>
      </c>
      <c r="BF1539">
        <v>7.6070000000000002</v>
      </c>
      <c r="BG1539" t="s">
        <v>5818</v>
      </c>
    </row>
    <row r="1540" spans="1:59" x14ac:dyDescent="0.25">
      <c r="A1540" t="s">
        <v>1708</v>
      </c>
      <c r="B1540" t="s">
        <v>156</v>
      </c>
      <c r="C1540">
        <v>4</v>
      </c>
      <c r="D1540">
        <v>74</v>
      </c>
      <c r="E1540">
        <v>4</v>
      </c>
      <c r="F1540" t="s">
        <v>66</v>
      </c>
      <c r="G1540" t="s">
        <v>67</v>
      </c>
      <c r="H1540" t="s">
        <v>68</v>
      </c>
      <c r="I1540" t="s">
        <v>3</v>
      </c>
      <c r="J1540" t="s">
        <v>69</v>
      </c>
      <c r="K1540" t="s">
        <v>70</v>
      </c>
      <c r="L1540">
        <v>50</v>
      </c>
      <c r="M1540">
        <v>1511239</v>
      </c>
      <c r="N1540">
        <v>10</v>
      </c>
      <c r="O1540">
        <v>6</v>
      </c>
      <c r="P1540" t="s">
        <v>1632</v>
      </c>
      <c r="Q1540" t="s">
        <v>1690</v>
      </c>
      <c r="R1540">
        <v>7</v>
      </c>
      <c r="T1540">
        <v>0</v>
      </c>
      <c r="U1540">
        <v>5</v>
      </c>
      <c r="V1540">
        <v>7</v>
      </c>
      <c r="W1540">
        <v>0</v>
      </c>
      <c r="X1540">
        <v>7</v>
      </c>
      <c r="Y1540">
        <v>4</v>
      </c>
      <c r="Z1540">
        <v>11</v>
      </c>
      <c r="AA1540">
        <v>16</v>
      </c>
      <c r="AB1540">
        <v>50</v>
      </c>
      <c r="AC1540">
        <v>5</v>
      </c>
      <c r="AD1540">
        <v>7</v>
      </c>
      <c r="AE1540">
        <v>4</v>
      </c>
      <c r="AF1540">
        <v>16</v>
      </c>
      <c r="AG1540">
        <v>0</v>
      </c>
      <c r="AH1540">
        <v>45</v>
      </c>
      <c r="AI1540">
        <v>34</v>
      </c>
      <c r="AJ1540">
        <v>41</v>
      </c>
      <c r="AK1540">
        <v>45</v>
      </c>
      <c r="AL1540">
        <v>0</v>
      </c>
      <c r="AM1540">
        <v>0.2</v>
      </c>
      <c r="AN1540">
        <v>3.7272727272727275</v>
      </c>
      <c r="AO1540">
        <v>0</v>
      </c>
      <c r="AP1540" t="s">
        <v>72</v>
      </c>
      <c r="AQ1540" t="s">
        <v>73</v>
      </c>
      <c r="AR1540" t="s">
        <v>1634</v>
      </c>
      <c r="AS1540">
        <v>1221</v>
      </c>
      <c r="AT1540">
        <v>1188</v>
      </c>
      <c r="AU1540">
        <v>0</v>
      </c>
      <c r="AV1540">
        <v>0</v>
      </c>
      <c r="AW1540">
        <v>2.4089999999999998</v>
      </c>
      <c r="AX1540">
        <v>0.48179999999999995</v>
      </c>
      <c r="AY1540">
        <v>7.7087999999999992</v>
      </c>
      <c r="AZ1540" t="s">
        <v>74</v>
      </c>
      <c r="BA1540">
        <v>2.2912000000000008</v>
      </c>
      <c r="BB1540">
        <v>4.7555002075550039</v>
      </c>
      <c r="BC1540" t="s">
        <v>76</v>
      </c>
      <c r="BD1540">
        <v>1</v>
      </c>
      <c r="BE1540" t="s">
        <v>76</v>
      </c>
      <c r="BF1540">
        <v>2.4289999999999998</v>
      </c>
      <c r="BG1540" t="s">
        <v>5818</v>
      </c>
    </row>
    <row r="1541" spans="1:59" x14ac:dyDescent="0.25">
      <c r="A1541" t="s">
        <v>1709</v>
      </c>
      <c r="B1541" t="s">
        <v>156</v>
      </c>
      <c r="C1541">
        <v>4</v>
      </c>
      <c r="D1541">
        <v>75</v>
      </c>
      <c r="E1541">
        <v>4</v>
      </c>
      <c r="F1541" t="s">
        <v>66</v>
      </c>
      <c r="G1541" t="s">
        <v>67</v>
      </c>
      <c r="H1541" t="s">
        <v>68</v>
      </c>
      <c r="I1541" t="s">
        <v>3</v>
      </c>
      <c r="J1541" t="s">
        <v>69</v>
      </c>
      <c r="K1541" t="s">
        <v>70</v>
      </c>
      <c r="L1541">
        <v>50</v>
      </c>
      <c r="M1541">
        <v>1511241</v>
      </c>
      <c r="N1541">
        <v>10</v>
      </c>
      <c r="O1541">
        <v>6</v>
      </c>
      <c r="P1541" t="s">
        <v>1632</v>
      </c>
      <c r="Q1541" t="s">
        <v>1690</v>
      </c>
      <c r="R1541">
        <v>7</v>
      </c>
      <c r="T1541">
        <v>6</v>
      </c>
      <c r="U1541">
        <v>11</v>
      </c>
      <c r="V1541">
        <v>1</v>
      </c>
      <c r="W1541">
        <v>0</v>
      </c>
      <c r="X1541">
        <v>1</v>
      </c>
      <c r="Y1541">
        <v>0</v>
      </c>
      <c r="Z1541">
        <v>7</v>
      </c>
      <c r="AA1541">
        <v>12</v>
      </c>
      <c r="AB1541">
        <v>50</v>
      </c>
      <c r="AC1541">
        <v>11</v>
      </c>
      <c r="AD1541">
        <v>1</v>
      </c>
      <c r="AE1541">
        <v>0</v>
      </c>
      <c r="AF1541">
        <v>12</v>
      </c>
      <c r="AG1541">
        <v>0</v>
      </c>
      <c r="AH1541">
        <v>39</v>
      </c>
      <c r="AI1541">
        <v>38</v>
      </c>
      <c r="AJ1541">
        <v>39</v>
      </c>
      <c r="AK1541">
        <v>39</v>
      </c>
      <c r="AL1541">
        <v>0</v>
      </c>
      <c r="AM1541">
        <v>0.2</v>
      </c>
      <c r="AN1541">
        <v>3.5454545454545454</v>
      </c>
      <c r="AO1541">
        <v>0</v>
      </c>
      <c r="AP1541" t="s">
        <v>72</v>
      </c>
      <c r="AQ1541" t="s">
        <v>73</v>
      </c>
      <c r="AR1541" t="s">
        <v>1634</v>
      </c>
      <c r="AS1541">
        <v>789</v>
      </c>
      <c r="AT1541">
        <v>830</v>
      </c>
      <c r="AU1541">
        <v>0</v>
      </c>
      <c r="AV1541">
        <v>0</v>
      </c>
      <c r="AW1541">
        <v>1.619</v>
      </c>
      <c r="AX1541">
        <v>0.14718181818181819</v>
      </c>
      <c r="AY1541">
        <v>1.7661818181818183</v>
      </c>
      <c r="AZ1541" t="s">
        <v>74</v>
      </c>
      <c r="BA1541">
        <v>8.2338181818181813</v>
      </c>
      <c r="BB1541">
        <v>55.943174799258792</v>
      </c>
      <c r="BC1541" t="s">
        <v>76</v>
      </c>
      <c r="BD1541">
        <v>0</v>
      </c>
      <c r="BE1541" t="s">
        <v>76</v>
      </c>
      <c r="BF1541">
        <v>1.64</v>
      </c>
      <c r="BG1541" t="s">
        <v>5818</v>
      </c>
    </row>
    <row r="1542" spans="1:59" x14ac:dyDescent="0.25">
      <c r="A1542" t="s">
        <v>1710</v>
      </c>
      <c r="B1542" t="s">
        <v>156</v>
      </c>
      <c r="C1542">
        <v>4</v>
      </c>
      <c r="D1542">
        <v>76</v>
      </c>
      <c r="E1542">
        <v>4</v>
      </c>
      <c r="F1542" t="s">
        <v>66</v>
      </c>
      <c r="G1542" t="s">
        <v>67</v>
      </c>
      <c r="H1542" t="s">
        <v>68</v>
      </c>
      <c r="I1542" t="s">
        <v>3</v>
      </c>
      <c r="J1542" t="s">
        <v>69</v>
      </c>
      <c r="K1542" t="s">
        <v>70</v>
      </c>
      <c r="L1542">
        <v>50</v>
      </c>
      <c r="M1542">
        <v>1511243</v>
      </c>
      <c r="N1542">
        <v>10</v>
      </c>
      <c r="O1542">
        <v>6</v>
      </c>
      <c r="P1542" t="s">
        <v>1632</v>
      </c>
      <c r="Q1542" t="s">
        <v>1690</v>
      </c>
      <c r="R1542">
        <v>7</v>
      </c>
      <c r="T1542">
        <v>13</v>
      </c>
      <c r="U1542">
        <v>18</v>
      </c>
      <c r="V1542">
        <v>3</v>
      </c>
      <c r="W1542">
        <v>0</v>
      </c>
      <c r="X1542">
        <v>3</v>
      </c>
      <c r="Y1542">
        <v>0</v>
      </c>
      <c r="Z1542">
        <v>16</v>
      </c>
      <c r="AA1542">
        <v>21</v>
      </c>
      <c r="AB1542">
        <v>50</v>
      </c>
      <c r="AC1542">
        <v>18</v>
      </c>
      <c r="AD1542">
        <v>3</v>
      </c>
      <c r="AE1542">
        <v>0</v>
      </c>
      <c r="AF1542">
        <v>21</v>
      </c>
      <c r="AG1542">
        <v>0</v>
      </c>
      <c r="AH1542">
        <v>32</v>
      </c>
      <c r="AI1542">
        <v>29</v>
      </c>
      <c r="AJ1542">
        <v>32</v>
      </c>
      <c r="AK1542">
        <v>32</v>
      </c>
      <c r="AL1542">
        <v>0</v>
      </c>
      <c r="AM1542">
        <v>0.2</v>
      </c>
      <c r="AN1542">
        <v>2.9090909090909092</v>
      </c>
      <c r="AO1542">
        <v>0</v>
      </c>
      <c r="AP1542" t="s">
        <v>72</v>
      </c>
      <c r="AQ1542" t="s">
        <v>73</v>
      </c>
      <c r="AR1542" t="s">
        <v>1634</v>
      </c>
      <c r="AS1542">
        <v>1367</v>
      </c>
      <c r="AT1542">
        <v>1302</v>
      </c>
      <c r="AU1542">
        <v>0</v>
      </c>
      <c r="AV1542">
        <v>0</v>
      </c>
      <c r="AW1542">
        <v>2.669</v>
      </c>
      <c r="AX1542">
        <v>0.14827777777777779</v>
      </c>
      <c r="AY1542">
        <v>3.1138333333333335</v>
      </c>
      <c r="AZ1542" t="s">
        <v>74</v>
      </c>
      <c r="BA1542">
        <v>6.8861666666666661</v>
      </c>
      <c r="BB1542">
        <v>46.440989134507298</v>
      </c>
      <c r="BC1542" t="s">
        <v>76</v>
      </c>
      <c r="BD1542">
        <v>0</v>
      </c>
      <c r="BE1542" t="s">
        <v>76</v>
      </c>
      <c r="BF1542">
        <v>2.6859999999999999</v>
      </c>
      <c r="BG1542" t="s">
        <v>5818</v>
      </c>
    </row>
    <row r="1543" spans="1:59" x14ac:dyDescent="0.25">
      <c r="A1543" t="s">
        <v>1711</v>
      </c>
      <c r="B1543" t="s">
        <v>156</v>
      </c>
      <c r="C1543">
        <v>4</v>
      </c>
      <c r="D1543">
        <v>77</v>
      </c>
      <c r="E1543">
        <v>4</v>
      </c>
      <c r="F1543" t="s">
        <v>66</v>
      </c>
      <c r="G1543" t="s">
        <v>67</v>
      </c>
      <c r="H1543" t="s">
        <v>68</v>
      </c>
      <c r="I1543" t="s">
        <v>3</v>
      </c>
      <c r="J1543" t="s">
        <v>69</v>
      </c>
      <c r="K1543" t="s">
        <v>70</v>
      </c>
      <c r="L1543">
        <v>50</v>
      </c>
      <c r="M1543">
        <v>1511245</v>
      </c>
      <c r="N1543">
        <v>10</v>
      </c>
      <c r="O1543">
        <v>6</v>
      </c>
      <c r="P1543" t="s">
        <v>1632</v>
      </c>
      <c r="Q1543" t="s">
        <v>1690</v>
      </c>
      <c r="R1543">
        <v>7</v>
      </c>
      <c r="T1543">
        <v>11</v>
      </c>
      <c r="U1543">
        <v>16</v>
      </c>
      <c r="V1543">
        <v>3</v>
      </c>
      <c r="W1543">
        <v>0</v>
      </c>
      <c r="X1543">
        <v>3</v>
      </c>
      <c r="Y1543">
        <v>2</v>
      </c>
      <c r="Z1543">
        <v>16</v>
      </c>
      <c r="AA1543">
        <v>21</v>
      </c>
      <c r="AB1543">
        <v>50</v>
      </c>
      <c r="AC1543">
        <v>16</v>
      </c>
      <c r="AD1543">
        <v>3</v>
      </c>
      <c r="AE1543">
        <v>2</v>
      </c>
      <c r="AF1543">
        <v>21</v>
      </c>
      <c r="AG1543">
        <v>0</v>
      </c>
      <c r="AH1543">
        <v>34</v>
      </c>
      <c r="AI1543">
        <v>29</v>
      </c>
      <c r="AJ1543">
        <v>32</v>
      </c>
      <c r="AK1543">
        <v>34</v>
      </c>
      <c r="AL1543">
        <v>0</v>
      </c>
      <c r="AM1543">
        <v>0.2</v>
      </c>
      <c r="AN1543">
        <v>2.9090909090909092</v>
      </c>
      <c r="AO1543">
        <v>0</v>
      </c>
      <c r="AP1543" t="s">
        <v>72</v>
      </c>
      <c r="AQ1543" t="s">
        <v>73</v>
      </c>
      <c r="AR1543" t="s">
        <v>1634</v>
      </c>
      <c r="AS1543">
        <v>1438</v>
      </c>
      <c r="AT1543">
        <v>1418</v>
      </c>
      <c r="AU1543">
        <v>0</v>
      </c>
      <c r="AV1543">
        <v>0</v>
      </c>
      <c r="AW1543">
        <v>2.8559999999999999</v>
      </c>
      <c r="AX1543">
        <v>0.17849999999999999</v>
      </c>
      <c r="AY1543">
        <v>3.7484999999999999</v>
      </c>
      <c r="AZ1543" t="s">
        <v>74</v>
      </c>
      <c r="BA1543">
        <v>6.2515000000000001</v>
      </c>
      <c r="BB1543">
        <v>35.022408963585434</v>
      </c>
      <c r="BC1543" t="s">
        <v>81</v>
      </c>
      <c r="BD1543">
        <v>0</v>
      </c>
      <c r="BE1543" t="s">
        <v>76</v>
      </c>
      <c r="BF1543">
        <v>2.8780000000000001</v>
      </c>
      <c r="BG1543" t="s">
        <v>5818</v>
      </c>
    </row>
    <row r="1544" spans="1:59" x14ac:dyDescent="0.25">
      <c r="A1544" t="s">
        <v>1712</v>
      </c>
      <c r="B1544" t="s">
        <v>156</v>
      </c>
      <c r="C1544">
        <v>4</v>
      </c>
      <c r="D1544">
        <v>78</v>
      </c>
      <c r="E1544">
        <v>4</v>
      </c>
      <c r="F1544" t="s">
        <v>66</v>
      </c>
      <c r="G1544" t="s">
        <v>67</v>
      </c>
      <c r="H1544" t="s">
        <v>68</v>
      </c>
      <c r="I1544" t="s">
        <v>3</v>
      </c>
      <c r="J1544" t="s">
        <v>69</v>
      </c>
      <c r="K1544" t="s">
        <v>70</v>
      </c>
      <c r="L1544">
        <v>50</v>
      </c>
      <c r="M1544">
        <v>1511247</v>
      </c>
      <c r="N1544">
        <v>10</v>
      </c>
      <c r="O1544">
        <v>6</v>
      </c>
      <c r="P1544" t="s">
        <v>1632</v>
      </c>
      <c r="Q1544" t="s">
        <v>1690</v>
      </c>
      <c r="R1544">
        <v>8</v>
      </c>
      <c r="T1544">
        <v>8</v>
      </c>
      <c r="U1544">
        <v>13</v>
      </c>
      <c r="V1544">
        <v>3</v>
      </c>
      <c r="W1544">
        <v>0</v>
      </c>
      <c r="X1544">
        <v>3</v>
      </c>
      <c r="Y1544">
        <v>0</v>
      </c>
      <c r="Z1544">
        <v>11</v>
      </c>
      <c r="AA1544">
        <v>16</v>
      </c>
      <c r="AB1544">
        <v>50</v>
      </c>
      <c r="AC1544">
        <v>13</v>
      </c>
      <c r="AD1544">
        <v>3</v>
      </c>
      <c r="AE1544">
        <v>0</v>
      </c>
      <c r="AF1544">
        <v>16</v>
      </c>
      <c r="AG1544">
        <v>0</v>
      </c>
      <c r="AH1544">
        <v>37</v>
      </c>
      <c r="AI1544">
        <v>34</v>
      </c>
      <c r="AJ1544">
        <v>37</v>
      </c>
      <c r="AK1544">
        <v>37</v>
      </c>
      <c r="AL1544">
        <v>0</v>
      </c>
      <c r="AM1544">
        <v>0.2</v>
      </c>
      <c r="AN1544">
        <v>3.3636363636363638</v>
      </c>
      <c r="AO1544">
        <v>0</v>
      </c>
      <c r="AP1544" t="s">
        <v>72</v>
      </c>
      <c r="AQ1544" t="s">
        <v>73</v>
      </c>
      <c r="AR1544" t="s">
        <v>1634</v>
      </c>
      <c r="AS1544">
        <v>1452</v>
      </c>
      <c r="AT1544">
        <v>1434</v>
      </c>
      <c r="AU1544">
        <v>0</v>
      </c>
      <c r="AV1544">
        <v>0</v>
      </c>
      <c r="AW1544">
        <v>2.8860000000000001</v>
      </c>
      <c r="AX1544">
        <v>0.222</v>
      </c>
      <c r="AY1544">
        <v>3.552</v>
      </c>
      <c r="AZ1544" t="s">
        <v>74</v>
      </c>
      <c r="BA1544">
        <v>6.4480000000000004</v>
      </c>
      <c r="BB1544">
        <v>29.045045045045047</v>
      </c>
      <c r="BC1544" t="s">
        <v>75</v>
      </c>
      <c r="BD1544">
        <v>0</v>
      </c>
      <c r="BE1544" t="s">
        <v>76</v>
      </c>
      <c r="BF1544">
        <v>2.8809999999999998</v>
      </c>
      <c r="BG1544" t="s">
        <v>5819</v>
      </c>
    </row>
    <row r="1545" spans="1:59" x14ac:dyDescent="0.25">
      <c r="A1545" t="s">
        <v>1713</v>
      </c>
      <c r="B1545" t="s">
        <v>156</v>
      </c>
      <c r="C1545">
        <v>4</v>
      </c>
      <c r="D1545">
        <v>79</v>
      </c>
      <c r="E1545">
        <v>4</v>
      </c>
      <c r="F1545" t="s">
        <v>66</v>
      </c>
      <c r="G1545" t="s">
        <v>67</v>
      </c>
      <c r="H1545" t="s">
        <v>68</v>
      </c>
      <c r="I1545" t="s">
        <v>3</v>
      </c>
      <c r="J1545" t="s">
        <v>69</v>
      </c>
      <c r="K1545" t="s">
        <v>70</v>
      </c>
      <c r="L1545">
        <v>50</v>
      </c>
      <c r="M1545">
        <v>1511249</v>
      </c>
      <c r="N1545">
        <v>10</v>
      </c>
      <c r="O1545">
        <v>6</v>
      </c>
      <c r="P1545" t="s">
        <v>1632</v>
      </c>
      <c r="Q1545" t="s">
        <v>1690</v>
      </c>
      <c r="R1545">
        <v>8</v>
      </c>
      <c r="T1545">
        <v>10</v>
      </c>
      <c r="U1545">
        <v>15</v>
      </c>
      <c r="V1545">
        <v>16</v>
      </c>
      <c r="W1545">
        <v>0</v>
      </c>
      <c r="X1545">
        <v>16</v>
      </c>
      <c r="Y1545">
        <v>3</v>
      </c>
      <c r="Z1545">
        <v>29</v>
      </c>
      <c r="AA1545">
        <v>34</v>
      </c>
      <c r="AB1545">
        <v>50</v>
      </c>
      <c r="AC1545">
        <v>15</v>
      </c>
      <c r="AD1545">
        <v>16</v>
      </c>
      <c r="AE1545">
        <v>3</v>
      </c>
      <c r="AF1545">
        <v>34</v>
      </c>
      <c r="AG1545">
        <v>0</v>
      </c>
      <c r="AH1545">
        <v>35</v>
      </c>
      <c r="AI1545">
        <v>16</v>
      </c>
      <c r="AJ1545">
        <v>32</v>
      </c>
      <c r="AK1545">
        <v>35</v>
      </c>
      <c r="AL1545">
        <v>0</v>
      </c>
      <c r="AM1545">
        <v>0.2</v>
      </c>
      <c r="AN1545">
        <v>2.9090909090909092</v>
      </c>
      <c r="AO1545">
        <v>0</v>
      </c>
      <c r="AP1545" t="s">
        <v>72</v>
      </c>
      <c r="AQ1545" t="s">
        <v>73</v>
      </c>
      <c r="AR1545" t="s">
        <v>1634</v>
      </c>
      <c r="AS1545">
        <v>3690</v>
      </c>
      <c r="AT1545">
        <v>3612</v>
      </c>
      <c r="AU1545">
        <v>0</v>
      </c>
      <c r="AV1545">
        <v>0</v>
      </c>
      <c r="AW1545">
        <v>7.3019999999999996</v>
      </c>
      <c r="AX1545">
        <v>0.48679999999999995</v>
      </c>
      <c r="AY1545">
        <v>16.551199999999998</v>
      </c>
      <c r="AZ1545" t="s">
        <v>74</v>
      </c>
      <c r="BA1545">
        <v>-6.5511999999999979</v>
      </c>
      <c r="BB1545">
        <v>-13.45768282662284</v>
      </c>
      <c r="BC1545" t="s">
        <v>76</v>
      </c>
      <c r="BD1545">
        <v>0</v>
      </c>
      <c r="BE1545" t="s">
        <v>76</v>
      </c>
      <c r="BF1545">
        <v>7.6139999999999999</v>
      </c>
      <c r="BG1545" t="s">
        <v>5819</v>
      </c>
    </row>
    <row r="1546" spans="1:59" x14ac:dyDescent="0.25">
      <c r="A1546" t="s">
        <v>1714</v>
      </c>
      <c r="B1546" t="s">
        <v>156</v>
      </c>
      <c r="C1546">
        <v>4</v>
      </c>
      <c r="D1546">
        <v>80</v>
      </c>
      <c r="E1546">
        <v>4</v>
      </c>
      <c r="F1546" t="s">
        <v>66</v>
      </c>
      <c r="G1546" t="s">
        <v>67</v>
      </c>
      <c r="H1546" t="s">
        <v>68</v>
      </c>
      <c r="I1546" t="s">
        <v>3</v>
      </c>
      <c r="J1546" t="s">
        <v>69</v>
      </c>
      <c r="K1546" t="s">
        <v>70</v>
      </c>
      <c r="L1546">
        <v>50</v>
      </c>
      <c r="M1546">
        <v>1511251</v>
      </c>
      <c r="N1546">
        <v>10</v>
      </c>
      <c r="O1546">
        <v>6</v>
      </c>
      <c r="P1546" t="s">
        <v>1632</v>
      </c>
      <c r="Q1546" t="s">
        <v>1690</v>
      </c>
      <c r="R1546">
        <v>8</v>
      </c>
      <c r="T1546">
        <v>22</v>
      </c>
      <c r="U1546">
        <v>27</v>
      </c>
      <c r="V1546">
        <v>1</v>
      </c>
      <c r="W1546">
        <v>0</v>
      </c>
      <c r="X1546">
        <v>1</v>
      </c>
      <c r="Y1546">
        <v>3</v>
      </c>
      <c r="Z1546">
        <v>26</v>
      </c>
      <c r="AA1546">
        <v>31</v>
      </c>
      <c r="AB1546">
        <v>50</v>
      </c>
      <c r="AC1546">
        <v>27</v>
      </c>
      <c r="AD1546">
        <v>1</v>
      </c>
      <c r="AE1546">
        <v>3</v>
      </c>
      <c r="AF1546">
        <v>31</v>
      </c>
      <c r="AG1546">
        <v>0</v>
      </c>
      <c r="AH1546">
        <v>23</v>
      </c>
      <c r="AI1546">
        <v>19</v>
      </c>
      <c r="AJ1546">
        <v>20</v>
      </c>
      <c r="AK1546">
        <v>23</v>
      </c>
      <c r="AL1546">
        <v>0</v>
      </c>
      <c r="AM1546">
        <v>0.2</v>
      </c>
      <c r="AN1546">
        <v>1.8181818181818183</v>
      </c>
      <c r="AO1546">
        <v>0</v>
      </c>
      <c r="AP1546" t="s">
        <v>72</v>
      </c>
      <c r="AQ1546" t="s">
        <v>73</v>
      </c>
      <c r="AR1546" t="s">
        <v>1634</v>
      </c>
      <c r="AS1546">
        <v>4527</v>
      </c>
      <c r="AT1546">
        <v>4475</v>
      </c>
      <c r="AU1546">
        <v>0</v>
      </c>
      <c r="AV1546">
        <v>0</v>
      </c>
      <c r="AW1546">
        <v>9.0020000000000007</v>
      </c>
      <c r="AX1546">
        <v>0.33340740740740743</v>
      </c>
      <c r="AY1546">
        <v>10.335629629629631</v>
      </c>
      <c r="AZ1546" t="s">
        <v>74</v>
      </c>
      <c r="BA1546">
        <v>-0.33562962962963105</v>
      </c>
      <c r="BB1546">
        <v>-1.0066651855143343</v>
      </c>
      <c r="BC1546" t="s">
        <v>76</v>
      </c>
      <c r="BD1546">
        <v>0</v>
      </c>
      <c r="BE1546" t="s">
        <v>76</v>
      </c>
      <c r="BF1546">
        <v>8.8490000000000002</v>
      </c>
      <c r="BG1546" t="s">
        <v>5819</v>
      </c>
    </row>
    <row r="1547" spans="1:59" x14ac:dyDescent="0.25">
      <c r="A1547" t="s">
        <v>1715</v>
      </c>
      <c r="B1547" t="s">
        <v>156</v>
      </c>
      <c r="C1547">
        <v>4</v>
      </c>
      <c r="D1547">
        <v>81</v>
      </c>
      <c r="E1547">
        <v>4</v>
      </c>
      <c r="F1547" t="s">
        <v>66</v>
      </c>
      <c r="G1547" t="s">
        <v>67</v>
      </c>
      <c r="H1547" t="s">
        <v>68</v>
      </c>
      <c r="I1547" t="s">
        <v>3</v>
      </c>
      <c r="J1547" t="s">
        <v>69</v>
      </c>
      <c r="K1547" t="s">
        <v>70</v>
      </c>
      <c r="L1547">
        <v>50</v>
      </c>
      <c r="M1547">
        <v>1511253</v>
      </c>
      <c r="N1547">
        <v>10</v>
      </c>
      <c r="O1547">
        <v>6</v>
      </c>
      <c r="P1547" t="s">
        <v>1632</v>
      </c>
      <c r="Q1547" t="s">
        <v>1690</v>
      </c>
      <c r="R1547">
        <v>8</v>
      </c>
      <c r="T1547">
        <v>15</v>
      </c>
      <c r="U1547">
        <v>20</v>
      </c>
      <c r="V1547">
        <v>11</v>
      </c>
      <c r="W1547">
        <v>0</v>
      </c>
      <c r="X1547">
        <v>11</v>
      </c>
      <c r="Y1547">
        <v>10</v>
      </c>
      <c r="Z1547">
        <v>36</v>
      </c>
      <c r="AA1547">
        <v>41</v>
      </c>
      <c r="AB1547">
        <v>50</v>
      </c>
      <c r="AC1547">
        <v>20</v>
      </c>
      <c r="AD1547">
        <v>11</v>
      </c>
      <c r="AE1547">
        <v>10</v>
      </c>
      <c r="AF1547">
        <v>41</v>
      </c>
      <c r="AG1547">
        <v>0</v>
      </c>
      <c r="AH1547">
        <v>30</v>
      </c>
      <c r="AI1547">
        <v>9</v>
      </c>
      <c r="AJ1547">
        <v>20</v>
      </c>
      <c r="AK1547">
        <v>30</v>
      </c>
      <c r="AL1547">
        <v>0</v>
      </c>
      <c r="AM1547">
        <v>0.2</v>
      </c>
      <c r="AN1547">
        <v>1.8181818181818183</v>
      </c>
      <c r="AO1547">
        <v>0</v>
      </c>
      <c r="AP1547" t="s">
        <v>72</v>
      </c>
      <c r="AQ1547" t="s">
        <v>73</v>
      </c>
      <c r="AR1547" t="s">
        <v>1634</v>
      </c>
      <c r="AS1547">
        <v>2345</v>
      </c>
      <c r="AT1547">
        <v>2642</v>
      </c>
      <c r="AU1547">
        <v>0</v>
      </c>
      <c r="AV1547">
        <v>0</v>
      </c>
      <c r="AW1547">
        <v>4.9870000000000001</v>
      </c>
      <c r="AX1547">
        <v>0.24935000000000002</v>
      </c>
      <c r="AY1547">
        <v>10.22335</v>
      </c>
      <c r="AZ1547" t="s">
        <v>74</v>
      </c>
      <c r="BA1547">
        <v>-0.22334999999999994</v>
      </c>
      <c r="BB1547">
        <v>-0.89572889512733078</v>
      </c>
      <c r="BC1547" t="s">
        <v>76</v>
      </c>
      <c r="BD1547">
        <v>0</v>
      </c>
      <c r="BE1547" t="s">
        <v>76</v>
      </c>
      <c r="BF1547">
        <v>5.4859999999999998</v>
      </c>
      <c r="BG1547" t="s">
        <v>5819</v>
      </c>
    </row>
    <row r="1548" spans="1:59" x14ac:dyDescent="0.25">
      <c r="A1548" t="s">
        <v>1716</v>
      </c>
      <c r="B1548" t="s">
        <v>156</v>
      </c>
      <c r="C1548">
        <v>4</v>
      </c>
      <c r="D1548">
        <v>82</v>
      </c>
      <c r="E1548">
        <v>4</v>
      </c>
      <c r="F1548" t="s">
        <v>66</v>
      </c>
      <c r="G1548" t="s">
        <v>67</v>
      </c>
      <c r="H1548" t="s">
        <v>68</v>
      </c>
      <c r="I1548" t="s">
        <v>3</v>
      </c>
      <c r="J1548" t="s">
        <v>69</v>
      </c>
      <c r="K1548" t="s">
        <v>70</v>
      </c>
      <c r="L1548">
        <v>50</v>
      </c>
      <c r="M1548">
        <v>1511255</v>
      </c>
      <c r="N1548">
        <v>10</v>
      </c>
      <c r="O1548">
        <v>6</v>
      </c>
      <c r="P1548" t="s">
        <v>1632</v>
      </c>
      <c r="Q1548" t="s">
        <v>1690</v>
      </c>
      <c r="R1548">
        <v>8</v>
      </c>
      <c r="T1548">
        <v>27</v>
      </c>
      <c r="U1548">
        <v>32</v>
      </c>
      <c r="V1548">
        <v>0</v>
      </c>
      <c r="W1548">
        <v>0</v>
      </c>
      <c r="X1548">
        <v>0</v>
      </c>
      <c r="Y1548">
        <v>1</v>
      </c>
      <c r="Z1548">
        <v>28</v>
      </c>
      <c r="AA1548">
        <v>33</v>
      </c>
      <c r="AB1548">
        <v>50</v>
      </c>
      <c r="AC1548">
        <v>32</v>
      </c>
      <c r="AD1548">
        <v>0</v>
      </c>
      <c r="AE1548">
        <v>1</v>
      </c>
      <c r="AF1548">
        <v>33</v>
      </c>
      <c r="AG1548">
        <v>0</v>
      </c>
      <c r="AH1548">
        <v>18</v>
      </c>
      <c r="AI1548">
        <v>17</v>
      </c>
      <c r="AJ1548">
        <v>17</v>
      </c>
      <c r="AK1548">
        <v>18</v>
      </c>
      <c r="AL1548">
        <v>0</v>
      </c>
      <c r="AM1548">
        <v>0.2</v>
      </c>
      <c r="AN1548">
        <v>1.5454545454545454</v>
      </c>
      <c r="AO1548">
        <v>0</v>
      </c>
      <c r="AP1548" t="s">
        <v>72</v>
      </c>
      <c r="AQ1548" t="s">
        <v>73</v>
      </c>
      <c r="AR1548" t="s">
        <v>1634</v>
      </c>
      <c r="AS1548">
        <v>5579</v>
      </c>
      <c r="AT1548">
        <v>5585</v>
      </c>
      <c r="AU1548">
        <v>0</v>
      </c>
      <c r="AV1548">
        <v>0</v>
      </c>
      <c r="AW1548">
        <v>11.164</v>
      </c>
      <c r="AX1548">
        <v>0.34887499999999999</v>
      </c>
      <c r="AY1548">
        <v>11.512874999999999</v>
      </c>
      <c r="AZ1548" t="s">
        <v>74</v>
      </c>
      <c r="BA1548">
        <v>-1.5128749999999993</v>
      </c>
      <c r="BB1548">
        <v>-4.3364385524901454</v>
      </c>
      <c r="BC1548" t="s">
        <v>76</v>
      </c>
      <c r="BD1548">
        <v>0</v>
      </c>
      <c r="BE1548" t="s">
        <v>76</v>
      </c>
      <c r="BF1548">
        <v>11.132999999999999</v>
      </c>
      <c r="BG1548" t="s">
        <v>5819</v>
      </c>
    </row>
    <row r="1549" spans="1:59" x14ac:dyDescent="0.25">
      <c r="A1549" t="s">
        <v>1717</v>
      </c>
      <c r="B1549" t="s">
        <v>156</v>
      </c>
      <c r="C1549">
        <v>4</v>
      </c>
      <c r="D1549">
        <v>83</v>
      </c>
      <c r="E1549">
        <v>4</v>
      </c>
      <c r="F1549" t="s">
        <v>66</v>
      </c>
      <c r="G1549" t="s">
        <v>67</v>
      </c>
      <c r="H1549" t="s">
        <v>77</v>
      </c>
      <c r="I1549" t="s">
        <v>5</v>
      </c>
      <c r="J1549" t="s">
        <v>78</v>
      </c>
      <c r="K1549" t="s">
        <v>70</v>
      </c>
      <c r="L1549">
        <v>50</v>
      </c>
      <c r="M1549">
        <v>1511257</v>
      </c>
      <c r="N1549">
        <v>5</v>
      </c>
      <c r="O1549">
        <v>6</v>
      </c>
      <c r="P1549" t="s">
        <v>1632</v>
      </c>
      <c r="Q1549" t="s">
        <v>1690</v>
      </c>
      <c r="R1549">
        <v>8</v>
      </c>
      <c r="T1549">
        <v>0</v>
      </c>
      <c r="U1549">
        <v>4</v>
      </c>
      <c r="V1549">
        <v>0</v>
      </c>
      <c r="W1549">
        <v>0</v>
      </c>
      <c r="X1549">
        <v>0</v>
      </c>
      <c r="Y1549">
        <v>0</v>
      </c>
      <c r="Z1549">
        <v>0</v>
      </c>
      <c r="AA1549">
        <v>4</v>
      </c>
      <c r="AB1549">
        <v>50</v>
      </c>
      <c r="AC1549">
        <v>4</v>
      </c>
      <c r="AD1549">
        <v>0</v>
      </c>
      <c r="AE1549">
        <v>0</v>
      </c>
      <c r="AF1549">
        <v>4</v>
      </c>
      <c r="AG1549">
        <v>0</v>
      </c>
      <c r="AH1549">
        <v>46</v>
      </c>
      <c r="AI1549">
        <v>46</v>
      </c>
      <c r="AJ1549">
        <v>46</v>
      </c>
      <c r="AK1549">
        <v>46</v>
      </c>
      <c r="AL1549">
        <v>0</v>
      </c>
      <c r="AM1549">
        <v>0.1</v>
      </c>
      <c r="AN1549">
        <v>4.1818181818181817</v>
      </c>
      <c r="AO1549">
        <v>0</v>
      </c>
      <c r="AP1549" t="s">
        <v>79</v>
      </c>
      <c r="AQ1549" t="s">
        <v>73</v>
      </c>
      <c r="AR1549" t="s">
        <v>1634</v>
      </c>
      <c r="AS1549">
        <v>0</v>
      </c>
      <c r="AT1549">
        <v>0</v>
      </c>
      <c r="AU1549">
        <v>0</v>
      </c>
      <c r="AV1549">
        <v>0</v>
      </c>
      <c r="AW1549">
        <v>0</v>
      </c>
      <c r="AX1549">
        <v>0</v>
      </c>
      <c r="AY1549">
        <v>0</v>
      </c>
      <c r="AZ1549" t="s">
        <v>80</v>
      </c>
      <c r="BA1549">
        <v>5</v>
      </c>
      <c r="BB1549">
        <v>0</v>
      </c>
      <c r="BC1549" t="s">
        <v>76</v>
      </c>
      <c r="BD1549">
        <v>0</v>
      </c>
      <c r="BE1549" t="s">
        <v>76</v>
      </c>
      <c r="BF1549">
        <v>5.4407893333333339</v>
      </c>
      <c r="BG1549" t="s">
        <v>5819</v>
      </c>
    </row>
    <row r="1550" spans="1:59" x14ac:dyDescent="0.25">
      <c r="A1550" t="s">
        <v>1718</v>
      </c>
      <c r="B1550" t="s">
        <v>156</v>
      </c>
      <c r="C1550">
        <v>4</v>
      </c>
      <c r="D1550">
        <v>84</v>
      </c>
      <c r="E1550">
        <v>4</v>
      </c>
      <c r="F1550" t="s">
        <v>66</v>
      </c>
      <c r="G1550" t="s">
        <v>67</v>
      </c>
      <c r="H1550" t="s">
        <v>68</v>
      </c>
      <c r="I1550" t="s">
        <v>3</v>
      </c>
      <c r="J1550" t="s">
        <v>69</v>
      </c>
      <c r="K1550" t="s">
        <v>70</v>
      </c>
      <c r="L1550">
        <v>50</v>
      </c>
      <c r="M1550">
        <v>1511259</v>
      </c>
      <c r="N1550">
        <v>10</v>
      </c>
      <c r="O1550">
        <v>6</v>
      </c>
      <c r="P1550" t="s">
        <v>1632</v>
      </c>
      <c r="Q1550" t="s">
        <v>1690</v>
      </c>
      <c r="R1550">
        <v>8</v>
      </c>
      <c r="T1550">
        <v>4</v>
      </c>
      <c r="U1550">
        <v>9</v>
      </c>
      <c r="V1550">
        <v>2</v>
      </c>
      <c r="W1550">
        <v>0</v>
      </c>
      <c r="X1550">
        <v>2</v>
      </c>
      <c r="Y1550">
        <v>1</v>
      </c>
      <c r="Z1550">
        <v>7</v>
      </c>
      <c r="AA1550">
        <v>12</v>
      </c>
      <c r="AB1550">
        <v>50</v>
      </c>
      <c r="AC1550">
        <v>9</v>
      </c>
      <c r="AD1550">
        <v>2</v>
      </c>
      <c r="AE1550">
        <v>1</v>
      </c>
      <c r="AF1550">
        <v>12</v>
      </c>
      <c r="AG1550">
        <v>0</v>
      </c>
      <c r="AH1550">
        <v>41</v>
      </c>
      <c r="AI1550">
        <v>38</v>
      </c>
      <c r="AJ1550">
        <v>40</v>
      </c>
      <c r="AK1550">
        <v>41</v>
      </c>
      <c r="AL1550">
        <v>0</v>
      </c>
      <c r="AM1550">
        <v>0.2</v>
      </c>
      <c r="AN1550">
        <v>3.6363636363636367</v>
      </c>
      <c r="AO1550">
        <v>0</v>
      </c>
      <c r="AP1550" t="s">
        <v>72</v>
      </c>
      <c r="AQ1550" t="s">
        <v>73</v>
      </c>
      <c r="AR1550" t="s">
        <v>1634</v>
      </c>
      <c r="AS1550">
        <v>696</v>
      </c>
      <c r="AT1550">
        <v>681</v>
      </c>
      <c r="AU1550">
        <v>0</v>
      </c>
      <c r="AV1550">
        <v>0</v>
      </c>
      <c r="AW1550">
        <v>1.377</v>
      </c>
      <c r="AX1550">
        <v>0.153</v>
      </c>
      <c r="AY1550">
        <v>1.8359999999999999</v>
      </c>
      <c r="AZ1550" t="s">
        <v>74</v>
      </c>
      <c r="BA1550">
        <v>8.1639999999999997</v>
      </c>
      <c r="BB1550">
        <v>53.359477124183009</v>
      </c>
      <c r="BC1550" t="s">
        <v>76</v>
      </c>
      <c r="BD1550">
        <v>0</v>
      </c>
      <c r="BE1550" t="s">
        <v>76</v>
      </c>
      <c r="BF1550">
        <v>1.3220000000000001</v>
      </c>
      <c r="BG1550" t="s">
        <v>5819</v>
      </c>
    </row>
    <row r="1551" spans="1:59" x14ac:dyDescent="0.25">
      <c r="A1551" t="s">
        <v>1719</v>
      </c>
      <c r="B1551" t="s">
        <v>156</v>
      </c>
      <c r="C1551">
        <v>4</v>
      </c>
      <c r="D1551">
        <v>85</v>
      </c>
      <c r="E1551">
        <v>4</v>
      </c>
      <c r="F1551" t="s">
        <v>66</v>
      </c>
      <c r="G1551" t="s">
        <v>67</v>
      </c>
      <c r="H1551" t="s">
        <v>68</v>
      </c>
      <c r="I1551" t="s">
        <v>3</v>
      </c>
      <c r="J1551" t="s">
        <v>69</v>
      </c>
      <c r="K1551" t="s">
        <v>70</v>
      </c>
      <c r="L1551">
        <v>50</v>
      </c>
      <c r="M1551">
        <v>1511261</v>
      </c>
      <c r="N1551">
        <v>10</v>
      </c>
      <c r="O1551">
        <v>6</v>
      </c>
      <c r="P1551" t="s">
        <v>1632</v>
      </c>
      <c r="Q1551" t="s">
        <v>1690</v>
      </c>
      <c r="R1551">
        <v>8</v>
      </c>
      <c r="T1551">
        <v>4</v>
      </c>
      <c r="U1551">
        <v>9</v>
      </c>
      <c r="V1551">
        <v>0</v>
      </c>
      <c r="W1551">
        <v>0</v>
      </c>
      <c r="X1551">
        <v>0</v>
      </c>
      <c r="Y1551">
        <v>0</v>
      </c>
      <c r="Z1551">
        <v>4</v>
      </c>
      <c r="AA1551">
        <v>9</v>
      </c>
      <c r="AB1551">
        <v>50</v>
      </c>
      <c r="AC1551">
        <v>9</v>
      </c>
      <c r="AD1551">
        <v>0</v>
      </c>
      <c r="AE1551">
        <v>0</v>
      </c>
      <c r="AF1551">
        <v>9</v>
      </c>
      <c r="AG1551">
        <v>0</v>
      </c>
      <c r="AH1551">
        <v>41</v>
      </c>
      <c r="AI1551">
        <v>41</v>
      </c>
      <c r="AJ1551">
        <v>41</v>
      </c>
      <c r="AK1551">
        <v>41</v>
      </c>
      <c r="AL1551">
        <v>0</v>
      </c>
      <c r="AM1551">
        <v>0.2</v>
      </c>
      <c r="AN1551">
        <v>3.7272727272727275</v>
      </c>
      <c r="AO1551">
        <v>0</v>
      </c>
      <c r="AP1551" t="s">
        <v>72</v>
      </c>
      <c r="AQ1551" t="s">
        <v>73</v>
      </c>
      <c r="AR1551" t="s">
        <v>1634</v>
      </c>
      <c r="AS1551">
        <v>453</v>
      </c>
      <c r="AT1551">
        <v>619</v>
      </c>
      <c r="AU1551">
        <v>0</v>
      </c>
      <c r="AV1551">
        <v>0</v>
      </c>
      <c r="AW1551">
        <v>1.0720000000000001</v>
      </c>
      <c r="AX1551">
        <v>0.11911111111111111</v>
      </c>
      <c r="AY1551">
        <v>1.0720000000000001</v>
      </c>
      <c r="AZ1551" t="s">
        <v>74</v>
      </c>
      <c r="BA1551">
        <v>8.9280000000000008</v>
      </c>
      <c r="BB1551">
        <v>74.955223880597018</v>
      </c>
      <c r="BC1551" t="s">
        <v>76</v>
      </c>
      <c r="BD1551">
        <v>0</v>
      </c>
      <c r="BE1551" t="s">
        <v>76</v>
      </c>
      <c r="BF1551">
        <v>1.0920000000000001</v>
      </c>
      <c r="BG1551" t="s">
        <v>5819</v>
      </c>
    </row>
    <row r="1552" spans="1:59" x14ac:dyDescent="0.25">
      <c r="A1552" t="s">
        <v>1720</v>
      </c>
      <c r="B1552" t="s">
        <v>156</v>
      </c>
      <c r="C1552">
        <v>4</v>
      </c>
      <c r="D1552">
        <v>86</v>
      </c>
      <c r="E1552">
        <v>4</v>
      </c>
      <c r="F1552" t="s">
        <v>66</v>
      </c>
      <c r="G1552" t="s">
        <v>67</v>
      </c>
      <c r="H1552" t="s">
        <v>68</v>
      </c>
      <c r="I1552" t="s">
        <v>3</v>
      </c>
      <c r="J1552" t="s">
        <v>69</v>
      </c>
      <c r="K1552" t="s">
        <v>70</v>
      </c>
      <c r="L1552">
        <v>50</v>
      </c>
      <c r="M1552">
        <v>1511263</v>
      </c>
      <c r="N1552">
        <v>10</v>
      </c>
      <c r="O1552">
        <v>6</v>
      </c>
      <c r="P1552" t="s">
        <v>1632</v>
      </c>
      <c r="Q1552" t="s">
        <v>1690</v>
      </c>
      <c r="R1552">
        <v>8</v>
      </c>
      <c r="T1552">
        <v>12</v>
      </c>
      <c r="U1552">
        <v>17</v>
      </c>
      <c r="V1552">
        <v>3</v>
      </c>
      <c r="W1552">
        <v>0</v>
      </c>
      <c r="X1552">
        <v>3</v>
      </c>
      <c r="Y1552">
        <v>1</v>
      </c>
      <c r="Z1552">
        <v>16</v>
      </c>
      <c r="AA1552">
        <v>21</v>
      </c>
      <c r="AB1552">
        <v>50</v>
      </c>
      <c r="AC1552">
        <v>17</v>
      </c>
      <c r="AD1552">
        <v>3</v>
      </c>
      <c r="AE1552">
        <v>1</v>
      </c>
      <c r="AF1552">
        <v>21</v>
      </c>
      <c r="AG1552">
        <v>0</v>
      </c>
      <c r="AH1552">
        <v>33</v>
      </c>
      <c r="AI1552">
        <v>29</v>
      </c>
      <c r="AJ1552">
        <v>32</v>
      </c>
      <c r="AK1552">
        <v>33</v>
      </c>
      <c r="AL1552">
        <v>0</v>
      </c>
      <c r="AM1552">
        <v>0.2</v>
      </c>
      <c r="AN1552">
        <v>2.9090909090909092</v>
      </c>
      <c r="AO1552">
        <v>0</v>
      </c>
      <c r="AP1552" t="s">
        <v>72</v>
      </c>
      <c r="AQ1552" t="s">
        <v>73</v>
      </c>
      <c r="AR1552" t="s">
        <v>1634</v>
      </c>
      <c r="AS1552">
        <v>1330</v>
      </c>
      <c r="AT1552">
        <v>1259</v>
      </c>
      <c r="AU1552">
        <v>0</v>
      </c>
      <c r="AV1552">
        <v>0</v>
      </c>
      <c r="AW1552">
        <v>2.589</v>
      </c>
      <c r="AX1552">
        <v>0.15229411764705883</v>
      </c>
      <c r="AY1552">
        <v>3.1981764705882356</v>
      </c>
      <c r="AZ1552" t="s">
        <v>74</v>
      </c>
      <c r="BA1552">
        <v>6.8018235294117648</v>
      </c>
      <c r="BB1552">
        <v>44.6624179219776</v>
      </c>
      <c r="BC1552" t="s">
        <v>76</v>
      </c>
      <c r="BD1552">
        <v>0</v>
      </c>
      <c r="BE1552" t="s">
        <v>76</v>
      </c>
      <c r="BF1552">
        <v>2.855</v>
      </c>
      <c r="BG1552" t="s">
        <v>5819</v>
      </c>
    </row>
    <row r="1553" spans="1:59" x14ac:dyDescent="0.25">
      <c r="A1553" t="s">
        <v>1721</v>
      </c>
      <c r="B1553" t="s">
        <v>156</v>
      </c>
      <c r="C1553">
        <v>4</v>
      </c>
      <c r="D1553">
        <v>87</v>
      </c>
      <c r="E1553">
        <v>4</v>
      </c>
      <c r="F1553" t="s">
        <v>66</v>
      </c>
      <c r="G1553" t="s">
        <v>67</v>
      </c>
      <c r="H1553" t="s">
        <v>68</v>
      </c>
      <c r="I1553" t="s">
        <v>3</v>
      </c>
      <c r="J1553" t="s">
        <v>69</v>
      </c>
      <c r="K1553" t="s">
        <v>70</v>
      </c>
      <c r="L1553">
        <v>50</v>
      </c>
      <c r="M1553">
        <v>1511265</v>
      </c>
      <c r="N1553">
        <v>10</v>
      </c>
      <c r="O1553">
        <v>6</v>
      </c>
      <c r="P1553" t="s">
        <v>1632</v>
      </c>
      <c r="Q1553" t="s">
        <v>1690</v>
      </c>
      <c r="R1553">
        <v>8</v>
      </c>
      <c r="T1553">
        <v>35</v>
      </c>
      <c r="U1553">
        <v>40</v>
      </c>
      <c r="V1553">
        <v>5</v>
      </c>
      <c r="W1553">
        <v>0</v>
      </c>
      <c r="X1553">
        <v>5</v>
      </c>
      <c r="Y1553">
        <v>0</v>
      </c>
      <c r="Z1553">
        <v>40</v>
      </c>
      <c r="AA1553">
        <v>45</v>
      </c>
      <c r="AB1553">
        <v>50</v>
      </c>
      <c r="AC1553">
        <v>40</v>
      </c>
      <c r="AD1553">
        <v>5</v>
      </c>
      <c r="AE1553">
        <v>0</v>
      </c>
      <c r="AF1553">
        <v>45</v>
      </c>
      <c r="AG1553">
        <v>0</v>
      </c>
      <c r="AH1553">
        <v>10</v>
      </c>
      <c r="AI1553">
        <v>5</v>
      </c>
      <c r="AJ1553">
        <v>10</v>
      </c>
      <c r="AK1553">
        <v>10</v>
      </c>
      <c r="AL1553">
        <v>0</v>
      </c>
      <c r="AM1553">
        <v>0.2</v>
      </c>
      <c r="AN1553">
        <v>0.90909090909090917</v>
      </c>
      <c r="AO1553">
        <v>0</v>
      </c>
      <c r="AP1553" t="s">
        <v>72</v>
      </c>
      <c r="AQ1553" t="s">
        <v>73</v>
      </c>
      <c r="AR1553" t="s">
        <v>1634</v>
      </c>
      <c r="AS1553">
        <v>4687</v>
      </c>
      <c r="AT1553">
        <v>4578</v>
      </c>
      <c r="AU1553">
        <v>0</v>
      </c>
      <c r="AV1553">
        <v>0</v>
      </c>
      <c r="AW1553">
        <v>9.2650000000000006</v>
      </c>
      <c r="AX1553">
        <v>0.23162500000000003</v>
      </c>
      <c r="AY1553">
        <v>10.423125000000001</v>
      </c>
      <c r="AZ1553" t="s">
        <v>74</v>
      </c>
      <c r="BA1553">
        <v>-0.42312500000000064</v>
      </c>
      <c r="BB1553">
        <v>-1.8267674042093927</v>
      </c>
      <c r="BC1553" t="s">
        <v>76</v>
      </c>
      <c r="BD1553">
        <v>0</v>
      </c>
      <c r="BE1553" t="s">
        <v>76</v>
      </c>
      <c r="BF1553">
        <v>8.3130000000000006</v>
      </c>
      <c r="BG1553" t="s">
        <v>5819</v>
      </c>
    </row>
    <row r="1554" spans="1:59" x14ac:dyDescent="0.25">
      <c r="A1554" t="s">
        <v>1722</v>
      </c>
      <c r="B1554" t="s">
        <v>156</v>
      </c>
      <c r="C1554">
        <v>4</v>
      </c>
      <c r="D1554">
        <v>88</v>
      </c>
      <c r="E1554">
        <v>4</v>
      </c>
      <c r="F1554" t="s">
        <v>66</v>
      </c>
      <c r="G1554" t="s">
        <v>67</v>
      </c>
      <c r="H1554" t="s">
        <v>68</v>
      </c>
      <c r="I1554" t="s">
        <v>3</v>
      </c>
      <c r="J1554" t="s">
        <v>69</v>
      </c>
      <c r="K1554" t="s">
        <v>70</v>
      </c>
      <c r="L1554">
        <v>50</v>
      </c>
      <c r="M1554">
        <v>1511267</v>
      </c>
      <c r="N1554">
        <v>10</v>
      </c>
      <c r="O1554">
        <v>6</v>
      </c>
      <c r="P1554" t="s">
        <v>1632</v>
      </c>
      <c r="Q1554" t="s">
        <v>1690</v>
      </c>
      <c r="R1554">
        <v>8</v>
      </c>
      <c r="T1554">
        <v>32</v>
      </c>
      <c r="U1554">
        <v>37</v>
      </c>
      <c r="V1554">
        <v>8</v>
      </c>
      <c r="W1554">
        <v>0</v>
      </c>
      <c r="X1554">
        <v>8</v>
      </c>
      <c r="Y1554">
        <v>0</v>
      </c>
      <c r="Z1554">
        <v>40</v>
      </c>
      <c r="AA1554">
        <v>45</v>
      </c>
      <c r="AB1554">
        <v>50</v>
      </c>
      <c r="AC1554">
        <v>37</v>
      </c>
      <c r="AD1554">
        <v>8</v>
      </c>
      <c r="AE1554">
        <v>0</v>
      </c>
      <c r="AF1554">
        <v>45</v>
      </c>
      <c r="AG1554">
        <v>0</v>
      </c>
      <c r="AH1554">
        <v>13</v>
      </c>
      <c r="AI1554">
        <v>5</v>
      </c>
      <c r="AJ1554">
        <v>13</v>
      </c>
      <c r="AK1554">
        <v>13</v>
      </c>
      <c r="AL1554">
        <v>0</v>
      </c>
      <c r="AM1554">
        <v>0.2</v>
      </c>
      <c r="AN1554">
        <v>1.1818181818181819</v>
      </c>
      <c r="AO1554">
        <v>0</v>
      </c>
      <c r="AP1554" t="s">
        <v>72</v>
      </c>
      <c r="AQ1554" t="s">
        <v>73</v>
      </c>
      <c r="AR1554" t="s">
        <v>1634</v>
      </c>
      <c r="AS1554">
        <v>4286</v>
      </c>
      <c r="AT1554">
        <v>4238</v>
      </c>
      <c r="AU1554">
        <v>0</v>
      </c>
      <c r="AV1554">
        <v>0</v>
      </c>
      <c r="AW1554">
        <v>8.5239999999999991</v>
      </c>
      <c r="AX1554">
        <v>0.23037837837837835</v>
      </c>
      <c r="AY1554">
        <v>10.367027027027026</v>
      </c>
      <c r="AZ1554" t="s">
        <v>74</v>
      </c>
      <c r="BA1554">
        <v>-0.36702702702702616</v>
      </c>
      <c r="BB1554">
        <v>-1.5931487564523663</v>
      </c>
      <c r="BC1554" t="s">
        <v>81</v>
      </c>
      <c r="BD1554">
        <v>0</v>
      </c>
      <c r="BE1554" t="s">
        <v>76</v>
      </c>
      <c r="BF1554">
        <v>8.1620000000000008</v>
      </c>
      <c r="BG1554" t="s">
        <v>5819</v>
      </c>
    </row>
    <row r="1555" spans="1:59" x14ac:dyDescent="0.25">
      <c r="A1555" t="s">
        <v>1723</v>
      </c>
      <c r="B1555" t="s">
        <v>156</v>
      </c>
      <c r="C1555">
        <v>4</v>
      </c>
      <c r="D1555">
        <v>90</v>
      </c>
      <c r="E1555">
        <v>4</v>
      </c>
      <c r="F1555" t="s">
        <v>112</v>
      </c>
      <c r="G1555" t="s">
        <v>67</v>
      </c>
      <c r="H1555" t="s">
        <v>68</v>
      </c>
      <c r="I1555" t="s">
        <v>7</v>
      </c>
      <c r="J1555" t="s">
        <v>7</v>
      </c>
      <c r="K1555" t="s">
        <v>100</v>
      </c>
      <c r="L1555">
        <v>50</v>
      </c>
      <c r="M1555">
        <v>1511271</v>
      </c>
      <c r="N1555">
        <v>9</v>
      </c>
      <c r="O1555">
        <v>6</v>
      </c>
      <c r="P1555" t="s">
        <v>1632</v>
      </c>
      <c r="Q1555" t="s">
        <v>1690</v>
      </c>
      <c r="R1555">
        <v>9</v>
      </c>
      <c r="S1555" t="s">
        <v>5041</v>
      </c>
      <c r="T1555">
        <v>0</v>
      </c>
      <c r="U1555">
        <v>0</v>
      </c>
      <c r="V1555">
        <v>0</v>
      </c>
      <c r="W1555">
        <v>0</v>
      </c>
      <c r="X1555">
        <v>0</v>
      </c>
      <c r="Y1555">
        <v>0</v>
      </c>
      <c r="Z1555">
        <v>0</v>
      </c>
      <c r="AA1555">
        <v>0</v>
      </c>
      <c r="AB1555">
        <v>50</v>
      </c>
      <c r="AC1555">
        <v>0</v>
      </c>
      <c r="AD1555">
        <v>0</v>
      </c>
      <c r="AE1555">
        <v>0</v>
      </c>
      <c r="AF1555">
        <v>0</v>
      </c>
      <c r="AG1555">
        <v>0</v>
      </c>
      <c r="AH1555">
        <v>50</v>
      </c>
      <c r="AI1555">
        <v>50</v>
      </c>
      <c r="AJ1555">
        <v>50</v>
      </c>
      <c r="AK1555">
        <v>50</v>
      </c>
      <c r="AL1555">
        <v>0</v>
      </c>
      <c r="AM1555">
        <v>0.18</v>
      </c>
      <c r="AN1555">
        <v>4.5454545454545459</v>
      </c>
      <c r="AO1555">
        <v>0</v>
      </c>
      <c r="AP1555" t="s">
        <v>1724</v>
      </c>
      <c r="AQ1555" t="s">
        <v>86</v>
      </c>
      <c r="AR1555" t="s">
        <v>1634</v>
      </c>
      <c r="AS1555">
        <v>0</v>
      </c>
      <c r="AT1555">
        <v>0</v>
      </c>
      <c r="AU1555">
        <v>0</v>
      </c>
      <c r="AV1555">
        <v>0</v>
      </c>
      <c r="AW1555">
        <v>0</v>
      </c>
      <c r="AX1555">
        <v>0</v>
      </c>
      <c r="AY1555">
        <v>0</v>
      </c>
      <c r="AZ1555" t="s">
        <v>74</v>
      </c>
      <c r="BA1555">
        <v>9</v>
      </c>
      <c r="BB1555">
        <v>0</v>
      </c>
      <c r="BC1555" t="s">
        <v>76</v>
      </c>
      <c r="BD1555">
        <v>1</v>
      </c>
      <c r="BE1555" t="s">
        <v>76</v>
      </c>
      <c r="BF1555">
        <v>0</v>
      </c>
      <c r="BG1555" t="s">
        <v>5820</v>
      </c>
    </row>
    <row r="1556" spans="1:59" x14ac:dyDescent="0.25">
      <c r="A1556" t="s">
        <v>1725</v>
      </c>
      <c r="B1556" t="s">
        <v>156</v>
      </c>
      <c r="C1556">
        <v>4</v>
      </c>
      <c r="D1556">
        <v>91</v>
      </c>
      <c r="E1556">
        <v>4</v>
      </c>
      <c r="F1556" t="s">
        <v>112</v>
      </c>
      <c r="G1556" t="s">
        <v>67</v>
      </c>
      <c r="H1556" t="s">
        <v>68</v>
      </c>
      <c r="I1556" t="s">
        <v>7</v>
      </c>
      <c r="J1556" t="s">
        <v>7</v>
      </c>
      <c r="K1556" t="s">
        <v>100</v>
      </c>
      <c r="L1556">
        <v>50</v>
      </c>
      <c r="M1556">
        <v>1511273</v>
      </c>
      <c r="N1556">
        <v>9</v>
      </c>
      <c r="O1556">
        <v>6</v>
      </c>
      <c r="P1556" t="s">
        <v>1632</v>
      </c>
      <c r="Q1556" t="s">
        <v>1690</v>
      </c>
      <c r="R1556">
        <v>9</v>
      </c>
      <c r="S1556" t="s">
        <v>5041</v>
      </c>
      <c r="T1556">
        <v>0</v>
      </c>
      <c r="U1556">
        <v>0</v>
      </c>
      <c r="V1556">
        <v>0</v>
      </c>
      <c r="W1556">
        <v>0</v>
      </c>
      <c r="X1556">
        <v>0</v>
      </c>
      <c r="Y1556">
        <v>0</v>
      </c>
      <c r="Z1556">
        <v>0</v>
      </c>
      <c r="AA1556">
        <v>0</v>
      </c>
      <c r="AB1556">
        <v>50</v>
      </c>
      <c r="AC1556">
        <v>0</v>
      </c>
      <c r="AD1556">
        <v>0</v>
      </c>
      <c r="AE1556">
        <v>0</v>
      </c>
      <c r="AF1556">
        <v>0</v>
      </c>
      <c r="AG1556">
        <v>0</v>
      </c>
      <c r="AH1556">
        <v>50</v>
      </c>
      <c r="AI1556">
        <v>50</v>
      </c>
      <c r="AJ1556">
        <v>50</v>
      </c>
      <c r="AK1556">
        <v>50</v>
      </c>
      <c r="AL1556">
        <v>0</v>
      </c>
      <c r="AM1556">
        <v>0.18</v>
      </c>
      <c r="AN1556">
        <v>4.5454545454545459</v>
      </c>
      <c r="AO1556">
        <v>0</v>
      </c>
      <c r="AP1556" t="s">
        <v>1724</v>
      </c>
      <c r="AQ1556" t="s">
        <v>86</v>
      </c>
      <c r="AR1556" t="s">
        <v>1634</v>
      </c>
      <c r="AS1556">
        <v>0</v>
      </c>
      <c r="AT1556">
        <v>0</v>
      </c>
      <c r="AU1556">
        <v>0</v>
      </c>
      <c r="AV1556">
        <v>0</v>
      </c>
      <c r="AW1556">
        <v>0</v>
      </c>
      <c r="AX1556">
        <v>0</v>
      </c>
      <c r="AY1556">
        <v>0</v>
      </c>
      <c r="AZ1556" t="s">
        <v>74</v>
      </c>
      <c r="BA1556">
        <v>9</v>
      </c>
      <c r="BB1556">
        <v>0</v>
      </c>
      <c r="BC1556" t="s">
        <v>76</v>
      </c>
      <c r="BD1556">
        <v>2</v>
      </c>
      <c r="BE1556" t="s">
        <v>76</v>
      </c>
      <c r="BF1556">
        <v>0</v>
      </c>
      <c r="BG1556" t="s">
        <v>5820</v>
      </c>
    </row>
    <row r="1557" spans="1:59" x14ac:dyDescent="0.25">
      <c r="A1557" t="s">
        <v>1726</v>
      </c>
      <c r="B1557" t="s">
        <v>156</v>
      </c>
      <c r="C1557">
        <v>4</v>
      </c>
      <c r="D1557">
        <v>92</v>
      </c>
      <c r="E1557">
        <v>4</v>
      </c>
      <c r="F1557" t="s">
        <v>112</v>
      </c>
      <c r="G1557" t="s">
        <v>67</v>
      </c>
      <c r="H1557" t="s">
        <v>68</v>
      </c>
      <c r="I1557" t="s">
        <v>7</v>
      </c>
      <c r="J1557" t="s">
        <v>7</v>
      </c>
      <c r="K1557" t="s">
        <v>100</v>
      </c>
      <c r="L1557">
        <v>50</v>
      </c>
      <c r="M1557">
        <v>1511275</v>
      </c>
      <c r="N1557">
        <v>9</v>
      </c>
      <c r="O1557">
        <v>6</v>
      </c>
      <c r="P1557" t="s">
        <v>1632</v>
      </c>
      <c r="Q1557" t="s">
        <v>1690</v>
      </c>
      <c r="R1557">
        <v>9</v>
      </c>
      <c r="S1557" t="s">
        <v>5041</v>
      </c>
      <c r="T1557">
        <v>0</v>
      </c>
      <c r="U1557">
        <v>0</v>
      </c>
      <c r="V1557">
        <v>0</v>
      </c>
      <c r="W1557">
        <v>0</v>
      </c>
      <c r="X1557">
        <v>0</v>
      </c>
      <c r="Y1557">
        <v>0</v>
      </c>
      <c r="Z1557">
        <v>0</v>
      </c>
      <c r="AA1557">
        <v>0</v>
      </c>
      <c r="AB1557">
        <v>50</v>
      </c>
      <c r="AC1557">
        <v>0</v>
      </c>
      <c r="AD1557">
        <v>0</v>
      </c>
      <c r="AE1557">
        <v>0</v>
      </c>
      <c r="AF1557">
        <v>0</v>
      </c>
      <c r="AG1557">
        <v>0</v>
      </c>
      <c r="AH1557">
        <v>50</v>
      </c>
      <c r="AI1557">
        <v>50</v>
      </c>
      <c r="AJ1557">
        <v>50</v>
      </c>
      <c r="AK1557">
        <v>50</v>
      </c>
      <c r="AL1557">
        <v>0</v>
      </c>
      <c r="AM1557">
        <v>0.18</v>
      </c>
      <c r="AN1557">
        <v>4.5454545454545459</v>
      </c>
      <c r="AO1557">
        <v>0</v>
      </c>
      <c r="AP1557" t="s">
        <v>1724</v>
      </c>
      <c r="AQ1557" t="s">
        <v>86</v>
      </c>
      <c r="AR1557" t="s">
        <v>1634</v>
      </c>
      <c r="AS1557">
        <v>0</v>
      </c>
      <c r="AT1557">
        <v>0</v>
      </c>
      <c r="AU1557">
        <v>0</v>
      </c>
      <c r="AV1557">
        <v>0</v>
      </c>
      <c r="AW1557">
        <v>0</v>
      </c>
      <c r="AX1557">
        <v>0</v>
      </c>
      <c r="AY1557">
        <v>0</v>
      </c>
      <c r="AZ1557" t="s">
        <v>74</v>
      </c>
      <c r="BA1557">
        <v>9</v>
      </c>
      <c r="BB1557">
        <v>0</v>
      </c>
      <c r="BC1557" t="s">
        <v>76</v>
      </c>
      <c r="BD1557">
        <v>3</v>
      </c>
      <c r="BE1557" t="s">
        <v>76</v>
      </c>
      <c r="BF1557">
        <v>0</v>
      </c>
      <c r="BG1557" t="s">
        <v>5820</v>
      </c>
    </row>
    <row r="1558" spans="1:59" x14ac:dyDescent="0.25">
      <c r="A1558" t="s">
        <v>1727</v>
      </c>
      <c r="B1558" t="s">
        <v>156</v>
      </c>
      <c r="C1558">
        <v>4</v>
      </c>
      <c r="D1558">
        <v>93</v>
      </c>
      <c r="E1558">
        <v>4</v>
      </c>
      <c r="F1558" t="s">
        <v>112</v>
      </c>
      <c r="G1558" t="s">
        <v>67</v>
      </c>
      <c r="H1558" t="s">
        <v>68</v>
      </c>
      <c r="I1558" t="s">
        <v>7</v>
      </c>
      <c r="J1558" t="s">
        <v>7</v>
      </c>
      <c r="K1558" t="s">
        <v>100</v>
      </c>
      <c r="L1558">
        <v>50</v>
      </c>
      <c r="M1558">
        <v>1511277</v>
      </c>
      <c r="N1558">
        <v>9</v>
      </c>
      <c r="O1558">
        <v>6</v>
      </c>
      <c r="P1558" t="s">
        <v>1632</v>
      </c>
      <c r="Q1558" t="s">
        <v>1690</v>
      </c>
      <c r="R1558">
        <v>9</v>
      </c>
      <c r="S1558" t="s">
        <v>5041</v>
      </c>
      <c r="T1558">
        <v>0</v>
      </c>
      <c r="U1558">
        <v>0</v>
      </c>
      <c r="V1558">
        <v>0</v>
      </c>
      <c r="W1558">
        <v>0</v>
      </c>
      <c r="X1558">
        <v>0</v>
      </c>
      <c r="Y1558">
        <v>0</v>
      </c>
      <c r="Z1558">
        <v>0</v>
      </c>
      <c r="AA1558">
        <v>0</v>
      </c>
      <c r="AB1558">
        <v>50</v>
      </c>
      <c r="AC1558">
        <v>0</v>
      </c>
      <c r="AD1558">
        <v>0</v>
      </c>
      <c r="AE1558">
        <v>0</v>
      </c>
      <c r="AF1558">
        <v>0</v>
      </c>
      <c r="AG1558">
        <v>0</v>
      </c>
      <c r="AH1558">
        <v>50</v>
      </c>
      <c r="AI1558">
        <v>50</v>
      </c>
      <c r="AJ1558">
        <v>50</v>
      </c>
      <c r="AK1558">
        <v>50</v>
      </c>
      <c r="AL1558">
        <v>0</v>
      </c>
      <c r="AM1558">
        <v>0.18</v>
      </c>
      <c r="AN1558">
        <v>4.5454545454545459</v>
      </c>
      <c r="AO1558">
        <v>0</v>
      </c>
      <c r="AP1558" t="s">
        <v>1724</v>
      </c>
      <c r="AQ1558" t="s">
        <v>86</v>
      </c>
      <c r="AR1558" t="s">
        <v>1634</v>
      </c>
      <c r="AS1558">
        <v>0</v>
      </c>
      <c r="AT1558">
        <v>0</v>
      </c>
      <c r="AU1558">
        <v>0</v>
      </c>
      <c r="AV1558">
        <v>0</v>
      </c>
      <c r="AW1558">
        <v>0</v>
      </c>
      <c r="AX1558">
        <v>0</v>
      </c>
      <c r="AY1558">
        <v>0</v>
      </c>
      <c r="AZ1558" t="s">
        <v>74</v>
      </c>
      <c r="BA1558">
        <v>9</v>
      </c>
      <c r="BB1558">
        <v>0</v>
      </c>
      <c r="BC1558" t="s">
        <v>76</v>
      </c>
      <c r="BD1558">
        <v>4</v>
      </c>
      <c r="BE1558" t="s">
        <v>76</v>
      </c>
      <c r="BF1558">
        <v>0</v>
      </c>
      <c r="BG1558" t="s">
        <v>5820</v>
      </c>
    </row>
    <row r="1559" spans="1:59" x14ac:dyDescent="0.25">
      <c r="A1559" t="s">
        <v>1728</v>
      </c>
      <c r="B1559" t="s">
        <v>156</v>
      </c>
      <c r="C1559">
        <v>4</v>
      </c>
      <c r="D1559">
        <v>94</v>
      </c>
      <c r="E1559">
        <v>4</v>
      </c>
      <c r="F1559" t="s">
        <v>112</v>
      </c>
      <c r="G1559" t="s">
        <v>67</v>
      </c>
      <c r="H1559" t="s">
        <v>68</v>
      </c>
      <c r="I1559" t="s">
        <v>7</v>
      </c>
      <c r="J1559" t="s">
        <v>7</v>
      </c>
      <c r="K1559" t="s">
        <v>100</v>
      </c>
      <c r="L1559">
        <v>50</v>
      </c>
      <c r="M1559">
        <v>1511279</v>
      </c>
      <c r="N1559">
        <v>9</v>
      </c>
      <c r="O1559">
        <v>6</v>
      </c>
      <c r="P1559" t="s">
        <v>1632</v>
      </c>
      <c r="Q1559" t="s">
        <v>1690</v>
      </c>
      <c r="R1559">
        <v>9</v>
      </c>
      <c r="S1559" t="s">
        <v>5041</v>
      </c>
      <c r="T1559">
        <v>0</v>
      </c>
      <c r="U1559">
        <v>0</v>
      </c>
      <c r="V1559">
        <v>0</v>
      </c>
      <c r="W1559">
        <v>0</v>
      </c>
      <c r="X1559">
        <v>0</v>
      </c>
      <c r="Y1559">
        <v>0</v>
      </c>
      <c r="Z1559">
        <v>0</v>
      </c>
      <c r="AA1559">
        <v>0</v>
      </c>
      <c r="AB1559">
        <v>50</v>
      </c>
      <c r="AC1559">
        <v>0</v>
      </c>
      <c r="AD1559">
        <v>0</v>
      </c>
      <c r="AE1559">
        <v>0</v>
      </c>
      <c r="AF1559">
        <v>0</v>
      </c>
      <c r="AG1559">
        <v>0</v>
      </c>
      <c r="AH1559">
        <v>50</v>
      </c>
      <c r="AI1559">
        <v>50</v>
      </c>
      <c r="AJ1559">
        <v>50</v>
      </c>
      <c r="AK1559">
        <v>50</v>
      </c>
      <c r="AL1559">
        <v>0</v>
      </c>
      <c r="AM1559">
        <v>0.18</v>
      </c>
      <c r="AN1559">
        <v>4.5454545454545459</v>
      </c>
      <c r="AO1559">
        <v>0</v>
      </c>
      <c r="AP1559" t="s">
        <v>1724</v>
      </c>
      <c r="AQ1559" t="s">
        <v>86</v>
      </c>
      <c r="AR1559" t="s">
        <v>1634</v>
      </c>
      <c r="AS1559">
        <v>0</v>
      </c>
      <c r="AT1559">
        <v>0</v>
      </c>
      <c r="AU1559">
        <v>0</v>
      </c>
      <c r="AV1559">
        <v>0</v>
      </c>
      <c r="AW1559">
        <v>0</v>
      </c>
      <c r="AX1559">
        <v>0</v>
      </c>
      <c r="AY1559">
        <v>0</v>
      </c>
      <c r="AZ1559" t="s">
        <v>74</v>
      </c>
      <c r="BA1559">
        <v>9</v>
      </c>
      <c r="BB1559">
        <v>0</v>
      </c>
      <c r="BC1559" t="s">
        <v>76</v>
      </c>
      <c r="BD1559">
        <v>5</v>
      </c>
      <c r="BE1559" t="s">
        <v>76</v>
      </c>
      <c r="BF1559">
        <v>0</v>
      </c>
      <c r="BG1559" t="s">
        <v>5820</v>
      </c>
    </row>
    <row r="1560" spans="1:59" x14ac:dyDescent="0.25">
      <c r="A1560" t="s">
        <v>1730</v>
      </c>
      <c r="B1560" t="s">
        <v>156</v>
      </c>
      <c r="C1560">
        <v>4</v>
      </c>
      <c r="D1560">
        <v>95</v>
      </c>
      <c r="E1560">
        <v>4</v>
      </c>
      <c r="F1560" t="s">
        <v>112</v>
      </c>
      <c r="G1560" t="s">
        <v>67</v>
      </c>
      <c r="H1560" t="s">
        <v>77</v>
      </c>
      <c r="I1560" t="s">
        <v>5</v>
      </c>
      <c r="J1560" t="s">
        <v>78</v>
      </c>
      <c r="K1560" t="s">
        <v>100</v>
      </c>
      <c r="L1560">
        <v>50</v>
      </c>
      <c r="M1560">
        <v>1511281</v>
      </c>
      <c r="N1560">
        <v>5</v>
      </c>
      <c r="O1560">
        <v>6</v>
      </c>
      <c r="P1560" t="s">
        <v>1632</v>
      </c>
      <c r="Q1560" t="s">
        <v>1690</v>
      </c>
      <c r="R1560">
        <v>9</v>
      </c>
      <c r="S1560" t="s">
        <v>5041</v>
      </c>
      <c r="T1560">
        <v>0</v>
      </c>
      <c r="U1560">
        <v>0</v>
      </c>
      <c r="V1560">
        <v>0</v>
      </c>
      <c r="W1560">
        <v>0</v>
      </c>
      <c r="X1560">
        <v>0</v>
      </c>
      <c r="Y1560">
        <v>0</v>
      </c>
      <c r="Z1560">
        <v>0</v>
      </c>
      <c r="AA1560">
        <v>0</v>
      </c>
      <c r="AB1560">
        <v>50</v>
      </c>
      <c r="AC1560">
        <v>0</v>
      </c>
      <c r="AD1560">
        <v>0</v>
      </c>
      <c r="AE1560">
        <v>0</v>
      </c>
      <c r="AF1560">
        <v>0</v>
      </c>
      <c r="AG1560">
        <v>0</v>
      </c>
      <c r="AH1560">
        <v>50</v>
      </c>
      <c r="AI1560">
        <v>50</v>
      </c>
      <c r="AJ1560">
        <v>50</v>
      </c>
      <c r="AK1560">
        <v>50</v>
      </c>
      <c r="AL1560">
        <v>0</v>
      </c>
      <c r="AM1560">
        <v>0.1</v>
      </c>
      <c r="AN1560">
        <v>4.5454545454545459</v>
      </c>
      <c r="AO1560">
        <v>0</v>
      </c>
      <c r="AP1560" t="s">
        <v>1729</v>
      </c>
      <c r="AQ1560" t="s">
        <v>86</v>
      </c>
      <c r="AR1560" t="s">
        <v>1634</v>
      </c>
      <c r="AS1560">
        <v>0</v>
      </c>
      <c r="AT1560">
        <v>0</v>
      </c>
      <c r="AU1560">
        <v>0</v>
      </c>
      <c r="AV1560">
        <v>0</v>
      </c>
      <c r="AW1560">
        <v>0</v>
      </c>
      <c r="AX1560">
        <v>0</v>
      </c>
      <c r="AY1560">
        <v>0</v>
      </c>
      <c r="AZ1560" t="s">
        <v>74</v>
      </c>
      <c r="BA1560">
        <v>5</v>
      </c>
      <c r="BB1560">
        <v>0</v>
      </c>
      <c r="BC1560" t="s">
        <v>76</v>
      </c>
      <c r="BD1560">
        <v>6</v>
      </c>
      <c r="BE1560" t="s">
        <v>76</v>
      </c>
      <c r="BF1560">
        <v>0</v>
      </c>
      <c r="BG1560" t="s">
        <v>5820</v>
      </c>
    </row>
    <row r="1561" spans="1:59" x14ac:dyDescent="0.25">
      <c r="A1561" t="s">
        <v>1731</v>
      </c>
      <c r="B1561" t="s">
        <v>156</v>
      </c>
      <c r="C1561">
        <v>4</v>
      </c>
      <c r="D1561">
        <v>96</v>
      </c>
      <c r="E1561">
        <v>4</v>
      </c>
      <c r="F1561" t="s">
        <v>112</v>
      </c>
      <c r="G1561" t="s">
        <v>67</v>
      </c>
      <c r="H1561" t="s">
        <v>68</v>
      </c>
      <c r="I1561" t="s">
        <v>7</v>
      </c>
      <c r="J1561" t="s">
        <v>7</v>
      </c>
      <c r="K1561" t="s">
        <v>100</v>
      </c>
      <c r="L1561">
        <v>50</v>
      </c>
      <c r="M1561">
        <v>1511283</v>
      </c>
      <c r="N1561">
        <v>9</v>
      </c>
      <c r="O1561">
        <v>6</v>
      </c>
      <c r="P1561" t="s">
        <v>1632</v>
      </c>
      <c r="Q1561" t="s">
        <v>1690</v>
      </c>
      <c r="R1561">
        <v>9</v>
      </c>
      <c r="S1561" t="s">
        <v>5041</v>
      </c>
      <c r="T1561">
        <v>0</v>
      </c>
      <c r="U1561">
        <v>0</v>
      </c>
      <c r="V1561">
        <v>0</v>
      </c>
      <c r="W1561">
        <v>0</v>
      </c>
      <c r="X1561">
        <v>0</v>
      </c>
      <c r="Y1561">
        <v>0</v>
      </c>
      <c r="Z1561">
        <v>0</v>
      </c>
      <c r="AA1561">
        <v>0</v>
      </c>
      <c r="AB1561">
        <v>50</v>
      </c>
      <c r="AC1561">
        <v>0</v>
      </c>
      <c r="AD1561">
        <v>0</v>
      </c>
      <c r="AE1561">
        <v>0</v>
      </c>
      <c r="AF1561">
        <v>0</v>
      </c>
      <c r="AG1561">
        <v>0</v>
      </c>
      <c r="AH1561">
        <v>50</v>
      </c>
      <c r="AI1561">
        <v>50</v>
      </c>
      <c r="AJ1561">
        <v>50</v>
      </c>
      <c r="AK1561">
        <v>50</v>
      </c>
      <c r="AL1561">
        <v>0</v>
      </c>
      <c r="AM1561">
        <v>0.18</v>
      </c>
      <c r="AN1561">
        <v>4.5454545454545459</v>
      </c>
      <c r="AO1561">
        <v>0</v>
      </c>
      <c r="AP1561" t="s">
        <v>1724</v>
      </c>
      <c r="AQ1561" t="s">
        <v>86</v>
      </c>
      <c r="AR1561" t="s">
        <v>1634</v>
      </c>
      <c r="AS1561">
        <v>0</v>
      </c>
      <c r="AT1561">
        <v>0</v>
      </c>
      <c r="AU1561">
        <v>0</v>
      </c>
      <c r="AV1561">
        <v>0</v>
      </c>
      <c r="AW1561">
        <v>0</v>
      </c>
      <c r="AX1561">
        <v>0</v>
      </c>
      <c r="AY1561">
        <v>0</v>
      </c>
      <c r="AZ1561" t="s">
        <v>74</v>
      </c>
      <c r="BA1561">
        <v>9</v>
      </c>
      <c r="BB1561">
        <v>0</v>
      </c>
      <c r="BC1561" t="s">
        <v>76</v>
      </c>
      <c r="BD1561">
        <v>7</v>
      </c>
      <c r="BE1561" t="s">
        <v>76</v>
      </c>
      <c r="BF1561">
        <v>0</v>
      </c>
      <c r="BG1561" t="s">
        <v>5820</v>
      </c>
    </row>
    <row r="1562" spans="1:59" x14ac:dyDescent="0.25">
      <c r="A1562" t="s">
        <v>1732</v>
      </c>
      <c r="B1562" t="s">
        <v>156</v>
      </c>
      <c r="C1562">
        <v>4</v>
      </c>
      <c r="D1562">
        <v>97</v>
      </c>
      <c r="E1562">
        <v>4</v>
      </c>
      <c r="F1562" t="s">
        <v>112</v>
      </c>
      <c r="G1562" t="s">
        <v>67</v>
      </c>
      <c r="H1562" t="s">
        <v>68</v>
      </c>
      <c r="I1562" t="s">
        <v>7</v>
      </c>
      <c r="J1562" t="s">
        <v>7</v>
      </c>
      <c r="K1562" t="s">
        <v>100</v>
      </c>
      <c r="L1562">
        <v>50</v>
      </c>
      <c r="M1562">
        <v>1511285</v>
      </c>
      <c r="N1562">
        <v>9</v>
      </c>
      <c r="O1562">
        <v>6</v>
      </c>
      <c r="P1562" t="s">
        <v>1632</v>
      </c>
      <c r="Q1562" t="s">
        <v>1690</v>
      </c>
      <c r="R1562">
        <v>9</v>
      </c>
      <c r="S1562" t="s">
        <v>5041</v>
      </c>
      <c r="T1562">
        <v>0</v>
      </c>
      <c r="U1562">
        <v>0</v>
      </c>
      <c r="V1562">
        <v>0</v>
      </c>
      <c r="W1562">
        <v>0</v>
      </c>
      <c r="X1562">
        <v>0</v>
      </c>
      <c r="Y1562">
        <v>0</v>
      </c>
      <c r="Z1562">
        <v>0</v>
      </c>
      <c r="AA1562">
        <v>0</v>
      </c>
      <c r="AB1562">
        <v>50</v>
      </c>
      <c r="AC1562">
        <v>0</v>
      </c>
      <c r="AD1562">
        <v>0</v>
      </c>
      <c r="AE1562">
        <v>0</v>
      </c>
      <c r="AF1562">
        <v>0</v>
      </c>
      <c r="AG1562">
        <v>0</v>
      </c>
      <c r="AH1562">
        <v>50</v>
      </c>
      <c r="AI1562">
        <v>50</v>
      </c>
      <c r="AJ1562">
        <v>50</v>
      </c>
      <c r="AK1562">
        <v>50</v>
      </c>
      <c r="AL1562">
        <v>0</v>
      </c>
      <c r="AM1562">
        <v>0.18</v>
      </c>
      <c r="AN1562">
        <v>4.5454545454545459</v>
      </c>
      <c r="AO1562">
        <v>0</v>
      </c>
      <c r="AP1562" t="s">
        <v>1724</v>
      </c>
      <c r="AQ1562" t="s">
        <v>86</v>
      </c>
      <c r="AR1562" t="s">
        <v>1634</v>
      </c>
      <c r="AS1562">
        <v>0</v>
      </c>
      <c r="AT1562">
        <v>0</v>
      </c>
      <c r="AU1562">
        <v>0</v>
      </c>
      <c r="AV1562">
        <v>0</v>
      </c>
      <c r="AW1562">
        <v>0</v>
      </c>
      <c r="AX1562">
        <v>0</v>
      </c>
      <c r="AY1562">
        <v>0</v>
      </c>
      <c r="AZ1562" t="s">
        <v>74</v>
      </c>
      <c r="BA1562">
        <v>9</v>
      </c>
      <c r="BB1562">
        <v>0</v>
      </c>
      <c r="BC1562" t="s">
        <v>76</v>
      </c>
      <c r="BD1562">
        <v>8</v>
      </c>
      <c r="BE1562" t="s">
        <v>76</v>
      </c>
      <c r="BF1562">
        <v>0</v>
      </c>
      <c r="BG1562" t="s">
        <v>5820</v>
      </c>
    </row>
    <row r="1563" spans="1:59" x14ac:dyDescent="0.25">
      <c r="A1563" t="s">
        <v>1733</v>
      </c>
      <c r="B1563" t="s">
        <v>156</v>
      </c>
      <c r="C1563">
        <v>4</v>
      </c>
      <c r="D1563">
        <v>98</v>
      </c>
      <c r="E1563">
        <v>4</v>
      </c>
      <c r="F1563" t="s">
        <v>112</v>
      </c>
      <c r="G1563" t="s">
        <v>67</v>
      </c>
      <c r="H1563" t="s">
        <v>68</v>
      </c>
      <c r="I1563" t="s">
        <v>7</v>
      </c>
      <c r="J1563" t="s">
        <v>7</v>
      </c>
      <c r="K1563" t="s">
        <v>100</v>
      </c>
      <c r="L1563">
        <v>50</v>
      </c>
      <c r="M1563">
        <v>1511287</v>
      </c>
      <c r="N1563">
        <v>9</v>
      </c>
      <c r="O1563">
        <v>6</v>
      </c>
      <c r="P1563" t="s">
        <v>1632</v>
      </c>
      <c r="Q1563" t="s">
        <v>1690</v>
      </c>
      <c r="R1563">
        <v>9</v>
      </c>
      <c r="S1563" t="s">
        <v>5041</v>
      </c>
      <c r="T1563">
        <v>0</v>
      </c>
      <c r="U1563">
        <v>0</v>
      </c>
      <c r="V1563">
        <v>0</v>
      </c>
      <c r="W1563">
        <v>0</v>
      </c>
      <c r="X1563">
        <v>0</v>
      </c>
      <c r="Y1563">
        <v>0</v>
      </c>
      <c r="Z1563">
        <v>0</v>
      </c>
      <c r="AA1563">
        <v>0</v>
      </c>
      <c r="AB1563">
        <v>50</v>
      </c>
      <c r="AC1563">
        <v>0</v>
      </c>
      <c r="AD1563">
        <v>0</v>
      </c>
      <c r="AE1563">
        <v>0</v>
      </c>
      <c r="AF1563">
        <v>0</v>
      </c>
      <c r="AG1563">
        <v>0</v>
      </c>
      <c r="AH1563">
        <v>50</v>
      </c>
      <c r="AI1563">
        <v>50</v>
      </c>
      <c r="AJ1563">
        <v>50</v>
      </c>
      <c r="AK1563">
        <v>50</v>
      </c>
      <c r="AL1563">
        <v>0</v>
      </c>
      <c r="AM1563">
        <v>0.18</v>
      </c>
      <c r="AN1563">
        <v>4.5454545454545459</v>
      </c>
      <c r="AO1563">
        <v>0</v>
      </c>
      <c r="AP1563" t="s">
        <v>1724</v>
      </c>
      <c r="AQ1563" t="s">
        <v>86</v>
      </c>
      <c r="AR1563" t="s">
        <v>1634</v>
      </c>
      <c r="AS1563">
        <v>0</v>
      </c>
      <c r="AT1563">
        <v>0</v>
      </c>
      <c r="AU1563">
        <v>0</v>
      </c>
      <c r="AV1563">
        <v>0</v>
      </c>
      <c r="AW1563">
        <v>0</v>
      </c>
      <c r="AX1563">
        <v>0</v>
      </c>
      <c r="AY1563">
        <v>0</v>
      </c>
      <c r="AZ1563" t="s">
        <v>74</v>
      </c>
      <c r="BA1563">
        <v>9</v>
      </c>
      <c r="BB1563">
        <v>0</v>
      </c>
      <c r="BC1563" t="s">
        <v>76</v>
      </c>
      <c r="BD1563">
        <v>9</v>
      </c>
      <c r="BE1563" t="s">
        <v>76</v>
      </c>
      <c r="BF1563">
        <v>0</v>
      </c>
      <c r="BG1563" t="s">
        <v>5820</v>
      </c>
    </row>
    <row r="1564" spans="1:59" x14ac:dyDescent="0.25">
      <c r="A1564" t="s">
        <v>1734</v>
      </c>
      <c r="B1564" t="s">
        <v>156</v>
      </c>
      <c r="C1564">
        <v>4</v>
      </c>
      <c r="D1564">
        <v>99</v>
      </c>
      <c r="E1564">
        <v>4</v>
      </c>
      <c r="F1564" t="s">
        <v>112</v>
      </c>
      <c r="G1564" t="s">
        <v>67</v>
      </c>
      <c r="H1564" t="s">
        <v>68</v>
      </c>
      <c r="I1564" t="s">
        <v>7</v>
      </c>
      <c r="J1564" t="s">
        <v>7</v>
      </c>
      <c r="K1564" t="s">
        <v>100</v>
      </c>
      <c r="L1564">
        <v>50</v>
      </c>
      <c r="M1564">
        <v>1511289</v>
      </c>
      <c r="N1564">
        <v>9</v>
      </c>
      <c r="O1564">
        <v>6</v>
      </c>
      <c r="P1564" t="s">
        <v>1632</v>
      </c>
      <c r="Q1564" t="s">
        <v>1690</v>
      </c>
      <c r="R1564">
        <v>9</v>
      </c>
      <c r="S1564" t="s">
        <v>5041</v>
      </c>
      <c r="T1564">
        <v>0</v>
      </c>
      <c r="U1564">
        <v>0</v>
      </c>
      <c r="V1564">
        <v>0</v>
      </c>
      <c r="W1564">
        <v>0</v>
      </c>
      <c r="X1564">
        <v>0</v>
      </c>
      <c r="Y1564">
        <v>0</v>
      </c>
      <c r="Z1564">
        <v>0</v>
      </c>
      <c r="AA1564">
        <v>0</v>
      </c>
      <c r="AB1564">
        <v>50</v>
      </c>
      <c r="AC1564">
        <v>0</v>
      </c>
      <c r="AD1564">
        <v>0</v>
      </c>
      <c r="AE1564">
        <v>0</v>
      </c>
      <c r="AF1564">
        <v>0</v>
      </c>
      <c r="AG1564">
        <v>0</v>
      </c>
      <c r="AH1564">
        <v>50</v>
      </c>
      <c r="AI1564">
        <v>50</v>
      </c>
      <c r="AJ1564">
        <v>50</v>
      </c>
      <c r="AK1564">
        <v>50</v>
      </c>
      <c r="AL1564">
        <v>0</v>
      </c>
      <c r="AM1564">
        <v>0.18</v>
      </c>
      <c r="AN1564">
        <v>4.5454545454545459</v>
      </c>
      <c r="AO1564">
        <v>0</v>
      </c>
      <c r="AP1564" t="s">
        <v>1724</v>
      </c>
      <c r="AQ1564" t="s">
        <v>86</v>
      </c>
      <c r="AR1564" t="s">
        <v>1634</v>
      </c>
      <c r="AS1564">
        <v>0</v>
      </c>
      <c r="AT1564">
        <v>0</v>
      </c>
      <c r="AU1564">
        <v>0</v>
      </c>
      <c r="AV1564">
        <v>0</v>
      </c>
      <c r="AW1564">
        <v>0</v>
      </c>
      <c r="AX1564">
        <v>0</v>
      </c>
      <c r="AY1564">
        <v>0</v>
      </c>
      <c r="AZ1564" t="s">
        <v>74</v>
      </c>
      <c r="BA1564">
        <v>9</v>
      </c>
      <c r="BB1564">
        <v>0</v>
      </c>
      <c r="BC1564" t="s">
        <v>76</v>
      </c>
      <c r="BD1564">
        <v>10</v>
      </c>
      <c r="BE1564" t="s">
        <v>76</v>
      </c>
      <c r="BF1564">
        <v>0</v>
      </c>
      <c r="BG1564" t="s">
        <v>5820</v>
      </c>
    </row>
    <row r="1565" spans="1:59" x14ac:dyDescent="0.25">
      <c r="A1565" t="s">
        <v>1735</v>
      </c>
      <c r="B1565" t="s">
        <v>156</v>
      </c>
      <c r="C1565">
        <v>4</v>
      </c>
      <c r="D1565">
        <v>100</v>
      </c>
      <c r="E1565">
        <v>4</v>
      </c>
      <c r="F1565" t="s">
        <v>112</v>
      </c>
      <c r="G1565" t="s">
        <v>67</v>
      </c>
      <c r="H1565" t="s">
        <v>68</v>
      </c>
      <c r="I1565" t="s">
        <v>7</v>
      </c>
      <c r="J1565" t="s">
        <v>7</v>
      </c>
      <c r="K1565" t="s">
        <v>100</v>
      </c>
      <c r="L1565">
        <v>50</v>
      </c>
      <c r="M1565">
        <v>1511291</v>
      </c>
      <c r="N1565">
        <v>9</v>
      </c>
      <c r="O1565">
        <v>6</v>
      </c>
      <c r="P1565" t="s">
        <v>1632</v>
      </c>
      <c r="Q1565" t="s">
        <v>1690</v>
      </c>
      <c r="R1565">
        <v>9</v>
      </c>
      <c r="S1565" t="s">
        <v>5041</v>
      </c>
      <c r="T1565">
        <v>0</v>
      </c>
      <c r="U1565">
        <v>0</v>
      </c>
      <c r="V1565">
        <v>0</v>
      </c>
      <c r="W1565">
        <v>0</v>
      </c>
      <c r="X1565">
        <v>0</v>
      </c>
      <c r="Y1565">
        <v>0</v>
      </c>
      <c r="Z1565">
        <v>0</v>
      </c>
      <c r="AA1565">
        <v>0</v>
      </c>
      <c r="AB1565">
        <v>50</v>
      </c>
      <c r="AC1565">
        <v>0</v>
      </c>
      <c r="AD1565">
        <v>0</v>
      </c>
      <c r="AE1565">
        <v>0</v>
      </c>
      <c r="AF1565">
        <v>0</v>
      </c>
      <c r="AG1565">
        <v>0</v>
      </c>
      <c r="AH1565">
        <v>50</v>
      </c>
      <c r="AI1565">
        <v>50</v>
      </c>
      <c r="AJ1565">
        <v>50</v>
      </c>
      <c r="AK1565">
        <v>50</v>
      </c>
      <c r="AL1565">
        <v>0</v>
      </c>
      <c r="AM1565">
        <v>0.18</v>
      </c>
      <c r="AN1565">
        <v>4.5454545454545459</v>
      </c>
      <c r="AO1565">
        <v>0</v>
      </c>
      <c r="AP1565" t="s">
        <v>1724</v>
      </c>
      <c r="AQ1565" t="s">
        <v>86</v>
      </c>
      <c r="AR1565" t="s">
        <v>1634</v>
      </c>
      <c r="AS1565">
        <v>0</v>
      </c>
      <c r="AT1565">
        <v>0</v>
      </c>
      <c r="AU1565">
        <v>0</v>
      </c>
      <c r="AV1565">
        <v>0</v>
      </c>
      <c r="AW1565">
        <v>0</v>
      </c>
      <c r="AX1565">
        <v>0</v>
      </c>
      <c r="AY1565">
        <v>0</v>
      </c>
      <c r="AZ1565" t="s">
        <v>74</v>
      </c>
      <c r="BA1565">
        <v>9</v>
      </c>
      <c r="BB1565">
        <v>0</v>
      </c>
      <c r="BC1565" t="s">
        <v>81</v>
      </c>
      <c r="BD1565">
        <v>11</v>
      </c>
      <c r="BE1565" t="s">
        <v>76</v>
      </c>
      <c r="BF1565">
        <v>0</v>
      </c>
      <c r="BG1565" t="s">
        <v>5820</v>
      </c>
    </row>
    <row r="1566" spans="1:59" x14ac:dyDescent="0.25">
      <c r="A1566" t="s">
        <v>1736</v>
      </c>
      <c r="B1566" t="s">
        <v>156</v>
      </c>
      <c r="C1566">
        <v>4</v>
      </c>
      <c r="D1566">
        <v>101</v>
      </c>
      <c r="E1566">
        <v>4</v>
      </c>
      <c r="F1566" t="s">
        <v>66</v>
      </c>
      <c r="G1566" t="s">
        <v>67</v>
      </c>
      <c r="H1566" t="s">
        <v>77</v>
      </c>
      <c r="I1566" t="s">
        <v>9</v>
      </c>
      <c r="J1566" t="s">
        <v>269</v>
      </c>
      <c r="K1566" t="s">
        <v>70</v>
      </c>
      <c r="L1566">
        <v>50</v>
      </c>
      <c r="M1566">
        <v>1511293</v>
      </c>
      <c r="N1566">
        <v>4.5999999999999996</v>
      </c>
      <c r="O1566">
        <v>6</v>
      </c>
      <c r="P1566" t="s">
        <v>1632</v>
      </c>
      <c r="Q1566" t="s">
        <v>1690</v>
      </c>
      <c r="R1566">
        <v>10</v>
      </c>
      <c r="T1566">
        <v>0</v>
      </c>
      <c r="U1566">
        <v>0</v>
      </c>
      <c r="V1566">
        <v>0</v>
      </c>
      <c r="W1566">
        <v>0</v>
      </c>
      <c r="X1566">
        <v>0</v>
      </c>
      <c r="Y1566">
        <v>0</v>
      </c>
      <c r="Z1566">
        <v>0</v>
      </c>
      <c r="AA1566">
        <v>0</v>
      </c>
      <c r="AB1566">
        <v>50</v>
      </c>
      <c r="AC1566">
        <v>0</v>
      </c>
      <c r="AD1566">
        <v>0</v>
      </c>
      <c r="AE1566">
        <v>0</v>
      </c>
      <c r="AF1566">
        <v>0</v>
      </c>
      <c r="AG1566">
        <v>0</v>
      </c>
      <c r="AH1566">
        <v>50</v>
      </c>
      <c r="AI1566">
        <v>50</v>
      </c>
      <c r="AJ1566">
        <v>50</v>
      </c>
      <c r="AK1566">
        <v>50</v>
      </c>
      <c r="AL1566">
        <v>0</v>
      </c>
      <c r="AM1566">
        <v>9.1999999999999998E-2</v>
      </c>
      <c r="AN1566">
        <v>4.5454545454545459</v>
      </c>
      <c r="AO1566">
        <v>0</v>
      </c>
      <c r="AP1566" t="s">
        <v>90</v>
      </c>
      <c r="AQ1566" t="s">
        <v>86</v>
      </c>
      <c r="AR1566" t="s">
        <v>1634</v>
      </c>
      <c r="AS1566">
        <v>0</v>
      </c>
      <c r="AT1566">
        <v>0</v>
      </c>
      <c r="AU1566">
        <v>0</v>
      </c>
      <c r="AV1566">
        <v>0</v>
      </c>
      <c r="AW1566">
        <v>0</v>
      </c>
      <c r="AX1566">
        <v>0</v>
      </c>
      <c r="AY1566">
        <v>0</v>
      </c>
      <c r="AZ1566" t="s">
        <v>74</v>
      </c>
      <c r="BA1566">
        <v>4.5999999999999996</v>
      </c>
      <c r="BB1566">
        <v>0</v>
      </c>
      <c r="BC1566" t="s">
        <v>75</v>
      </c>
      <c r="BD1566">
        <v>1</v>
      </c>
      <c r="BE1566" t="s">
        <v>76</v>
      </c>
      <c r="BF1566">
        <v>0</v>
      </c>
      <c r="BG1566" t="s">
        <v>5821</v>
      </c>
    </row>
    <row r="1567" spans="1:59" x14ac:dyDescent="0.25">
      <c r="A1567" t="s">
        <v>1737</v>
      </c>
      <c r="B1567" t="s">
        <v>156</v>
      </c>
      <c r="C1567">
        <v>4</v>
      </c>
      <c r="D1567">
        <v>102</v>
      </c>
      <c r="E1567">
        <v>4</v>
      </c>
      <c r="F1567" t="s">
        <v>66</v>
      </c>
      <c r="G1567" t="s">
        <v>67</v>
      </c>
      <c r="H1567" t="s">
        <v>77</v>
      </c>
      <c r="I1567" t="s">
        <v>9</v>
      </c>
      <c r="J1567" t="s">
        <v>269</v>
      </c>
      <c r="K1567" t="s">
        <v>70</v>
      </c>
      <c r="L1567">
        <v>50</v>
      </c>
      <c r="M1567">
        <v>1511295</v>
      </c>
      <c r="N1567">
        <v>4.5999999999999996</v>
      </c>
      <c r="O1567">
        <v>6</v>
      </c>
      <c r="P1567" t="s">
        <v>1632</v>
      </c>
      <c r="Q1567" t="s">
        <v>1690</v>
      </c>
      <c r="R1567">
        <v>10</v>
      </c>
      <c r="T1567">
        <v>0</v>
      </c>
      <c r="U1567">
        <v>0</v>
      </c>
      <c r="V1567">
        <v>0</v>
      </c>
      <c r="W1567">
        <v>0</v>
      </c>
      <c r="X1567">
        <v>0</v>
      </c>
      <c r="Y1567">
        <v>0</v>
      </c>
      <c r="Z1567">
        <v>0</v>
      </c>
      <c r="AA1567">
        <v>0</v>
      </c>
      <c r="AB1567">
        <v>50</v>
      </c>
      <c r="AC1567">
        <v>0</v>
      </c>
      <c r="AD1567">
        <v>0</v>
      </c>
      <c r="AE1567">
        <v>0</v>
      </c>
      <c r="AF1567">
        <v>0</v>
      </c>
      <c r="AG1567">
        <v>0</v>
      </c>
      <c r="AH1567">
        <v>50</v>
      </c>
      <c r="AI1567">
        <v>50</v>
      </c>
      <c r="AJ1567">
        <v>50</v>
      </c>
      <c r="AK1567">
        <v>50</v>
      </c>
      <c r="AL1567">
        <v>0</v>
      </c>
      <c r="AM1567">
        <v>9.1999999999999998E-2</v>
      </c>
      <c r="AN1567">
        <v>4.5454545454545459</v>
      </c>
      <c r="AO1567">
        <v>0</v>
      </c>
      <c r="AP1567" t="s">
        <v>90</v>
      </c>
      <c r="AQ1567" t="s">
        <v>86</v>
      </c>
      <c r="AR1567" t="s">
        <v>1634</v>
      </c>
      <c r="AS1567">
        <v>0</v>
      </c>
      <c r="AT1567">
        <v>0</v>
      </c>
      <c r="AU1567">
        <v>0</v>
      </c>
      <c r="AV1567">
        <v>0</v>
      </c>
      <c r="AW1567">
        <v>0</v>
      </c>
      <c r="AX1567">
        <v>0</v>
      </c>
      <c r="AY1567">
        <v>0</v>
      </c>
      <c r="AZ1567" t="s">
        <v>74</v>
      </c>
      <c r="BA1567">
        <v>4.5999999999999996</v>
      </c>
      <c r="BB1567">
        <v>0</v>
      </c>
      <c r="BC1567" t="s">
        <v>76</v>
      </c>
      <c r="BD1567">
        <v>2</v>
      </c>
      <c r="BE1567" t="s">
        <v>76</v>
      </c>
      <c r="BF1567">
        <v>0</v>
      </c>
      <c r="BG1567" t="s">
        <v>5821</v>
      </c>
    </row>
    <row r="1568" spans="1:59" x14ac:dyDescent="0.25">
      <c r="A1568" t="s">
        <v>1738</v>
      </c>
      <c r="B1568" t="s">
        <v>156</v>
      </c>
      <c r="C1568">
        <v>4</v>
      </c>
      <c r="D1568">
        <v>103</v>
      </c>
      <c r="E1568">
        <v>4</v>
      </c>
      <c r="F1568" t="s">
        <v>66</v>
      </c>
      <c r="G1568" t="s">
        <v>67</v>
      </c>
      <c r="H1568" t="s">
        <v>77</v>
      </c>
      <c r="I1568" t="s">
        <v>9</v>
      </c>
      <c r="J1568" t="s">
        <v>269</v>
      </c>
      <c r="K1568" t="s">
        <v>70</v>
      </c>
      <c r="L1568">
        <v>50</v>
      </c>
      <c r="M1568">
        <v>1511297</v>
      </c>
      <c r="N1568">
        <v>4.5999999999999996</v>
      </c>
      <c r="O1568">
        <v>6</v>
      </c>
      <c r="P1568" t="s">
        <v>1632</v>
      </c>
      <c r="Q1568" t="s">
        <v>1690</v>
      </c>
      <c r="R1568">
        <v>10</v>
      </c>
      <c r="T1568">
        <v>0</v>
      </c>
      <c r="U1568">
        <v>0</v>
      </c>
      <c r="V1568">
        <v>0</v>
      </c>
      <c r="W1568">
        <v>0</v>
      </c>
      <c r="X1568">
        <v>0</v>
      </c>
      <c r="Y1568">
        <v>0</v>
      </c>
      <c r="Z1568">
        <v>0</v>
      </c>
      <c r="AA1568">
        <v>0</v>
      </c>
      <c r="AB1568">
        <v>50</v>
      </c>
      <c r="AC1568">
        <v>0</v>
      </c>
      <c r="AD1568">
        <v>0</v>
      </c>
      <c r="AE1568">
        <v>0</v>
      </c>
      <c r="AF1568">
        <v>0</v>
      </c>
      <c r="AG1568">
        <v>0</v>
      </c>
      <c r="AH1568">
        <v>50</v>
      </c>
      <c r="AI1568">
        <v>50</v>
      </c>
      <c r="AJ1568">
        <v>50</v>
      </c>
      <c r="AK1568">
        <v>50</v>
      </c>
      <c r="AL1568">
        <v>0</v>
      </c>
      <c r="AM1568">
        <v>9.1999999999999998E-2</v>
      </c>
      <c r="AN1568">
        <v>4.5454545454545459</v>
      </c>
      <c r="AO1568">
        <v>0</v>
      </c>
      <c r="AP1568" t="s">
        <v>90</v>
      </c>
      <c r="AQ1568" t="s">
        <v>86</v>
      </c>
      <c r="AR1568" t="s">
        <v>1634</v>
      </c>
      <c r="AS1568">
        <v>0</v>
      </c>
      <c r="AT1568">
        <v>0</v>
      </c>
      <c r="AU1568">
        <v>0</v>
      </c>
      <c r="AV1568">
        <v>0</v>
      </c>
      <c r="AW1568">
        <v>0</v>
      </c>
      <c r="AX1568">
        <v>0</v>
      </c>
      <c r="AY1568">
        <v>0</v>
      </c>
      <c r="AZ1568" t="s">
        <v>74</v>
      </c>
      <c r="BA1568">
        <v>4.5999999999999996</v>
      </c>
      <c r="BB1568">
        <v>0</v>
      </c>
      <c r="BC1568" t="s">
        <v>76</v>
      </c>
      <c r="BD1568">
        <v>3</v>
      </c>
      <c r="BE1568" t="s">
        <v>76</v>
      </c>
      <c r="BF1568">
        <v>0</v>
      </c>
      <c r="BG1568" t="s">
        <v>5821</v>
      </c>
    </row>
    <row r="1569" spans="1:59" x14ac:dyDescent="0.25">
      <c r="A1569" t="s">
        <v>1739</v>
      </c>
      <c r="B1569" t="s">
        <v>156</v>
      </c>
      <c r="C1569">
        <v>4</v>
      </c>
      <c r="D1569">
        <v>104</v>
      </c>
      <c r="E1569">
        <v>4</v>
      </c>
      <c r="F1569" t="s">
        <v>66</v>
      </c>
      <c r="G1569" t="s">
        <v>67</v>
      </c>
      <c r="H1569" t="s">
        <v>77</v>
      </c>
      <c r="I1569" t="s">
        <v>9</v>
      </c>
      <c r="J1569" t="s">
        <v>269</v>
      </c>
      <c r="K1569" t="s">
        <v>70</v>
      </c>
      <c r="L1569">
        <v>50</v>
      </c>
      <c r="M1569">
        <v>1511299</v>
      </c>
      <c r="N1569">
        <v>4.5999999999999996</v>
      </c>
      <c r="O1569">
        <v>6</v>
      </c>
      <c r="P1569" t="s">
        <v>1632</v>
      </c>
      <c r="Q1569" t="s">
        <v>1690</v>
      </c>
      <c r="R1569">
        <v>10</v>
      </c>
      <c r="T1569">
        <v>6</v>
      </c>
      <c r="U1569">
        <v>11</v>
      </c>
      <c r="V1569">
        <v>1</v>
      </c>
      <c r="W1569">
        <v>0</v>
      </c>
      <c r="X1569">
        <v>1</v>
      </c>
      <c r="Y1569">
        <v>0</v>
      </c>
      <c r="Z1569">
        <v>7</v>
      </c>
      <c r="AA1569">
        <v>12</v>
      </c>
      <c r="AB1569">
        <v>50</v>
      </c>
      <c r="AC1569">
        <v>21</v>
      </c>
      <c r="AD1569">
        <v>2</v>
      </c>
      <c r="AE1569">
        <v>0</v>
      </c>
      <c r="AF1569">
        <v>23</v>
      </c>
      <c r="AG1569">
        <v>0</v>
      </c>
      <c r="AH1569">
        <v>29</v>
      </c>
      <c r="AI1569">
        <v>27</v>
      </c>
      <c r="AJ1569">
        <v>29</v>
      </c>
      <c r="AK1569">
        <v>29</v>
      </c>
      <c r="AL1569">
        <v>0</v>
      </c>
      <c r="AM1569">
        <v>9.1999999999999998E-2</v>
      </c>
      <c r="AN1569">
        <v>2.6363636363636362</v>
      </c>
      <c r="AO1569">
        <v>0</v>
      </c>
      <c r="AP1569" t="s">
        <v>90</v>
      </c>
      <c r="AQ1569" t="s">
        <v>73</v>
      </c>
      <c r="AR1569" t="s">
        <v>1634</v>
      </c>
      <c r="AS1569">
        <v>0</v>
      </c>
      <c r="AT1569">
        <v>0</v>
      </c>
      <c r="AU1569">
        <v>0</v>
      </c>
      <c r="AV1569">
        <v>0</v>
      </c>
      <c r="AW1569">
        <v>0</v>
      </c>
      <c r="AX1569">
        <v>0</v>
      </c>
      <c r="AY1569">
        <v>0</v>
      </c>
      <c r="AZ1569" t="s">
        <v>74</v>
      </c>
      <c r="BA1569">
        <v>4.5999999999999996</v>
      </c>
      <c r="BB1569">
        <v>0</v>
      </c>
      <c r="BC1569" t="s">
        <v>76</v>
      </c>
      <c r="BD1569">
        <v>0</v>
      </c>
      <c r="BE1569" t="s">
        <v>76</v>
      </c>
      <c r="BF1569">
        <v>2.8520266666666667</v>
      </c>
      <c r="BG1569" t="s">
        <v>5821</v>
      </c>
    </row>
    <row r="1570" spans="1:59" x14ac:dyDescent="0.25">
      <c r="A1570" t="s">
        <v>1740</v>
      </c>
      <c r="B1570" t="s">
        <v>156</v>
      </c>
      <c r="C1570">
        <v>4</v>
      </c>
      <c r="D1570">
        <v>105</v>
      </c>
      <c r="E1570">
        <v>4</v>
      </c>
      <c r="F1570" t="s">
        <v>66</v>
      </c>
      <c r="G1570" t="s">
        <v>67</v>
      </c>
      <c r="H1570" t="s">
        <v>77</v>
      </c>
      <c r="I1570" t="s">
        <v>5</v>
      </c>
      <c r="J1570" t="s">
        <v>2</v>
      </c>
      <c r="K1570" t="s">
        <v>70</v>
      </c>
      <c r="L1570">
        <v>50</v>
      </c>
      <c r="M1570">
        <v>1511301</v>
      </c>
      <c r="N1570">
        <v>9.1</v>
      </c>
      <c r="O1570">
        <v>6</v>
      </c>
      <c r="P1570" t="s">
        <v>1632</v>
      </c>
      <c r="Q1570" t="s">
        <v>1690</v>
      </c>
      <c r="R1570">
        <v>10</v>
      </c>
      <c r="T1570">
        <v>0</v>
      </c>
      <c r="U1570">
        <v>2</v>
      </c>
      <c r="V1570">
        <v>0</v>
      </c>
      <c r="W1570">
        <v>0</v>
      </c>
      <c r="X1570">
        <v>0</v>
      </c>
      <c r="Y1570">
        <v>0</v>
      </c>
      <c r="Z1570">
        <v>0</v>
      </c>
      <c r="AA1570">
        <v>2</v>
      </c>
      <c r="AB1570">
        <v>50</v>
      </c>
      <c r="AC1570">
        <v>23</v>
      </c>
      <c r="AD1570">
        <v>0</v>
      </c>
      <c r="AE1570">
        <v>0</v>
      </c>
      <c r="AF1570">
        <v>23</v>
      </c>
      <c r="AG1570">
        <v>0</v>
      </c>
      <c r="AH1570">
        <v>27</v>
      </c>
      <c r="AI1570">
        <v>27</v>
      </c>
      <c r="AJ1570">
        <v>27</v>
      </c>
      <c r="AK1570">
        <v>27</v>
      </c>
      <c r="AL1570">
        <v>0</v>
      </c>
      <c r="AM1570">
        <v>0.182</v>
      </c>
      <c r="AN1570">
        <v>2.4545454545454546</v>
      </c>
      <c r="AO1570">
        <v>0</v>
      </c>
      <c r="AP1570" t="s">
        <v>79</v>
      </c>
      <c r="AQ1570" t="s">
        <v>73</v>
      </c>
      <c r="AR1570" t="s">
        <v>1634</v>
      </c>
      <c r="AS1570">
        <v>0</v>
      </c>
      <c r="AT1570">
        <v>0</v>
      </c>
      <c r="AU1570">
        <v>0</v>
      </c>
      <c r="AV1570">
        <v>0</v>
      </c>
      <c r="AW1570">
        <v>0</v>
      </c>
      <c r="AX1570">
        <v>0</v>
      </c>
      <c r="AY1570">
        <v>0</v>
      </c>
      <c r="AZ1570" t="s">
        <v>80</v>
      </c>
      <c r="BA1570">
        <v>9.1</v>
      </c>
      <c r="BB1570">
        <v>0</v>
      </c>
      <c r="BC1570" t="s">
        <v>76</v>
      </c>
      <c r="BD1570">
        <v>0</v>
      </c>
      <c r="BE1570" t="s">
        <v>76</v>
      </c>
      <c r="BF1570">
        <v>10.004032</v>
      </c>
      <c r="BG1570" t="s">
        <v>5821</v>
      </c>
    </row>
    <row r="1571" spans="1:59" x14ac:dyDescent="0.25">
      <c r="A1571" t="s">
        <v>1741</v>
      </c>
      <c r="B1571" t="s">
        <v>156</v>
      </c>
      <c r="C1571">
        <v>4</v>
      </c>
      <c r="D1571">
        <v>106</v>
      </c>
      <c r="E1571">
        <v>4</v>
      </c>
      <c r="F1571" t="s">
        <v>66</v>
      </c>
      <c r="G1571" t="s">
        <v>67</v>
      </c>
      <c r="H1571" t="s">
        <v>77</v>
      </c>
      <c r="I1571" t="s">
        <v>5</v>
      </c>
      <c r="J1571" t="s">
        <v>2</v>
      </c>
      <c r="K1571" t="s">
        <v>70</v>
      </c>
      <c r="L1571">
        <v>50</v>
      </c>
      <c r="M1571">
        <v>1511303</v>
      </c>
      <c r="N1571">
        <v>9.1</v>
      </c>
      <c r="O1571">
        <v>6</v>
      </c>
      <c r="P1571" t="s">
        <v>1632</v>
      </c>
      <c r="Q1571" t="s">
        <v>1690</v>
      </c>
      <c r="R1571">
        <v>10</v>
      </c>
      <c r="T1571">
        <v>0</v>
      </c>
      <c r="U1571">
        <v>1</v>
      </c>
      <c r="V1571">
        <v>0</v>
      </c>
      <c r="W1571">
        <v>0</v>
      </c>
      <c r="X1571">
        <v>0</v>
      </c>
      <c r="Y1571">
        <v>0</v>
      </c>
      <c r="Z1571">
        <v>0</v>
      </c>
      <c r="AA1571">
        <v>1</v>
      </c>
      <c r="AB1571">
        <v>50</v>
      </c>
      <c r="AC1571">
        <v>22</v>
      </c>
      <c r="AD1571">
        <v>0</v>
      </c>
      <c r="AE1571">
        <v>0</v>
      </c>
      <c r="AF1571">
        <v>22</v>
      </c>
      <c r="AG1571">
        <v>0</v>
      </c>
      <c r="AH1571">
        <v>28</v>
      </c>
      <c r="AI1571">
        <v>28</v>
      </c>
      <c r="AJ1571">
        <v>28</v>
      </c>
      <c r="AK1571">
        <v>28</v>
      </c>
      <c r="AL1571">
        <v>0</v>
      </c>
      <c r="AM1571">
        <v>0.182</v>
      </c>
      <c r="AN1571">
        <v>2.5454545454545454</v>
      </c>
      <c r="AO1571">
        <v>0</v>
      </c>
      <c r="AP1571" t="s">
        <v>79</v>
      </c>
      <c r="AQ1571" t="s">
        <v>73</v>
      </c>
      <c r="AR1571" t="s">
        <v>1634</v>
      </c>
      <c r="AS1571">
        <v>0</v>
      </c>
      <c r="AT1571">
        <v>0</v>
      </c>
      <c r="AU1571">
        <v>0</v>
      </c>
      <c r="AV1571">
        <v>0</v>
      </c>
      <c r="AW1571">
        <v>0</v>
      </c>
      <c r="AX1571">
        <v>0</v>
      </c>
      <c r="AY1571">
        <v>0</v>
      </c>
      <c r="AZ1571" t="s">
        <v>80</v>
      </c>
      <c r="BA1571">
        <v>9.1</v>
      </c>
      <c r="BB1571">
        <v>0</v>
      </c>
      <c r="BC1571" t="s">
        <v>76</v>
      </c>
      <c r="BD1571">
        <v>0</v>
      </c>
      <c r="BE1571" t="s">
        <v>76</v>
      </c>
      <c r="BF1571">
        <v>10.135663999999998</v>
      </c>
      <c r="BG1571" t="s">
        <v>5821</v>
      </c>
    </row>
    <row r="1572" spans="1:59" x14ac:dyDescent="0.25">
      <c r="A1572" t="s">
        <v>1742</v>
      </c>
      <c r="B1572" t="s">
        <v>156</v>
      </c>
      <c r="C1572">
        <v>4</v>
      </c>
      <c r="D1572">
        <v>107</v>
      </c>
      <c r="E1572">
        <v>4</v>
      </c>
      <c r="F1572" t="s">
        <v>66</v>
      </c>
      <c r="G1572" t="s">
        <v>67</v>
      </c>
      <c r="H1572" t="s">
        <v>77</v>
      </c>
      <c r="I1572" t="s">
        <v>5</v>
      </c>
      <c r="J1572" t="s">
        <v>2</v>
      </c>
      <c r="K1572" t="s">
        <v>70</v>
      </c>
      <c r="L1572">
        <v>50</v>
      </c>
      <c r="M1572">
        <v>1511305</v>
      </c>
      <c r="N1572">
        <v>9.1</v>
      </c>
      <c r="O1572">
        <v>6</v>
      </c>
      <c r="P1572" t="s">
        <v>1632</v>
      </c>
      <c r="Q1572" t="s">
        <v>1690</v>
      </c>
      <c r="R1572">
        <v>10</v>
      </c>
      <c r="T1572">
        <v>0</v>
      </c>
      <c r="U1572">
        <v>1</v>
      </c>
      <c r="V1572">
        <v>0</v>
      </c>
      <c r="W1572">
        <v>0</v>
      </c>
      <c r="X1572">
        <v>0</v>
      </c>
      <c r="Y1572">
        <v>0</v>
      </c>
      <c r="Z1572">
        <v>0</v>
      </c>
      <c r="AA1572">
        <v>1</v>
      </c>
      <c r="AB1572">
        <v>50</v>
      </c>
      <c r="AC1572">
        <v>22</v>
      </c>
      <c r="AD1572">
        <v>0</v>
      </c>
      <c r="AE1572">
        <v>0</v>
      </c>
      <c r="AF1572">
        <v>22</v>
      </c>
      <c r="AG1572">
        <v>0</v>
      </c>
      <c r="AH1572">
        <v>28</v>
      </c>
      <c r="AI1572">
        <v>28</v>
      </c>
      <c r="AJ1572">
        <v>28</v>
      </c>
      <c r="AK1572">
        <v>28</v>
      </c>
      <c r="AL1572">
        <v>0</v>
      </c>
      <c r="AM1572">
        <v>0.182</v>
      </c>
      <c r="AN1572">
        <v>2.5454545454545454</v>
      </c>
      <c r="AO1572">
        <v>0</v>
      </c>
      <c r="AP1572" t="s">
        <v>79</v>
      </c>
      <c r="AQ1572" t="s">
        <v>73</v>
      </c>
      <c r="AR1572" t="s">
        <v>1634</v>
      </c>
      <c r="AS1572">
        <v>0</v>
      </c>
      <c r="AT1572">
        <v>0</v>
      </c>
      <c r="AU1572">
        <v>0</v>
      </c>
      <c r="AV1572">
        <v>0</v>
      </c>
      <c r="AW1572">
        <v>0</v>
      </c>
      <c r="AX1572">
        <v>0</v>
      </c>
      <c r="AY1572">
        <v>0</v>
      </c>
      <c r="AZ1572" t="s">
        <v>80</v>
      </c>
      <c r="BA1572">
        <v>9.1</v>
      </c>
      <c r="BB1572">
        <v>0</v>
      </c>
      <c r="BC1572" t="s">
        <v>76</v>
      </c>
      <c r="BD1572">
        <v>0</v>
      </c>
      <c r="BE1572" t="s">
        <v>76</v>
      </c>
      <c r="BF1572">
        <v>7.2836373333333331</v>
      </c>
      <c r="BG1572" t="s">
        <v>5821</v>
      </c>
    </row>
    <row r="1573" spans="1:59" x14ac:dyDescent="0.25">
      <c r="A1573" t="s">
        <v>1743</v>
      </c>
      <c r="B1573" t="s">
        <v>156</v>
      </c>
      <c r="C1573">
        <v>4</v>
      </c>
      <c r="D1573">
        <v>108</v>
      </c>
      <c r="E1573">
        <v>4</v>
      </c>
      <c r="F1573" t="s">
        <v>66</v>
      </c>
      <c r="G1573" t="s">
        <v>67</v>
      </c>
      <c r="H1573" t="s">
        <v>77</v>
      </c>
      <c r="I1573" t="s">
        <v>5</v>
      </c>
      <c r="J1573" t="s">
        <v>2</v>
      </c>
      <c r="K1573" t="s">
        <v>70</v>
      </c>
      <c r="L1573">
        <v>50</v>
      </c>
      <c r="M1573">
        <v>1511307</v>
      </c>
      <c r="N1573">
        <v>9.1</v>
      </c>
      <c r="O1573">
        <v>6</v>
      </c>
      <c r="P1573" t="s">
        <v>1632</v>
      </c>
      <c r="Q1573" t="s">
        <v>1690</v>
      </c>
      <c r="R1573">
        <v>10</v>
      </c>
      <c r="T1573">
        <v>0</v>
      </c>
      <c r="U1573">
        <v>1</v>
      </c>
      <c r="V1573">
        <v>0</v>
      </c>
      <c r="W1573">
        <v>0</v>
      </c>
      <c r="X1573">
        <v>0</v>
      </c>
      <c r="Y1573">
        <v>0</v>
      </c>
      <c r="Z1573">
        <v>0</v>
      </c>
      <c r="AA1573">
        <v>1</v>
      </c>
      <c r="AB1573">
        <v>50</v>
      </c>
      <c r="AC1573">
        <v>22</v>
      </c>
      <c r="AD1573">
        <v>0</v>
      </c>
      <c r="AE1573">
        <v>0</v>
      </c>
      <c r="AF1573">
        <v>22</v>
      </c>
      <c r="AG1573">
        <v>0</v>
      </c>
      <c r="AH1573">
        <v>28</v>
      </c>
      <c r="AI1573">
        <v>28</v>
      </c>
      <c r="AJ1573">
        <v>28</v>
      </c>
      <c r="AK1573">
        <v>28</v>
      </c>
      <c r="AL1573">
        <v>0</v>
      </c>
      <c r="AM1573">
        <v>0.182</v>
      </c>
      <c r="AN1573">
        <v>2.5454545454545454</v>
      </c>
      <c r="AO1573">
        <v>0</v>
      </c>
      <c r="AP1573" t="s">
        <v>79</v>
      </c>
      <c r="AQ1573" t="s">
        <v>73</v>
      </c>
      <c r="AR1573" t="s">
        <v>1634</v>
      </c>
      <c r="AS1573">
        <v>0</v>
      </c>
      <c r="AT1573">
        <v>0</v>
      </c>
      <c r="AU1573">
        <v>0</v>
      </c>
      <c r="AV1573">
        <v>0</v>
      </c>
      <c r="AW1573">
        <v>0</v>
      </c>
      <c r="AX1573">
        <v>0</v>
      </c>
      <c r="AY1573">
        <v>0</v>
      </c>
      <c r="AZ1573" t="s">
        <v>80</v>
      </c>
      <c r="BA1573">
        <v>9.1</v>
      </c>
      <c r="BB1573">
        <v>0</v>
      </c>
      <c r="BC1573" t="s">
        <v>76</v>
      </c>
      <c r="BD1573">
        <v>0</v>
      </c>
      <c r="BE1573" t="s">
        <v>76</v>
      </c>
      <c r="BF1573">
        <v>7.2836373333333331</v>
      </c>
      <c r="BG1573" t="s">
        <v>5821</v>
      </c>
    </row>
    <row r="1574" spans="1:59" x14ac:dyDescent="0.25">
      <c r="A1574" t="s">
        <v>1744</v>
      </c>
      <c r="B1574" t="s">
        <v>156</v>
      </c>
      <c r="C1574">
        <v>4</v>
      </c>
      <c r="D1574">
        <v>109</v>
      </c>
      <c r="E1574">
        <v>4</v>
      </c>
      <c r="F1574" t="s">
        <v>66</v>
      </c>
      <c r="G1574" t="s">
        <v>67</v>
      </c>
      <c r="H1574" t="s">
        <v>77</v>
      </c>
      <c r="I1574" t="s">
        <v>9</v>
      </c>
      <c r="J1574" t="s">
        <v>269</v>
      </c>
      <c r="K1574" t="s">
        <v>70</v>
      </c>
      <c r="L1574">
        <v>50</v>
      </c>
      <c r="M1574">
        <v>1511309</v>
      </c>
      <c r="N1574">
        <v>4.5999999999999996</v>
      </c>
      <c r="O1574">
        <v>6</v>
      </c>
      <c r="P1574" t="s">
        <v>1632</v>
      </c>
      <c r="Q1574" t="s">
        <v>1690</v>
      </c>
      <c r="R1574">
        <v>10</v>
      </c>
      <c r="T1574">
        <v>0</v>
      </c>
      <c r="U1574">
        <v>0</v>
      </c>
      <c r="V1574">
        <v>0</v>
      </c>
      <c r="W1574">
        <v>0</v>
      </c>
      <c r="X1574">
        <v>0</v>
      </c>
      <c r="Y1574">
        <v>0</v>
      </c>
      <c r="Z1574">
        <v>0</v>
      </c>
      <c r="AA1574">
        <v>0</v>
      </c>
      <c r="AB1574">
        <v>50</v>
      </c>
      <c r="AC1574">
        <v>0</v>
      </c>
      <c r="AD1574">
        <v>0</v>
      </c>
      <c r="AE1574">
        <v>0</v>
      </c>
      <c r="AF1574">
        <v>0</v>
      </c>
      <c r="AG1574">
        <v>0</v>
      </c>
      <c r="AH1574">
        <v>50</v>
      </c>
      <c r="AI1574">
        <v>50</v>
      </c>
      <c r="AJ1574">
        <v>50</v>
      </c>
      <c r="AK1574">
        <v>50</v>
      </c>
      <c r="AL1574">
        <v>0</v>
      </c>
      <c r="AM1574">
        <v>9.1999999999999998E-2</v>
      </c>
      <c r="AN1574">
        <v>4.5454545454545459</v>
      </c>
      <c r="AO1574">
        <v>0</v>
      </c>
      <c r="AP1574" t="s">
        <v>90</v>
      </c>
      <c r="AQ1574" t="s">
        <v>86</v>
      </c>
      <c r="AR1574" t="s">
        <v>1634</v>
      </c>
      <c r="AS1574">
        <v>0</v>
      </c>
      <c r="AT1574">
        <v>0</v>
      </c>
      <c r="AU1574">
        <v>0</v>
      </c>
      <c r="AV1574">
        <v>0</v>
      </c>
      <c r="AW1574">
        <v>0</v>
      </c>
      <c r="AX1574">
        <v>0</v>
      </c>
      <c r="AY1574">
        <v>0</v>
      </c>
      <c r="AZ1574" t="s">
        <v>74</v>
      </c>
      <c r="BA1574">
        <v>4.5999999999999996</v>
      </c>
      <c r="BB1574">
        <v>0</v>
      </c>
      <c r="BC1574" t="s">
        <v>76</v>
      </c>
      <c r="BD1574">
        <v>1</v>
      </c>
      <c r="BE1574" t="s">
        <v>76</v>
      </c>
      <c r="BF1574">
        <v>0</v>
      </c>
      <c r="BG1574" t="s">
        <v>5821</v>
      </c>
    </row>
    <row r="1575" spans="1:59" x14ac:dyDescent="0.25">
      <c r="A1575" t="s">
        <v>1745</v>
      </c>
      <c r="B1575" t="s">
        <v>156</v>
      </c>
      <c r="C1575">
        <v>4</v>
      </c>
      <c r="D1575">
        <v>110</v>
      </c>
      <c r="E1575">
        <v>4</v>
      </c>
      <c r="F1575" t="s">
        <v>66</v>
      </c>
      <c r="G1575" t="s">
        <v>67</v>
      </c>
      <c r="H1575" t="s">
        <v>77</v>
      </c>
      <c r="I1575" t="s">
        <v>9</v>
      </c>
      <c r="J1575" t="s">
        <v>269</v>
      </c>
      <c r="K1575" t="s">
        <v>70</v>
      </c>
      <c r="L1575">
        <v>50</v>
      </c>
      <c r="M1575">
        <v>1511311</v>
      </c>
      <c r="N1575">
        <v>4.5999999999999996</v>
      </c>
      <c r="O1575">
        <v>6</v>
      </c>
      <c r="P1575" t="s">
        <v>1632</v>
      </c>
      <c r="Q1575" t="s">
        <v>1690</v>
      </c>
      <c r="R1575">
        <v>10</v>
      </c>
      <c r="T1575">
        <v>0</v>
      </c>
      <c r="U1575">
        <v>0</v>
      </c>
      <c r="V1575">
        <v>0</v>
      </c>
      <c r="W1575">
        <v>0</v>
      </c>
      <c r="X1575">
        <v>0</v>
      </c>
      <c r="Y1575">
        <v>0</v>
      </c>
      <c r="Z1575">
        <v>0</v>
      </c>
      <c r="AA1575">
        <v>0</v>
      </c>
      <c r="AB1575">
        <v>50</v>
      </c>
      <c r="AC1575">
        <v>0</v>
      </c>
      <c r="AD1575">
        <v>0</v>
      </c>
      <c r="AE1575">
        <v>0</v>
      </c>
      <c r="AF1575">
        <v>0</v>
      </c>
      <c r="AG1575">
        <v>0</v>
      </c>
      <c r="AH1575">
        <v>50</v>
      </c>
      <c r="AI1575">
        <v>50</v>
      </c>
      <c r="AJ1575">
        <v>50</v>
      </c>
      <c r="AK1575">
        <v>50</v>
      </c>
      <c r="AL1575">
        <v>0</v>
      </c>
      <c r="AM1575">
        <v>9.1999999999999998E-2</v>
      </c>
      <c r="AN1575">
        <v>4.5454545454545459</v>
      </c>
      <c r="AO1575">
        <v>0</v>
      </c>
      <c r="AP1575" t="s">
        <v>90</v>
      </c>
      <c r="AQ1575" t="s">
        <v>86</v>
      </c>
      <c r="AR1575" t="s">
        <v>1634</v>
      </c>
      <c r="AS1575">
        <v>0</v>
      </c>
      <c r="AT1575">
        <v>0</v>
      </c>
      <c r="AU1575">
        <v>0</v>
      </c>
      <c r="AV1575">
        <v>0</v>
      </c>
      <c r="AW1575">
        <v>0</v>
      </c>
      <c r="AX1575">
        <v>0</v>
      </c>
      <c r="AY1575">
        <v>0</v>
      </c>
      <c r="AZ1575" t="s">
        <v>74</v>
      </c>
      <c r="BA1575">
        <v>4.5999999999999996</v>
      </c>
      <c r="BB1575">
        <v>0</v>
      </c>
      <c r="BC1575" t="s">
        <v>76</v>
      </c>
      <c r="BD1575">
        <v>2</v>
      </c>
      <c r="BE1575" t="s">
        <v>76</v>
      </c>
      <c r="BF1575">
        <v>0</v>
      </c>
      <c r="BG1575" t="s">
        <v>5821</v>
      </c>
    </row>
    <row r="1576" spans="1:59" x14ac:dyDescent="0.25">
      <c r="A1576" t="s">
        <v>1746</v>
      </c>
      <c r="B1576" t="s">
        <v>156</v>
      </c>
      <c r="C1576">
        <v>4</v>
      </c>
      <c r="D1576">
        <v>111</v>
      </c>
      <c r="E1576">
        <v>4</v>
      </c>
      <c r="F1576" t="s">
        <v>66</v>
      </c>
      <c r="G1576" t="s">
        <v>67</v>
      </c>
      <c r="H1576" t="s">
        <v>77</v>
      </c>
      <c r="I1576" t="s">
        <v>5</v>
      </c>
      <c r="J1576" t="s">
        <v>93</v>
      </c>
      <c r="K1576" t="s">
        <v>70</v>
      </c>
      <c r="L1576">
        <v>50</v>
      </c>
      <c r="M1576">
        <v>1511313</v>
      </c>
      <c r="N1576">
        <v>0</v>
      </c>
      <c r="O1576">
        <v>6</v>
      </c>
      <c r="P1576" t="s">
        <v>1632</v>
      </c>
      <c r="Q1576" t="s">
        <v>1690</v>
      </c>
      <c r="R1576">
        <v>10</v>
      </c>
      <c r="T1576">
        <v>0</v>
      </c>
      <c r="U1576">
        <v>0</v>
      </c>
      <c r="V1576">
        <v>0</v>
      </c>
      <c r="W1576">
        <v>0</v>
      </c>
      <c r="X1576">
        <v>0</v>
      </c>
      <c r="Y1576">
        <v>0</v>
      </c>
      <c r="Z1576">
        <v>0</v>
      </c>
      <c r="AA1576">
        <v>0</v>
      </c>
      <c r="AB1576">
        <v>50</v>
      </c>
      <c r="AC1576">
        <v>0</v>
      </c>
      <c r="AD1576">
        <v>0</v>
      </c>
      <c r="AE1576">
        <v>0</v>
      </c>
      <c r="AF1576">
        <v>0</v>
      </c>
      <c r="AG1576">
        <v>0</v>
      </c>
      <c r="AH1576">
        <v>50</v>
      </c>
      <c r="AI1576">
        <v>50</v>
      </c>
      <c r="AJ1576">
        <v>50</v>
      </c>
      <c r="AK1576">
        <v>50</v>
      </c>
      <c r="AL1576">
        <v>0</v>
      </c>
      <c r="AM1576">
        <v>0</v>
      </c>
      <c r="AN1576">
        <v>4.5454545454545459</v>
      </c>
      <c r="AO1576">
        <v>0</v>
      </c>
      <c r="AP1576" t="s">
        <v>79</v>
      </c>
      <c r="AQ1576" t="s">
        <v>86</v>
      </c>
      <c r="AR1576" t="s">
        <v>1634</v>
      </c>
      <c r="AS1576">
        <v>0</v>
      </c>
      <c r="AT1576">
        <v>0</v>
      </c>
      <c r="AU1576">
        <v>0</v>
      </c>
      <c r="AV1576">
        <v>0</v>
      </c>
      <c r="AW1576">
        <v>0</v>
      </c>
      <c r="AX1576">
        <v>0</v>
      </c>
      <c r="AY1576">
        <v>0</v>
      </c>
      <c r="AZ1576" t="s">
        <v>83</v>
      </c>
      <c r="BA1576">
        <v>0</v>
      </c>
      <c r="BB1576">
        <v>0</v>
      </c>
      <c r="BC1576" t="s">
        <v>81</v>
      </c>
      <c r="BD1576">
        <v>3</v>
      </c>
      <c r="BE1576" t="s">
        <v>76</v>
      </c>
      <c r="BF1576">
        <v>0</v>
      </c>
      <c r="BG1576" t="s">
        <v>5821</v>
      </c>
    </row>
    <row r="1577" spans="1:59" x14ac:dyDescent="0.25">
      <c r="A1577" t="s">
        <v>1747</v>
      </c>
      <c r="B1577" t="s">
        <v>156</v>
      </c>
      <c r="C1577">
        <v>4</v>
      </c>
      <c r="D1577">
        <v>113</v>
      </c>
      <c r="E1577">
        <v>4</v>
      </c>
      <c r="F1577" t="s">
        <v>66</v>
      </c>
      <c r="G1577" t="s">
        <v>67</v>
      </c>
      <c r="H1577" t="s">
        <v>68</v>
      </c>
      <c r="I1577" t="s">
        <v>7</v>
      </c>
      <c r="J1577" t="s">
        <v>7</v>
      </c>
      <c r="K1577" t="s">
        <v>70</v>
      </c>
      <c r="L1577">
        <v>50</v>
      </c>
      <c r="M1577">
        <v>1511317</v>
      </c>
      <c r="N1577">
        <v>6</v>
      </c>
      <c r="O1577">
        <v>6</v>
      </c>
      <c r="P1577" t="s">
        <v>1632</v>
      </c>
      <c r="Q1577" t="s">
        <v>1748</v>
      </c>
      <c r="R1577">
        <v>11</v>
      </c>
      <c r="T1577">
        <v>16</v>
      </c>
      <c r="U1577">
        <v>21</v>
      </c>
      <c r="V1577">
        <v>8</v>
      </c>
      <c r="W1577">
        <v>0</v>
      </c>
      <c r="X1577">
        <v>8</v>
      </c>
      <c r="Y1577">
        <v>0</v>
      </c>
      <c r="Z1577">
        <v>24</v>
      </c>
      <c r="AA1577">
        <v>29</v>
      </c>
      <c r="AB1577">
        <v>50</v>
      </c>
      <c r="AC1577">
        <v>21</v>
      </c>
      <c r="AD1577">
        <v>8</v>
      </c>
      <c r="AE1577">
        <v>0</v>
      </c>
      <c r="AF1577">
        <v>29</v>
      </c>
      <c r="AG1577">
        <v>0</v>
      </c>
      <c r="AH1577">
        <v>29</v>
      </c>
      <c r="AI1577">
        <v>21</v>
      </c>
      <c r="AJ1577">
        <v>29</v>
      </c>
      <c r="AK1577">
        <v>29</v>
      </c>
      <c r="AL1577">
        <v>0</v>
      </c>
      <c r="AM1577">
        <v>0.12</v>
      </c>
      <c r="AN1577">
        <v>2.6363636363636362</v>
      </c>
      <c r="AO1577">
        <v>0</v>
      </c>
      <c r="AP1577" t="s">
        <v>82</v>
      </c>
      <c r="AQ1577" t="s">
        <v>73</v>
      </c>
      <c r="AR1577" t="s">
        <v>1634</v>
      </c>
      <c r="AS1577">
        <v>2231</v>
      </c>
      <c r="AT1577">
        <v>2381</v>
      </c>
      <c r="AU1577">
        <v>0</v>
      </c>
      <c r="AV1577">
        <v>0</v>
      </c>
      <c r="AW1577">
        <v>4.6120000000000001</v>
      </c>
      <c r="AX1577">
        <v>0.21961904761904763</v>
      </c>
      <c r="AY1577">
        <v>6.3689523809523809</v>
      </c>
      <c r="AZ1577" t="s">
        <v>74</v>
      </c>
      <c r="BA1577">
        <v>-0.36895238095238092</v>
      </c>
      <c r="BB1577">
        <v>-1.6799653078924541</v>
      </c>
      <c r="BC1577" t="s">
        <v>76</v>
      </c>
      <c r="BD1577">
        <v>0</v>
      </c>
      <c r="BE1577" t="s">
        <v>76</v>
      </c>
      <c r="BF1577">
        <v>4.5810000000000004</v>
      </c>
      <c r="BG1577" t="s">
        <v>5822</v>
      </c>
    </row>
    <row r="1578" spans="1:59" x14ac:dyDescent="0.25">
      <c r="A1578" t="s">
        <v>1749</v>
      </c>
      <c r="B1578" t="s">
        <v>156</v>
      </c>
      <c r="C1578">
        <v>4</v>
      </c>
      <c r="D1578">
        <v>114</v>
      </c>
      <c r="E1578">
        <v>4</v>
      </c>
      <c r="F1578" t="s">
        <v>66</v>
      </c>
      <c r="G1578" t="s">
        <v>67</v>
      </c>
      <c r="H1578" t="s">
        <v>68</v>
      </c>
      <c r="I1578" t="s">
        <v>7</v>
      </c>
      <c r="J1578" t="s">
        <v>7</v>
      </c>
      <c r="K1578" t="s">
        <v>70</v>
      </c>
      <c r="L1578">
        <v>50</v>
      </c>
      <c r="M1578">
        <v>1511319</v>
      </c>
      <c r="N1578">
        <v>6</v>
      </c>
      <c r="O1578">
        <v>6</v>
      </c>
      <c r="P1578" t="s">
        <v>1632</v>
      </c>
      <c r="Q1578" t="s">
        <v>1748</v>
      </c>
      <c r="R1578">
        <v>11</v>
      </c>
      <c r="T1578">
        <v>5</v>
      </c>
      <c r="U1578">
        <v>10</v>
      </c>
      <c r="V1578">
        <v>10</v>
      </c>
      <c r="W1578">
        <v>0</v>
      </c>
      <c r="X1578">
        <v>10</v>
      </c>
      <c r="Y1578">
        <v>0</v>
      </c>
      <c r="Z1578">
        <v>15</v>
      </c>
      <c r="AA1578">
        <v>20</v>
      </c>
      <c r="AB1578">
        <v>50</v>
      </c>
      <c r="AC1578">
        <v>11</v>
      </c>
      <c r="AD1578">
        <v>10</v>
      </c>
      <c r="AE1578">
        <v>0</v>
      </c>
      <c r="AF1578">
        <v>21</v>
      </c>
      <c r="AG1578">
        <v>0</v>
      </c>
      <c r="AH1578">
        <v>39</v>
      </c>
      <c r="AI1578">
        <v>29</v>
      </c>
      <c r="AJ1578">
        <v>39</v>
      </c>
      <c r="AK1578">
        <v>39</v>
      </c>
      <c r="AL1578">
        <v>0</v>
      </c>
      <c r="AM1578">
        <v>0.12</v>
      </c>
      <c r="AN1578">
        <v>3.5454545454545454</v>
      </c>
      <c r="AO1578">
        <v>0</v>
      </c>
      <c r="AP1578" t="s">
        <v>82</v>
      </c>
      <c r="AQ1578" t="s">
        <v>73</v>
      </c>
      <c r="AR1578" t="s">
        <v>1634</v>
      </c>
      <c r="AS1578">
        <v>1095</v>
      </c>
      <c r="AT1578">
        <v>1059</v>
      </c>
      <c r="AU1578">
        <v>0</v>
      </c>
      <c r="AV1578">
        <v>0</v>
      </c>
      <c r="AW1578">
        <v>2.1539999999999999</v>
      </c>
      <c r="AX1578">
        <v>0.19581818181818181</v>
      </c>
      <c r="AY1578">
        <v>4.1121818181818179</v>
      </c>
      <c r="AZ1578" t="s">
        <v>74</v>
      </c>
      <c r="BA1578">
        <v>1.8878181818181821</v>
      </c>
      <c r="BB1578">
        <v>9.6406685236768812</v>
      </c>
      <c r="BC1578" t="s">
        <v>76</v>
      </c>
      <c r="BD1578">
        <v>0</v>
      </c>
      <c r="BE1578" t="s">
        <v>76</v>
      </c>
      <c r="BF1578">
        <v>2.1789999999999998</v>
      </c>
      <c r="BG1578" t="s">
        <v>5822</v>
      </c>
    </row>
    <row r="1579" spans="1:59" x14ac:dyDescent="0.25">
      <c r="A1579" t="s">
        <v>1750</v>
      </c>
      <c r="B1579" t="s">
        <v>156</v>
      </c>
      <c r="C1579">
        <v>4</v>
      </c>
      <c r="D1579">
        <v>115</v>
      </c>
      <c r="E1579">
        <v>4</v>
      </c>
      <c r="F1579" t="s">
        <v>66</v>
      </c>
      <c r="G1579" t="s">
        <v>67</v>
      </c>
      <c r="H1579" t="s">
        <v>68</v>
      </c>
      <c r="I1579" t="s">
        <v>7</v>
      </c>
      <c r="J1579" t="s">
        <v>7</v>
      </c>
      <c r="K1579" t="s">
        <v>70</v>
      </c>
      <c r="L1579">
        <v>50</v>
      </c>
      <c r="M1579">
        <v>1511321</v>
      </c>
      <c r="N1579">
        <v>6</v>
      </c>
      <c r="O1579">
        <v>6</v>
      </c>
      <c r="P1579" t="s">
        <v>1632</v>
      </c>
      <c r="Q1579" t="s">
        <v>1748</v>
      </c>
      <c r="R1579">
        <v>11</v>
      </c>
      <c r="T1579">
        <v>10</v>
      </c>
      <c r="U1579">
        <v>15</v>
      </c>
      <c r="V1579">
        <v>1</v>
      </c>
      <c r="W1579">
        <v>0</v>
      </c>
      <c r="X1579">
        <v>1</v>
      </c>
      <c r="Y1579">
        <v>1</v>
      </c>
      <c r="Z1579">
        <v>12</v>
      </c>
      <c r="AA1579">
        <v>17</v>
      </c>
      <c r="AB1579">
        <v>50</v>
      </c>
      <c r="AC1579">
        <v>22</v>
      </c>
      <c r="AD1579">
        <v>1</v>
      </c>
      <c r="AE1579">
        <v>1</v>
      </c>
      <c r="AF1579">
        <v>24</v>
      </c>
      <c r="AG1579">
        <v>0</v>
      </c>
      <c r="AH1579">
        <v>28</v>
      </c>
      <c r="AI1579">
        <v>26</v>
      </c>
      <c r="AJ1579">
        <v>27</v>
      </c>
      <c r="AK1579">
        <v>28</v>
      </c>
      <c r="AL1579">
        <v>0</v>
      </c>
      <c r="AM1579">
        <v>0.12</v>
      </c>
      <c r="AN1579">
        <v>2.4545454545454546</v>
      </c>
      <c r="AO1579">
        <v>0</v>
      </c>
      <c r="AP1579" t="s">
        <v>82</v>
      </c>
      <c r="AQ1579" t="s">
        <v>73</v>
      </c>
      <c r="AR1579" t="s">
        <v>1634</v>
      </c>
      <c r="AS1579">
        <v>1679</v>
      </c>
      <c r="AT1579">
        <v>1607</v>
      </c>
      <c r="AU1579">
        <v>0</v>
      </c>
      <c r="AV1579">
        <v>0</v>
      </c>
      <c r="AW1579">
        <v>3.286</v>
      </c>
      <c r="AX1579">
        <v>0.14936363636363637</v>
      </c>
      <c r="AY1579">
        <v>3.5847272727272728</v>
      </c>
      <c r="AZ1579" t="s">
        <v>74</v>
      </c>
      <c r="BA1579">
        <v>2.4152727272727272</v>
      </c>
      <c r="BB1579">
        <v>16.170419963481436</v>
      </c>
      <c r="BC1579" t="s">
        <v>76</v>
      </c>
      <c r="BD1579">
        <v>0</v>
      </c>
      <c r="BE1579" t="s">
        <v>76</v>
      </c>
      <c r="BF1579">
        <v>3.3450000000000002</v>
      </c>
      <c r="BG1579" t="s">
        <v>5822</v>
      </c>
    </row>
    <row r="1580" spans="1:59" x14ac:dyDescent="0.25">
      <c r="A1580" t="s">
        <v>1751</v>
      </c>
      <c r="B1580" t="s">
        <v>156</v>
      </c>
      <c r="C1580">
        <v>4</v>
      </c>
      <c r="D1580">
        <v>116</v>
      </c>
      <c r="E1580">
        <v>4</v>
      </c>
      <c r="F1580" t="s">
        <v>66</v>
      </c>
      <c r="G1580" t="s">
        <v>67</v>
      </c>
      <c r="H1580" t="s">
        <v>68</v>
      </c>
      <c r="I1580" t="s">
        <v>7</v>
      </c>
      <c r="J1580" t="s">
        <v>7</v>
      </c>
      <c r="K1580" t="s">
        <v>70</v>
      </c>
      <c r="L1580">
        <v>50</v>
      </c>
      <c r="M1580">
        <v>1511323</v>
      </c>
      <c r="N1580">
        <v>6</v>
      </c>
      <c r="O1580">
        <v>6</v>
      </c>
      <c r="P1580" t="s">
        <v>1632</v>
      </c>
      <c r="Q1580" t="s">
        <v>1748</v>
      </c>
      <c r="R1580">
        <v>11</v>
      </c>
      <c r="T1580">
        <v>11</v>
      </c>
      <c r="U1580">
        <v>16</v>
      </c>
      <c r="V1580">
        <v>0</v>
      </c>
      <c r="W1580">
        <v>0</v>
      </c>
      <c r="X1580">
        <v>0</v>
      </c>
      <c r="Y1580">
        <v>2</v>
      </c>
      <c r="Z1580">
        <v>13</v>
      </c>
      <c r="AA1580">
        <v>18</v>
      </c>
      <c r="AB1580">
        <v>50</v>
      </c>
      <c r="AC1580">
        <v>19</v>
      </c>
      <c r="AD1580">
        <v>0</v>
      </c>
      <c r="AE1580">
        <v>2</v>
      </c>
      <c r="AF1580">
        <v>21</v>
      </c>
      <c r="AG1580">
        <v>0</v>
      </c>
      <c r="AH1580">
        <v>31</v>
      </c>
      <c r="AI1580">
        <v>29</v>
      </c>
      <c r="AJ1580">
        <v>29</v>
      </c>
      <c r="AK1580">
        <v>31</v>
      </c>
      <c r="AL1580">
        <v>0</v>
      </c>
      <c r="AM1580">
        <v>0.12</v>
      </c>
      <c r="AN1580">
        <v>2.6363636363636362</v>
      </c>
      <c r="AO1580">
        <v>0</v>
      </c>
      <c r="AP1580" t="s">
        <v>82</v>
      </c>
      <c r="AQ1580" t="s">
        <v>73</v>
      </c>
      <c r="AR1580" t="s">
        <v>1634</v>
      </c>
      <c r="AS1580">
        <v>1489</v>
      </c>
      <c r="AT1580">
        <v>1401</v>
      </c>
      <c r="AU1580">
        <v>0</v>
      </c>
      <c r="AV1580">
        <v>0</v>
      </c>
      <c r="AW1580">
        <v>2.89</v>
      </c>
      <c r="AX1580">
        <v>0.15210526315789474</v>
      </c>
      <c r="AY1580">
        <v>3.1942105263157896</v>
      </c>
      <c r="AZ1580" t="s">
        <v>74</v>
      </c>
      <c r="BA1580">
        <v>2.8057894736842104</v>
      </c>
      <c r="BB1580">
        <v>18.446366782006919</v>
      </c>
      <c r="BC1580" t="s">
        <v>76</v>
      </c>
      <c r="BD1580">
        <v>0</v>
      </c>
      <c r="BE1580" t="s">
        <v>76</v>
      </c>
      <c r="BF1580">
        <v>2.8039999999999998</v>
      </c>
      <c r="BG1580" t="s">
        <v>5822</v>
      </c>
    </row>
    <row r="1581" spans="1:59" x14ac:dyDescent="0.25">
      <c r="A1581" t="s">
        <v>1752</v>
      </c>
      <c r="B1581" t="s">
        <v>156</v>
      </c>
      <c r="C1581">
        <v>4</v>
      </c>
      <c r="D1581">
        <v>117</v>
      </c>
      <c r="E1581">
        <v>4</v>
      </c>
      <c r="F1581" t="s">
        <v>66</v>
      </c>
      <c r="G1581" t="s">
        <v>67</v>
      </c>
      <c r="H1581" t="s">
        <v>68</v>
      </c>
      <c r="I1581" t="s">
        <v>7</v>
      </c>
      <c r="J1581" t="s">
        <v>7</v>
      </c>
      <c r="K1581" t="s">
        <v>70</v>
      </c>
      <c r="L1581">
        <v>50</v>
      </c>
      <c r="M1581">
        <v>1511325</v>
      </c>
      <c r="N1581">
        <v>6</v>
      </c>
      <c r="O1581">
        <v>6</v>
      </c>
      <c r="P1581" t="s">
        <v>1632</v>
      </c>
      <c r="Q1581" t="s">
        <v>1748</v>
      </c>
      <c r="R1581">
        <v>11</v>
      </c>
      <c r="T1581">
        <v>12</v>
      </c>
      <c r="U1581">
        <v>17</v>
      </c>
      <c r="V1581">
        <v>6</v>
      </c>
      <c r="W1581">
        <v>0</v>
      </c>
      <c r="X1581">
        <v>6</v>
      </c>
      <c r="Y1581">
        <v>3</v>
      </c>
      <c r="Z1581">
        <v>21</v>
      </c>
      <c r="AA1581">
        <v>26</v>
      </c>
      <c r="AB1581">
        <v>50</v>
      </c>
      <c r="AC1581">
        <v>20</v>
      </c>
      <c r="AD1581">
        <v>6</v>
      </c>
      <c r="AE1581">
        <v>3</v>
      </c>
      <c r="AF1581">
        <v>29</v>
      </c>
      <c r="AG1581">
        <v>0</v>
      </c>
      <c r="AH1581">
        <v>30</v>
      </c>
      <c r="AI1581">
        <v>21</v>
      </c>
      <c r="AJ1581">
        <v>27</v>
      </c>
      <c r="AK1581">
        <v>30</v>
      </c>
      <c r="AL1581">
        <v>0</v>
      </c>
      <c r="AM1581">
        <v>0.12</v>
      </c>
      <c r="AN1581">
        <v>2.4545454545454546</v>
      </c>
      <c r="AO1581">
        <v>0</v>
      </c>
      <c r="AP1581" t="s">
        <v>82</v>
      </c>
      <c r="AQ1581" t="s">
        <v>73</v>
      </c>
      <c r="AR1581" t="s">
        <v>1634</v>
      </c>
      <c r="AS1581">
        <v>1729</v>
      </c>
      <c r="AT1581">
        <v>1573</v>
      </c>
      <c r="AU1581">
        <v>0</v>
      </c>
      <c r="AV1581">
        <v>0</v>
      </c>
      <c r="AW1581">
        <v>3.302</v>
      </c>
      <c r="AX1581">
        <v>0.1651</v>
      </c>
      <c r="AY1581">
        <v>4.7878999999999996</v>
      </c>
      <c r="AZ1581" t="s">
        <v>74</v>
      </c>
      <c r="BA1581">
        <v>1.2121000000000004</v>
      </c>
      <c r="BB1581">
        <v>7.3416111447607539</v>
      </c>
      <c r="BC1581" t="s">
        <v>76</v>
      </c>
      <c r="BD1581">
        <v>0</v>
      </c>
      <c r="BE1581" t="s">
        <v>76</v>
      </c>
      <c r="BF1581">
        <v>3.4489999999999998</v>
      </c>
      <c r="BG1581" t="s">
        <v>5822</v>
      </c>
    </row>
    <row r="1582" spans="1:59" x14ac:dyDescent="0.25">
      <c r="A1582" t="s">
        <v>1753</v>
      </c>
      <c r="B1582" t="s">
        <v>156</v>
      </c>
      <c r="C1582">
        <v>4</v>
      </c>
      <c r="D1582">
        <v>118</v>
      </c>
      <c r="E1582">
        <v>4</v>
      </c>
      <c r="F1582" t="s">
        <v>66</v>
      </c>
      <c r="G1582" t="s">
        <v>67</v>
      </c>
      <c r="H1582" t="s">
        <v>77</v>
      </c>
      <c r="I1582" t="s">
        <v>5</v>
      </c>
      <c r="J1582" t="s">
        <v>78</v>
      </c>
      <c r="K1582" t="s">
        <v>70</v>
      </c>
      <c r="L1582">
        <v>50</v>
      </c>
      <c r="M1582">
        <v>1511327</v>
      </c>
      <c r="N1582">
        <v>5</v>
      </c>
      <c r="O1582">
        <v>6</v>
      </c>
      <c r="P1582" t="s">
        <v>1632</v>
      </c>
      <c r="Q1582" t="s">
        <v>1748</v>
      </c>
      <c r="R1582">
        <v>11</v>
      </c>
      <c r="T1582">
        <v>0</v>
      </c>
      <c r="U1582">
        <v>4</v>
      </c>
      <c r="V1582">
        <v>0</v>
      </c>
      <c r="W1582">
        <v>0</v>
      </c>
      <c r="X1582">
        <v>0</v>
      </c>
      <c r="Y1582">
        <v>0</v>
      </c>
      <c r="Z1582">
        <v>0</v>
      </c>
      <c r="AA1582">
        <v>4</v>
      </c>
      <c r="AB1582">
        <v>50</v>
      </c>
      <c r="AC1582">
        <v>4</v>
      </c>
      <c r="AD1582">
        <v>0</v>
      </c>
      <c r="AE1582">
        <v>0</v>
      </c>
      <c r="AF1582">
        <v>4</v>
      </c>
      <c r="AG1582">
        <v>0</v>
      </c>
      <c r="AH1582">
        <v>46</v>
      </c>
      <c r="AI1582">
        <v>46</v>
      </c>
      <c r="AJ1582">
        <v>46</v>
      </c>
      <c r="AK1582">
        <v>46</v>
      </c>
      <c r="AL1582">
        <v>0</v>
      </c>
      <c r="AM1582">
        <v>0.1</v>
      </c>
      <c r="AN1582">
        <v>4.1818181818181817</v>
      </c>
      <c r="AO1582">
        <v>0</v>
      </c>
      <c r="AP1582" t="s">
        <v>79</v>
      </c>
      <c r="AQ1582" t="s">
        <v>73</v>
      </c>
      <c r="AR1582" t="s">
        <v>1634</v>
      </c>
      <c r="AS1582">
        <v>0</v>
      </c>
      <c r="AT1582">
        <v>0</v>
      </c>
      <c r="AU1582">
        <v>0</v>
      </c>
      <c r="AV1582">
        <v>0</v>
      </c>
      <c r="AW1582">
        <v>0</v>
      </c>
      <c r="AX1582">
        <v>0</v>
      </c>
      <c r="AY1582">
        <v>0</v>
      </c>
      <c r="AZ1582" t="s">
        <v>80</v>
      </c>
      <c r="BA1582">
        <v>5</v>
      </c>
      <c r="BB1582">
        <v>0</v>
      </c>
      <c r="BC1582" t="s">
        <v>76</v>
      </c>
      <c r="BD1582">
        <v>0</v>
      </c>
      <c r="BE1582" t="s">
        <v>76</v>
      </c>
      <c r="BF1582">
        <v>4.8265066666666661</v>
      </c>
      <c r="BG1582" t="s">
        <v>5822</v>
      </c>
    </row>
    <row r="1583" spans="1:59" x14ac:dyDescent="0.25">
      <c r="A1583" t="s">
        <v>1754</v>
      </c>
      <c r="B1583" t="s">
        <v>156</v>
      </c>
      <c r="C1583">
        <v>4</v>
      </c>
      <c r="D1583">
        <v>119</v>
      </c>
      <c r="E1583">
        <v>4</v>
      </c>
      <c r="F1583" t="s">
        <v>66</v>
      </c>
      <c r="G1583" t="s">
        <v>67</v>
      </c>
      <c r="H1583" t="s">
        <v>68</v>
      </c>
      <c r="I1583" t="s">
        <v>7</v>
      </c>
      <c r="J1583" t="s">
        <v>7</v>
      </c>
      <c r="K1583" t="s">
        <v>70</v>
      </c>
      <c r="L1583">
        <v>50</v>
      </c>
      <c r="M1583">
        <v>1511329</v>
      </c>
      <c r="N1583">
        <v>6</v>
      </c>
      <c r="O1583">
        <v>6</v>
      </c>
      <c r="P1583" t="s">
        <v>1632</v>
      </c>
      <c r="Q1583" t="s">
        <v>1748</v>
      </c>
      <c r="R1583">
        <v>11</v>
      </c>
      <c r="T1583">
        <v>7</v>
      </c>
      <c r="U1583">
        <v>12</v>
      </c>
      <c r="V1583">
        <v>5</v>
      </c>
      <c r="W1583">
        <v>0</v>
      </c>
      <c r="X1583">
        <v>5</v>
      </c>
      <c r="Y1583">
        <v>8</v>
      </c>
      <c r="Z1583">
        <v>20</v>
      </c>
      <c r="AA1583">
        <v>25</v>
      </c>
      <c r="AB1583">
        <v>50</v>
      </c>
      <c r="AC1583">
        <v>13</v>
      </c>
      <c r="AD1583">
        <v>9</v>
      </c>
      <c r="AE1583">
        <v>8</v>
      </c>
      <c r="AF1583">
        <v>30</v>
      </c>
      <c r="AG1583">
        <v>0</v>
      </c>
      <c r="AH1583">
        <v>37</v>
      </c>
      <c r="AI1583">
        <v>20</v>
      </c>
      <c r="AJ1583">
        <v>29</v>
      </c>
      <c r="AK1583">
        <v>37</v>
      </c>
      <c r="AL1583">
        <v>0</v>
      </c>
      <c r="AM1583">
        <v>0.12</v>
      </c>
      <c r="AN1583">
        <v>2.6363636363636362</v>
      </c>
      <c r="AO1583">
        <v>0</v>
      </c>
      <c r="AP1583" t="s">
        <v>82</v>
      </c>
      <c r="AQ1583" t="s">
        <v>73</v>
      </c>
      <c r="AR1583" t="s">
        <v>1634</v>
      </c>
      <c r="AS1583">
        <v>1156</v>
      </c>
      <c r="AT1583">
        <v>1162</v>
      </c>
      <c r="AU1583">
        <v>0</v>
      </c>
      <c r="AV1583">
        <v>0</v>
      </c>
      <c r="AW1583">
        <v>2.3180000000000001</v>
      </c>
      <c r="AX1583">
        <v>0.17830769230769231</v>
      </c>
      <c r="AY1583">
        <v>5.3492307692307692</v>
      </c>
      <c r="AZ1583" t="s">
        <v>74</v>
      </c>
      <c r="BA1583">
        <v>0.65076923076923077</v>
      </c>
      <c r="BB1583">
        <v>3.64969801553063</v>
      </c>
      <c r="BC1583" t="s">
        <v>76</v>
      </c>
      <c r="BD1583">
        <v>0</v>
      </c>
      <c r="BE1583" t="s">
        <v>76</v>
      </c>
      <c r="BF1583">
        <v>2.2989999999999999</v>
      </c>
      <c r="BG1583" t="s">
        <v>5822</v>
      </c>
    </row>
    <row r="1584" spans="1:59" x14ac:dyDescent="0.25">
      <c r="A1584" t="s">
        <v>1755</v>
      </c>
      <c r="B1584" t="s">
        <v>156</v>
      </c>
      <c r="C1584">
        <v>4</v>
      </c>
      <c r="D1584">
        <v>120</v>
      </c>
      <c r="E1584">
        <v>4</v>
      </c>
      <c r="F1584" t="s">
        <v>66</v>
      </c>
      <c r="G1584" t="s">
        <v>67</v>
      </c>
      <c r="H1584" t="s">
        <v>68</v>
      </c>
      <c r="I1584" t="s">
        <v>7</v>
      </c>
      <c r="J1584" t="s">
        <v>7</v>
      </c>
      <c r="K1584" t="s">
        <v>70</v>
      </c>
      <c r="L1584">
        <v>50</v>
      </c>
      <c r="M1584">
        <v>1511331</v>
      </c>
      <c r="N1584">
        <v>6</v>
      </c>
      <c r="O1584">
        <v>6</v>
      </c>
      <c r="P1584" t="s">
        <v>1632</v>
      </c>
      <c r="Q1584" t="s">
        <v>1748</v>
      </c>
      <c r="R1584">
        <v>11</v>
      </c>
      <c r="T1584">
        <v>5</v>
      </c>
      <c r="U1584">
        <v>10</v>
      </c>
      <c r="V1584">
        <v>9</v>
      </c>
      <c r="W1584">
        <v>0</v>
      </c>
      <c r="X1584">
        <v>9</v>
      </c>
      <c r="Y1584">
        <v>3</v>
      </c>
      <c r="Z1584">
        <v>17</v>
      </c>
      <c r="AA1584">
        <v>22</v>
      </c>
      <c r="AB1584">
        <v>50</v>
      </c>
      <c r="AC1584">
        <v>14</v>
      </c>
      <c r="AD1584">
        <v>16</v>
      </c>
      <c r="AE1584">
        <v>3</v>
      </c>
      <c r="AF1584">
        <v>33</v>
      </c>
      <c r="AG1584">
        <v>0</v>
      </c>
      <c r="AH1584">
        <v>36</v>
      </c>
      <c r="AI1584">
        <v>17</v>
      </c>
      <c r="AJ1584">
        <v>33</v>
      </c>
      <c r="AK1584">
        <v>36</v>
      </c>
      <c r="AL1584">
        <v>0</v>
      </c>
      <c r="AM1584">
        <v>0.12</v>
      </c>
      <c r="AN1584">
        <v>3</v>
      </c>
      <c r="AO1584">
        <v>0</v>
      </c>
      <c r="AP1584" t="s">
        <v>82</v>
      </c>
      <c r="AQ1584" t="s">
        <v>73</v>
      </c>
      <c r="AR1584" t="s">
        <v>1634</v>
      </c>
      <c r="AS1584">
        <v>900</v>
      </c>
      <c r="AT1584">
        <v>917</v>
      </c>
      <c r="AU1584">
        <v>0</v>
      </c>
      <c r="AV1584">
        <v>0</v>
      </c>
      <c r="AW1584">
        <v>1.8169999999999999</v>
      </c>
      <c r="AX1584">
        <v>0.12978571428571428</v>
      </c>
      <c r="AY1584">
        <v>4.2829285714285712</v>
      </c>
      <c r="AZ1584" t="s">
        <v>74</v>
      </c>
      <c r="BA1584">
        <v>1.7170714285714288</v>
      </c>
      <c r="BB1584">
        <v>13.230049532195929</v>
      </c>
      <c r="BC1584" t="s">
        <v>76</v>
      </c>
      <c r="BD1584">
        <v>0</v>
      </c>
      <c r="BE1584" t="s">
        <v>76</v>
      </c>
      <c r="BF1584">
        <v>1.8009999999999999</v>
      </c>
      <c r="BG1584" t="s">
        <v>5822</v>
      </c>
    </row>
    <row r="1585" spans="1:59" x14ac:dyDescent="0.25">
      <c r="A1585" t="s">
        <v>1756</v>
      </c>
      <c r="B1585" t="s">
        <v>156</v>
      </c>
      <c r="C1585">
        <v>4</v>
      </c>
      <c r="D1585">
        <v>121</v>
      </c>
      <c r="E1585">
        <v>4</v>
      </c>
      <c r="F1585" t="s">
        <v>66</v>
      </c>
      <c r="G1585" t="s">
        <v>67</v>
      </c>
      <c r="H1585" t="s">
        <v>68</v>
      </c>
      <c r="I1585" t="s">
        <v>7</v>
      </c>
      <c r="J1585" t="s">
        <v>7</v>
      </c>
      <c r="K1585" t="s">
        <v>70</v>
      </c>
      <c r="L1585">
        <v>50</v>
      </c>
      <c r="M1585">
        <v>1511333</v>
      </c>
      <c r="N1585">
        <v>6</v>
      </c>
      <c r="O1585">
        <v>6</v>
      </c>
      <c r="P1585" t="s">
        <v>1632</v>
      </c>
      <c r="Q1585" t="s">
        <v>1748</v>
      </c>
      <c r="R1585">
        <v>11</v>
      </c>
      <c r="T1585">
        <v>7</v>
      </c>
      <c r="U1585">
        <v>12</v>
      </c>
      <c r="V1585">
        <v>4</v>
      </c>
      <c r="W1585">
        <v>0</v>
      </c>
      <c r="X1585">
        <v>4</v>
      </c>
      <c r="Y1585">
        <v>0</v>
      </c>
      <c r="Z1585">
        <v>11</v>
      </c>
      <c r="AA1585">
        <v>16</v>
      </c>
      <c r="AB1585">
        <v>50</v>
      </c>
      <c r="AC1585">
        <v>17</v>
      </c>
      <c r="AD1585">
        <v>8</v>
      </c>
      <c r="AE1585">
        <v>0</v>
      </c>
      <c r="AF1585">
        <v>25</v>
      </c>
      <c r="AG1585">
        <v>0</v>
      </c>
      <c r="AH1585">
        <v>33</v>
      </c>
      <c r="AI1585">
        <v>25</v>
      </c>
      <c r="AJ1585">
        <v>33</v>
      </c>
      <c r="AK1585">
        <v>33</v>
      </c>
      <c r="AL1585">
        <v>0</v>
      </c>
      <c r="AM1585">
        <v>0.12</v>
      </c>
      <c r="AN1585">
        <v>3</v>
      </c>
      <c r="AO1585">
        <v>0</v>
      </c>
      <c r="AP1585" t="s">
        <v>82</v>
      </c>
      <c r="AQ1585" t="s">
        <v>73</v>
      </c>
      <c r="AR1585" t="s">
        <v>1634</v>
      </c>
      <c r="AS1585">
        <v>1191</v>
      </c>
      <c r="AT1585">
        <v>1162</v>
      </c>
      <c r="AU1585">
        <v>0</v>
      </c>
      <c r="AV1585">
        <v>0</v>
      </c>
      <c r="AW1585">
        <v>2.3530000000000002</v>
      </c>
      <c r="AX1585">
        <v>0.13841176470588237</v>
      </c>
      <c r="AY1585">
        <v>3.4602941176470594</v>
      </c>
      <c r="AZ1585" t="s">
        <v>74</v>
      </c>
      <c r="BA1585">
        <v>2.5397058823529406</v>
      </c>
      <c r="BB1585">
        <v>18.348916277093064</v>
      </c>
      <c r="BC1585" t="s">
        <v>76</v>
      </c>
      <c r="BD1585">
        <v>0</v>
      </c>
      <c r="BE1585" t="s">
        <v>76</v>
      </c>
      <c r="BF1585">
        <v>2.4289999999999998</v>
      </c>
      <c r="BG1585" t="s">
        <v>5822</v>
      </c>
    </row>
    <row r="1586" spans="1:59" x14ac:dyDescent="0.25">
      <c r="A1586" t="s">
        <v>1757</v>
      </c>
      <c r="B1586" t="s">
        <v>156</v>
      </c>
      <c r="C1586">
        <v>4</v>
      </c>
      <c r="D1586">
        <v>122</v>
      </c>
      <c r="E1586">
        <v>4</v>
      </c>
      <c r="F1586" t="s">
        <v>66</v>
      </c>
      <c r="G1586" t="s">
        <v>67</v>
      </c>
      <c r="H1586" t="s">
        <v>68</v>
      </c>
      <c r="I1586" t="s">
        <v>7</v>
      </c>
      <c r="J1586" t="s">
        <v>7</v>
      </c>
      <c r="K1586" t="s">
        <v>70</v>
      </c>
      <c r="L1586">
        <v>50</v>
      </c>
      <c r="M1586">
        <v>1511335</v>
      </c>
      <c r="N1586">
        <v>6</v>
      </c>
      <c r="O1586">
        <v>6</v>
      </c>
      <c r="P1586" t="s">
        <v>1632</v>
      </c>
      <c r="Q1586" t="s">
        <v>1748</v>
      </c>
      <c r="R1586">
        <v>11</v>
      </c>
      <c r="T1586">
        <v>15</v>
      </c>
      <c r="U1586">
        <v>20</v>
      </c>
      <c r="V1586">
        <v>0</v>
      </c>
      <c r="W1586">
        <v>0</v>
      </c>
      <c r="X1586">
        <v>0</v>
      </c>
      <c r="Y1586">
        <v>1</v>
      </c>
      <c r="Z1586">
        <v>16</v>
      </c>
      <c r="AA1586">
        <v>21</v>
      </c>
      <c r="AB1586">
        <v>50</v>
      </c>
      <c r="AC1586">
        <v>28</v>
      </c>
      <c r="AD1586">
        <v>0</v>
      </c>
      <c r="AE1586">
        <v>2</v>
      </c>
      <c r="AF1586">
        <v>30</v>
      </c>
      <c r="AG1586">
        <v>0</v>
      </c>
      <c r="AH1586">
        <v>22</v>
      </c>
      <c r="AI1586">
        <v>20</v>
      </c>
      <c r="AJ1586">
        <v>20</v>
      </c>
      <c r="AK1586">
        <v>22</v>
      </c>
      <c r="AL1586">
        <v>0</v>
      </c>
      <c r="AM1586">
        <v>0.12</v>
      </c>
      <c r="AN1586">
        <v>1.8181818181818183</v>
      </c>
      <c r="AO1586">
        <v>0</v>
      </c>
      <c r="AP1586" t="s">
        <v>82</v>
      </c>
      <c r="AQ1586" t="s">
        <v>73</v>
      </c>
      <c r="AR1586" t="s">
        <v>1634</v>
      </c>
      <c r="AS1586">
        <v>2435</v>
      </c>
      <c r="AT1586">
        <v>2473</v>
      </c>
      <c r="AU1586">
        <v>0</v>
      </c>
      <c r="AV1586">
        <v>0</v>
      </c>
      <c r="AW1586">
        <v>4.9080000000000004</v>
      </c>
      <c r="AX1586">
        <v>0.17528571428571429</v>
      </c>
      <c r="AY1586">
        <v>5.2585714285714289</v>
      </c>
      <c r="AZ1586" t="s">
        <v>74</v>
      </c>
      <c r="BA1586">
        <v>0.7414285714285711</v>
      </c>
      <c r="BB1586">
        <v>4.2298288508557436</v>
      </c>
      <c r="BC1586" t="s">
        <v>76</v>
      </c>
      <c r="BD1586">
        <v>0</v>
      </c>
      <c r="BE1586" t="s">
        <v>76</v>
      </c>
      <c r="BF1586">
        <v>4.8940000000000001</v>
      </c>
      <c r="BG1586" t="s">
        <v>5822</v>
      </c>
    </row>
    <row r="1587" spans="1:59" x14ac:dyDescent="0.25">
      <c r="A1587" t="s">
        <v>1758</v>
      </c>
      <c r="B1587" t="s">
        <v>156</v>
      </c>
      <c r="C1587">
        <v>4</v>
      </c>
      <c r="D1587">
        <v>123</v>
      </c>
      <c r="E1587">
        <v>4</v>
      </c>
      <c r="F1587" t="s">
        <v>66</v>
      </c>
      <c r="G1587" t="s">
        <v>67</v>
      </c>
      <c r="H1587" t="s">
        <v>68</v>
      </c>
      <c r="I1587" t="s">
        <v>7</v>
      </c>
      <c r="J1587" t="s">
        <v>7</v>
      </c>
      <c r="K1587" t="s">
        <v>70</v>
      </c>
      <c r="L1587">
        <v>50</v>
      </c>
      <c r="M1587">
        <v>1511337</v>
      </c>
      <c r="N1587">
        <v>6</v>
      </c>
      <c r="O1587">
        <v>6</v>
      </c>
      <c r="P1587" t="s">
        <v>1632</v>
      </c>
      <c r="Q1587" t="s">
        <v>1748</v>
      </c>
      <c r="R1587">
        <v>11</v>
      </c>
      <c r="T1587">
        <v>2</v>
      </c>
      <c r="U1587">
        <v>7</v>
      </c>
      <c r="V1587">
        <v>5</v>
      </c>
      <c r="W1587">
        <v>0</v>
      </c>
      <c r="X1587">
        <v>5</v>
      </c>
      <c r="Y1587">
        <v>8</v>
      </c>
      <c r="Z1587">
        <v>15</v>
      </c>
      <c r="AA1587">
        <v>20</v>
      </c>
      <c r="AB1587">
        <v>50</v>
      </c>
      <c r="AC1587">
        <v>7</v>
      </c>
      <c r="AD1587">
        <v>10</v>
      </c>
      <c r="AE1587">
        <v>16</v>
      </c>
      <c r="AF1587">
        <v>33</v>
      </c>
      <c r="AG1587">
        <v>0</v>
      </c>
      <c r="AH1587">
        <v>43</v>
      </c>
      <c r="AI1587">
        <v>17</v>
      </c>
      <c r="AJ1587">
        <v>27</v>
      </c>
      <c r="AK1587">
        <v>43</v>
      </c>
      <c r="AL1587">
        <v>0</v>
      </c>
      <c r="AM1587">
        <v>0.12</v>
      </c>
      <c r="AN1587">
        <v>2.4545454545454546</v>
      </c>
      <c r="AO1587">
        <v>0</v>
      </c>
      <c r="AP1587" t="s">
        <v>82</v>
      </c>
      <c r="AQ1587" t="s">
        <v>73</v>
      </c>
      <c r="AR1587" t="s">
        <v>1634</v>
      </c>
      <c r="AS1587">
        <v>881</v>
      </c>
      <c r="AT1587">
        <v>694</v>
      </c>
      <c r="AU1587">
        <v>0</v>
      </c>
      <c r="AV1587">
        <v>0</v>
      </c>
      <c r="AW1587">
        <v>1.575</v>
      </c>
      <c r="AX1587">
        <v>0.22500000000000001</v>
      </c>
      <c r="AY1587">
        <v>7.4249999999999998</v>
      </c>
      <c r="AZ1587" t="s">
        <v>74</v>
      </c>
      <c r="BA1587">
        <v>-1.4249999999999998</v>
      </c>
      <c r="BB1587">
        <v>-6.3333333333333321</v>
      </c>
      <c r="BC1587" t="s">
        <v>81</v>
      </c>
      <c r="BD1587">
        <v>0</v>
      </c>
      <c r="BE1587" t="s">
        <v>76</v>
      </c>
      <c r="BF1587">
        <v>1.544</v>
      </c>
      <c r="BG1587" t="s">
        <v>5822</v>
      </c>
    </row>
    <row r="1588" spans="1:59" x14ac:dyDescent="0.25">
      <c r="A1588" t="s">
        <v>1759</v>
      </c>
      <c r="B1588" t="s">
        <v>156</v>
      </c>
      <c r="C1588">
        <v>4</v>
      </c>
      <c r="D1588">
        <v>124</v>
      </c>
      <c r="E1588">
        <v>4</v>
      </c>
      <c r="F1588" t="s">
        <v>66</v>
      </c>
      <c r="G1588" t="s">
        <v>67</v>
      </c>
      <c r="H1588" t="s">
        <v>68</v>
      </c>
      <c r="I1588" t="s">
        <v>7</v>
      </c>
      <c r="J1588" t="s">
        <v>7</v>
      </c>
      <c r="K1588" t="s">
        <v>70</v>
      </c>
      <c r="L1588">
        <v>50</v>
      </c>
      <c r="M1588">
        <v>1511339</v>
      </c>
      <c r="N1588">
        <v>6</v>
      </c>
      <c r="O1588">
        <v>6</v>
      </c>
      <c r="P1588" t="s">
        <v>1632</v>
      </c>
      <c r="Q1588" t="s">
        <v>1748</v>
      </c>
      <c r="R1588">
        <v>12</v>
      </c>
      <c r="T1588">
        <v>3</v>
      </c>
      <c r="U1588">
        <v>8</v>
      </c>
      <c r="V1588">
        <v>2</v>
      </c>
      <c r="W1588">
        <v>0</v>
      </c>
      <c r="X1588">
        <v>2</v>
      </c>
      <c r="Y1588">
        <v>8</v>
      </c>
      <c r="Z1588">
        <v>13</v>
      </c>
      <c r="AA1588">
        <v>18</v>
      </c>
      <c r="AB1588">
        <v>50</v>
      </c>
      <c r="AC1588">
        <v>9</v>
      </c>
      <c r="AD1588">
        <v>2</v>
      </c>
      <c r="AE1588">
        <v>16</v>
      </c>
      <c r="AF1588">
        <v>27</v>
      </c>
      <c r="AG1588">
        <v>0</v>
      </c>
      <c r="AH1588">
        <v>41</v>
      </c>
      <c r="AI1588">
        <v>23</v>
      </c>
      <c r="AJ1588">
        <v>25</v>
      </c>
      <c r="AK1588">
        <v>41</v>
      </c>
      <c r="AL1588">
        <v>0</v>
      </c>
      <c r="AM1588">
        <v>0.12</v>
      </c>
      <c r="AN1588">
        <v>2.2727272727272729</v>
      </c>
      <c r="AO1588">
        <v>0</v>
      </c>
      <c r="AP1588" t="s">
        <v>82</v>
      </c>
      <c r="AQ1588" t="s">
        <v>73</v>
      </c>
      <c r="AR1588" t="s">
        <v>1634</v>
      </c>
      <c r="AS1588">
        <v>624</v>
      </c>
      <c r="AT1588">
        <v>567</v>
      </c>
      <c r="AU1588">
        <v>0</v>
      </c>
      <c r="AV1588">
        <v>0</v>
      </c>
      <c r="AW1588">
        <v>1.1910000000000001</v>
      </c>
      <c r="AX1588">
        <v>0.13233333333333333</v>
      </c>
      <c r="AY1588">
        <v>3.573</v>
      </c>
      <c r="AZ1588" t="s">
        <v>74</v>
      </c>
      <c r="BA1588">
        <v>2.427</v>
      </c>
      <c r="BB1588">
        <v>18.340050377833755</v>
      </c>
      <c r="BC1588" t="s">
        <v>75</v>
      </c>
      <c r="BD1588">
        <v>0</v>
      </c>
      <c r="BE1588" t="s">
        <v>76</v>
      </c>
      <c r="BF1588">
        <v>1.2430000000000001</v>
      </c>
      <c r="BG1588" t="s">
        <v>5823</v>
      </c>
    </row>
    <row r="1589" spans="1:59" x14ac:dyDescent="0.25">
      <c r="A1589" t="s">
        <v>1760</v>
      </c>
      <c r="B1589" t="s">
        <v>156</v>
      </c>
      <c r="C1589">
        <v>4</v>
      </c>
      <c r="D1589">
        <v>125</v>
      </c>
      <c r="E1589">
        <v>4</v>
      </c>
      <c r="F1589" t="s">
        <v>66</v>
      </c>
      <c r="G1589" t="s">
        <v>67</v>
      </c>
      <c r="H1589" t="s">
        <v>68</v>
      </c>
      <c r="I1589" t="s">
        <v>7</v>
      </c>
      <c r="J1589" t="s">
        <v>7</v>
      </c>
      <c r="K1589" t="s">
        <v>70</v>
      </c>
      <c r="L1589">
        <v>50</v>
      </c>
      <c r="M1589">
        <v>1511341</v>
      </c>
      <c r="N1589">
        <v>6</v>
      </c>
      <c r="O1589">
        <v>6</v>
      </c>
      <c r="P1589" t="s">
        <v>1632</v>
      </c>
      <c r="Q1589" t="s">
        <v>1748</v>
      </c>
      <c r="R1589">
        <v>12</v>
      </c>
      <c r="T1589">
        <v>9</v>
      </c>
      <c r="U1589">
        <v>14</v>
      </c>
      <c r="V1589">
        <v>0</v>
      </c>
      <c r="W1589">
        <v>0</v>
      </c>
      <c r="X1589">
        <v>0</v>
      </c>
      <c r="Y1589">
        <v>0</v>
      </c>
      <c r="Z1589">
        <v>9</v>
      </c>
      <c r="AA1589">
        <v>14</v>
      </c>
      <c r="AB1589">
        <v>50</v>
      </c>
      <c r="AC1589">
        <v>20</v>
      </c>
      <c r="AD1589">
        <v>0</v>
      </c>
      <c r="AE1589">
        <v>0</v>
      </c>
      <c r="AF1589">
        <v>20</v>
      </c>
      <c r="AG1589">
        <v>0</v>
      </c>
      <c r="AH1589">
        <v>30</v>
      </c>
      <c r="AI1589">
        <v>30</v>
      </c>
      <c r="AJ1589">
        <v>30</v>
      </c>
      <c r="AK1589">
        <v>30</v>
      </c>
      <c r="AL1589">
        <v>0</v>
      </c>
      <c r="AM1589">
        <v>0.12</v>
      </c>
      <c r="AN1589">
        <v>2.7272727272727275</v>
      </c>
      <c r="AO1589">
        <v>0</v>
      </c>
      <c r="AP1589" t="s">
        <v>82</v>
      </c>
      <c r="AQ1589" t="s">
        <v>73</v>
      </c>
      <c r="AR1589" t="s">
        <v>1634</v>
      </c>
      <c r="AS1589">
        <v>1391</v>
      </c>
      <c r="AT1589">
        <v>1375</v>
      </c>
      <c r="AU1589">
        <v>0</v>
      </c>
      <c r="AV1589">
        <v>0</v>
      </c>
      <c r="AW1589">
        <v>2.766</v>
      </c>
      <c r="AX1589">
        <v>0.13830000000000001</v>
      </c>
      <c r="AY1589">
        <v>2.766</v>
      </c>
      <c r="AZ1589" t="s">
        <v>74</v>
      </c>
      <c r="BA1589">
        <v>3.234</v>
      </c>
      <c r="BB1589">
        <v>23.383947939262473</v>
      </c>
      <c r="BC1589" t="s">
        <v>76</v>
      </c>
      <c r="BD1589">
        <v>0</v>
      </c>
      <c r="BE1589" t="s">
        <v>76</v>
      </c>
      <c r="BF1589">
        <v>2.831</v>
      </c>
      <c r="BG1589" t="s">
        <v>5823</v>
      </c>
    </row>
    <row r="1590" spans="1:59" x14ac:dyDescent="0.25">
      <c r="A1590" t="s">
        <v>1761</v>
      </c>
      <c r="B1590" t="s">
        <v>156</v>
      </c>
      <c r="C1590">
        <v>4</v>
      </c>
      <c r="D1590">
        <v>126</v>
      </c>
      <c r="E1590">
        <v>4</v>
      </c>
      <c r="F1590" t="s">
        <v>66</v>
      </c>
      <c r="G1590" t="s">
        <v>67</v>
      </c>
      <c r="H1590" t="s">
        <v>68</v>
      </c>
      <c r="I1590" t="s">
        <v>7</v>
      </c>
      <c r="J1590" t="s">
        <v>7</v>
      </c>
      <c r="K1590" t="s">
        <v>70</v>
      </c>
      <c r="L1590">
        <v>50</v>
      </c>
      <c r="M1590">
        <v>1511343</v>
      </c>
      <c r="N1590">
        <v>6</v>
      </c>
      <c r="O1590">
        <v>6</v>
      </c>
      <c r="P1590" t="s">
        <v>1632</v>
      </c>
      <c r="Q1590" t="s">
        <v>1748</v>
      </c>
      <c r="R1590">
        <v>12</v>
      </c>
      <c r="T1590">
        <v>2</v>
      </c>
      <c r="U1590">
        <v>7</v>
      </c>
      <c r="V1590">
        <v>3</v>
      </c>
      <c r="W1590">
        <v>0</v>
      </c>
      <c r="X1590">
        <v>3</v>
      </c>
      <c r="Y1590">
        <v>1</v>
      </c>
      <c r="Z1590">
        <v>6</v>
      </c>
      <c r="AA1590">
        <v>11</v>
      </c>
      <c r="AB1590">
        <v>50</v>
      </c>
      <c r="AC1590">
        <v>9</v>
      </c>
      <c r="AD1590">
        <v>5</v>
      </c>
      <c r="AE1590">
        <v>1</v>
      </c>
      <c r="AF1590">
        <v>15</v>
      </c>
      <c r="AG1590">
        <v>0</v>
      </c>
      <c r="AH1590">
        <v>41</v>
      </c>
      <c r="AI1590">
        <v>35</v>
      </c>
      <c r="AJ1590">
        <v>40</v>
      </c>
      <c r="AK1590">
        <v>41</v>
      </c>
      <c r="AL1590">
        <v>0</v>
      </c>
      <c r="AM1590">
        <v>0.12</v>
      </c>
      <c r="AN1590">
        <v>3.6363636363636367</v>
      </c>
      <c r="AO1590">
        <v>0</v>
      </c>
      <c r="AP1590" t="s">
        <v>82</v>
      </c>
      <c r="AQ1590" t="s">
        <v>73</v>
      </c>
      <c r="AR1590" t="s">
        <v>1634</v>
      </c>
      <c r="AS1590">
        <v>489</v>
      </c>
      <c r="AT1590">
        <v>483</v>
      </c>
      <c r="AU1590">
        <v>0</v>
      </c>
      <c r="AV1590">
        <v>0</v>
      </c>
      <c r="AW1590">
        <v>0.97199999999999998</v>
      </c>
      <c r="AX1590">
        <v>0.108</v>
      </c>
      <c r="AY1590">
        <v>1.6199999999999999</v>
      </c>
      <c r="AZ1590" t="s">
        <v>74</v>
      </c>
      <c r="BA1590">
        <v>4.38</v>
      </c>
      <c r="BB1590">
        <v>40.555555555555557</v>
      </c>
      <c r="BC1590" t="s">
        <v>76</v>
      </c>
      <c r="BD1590">
        <v>0</v>
      </c>
      <c r="BE1590" t="s">
        <v>76</v>
      </c>
      <c r="BF1590">
        <v>0.996</v>
      </c>
      <c r="BG1590" t="s">
        <v>5823</v>
      </c>
    </row>
    <row r="1591" spans="1:59" x14ac:dyDescent="0.25">
      <c r="A1591" t="s">
        <v>1762</v>
      </c>
      <c r="B1591" t="s">
        <v>156</v>
      </c>
      <c r="C1591">
        <v>4</v>
      </c>
      <c r="D1591">
        <v>127</v>
      </c>
      <c r="E1591">
        <v>4</v>
      </c>
      <c r="F1591" t="s">
        <v>66</v>
      </c>
      <c r="G1591" t="s">
        <v>67</v>
      </c>
      <c r="H1591" t="s">
        <v>68</v>
      </c>
      <c r="I1591" t="s">
        <v>7</v>
      </c>
      <c r="J1591" t="s">
        <v>7</v>
      </c>
      <c r="K1591" t="s">
        <v>70</v>
      </c>
      <c r="L1591">
        <v>50</v>
      </c>
      <c r="M1591">
        <v>1511345</v>
      </c>
      <c r="N1591">
        <v>6</v>
      </c>
      <c r="O1591">
        <v>6</v>
      </c>
      <c r="P1591" t="s">
        <v>1632</v>
      </c>
      <c r="Q1591" t="s">
        <v>1748</v>
      </c>
      <c r="R1591">
        <v>12</v>
      </c>
      <c r="T1591">
        <v>3</v>
      </c>
      <c r="U1591">
        <v>8</v>
      </c>
      <c r="V1591">
        <v>4</v>
      </c>
      <c r="W1591">
        <v>0</v>
      </c>
      <c r="X1591">
        <v>4</v>
      </c>
      <c r="Y1591">
        <v>1</v>
      </c>
      <c r="Z1591">
        <v>8</v>
      </c>
      <c r="AA1591">
        <v>13</v>
      </c>
      <c r="AB1591">
        <v>50</v>
      </c>
      <c r="AC1591">
        <v>9</v>
      </c>
      <c r="AD1591">
        <v>8</v>
      </c>
      <c r="AE1591">
        <v>2</v>
      </c>
      <c r="AF1591">
        <v>19</v>
      </c>
      <c r="AG1591">
        <v>0</v>
      </c>
      <c r="AH1591">
        <v>41</v>
      </c>
      <c r="AI1591">
        <v>31</v>
      </c>
      <c r="AJ1591">
        <v>39</v>
      </c>
      <c r="AK1591">
        <v>41</v>
      </c>
      <c r="AL1591">
        <v>0</v>
      </c>
      <c r="AM1591">
        <v>0.12</v>
      </c>
      <c r="AN1591">
        <v>3.5454545454545454</v>
      </c>
      <c r="AO1591">
        <v>0</v>
      </c>
      <c r="AP1591" t="s">
        <v>82</v>
      </c>
      <c r="AQ1591" t="s">
        <v>73</v>
      </c>
      <c r="AR1591" t="s">
        <v>1634</v>
      </c>
      <c r="AS1591">
        <v>635</v>
      </c>
      <c r="AT1591">
        <v>577</v>
      </c>
      <c r="AU1591">
        <v>0</v>
      </c>
      <c r="AV1591">
        <v>0</v>
      </c>
      <c r="AW1591">
        <v>1.212</v>
      </c>
      <c r="AX1591">
        <v>0.13466666666666666</v>
      </c>
      <c r="AY1591">
        <v>2.5586666666666664</v>
      </c>
      <c r="AZ1591" t="s">
        <v>74</v>
      </c>
      <c r="BA1591">
        <v>3.4413333333333336</v>
      </c>
      <c r="BB1591">
        <v>25.554455445544559</v>
      </c>
      <c r="BC1591" t="s">
        <v>76</v>
      </c>
      <c r="BD1591">
        <v>0</v>
      </c>
      <c r="BE1591" t="s">
        <v>76</v>
      </c>
      <c r="BF1591">
        <v>1.2130000000000001</v>
      </c>
      <c r="BG1591" t="s">
        <v>5823</v>
      </c>
    </row>
    <row r="1592" spans="1:59" x14ac:dyDescent="0.25">
      <c r="A1592" t="s">
        <v>1763</v>
      </c>
      <c r="B1592" t="s">
        <v>156</v>
      </c>
      <c r="C1592">
        <v>4</v>
      </c>
      <c r="D1592">
        <v>128</v>
      </c>
      <c r="E1592">
        <v>4</v>
      </c>
      <c r="F1592" t="s">
        <v>66</v>
      </c>
      <c r="G1592" t="s">
        <v>67</v>
      </c>
      <c r="H1592" t="s">
        <v>68</v>
      </c>
      <c r="I1592" t="s">
        <v>7</v>
      </c>
      <c r="J1592" t="s">
        <v>7</v>
      </c>
      <c r="K1592" t="s">
        <v>70</v>
      </c>
      <c r="L1592">
        <v>50</v>
      </c>
      <c r="M1592">
        <v>1511347</v>
      </c>
      <c r="N1592">
        <v>6</v>
      </c>
      <c r="O1592">
        <v>6</v>
      </c>
      <c r="P1592" t="s">
        <v>1632</v>
      </c>
      <c r="Q1592" t="s">
        <v>1748</v>
      </c>
      <c r="R1592">
        <v>12</v>
      </c>
      <c r="T1592">
        <v>10</v>
      </c>
      <c r="U1592">
        <v>15</v>
      </c>
      <c r="V1592">
        <v>3</v>
      </c>
      <c r="W1592">
        <v>0</v>
      </c>
      <c r="X1592">
        <v>3</v>
      </c>
      <c r="Y1592">
        <v>1</v>
      </c>
      <c r="Z1592">
        <v>14</v>
      </c>
      <c r="AA1592">
        <v>19</v>
      </c>
      <c r="AB1592">
        <v>50</v>
      </c>
      <c r="AC1592">
        <v>21</v>
      </c>
      <c r="AD1592">
        <v>4</v>
      </c>
      <c r="AE1592">
        <v>2</v>
      </c>
      <c r="AF1592">
        <v>27</v>
      </c>
      <c r="AG1592">
        <v>0</v>
      </c>
      <c r="AH1592">
        <v>29</v>
      </c>
      <c r="AI1592">
        <v>23</v>
      </c>
      <c r="AJ1592">
        <v>27</v>
      </c>
      <c r="AK1592">
        <v>29</v>
      </c>
      <c r="AL1592">
        <v>0</v>
      </c>
      <c r="AM1592">
        <v>0.12</v>
      </c>
      <c r="AN1592">
        <v>2.4545454545454546</v>
      </c>
      <c r="AO1592">
        <v>0</v>
      </c>
      <c r="AP1592" t="s">
        <v>82</v>
      </c>
      <c r="AQ1592" t="s">
        <v>73</v>
      </c>
      <c r="AR1592" t="s">
        <v>1634</v>
      </c>
      <c r="AS1592">
        <v>1508</v>
      </c>
      <c r="AT1592">
        <v>1821</v>
      </c>
      <c r="AU1592">
        <v>0</v>
      </c>
      <c r="AV1592">
        <v>0</v>
      </c>
      <c r="AW1592">
        <v>3.3290000000000002</v>
      </c>
      <c r="AX1592">
        <v>0.15852380952380954</v>
      </c>
      <c r="AY1592">
        <v>4.2801428571428577</v>
      </c>
      <c r="AZ1592" t="s">
        <v>74</v>
      </c>
      <c r="BA1592">
        <v>1.7198571428571423</v>
      </c>
      <c r="BB1592">
        <v>10.849203965154697</v>
      </c>
      <c r="BC1592" t="s">
        <v>76</v>
      </c>
      <c r="BD1592">
        <v>0</v>
      </c>
      <c r="BE1592" t="s">
        <v>76</v>
      </c>
      <c r="BF1592">
        <v>3.3479999999999999</v>
      </c>
      <c r="BG1592" t="s">
        <v>5823</v>
      </c>
    </row>
    <row r="1593" spans="1:59" x14ac:dyDescent="0.25">
      <c r="A1593" t="s">
        <v>1764</v>
      </c>
      <c r="B1593" t="s">
        <v>156</v>
      </c>
      <c r="C1593">
        <v>4</v>
      </c>
      <c r="D1593">
        <v>129</v>
      </c>
      <c r="E1593">
        <v>4</v>
      </c>
      <c r="F1593" t="s">
        <v>66</v>
      </c>
      <c r="G1593" t="s">
        <v>67</v>
      </c>
      <c r="H1593" t="s">
        <v>77</v>
      </c>
      <c r="I1593" t="s">
        <v>5</v>
      </c>
      <c r="J1593" t="s">
        <v>78</v>
      </c>
      <c r="K1593" t="s">
        <v>70</v>
      </c>
      <c r="L1593">
        <v>50</v>
      </c>
      <c r="M1593">
        <v>1511349</v>
      </c>
      <c r="N1593">
        <v>5</v>
      </c>
      <c r="O1593">
        <v>6</v>
      </c>
      <c r="P1593" t="s">
        <v>1632</v>
      </c>
      <c r="Q1593" t="s">
        <v>1748</v>
      </c>
      <c r="R1593">
        <v>12</v>
      </c>
      <c r="T1593">
        <v>0</v>
      </c>
      <c r="U1593">
        <v>4</v>
      </c>
      <c r="V1593">
        <v>0</v>
      </c>
      <c r="W1593">
        <v>0</v>
      </c>
      <c r="X1593">
        <v>0</v>
      </c>
      <c r="Y1593">
        <v>0</v>
      </c>
      <c r="Z1593">
        <v>0</v>
      </c>
      <c r="AA1593">
        <v>4</v>
      </c>
      <c r="AB1593">
        <v>50</v>
      </c>
      <c r="AC1593">
        <v>4</v>
      </c>
      <c r="AD1593">
        <v>0</v>
      </c>
      <c r="AE1593">
        <v>0</v>
      </c>
      <c r="AF1593">
        <v>4</v>
      </c>
      <c r="AG1593">
        <v>0</v>
      </c>
      <c r="AH1593">
        <v>46</v>
      </c>
      <c r="AI1593">
        <v>46</v>
      </c>
      <c r="AJ1593">
        <v>46</v>
      </c>
      <c r="AK1593">
        <v>46</v>
      </c>
      <c r="AL1593">
        <v>0</v>
      </c>
      <c r="AM1593">
        <v>0.1</v>
      </c>
      <c r="AN1593">
        <v>4.1818181818181817</v>
      </c>
      <c r="AO1593">
        <v>0</v>
      </c>
      <c r="AP1593" t="s">
        <v>79</v>
      </c>
      <c r="AQ1593" t="s">
        <v>73</v>
      </c>
      <c r="AR1593" t="s">
        <v>1634</v>
      </c>
      <c r="AS1593">
        <v>0</v>
      </c>
      <c r="AT1593">
        <v>0</v>
      </c>
      <c r="AU1593">
        <v>0</v>
      </c>
      <c r="AV1593">
        <v>0</v>
      </c>
      <c r="AW1593">
        <v>0</v>
      </c>
      <c r="AX1593">
        <v>0</v>
      </c>
      <c r="AY1593">
        <v>0</v>
      </c>
      <c r="AZ1593" t="s">
        <v>80</v>
      </c>
      <c r="BA1593">
        <v>5</v>
      </c>
      <c r="BB1593">
        <v>0</v>
      </c>
      <c r="BC1593" t="s">
        <v>76</v>
      </c>
      <c r="BD1593">
        <v>0</v>
      </c>
      <c r="BE1593" t="s">
        <v>76</v>
      </c>
      <c r="BF1593">
        <v>4.8045679999999997</v>
      </c>
      <c r="BG1593" t="s">
        <v>5823</v>
      </c>
    </row>
    <row r="1594" spans="1:59" x14ac:dyDescent="0.25">
      <c r="A1594" t="s">
        <v>1765</v>
      </c>
      <c r="B1594" t="s">
        <v>156</v>
      </c>
      <c r="C1594">
        <v>4</v>
      </c>
      <c r="D1594">
        <v>130</v>
      </c>
      <c r="E1594">
        <v>4</v>
      </c>
      <c r="F1594" t="s">
        <v>66</v>
      </c>
      <c r="G1594" t="s">
        <v>67</v>
      </c>
      <c r="H1594" t="s">
        <v>68</v>
      </c>
      <c r="I1594" t="s">
        <v>7</v>
      </c>
      <c r="J1594" t="s">
        <v>7</v>
      </c>
      <c r="K1594" t="s">
        <v>70</v>
      </c>
      <c r="L1594">
        <v>50</v>
      </c>
      <c r="M1594">
        <v>1511351</v>
      </c>
      <c r="N1594">
        <v>6</v>
      </c>
      <c r="O1594">
        <v>6</v>
      </c>
      <c r="P1594" t="s">
        <v>1632</v>
      </c>
      <c r="Q1594" t="s">
        <v>1748</v>
      </c>
      <c r="R1594">
        <v>12</v>
      </c>
      <c r="T1594">
        <v>2</v>
      </c>
      <c r="U1594">
        <v>7</v>
      </c>
      <c r="V1594">
        <v>2</v>
      </c>
      <c r="W1594">
        <v>0</v>
      </c>
      <c r="X1594">
        <v>2</v>
      </c>
      <c r="Y1594">
        <v>1</v>
      </c>
      <c r="Z1594">
        <v>5</v>
      </c>
      <c r="AA1594">
        <v>10</v>
      </c>
      <c r="AB1594">
        <v>50</v>
      </c>
      <c r="AC1594">
        <v>9</v>
      </c>
      <c r="AD1594">
        <v>3</v>
      </c>
      <c r="AE1594">
        <v>2</v>
      </c>
      <c r="AF1594">
        <v>14</v>
      </c>
      <c r="AG1594">
        <v>0</v>
      </c>
      <c r="AH1594">
        <v>41</v>
      </c>
      <c r="AI1594">
        <v>36</v>
      </c>
      <c r="AJ1594">
        <v>39</v>
      </c>
      <c r="AK1594">
        <v>41</v>
      </c>
      <c r="AL1594">
        <v>0</v>
      </c>
      <c r="AM1594">
        <v>0.12</v>
      </c>
      <c r="AN1594">
        <v>3.5454545454545454</v>
      </c>
      <c r="AO1594">
        <v>0</v>
      </c>
      <c r="AP1594" t="s">
        <v>82</v>
      </c>
      <c r="AQ1594" t="s">
        <v>73</v>
      </c>
      <c r="AR1594" t="s">
        <v>1634</v>
      </c>
      <c r="AS1594">
        <v>670</v>
      </c>
      <c r="AT1594">
        <v>614</v>
      </c>
      <c r="AU1594">
        <v>0</v>
      </c>
      <c r="AV1594">
        <v>0</v>
      </c>
      <c r="AW1594">
        <v>1.284</v>
      </c>
      <c r="AX1594">
        <v>0.14266666666666666</v>
      </c>
      <c r="AY1594">
        <v>1.9973333333333332</v>
      </c>
      <c r="AZ1594" t="s">
        <v>74</v>
      </c>
      <c r="BA1594">
        <v>4.0026666666666664</v>
      </c>
      <c r="BB1594">
        <v>28.056074766355138</v>
      </c>
      <c r="BC1594" t="s">
        <v>76</v>
      </c>
      <c r="BD1594">
        <v>0</v>
      </c>
      <c r="BE1594" t="s">
        <v>76</v>
      </c>
      <c r="BF1594">
        <v>1.2989999999999999</v>
      </c>
      <c r="BG1594" t="s">
        <v>5823</v>
      </c>
    </row>
    <row r="1595" spans="1:59" x14ac:dyDescent="0.25">
      <c r="A1595" t="s">
        <v>1766</v>
      </c>
      <c r="B1595" t="s">
        <v>156</v>
      </c>
      <c r="C1595">
        <v>4</v>
      </c>
      <c r="D1595">
        <v>131</v>
      </c>
      <c r="E1595">
        <v>4</v>
      </c>
      <c r="F1595" t="s">
        <v>66</v>
      </c>
      <c r="G1595" t="s">
        <v>67</v>
      </c>
      <c r="H1595" t="s">
        <v>68</v>
      </c>
      <c r="I1595" t="s">
        <v>7</v>
      </c>
      <c r="J1595" t="s">
        <v>7</v>
      </c>
      <c r="K1595" t="s">
        <v>70</v>
      </c>
      <c r="L1595">
        <v>50</v>
      </c>
      <c r="M1595">
        <v>1511353</v>
      </c>
      <c r="N1595">
        <v>6</v>
      </c>
      <c r="O1595">
        <v>6</v>
      </c>
      <c r="P1595" t="s">
        <v>1632</v>
      </c>
      <c r="Q1595" t="s">
        <v>1748</v>
      </c>
      <c r="R1595">
        <v>12</v>
      </c>
      <c r="T1595">
        <v>5</v>
      </c>
      <c r="U1595">
        <v>10</v>
      </c>
      <c r="V1595">
        <v>2</v>
      </c>
      <c r="W1595">
        <v>0</v>
      </c>
      <c r="X1595">
        <v>2</v>
      </c>
      <c r="Y1595">
        <v>2</v>
      </c>
      <c r="Z1595">
        <v>9</v>
      </c>
      <c r="AA1595">
        <v>14</v>
      </c>
      <c r="AB1595">
        <v>50</v>
      </c>
      <c r="AC1595">
        <v>13</v>
      </c>
      <c r="AD1595">
        <v>4</v>
      </c>
      <c r="AE1595">
        <v>4</v>
      </c>
      <c r="AF1595">
        <v>21</v>
      </c>
      <c r="AG1595">
        <v>0</v>
      </c>
      <c r="AH1595">
        <v>37</v>
      </c>
      <c r="AI1595">
        <v>29</v>
      </c>
      <c r="AJ1595">
        <v>33</v>
      </c>
      <c r="AK1595">
        <v>37</v>
      </c>
      <c r="AL1595">
        <v>0</v>
      </c>
      <c r="AM1595">
        <v>0.12</v>
      </c>
      <c r="AN1595">
        <v>3</v>
      </c>
      <c r="AO1595">
        <v>0</v>
      </c>
      <c r="AP1595" t="s">
        <v>82</v>
      </c>
      <c r="AQ1595" t="s">
        <v>73</v>
      </c>
      <c r="AR1595" t="s">
        <v>1634</v>
      </c>
      <c r="AS1595">
        <v>1224</v>
      </c>
      <c r="AT1595">
        <v>1238</v>
      </c>
      <c r="AU1595">
        <v>0</v>
      </c>
      <c r="AV1595">
        <v>0</v>
      </c>
      <c r="AW1595">
        <v>2.4620000000000002</v>
      </c>
      <c r="AX1595">
        <v>0.1893846153846154</v>
      </c>
      <c r="AY1595">
        <v>3.9770769230769236</v>
      </c>
      <c r="AZ1595" t="s">
        <v>74</v>
      </c>
      <c r="BA1595">
        <v>2.0229230769230764</v>
      </c>
      <c r="BB1595">
        <v>10.681559707554829</v>
      </c>
      <c r="BC1595" t="s">
        <v>76</v>
      </c>
      <c r="BD1595">
        <v>0</v>
      </c>
      <c r="BE1595" t="s">
        <v>76</v>
      </c>
      <c r="BF1595">
        <v>2.4540000000000002</v>
      </c>
      <c r="BG1595" t="s">
        <v>5823</v>
      </c>
    </row>
    <row r="1596" spans="1:59" x14ac:dyDescent="0.25">
      <c r="A1596" t="s">
        <v>1767</v>
      </c>
      <c r="B1596" t="s">
        <v>156</v>
      </c>
      <c r="C1596">
        <v>4</v>
      </c>
      <c r="D1596">
        <v>132</v>
      </c>
      <c r="E1596">
        <v>4</v>
      </c>
      <c r="F1596" t="s">
        <v>66</v>
      </c>
      <c r="G1596" t="s">
        <v>67</v>
      </c>
      <c r="H1596" t="s">
        <v>68</v>
      </c>
      <c r="I1596" t="s">
        <v>7</v>
      </c>
      <c r="J1596" t="s">
        <v>7</v>
      </c>
      <c r="K1596" t="s">
        <v>70</v>
      </c>
      <c r="L1596">
        <v>50</v>
      </c>
      <c r="M1596">
        <v>1511355</v>
      </c>
      <c r="N1596">
        <v>6</v>
      </c>
      <c r="O1596">
        <v>6</v>
      </c>
      <c r="P1596" t="s">
        <v>1632</v>
      </c>
      <c r="Q1596" t="s">
        <v>1748</v>
      </c>
      <c r="R1596">
        <v>12</v>
      </c>
      <c r="T1596">
        <v>9</v>
      </c>
      <c r="U1596">
        <v>14</v>
      </c>
      <c r="V1596">
        <v>1</v>
      </c>
      <c r="W1596">
        <v>0</v>
      </c>
      <c r="X1596">
        <v>1</v>
      </c>
      <c r="Y1596">
        <v>3</v>
      </c>
      <c r="Z1596">
        <v>13</v>
      </c>
      <c r="AA1596">
        <v>18</v>
      </c>
      <c r="AB1596">
        <v>50</v>
      </c>
      <c r="AC1596">
        <v>22</v>
      </c>
      <c r="AD1596">
        <v>1</v>
      </c>
      <c r="AE1596">
        <v>6</v>
      </c>
      <c r="AF1596">
        <v>29</v>
      </c>
      <c r="AG1596">
        <v>0</v>
      </c>
      <c r="AH1596">
        <v>28</v>
      </c>
      <c r="AI1596">
        <v>21</v>
      </c>
      <c r="AJ1596">
        <v>22</v>
      </c>
      <c r="AK1596">
        <v>28</v>
      </c>
      <c r="AL1596">
        <v>0</v>
      </c>
      <c r="AM1596">
        <v>0.12</v>
      </c>
      <c r="AN1596">
        <v>2</v>
      </c>
      <c r="AO1596">
        <v>0</v>
      </c>
      <c r="AP1596" t="s">
        <v>82</v>
      </c>
      <c r="AQ1596" t="s">
        <v>73</v>
      </c>
      <c r="AR1596" t="s">
        <v>1634</v>
      </c>
      <c r="AS1596">
        <v>1922</v>
      </c>
      <c r="AT1596">
        <v>1907</v>
      </c>
      <c r="AU1596">
        <v>0</v>
      </c>
      <c r="AV1596">
        <v>0</v>
      </c>
      <c r="AW1596">
        <v>3.8290000000000002</v>
      </c>
      <c r="AX1596">
        <v>0.17404545454545456</v>
      </c>
      <c r="AY1596">
        <v>5.0473181818181825</v>
      </c>
      <c r="AZ1596" t="s">
        <v>74</v>
      </c>
      <c r="BA1596">
        <v>0.95268181818181752</v>
      </c>
      <c r="BB1596">
        <v>5.4737529381039396</v>
      </c>
      <c r="BC1596" t="s">
        <v>76</v>
      </c>
      <c r="BD1596">
        <v>0</v>
      </c>
      <c r="BE1596" t="s">
        <v>76</v>
      </c>
      <c r="BF1596">
        <v>3.7349999999999999</v>
      </c>
      <c r="BG1596" t="s">
        <v>5823</v>
      </c>
    </row>
    <row r="1597" spans="1:59" x14ac:dyDescent="0.25">
      <c r="A1597" t="s">
        <v>1768</v>
      </c>
      <c r="B1597" t="s">
        <v>156</v>
      </c>
      <c r="C1597">
        <v>4</v>
      </c>
      <c r="D1597">
        <v>133</v>
      </c>
      <c r="E1597">
        <v>4</v>
      </c>
      <c r="F1597" t="s">
        <v>66</v>
      </c>
      <c r="G1597" t="s">
        <v>67</v>
      </c>
      <c r="H1597" t="s">
        <v>68</v>
      </c>
      <c r="I1597" t="s">
        <v>7</v>
      </c>
      <c r="J1597" t="s">
        <v>7</v>
      </c>
      <c r="K1597" t="s">
        <v>70</v>
      </c>
      <c r="L1597">
        <v>50</v>
      </c>
      <c r="M1597">
        <v>1511357</v>
      </c>
      <c r="N1597">
        <v>6</v>
      </c>
      <c r="O1597">
        <v>6</v>
      </c>
      <c r="P1597" t="s">
        <v>1632</v>
      </c>
      <c r="Q1597" t="s">
        <v>1748</v>
      </c>
      <c r="R1597">
        <v>12</v>
      </c>
      <c r="T1597">
        <v>8</v>
      </c>
      <c r="U1597">
        <v>13</v>
      </c>
      <c r="V1597">
        <v>3</v>
      </c>
      <c r="W1597">
        <v>0</v>
      </c>
      <c r="X1597">
        <v>3</v>
      </c>
      <c r="Y1597">
        <v>4</v>
      </c>
      <c r="Z1597">
        <v>15</v>
      </c>
      <c r="AA1597">
        <v>20</v>
      </c>
      <c r="AB1597">
        <v>50</v>
      </c>
      <c r="AC1597">
        <v>17</v>
      </c>
      <c r="AD1597">
        <v>5</v>
      </c>
      <c r="AE1597">
        <v>7</v>
      </c>
      <c r="AF1597">
        <v>29</v>
      </c>
      <c r="AG1597">
        <v>0</v>
      </c>
      <c r="AH1597">
        <v>33</v>
      </c>
      <c r="AI1597">
        <v>21</v>
      </c>
      <c r="AJ1597">
        <v>26</v>
      </c>
      <c r="AK1597">
        <v>33</v>
      </c>
      <c r="AL1597">
        <v>0</v>
      </c>
      <c r="AM1597">
        <v>0.12</v>
      </c>
      <c r="AN1597">
        <v>2.3636363636363638</v>
      </c>
      <c r="AO1597">
        <v>0</v>
      </c>
      <c r="AP1597" t="s">
        <v>82</v>
      </c>
      <c r="AQ1597" t="s">
        <v>73</v>
      </c>
      <c r="AR1597" t="s">
        <v>1634</v>
      </c>
      <c r="AS1597">
        <v>619</v>
      </c>
      <c r="AT1597">
        <v>1352</v>
      </c>
      <c r="AU1597">
        <v>0</v>
      </c>
      <c r="AV1597">
        <v>0</v>
      </c>
      <c r="AW1597">
        <v>1.9710000000000001</v>
      </c>
      <c r="AX1597">
        <v>0.11594117647058824</v>
      </c>
      <c r="AY1597">
        <v>3.3622941176470591</v>
      </c>
      <c r="AZ1597" t="s">
        <v>74</v>
      </c>
      <c r="BA1597">
        <v>2.6377058823529409</v>
      </c>
      <c r="BB1597">
        <v>22.750380517503803</v>
      </c>
      <c r="BC1597" t="s">
        <v>76</v>
      </c>
      <c r="BD1597">
        <v>0</v>
      </c>
      <c r="BE1597" t="s">
        <v>76</v>
      </c>
      <c r="BF1597">
        <v>2.0329999999999999</v>
      </c>
      <c r="BG1597" t="s">
        <v>5823</v>
      </c>
    </row>
    <row r="1598" spans="1:59" x14ac:dyDescent="0.25">
      <c r="A1598" t="s">
        <v>1769</v>
      </c>
      <c r="B1598" t="s">
        <v>156</v>
      </c>
      <c r="C1598">
        <v>4</v>
      </c>
      <c r="D1598">
        <v>134</v>
      </c>
      <c r="E1598">
        <v>4</v>
      </c>
      <c r="F1598" t="s">
        <v>66</v>
      </c>
      <c r="G1598" t="s">
        <v>67</v>
      </c>
      <c r="H1598" t="s">
        <v>68</v>
      </c>
      <c r="I1598" t="s">
        <v>7</v>
      </c>
      <c r="J1598" t="s">
        <v>7</v>
      </c>
      <c r="K1598" t="s">
        <v>70</v>
      </c>
      <c r="L1598">
        <v>50</v>
      </c>
      <c r="M1598">
        <v>1511359</v>
      </c>
      <c r="N1598">
        <v>6</v>
      </c>
      <c r="O1598">
        <v>6</v>
      </c>
      <c r="P1598" t="s">
        <v>1632</v>
      </c>
      <c r="Q1598" t="s">
        <v>1748</v>
      </c>
      <c r="R1598">
        <v>12</v>
      </c>
      <c r="T1598">
        <v>4</v>
      </c>
      <c r="U1598">
        <v>9</v>
      </c>
      <c r="V1598">
        <v>2</v>
      </c>
      <c r="W1598">
        <v>0</v>
      </c>
      <c r="X1598">
        <v>2</v>
      </c>
      <c r="Y1598">
        <v>0</v>
      </c>
      <c r="Z1598">
        <v>6</v>
      </c>
      <c r="AA1598">
        <v>11</v>
      </c>
      <c r="AB1598">
        <v>50</v>
      </c>
      <c r="AC1598">
        <v>11</v>
      </c>
      <c r="AD1598">
        <v>2</v>
      </c>
      <c r="AE1598">
        <v>0</v>
      </c>
      <c r="AF1598">
        <v>13</v>
      </c>
      <c r="AG1598">
        <v>0</v>
      </c>
      <c r="AH1598">
        <v>39</v>
      </c>
      <c r="AI1598">
        <v>37</v>
      </c>
      <c r="AJ1598">
        <v>39</v>
      </c>
      <c r="AK1598">
        <v>39</v>
      </c>
      <c r="AL1598">
        <v>0</v>
      </c>
      <c r="AM1598">
        <v>0.12</v>
      </c>
      <c r="AN1598">
        <v>3.5454545454545454</v>
      </c>
      <c r="AO1598">
        <v>0</v>
      </c>
      <c r="AP1598" t="s">
        <v>82</v>
      </c>
      <c r="AQ1598" t="s">
        <v>73</v>
      </c>
      <c r="AR1598" t="s">
        <v>1634</v>
      </c>
      <c r="AS1598">
        <v>2216</v>
      </c>
      <c r="AT1598">
        <v>797</v>
      </c>
      <c r="AU1598">
        <v>0</v>
      </c>
      <c r="AV1598">
        <v>0</v>
      </c>
      <c r="AW1598">
        <v>3.0129999999999999</v>
      </c>
      <c r="AX1598">
        <v>0.27390909090909088</v>
      </c>
      <c r="AY1598">
        <v>3.5608181818181812</v>
      </c>
      <c r="AZ1598" t="s">
        <v>74</v>
      </c>
      <c r="BA1598">
        <v>2.4391818181818188</v>
      </c>
      <c r="BB1598">
        <v>8.9050779953534711</v>
      </c>
      <c r="BC1598" t="s">
        <v>81</v>
      </c>
      <c r="BD1598">
        <v>0</v>
      </c>
      <c r="BE1598" t="s">
        <v>76</v>
      </c>
      <c r="BF1598">
        <v>2.8220000000000001</v>
      </c>
      <c r="BG1598" t="s">
        <v>5823</v>
      </c>
    </row>
    <row r="1599" spans="1:59" x14ac:dyDescent="0.25">
      <c r="A1599" t="s">
        <v>2710</v>
      </c>
      <c r="B1599" t="s">
        <v>156</v>
      </c>
      <c r="C1599">
        <v>5</v>
      </c>
      <c r="D1599">
        <v>1</v>
      </c>
      <c r="E1599">
        <v>4</v>
      </c>
      <c r="F1599" t="s">
        <v>66</v>
      </c>
      <c r="G1599" t="s">
        <v>67</v>
      </c>
      <c r="H1599" t="s">
        <v>68</v>
      </c>
      <c r="I1599" t="s">
        <v>10</v>
      </c>
      <c r="J1599" t="s">
        <v>10</v>
      </c>
      <c r="K1599" t="s">
        <v>92</v>
      </c>
      <c r="L1599">
        <v>50</v>
      </c>
      <c r="M1599">
        <v>3504089</v>
      </c>
      <c r="N1599">
        <v>0</v>
      </c>
      <c r="O1599">
        <v>7</v>
      </c>
      <c r="P1599" t="s">
        <v>2711</v>
      </c>
      <c r="Q1599" t="s">
        <v>2712</v>
      </c>
      <c r="R1599">
        <v>1</v>
      </c>
      <c r="T1599">
        <v>0</v>
      </c>
      <c r="U1599">
        <v>0</v>
      </c>
      <c r="V1599">
        <v>0</v>
      </c>
      <c r="W1599">
        <v>0</v>
      </c>
      <c r="X1599">
        <v>0</v>
      </c>
      <c r="Y1599">
        <v>0</v>
      </c>
      <c r="Z1599">
        <v>0</v>
      </c>
      <c r="AA1599">
        <v>0</v>
      </c>
      <c r="AB1599">
        <v>50</v>
      </c>
      <c r="AC1599">
        <v>0</v>
      </c>
      <c r="AD1599">
        <v>0</v>
      </c>
      <c r="AE1599">
        <v>0</v>
      </c>
      <c r="AF1599">
        <v>0</v>
      </c>
      <c r="AG1599">
        <v>0</v>
      </c>
      <c r="AH1599">
        <v>0</v>
      </c>
      <c r="AI1599">
        <v>50</v>
      </c>
      <c r="AJ1599">
        <v>50</v>
      </c>
      <c r="AK1599">
        <v>50</v>
      </c>
      <c r="AL1599">
        <v>50</v>
      </c>
      <c r="AM1599">
        <v>0</v>
      </c>
      <c r="AN1599">
        <v>4.5454545454545459</v>
      </c>
      <c r="AO1599">
        <v>0</v>
      </c>
      <c r="AP1599" t="s">
        <v>2682</v>
      </c>
      <c r="AQ1599" t="s">
        <v>86</v>
      </c>
      <c r="AR1599" t="s">
        <v>1634</v>
      </c>
      <c r="AS1599">
        <v>0</v>
      </c>
      <c r="AT1599">
        <v>0</v>
      </c>
      <c r="AU1599">
        <v>0</v>
      </c>
      <c r="AV1599">
        <v>0</v>
      </c>
      <c r="AW1599">
        <v>0</v>
      </c>
      <c r="AX1599">
        <v>0</v>
      </c>
      <c r="AY1599">
        <v>0</v>
      </c>
      <c r="AZ1599" t="s">
        <v>83</v>
      </c>
      <c r="BA1599">
        <v>0</v>
      </c>
      <c r="BB1599">
        <v>0</v>
      </c>
      <c r="BC1599" t="s">
        <v>75</v>
      </c>
      <c r="BD1599">
        <v>1</v>
      </c>
      <c r="BE1599" t="s">
        <v>76</v>
      </c>
      <c r="BF1599">
        <v>0</v>
      </c>
      <c r="BG1599" t="s">
        <v>5824</v>
      </c>
    </row>
    <row r="1600" spans="1:59" x14ac:dyDescent="0.25">
      <c r="A1600" t="s">
        <v>2713</v>
      </c>
      <c r="B1600" t="s">
        <v>156</v>
      </c>
      <c r="C1600">
        <v>5</v>
      </c>
      <c r="D1600">
        <v>2</v>
      </c>
      <c r="E1600">
        <v>4</v>
      </c>
      <c r="F1600" t="s">
        <v>66</v>
      </c>
      <c r="G1600" t="s">
        <v>67</v>
      </c>
      <c r="H1600" t="s">
        <v>68</v>
      </c>
      <c r="I1600" t="s">
        <v>10</v>
      </c>
      <c r="J1600" t="s">
        <v>10</v>
      </c>
      <c r="K1600" t="s">
        <v>92</v>
      </c>
      <c r="L1600">
        <v>50</v>
      </c>
      <c r="M1600">
        <v>3504091</v>
      </c>
      <c r="N1600">
        <v>0</v>
      </c>
      <c r="O1600">
        <v>7</v>
      </c>
      <c r="P1600" t="s">
        <v>2711</v>
      </c>
      <c r="Q1600" t="s">
        <v>2712</v>
      </c>
      <c r="R1600">
        <v>1</v>
      </c>
      <c r="T1600">
        <v>0</v>
      </c>
      <c r="U1600">
        <v>0</v>
      </c>
      <c r="V1600">
        <v>0</v>
      </c>
      <c r="W1600">
        <v>0</v>
      </c>
      <c r="X1600">
        <v>0</v>
      </c>
      <c r="Y1600">
        <v>0</v>
      </c>
      <c r="Z1600">
        <v>0</v>
      </c>
      <c r="AA1600">
        <v>0</v>
      </c>
      <c r="AB1600">
        <v>50</v>
      </c>
      <c r="AC1600">
        <v>0</v>
      </c>
      <c r="AD1600">
        <v>0</v>
      </c>
      <c r="AE1600">
        <v>0</v>
      </c>
      <c r="AF1600">
        <v>0</v>
      </c>
      <c r="AG1600">
        <v>0</v>
      </c>
      <c r="AH1600">
        <v>0</v>
      </c>
      <c r="AI1600">
        <v>50</v>
      </c>
      <c r="AJ1600">
        <v>50</v>
      </c>
      <c r="AK1600">
        <v>50</v>
      </c>
      <c r="AL1600">
        <v>50</v>
      </c>
      <c r="AM1600">
        <v>0</v>
      </c>
      <c r="AN1600">
        <v>4.5454545454545459</v>
      </c>
      <c r="AO1600">
        <v>0</v>
      </c>
      <c r="AP1600" t="s">
        <v>2682</v>
      </c>
      <c r="AQ1600" t="s">
        <v>86</v>
      </c>
      <c r="AR1600" t="s">
        <v>1634</v>
      </c>
      <c r="AS1600">
        <v>0</v>
      </c>
      <c r="AT1600">
        <v>0</v>
      </c>
      <c r="AU1600">
        <v>0</v>
      </c>
      <c r="AV1600">
        <v>0</v>
      </c>
      <c r="AW1600">
        <v>0</v>
      </c>
      <c r="AX1600">
        <v>0</v>
      </c>
      <c r="AY1600">
        <v>0</v>
      </c>
      <c r="AZ1600" t="s">
        <v>83</v>
      </c>
      <c r="BA1600">
        <v>0</v>
      </c>
      <c r="BB1600">
        <v>0</v>
      </c>
      <c r="BC1600" t="s">
        <v>76</v>
      </c>
      <c r="BD1600">
        <v>2</v>
      </c>
      <c r="BE1600" t="s">
        <v>76</v>
      </c>
      <c r="BF1600">
        <v>0</v>
      </c>
      <c r="BG1600" t="s">
        <v>5824</v>
      </c>
    </row>
    <row r="1601" spans="1:59" x14ac:dyDescent="0.25">
      <c r="A1601" t="s">
        <v>2714</v>
      </c>
      <c r="B1601" t="s">
        <v>156</v>
      </c>
      <c r="C1601">
        <v>5</v>
      </c>
      <c r="D1601">
        <v>3</v>
      </c>
      <c r="E1601">
        <v>4</v>
      </c>
      <c r="F1601" t="s">
        <v>66</v>
      </c>
      <c r="G1601" t="s">
        <v>67</v>
      </c>
      <c r="H1601" t="s">
        <v>68</v>
      </c>
      <c r="I1601" t="s">
        <v>10</v>
      </c>
      <c r="J1601" t="s">
        <v>10</v>
      </c>
      <c r="K1601" t="s">
        <v>92</v>
      </c>
      <c r="L1601">
        <v>50</v>
      </c>
      <c r="M1601">
        <v>3504093</v>
      </c>
      <c r="N1601">
        <v>0</v>
      </c>
      <c r="O1601">
        <v>7</v>
      </c>
      <c r="P1601" t="s">
        <v>2711</v>
      </c>
      <c r="Q1601" t="s">
        <v>2712</v>
      </c>
      <c r="R1601">
        <v>1</v>
      </c>
      <c r="T1601">
        <v>0</v>
      </c>
      <c r="U1601">
        <v>0</v>
      </c>
      <c r="V1601">
        <v>0</v>
      </c>
      <c r="W1601">
        <v>0</v>
      </c>
      <c r="X1601">
        <v>0</v>
      </c>
      <c r="Y1601">
        <v>0</v>
      </c>
      <c r="Z1601">
        <v>0</v>
      </c>
      <c r="AA1601">
        <v>0</v>
      </c>
      <c r="AB1601">
        <v>50</v>
      </c>
      <c r="AC1601">
        <v>0</v>
      </c>
      <c r="AD1601">
        <v>0</v>
      </c>
      <c r="AE1601">
        <v>0</v>
      </c>
      <c r="AF1601">
        <v>0</v>
      </c>
      <c r="AG1601">
        <v>0</v>
      </c>
      <c r="AH1601">
        <v>0</v>
      </c>
      <c r="AI1601">
        <v>50</v>
      </c>
      <c r="AJ1601">
        <v>50</v>
      </c>
      <c r="AK1601">
        <v>50</v>
      </c>
      <c r="AL1601">
        <v>50</v>
      </c>
      <c r="AM1601">
        <v>0</v>
      </c>
      <c r="AN1601">
        <v>4.5454545454545459</v>
      </c>
      <c r="AO1601">
        <v>0</v>
      </c>
      <c r="AP1601" t="s">
        <v>2682</v>
      </c>
      <c r="AQ1601" t="s">
        <v>86</v>
      </c>
      <c r="AR1601" t="s">
        <v>1634</v>
      </c>
      <c r="AS1601">
        <v>0</v>
      </c>
      <c r="AT1601">
        <v>0</v>
      </c>
      <c r="AU1601">
        <v>0</v>
      </c>
      <c r="AV1601">
        <v>0</v>
      </c>
      <c r="AW1601">
        <v>0</v>
      </c>
      <c r="AX1601">
        <v>0</v>
      </c>
      <c r="AY1601">
        <v>0</v>
      </c>
      <c r="AZ1601" t="s">
        <v>83</v>
      </c>
      <c r="BA1601">
        <v>0</v>
      </c>
      <c r="BB1601">
        <v>0</v>
      </c>
      <c r="BC1601" t="s">
        <v>76</v>
      </c>
      <c r="BD1601">
        <v>3</v>
      </c>
      <c r="BE1601" t="s">
        <v>76</v>
      </c>
      <c r="BF1601">
        <v>0</v>
      </c>
      <c r="BG1601" t="s">
        <v>5824</v>
      </c>
    </row>
    <row r="1602" spans="1:59" x14ac:dyDescent="0.25">
      <c r="A1602" t="s">
        <v>2715</v>
      </c>
      <c r="B1602" t="s">
        <v>156</v>
      </c>
      <c r="C1602">
        <v>5</v>
      </c>
      <c r="D1602">
        <v>4</v>
      </c>
      <c r="E1602" t="s">
        <v>91</v>
      </c>
      <c r="F1602" t="s">
        <v>66</v>
      </c>
      <c r="G1602" t="s">
        <v>67</v>
      </c>
      <c r="H1602" t="s">
        <v>68</v>
      </c>
      <c r="I1602" t="s">
        <v>6</v>
      </c>
      <c r="J1602" t="s">
        <v>1518</v>
      </c>
      <c r="K1602" t="s">
        <v>100</v>
      </c>
      <c r="L1602">
        <v>50</v>
      </c>
      <c r="M1602">
        <v>3504095</v>
      </c>
      <c r="N1602">
        <v>20</v>
      </c>
      <c r="O1602">
        <v>7</v>
      </c>
      <c r="P1602" t="s">
        <v>2711</v>
      </c>
      <c r="Q1602" t="s">
        <v>2712</v>
      </c>
      <c r="R1602">
        <v>1</v>
      </c>
      <c r="S1602" t="s">
        <v>5825</v>
      </c>
      <c r="T1602">
        <v>0</v>
      </c>
      <c r="U1602">
        <v>0</v>
      </c>
      <c r="V1602">
        <v>0</v>
      </c>
      <c r="W1602">
        <v>0</v>
      </c>
      <c r="X1602">
        <v>0</v>
      </c>
      <c r="Y1602">
        <v>0</v>
      </c>
      <c r="Z1602">
        <v>0</v>
      </c>
      <c r="AA1602">
        <v>0</v>
      </c>
      <c r="AB1602">
        <v>50</v>
      </c>
      <c r="AC1602">
        <v>0</v>
      </c>
      <c r="AD1602">
        <v>0</v>
      </c>
      <c r="AE1602">
        <v>0</v>
      </c>
      <c r="AF1602">
        <v>0</v>
      </c>
      <c r="AG1602">
        <v>0</v>
      </c>
      <c r="AH1602">
        <v>50</v>
      </c>
      <c r="AI1602">
        <v>50</v>
      </c>
      <c r="AJ1602">
        <v>50</v>
      </c>
      <c r="AK1602">
        <v>50</v>
      </c>
      <c r="AL1602">
        <v>0</v>
      </c>
      <c r="AM1602">
        <v>0.4</v>
      </c>
      <c r="AN1602">
        <v>4.5454545454545459</v>
      </c>
      <c r="AO1602">
        <v>0</v>
      </c>
      <c r="AP1602" t="s">
        <v>101</v>
      </c>
      <c r="AQ1602" t="s">
        <v>86</v>
      </c>
      <c r="AR1602" t="s">
        <v>191</v>
      </c>
      <c r="AS1602">
        <v>0</v>
      </c>
      <c r="AT1602">
        <v>0</v>
      </c>
      <c r="AU1602">
        <v>0</v>
      </c>
      <c r="AV1602">
        <v>0</v>
      </c>
      <c r="AW1602">
        <v>0</v>
      </c>
      <c r="AX1602">
        <v>0</v>
      </c>
      <c r="AY1602">
        <v>0</v>
      </c>
      <c r="AZ1602" t="s">
        <v>74</v>
      </c>
      <c r="BA1602">
        <v>20</v>
      </c>
      <c r="BB1602">
        <v>0</v>
      </c>
      <c r="BC1602" t="s">
        <v>76</v>
      </c>
      <c r="BD1602">
        <v>0</v>
      </c>
      <c r="BE1602" t="s">
        <v>76</v>
      </c>
      <c r="BF1602">
        <v>0</v>
      </c>
      <c r="BG1602" t="s">
        <v>5824</v>
      </c>
    </row>
    <row r="1603" spans="1:59" x14ac:dyDescent="0.25">
      <c r="A1603" t="s">
        <v>2716</v>
      </c>
      <c r="B1603" t="s">
        <v>156</v>
      </c>
      <c r="C1603">
        <v>5</v>
      </c>
      <c r="D1603">
        <v>5</v>
      </c>
      <c r="E1603" t="s">
        <v>91</v>
      </c>
      <c r="F1603" t="s">
        <v>66</v>
      </c>
      <c r="G1603" t="s">
        <v>67</v>
      </c>
      <c r="H1603" t="s">
        <v>68</v>
      </c>
      <c r="I1603" t="s">
        <v>6</v>
      </c>
      <c r="J1603" t="s">
        <v>1518</v>
      </c>
      <c r="K1603" t="s">
        <v>100</v>
      </c>
      <c r="L1603">
        <v>50</v>
      </c>
      <c r="M1603">
        <v>3504097</v>
      </c>
      <c r="N1603">
        <v>20</v>
      </c>
      <c r="O1603">
        <v>7</v>
      </c>
      <c r="P1603" t="s">
        <v>2711</v>
      </c>
      <c r="Q1603" t="s">
        <v>2712</v>
      </c>
      <c r="R1603">
        <v>1</v>
      </c>
      <c r="S1603" t="s">
        <v>5825</v>
      </c>
      <c r="T1603">
        <v>0</v>
      </c>
      <c r="U1603">
        <v>0</v>
      </c>
      <c r="V1603">
        <v>0</v>
      </c>
      <c r="W1603">
        <v>0</v>
      </c>
      <c r="X1603">
        <v>0</v>
      </c>
      <c r="Y1603">
        <v>0</v>
      </c>
      <c r="Z1603">
        <v>0</v>
      </c>
      <c r="AA1603">
        <v>0</v>
      </c>
      <c r="AB1603">
        <v>50</v>
      </c>
      <c r="AC1603">
        <v>0</v>
      </c>
      <c r="AD1603">
        <v>0</v>
      </c>
      <c r="AE1603">
        <v>0</v>
      </c>
      <c r="AF1603">
        <v>0</v>
      </c>
      <c r="AG1603">
        <v>0</v>
      </c>
      <c r="AH1603">
        <v>50</v>
      </c>
      <c r="AI1603">
        <v>50</v>
      </c>
      <c r="AJ1603">
        <v>50</v>
      </c>
      <c r="AK1603">
        <v>50</v>
      </c>
      <c r="AL1603">
        <v>0</v>
      </c>
      <c r="AM1603">
        <v>0.4</v>
      </c>
      <c r="AN1603">
        <v>4.5454545454545459</v>
      </c>
      <c r="AO1603">
        <v>0</v>
      </c>
      <c r="AP1603" t="s">
        <v>101</v>
      </c>
      <c r="AQ1603" t="s">
        <v>86</v>
      </c>
      <c r="AR1603" t="s">
        <v>191</v>
      </c>
      <c r="AS1603">
        <v>0</v>
      </c>
      <c r="AT1603">
        <v>0</v>
      </c>
      <c r="AU1603">
        <v>0</v>
      </c>
      <c r="AV1603">
        <v>0</v>
      </c>
      <c r="AW1603">
        <v>0</v>
      </c>
      <c r="AX1603">
        <v>0</v>
      </c>
      <c r="AY1603">
        <v>0</v>
      </c>
      <c r="AZ1603" t="s">
        <v>74</v>
      </c>
      <c r="BA1603">
        <v>20</v>
      </c>
      <c r="BB1603">
        <v>0</v>
      </c>
      <c r="BC1603" t="s">
        <v>76</v>
      </c>
      <c r="BD1603">
        <v>0</v>
      </c>
      <c r="BE1603" t="s">
        <v>76</v>
      </c>
      <c r="BF1603">
        <v>0</v>
      </c>
      <c r="BG1603" t="s">
        <v>5824</v>
      </c>
    </row>
    <row r="1604" spans="1:59" x14ac:dyDescent="0.25">
      <c r="A1604" t="s">
        <v>2717</v>
      </c>
      <c r="B1604" t="s">
        <v>156</v>
      </c>
      <c r="C1604">
        <v>5</v>
      </c>
      <c r="D1604">
        <v>6</v>
      </c>
      <c r="E1604" t="s">
        <v>91</v>
      </c>
      <c r="F1604" t="s">
        <v>66</v>
      </c>
      <c r="G1604" t="s">
        <v>67</v>
      </c>
      <c r="H1604" t="s">
        <v>68</v>
      </c>
      <c r="I1604" t="s">
        <v>6</v>
      </c>
      <c r="J1604" t="s">
        <v>104</v>
      </c>
      <c r="K1604" t="s">
        <v>100</v>
      </c>
      <c r="L1604">
        <v>50</v>
      </c>
      <c r="M1604">
        <v>3504099</v>
      </c>
      <c r="N1604">
        <v>10</v>
      </c>
      <c r="O1604">
        <v>7</v>
      </c>
      <c r="P1604" t="s">
        <v>2711</v>
      </c>
      <c r="Q1604" t="s">
        <v>2712</v>
      </c>
      <c r="R1604">
        <v>1</v>
      </c>
      <c r="S1604" t="s">
        <v>9282</v>
      </c>
      <c r="T1604">
        <v>0</v>
      </c>
      <c r="U1604">
        <v>2</v>
      </c>
      <c r="V1604">
        <v>3</v>
      </c>
      <c r="W1604">
        <v>0</v>
      </c>
      <c r="X1604">
        <v>3</v>
      </c>
      <c r="Y1604">
        <v>1</v>
      </c>
      <c r="Z1604">
        <v>0</v>
      </c>
      <c r="AA1604">
        <v>6</v>
      </c>
      <c r="AB1604">
        <v>50</v>
      </c>
      <c r="AC1604">
        <v>2</v>
      </c>
      <c r="AD1604">
        <v>3</v>
      </c>
      <c r="AE1604">
        <v>4</v>
      </c>
      <c r="AF1604">
        <v>9</v>
      </c>
      <c r="AG1604">
        <v>0</v>
      </c>
      <c r="AH1604">
        <v>48</v>
      </c>
      <c r="AI1604">
        <v>41</v>
      </c>
      <c r="AJ1604">
        <v>44</v>
      </c>
      <c r="AK1604">
        <v>48</v>
      </c>
      <c r="AL1604">
        <v>0</v>
      </c>
      <c r="AM1604">
        <v>0.2</v>
      </c>
      <c r="AN1604">
        <v>4</v>
      </c>
      <c r="AO1604">
        <v>0</v>
      </c>
      <c r="AP1604" t="s">
        <v>101</v>
      </c>
      <c r="AQ1604" t="s">
        <v>73</v>
      </c>
      <c r="AR1604" t="s">
        <v>191</v>
      </c>
      <c r="AS1604">
        <v>0</v>
      </c>
      <c r="AT1604">
        <v>0</v>
      </c>
      <c r="AU1604">
        <v>0</v>
      </c>
      <c r="AV1604">
        <v>0</v>
      </c>
      <c r="AW1604">
        <v>0</v>
      </c>
      <c r="AX1604">
        <v>0</v>
      </c>
      <c r="AY1604">
        <v>0</v>
      </c>
      <c r="AZ1604" t="s">
        <v>74</v>
      </c>
      <c r="BA1604">
        <v>10</v>
      </c>
      <c r="BB1604">
        <v>0</v>
      </c>
      <c r="BC1604" t="s">
        <v>76</v>
      </c>
      <c r="BD1604">
        <v>0</v>
      </c>
      <c r="BE1604" t="s">
        <v>76</v>
      </c>
      <c r="BF1604">
        <v>2.6326399999999999</v>
      </c>
      <c r="BG1604" t="s">
        <v>5824</v>
      </c>
    </row>
    <row r="1605" spans="1:59" x14ac:dyDescent="0.25">
      <c r="A1605" t="s">
        <v>2718</v>
      </c>
      <c r="B1605" t="s">
        <v>156</v>
      </c>
      <c r="C1605">
        <v>5</v>
      </c>
      <c r="D1605">
        <v>7</v>
      </c>
      <c r="E1605" t="s">
        <v>91</v>
      </c>
      <c r="F1605" t="s">
        <v>66</v>
      </c>
      <c r="G1605" t="s">
        <v>67</v>
      </c>
      <c r="H1605" t="s">
        <v>68</v>
      </c>
      <c r="I1605" t="s">
        <v>6</v>
      </c>
      <c r="J1605" t="s">
        <v>104</v>
      </c>
      <c r="K1605" t="s">
        <v>70</v>
      </c>
      <c r="L1605">
        <v>50</v>
      </c>
      <c r="M1605">
        <v>3504101</v>
      </c>
      <c r="N1605">
        <v>10</v>
      </c>
      <c r="O1605">
        <v>7</v>
      </c>
      <c r="P1605" t="s">
        <v>2711</v>
      </c>
      <c r="Q1605" t="s">
        <v>2712</v>
      </c>
      <c r="R1605">
        <v>1</v>
      </c>
      <c r="S1605" t="s">
        <v>5011</v>
      </c>
      <c r="T1605">
        <v>0</v>
      </c>
      <c r="U1605">
        <v>6</v>
      </c>
      <c r="V1605">
        <v>0</v>
      </c>
      <c r="W1605">
        <v>0</v>
      </c>
      <c r="X1605">
        <v>0</v>
      </c>
      <c r="Y1605">
        <v>7</v>
      </c>
      <c r="Z1605">
        <v>2</v>
      </c>
      <c r="AA1605">
        <v>13</v>
      </c>
      <c r="AB1605">
        <v>50</v>
      </c>
      <c r="AC1605">
        <v>6</v>
      </c>
      <c r="AD1605">
        <v>0</v>
      </c>
      <c r="AE1605">
        <v>20</v>
      </c>
      <c r="AF1605">
        <v>26</v>
      </c>
      <c r="AG1605">
        <v>0</v>
      </c>
      <c r="AH1605">
        <v>44</v>
      </c>
      <c r="AI1605">
        <v>24</v>
      </c>
      <c r="AJ1605">
        <v>24</v>
      </c>
      <c r="AK1605">
        <v>44</v>
      </c>
      <c r="AL1605">
        <v>0</v>
      </c>
      <c r="AM1605">
        <v>0.2</v>
      </c>
      <c r="AN1605">
        <v>2.1818181818181817</v>
      </c>
      <c r="AO1605">
        <v>0</v>
      </c>
      <c r="AP1605" t="s">
        <v>103</v>
      </c>
      <c r="AQ1605" t="s">
        <v>73</v>
      </c>
      <c r="AR1605" t="s">
        <v>191</v>
      </c>
      <c r="AS1605">
        <v>0</v>
      </c>
      <c r="AT1605">
        <v>0</v>
      </c>
      <c r="AU1605">
        <v>0</v>
      </c>
      <c r="AV1605">
        <v>0</v>
      </c>
      <c r="AW1605">
        <v>0</v>
      </c>
      <c r="AX1605">
        <v>0</v>
      </c>
      <c r="AY1605">
        <v>0</v>
      </c>
      <c r="AZ1605" t="s">
        <v>83</v>
      </c>
      <c r="BA1605">
        <v>10</v>
      </c>
      <c r="BB1605">
        <v>0</v>
      </c>
      <c r="BC1605" t="s">
        <v>76</v>
      </c>
      <c r="BD1605">
        <v>0</v>
      </c>
      <c r="BE1605" t="s">
        <v>76</v>
      </c>
      <c r="BF1605">
        <v>5.747930666666667</v>
      </c>
      <c r="BG1605" t="s">
        <v>5824</v>
      </c>
    </row>
    <row r="1606" spans="1:59" x14ac:dyDescent="0.25">
      <c r="A1606" t="s">
        <v>2719</v>
      </c>
      <c r="B1606" t="s">
        <v>156</v>
      </c>
      <c r="C1606">
        <v>5</v>
      </c>
      <c r="D1606">
        <v>8</v>
      </c>
      <c r="E1606" t="s">
        <v>91</v>
      </c>
      <c r="F1606" t="s">
        <v>66</v>
      </c>
      <c r="G1606" t="s">
        <v>67</v>
      </c>
      <c r="H1606" t="s">
        <v>68</v>
      </c>
      <c r="I1606" t="s">
        <v>10</v>
      </c>
      <c r="J1606" t="s">
        <v>10</v>
      </c>
      <c r="K1606" t="s">
        <v>100</v>
      </c>
      <c r="L1606">
        <v>50</v>
      </c>
      <c r="M1606">
        <v>3504103</v>
      </c>
      <c r="N1606">
        <v>0</v>
      </c>
      <c r="O1606">
        <v>7</v>
      </c>
      <c r="P1606" t="s">
        <v>2711</v>
      </c>
      <c r="Q1606" t="s">
        <v>2712</v>
      </c>
      <c r="R1606">
        <v>1</v>
      </c>
      <c r="S1606" t="s">
        <v>5826</v>
      </c>
      <c r="T1606">
        <v>0</v>
      </c>
      <c r="U1606">
        <v>0</v>
      </c>
      <c r="V1606">
        <v>0</v>
      </c>
      <c r="W1606">
        <v>0</v>
      </c>
      <c r="X1606">
        <v>0</v>
      </c>
      <c r="Y1606">
        <v>0</v>
      </c>
      <c r="Z1606">
        <v>0</v>
      </c>
      <c r="AA1606">
        <v>0</v>
      </c>
      <c r="AB1606">
        <v>50</v>
      </c>
      <c r="AC1606">
        <v>0</v>
      </c>
      <c r="AD1606">
        <v>0</v>
      </c>
      <c r="AE1606">
        <v>0</v>
      </c>
      <c r="AF1606">
        <v>0</v>
      </c>
      <c r="AG1606">
        <v>0</v>
      </c>
      <c r="AH1606">
        <v>50</v>
      </c>
      <c r="AI1606">
        <v>50</v>
      </c>
      <c r="AJ1606">
        <v>50</v>
      </c>
      <c r="AK1606">
        <v>50</v>
      </c>
      <c r="AL1606">
        <v>0</v>
      </c>
      <c r="AM1606">
        <v>0</v>
      </c>
      <c r="AN1606">
        <v>4.5454545454545459</v>
      </c>
      <c r="AO1606">
        <v>0</v>
      </c>
      <c r="AP1606" t="s">
        <v>113</v>
      </c>
      <c r="AQ1606" t="s">
        <v>86</v>
      </c>
      <c r="AR1606" t="s">
        <v>191</v>
      </c>
      <c r="AS1606">
        <v>0</v>
      </c>
      <c r="AT1606">
        <v>0</v>
      </c>
      <c r="AU1606">
        <v>0</v>
      </c>
      <c r="AV1606">
        <v>0</v>
      </c>
      <c r="AW1606">
        <v>0</v>
      </c>
      <c r="AX1606">
        <v>0</v>
      </c>
      <c r="AY1606">
        <v>0</v>
      </c>
      <c r="AZ1606" t="s">
        <v>74</v>
      </c>
      <c r="BA1606">
        <v>0</v>
      </c>
      <c r="BB1606">
        <v>0</v>
      </c>
      <c r="BC1606" t="s">
        <v>76</v>
      </c>
      <c r="BD1606">
        <v>1</v>
      </c>
      <c r="BE1606" t="s">
        <v>76</v>
      </c>
      <c r="BF1606">
        <v>0</v>
      </c>
      <c r="BG1606" t="s">
        <v>5824</v>
      </c>
    </row>
    <row r="1607" spans="1:59" x14ac:dyDescent="0.25">
      <c r="A1607" t="s">
        <v>2720</v>
      </c>
      <c r="B1607" t="s">
        <v>156</v>
      </c>
      <c r="C1607">
        <v>5</v>
      </c>
      <c r="D1607">
        <v>9</v>
      </c>
      <c r="E1607" t="s">
        <v>91</v>
      </c>
      <c r="F1607" t="s">
        <v>66</v>
      </c>
      <c r="G1607" t="s">
        <v>67</v>
      </c>
      <c r="H1607" t="s">
        <v>68</v>
      </c>
      <c r="I1607" t="s">
        <v>10</v>
      </c>
      <c r="J1607" t="s">
        <v>10</v>
      </c>
      <c r="K1607" t="s">
        <v>100</v>
      </c>
      <c r="L1607">
        <v>50</v>
      </c>
      <c r="M1607">
        <v>3504105</v>
      </c>
      <c r="N1607">
        <v>0</v>
      </c>
      <c r="O1607">
        <v>7</v>
      </c>
      <c r="P1607" t="s">
        <v>2711</v>
      </c>
      <c r="Q1607" t="s">
        <v>2712</v>
      </c>
      <c r="R1607">
        <v>1</v>
      </c>
      <c r="S1607" t="s">
        <v>5826</v>
      </c>
      <c r="T1607">
        <v>0</v>
      </c>
      <c r="U1607">
        <v>0</v>
      </c>
      <c r="V1607">
        <v>0</v>
      </c>
      <c r="W1607">
        <v>0</v>
      </c>
      <c r="X1607">
        <v>0</v>
      </c>
      <c r="Y1607">
        <v>0</v>
      </c>
      <c r="Z1607">
        <v>0</v>
      </c>
      <c r="AA1607">
        <v>0</v>
      </c>
      <c r="AB1607">
        <v>50</v>
      </c>
      <c r="AC1607">
        <v>0</v>
      </c>
      <c r="AD1607">
        <v>0</v>
      </c>
      <c r="AE1607">
        <v>0</v>
      </c>
      <c r="AF1607">
        <v>0</v>
      </c>
      <c r="AG1607">
        <v>0</v>
      </c>
      <c r="AH1607">
        <v>50</v>
      </c>
      <c r="AI1607">
        <v>50</v>
      </c>
      <c r="AJ1607">
        <v>50</v>
      </c>
      <c r="AK1607">
        <v>50</v>
      </c>
      <c r="AL1607">
        <v>0</v>
      </c>
      <c r="AM1607">
        <v>0</v>
      </c>
      <c r="AN1607">
        <v>4.5454545454545459</v>
      </c>
      <c r="AO1607">
        <v>0</v>
      </c>
      <c r="AP1607" t="s">
        <v>113</v>
      </c>
      <c r="AQ1607" t="s">
        <v>86</v>
      </c>
      <c r="AR1607" t="s">
        <v>191</v>
      </c>
      <c r="AS1607">
        <v>0</v>
      </c>
      <c r="AT1607">
        <v>0</v>
      </c>
      <c r="AU1607">
        <v>0</v>
      </c>
      <c r="AV1607">
        <v>0</v>
      </c>
      <c r="AW1607">
        <v>0</v>
      </c>
      <c r="AX1607">
        <v>0</v>
      </c>
      <c r="AY1607">
        <v>0</v>
      </c>
      <c r="AZ1607" t="s">
        <v>74</v>
      </c>
      <c r="BA1607">
        <v>0</v>
      </c>
      <c r="BB1607">
        <v>0</v>
      </c>
      <c r="BC1607" t="s">
        <v>76</v>
      </c>
      <c r="BD1607">
        <v>2</v>
      </c>
      <c r="BE1607" t="s">
        <v>76</v>
      </c>
      <c r="BF1607">
        <v>0</v>
      </c>
      <c r="BG1607" t="s">
        <v>5824</v>
      </c>
    </row>
    <row r="1608" spans="1:59" x14ac:dyDescent="0.25">
      <c r="A1608" t="s">
        <v>2721</v>
      </c>
      <c r="B1608" t="s">
        <v>156</v>
      </c>
      <c r="C1608">
        <v>5</v>
      </c>
      <c r="D1608">
        <v>10</v>
      </c>
      <c r="E1608" t="s">
        <v>91</v>
      </c>
      <c r="F1608" t="s">
        <v>66</v>
      </c>
      <c r="G1608" t="s">
        <v>67</v>
      </c>
      <c r="H1608" t="s">
        <v>68</v>
      </c>
      <c r="I1608" t="s">
        <v>10</v>
      </c>
      <c r="J1608" t="s">
        <v>10</v>
      </c>
      <c r="K1608" t="s">
        <v>100</v>
      </c>
      <c r="L1608">
        <v>0</v>
      </c>
      <c r="M1608">
        <v>3558387</v>
      </c>
      <c r="N1608">
        <v>0</v>
      </c>
      <c r="O1608">
        <v>7</v>
      </c>
      <c r="P1608" t="s">
        <v>2711</v>
      </c>
      <c r="Q1608" t="s">
        <v>2712</v>
      </c>
      <c r="R1608">
        <v>1</v>
      </c>
      <c r="S1608" t="s">
        <v>5827</v>
      </c>
      <c r="T1608">
        <v>0</v>
      </c>
      <c r="U1608">
        <v>0</v>
      </c>
      <c r="V1608">
        <v>3</v>
      </c>
      <c r="W1608">
        <v>0</v>
      </c>
      <c r="X1608">
        <v>3</v>
      </c>
      <c r="Y1608">
        <v>0</v>
      </c>
      <c r="Z1608">
        <v>0</v>
      </c>
      <c r="AA1608">
        <v>3</v>
      </c>
      <c r="AB1608">
        <v>50</v>
      </c>
      <c r="AC1608">
        <v>0</v>
      </c>
      <c r="AD1608">
        <v>5</v>
      </c>
      <c r="AE1608">
        <v>0</v>
      </c>
      <c r="AF1608">
        <v>5</v>
      </c>
      <c r="AG1608">
        <v>0</v>
      </c>
      <c r="AH1608">
        <v>50</v>
      </c>
      <c r="AI1608">
        <v>45</v>
      </c>
      <c r="AJ1608">
        <v>50</v>
      </c>
      <c r="AK1608">
        <v>50</v>
      </c>
      <c r="AL1608">
        <v>0</v>
      </c>
      <c r="AM1608">
        <v>0</v>
      </c>
      <c r="AN1608">
        <v>4.5454545454545459</v>
      </c>
      <c r="AO1608">
        <v>0</v>
      </c>
      <c r="AP1608" t="s">
        <v>113</v>
      </c>
      <c r="AQ1608" t="s">
        <v>73</v>
      </c>
      <c r="AR1608" t="s">
        <v>191</v>
      </c>
      <c r="AS1608">
        <v>0</v>
      </c>
      <c r="AT1608">
        <v>0</v>
      </c>
      <c r="AU1608">
        <v>0</v>
      </c>
      <c r="AV1608">
        <v>0</v>
      </c>
      <c r="AW1608">
        <v>0</v>
      </c>
      <c r="AX1608">
        <v>0</v>
      </c>
      <c r="AY1608">
        <v>0</v>
      </c>
      <c r="AZ1608" t="s">
        <v>74</v>
      </c>
      <c r="BA1608">
        <v>0</v>
      </c>
      <c r="BB1608">
        <v>0</v>
      </c>
      <c r="BC1608" t="s">
        <v>76</v>
      </c>
      <c r="BD1608">
        <v>3</v>
      </c>
      <c r="BE1608" t="s">
        <v>76</v>
      </c>
      <c r="BF1608">
        <v>0</v>
      </c>
      <c r="BG1608" t="s">
        <v>5824</v>
      </c>
    </row>
    <row r="1609" spans="1:59" x14ac:dyDescent="0.25">
      <c r="A1609" t="s">
        <v>2722</v>
      </c>
      <c r="B1609" t="s">
        <v>156</v>
      </c>
      <c r="C1609">
        <v>5</v>
      </c>
      <c r="D1609">
        <v>11</v>
      </c>
      <c r="E1609" t="s">
        <v>91</v>
      </c>
      <c r="F1609" t="s">
        <v>66</v>
      </c>
      <c r="G1609" t="s">
        <v>67</v>
      </c>
      <c r="H1609" t="s">
        <v>68</v>
      </c>
      <c r="I1609" t="s">
        <v>6</v>
      </c>
      <c r="J1609" t="s">
        <v>3</v>
      </c>
      <c r="K1609" t="s">
        <v>100</v>
      </c>
      <c r="L1609">
        <v>0</v>
      </c>
      <c r="M1609">
        <v>3558389</v>
      </c>
      <c r="N1609">
        <v>20</v>
      </c>
      <c r="O1609">
        <v>7</v>
      </c>
      <c r="P1609" t="s">
        <v>2711</v>
      </c>
      <c r="Q1609" t="s">
        <v>2712</v>
      </c>
      <c r="R1609">
        <v>1</v>
      </c>
      <c r="S1609" t="s">
        <v>5828</v>
      </c>
      <c r="T1609">
        <v>0</v>
      </c>
      <c r="U1609">
        <v>0</v>
      </c>
      <c r="V1609">
        <v>3</v>
      </c>
      <c r="W1609">
        <v>0</v>
      </c>
      <c r="X1609">
        <v>3</v>
      </c>
      <c r="Y1609">
        <v>0</v>
      </c>
      <c r="Z1609">
        <v>0</v>
      </c>
      <c r="AA1609">
        <v>3</v>
      </c>
      <c r="AB1609">
        <v>50</v>
      </c>
      <c r="AC1609">
        <v>0</v>
      </c>
      <c r="AD1609">
        <v>5</v>
      </c>
      <c r="AE1609">
        <v>0</v>
      </c>
      <c r="AF1609">
        <v>5</v>
      </c>
      <c r="AG1609">
        <v>0</v>
      </c>
      <c r="AH1609">
        <v>50</v>
      </c>
      <c r="AI1609">
        <v>45</v>
      </c>
      <c r="AJ1609">
        <v>50</v>
      </c>
      <c r="AK1609">
        <v>50</v>
      </c>
      <c r="AL1609">
        <v>0</v>
      </c>
      <c r="AM1609">
        <v>0.4</v>
      </c>
      <c r="AN1609">
        <v>4.5454545454545459</v>
      </c>
      <c r="AO1609">
        <v>0</v>
      </c>
      <c r="AP1609" t="s">
        <v>101</v>
      </c>
      <c r="AQ1609" t="s">
        <v>73</v>
      </c>
      <c r="AR1609" t="s">
        <v>191</v>
      </c>
      <c r="AS1609">
        <v>0</v>
      </c>
      <c r="AT1609">
        <v>0</v>
      </c>
      <c r="AU1609">
        <v>0</v>
      </c>
      <c r="AV1609">
        <v>0</v>
      </c>
      <c r="AW1609">
        <v>0</v>
      </c>
      <c r="AX1609">
        <v>0</v>
      </c>
      <c r="AY1609">
        <v>0</v>
      </c>
      <c r="AZ1609" t="s">
        <v>74</v>
      </c>
      <c r="BA1609">
        <v>20</v>
      </c>
      <c r="BB1609">
        <v>0</v>
      </c>
      <c r="BC1609" t="s">
        <v>76</v>
      </c>
      <c r="BD1609">
        <v>0</v>
      </c>
      <c r="BE1609" t="s">
        <v>76</v>
      </c>
      <c r="BF1609">
        <v>1.5795840000000001</v>
      </c>
      <c r="BG1609" t="s">
        <v>5824</v>
      </c>
    </row>
    <row r="1610" spans="1:59" x14ac:dyDescent="0.25">
      <c r="A1610" t="s">
        <v>2723</v>
      </c>
      <c r="B1610" t="s">
        <v>156</v>
      </c>
      <c r="C1610">
        <v>5</v>
      </c>
      <c r="D1610">
        <v>12</v>
      </c>
      <c r="E1610" t="s">
        <v>91</v>
      </c>
      <c r="F1610" t="s">
        <v>66</v>
      </c>
      <c r="G1610" t="s">
        <v>67</v>
      </c>
      <c r="H1610" t="s">
        <v>68</v>
      </c>
      <c r="I1610" t="s">
        <v>10</v>
      </c>
      <c r="J1610" t="s">
        <v>10</v>
      </c>
      <c r="K1610" t="s">
        <v>100</v>
      </c>
      <c r="L1610">
        <v>0</v>
      </c>
      <c r="M1610">
        <v>3558391</v>
      </c>
      <c r="N1610">
        <v>0</v>
      </c>
      <c r="O1610">
        <v>7</v>
      </c>
      <c r="P1610" t="s">
        <v>2711</v>
      </c>
      <c r="Q1610" t="s">
        <v>2712</v>
      </c>
      <c r="R1610">
        <v>1</v>
      </c>
      <c r="S1610" t="s">
        <v>5829</v>
      </c>
      <c r="T1610">
        <v>0</v>
      </c>
      <c r="U1610">
        <v>0</v>
      </c>
      <c r="V1610">
        <v>3</v>
      </c>
      <c r="W1610">
        <v>0</v>
      </c>
      <c r="X1610">
        <v>3</v>
      </c>
      <c r="Y1610">
        <v>0</v>
      </c>
      <c r="Z1610">
        <v>0</v>
      </c>
      <c r="AA1610">
        <v>3</v>
      </c>
      <c r="AB1610">
        <v>50</v>
      </c>
      <c r="AC1610">
        <v>0</v>
      </c>
      <c r="AD1610">
        <v>5</v>
      </c>
      <c r="AE1610">
        <v>0</v>
      </c>
      <c r="AF1610">
        <v>5</v>
      </c>
      <c r="AG1610">
        <v>0</v>
      </c>
      <c r="AH1610">
        <v>50</v>
      </c>
      <c r="AI1610">
        <v>45</v>
      </c>
      <c r="AJ1610">
        <v>50</v>
      </c>
      <c r="AK1610">
        <v>50</v>
      </c>
      <c r="AL1610">
        <v>0</v>
      </c>
      <c r="AM1610">
        <v>0</v>
      </c>
      <c r="AN1610">
        <v>4.5454545454545459</v>
      </c>
      <c r="AO1610">
        <v>0</v>
      </c>
      <c r="AP1610" t="s">
        <v>113</v>
      </c>
      <c r="AQ1610" t="s">
        <v>73</v>
      </c>
      <c r="AR1610" t="s">
        <v>191</v>
      </c>
      <c r="AS1610">
        <v>0</v>
      </c>
      <c r="AT1610">
        <v>0</v>
      </c>
      <c r="AU1610">
        <v>0</v>
      </c>
      <c r="AV1610">
        <v>0</v>
      </c>
      <c r="AW1610">
        <v>0</v>
      </c>
      <c r="AX1610">
        <v>0</v>
      </c>
      <c r="AY1610">
        <v>0</v>
      </c>
      <c r="AZ1610" t="s">
        <v>74</v>
      </c>
      <c r="BA1610">
        <v>0</v>
      </c>
      <c r="BB1610">
        <v>0</v>
      </c>
      <c r="BC1610" t="s">
        <v>81</v>
      </c>
      <c r="BD1610">
        <v>1</v>
      </c>
      <c r="BE1610" t="s">
        <v>76</v>
      </c>
      <c r="BF1610">
        <v>1.513768</v>
      </c>
      <c r="BG1610" t="s">
        <v>5824</v>
      </c>
    </row>
    <row r="1611" spans="1:59" x14ac:dyDescent="0.25">
      <c r="A1611" t="s">
        <v>2724</v>
      </c>
      <c r="B1611" t="s">
        <v>156</v>
      </c>
      <c r="C1611">
        <v>5</v>
      </c>
      <c r="D1611">
        <v>13</v>
      </c>
      <c r="E1611" t="s">
        <v>91</v>
      </c>
      <c r="F1611" t="s">
        <v>66</v>
      </c>
      <c r="G1611" t="s">
        <v>67</v>
      </c>
      <c r="H1611" t="s">
        <v>68</v>
      </c>
      <c r="I1611" t="s">
        <v>10</v>
      </c>
      <c r="J1611" t="s">
        <v>10</v>
      </c>
      <c r="K1611" t="s">
        <v>92</v>
      </c>
      <c r="L1611">
        <v>50</v>
      </c>
      <c r="M1611">
        <v>3503485</v>
      </c>
      <c r="N1611">
        <v>0</v>
      </c>
      <c r="O1611">
        <v>7</v>
      </c>
      <c r="P1611" t="s">
        <v>2711</v>
      </c>
      <c r="Q1611" t="s">
        <v>2712</v>
      </c>
      <c r="R1611">
        <v>2</v>
      </c>
      <c r="S1611" t="s">
        <v>5042</v>
      </c>
      <c r="T1611">
        <v>0</v>
      </c>
      <c r="U1611">
        <v>0</v>
      </c>
      <c r="V1611">
        <v>0</v>
      </c>
      <c r="W1611">
        <v>0</v>
      </c>
      <c r="X1611">
        <v>0</v>
      </c>
      <c r="Y1611">
        <v>0</v>
      </c>
      <c r="Z1611">
        <v>0</v>
      </c>
      <c r="AA1611">
        <v>0</v>
      </c>
      <c r="AB1611">
        <v>50</v>
      </c>
      <c r="AC1611">
        <v>0</v>
      </c>
      <c r="AD1611">
        <v>0</v>
      </c>
      <c r="AE1611">
        <v>0</v>
      </c>
      <c r="AF1611">
        <v>0</v>
      </c>
      <c r="AG1611">
        <v>0</v>
      </c>
      <c r="AH1611">
        <v>0</v>
      </c>
      <c r="AI1611">
        <v>50</v>
      </c>
      <c r="AJ1611">
        <v>50</v>
      </c>
      <c r="AK1611">
        <v>50</v>
      </c>
      <c r="AL1611">
        <v>50</v>
      </c>
      <c r="AM1611">
        <v>0</v>
      </c>
      <c r="AN1611">
        <v>4.5454545454545459</v>
      </c>
      <c r="AO1611">
        <v>0</v>
      </c>
      <c r="AP1611" t="s">
        <v>2682</v>
      </c>
      <c r="AQ1611" t="s">
        <v>86</v>
      </c>
      <c r="AR1611" t="s">
        <v>191</v>
      </c>
      <c r="AS1611">
        <v>0</v>
      </c>
      <c r="AT1611">
        <v>0</v>
      </c>
      <c r="AU1611">
        <v>0</v>
      </c>
      <c r="AV1611">
        <v>0</v>
      </c>
      <c r="AW1611">
        <v>0</v>
      </c>
      <c r="AX1611">
        <v>0</v>
      </c>
      <c r="AY1611">
        <v>0</v>
      </c>
      <c r="AZ1611" t="s">
        <v>83</v>
      </c>
      <c r="BA1611">
        <v>0</v>
      </c>
      <c r="BB1611">
        <v>0</v>
      </c>
      <c r="BC1611" t="s">
        <v>75</v>
      </c>
      <c r="BD1611">
        <v>1</v>
      </c>
      <c r="BE1611" t="s">
        <v>76</v>
      </c>
      <c r="BF1611">
        <v>0</v>
      </c>
      <c r="BG1611" t="s">
        <v>5830</v>
      </c>
    </row>
    <row r="1612" spans="1:59" x14ac:dyDescent="0.25">
      <c r="A1612" t="s">
        <v>2726</v>
      </c>
      <c r="B1612" t="s">
        <v>156</v>
      </c>
      <c r="C1612">
        <v>5</v>
      </c>
      <c r="D1612">
        <v>14</v>
      </c>
      <c r="E1612" t="s">
        <v>91</v>
      </c>
      <c r="F1612" t="s">
        <v>66</v>
      </c>
      <c r="G1612" t="s">
        <v>67</v>
      </c>
      <c r="H1612" t="s">
        <v>68</v>
      </c>
      <c r="I1612" t="s">
        <v>10</v>
      </c>
      <c r="J1612" t="s">
        <v>10</v>
      </c>
      <c r="K1612" t="s">
        <v>5100</v>
      </c>
      <c r="L1612">
        <v>50</v>
      </c>
      <c r="M1612">
        <v>3503487</v>
      </c>
      <c r="N1612">
        <v>0</v>
      </c>
      <c r="O1612">
        <v>7</v>
      </c>
      <c r="P1612" t="s">
        <v>2711</v>
      </c>
      <c r="Q1612" t="s">
        <v>2712</v>
      </c>
      <c r="R1612">
        <v>2</v>
      </c>
      <c r="S1612" t="s">
        <v>5101</v>
      </c>
      <c r="T1612">
        <v>0</v>
      </c>
      <c r="U1612">
        <v>0</v>
      </c>
      <c r="V1612">
        <v>0</v>
      </c>
      <c r="W1612">
        <v>0</v>
      </c>
      <c r="X1612">
        <v>0</v>
      </c>
      <c r="Y1612">
        <v>0</v>
      </c>
      <c r="Z1612">
        <v>0</v>
      </c>
      <c r="AA1612">
        <v>0</v>
      </c>
      <c r="AB1612">
        <v>50</v>
      </c>
      <c r="AC1612">
        <v>0</v>
      </c>
      <c r="AD1612">
        <v>0</v>
      </c>
      <c r="AE1612">
        <v>0</v>
      </c>
      <c r="AF1612">
        <v>0</v>
      </c>
      <c r="AG1612">
        <v>0</v>
      </c>
      <c r="AH1612">
        <v>50</v>
      </c>
      <c r="AI1612">
        <v>50</v>
      </c>
      <c r="AJ1612">
        <v>50</v>
      </c>
      <c r="AK1612">
        <v>50</v>
      </c>
      <c r="AL1612">
        <v>0</v>
      </c>
      <c r="AM1612">
        <v>0</v>
      </c>
      <c r="AN1612">
        <v>4.5454545454545459</v>
      </c>
      <c r="AO1612">
        <v>0</v>
      </c>
      <c r="AP1612" t="s">
        <v>5102</v>
      </c>
      <c r="AQ1612" t="s">
        <v>86</v>
      </c>
      <c r="AR1612" t="s">
        <v>191</v>
      </c>
      <c r="AS1612">
        <v>0</v>
      </c>
      <c r="AT1612">
        <v>0</v>
      </c>
      <c r="AU1612">
        <v>0</v>
      </c>
      <c r="AV1612">
        <v>0</v>
      </c>
      <c r="AW1612">
        <v>0</v>
      </c>
      <c r="AX1612">
        <v>0</v>
      </c>
      <c r="AY1612">
        <v>0</v>
      </c>
      <c r="AZ1612" t="s">
        <v>74</v>
      </c>
      <c r="BA1612">
        <v>0</v>
      </c>
      <c r="BB1612">
        <v>0</v>
      </c>
      <c r="BC1612" t="s">
        <v>76</v>
      </c>
      <c r="BD1612">
        <v>2</v>
      </c>
      <c r="BE1612" t="s">
        <v>76</v>
      </c>
      <c r="BF1612">
        <v>0</v>
      </c>
      <c r="BG1612" t="s">
        <v>5830</v>
      </c>
    </row>
    <row r="1613" spans="1:59" x14ac:dyDescent="0.25">
      <c r="A1613" t="s">
        <v>2727</v>
      </c>
      <c r="B1613" t="s">
        <v>156</v>
      </c>
      <c r="C1613">
        <v>5</v>
      </c>
      <c r="D1613">
        <v>15</v>
      </c>
      <c r="E1613" t="s">
        <v>91</v>
      </c>
      <c r="F1613" t="s">
        <v>66</v>
      </c>
      <c r="G1613" t="s">
        <v>67</v>
      </c>
      <c r="H1613" t="s">
        <v>77</v>
      </c>
      <c r="I1613" t="s">
        <v>6</v>
      </c>
      <c r="J1613" t="s">
        <v>5</v>
      </c>
      <c r="K1613" t="s">
        <v>70</v>
      </c>
      <c r="L1613">
        <v>50</v>
      </c>
      <c r="M1613">
        <v>3503489</v>
      </c>
      <c r="N1613">
        <v>15</v>
      </c>
      <c r="O1613">
        <v>7</v>
      </c>
      <c r="P1613" t="s">
        <v>2711</v>
      </c>
      <c r="Q1613" t="s">
        <v>2712</v>
      </c>
      <c r="R1613">
        <v>2</v>
      </c>
      <c r="T1613">
        <v>0</v>
      </c>
      <c r="U1613">
        <v>4</v>
      </c>
      <c r="V1613">
        <v>0</v>
      </c>
      <c r="W1613">
        <v>0</v>
      </c>
      <c r="X1613">
        <v>0</v>
      </c>
      <c r="Y1613">
        <v>0</v>
      </c>
      <c r="Z1613">
        <v>0</v>
      </c>
      <c r="AA1613">
        <v>4</v>
      </c>
      <c r="AB1613">
        <v>50</v>
      </c>
      <c r="AC1613">
        <v>28</v>
      </c>
      <c r="AD1613">
        <v>0</v>
      </c>
      <c r="AE1613">
        <v>0</v>
      </c>
      <c r="AF1613">
        <v>28</v>
      </c>
      <c r="AG1613">
        <v>0</v>
      </c>
      <c r="AH1613">
        <v>22</v>
      </c>
      <c r="AI1613">
        <v>22</v>
      </c>
      <c r="AJ1613">
        <v>22</v>
      </c>
      <c r="AK1613">
        <v>22</v>
      </c>
      <c r="AL1613">
        <v>0</v>
      </c>
      <c r="AM1613">
        <v>0.3</v>
      </c>
      <c r="AN1613">
        <v>2</v>
      </c>
      <c r="AO1613">
        <v>0</v>
      </c>
      <c r="AP1613" t="s">
        <v>103</v>
      </c>
      <c r="AQ1613" t="s">
        <v>73</v>
      </c>
      <c r="AR1613" t="s">
        <v>191</v>
      </c>
      <c r="AS1613">
        <v>0</v>
      </c>
      <c r="AT1613">
        <v>0</v>
      </c>
      <c r="AU1613">
        <v>0</v>
      </c>
      <c r="AV1613">
        <v>0</v>
      </c>
      <c r="AW1613">
        <v>0</v>
      </c>
      <c r="AX1613">
        <v>0</v>
      </c>
      <c r="AY1613">
        <v>0</v>
      </c>
      <c r="AZ1613" t="s">
        <v>83</v>
      </c>
      <c r="BA1613">
        <v>15</v>
      </c>
      <c r="BB1613">
        <v>0</v>
      </c>
      <c r="BC1613" t="s">
        <v>76</v>
      </c>
      <c r="BD1613">
        <v>0</v>
      </c>
      <c r="BE1613" t="s">
        <v>76</v>
      </c>
      <c r="BF1613">
        <v>11.079026666666666</v>
      </c>
      <c r="BG1613" t="s">
        <v>5830</v>
      </c>
    </row>
    <row r="1614" spans="1:59" x14ac:dyDescent="0.25">
      <c r="A1614" t="s">
        <v>2728</v>
      </c>
      <c r="B1614" t="s">
        <v>156</v>
      </c>
      <c r="C1614">
        <v>5</v>
      </c>
      <c r="D1614">
        <v>16</v>
      </c>
      <c r="E1614" t="s">
        <v>91</v>
      </c>
      <c r="F1614" t="s">
        <v>66</v>
      </c>
      <c r="G1614" t="s">
        <v>67</v>
      </c>
      <c r="H1614" t="s">
        <v>77</v>
      </c>
      <c r="I1614" t="s">
        <v>6</v>
      </c>
      <c r="J1614" t="s">
        <v>5</v>
      </c>
      <c r="K1614" t="s">
        <v>70</v>
      </c>
      <c r="L1614">
        <v>50</v>
      </c>
      <c r="M1614">
        <v>3503491</v>
      </c>
      <c r="N1614">
        <v>15</v>
      </c>
      <c r="O1614">
        <v>7</v>
      </c>
      <c r="P1614" t="s">
        <v>2711</v>
      </c>
      <c r="Q1614" t="s">
        <v>2712</v>
      </c>
      <c r="R1614">
        <v>2</v>
      </c>
      <c r="S1614" t="s">
        <v>5043</v>
      </c>
      <c r="T1614">
        <v>0</v>
      </c>
      <c r="U1614">
        <v>4</v>
      </c>
      <c r="V1614">
        <v>0</v>
      </c>
      <c r="W1614">
        <v>0</v>
      </c>
      <c r="X1614">
        <v>0</v>
      </c>
      <c r="Y1614">
        <v>0</v>
      </c>
      <c r="Z1614">
        <v>0</v>
      </c>
      <c r="AA1614">
        <v>4</v>
      </c>
      <c r="AB1614">
        <v>50</v>
      </c>
      <c r="AC1614">
        <v>28</v>
      </c>
      <c r="AD1614">
        <v>0</v>
      </c>
      <c r="AE1614">
        <v>0</v>
      </c>
      <c r="AF1614">
        <v>28</v>
      </c>
      <c r="AG1614">
        <v>0</v>
      </c>
      <c r="AH1614">
        <v>22</v>
      </c>
      <c r="AI1614">
        <v>22</v>
      </c>
      <c r="AJ1614">
        <v>22</v>
      </c>
      <c r="AK1614">
        <v>22</v>
      </c>
      <c r="AL1614">
        <v>0</v>
      </c>
      <c r="AM1614">
        <v>0.3</v>
      </c>
      <c r="AN1614">
        <v>2</v>
      </c>
      <c r="AO1614">
        <v>0</v>
      </c>
      <c r="AP1614" t="s">
        <v>103</v>
      </c>
      <c r="AQ1614" t="s">
        <v>73</v>
      </c>
      <c r="AR1614" t="s">
        <v>191</v>
      </c>
      <c r="AS1614">
        <v>0</v>
      </c>
      <c r="AT1614">
        <v>0</v>
      </c>
      <c r="AU1614">
        <v>0</v>
      </c>
      <c r="AV1614">
        <v>0</v>
      </c>
      <c r="AW1614">
        <v>0</v>
      </c>
      <c r="AX1614">
        <v>0</v>
      </c>
      <c r="AY1614">
        <v>0</v>
      </c>
      <c r="AZ1614" t="s">
        <v>83</v>
      </c>
      <c r="BA1614">
        <v>15</v>
      </c>
      <c r="BB1614">
        <v>0</v>
      </c>
      <c r="BC1614" t="s">
        <v>76</v>
      </c>
      <c r="BD1614">
        <v>0</v>
      </c>
      <c r="BE1614" t="s">
        <v>76</v>
      </c>
      <c r="BF1614">
        <v>12.943813333333331</v>
      </c>
      <c r="BG1614" t="s">
        <v>5830</v>
      </c>
    </row>
    <row r="1615" spans="1:59" x14ac:dyDescent="0.25">
      <c r="A1615" t="s">
        <v>2729</v>
      </c>
      <c r="B1615" t="s">
        <v>156</v>
      </c>
      <c r="C1615">
        <v>5</v>
      </c>
      <c r="D1615">
        <v>17</v>
      </c>
      <c r="E1615" t="s">
        <v>91</v>
      </c>
      <c r="F1615" t="s">
        <v>66</v>
      </c>
      <c r="G1615" t="s">
        <v>67</v>
      </c>
      <c r="H1615" t="s">
        <v>68</v>
      </c>
      <c r="I1615" t="s">
        <v>10</v>
      </c>
      <c r="J1615" t="s">
        <v>10</v>
      </c>
      <c r="K1615" t="s">
        <v>5100</v>
      </c>
      <c r="L1615">
        <v>50</v>
      </c>
      <c r="M1615">
        <v>3503493</v>
      </c>
      <c r="N1615">
        <v>0</v>
      </c>
      <c r="O1615">
        <v>7</v>
      </c>
      <c r="P1615" t="s">
        <v>2711</v>
      </c>
      <c r="Q1615" t="s">
        <v>2712</v>
      </c>
      <c r="R1615">
        <v>2</v>
      </c>
      <c r="S1615" t="s">
        <v>5101</v>
      </c>
      <c r="T1615">
        <v>0</v>
      </c>
      <c r="U1615">
        <v>0</v>
      </c>
      <c r="V1615">
        <v>0</v>
      </c>
      <c r="W1615">
        <v>0</v>
      </c>
      <c r="X1615">
        <v>0</v>
      </c>
      <c r="Y1615">
        <v>0</v>
      </c>
      <c r="Z1615">
        <v>0</v>
      </c>
      <c r="AA1615">
        <v>0</v>
      </c>
      <c r="AB1615">
        <v>50</v>
      </c>
      <c r="AC1615">
        <v>0</v>
      </c>
      <c r="AD1615">
        <v>0</v>
      </c>
      <c r="AE1615">
        <v>0</v>
      </c>
      <c r="AF1615">
        <v>0</v>
      </c>
      <c r="AG1615">
        <v>0</v>
      </c>
      <c r="AH1615">
        <v>50</v>
      </c>
      <c r="AI1615">
        <v>50</v>
      </c>
      <c r="AJ1615">
        <v>50</v>
      </c>
      <c r="AK1615">
        <v>50</v>
      </c>
      <c r="AL1615">
        <v>0</v>
      </c>
      <c r="AM1615">
        <v>0</v>
      </c>
      <c r="AN1615">
        <v>4.5454545454545459</v>
      </c>
      <c r="AO1615">
        <v>0</v>
      </c>
      <c r="AP1615" t="s">
        <v>5102</v>
      </c>
      <c r="AQ1615" t="s">
        <v>86</v>
      </c>
      <c r="AR1615" t="s">
        <v>191</v>
      </c>
      <c r="AS1615">
        <v>0</v>
      </c>
      <c r="AT1615">
        <v>0</v>
      </c>
      <c r="AU1615">
        <v>0</v>
      </c>
      <c r="AV1615">
        <v>0</v>
      </c>
      <c r="AW1615">
        <v>0</v>
      </c>
      <c r="AX1615">
        <v>0</v>
      </c>
      <c r="AY1615">
        <v>0</v>
      </c>
      <c r="AZ1615" t="s">
        <v>74</v>
      </c>
      <c r="BA1615">
        <v>0</v>
      </c>
      <c r="BB1615">
        <v>0</v>
      </c>
      <c r="BC1615" t="s">
        <v>76</v>
      </c>
      <c r="BD1615">
        <v>1</v>
      </c>
      <c r="BE1615" t="s">
        <v>76</v>
      </c>
      <c r="BF1615">
        <v>0</v>
      </c>
      <c r="BG1615" t="s">
        <v>5830</v>
      </c>
    </row>
    <row r="1616" spans="1:59" x14ac:dyDescent="0.25">
      <c r="A1616" t="s">
        <v>2730</v>
      </c>
      <c r="B1616" t="s">
        <v>156</v>
      </c>
      <c r="C1616">
        <v>5</v>
      </c>
      <c r="D1616">
        <v>18</v>
      </c>
      <c r="E1616" t="s">
        <v>91</v>
      </c>
      <c r="F1616" t="s">
        <v>66</v>
      </c>
      <c r="G1616" t="s">
        <v>67</v>
      </c>
      <c r="H1616" t="s">
        <v>68</v>
      </c>
      <c r="I1616" t="s">
        <v>6</v>
      </c>
      <c r="J1616" t="s">
        <v>2676</v>
      </c>
      <c r="K1616" t="s">
        <v>100</v>
      </c>
      <c r="L1616">
        <v>0</v>
      </c>
      <c r="M1616">
        <v>3583720</v>
      </c>
      <c r="N1616">
        <v>20</v>
      </c>
      <c r="O1616">
        <v>7</v>
      </c>
      <c r="P1616" t="s">
        <v>2711</v>
      </c>
      <c r="Q1616" t="s">
        <v>2712</v>
      </c>
      <c r="R1616">
        <v>2</v>
      </c>
      <c r="S1616" t="s">
        <v>9283</v>
      </c>
      <c r="T1616">
        <v>10</v>
      </c>
      <c r="U1616">
        <v>13</v>
      </c>
      <c r="V1616">
        <v>0</v>
      </c>
      <c r="W1616">
        <v>0</v>
      </c>
      <c r="X1616">
        <v>0</v>
      </c>
      <c r="Y1616">
        <v>0</v>
      </c>
      <c r="Z1616">
        <v>10</v>
      </c>
      <c r="AA1616">
        <v>13</v>
      </c>
      <c r="AB1616">
        <v>50</v>
      </c>
      <c r="AC1616">
        <v>25</v>
      </c>
      <c r="AD1616">
        <v>0</v>
      </c>
      <c r="AE1616">
        <v>0</v>
      </c>
      <c r="AF1616">
        <v>25</v>
      </c>
      <c r="AG1616">
        <v>0</v>
      </c>
      <c r="AH1616">
        <v>25</v>
      </c>
      <c r="AI1616">
        <v>25</v>
      </c>
      <c r="AJ1616">
        <v>25</v>
      </c>
      <c r="AK1616">
        <v>25</v>
      </c>
      <c r="AL1616">
        <v>0</v>
      </c>
      <c r="AM1616">
        <v>0.4</v>
      </c>
      <c r="AN1616">
        <v>2.2727272727272729</v>
      </c>
      <c r="AO1616">
        <v>0</v>
      </c>
      <c r="AP1616" t="s">
        <v>101</v>
      </c>
      <c r="AQ1616" t="s">
        <v>73</v>
      </c>
      <c r="AR1616" t="s">
        <v>191</v>
      </c>
      <c r="AS1616">
        <v>0</v>
      </c>
      <c r="AT1616">
        <v>0</v>
      </c>
      <c r="AU1616">
        <v>0</v>
      </c>
      <c r="AV1616">
        <v>0</v>
      </c>
      <c r="AW1616">
        <v>0</v>
      </c>
      <c r="AX1616">
        <v>0</v>
      </c>
      <c r="AY1616">
        <v>0</v>
      </c>
      <c r="AZ1616" t="s">
        <v>74</v>
      </c>
      <c r="BA1616">
        <v>20</v>
      </c>
      <c r="BB1616">
        <v>0</v>
      </c>
      <c r="BC1616" t="s">
        <v>76</v>
      </c>
      <c r="BD1616">
        <v>0</v>
      </c>
      <c r="BE1616" t="s">
        <v>76</v>
      </c>
      <c r="BF1616">
        <v>4.8923226666666668</v>
      </c>
      <c r="BG1616" t="s">
        <v>5830</v>
      </c>
    </row>
    <row r="1617" spans="1:59" x14ac:dyDescent="0.25">
      <c r="A1617" t="s">
        <v>2731</v>
      </c>
      <c r="B1617" t="s">
        <v>156</v>
      </c>
      <c r="C1617">
        <v>5</v>
      </c>
      <c r="D1617">
        <v>19</v>
      </c>
      <c r="E1617" t="s">
        <v>91</v>
      </c>
      <c r="F1617" t="s">
        <v>66</v>
      </c>
      <c r="G1617" t="s">
        <v>67</v>
      </c>
      <c r="H1617" t="s">
        <v>68</v>
      </c>
      <c r="I1617" t="s">
        <v>6</v>
      </c>
      <c r="J1617" t="s">
        <v>7</v>
      </c>
      <c r="K1617" t="s">
        <v>100</v>
      </c>
      <c r="L1617">
        <v>50</v>
      </c>
      <c r="M1617">
        <v>3503497</v>
      </c>
      <c r="N1617">
        <v>20</v>
      </c>
      <c r="O1617">
        <v>7</v>
      </c>
      <c r="P1617" t="s">
        <v>2711</v>
      </c>
      <c r="Q1617" t="s">
        <v>2712</v>
      </c>
      <c r="R1617">
        <v>2</v>
      </c>
      <c r="S1617" t="s">
        <v>5103</v>
      </c>
      <c r="T1617">
        <v>0</v>
      </c>
      <c r="U1617">
        <v>0</v>
      </c>
      <c r="V1617">
        <v>0</v>
      </c>
      <c r="W1617">
        <v>0</v>
      </c>
      <c r="X1617">
        <v>0</v>
      </c>
      <c r="Y1617">
        <v>0</v>
      </c>
      <c r="Z1617">
        <v>0</v>
      </c>
      <c r="AA1617">
        <v>0</v>
      </c>
      <c r="AB1617">
        <v>50</v>
      </c>
      <c r="AC1617">
        <v>0</v>
      </c>
      <c r="AD1617">
        <v>0</v>
      </c>
      <c r="AE1617">
        <v>0</v>
      </c>
      <c r="AF1617">
        <v>0</v>
      </c>
      <c r="AG1617">
        <v>0</v>
      </c>
      <c r="AH1617">
        <v>50</v>
      </c>
      <c r="AI1617">
        <v>50</v>
      </c>
      <c r="AJ1617">
        <v>50</v>
      </c>
      <c r="AK1617">
        <v>50</v>
      </c>
      <c r="AL1617">
        <v>0</v>
      </c>
      <c r="AM1617">
        <v>0.4</v>
      </c>
      <c r="AN1617">
        <v>4.5454545454545459</v>
      </c>
      <c r="AO1617">
        <v>0</v>
      </c>
      <c r="AP1617" t="s">
        <v>101</v>
      </c>
      <c r="AQ1617" t="s">
        <v>86</v>
      </c>
      <c r="AR1617" t="s">
        <v>191</v>
      </c>
      <c r="AS1617">
        <v>0</v>
      </c>
      <c r="AT1617">
        <v>0</v>
      </c>
      <c r="AU1617">
        <v>0</v>
      </c>
      <c r="AV1617">
        <v>0</v>
      </c>
      <c r="AW1617">
        <v>0</v>
      </c>
      <c r="AX1617">
        <v>0</v>
      </c>
      <c r="AY1617">
        <v>0</v>
      </c>
      <c r="AZ1617" t="s">
        <v>74</v>
      </c>
      <c r="BA1617">
        <v>20</v>
      </c>
      <c r="BB1617">
        <v>0</v>
      </c>
      <c r="BC1617" t="s">
        <v>76</v>
      </c>
      <c r="BD1617">
        <v>0</v>
      </c>
      <c r="BE1617" t="s">
        <v>76</v>
      </c>
      <c r="BF1617">
        <v>0</v>
      </c>
      <c r="BG1617" t="s">
        <v>5830</v>
      </c>
    </row>
    <row r="1618" spans="1:59" x14ac:dyDescent="0.25">
      <c r="A1618" t="s">
        <v>2732</v>
      </c>
      <c r="B1618" t="s">
        <v>156</v>
      </c>
      <c r="C1618">
        <v>5</v>
      </c>
      <c r="D1618">
        <v>20</v>
      </c>
      <c r="E1618" t="s">
        <v>91</v>
      </c>
      <c r="F1618" t="s">
        <v>66</v>
      </c>
      <c r="G1618" t="s">
        <v>67</v>
      </c>
      <c r="H1618" t="s">
        <v>68</v>
      </c>
      <c r="I1618" t="s">
        <v>6</v>
      </c>
      <c r="J1618" t="s">
        <v>3</v>
      </c>
      <c r="K1618" t="s">
        <v>70</v>
      </c>
      <c r="L1618">
        <v>50</v>
      </c>
      <c r="M1618">
        <v>3503499</v>
      </c>
      <c r="N1618">
        <v>20</v>
      </c>
      <c r="O1618">
        <v>7</v>
      </c>
      <c r="P1618" t="s">
        <v>2711</v>
      </c>
      <c r="Q1618" t="s">
        <v>2712</v>
      </c>
      <c r="R1618">
        <v>2</v>
      </c>
      <c r="S1618" t="s">
        <v>5104</v>
      </c>
      <c r="T1618">
        <v>10</v>
      </c>
      <c r="U1618">
        <v>14</v>
      </c>
      <c r="V1618">
        <v>0</v>
      </c>
      <c r="W1618">
        <v>0</v>
      </c>
      <c r="X1618">
        <v>0</v>
      </c>
      <c r="Y1618">
        <v>0</v>
      </c>
      <c r="Z1618">
        <v>10</v>
      </c>
      <c r="AA1618">
        <v>14</v>
      </c>
      <c r="AB1618">
        <v>50</v>
      </c>
      <c r="AC1618">
        <v>26</v>
      </c>
      <c r="AD1618">
        <v>0</v>
      </c>
      <c r="AE1618">
        <v>0</v>
      </c>
      <c r="AF1618">
        <v>26</v>
      </c>
      <c r="AG1618">
        <v>0</v>
      </c>
      <c r="AH1618">
        <v>24</v>
      </c>
      <c r="AI1618">
        <v>24</v>
      </c>
      <c r="AJ1618">
        <v>24</v>
      </c>
      <c r="AK1618">
        <v>24</v>
      </c>
      <c r="AL1618">
        <v>0</v>
      </c>
      <c r="AM1618">
        <v>0.4</v>
      </c>
      <c r="AN1618">
        <v>2.1818181818181817</v>
      </c>
      <c r="AO1618">
        <v>0</v>
      </c>
      <c r="AP1618" t="s">
        <v>103</v>
      </c>
      <c r="AQ1618" t="s">
        <v>73</v>
      </c>
      <c r="AR1618" t="s">
        <v>191</v>
      </c>
      <c r="AS1618">
        <v>0</v>
      </c>
      <c r="AT1618">
        <v>0</v>
      </c>
      <c r="AU1618">
        <v>0</v>
      </c>
      <c r="AV1618">
        <v>0</v>
      </c>
      <c r="AW1618">
        <v>0</v>
      </c>
      <c r="AX1618">
        <v>0</v>
      </c>
      <c r="AY1618">
        <v>0</v>
      </c>
      <c r="AZ1618" t="s">
        <v>80</v>
      </c>
      <c r="BA1618">
        <v>20</v>
      </c>
      <c r="BB1618">
        <v>0</v>
      </c>
      <c r="BC1618" t="s">
        <v>76</v>
      </c>
      <c r="BD1618">
        <v>0</v>
      </c>
      <c r="BE1618" t="s">
        <v>76</v>
      </c>
      <c r="BF1618">
        <v>12.472132000000002</v>
      </c>
      <c r="BG1618" t="s">
        <v>5830</v>
      </c>
    </row>
    <row r="1619" spans="1:59" x14ac:dyDescent="0.25">
      <c r="A1619" t="s">
        <v>2733</v>
      </c>
      <c r="B1619" t="s">
        <v>156</v>
      </c>
      <c r="C1619">
        <v>5</v>
      </c>
      <c r="D1619">
        <v>21</v>
      </c>
      <c r="E1619" t="s">
        <v>91</v>
      </c>
      <c r="F1619" t="s">
        <v>66</v>
      </c>
      <c r="G1619" t="s">
        <v>67</v>
      </c>
      <c r="H1619" t="s">
        <v>68</v>
      </c>
      <c r="I1619" t="s">
        <v>6</v>
      </c>
      <c r="J1619" t="s">
        <v>1518</v>
      </c>
      <c r="K1619" t="s">
        <v>70</v>
      </c>
      <c r="L1619">
        <v>50</v>
      </c>
      <c r="M1619">
        <v>3503501</v>
      </c>
      <c r="N1619">
        <v>20</v>
      </c>
      <c r="O1619">
        <v>7</v>
      </c>
      <c r="P1619" t="s">
        <v>2711</v>
      </c>
      <c r="Q1619" t="s">
        <v>2712</v>
      </c>
      <c r="R1619">
        <v>2</v>
      </c>
      <c r="S1619" t="s">
        <v>5825</v>
      </c>
      <c r="T1619">
        <v>2</v>
      </c>
      <c r="U1619">
        <v>4</v>
      </c>
      <c r="V1619">
        <v>0</v>
      </c>
      <c r="W1619">
        <v>0</v>
      </c>
      <c r="X1619">
        <v>0</v>
      </c>
      <c r="Y1619">
        <v>0</v>
      </c>
      <c r="Z1619">
        <v>2</v>
      </c>
      <c r="AA1619">
        <v>4</v>
      </c>
      <c r="AB1619">
        <v>50</v>
      </c>
      <c r="AC1619">
        <v>19</v>
      </c>
      <c r="AD1619">
        <v>0</v>
      </c>
      <c r="AE1619">
        <v>0</v>
      </c>
      <c r="AF1619">
        <v>19</v>
      </c>
      <c r="AG1619">
        <v>0</v>
      </c>
      <c r="AH1619">
        <v>31</v>
      </c>
      <c r="AI1619">
        <v>31</v>
      </c>
      <c r="AJ1619">
        <v>31</v>
      </c>
      <c r="AK1619">
        <v>31</v>
      </c>
      <c r="AL1619">
        <v>0</v>
      </c>
      <c r="AM1619">
        <v>0.4</v>
      </c>
      <c r="AN1619">
        <v>2.8181818181818183</v>
      </c>
      <c r="AO1619">
        <v>0</v>
      </c>
      <c r="AP1619" t="s">
        <v>103</v>
      </c>
      <c r="AQ1619" t="s">
        <v>73</v>
      </c>
      <c r="AR1619" t="s">
        <v>191</v>
      </c>
      <c r="AS1619">
        <v>0</v>
      </c>
      <c r="AT1619">
        <v>0</v>
      </c>
      <c r="AU1619">
        <v>0</v>
      </c>
      <c r="AV1619">
        <v>0</v>
      </c>
      <c r="AW1619">
        <v>0</v>
      </c>
      <c r="AX1619">
        <v>0</v>
      </c>
      <c r="AY1619">
        <v>0</v>
      </c>
      <c r="AZ1619" t="s">
        <v>83</v>
      </c>
      <c r="BA1619">
        <v>20</v>
      </c>
      <c r="BB1619">
        <v>0</v>
      </c>
      <c r="BC1619" t="s">
        <v>76</v>
      </c>
      <c r="BD1619">
        <v>0</v>
      </c>
      <c r="BE1619" t="s">
        <v>76</v>
      </c>
      <c r="BF1619">
        <v>9.7188293333333338</v>
      </c>
      <c r="BG1619" t="s">
        <v>5830</v>
      </c>
    </row>
    <row r="1620" spans="1:59" x14ac:dyDescent="0.25">
      <c r="A1620" t="s">
        <v>2734</v>
      </c>
      <c r="B1620" t="s">
        <v>156</v>
      </c>
      <c r="C1620">
        <v>5</v>
      </c>
      <c r="D1620">
        <v>22</v>
      </c>
      <c r="E1620" t="s">
        <v>91</v>
      </c>
      <c r="F1620" t="s">
        <v>66</v>
      </c>
      <c r="G1620" t="s">
        <v>67</v>
      </c>
      <c r="H1620" t="s">
        <v>68</v>
      </c>
      <c r="I1620" t="s">
        <v>6</v>
      </c>
      <c r="J1620" t="s">
        <v>1518</v>
      </c>
      <c r="K1620" t="s">
        <v>100</v>
      </c>
      <c r="L1620">
        <v>50</v>
      </c>
      <c r="M1620">
        <v>3503503</v>
      </c>
      <c r="N1620">
        <v>20</v>
      </c>
      <c r="O1620">
        <v>7</v>
      </c>
      <c r="P1620" t="s">
        <v>2711</v>
      </c>
      <c r="Q1620" t="s">
        <v>2712</v>
      </c>
      <c r="R1620">
        <v>2</v>
      </c>
      <c r="S1620" t="s">
        <v>5825</v>
      </c>
      <c r="T1620">
        <v>0</v>
      </c>
      <c r="U1620">
        <v>1</v>
      </c>
      <c r="V1620">
        <v>0</v>
      </c>
      <c r="W1620">
        <v>0</v>
      </c>
      <c r="X1620">
        <v>0</v>
      </c>
      <c r="Y1620">
        <v>0</v>
      </c>
      <c r="Z1620">
        <v>0</v>
      </c>
      <c r="AA1620">
        <v>1</v>
      </c>
      <c r="AB1620">
        <v>50</v>
      </c>
      <c r="AC1620">
        <v>2</v>
      </c>
      <c r="AD1620">
        <v>0</v>
      </c>
      <c r="AE1620">
        <v>0</v>
      </c>
      <c r="AF1620">
        <v>2</v>
      </c>
      <c r="AG1620">
        <v>0</v>
      </c>
      <c r="AH1620">
        <v>48</v>
      </c>
      <c r="AI1620">
        <v>48</v>
      </c>
      <c r="AJ1620">
        <v>48</v>
      </c>
      <c r="AK1620">
        <v>48</v>
      </c>
      <c r="AL1620">
        <v>0</v>
      </c>
      <c r="AM1620">
        <v>0.4</v>
      </c>
      <c r="AN1620">
        <v>4.3636363636363633</v>
      </c>
      <c r="AO1620">
        <v>0</v>
      </c>
      <c r="AP1620" t="s">
        <v>101</v>
      </c>
      <c r="AQ1620" t="s">
        <v>73</v>
      </c>
      <c r="AR1620" t="s">
        <v>191</v>
      </c>
      <c r="AS1620">
        <v>0</v>
      </c>
      <c r="AT1620">
        <v>0</v>
      </c>
      <c r="AU1620">
        <v>0</v>
      </c>
      <c r="AV1620">
        <v>0</v>
      </c>
      <c r="AW1620">
        <v>0</v>
      </c>
      <c r="AX1620">
        <v>0</v>
      </c>
      <c r="AY1620">
        <v>0</v>
      </c>
      <c r="AZ1620" t="s">
        <v>74</v>
      </c>
      <c r="BA1620">
        <v>20</v>
      </c>
      <c r="BB1620">
        <v>0</v>
      </c>
      <c r="BC1620" t="s">
        <v>76</v>
      </c>
      <c r="BD1620">
        <v>0</v>
      </c>
      <c r="BE1620" t="s">
        <v>76</v>
      </c>
      <c r="BF1620">
        <v>1.3163199999999999</v>
      </c>
      <c r="BG1620" t="s">
        <v>5830</v>
      </c>
    </row>
    <row r="1621" spans="1:59" x14ac:dyDescent="0.25">
      <c r="A1621" t="s">
        <v>2735</v>
      </c>
      <c r="B1621" t="s">
        <v>156</v>
      </c>
      <c r="C1621">
        <v>5</v>
      </c>
      <c r="D1621">
        <v>23</v>
      </c>
      <c r="E1621" t="s">
        <v>91</v>
      </c>
      <c r="F1621" t="s">
        <v>66</v>
      </c>
      <c r="G1621" t="s">
        <v>67</v>
      </c>
      <c r="H1621" t="s">
        <v>68</v>
      </c>
      <c r="I1621" t="s">
        <v>10</v>
      </c>
      <c r="J1621" t="s">
        <v>10</v>
      </c>
      <c r="K1621" t="s">
        <v>100</v>
      </c>
      <c r="L1621">
        <v>50</v>
      </c>
      <c r="M1621">
        <v>3503505</v>
      </c>
      <c r="N1621">
        <v>0</v>
      </c>
      <c r="O1621">
        <v>7</v>
      </c>
      <c r="P1621" t="s">
        <v>2711</v>
      </c>
      <c r="Q1621" t="s">
        <v>2712</v>
      </c>
      <c r="R1621">
        <v>2</v>
      </c>
      <c r="S1621" t="s">
        <v>4536</v>
      </c>
      <c r="T1621">
        <v>0</v>
      </c>
      <c r="U1621">
        <v>0</v>
      </c>
      <c r="V1621">
        <v>0</v>
      </c>
      <c r="W1621">
        <v>0</v>
      </c>
      <c r="X1621">
        <v>0</v>
      </c>
      <c r="Y1621">
        <v>0</v>
      </c>
      <c r="Z1621">
        <v>0</v>
      </c>
      <c r="AA1621">
        <v>0</v>
      </c>
      <c r="AB1621">
        <v>50</v>
      </c>
      <c r="AC1621">
        <v>0</v>
      </c>
      <c r="AD1621">
        <v>0</v>
      </c>
      <c r="AE1621">
        <v>0</v>
      </c>
      <c r="AF1621">
        <v>0</v>
      </c>
      <c r="AG1621">
        <v>0</v>
      </c>
      <c r="AH1621">
        <v>50</v>
      </c>
      <c r="AI1621">
        <v>50</v>
      </c>
      <c r="AJ1621">
        <v>50</v>
      </c>
      <c r="AK1621">
        <v>50</v>
      </c>
      <c r="AL1621">
        <v>0</v>
      </c>
      <c r="AM1621">
        <v>0</v>
      </c>
      <c r="AN1621">
        <v>4.5454545454545459</v>
      </c>
      <c r="AO1621">
        <v>0</v>
      </c>
      <c r="AP1621" t="s">
        <v>113</v>
      </c>
      <c r="AQ1621" t="s">
        <v>86</v>
      </c>
      <c r="AR1621" t="s">
        <v>191</v>
      </c>
      <c r="AS1621">
        <v>0</v>
      </c>
      <c r="AT1621">
        <v>0</v>
      </c>
      <c r="AU1621">
        <v>0</v>
      </c>
      <c r="AV1621">
        <v>0</v>
      </c>
      <c r="AW1621">
        <v>0</v>
      </c>
      <c r="AX1621">
        <v>0</v>
      </c>
      <c r="AY1621">
        <v>0</v>
      </c>
      <c r="AZ1621" t="s">
        <v>74</v>
      </c>
      <c r="BA1621">
        <v>0</v>
      </c>
      <c r="BB1621">
        <v>0</v>
      </c>
      <c r="BC1621" t="s">
        <v>76</v>
      </c>
      <c r="BD1621">
        <v>1</v>
      </c>
      <c r="BE1621" t="s">
        <v>76</v>
      </c>
      <c r="BF1621">
        <v>0</v>
      </c>
      <c r="BG1621" t="s">
        <v>5830</v>
      </c>
    </row>
    <row r="1622" spans="1:59" x14ac:dyDescent="0.25">
      <c r="A1622" t="s">
        <v>2736</v>
      </c>
      <c r="B1622" t="s">
        <v>156</v>
      </c>
      <c r="C1622">
        <v>5</v>
      </c>
      <c r="D1622">
        <v>24</v>
      </c>
      <c r="E1622" t="s">
        <v>91</v>
      </c>
      <c r="F1622" t="s">
        <v>66</v>
      </c>
      <c r="G1622" t="s">
        <v>67</v>
      </c>
      <c r="H1622" t="s">
        <v>68</v>
      </c>
      <c r="I1622" t="s">
        <v>10</v>
      </c>
      <c r="J1622" t="s">
        <v>10</v>
      </c>
      <c r="K1622" t="s">
        <v>100</v>
      </c>
      <c r="L1622">
        <v>50</v>
      </c>
      <c r="M1622">
        <v>3503507</v>
      </c>
      <c r="N1622">
        <v>0</v>
      </c>
      <c r="O1622">
        <v>7</v>
      </c>
      <c r="P1622" t="s">
        <v>2711</v>
      </c>
      <c r="Q1622" t="s">
        <v>2712</v>
      </c>
      <c r="R1622">
        <v>2</v>
      </c>
      <c r="S1622" t="s">
        <v>4536</v>
      </c>
      <c r="T1622">
        <v>0</v>
      </c>
      <c r="U1622">
        <v>0</v>
      </c>
      <c r="V1622">
        <v>0</v>
      </c>
      <c r="W1622">
        <v>0</v>
      </c>
      <c r="X1622">
        <v>0</v>
      </c>
      <c r="Y1622">
        <v>0</v>
      </c>
      <c r="Z1622">
        <v>0</v>
      </c>
      <c r="AA1622">
        <v>0</v>
      </c>
      <c r="AB1622">
        <v>50</v>
      </c>
      <c r="AC1622">
        <v>0</v>
      </c>
      <c r="AD1622">
        <v>0</v>
      </c>
      <c r="AE1622">
        <v>0</v>
      </c>
      <c r="AF1622">
        <v>0</v>
      </c>
      <c r="AG1622">
        <v>0</v>
      </c>
      <c r="AH1622">
        <v>50</v>
      </c>
      <c r="AI1622">
        <v>50</v>
      </c>
      <c r="AJ1622">
        <v>50</v>
      </c>
      <c r="AK1622">
        <v>50</v>
      </c>
      <c r="AL1622">
        <v>0</v>
      </c>
      <c r="AM1622">
        <v>0</v>
      </c>
      <c r="AN1622">
        <v>4.5454545454545459</v>
      </c>
      <c r="AO1622">
        <v>0</v>
      </c>
      <c r="AP1622" t="s">
        <v>113</v>
      </c>
      <c r="AQ1622" t="s">
        <v>86</v>
      </c>
      <c r="AR1622" t="s">
        <v>191</v>
      </c>
      <c r="AS1622">
        <v>0</v>
      </c>
      <c r="AT1622">
        <v>0</v>
      </c>
      <c r="AU1622">
        <v>0</v>
      </c>
      <c r="AV1622">
        <v>0</v>
      </c>
      <c r="AW1622">
        <v>0</v>
      </c>
      <c r="AX1622">
        <v>0</v>
      </c>
      <c r="AY1622">
        <v>0</v>
      </c>
      <c r="AZ1622" t="s">
        <v>74</v>
      </c>
      <c r="BA1622">
        <v>0</v>
      </c>
      <c r="BB1622">
        <v>0</v>
      </c>
      <c r="BC1622" t="s">
        <v>81</v>
      </c>
      <c r="BD1622">
        <v>2</v>
      </c>
      <c r="BE1622" t="s">
        <v>76</v>
      </c>
      <c r="BF1622">
        <v>0</v>
      </c>
      <c r="BG1622" t="s">
        <v>5830</v>
      </c>
    </row>
    <row r="1623" spans="1:59" x14ac:dyDescent="0.25">
      <c r="A1623" t="s">
        <v>2737</v>
      </c>
      <c r="B1623" t="s">
        <v>156</v>
      </c>
      <c r="C1623">
        <v>5</v>
      </c>
      <c r="D1623">
        <v>25</v>
      </c>
      <c r="E1623" t="s">
        <v>91</v>
      </c>
      <c r="F1623" t="s">
        <v>66</v>
      </c>
      <c r="G1623" t="s">
        <v>67</v>
      </c>
      <c r="H1623" t="s">
        <v>68</v>
      </c>
      <c r="I1623" t="s">
        <v>6</v>
      </c>
      <c r="J1623" t="s">
        <v>2676</v>
      </c>
      <c r="K1623" t="s">
        <v>70</v>
      </c>
      <c r="L1623">
        <v>0</v>
      </c>
      <c r="M1623">
        <v>3578542</v>
      </c>
      <c r="N1623">
        <v>20</v>
      </c>
      <c r="O1623">
        <v>7</v>
      </c>
      <c r="P1623" t="s">
        <v>2711</v>
      </c>
      <c r="Q1623" t="s">
        <v>2725</v>
      </c>
      <c r="R1623">
        <v>3</v>
      </c>
      <c r="S1623" t="s">
        <v>8989</v>
      </c>
      <c r="T1623">
        <v>16</v>
      </c>
      <c r="U1623">
        <v>19</v>
      </c>
      <c r="V1623">
        <v>0</v>
      </c>
      <c r="W1623">
        <v>0</v>
      </c>
      <c r="X1623">
        <v>0</v>
      </c>
      <c r="Y1623">
        <v>0</v>
      </c>
      <c r="Z1623">
        <v>16</v>
      </c>
      <c r="AA1623">
        <v>19</v>
      </c>
      <c r="AB1623">
        <v>50</v>
      </c>
      <c r="AC1623">
        <v>37</v>
      </c>
      <c r="AD1623">
        <v>0</v>
      </c>
      <c r="AE1623">
        <v>0</v>
      </c>
      <c r="AF1623">
        <v>37</v>
      </c>
      <c r="AG1623">
        <v>0</v>
      </c>
      <c r="AH1623">
        <v>13</v>
      </c>
      <c r="AI1623">
        <v>13</v>
      </c>
      <c r="AJ1623">
        <v>13</v>
      </c>
      <c r="AK1623">
        <v>13</v>
      </c>
      <c r="AL1623">
        <v>0</v>
      </c>
      <c r="AM1623">
        <v>0.4</v>
      </c>
      <c r="AN1623">
        <v>1.1818181818181819</v>
      </c>
      <c r="AO1623">
        <v>0</v>
      </c>
      <c r="AP1623" t="s">
        <v>103</v>
      </c>
      <c r="AQ1623" t="s">
        <v>73</v>
      </c>
      <c r="AR1623" t="s">
        <v>191</v>
      </c>
      <c r="AS1623">
        <v>0</v>
      </c>
      <c r="AT1623">
        <v>0</v>
      </c>
      <c r="AU1623">
        <v>0</v>
      </c>
      <c r="AV1623">
        <v>0</v>
      </c>
      <c r="AW1623">
        <v>0</v>
      </c>
      <c r="AX1623">
        <v>0</v>
      </c>
      <c r="AY1623">
        <v>0</v>
      </c>
      <c r="AZ1623" t="s">
        <v>83</v>
      </c>
      <c r="BA1623">
        <v>20</v>
      </c>
      <c r="BB1623">
        <v>0</v>
      </c>
      <c r="BC1623" t="s">
        <v>75</v>
      </c>
      <c r="BD1623">
        <v>0</v>
      </c>
      <c r="BE1623" t="s">
        <v>76</v>
      </c>
      <c r="BF1623">
        <v>1.7550933333333332</v>
      </c>
      <c r="BG1623" t="s">
        <v>5831</v>
      </c>
    </row>
    <row r="1624" spans="1:59" x14ac:dyDescent="0.25">
      <c r="A1624" t="s">
        <v>2739</v>
      </c>
      <c r="B1624" t="s">
        <v>156</v>
      </c>
      <c r="C1624">
        <v>5</v>
      </c>
      <c r="D1624">
        <v>26</v>
      </c>
      <c r="E1624" t="s">
        <v>91</v>
      </c>
      <c r="F1624" t="s">
        <v>66</v>
      </c>
      <c r="G1624" t="s">
        <v>67</v>
      </c>
      <c r="H1624" t="s">
        <v>68</v>
      </c>
      <c r="I1624" t="s">
        <v>6</v>
      </c>
      <c r="J1624" t="s">
        <v>2676</v>
      </c>
      <c r="K1624" t="s">
        <v>100</v>
      </c>
      <c r="L1624">
        <v>0</v>
      </c>
      <c r="M1624">
        <v>3578544</v>
      </c>
      <c r="N1624">
        <v>20</v>
      </c>
      <c r="O1624">
        <v>7</v>
      </c>
      <c r="P1624" t="s">
        <v>2711</v>
      </c>
      <c r="Q1624" t="s">
        <v>2725</v>
      </c>
      <c r="R1624">
        <v>3</v>
      </c>
      <c r="S1624" t="s">
        <v>8989</v>
      </c>
      <c r="T1624">
        <v>0</v>
      </c>
      <c r="U1624">
        <v>3</v>
      </c>
      <c r="V1624">
        <v>16</v>
      </c>
      <c r="W1624">
        <v>0</v>
      </c>
      <c r="X1624">
        <v>16</v>
      </c>
      <c r="Y1624">
        <v>0</v>
      </c>
      <c r="Z1624">
        <v>16</v>
      </c>
      <c r="AA1624">
        <v>19</v>
      </c>
      <c r="AB1624">
        <v>50</v>
      </c>
      <c r="AC1624">
        <v>5</v>
      </c>
      <c r="AD1624">
        <v>32</v>
      </c>
      <c r="AE1624">
        <v>0</v>
      </c>
      <c r="AF1624">
        <v>37</v>
      </c>
      <c r="AG1624">
        <v>0</v>
      </c>
      <c r="AH1624">
        <v>45</v>
      </c>
      <c r="AI1624">
        <v>13</v>
      </c>
      <c r="AJ1624">
        <v>45</v>
      </c>
      <c r="AK1624">
        <v>45</v>
      </c>
      <c r="AL1624">
        <v>0</v>
      </c>
      <c r="AM1624">
        <v>0.4</v>
      </c>
      <c r="AN1624">
        <v>4.0909090909090908</v>
      </c>
      <c r="AO1624">
        <v>0</v>
      </c>
      <c r="AP1624" t="s">
        <v>101</v>
      </c>
      <c r="AQ1624" t="s">
        <v>73</v>
      </c>
      <c r="AR1624" t="s">
        <v>191</v>
      </c>
      <c r="AS1624">
        <v>0</v>
      </c>
      <c r="AT1624">
        <v>0</v>
      </c>
      <c r="AU1624">
        <v>0</v>
      </c>
      <c r="AV1624">
        <v>0</v>
      </c>
      <c r="AW1624">
        <v>0</v>
      </c>
      <c r="AX1624">
        <v>0</v>
      </c>
      <c r="AY1624">
        <v>0</v>
      </c>
      <c r="AZ1624" t="s">
        <v>74</v>
      </c>
      <c r="BA1624">
        <v>20</v>
      </c>
      <c r="BB1624">
        <v>0</v>
      </c>
      <c r="BC1624" t="s">
        <v>76</v>
      </c>
      <c r="BD1624">
        <v>0</v>
      </c>
      <c r="BE1624" t="s">
        <v>76</v>
      </c>
      <c r="BF1624">
        <v>1.7331546666666664</v>
      </c>
      <c r="BG1624" t="s">
        <v>5831</v>
      </c>
    </row>
    <row r="1625" spans="1:59" x14ac:dyDescent="0.25">
      <c r="A1625" t="s">
        <v>2740</v>
      </c>
      <c r="B1625" t="s">
        <v>156</v>
      </c>
      <c r="C1625">
        <v>5</v>
      </c>
      <c r="D1625">
        <v>27</v>
      </c>
      <c r="E1625" t="s">
        <v>91</v>
      </c>
      <c r="F1625" t="s">
        <v>66</v>
      </c>
      <c r="G1625" t="s">
        <v>67</v>
      </c>
      <c r="H1625" t="s">
        <v>68</v>
      </c>
      <c r="I1625" t="s">
        <v>6</v>
      </c>
      <c r="J1625" t="s">
        <v>2676</v>
      </c>
      <c r="K1625" t="s">
        <v>70</v>
      </c>
      <c r="L1625">
        <v>0</v>
      </c>
      <c r="M1625">
        <v>3578546</v>
      </c>
      <c r="N1625">
        <v>20</v>
      </c>
      <c r="O1625">
        <v>7</v>
      </c>
      <c r="P1625" t="s">
        <v>2711</v>
      </c>
      <c r="Q1625" t="s">
        <v>2725</v>
      </c>
      <c r="R1625">
        <v>3</v>
      </c>
      <c r="S1625" t="s">
        <v>8990</v>
      </c>
      <c r="T1625">
        <v>11</v>
      </c>
      <c r="U1625">
        <v>14</v>
      </c>
      <c r="V1625">
        <v>0</v>
      </c>
      <c r="W1625">
        <v>0</v>
      </c>
      <c r="X1625">
        <v>0</v>
      </c>
      <c r="Y1625">
        <v>0</v>
      </c>
      <c r="Z1625">
        <v>11</v>
      </c>
      <c r="AA1625">
        <v>14</v>
      </c>
      <c r="AB1625">
        <v>50</v>
      </c>
      <c r="AC1625">
        <v>27</v>
      </c>
      <c r="AD1625">
        <v>0</v>
      </c>
      <c r="AE1625">
        <v>0</v>
      </c>
      <c r="AF1625">
        <v>27</v>
      </c>
      <c r="AG1625">
        <v>0</v>
      </c>
      <c r="AH1625">
        <v>23</v>
      </c>
      <c r="AI1625">
        <v>23</v>
      </c>
      <c r="AJ1625">
        <v>23</v>
      </c>
      <c r="AK1625">
        <v>23</v>
      </c>
      <c r="AL1625">
        <v>0</v>
      </c>
      <c r="AM1625">
        <v>0.4</v>
      </c>
      <c r="AN1625">
        <v>2.0909090909090908</v>
      </c>
      <c r="AO1625">
        <v>0</v>
      </c>
      <c r="AP1625" t="s">
        <v>103</v>
      </c>
      <c r="AQ1625" t="s">
        <v>73</v>
      </c>
      <c r="AR1625" t="s">
        <v>191</v>
      </c>
      <c r="AS1625">
        <v>0</v>
      </c>
      <c r="AT1625">
        <v>0</v>
      </c>
      <c r="AU1625">
        <v>0</v>
      </c>
      <c r="AV1625">
        <v>0</v>
      </c>
      <c r="AW1625">
        <v>0</v>
      </c>
      <c r="AX1625">
        <v>0</v>
      </c>
      <c r="AY1625">
        <v>0</v>
      </c>
      <c r="AZ1625" t="s">
        <v>83</v>
      </c>
      <c r="BA1625">
        <v>20</v>
      </c>
      <c r="BB1625">
        <v>0</v>
      </c>
      <c r="BC1625" t="s">
        <v>76</v>
      </c>
      <c r="BD1625">
        <v>0</v>
      </c>
      <c r="BE1625" t="s">
        <v>76</v>
      </c>
      <c r="BF1625">
        <v>5.7918079999999996</v>
      </c>
      <c r="BG1625" t="s">
        <v>5831</v>
      </c>
    </row>
    <row r="1626" spans="1:59" x14ac:dyDescent="0.25">
      <c r="A1626" t="s">
        <v>2741</v>
      </c>
      <c r="B1626" t="s">
        <v>156</v>
      </c>
      <c r="C1626">
        <v>5</v>
      </c>
      <c r="D1626">
        <v>28</v>
      </c>
      <c r="E1626" t="s">
        <v>91</v>
      </c>
      <c r="F1626" t="s">
        <v>66</v>
      </c>
      <c r="G1626" t="s">
        <v>67</v>
      </c>
      <c r="H1626" t="s">
        <v>68</v>
      </c>
      <c r="I1626" t="s">
        <v>6</v>
      </c>
      <c r="J1626" t="s">
        <v>2676</v>
      </c>
      <c r="K1626" t="s">
        <v>100</v>
      </c>
      <c r="L1626">
        <v>0</v>
      </c>
      <c r="M1626">
        <v>3582584</v>
      </c>
      <c r="N1626">
        <v>20</v>
      </c>
      <c r="O1626">
        <v>7</v>
      </c>
      <c r="P1626" t="s">
        <v>2711</v>
      </c>
      <c r="Q1626" t="s">
        <v>2725</v>
      </c>
      <c r="R1626">
        <v>3</v>
      </c>
      <c r="S1626" t="s">
        <v>9283</v>
      </c>
      <c r="T1626">
        <v>20</v>
      </c>
      <c r="U1626">
        <v>23</v>
      </c>
      <c r="V1626">
        <v>0</v>
      </c>
      <c r="W1626">
        <v>0</v>
      </c>
      <c r="X1626">
        <v>0</v>
      </c>
      <c r="Y1626">
        <v>0</v>
      </c>
      <c r="Z1626">
        <v>20</v>
      </c>
      <c r="AA1626">
        <v>23</v>
      </c>
      <c r="AB1626">
        <v>50</v>
      </c>
      <c r="AC1626">
        <v>45</v>
      </c>
      <c r="AD1626">
        <v>0</v>
      </c>
      <c r="AE1626">
        <v>0</v>
      </c>
      <c r="AF1626">
        <v>45</v>
      </c>
      <c r="AG1626">
        <v>0</v>
      </c>
      <c r="AH1626">
        <v>5</v>
      </c>
      <c r="AI1626">
        <v>5</v>
      </c>
      <c r="AJ1626">
        <v>5</v>
      </c>
      <c r="AK1626">
        <v>5</v>
      </c>
      <c r="AL1626">
        <v>0</v>
      </c>
      <c r="AM1626">
        <v>0.4</v>
      </c>
      <c r="AN1626">
        <v>0.45454545454545459</v>
      </c>
      <c r="AO1626">
        <v>0</v>
      </c>
      <c r="AP1626" t="s">
        <v>101</v>
      </c>
      <c r="AQ1626" t="s">
        <v>73</v>
      </c>
      <c r="AR1626" t="s">
        <v>191</v>
      </c>
      <c r="AS1626">
        <v>0</v>
      </c>
      <c r="AT1626">
        <v>0</v>
      </c>
      <c r="AU1626">
        <v>0</v>
      </c>
      <c r="AV1626">
        <v>0</v>
      </c>
      <c r="AW1626">
        <v>0</v>
      </c>
      <c r="AX1626">
        <v>0</v>
      </c>
      <c r="AY1626">
        <v>0</v>
      </c>
      <c r="AZ1626" t="s">
        <v>74</v>
      </c>
      <c r="BA1626">
        <v>20</v>
      </c>
      <c r="BB1626">
        <v>0</v>
      </c>
      <c r="BC1626" t="s">
        <v>76</v>
      </c>
      <c r="BD1626">
        <v>0</v>
      </c>
      <c r="BE1626" t="s">
        <v>76</v>
      </c>
      <c r="BF1626">
        <v>1.7770320000000002</v>
      </c>
      <c r="BG1626" t="s">
        <v>5831</v>
      </c>
    </row>
    <row r="1627" spans="1:59" x14ac:dyDescent="0.25">
      <c r="A1627" t="s">
        <v>2742</v>
      </c>
      <c r="B1627" t="s">
        <v>156</v>
      </c>
      <c r="C1627">
        <v>5</v>
      </c>
      <c r="D1627">
        <v>29</v>
      </c>
      <c r="E1627" t="s">
        <v>91</v>
      </c>
      <c r="F1627" t="s">
        <v>66</v>
      </c>
      <c r="G1627" t="s">
        <v>67</v>
      </c>
      <c r="H1627" t="s">
        <v>68</v>
      </c>
      <c r="I1627" t="s">
        <v>6</v>
      </c>
      <c r="J1627" t="s">
        <v>1518</v>
      </c>
      <c r="K1627" t="s">
        <v>100</v>
      </c>
      <c r="L1627">
        <v>50</v>
      </c>
      <c r="M1627">
        <v>3503517</v>
      </c>
      <c r="N1627">
        <v>20</v>
      </c>
      <c r="O1627">
        <v>7</v>
      </c>
      <c r="P1627" t="s">
        <v>2711</v>
      </c>
      <c r="Q1627" t="s">
        <v>2725</v>
      </c>
      <c r="R1627">
        <v>3</v>
      </c>
      <c r="S1627" t="s">
        <v>5825</v>
      </c>
      <c r="T1627">
        <v>0</v>
      </c>
      <c r="U1627">
        <v>0</v>
      </c>
      <c r="V1627">
        <v>0</v>
      </c>
      <c r="W1627">
        <v>0</v>
      </c>
      <c r="X1627">
        <v>0</v>
      </c>
      <c r="Y1627">
        <v>0</v>
      </c>
      <c r="Z1627">
        <v>0</v>
      </c>
      <c r="AA1627">
        <v>0</v>
      </c>
      <c r="AB1627">
        <v>50</v>
      </c>
      <c r="AC1627">
        <v>0</v>
      </c>
      <c r="AD1627">
        <v>0</v>
      </c>
      <c r="AE1627">
        <v>0</v>
      </c>
      <c r="AF1627">
        <v>0</v>
      </c>
      <c r="AG1627">
        <v>0</v>
      </c>
      <c r="AH1627">
        <v>50</v>
      </c>
      <c r="AI1627">
        <v>50</v>
      </c>
      <c r="AJ1627">
        <v>50</v>
      </c>
      <c r="AK1627">
        <v>50</v>
      </c>
      <c r="AL1627">
        <v>0</v>
      </c>
      <c r="AM1627">
        <v>0.4</v>
      </c>
      <c r="AN1627">
        <v>4.5454545454545459</v>
      </c>
      <c r="AO1627">
        <v>0</v>
      </c>
      <c r="AP1627" t="s">
        <v>101</v>
      </c>
      <c r="AQ1627" t="s">
        <v>86</v>
      </c>
      <c r="AR1627" t="s">
        <v>191</v>
      </c>
      <c r="AS1627">
        <v>0</v>
      </c>
      <c r="AT1627">
        <v>0</v>
      </c>
      <c r="AU1627">
        <v>0</v>
      </c>
      <c r="AV1627">
        <v>0</v>
      </c>
      <c r="AW1627">
        <v>0</v>
      </c>
      <c r="AX1627">
        <v>0</v>
      </c>
      <c r="AY1627">
        <v>0</v>
      </c>
      <c r="AZ1627" t="s">
        <v>74</v>
      </c>
      <c r="BA1627">
        <v>20</v>
      </c>
      <c r="BB1627">
        <v>0</v>
      </c>
      <c r="BC1627" t="s">
        <v>76</v>
      </c>
      <c r="BD1627">
        <v>0</v>
      </c>
      <c r="BE1627" t="s">
        <v>76</v>
      </c>
      <c r="BF1627">
        <v>0</v>
      </c>
      <c r="BG1627" t="s">
        <v>5831</v>
      </c>
    </row>
    <row r="1628" spans="1:59" x14ac:dyDescent="0.25">
      <c r="A1628" t="s">
        <v>2743</v>
      </c>
      <c r="B1628" t="s">
        <v>156</v>
      </c>
      <c r="C1628">
        <v>5</v>
      </c>
      <c r="D1628">
        <v>30</v>
      </c>
      <c r="E1628" t="s">
        <v>91</v>
      </c>
      <c r="F1628" t="s">
        <v>66</v>
      </c>
      <c r="G1628" t="s">
        <v>67</v>
      </c>
      <c r="H1628" t="s">
        <v>68</v>
      </c>
      <c r="I1628" t="s">
        <v>6</v>
      </c>
      <c r="J1628" t="s">
        <v>1518</v>
      </c>
      <c r="K1628" t="s">
        <v>100</v>
      </c>
      <c r="L1628">
        <v>50</v>
      </c>
      <c r="M1628">
        <v>3503519</v>
      </c>
      <c r="N1628">
        <v>20</v>
      </c>
      <c r="O1628">
        <v>7</v>
      </c>
      <c r="P1628" t="s">
        <v>2711</v>
      </c>
      <c r="Q1628" t="s">
        <v>2725</v>
      </c>
      <c r="R1628">
        <v>3</v>
      </c>
      <c r="S1628" t="s">
        <v>5825</v>
      </c>
      <c r="T1628">
        <v>0</v>
      </c>
      <c r="U1628">
        <v>0</v>
      </c>
      <c r="V1628">
        <v>0</v>
      </c>
      <c r="W1628">
        <v>0</v>
      </c>
      <c r="X1628">
        <v>0</v>
      </c>
      <c r="Y1628">
        <v>0</v>
      </c>
      <c r="Z1628">
        <v>0</v>
      </c>
      <c r="AA1628">
        <v>0</v>
      </c>
      <c r="AB1628">
        <v>50</v>
      </c>
      <c r="AC1628">
        <v>0</v>
      </c>
      <c r="AD1628">
        <v>0</v>
      </c>
      <c r="AE1628">
        <v>0</v>
      </c>
      <c r="AF1628">
        <v>0</v>
      </c>
      <c r="AG1628">
        <v>0</v>
      </c>
      <c r="AH1628">
        <v>50</v>
      </c>
      <c r="AI1628">
        <v>50</v>
      </c>
      <c r="AJ1628">
        <v>50</v>
      </c>
      <c r="AK1628">
        <v>50</v>
      </c>
      <c r="AL1628">
        <v>0</v>
      </c>
      <c r="AM1628">
        <v>0.4</v>
      </c>
      <c r="AN1628">
        <v>4.5454545454545459</v>
      </c>
      <c r="AO1628">
        <v>0</v>
      </c>
      <c r="AP1628" t="s">
        <v>101</v>
      </c>
      <c r="AQ1628" t="s">
        <v>86</v>
      </c>
      <c r="AR1628" t="s">
        <v>191</v>
      </c>
      <c r="AS1628">
        <v>0</v>
      </c>
      <c r="AT1628">
        <v>0</v>
      </c>
      <c r="AU1628">
        <v>0</v>
      </c>
      <c r="AV1628">
        <v>0</v>
      </c>
      <c r="AW1628">
        <v>0</v>
      </c>
      <c r="AX1628">
        <v>0</v>
      </c>
      <c r="AY1628">
        <v>0</v>
      </c>
      <c r="AZ1628" t="s">
        <v>74</v>
      </c>
      <c r="BA1628">
        <v>20</v>
      </c>
      <c r="BB1628">
        <v>0</v>
      </c>
      <c r="BC1628" t="s">
        <v>76</v>
      </c>
      <c r="BD1628">
        <v>0</v>
      </c>
      <c r="BE1628" t="s">
        <v>76</v>
      </c>
      <c r="BF1628">
        <v>0</v>
      </c>
      <c r="BG1628" t="s">
        <v>5831</v>
      </c>
    </row>
    <row r="1629" spans="1:59" x14ac:dyDescent="0.25">
      <c r="A1629" t="s">
        <v>2744</v>
      </c>
      <c r="B1629" t="s">
        <v>156</v>
      </c>
      <c r="C1629">
        <v>5</v>
      </c>
      <c r="D1629">
        <v>31</v>
      </c>
      <c r="E1629" t="s">
        <v>91</v>
      </c>
      <c r="F1629" t="s">
        <v>66</v>
      </c>
      <c r="G1629" t="s">
        <v>67</v>
      </c>
      <c r="H1629" t="s">
        <v>68</v>
      </c>
      <c r="I1629" t="s">
        <v>6</v>
      </c>
      <c r="J1629" t="s">
        <v>1518</v>
      </c>
      <c r="K1629" t="s">
        <v>100</v>
      </c>
      <c r="L1629">
        <v>50</v>
      </c>
      <c r="M1629">
        <v>3503521</v>
      </c>
      <c r="N1629">
        <v>20</v>
      </c>
      <c r="O1629">
        <v>7</v>
      </c>
      <c r="P1629" t="s">
        <v>2711</v>
      </c>
      <c r="Q1629" t="s">
        <v>2725</v>
      </c>
      <c r="R1629">
        <v>3</v>
      </c>
      <c r="S1629" t="s">
        <v>5825</v>
      </c>
      <c r="T1629">
        <v>0</v>
      </c>
      <c r="U1629">
        <v>0</v>
      </c>
      <c r="V1629">
        <v>0</v>
      </c>
      <c r="W1629">
        <v>0</v>
      </c>
      <c r="X1629">
        <v>0</v>
      </c>
      <c r="Y1629">
        <v>0</v>
      </c>
      <c r="Z1629">
        <v>0</v>
      </c>
      <c r="AA1629">
        <v>0</v>
      </c>
      <c r="AB1629">
        <v>50</v>
      </c>
      <c r="AC1629">
        <v>0</v>
      </c>
      <c r="AD1629">
        <v>0</v>
      </c>
      <c r="AE1629">
        <v>0</v>
      </c>
      <c r="AF1629">
        <v>0</v>
      </c>
      <c r="AG1629">
        <v>0</v>
      </c>
      <c r="AH1629">
        <v>50</v>
      </c>
      <c r="AI1629">
        <v>50</v>
      </c>
      <c r="AJ1629">
        <v>50</v>
      </c>
      <c r="AK1629">
        <v>50</v>
      </c>
      <c r="AL1629">
        <v>0</v>
      </c>
      <c r="AM1629">
        <v>0.4</v>
      </c>
      <c r="AN1629">
        <v>4.5454545454545459</v>
      </c>
      <c r="AO1629">
        <v>0</v>
      </c>
      <c r="AP1629" t="s">
        <v>101</v>
      </c>
      <c r="AQ1629" t="s">
        <v>86</v>
      </c>
      <c r="AR1629" t="s">
        <v>191</v>
      </c>
      <c r="AS1629">
        <v>0</v>
      </c>
      <c r="AT1629">
        <v>0</v>
      </c>
      <c r="AU1629">
        <v>0</v>
      </c>
      <c r="AV1629">
        <v>0</v>
      </c>
      <c r="AW1629">
        <v>0</v>
      </c>
      <c r="AX1629">
        <v>0</v>
      </c>
      <c r="AY1629">
        <v>0</v>
      </c>
      <c r="AZ1629" t="s">
        <v>74</v>
      </c>
      <c r="BA1629">
        <v>20</v>
      </c>
      <c r="BB1629">
        <v>0</v>
      </c>
      <c r="BC1629" t="s">
        <v>76</v>
      </c>
      <c r="BD1629">
        <v>0</v>
      </c>
      <c r="BE1629" t="s">
        <v>76</v>
      </c>
      <c r="BF1629">
        <v>0</v>
      </c>
      <c r="BG1629" t="s">
        <v>5831</v>
      </c>
    </row>
    <row r="1630" spans="1:59" x14ac:dyDescent="0.25">
      <c r="A1630" t="s">
        <v>2745</v>
      </c>
      <c r="B1630" t="s">
        <v>156</v>
      </c>
      <c r="C1630">
        <v>5</v>
      </c>
      <c r="D1630">
        <v>32</v>
      </c>
      <c r="E1630" t="s">
        <v>91</v>
      </c>
      <c r="F1630" t="s">
        <v>66</v>
      </c>
      <c r="G1630" t="s">
        <v>67</v>
      </c>
      <c r="H1630" t="s">
        <v>68</v>
      </c>
      <c r="I1630" t="s">
        <v>6</v>
      </c>
      <c r="J1630" t="s">
        <v>1518</v>
      </c>
      <c r="K1630" t="s">
        <v>100</v>
      </c>
      <c r="L1630">
        <v>50</v>
      </c>
      <c r="M1630">
        <v>3503523</v>
      </c>
      <c r="N1630">
        <v>20</v>
      </c>
      <c r="O1630">
        <v>7</v>
      </c>
      <c r="P1630" t="s">
        <v>2711</v>
      </c>
      <c r="Q1630" t="s">
        <v>2725</v>
      </c>
      <c r="R1630">
        <v>3</v>
      </c>
      <c r="S1630" t="s">
        <v>5825</v>
      </c>
      <c r="T1630">
        <v>0</v>
      </c>
      <c r="U1630">
        <v>0</v>
      </c>
      <c r="V1630">
        <v>0</v>
      </c>
      <c r="W1630">
        <v>0</v>
      </c>
      <c r="X1630">
        <v>0</v>
      </c>
      <c r="Y1630">
        <v>0</v>
      </c>
      <c r="Z1630">
        <v>0</v>
      </c>
      <c r="AA1630">
        <v>0</v>
      </c>
      <c r="AB1630">
        <v>50</v>
      </c>
      <c r="AC1630">
        <v>0</v>
      </c>
      <c r="AD1630">
        <v>0</v>
      </c>
      <c r="AE1630">
        <v>0</v>
      </c>
      <c r="AF1630">
        <v>0</v>
      </c>
      <c r="AG1630">
        <v>0</v>
      </c>
      <c r="AH1630">
        <v>50</v>
      </c>
      <c r="AI1630">
        <v>50</v>
      </c>
      <c r="AJ1630">
        <v>50</v>
      </c>
      <c r="AK1630">
        <v>50</v>
      </c>
      <c r="AL1630">
        <v>0</v>
      </c>
      <c r="AM1630">
        <v>0.4</v>
      </c>
      <c r="AN1630">
        <v>4.5454545454545459</v>
      </c>
      <c r="AO1630">
        <v>0</v>
      </c>
      <c r="AP1630" t="s">
        <v>101</v>
      </c>
      <c r="AQ1630" t="s">
        <v>86</v>
      </c>
      <c r="AR1630" t="s">
        <v>191</v>
      </c>
      <c r="AS1630">
        <v>0</v>
      </c>
      <c r="AT1630">
        <v>0</v>
      </c>
      <c r="AU1630">
        <v>0</v>
      </c>
      <c r="AV1630">
        <v>0</v>
      </c>
      <c r="AW1630">
        <v>0</v>
      </c>
      <c r="AX1630">
        <v>0</v>
      </c>
      <c r="AY1630">
        <v>0</v>
      </c>
      <c r="AZ1630" t="s">
        <v>74</v>
      </c>
      <c r="BA1630">
        <v>20</v>
      </c>
      <c r="BB1630">
        <v>0</v>
      </c>
      <c r="BC1630" t="s">
        <v>76</v>
      </c>
      <c r="BD1630">
        <v>0</v>
      </c>
      <c r="BE1630" t="s">
        <v>76</v>
      </c>
      <c r="BF1630">
        <v>0</v>
      </c>
      <c r="BG1630" t="s">
        <v>5831</v>
      </c>
    </row>
    <row r="1631" spans="1:59" x14ac:dyDescent="0.25">
      <c r="A1631" t="s">
        <v>2746</v>
      </c>
      <c r="B1631" t="s">
        <v>156</v>
      </c>
      <c r="C1631">
        <v>5</v>
      </c>
      <c r="D1631">
        <v>33</v>
      </c>
      <c r="E1631" t="s">
        <v>91</v>
      </c>
      <c r="F1631" t="s">
        <v>66</v>
      </c>
      <c r="G1631" t="s">
        <v>67</v>
      </c>
      <c r="H1631" t="s">
        <v>68</v>
      </c>
      <c r="I1631" t="s">
        <v>10</v>
      </c>
      <c r="J1631" t="s">
        <v>10</v>
      </c>
      <c r="K1631" t="s">
        <v>92</v>
      </c>
      <c r="L1631">
        <v>50</v>
      </c>
      <c r="M1631">
        <v>3504225</v>
      </c>
      <c r="N1631">
        <v>0</v>
      </c>
      <c r="O1631">
        <v>7</v>
      </c>
      <c r="P1631" t="s">
        <v>2711</v>
      </c>
      <c r="Q1631" t="s">
        <v>2725</v>
      </c>
      <c r="R1631">
        <v>3</v>
      </c>
      <c r="S1631" t="s">
        <v>5832</v>
      </c>
      <c r="T1631">
        <v>0</v>
      </c>
      <c r="U1631">
        <v>0</v>
      </c>
      <c r="V1631">
        <v>0</v>
      </c>
      <c r="W1631">
        <v>0</v>
      </c>
      <c r="X1631">
        <v>0</v>
      </c>
      <c r="Y1631">
        <v>0</v>
      </c>
      <c r="Z1631">
        <v>0</v>
      </c>
      <c r="AA1631">
        <v>0</v>
      </c>
      <c r="AB1631">
        <v>50</v>
      </c>
      <c r="AC1631">
        <v>0</v>
      </c>
      <c r="AD1631">
        <v>0</v>
      </c>
      <c r="AE1631">
        <v>0</v>
      </c>
      <c r="AF1631">
        <v>0</v>
      </c>
      <c r="AG1631">
        <v>0</v>
      </c>
      <c r="AH1631">
        <v>0</v>
      </c>
      <c r="AI1631">
        <v>50</v>
      </c>
      <c r="AJ1631">
        <v>50</v>
      </c>
      <c r="AK1631">
        <v>50</v>
      </c>
      <c r="AL1631">
        <v>50</v>
      </c>
      <c r="AM1631">
        <v>0</v>
      </c>
      <c r="AN1631">
        <v>4.5454545454545459</v>
      </c>
      <c r="AO1631">
        <v>0</v>
      </c>
      <c r="AP1631" t="s">
        <v>2682</v>
      </c>
      <c r="AQ1631" t="s">
        <v>86</v>
      </c>
      <c r="AR1631" t="s">
        <v>191</v>
      </c>
      <c r="AS1631">
        <v>0</v>
      </c>
      <c r="AT1631">
        <v>0</v>
      </c>
      <c r="AU1631">
        <v>0</v>
      </c>
      <c r="AV1631">
        <v>0</v>
      </c>
      <c r="AW1631">
        <v>0</v>
      </c>
      <c r="AX1631">
        <v>0</v>
      </c>
      <c r="AY1631">
        <v>0</v>
      </c>
      <c r="AZ1631" t="s">
        <v>83</v>
      </c>
      <c r="BA1631">
        <v>0</v>
      </c>
      <c r="BB1631">
        <v>0</v>
      </c>
      <c r="BC1631" t="s">
        <v>76</v>
      </c>
      <c r="BD1631">
        <v>1</v>
      </c>
      <c r="BE1631" t="s">
        <v>76</v>
      </c>
      <c r="BF1631">
        <v>0</v>
      </c>
      <c r="BG1631" t="s">
        <v>5831</v>
      </c>
    </row>
    <row r="1632" spans="1:59" x14ac:dyDescent="0.25">
      <c r="A1632" t="s">
        <v>2747</v>
      </c>
      <c r="B1632" t="s">
        <v>156</v>
      </c>
      <c r="C1632">
        <v>5</v>
      </c>
      <c r="D1632">
        <v>34</v>
      </c>
      <c r="E1632" t="s">
        <v>91</v>
      </c>
      <c r="F1632" t="s">
        <v>66</v>
      </c>
      <c r="G1632" t="s">
        <v>67</v>
      </c>
      <c r="H1632" t="s">
        <v>68</v>
      </c>
      <c r="I1632" t="s">
        <v>10</v>
      </c>
      <c r="J1632" t="s">
        <v>10</v>
      </c>
      <c r="K1632" t="s">
        <v>92</v>
      </c>
      <c r="L1632">
        <v>50</v>
      </c>
      <c r="M1632">
        <v>3504227</v>
      </c>
      <c r="N1632">
        <v>0</v>
      </c>
      <c r="O1632">
        <v>7</v>
      </c>
      <c r="P1632" t="s">
        <v>2711</v>
      </c>
      <c r="Q1632" t="s">
        <v>2725</v>
      </c>
      <c r="R1632">
        <v>3</v>
      </c>
      <c r="S1632" t="s">
        <v>5832</v>
      </c>
      <c r="T1632">
        <v>0</v>
      </c>
      <c r="U1632">
        <v>0</v>
      </c>
      <c r="V1632">
        <v>0</v>
      </c>
      <c r="W1632">
        <v>0</v>
      </c>
      <c r="X1632">
        <v>0</v>
      </c>
      <c r="Y1632">
        <v>0</v>
      </c>
      <c r="Z1632">
        <v>0</v>
      </c>
      <c r="AA1632">
        <v>0</v>
      </c>
      <c r="AB1632">
        <v>50</v>
      </c>
      <c r="AC1632">
        <v>0</v>
      </c>
      <c r="AD1632">
        <v>0</v>
      </c>
      <c r="AE1632">
        <v>0</v>
      </c>
      <c r="AF1632">
        <v>0</v>
      </c>
      <c r="AG1632">
        <v>0</v>
      </c>
      <c r="AH1632">
        <v>0</v>
      </c>
      <c r="AI1632">
        <v>50</v>
      </c>
      <c r="AJ1632">
        <v>50</v>
      </c>
      <c r="AK1632">
        <v>50</v>
      </c>
      <c r="AL1632">
        <v>50</v>
      </c>
      <c r="AM1632">
        <v>0</v>
      </c>
      <c r="AN1632">
        <v>4.5454545454545459</v>
      </c>
      <c r="AO1632">
        <v>0</v>
      </c>
      <c r="AP1632" t="s">
        <v>2682</v>
      </c>
      <c r="AQ1632" t="s">
        <v>86</v>
      </c>
      <c r="AR1632" t="s">
        <v>191</v>
      </c>
      <c r="AS1632">
        <v>0</v>
      </c>
      <c r="AT1632">
        <v>0</v>
      </c>
      <c r="AU1632">
        <v>0</v>
      </c>
      <c r="AV1632">
        <v>0</v>
      </c>
      <c r="AW1632">
        <v>0</v>
      </c>
      <c r="AX1632">
        <v>0</v>
      </c>
      <c r="AY1632">
        <v>0</v>
      </c>
      <c r="AZ1632" t="s">
        <v>83</v>
      </c>
      <c r="BA1632">
        <v>0</v>
      </c>
      <c r="BB1632">
        <v>0</v>
      </c>
      <c r="BC1632" t="s">
        <v>76</v>
      </c>
      <c r="BD1632">
        <v>2</v>
      </c>
      <c r="BE1632" t="s">
        <v>76</v>
      </c>
      <c r="BF1632">
        <v>0</v>
      </c>
      <c r="BG1632" t="s">
        <v>5831</v>
      </c>
    </row>
    <row r="1633" spans="1:59" x14ac:dyDescent="0.25">
      <c r="A1633" t="s">
        <v>2748</v>
      </c>
      <c r="B1633" t="s">
        <v>156</v>
      </c>
      <c r="C1633">
        <v>5</v>
      </c>
      <c r="D1633">
        <v>35</v>
      </c>
      <c r="E1633" t="s">
        <v>91</v>
      </c>
      <c r="F1633" t="s">
        <v>66</v>
      </c>
      <c r="G1633" t="s">
        <v>67</v>
      </c>
      <c r="H1633" t="s">
        <v>68</v>
      </c>
      <c r="I1633" t="s">
        <v>10</v>
      </c>
      <c r="J1633" t="s">
        <v>10</v>
      </c>
      <c r="K1633" t="s">
        <v>92</v>
      </c>
      <c r="L1633">
        <v>50</v>
      </c>
      <c r="M1633">
        <v>3504229</v>
      </c>
      <c r="N1633">
        <v>0</v>
      </c>
      <c r="O1633">
        <v>7</v>
      </c>
      <c r="P1633" t="s">
        <v>2711</v>
      </c>
      <c r="Q1633" t="s">
        <v>2725</v>
      </c>
      <c r="R1633">
        <v>3</v>
      </c>
      <c r="S1633" t="s">
        <v>5832</v>
      </c>
      <c r="T1633">
        <v>0</v>
      </c>
      <c r="U1633">
        <v>0</v>
      </c>
      <c r="V1633">
        <v>0</v>
      </c>
      <c r="W1633">
        <v>0</v>
      </c>
      <c r="X1633">
        <v>0</v>
      </c>
      <c r="Y1633">
        <v>0</v>
      </c>
      <c r="Z1633">
        <v>0</v>
      </c>
      <c r="AA1633">
        <v>0</v>
      </c>
      <c r="AB1633">
        <v>50</v>
      </c>
      <c r="AC1633">
        <v>0</v>
      </c>
      <c r="AD1633">
        <v>0</v>
      </c>
      <c r="AE1633">
        <v>0</v>
      </c>
      <c r="AF1633">
        <v>0</v>
      </c>
      <c r="AG1633">
        <v>0</v>
      </c>
      <c r="AH1633">
        <v>0</v>
      </c>
      <c r="AI1633">
        <v>50</v>
      </c>
      <c r="AJ1633">
        <v>50</v>
      </c>
      <c r="AK1633">
        <v>50</v>
      </c>
      <c r="AL1633">
        <v>50</v>
      </c>
      <c r="AM1633">
        <v>0</v>
      </c>
      <c r="AN1633">
        <v>4.5454545454545459</v>
      </c>
      <c r="AO1633">
        <v>0</v>
      </c>
      <c r="AP1633" t="s">
        <v>2682</v>
      </c>
      <c r="AQ1633" t="s">
        <v>86</v>
      </c>
      <c r="AR1633" t="s">
        <v>191</v>
      </c>
      <c r="AS1633">
        <v>0</v>
      </c>
      <c r="AT1633">
        <v>0</v>
      </c>
      <c r="AU1633">
        <v>0</v>
      </c>
      <c r="AV1633">
        <v>0</v>
      </c>
      <c r="AW1633">
        <v>0</v>
      </c>
      <c r="AX1633">
        <v>0</v>
      </c>
      <c r="AY1633">
        <v>0</v>
      </c>
      <c r="AZ1633" t="s">
        <v>83</v>
      </c>
      <c r="BA1633">
        <v>0</v>
      </c>
      <c r="BB1633">
        <v>0</v>
      </c>
      <c r="BC1633" t="s">
        <v>76</v>
      </c>
      <c r="BD1633">
        <v>3</v>
      </c>
      <c r="BE1633" t="s">
        <v>76</v>
      </c>
      <c r="BF1633">
        <v>0</v>
      </c>
      <c r="BG1633" t="s">
        <v>5831</v>
      </c>
    </row>
    <row r="1634" spans="1:59" x14ac:dyDescent="0.25">
      <c r="A1634" t="s">
        <v>2749</v>
      </c>
      <c r="B1634" t="s">
        <v>156</v>
      </c>
      <c r="C1634">
        <v>5</v>
      </c>
      <c r="D1634">
        <v>36</v>
      </c>
      <c r="E1634" t="s">
        <v>91</v>
      </c>
      <c r="F1634" t="s">
        <v>66</v>
      </c>
      <c r="G1634" t="s">
        <v>67</v>
      </c>
      <c r="H1634" t="s">
        <v>77</v>
      </c>
      <c r="I1634" t="s">
        <v>5</v>
      </c>
      <c r="J1634" t="s">
        <v>93</v>
      </c>
      <c r="K1634" t="s">
        <v>70</v>
      </c>
      <c r="L1634">
        <v>50</v>
      </c>
      <c r="M1634">
        <v>3504231</v>
      </c>
      <c r="N1634">
        <v>0</v>
      </c>
      <c r="O1634">
        <v>7</v>
      </c>
      <c r="P1634" t="s">
        <v>2711</v>
      </c>
      <c r="Q1634" t="s">
        <v>2725</v>
      </c>
      <c r="R1634">
        <v>3</v>
      </c>
      <c r="S1634" t="s">
        <v>5044</v>
      </c>
      <c r="T1634">
        <v>0</v>
      </c>
      <c r="U1634">
        <v>0</v>
      </c>
      <c r="V1634">
        <v>0</v>
      </c>
      <c r="W1634">
        <v>0</v>
      </c>
      <c r="X1634">
        <v>0</v>
      </c>
      <c r="Y1634">
        <v>0</v>
      </c>
      <c r="Z1634">
        <v>0</v>
      </c>
      <c r="AA1634">
        <v>0</v>
      </c>
      <c r="AB1634">
        <v>50</v>
      </c>
      <c r="AC1634">
        <v>0</v>
      </c>
      <c r="AD1634">
        <v>0</v>
      </c>
      <c r="AE1634">
        <v>0</v>
      </c>
      <c r="AF1634">
        <v>0</v>
      </c>
      <c r="AG1634">
        <v>0</v>
      </c>
      <c r="AH1634">
        <v>50</v>
      </c>
      <c r="AI1634">
        <v>50</v>
      </c>
      <c r="AJ1634">
        <v>50</v>
      </c>
      <c r="AK1634">
        <v>50</v>
      </c>
      <c r="AL1634">
        <v>0</v>
      </c>
      <c r="AM1634">
        <v>0</v>
      </c>
      <c r="AN1634">
        <v>4.5454545454545459</v>
      </c>
      <c r="AO1634">
        <v>0</v>
      </c>
      <c r="AP1634" t="s">
        <v>79</v>
      </c>
      <c r="AQ1634" t="s">
        <v>86</v>
      </c>
      <c r="AR1634" t="s">
        <v>191</v>
      </c>
      <c r="AS1634">
        <v>0</v>
      </c>
      <c r="AT1634">
        <v>0</v>
      </c>
      <c r="AU1634">
        <v>0</v>
      </c>
      <c r="AV1634">
        <v>0</v>
      </c>
      <c r="AW1634">
        <v>0</v>
      </c>
      <c r="AX1634">
        <v>0</v>
      </c>
      <c r="AY1634">
        <v>0</v>
      </c>
      <c r="AZ1634" t="s">
        <v>83</v>
      </c>
      <c r="BA1634">
        <v>0</v>
      </c>
      <c r="BB1634">
        <v>0</v>
      </c>
      <c r="BC1634" t="s">
        <v>81</v>
      </c>
      <c r="BD1634">
        <v>4</v>
      </c>
      <c r="BE1634" t="s">
        <v>76</v>
      </c>
      <c r="BF1634">
        <v>0</v>
      </c>
      <c r="BG1634" t="s">
        <v>5831</v>
      </c>
    </row>
    <row r="1635" spans="1:59" x14ac:dyDescent="0.25">
      <c r="A1635" t="s">
        <v>2750</v>
      </c>
      <c r="B1635" t="s">
        <v>156</v>
      </c>
      <c r="C1635">
        <v>5</v>
      </c>
      <c r="D1635">
        <v>37</v>
      </c>
      <c r="E1635" t="s">
        <v>91</v>
      </c>
      <c r="F1635" t="s">
        <v>66</v>
      </c>
      <c r="G1635" t="s">
        <v>67</v>
      </c>
      <c r="H1635" t="s">
        <v>68</v>
      </c>
      <c r="I1635" t="s">
        <v>6</v>
      </c>
      <c r="J1635" t="s">
        <v>3</v>
      </c>
      <c r="K1635" t="s">
        <v>70</v>
      </c>
      <c r="L1635">
        <v>0</v>
      </c>
      <c r="M1635">
        <v>3558393</v>
      </c>
      <c r="N1635">
        <v>20</v>
      </c>
      <c r="O1635">
        <v>7</v>
      </c>
      <c r="P1635" t="s">
        <v>2711</v>
      </c>
      <c r="Q1635" t="s">
        <v>2725</v>
      </c>
      <c r="R1635">
        <v>4</v>
      </c>
      <c r="S1635" t="s">
        <v>8815</v>
      </c>
      <c r="T1635">
        <v>22</v>
      </c>
      <c r="U1635">
        <v>25</v>
      </c>
      <c r="V1635">
        <v>0</v>
      </c>
      <c r="W1635">
        <v>0</v>
      </c>
      <c r="X1635">
        <v>0</v>
      </c>
      <c r="Y1635">
        <v>0</v>
      </c>
      <c r="Z1635">
        <v>22</v>
      </c>
      <c r="AA1635">
        <v>25</v>
      </c>
      <c r="AB1635">
        <v>50</v>
      </c>
      <c r="AC1635">
        <v>49</v>
      </c>
      <c r="AD1635">
        <v>0</v>
      </c>
      <c r="AE1635">
        <v>0</v>
      </c>
      <c r="AF1635">
        <v>49</v>
      </c>
      <c r="AG1635">
        <v>0</v>
      </c>
      <c r="AH1635">
        <v>1</v>
      </c>
      <c r="AI1635">
        <v>1</v>
      </c>
      <c r="AJ1635">
        <v>1</v>
      </c>
      <c r="AK1635">
        <v>1</v>
      </c>
      <c r="AL1635">
        <v>0</v>
      </c>
      <c r="AM1635">
        <v>0.4</v>
      </c>
      <c r="AN1635">
        <v>9.0909090909090912E-2</v>
      </c>
      <c r="AO1635">
        <v>0</v>
      </c>
      <c r="AP1635" t="s">
        <v>103</v>
      </c>
      <c r="AQ1635" t="s">
        <v>73</v>
      </c>
      <c r="AR1635" t="s">
        <v>191</v>
      </c>
      <c r="AS1635">
        <v>0</v>
      </c>
      <c r="AT1635">
        <v>0</v>
      </c>
      <c r="AU1635">
        <v>0</v>
      </c>
      <c r="AV1635">
        <v>0</v>
      </c>
      <c r="AW1635">
        <v>0</v>
      </c>
      <c r="AX1635">
        <v>0</v>
      </c>
      <c r="AY1635">
        <v>0</v>
      </c>
      <c r="AZ1635" t="s">
        <v>80</v>
      </c>
      <c r="BA1635">
        <v>20</v>
      </c>
      <c r="BB1635">
        <v>0</v>
      </c>
      <c r="BC1635" t="s">
        <v>75</v>
      </c>
      <c r="BD1635">
        <v>0</v>
      </c>
      <c r="BE1635" t="s">
        <v>76</v>
      </c>
      <c r="BF1635">
        <v>1.8867253333333336</v>
      </c>
      <c r="BG1635" t="s">
        <v>5833</v>
      </c>
    </row>
    <row r="1636" spans="1:59" x14ac:dyDescent="0.25">
      <c r="A1636" t="s">
        <v>2751</v>
      </c>
      <c r="B1636" t="s">
        <v>156</v>
      </c>
      <c r="C1636">
        <v>5</v>
      </c>
      <c r="D1636">
        <v>38</v>
      </c>
      <c r="E1636" t="s">
        <v>91</v>
      </c>
      <c r="F1636" t="s">
        <v>66</v>
      </c>
      <c r="G1636" t="s">
        <v>67</v>
      </c>
      <c r="H1636" t="s">
        <v>68</v>
      </c>
      <c r="I1636" t="s">
        <v>6</v>
      </c>
      <c r="J1636" t="s">
        <v>3</v>
      </c>
      <c r="K1636" t="s">
        <v>70</v>
      </c>
      <c r="L1636">
        <v>0</v>
      </c>
      <c r="M1636">
        <v>3558395</v>
      </c>
      <c r="N1636">
        <v>20</v>
      </c>
      <c r="O1636">
        <v>7</v>
      </c>
      <c r="P1636" t="s">
        <v>2711</v>
      </c>
      <c r="Q1636" t="s">
        <v>2725</v>
      </c>
      <c r="R1636">
        <v>4</v>
      </c>
      <c r="S1636" t="s">
        <v>8816</v>
      </c>
      <c r="T1636">
        <v>22</v>
      </c>
      <c r="U1636">
        <v>25</v>
      </c>
      <c r="V1636">
        <v>0</v>
      </c>
      <c r="W1636">
        <v>0</v>
      </c>
      <c r="X1636">
        <v>0</v>
      </c>
      <c r="Y1636">
        <v>0</v>
      </c>
      <c r="Z1636">
        <v>22</v>
      </c>
      <c r="AA1636">
        <v>25</v>
      </c>
      <c r="AB1636">
        <v>50</v>
      </c>
      <c r="AC1636">
        <v>49</v>
      </c>
      <c r="AD1636">
        <v>0</v>
      </c>
      <c r="AE1636">
        <v>0</v>
      </c>
      <c r="AF1636">
        <v>49</v>
      </c>
      <c r="AG1636">
        <v>0</v>
      </c>
      <c r="AH1636">
        <v>1</v>
      </c>
      <c r="AI1636">
        <v>1</v>
      </c>
      <c r="AJ1636">
        <v>1</v>
      </c>
      <c r="AK1636">
        <v>1</v>
      </c>
      <c r="AL1636">
        <v>0</v>
      </c>
      <c r="AM1636">
        <v>0.4</v>
      </c>
      <c r="AN1636">
        <v>9.0909090909090912E-2</v>
      </c>
      <c r="AO1636">
        <v>0</v>
      </c>
      <c r="AP1636" t="s">
        <v>103</v>
      </c>
      <c r="AQ1636" t="s">
        <v>73</v>
      </c>
      <c r="AR1636" t="s">
        <v>191</v>
      </c>
      <c r="AS1636">
        <v>0</v>
      </c>
      <c r="AT1636">
        <v>0</v>
      </c>
      <c r="AU1636">
        <v>0</v>
      </c>
      <c r="AV1636">
        <v>0</v>
      </c>
      <c r="AW1636">
        <v>0</v>
      </c>
      <c r="AX1636">
        <v>0</v>
      </c>
      <c r="AY1636">
        <v>0</v>
      </c>
      <c r="AZ1636" t="s">
        <v>80</v>
      </c>
      <c r="BA1636">
        <v>20</v>
      </c>
      <c r="BB1636">
        <v>0</v>
      </c>
      <c r="BC1636" t="s">
        <v>76</v>
      </c>
      <c r="BD1636">
        <v>0</v>
      </c>
      <c r="BE1636" t="s">
        <v>76</v>
      </c>
      <c r="BF1636">
        <v>11.539738666666668</v>
      </c>
      <c r="BG1636" t="s">
        <v>5833</v>
      </c>
    </row>
    <row r="1637" spans="1:59" x14ac:dyDescent="0.25">
      <c r="A1637" t="s">
        <v>2752</v>
      </c>
      <c r="B1637" t="s">
        <v>156</v>
      </c>
      <c r="C1637">
        <v>5</v>
      </c>
      <c r="D1637">
        <v>39</v>
      </c>
      <c r="E1637" t="s">
        <v>91</v>
      </c>
      <c r="F1637" t="s">
        <v>66</v>
      </c>
      <c r="G1637" t="s">
        <v>67</v>
      </c>
      <c r="H1637" t="s">
        <v>68</v>
      </c>
      <c r="I1637" t="s">
        <v>10</v>
      </c>
      <c r="J1637" t="s">
        <v>10</v>
      </c>
      <c r="K1637" t="s">
        <v>100</v>
      </c>
      <c r="L1637">
        <v>0</v>
      </c>
      <c r="M1637">
        <v>3558397</v>
      </c>
      <c r="N1637">
        <v>0</v>
      </c>
      <c r="O1637">
        <v>7</v>
      </c>
      <c r="P1637" t="s">
        <v>2711</v>
      </c>
      <c r="Q1637" t="s">
        <v>2725</v>
      </c>
      <c r="R1637">
        <v>4</v>
      </c>
      <c r="S1637" t="s">
        <v>5829</v>
      </c>
      <c r="T1637">
        <v>0</v>
      </c>
      <c r="U1637">
        <v>0</v>
      </c>
      <c r="V1637">
        <v>3</v>
      </c>
      <c r="W1637">
        <v>0</v>
      </c>
      <c r="X1637">
        <v>3</v>
      </c>
      <c r="Y1637">
        <v>0</v>
      </c>
      <c r="Z1637">
        <v>0</v>
      </c>
      <c r="AA1637">
        <v>3</v>
      </c>
      <c r="AB1637">
        <v>50</v>
      </c>
      <c r="AC1637">
        <v>0</v>
      </c>
      <c r="AD1637">
        <v>5</v>
      </c>
      <c r="AE1637">
        <v>0</v>
      </c>
      <c r="AF1637">
        <v>5</v>
      </c>
      <c r="AG1637">
        <v>0</v>
      </c>
      <c r="AH1637">
        <v>50</v>
      </c>
      <c r="AI1637">
        <v>45</v>
      </c>
      <c r="AJ1637">
        <v>50</v>
      </c>
      <c r="AK1637">
        <v>50</v>
      </c>
      <c r="AL1637">
        <v>0</v>
      </c>
      <c r="AM1637">
        <v>0</v>
      </c>
      <c r="AN1637">
        <v>4.5454545454545459</v>
      </c>
      <c r="AO1637">
        <v>0</v>
      </c>
      <c r="AP1637" t="s">
        <v>113</v>
      </c>
      <c r="AQ1637" t="s">
        <v>73</v>
      </c>
      <c r="AR1637" t="s">
        <v>191</v>
      </c>
      <c r="AS1637">
        <v>0</v>
      </c>
      <c r="AT1637">
        <v>0</v>
      </c>
      <c r="AU1637">
        <v>0</v>
      </c>
      <c r="AV1637">
        <v>0</v>
      </c>
      <c r="AW1637">
        <v>0</v>
      </c>
      <c r="AX1637">
        <v>0</v>
      </c>
      <c r="AY1637">
        <v>0</v>
      </c>
      <c r="AZ1637" t="s">
        <v>74</v>
      </c>
      <c r="BA1637">
        <v>0</v>
      </c>
      <c r="BB1637">
        <v>0</v>
      </c>
      <c r="BC1637" t="s">
        <v>76</v>
      </c>
      <c r="BD1637">
        <v>1</v>
      </c>
      <c r="BE1637" t="s">
        <v>76</v>
      </c>
      <c r="BF1637">
        <v>1.5795840000000001</v>
      </c>
      <c r="BG1637" t="s">
        <v>5833</v>
      </c>
    </row>
    <row r="1638" spans="1:59" x14ac:dyDescent="0.25">
      <c r="A1638" t="s">
        <v>2753</v>
      </c>
      <c r="B1638" t="s">
        <v>156</v>
      </c>
      <c r="C1638">
        <v>5</v>
      </c>
      <c r="D1638">
        <v>40</v>
      </c>
      <c r="E1638" t="s">
        <v>91</v>
      </c>
      <c r="F1638" t="s">
        <v>66</v>
      </c>
      <c r="G1638" t="s">
        <v>67</v>
      </c>
      <c r="H1638" t="s">
        <v>68</v>
      </c>
      <c r="I1638" t="s">
        <v>10</v>
      </c>
      <c r="J1638" t="s">
        <v>10</v>
      </c>
      <c r="K1638" t="s">
        <v>100</v>
      </c>
      <c r="L1638">
        <v>0</v>
      </c>
      <c r="M1638">
        <v>3558399</v>
      </c>
      <c r="N1638">
        <v>0</v>
      </c>
      <c r="O1638">
        <v>7</v>
      </c>
      <c r="P1638" t="s">
        <v>2711</v>
      </c>
      <c r="Q1638" t="s">
        <v>2725</v>
      </c>
      <c r="R1638">
        <v>4</v>
      </c>
      <c r="S1638" t="s">
        <v>5829</v>
      </c>
      <c r="T1638">
        <v>0</v>
      </c>
      <c r="U1638">
        <v>0</v>
      </c>
      <c r="V1638">
        <v>3</v>
      </c>
      <c r="W1638">
        <v>0</v>
      </c>
      <c r="X1638">
        <v>3</v>
      </c>
      <c r="Y1638">
        <v>0</v>
      </c>
      <c r="Z1638">
        <v>0</v>
      </c>
      <c r="AA1638">
        <v>3</v>
      </c>
      <c r="AB1638">
        <v>50</v>
      </c>
      <c r="AC1638">
        <v>0</v>
      </c>
      <c r="AD1638">
        <v>5</v>
      </c>
      <c r="AE1638">
        <v>0</v>
      </c>
      <c r="AF1638">
        <v>5</v>
      </c>
      <c r="AG1638">
        <v>0</v>
      </c>
      <c r="AH1638">
        <v>50</v>
      </c>
      <c r="AI1638">
        <v>45</v>
      </c>
      <c r="AJ1638">
        <v>50</v>
      </c>
      <c r="AK1638">
        <v>50</v>
      </c>
      <c r="AL1638">
        <v>0</v>
      </c>
      <c r="AM1638">
        <v>0</v>
      </c>
      <c r="AN1638">
        <v>4.5454545454545459</v>
      </c>
      <c r="AO1638">
        <v>0</v>
      </c>
      <c r="AP1638" t="s">
        <v>113</v>
      </c>
      <c r="AQ1638" t="s">
        <v>73</v>
      </c>
      <c r="AR1638" t="s">
        <v>191</v>
      </c>
      <c r="AS1638">
        <v>0</v>
      </c>
      <c r="AT1638">
        <v>0</v>
      </c>
      <c r="AU1638">
        <v>0</v>
      </c>
      <c r="AV1638">
        <v>0</v>
      </c>
      <c r="AW1638">
        <v>0</v>
      </c>
      <c r="AX1638">
        <v>0</v>
      </c>
      <c r="AY1638">
        <v>0</v>
      </c>
      <c r="AZ1638" t="s">
        <v>74</v>
      </c>
      <c r="BA1638">
        <v>0</v>
      </c>
      <c r="BB1638">
        <v>0</v>
      </c>
      <c r="BC1638" t="s">
        <v>76</v>
      </c>
      <c r="BD1638">
        <v>2</v>
      </c>
      <c r="BE1638" t="s">
        <v>76</v>
      </c>
      <c r="BF1638">
        <v>1.4479519999999999</v>
      </c>
      <c r="BG1638" t="s">
        <v>5833</v>
      </c>
    </row>
    <row r="1639" spans="1:59" x14ac:dyDescent="0.25">
      <c r="A1639" t="s">
        <v>2754</v>
      </c>
      <c r="B1639" t="s">
        <v>156</v>
      </c>
      <c r="C1639">
        <v>5</v>
      </c>
      <c r="D1639">
        <v>41</v>
      </c>
      <c r="E1639" t="s">
        <v>91</v>
      </c>
      <c r="F1639" t="s">
        <v>66</v>
      </c>
      <c r="G1639" t="s">
        <v>67</v>
      </c>
      <c r="H1639" t="s">
        <v>68</v>
      </c>
      <c r="I1639" t="s">
        <v>6</v>
      </c>
      <c r="J1639" t="s">
        <v>3</v>
      </c>
      <c r="K1639" t="s">
        <v>70</v>
      </c>
      <c r="L1639">
        <v>50</v>
      </c>
      <c r="M1639">
        <v>3504111</v>
      </c>
      <c r="N1639">
        <v>20</v>
      </c>
      <c r="O1639">
        <v>7</v>
      </c>
      <c r="P1639" t="s">
        <v>2711</v>
      </c>
      <c r="Q1639" t="s">
        <v>2725</v>
      </c>
      <c r="R1639">
        <v>4</v>
      </c>
      <c r="S1639" t="s">
        <v>5105</v>
      </c>
      <c r="T1639">
        <v>20</v>
      </c>
      <c r="U1639">
        <v>24</v>
      </c>
      <c r="V1639">
        <v>0</v>
      </c>
      <c r="W1639">
        <v>0</v>
      </c>
      <c r="X1639">
        <v>0</v>
      </c>
      <c r="Y1639">
        <v>0</v>
      </c>
      <c r="Z1639">
        <v>20</v>
      </c>
      <c r="AA1639">
        <v>24</v>
      </c>
      <c r="AB1639">
        <v>50</v>
      </c>
      <c r="AC1639">
        <v>46</v>
      </c>
      <c r="AD1639">
        <v>0</v>
      </c>
      <c r="AE1639">
        <v>0</v>
      </c>
      <c r="AF1639">
        <v>46</v>
      </c>
      <c r="AG1639">
        <v>0</v>
      </c>
      <c r="AH1639">
        <v>4</v>
      </c>
      <c r="AI1639">
        <v>4</v>
      </c>
      <c r="AJ1639">
        <v>4</v>
      </c>
      <c r="AK1639">
        <v>4</v>
      </c>
      <c r="AL1639">
        <v>0</v>
      </c>
      <c r="AM1639">
        <v>0.4</v>
      </c>
      <c r="AN1639">
        <v>0.36363636363636365</v>
      </c>
      <c r="AO1639">
        <v>0</v>
      </c>
      <c r="AP1639" t="s">
        <v>103</v>
      </c>
      <c r="AQ1639" t="s">
        <v>73</v>
      </c>
      <c r="AR1639" t="s">
        <v>191</v>
      </c>
      <c r="AS1639">
        <v>0</v>
      </c>
      <c r="AT1639">
        <v>0</v>
      </c>
      <c r="AU1639">
        <v>0</v>
      </c>
      <c r="AV1639">
        <v>0</v>
      </c>
      <c r="AW1639">
        <v>0</v>
      </c>
      <c r="AX1639">
        <v>0</v>
      </c>
      <c r="AY1639">
        <v>0</v>
      </c>
      <c r="AZ1639" t="s">
        <v>80</v>
      </c>
      <c r="BA1639">
        <v>20</v>
      </c>
      <c r="BB1639">
        <v>0</v>
      </c>
      <c r="BC1639" t="s">
        <v>76</v>
      </c>
      <c r="BD1639">
        <v>0</v>
      </c>
      <c r="BE1639" t="s">
        <v>76</v>
      </c>
      <c r="BF1639">
        <v>15.027986666666669</v>
      </c>
      <c r="BG1639" t="s">
        <v>5833</v>
      </c>
    </row>
    <row r="1640" spans="1:59" x14ac:dyDescent="0.25">
      <c r="A1640" t="s">
        <v>2755</v>
      </c>
      <c r="B1640" t="s">
        <v>156</v>
      </c>
      <c r="C1640">
        <v>5</v>
      </c>
      <c r="D1640">
        <v>42</v>
      </c>
      <c r="E1640" t="s">
        <v>91</v>
      </c>
      <c r="F1640" t="s">
        <v>66</v>
      </c>
      <c r="G1640" t="s">
        <v>67</v>
      </c>
      <c r="H1640" t="s">
        <v>68</v>
      </c>
      <c r="I1640" t="s">
        <v>6</v>
      </c>
      <c r="J1640" t="s">
        <v>3</v>
      </c>
      <c r="K1640" t="s">
        <v>70</v>
      </c>
      <c r="L1640">
        <v>50</v>
      </c>
      <c r="M1640">
        <v>3504113</v>
      </c>
      <c r="N1640">
        <v>20</v>
      </c>
      <c r="O1640">
        <v>7</v>
      </c>
      <c r="P1640" t="s">
        <v>2711</v>
      </c>
      <c r="Q1640" t="s">
        <v>2725</v>
      </c>
      <c r="R1640">
        <v>4</v>
      </c>
      <c r="S1640" t="s">
        <v>5105</v>
      </c>
      <c r="T1640">
        <v>20</v>
      </c>
      <c r="U1640">
        <v>24</v>
      </c>
      <c r="V1640">
        <v>0</v>
      </c>
      <c r="W1640">
        <v>0</v>
      </c>
      <c r="X1640">
        <v>0</v>
      </c>
      <c r="Y1640">
        <v>0</v>
      </c>
      <c r="Z1640">
        <v>20</v>
      </c>
      <c r="AA1640">
        <v>24</v>
      </c>
      <c r="AB1640">
        <v>50</v>
      </c>
      <c r="AC1640">
        <v>46</v>
      </c>
      <c r="AD1640">
        <v>0</v>
      </c>
      <c r="AE1640">
        <v>0</v>
      </c>
      <c r="AF1640">
        <v>46</v>
      </c>
      <c r="AG1640">
        <v>0</v>
      </c>
      <c r="AH1640">
        <v>4</v>
      </c>
      <c r="AI1640">
        <v>4</v>
      </c>
      <c r="AJ1640">
        <v>4</v>
      </c>
      <c r="AK1640">
        <v>4</v>
      </c>
      <c r="AL1640">
        <v>0</v>
      </c>
      <c r="AM1640">
        <v>0.4</v>
      </c>
      <c r="AN1640">
        <v>0.36363636363636365</v>
      </c>
      <c r="AO1640">
        <v>0</v>
      </c>
      <c r="AP1640" t="s">
        <v>103</v>
      </c>
      <c r="AQ1640" t="s">
        <v>73</v>
      </c>
      <c r="AR1640" t="s">
        <v>191</v>
      </c>
      <c r="AS1640">
        <v>0</v>
      </c>
      <c r="AT1640">
        <v>0</v>
      </c>
      <c r="AU1640">
        <v>0</v>
      </c>
      <c r="AV1640">
        <v>0</v>
      </c>
      <c r="AW1640">
        <v>0</v>
      </c>
      <c r="AX1640">
        <v>0</v>
      </c>
      <c r="AY1640">
        <v>0</v>
      </c>
      <c r="AZ1640" t="s">
        <v>80</v>
      </c>
      <c r="BA1640">
        <v>20</v>
      </c>
      <c r="BB1640">
        <v>0</v>
      </c>
      <c r="BC1640" t="s">
        <v>76</v>
      </c>
      <c r="BD1640">
        <v>0</v>
      </c>
      <c r="BE1640" t="s">
        <v>76</v>
      </c>
      <c r="BF1640">
        <v>14.808599999999998</v>
      </c>
      <c r="BG1640" t="s">
        <v>5833</v>
      </c>
    </row>
    <row r="1641" spans="1:59" x14ac:dyDescent="0.25">
      <c r="A1641" t="s">
        <v>2756</v>
      </c>
      <c r="B1641" t="s">
        <v>156</v>
      </c>
      <c r="C1641">
        <v>5</v>
      </c>
      <c r="D1641">
        <v>43</v>
      </c>
      <c r="E1641" t="s">
        <v>91</v>
      </c>
      <c r="F1641" t="s">
        <v>66</v>
      </c>
      <c r="G1641" t="s">
        <v>67</v>
      </c>
      <c r="H1641" t="s">
        <v>68</v>
      </c>
      <c r="I1641" t="s">
        <v>6</v>
      </c>
      <c r="J1641" t="s">
        <v>3</v>
      </c>
      <c r="K1641" t="s">
        <v>70</v>
      </c>
      <c r="L1641">
        <v>50</v>
      </c>
      <c r="M1641">
        <v>3504115</v>
      </c>
      <c r="N1641">
        <v>20</v>
      </c>
      <c r="O1641">
        <v>7</v>
      </c>
      <c r="P1641" t="s">
        <v>2711</v>
      </c>
      <c r="Q1641" t="s">
        <v>2725</v>
      </c>
      <c r="R1641">
        <v>4</v>
      </c>
      <c r="S1641" t="s">
        <v>5105</v>
      </c>
      <c r="T1641">
        <v>20</v>
      </c>
      <c r="U1641">
        <v>24</v>
      </c>
      <c r="V1641">
        <v>0</v>
      </c>
      <c r="W1641">
        <v>0</v>
      </c>
      <c r="X1641">
        <v>0</v>
      </c>
      <c r="Y1641">
        <v>0</v>
      </c>
      <c r="Z1641">
        <v>20</v>
      </c>
      <c r="AA1641">
        <v>24</v>
      </c>
      <c r="AB1641">
        <v>50</v>
      </c>
      <c r="AC1641">
        <v>46</v>
      </c>
      <c r="AD1641">
        <v>0</v>
      </c>
      <c r="AE1641">
        <v>0</v>
      </c>
      <c r="AF1641">
        <v>46</v>
      </c>
      <c r="AG1641">
        <v>0</v>
      </c>
      <c r="AH1641">
        <v>4</v>
      </c>
      <c r="AI1641">
        <v>4</v>
      </c>
      <c r="AJ1641">
        <v>4</v>
      </c>
      <c r="AK1641">
        <v>4</v>
      </c>
      <c r="AL1641">
        <v>0</v>
      </c>
      <c r="AM1641">
        <v>0.4</v>
      </c>
      <c r="AN1641">
        <v>0.36363636363636365</v>
      </c>
      <c r="AO1641">
        <v>0</v>
      </c>
      <c r="AP1641" t="s">
        <v>103</v>
      </c>
      <c r="AQ1641" t="s">
        <v>73</v>
      </c>
      <c r="AR1641" t="s">
        <v>191</v>
      </c>
      <c r="AS1641">
        <v>0</v>
      </c>
      <c r="AT1641">
        <v>0</v>
      </c>
      <c r="AU1641">
        <v>0</v>
      </c>
      <c r="AV1641">
        <v>0</v>
      </c>
      <c r="AW1641">
        <v>0</v>
      </c>
      <c r="AX1641">
        <v>0</v>
      </c>
      <c r="AY1641">
        <v>0</v>
      </c>
      <c r="AZ1641" t="s">
        <v>80</v>
      </c>
      <c r="BA1641">
        <v>20</v>
      </c>
      <c r="BB1641">
        <v>0</v>
      </c>
      <c r="BC1641" t="s">
        <v>76</v>
      </c>
      <c r="BD1641">
        <v>0</v>
      </c>
      <c r="BE1641" t="s">
        <v>76</v>
      </c>
      <c r="BF1641">
        <v>13.514218666666665</v>
      </c>
      <c r="BG1641" t="s">
        <v>5833</v>
      </c>
    </row>
    <row r="1642" spans="1:59" x14ac:dyDescent="0.25">
      <c r="A1642" t="s">
        <v>2757</v>
      </c>
      <c r="B1642" t="s">
        <v>156</v>
      </c>
      <c r="C1642">
        <v>5</v>
      </c>
      <c r="D1642">
        <v>44</v>
      </c>
      <c r="E1642">
        <v>4</v>
      </c>
      <c r="F1642" t="s">
        <v>66</v>
      </c>
      <c r="G1642" t="s">
        <v>67</v>
      </c>
      <c r="H1642" t="s">
        <v>68</v>
      </c>
      <c r="I1642" t="s">
        <v>10</v>
      </c>
      <c r="J1642" t="s">
        <v>10</v>
      </c>
      <c r="K1642" t="s">
        <v>92</v>
      </c>
      <c r="L1642">
        <v>50</v>
      </c>
      <c r="M1642">
        <v>3503873</v>
      </c>
      <c r="N1642">
        <v>0</v>
      </c>
      <c r="O1642">
        <v>7</v>
      </c>
      <c r="P1642" t="s">
        <v>2711</v>
      </c>
      <c r="Q1642" t="s">
        <v>2725</v>
      </c>
      <c r="R1642">
        <v>4</v>
      </c>
      <c r="T1642">
        <v>0</v>
      </c>
      <c r="U1642">
        <v>0</v>
      </c>
      <c r="V1642">
        <v>0</v>
      </c>
      <c r="W1642">
        <v>0</v>
      </c>
      <c r="X1642">
        <v>0</v>
      </c>
      <c r="Y1642">
        <v>0</v>
      </c>
      <c r="Z1642">
        <v>0</v>
      </c>
      <c r="AA1642">
        <v>0</v>
      </c>
      <c r="AB1642">
        <v>50</v>
      </c>
      <c r="AC1642">
        <v>0</v>
      </c>
      <c r="AD1642">
        <v>0</v>
      </c>
      <c r="AE1642">
        <v>0</v>
      </c>
      <c r="AF1642">
        <v>0</v>
      </c>
      <c r="AG1642">
        <v>0</v>
      </c>
      <c r="AH1642">
        <v>0</v>
      </c>
      <c r="AI1642">
        <v>50</v>
      </c>
      <c r="AJ1642">
        <v>50</v>
      </c>
      <c r="AK1642">
        <v>50</v>
      </c>
      <c r="AL1642">
        <v>50</v>
      </c>
      <c r="AM1642">
        <v>0</v>
      </c>
      <c r="AN1642">
        <v>4.5454545454545459</v>
      </c>
      <c r="AO1642">
        <v>0</v>
      </c>
      <c r="AP1642" t="s">
        <v>2682</v>
      </c>
      <c r="AQ1642" t="s">
        <v>86</v>
      </c>
      <c r="AR1642" t="s">
        <v>1634</v>
      </c>
      <c r="AS1642">
        <v>0</v>
      </c>
      <c r="AT1642">
        <v>0</v>
      </c>
      <c r="AU1642">
        <v>0</v>
      </c>
      <c r="AV1642">
        <v>0</v>
      </c>
      <c r="AW1642">
        <v>0</v>
      </c>
      <c r="AX1642">
        <v>0</v>
      </c>
      <c r="AY1642">
        <v>0</v>
      </c>
      <c r="AZ1642" t="s">
        <v>83</v>
      </c>
      <c r="BA1642">
        <v>0</v>
      </c>
      <c r="BB1642">
        <v>0</v>
      </c>
      <c r="BC1642" t="s">
        <v>76</v>
      </c>
      <c r="BD1642">
        <v>1</v>
      </c>
      <c r="BE1642" t="s">
        <v>76</v>
      </c>
      <c r="BF1642">
        <v>0</v>
      </c>
      <c r="BG1642" t="s">
        <v>5833</v>
      </c>
    </row>
    <row r="1643" spans="1:59" x14ac:dyDescent="0.25">
      <c r="A1643" t="s">
        <v>2758</v>
      </c>
      <c r="B1643" t="s">
        <v>156</v>
      </c>
      <c r="C1643">
        <v>5</v>
      </c>
      <c r="D1643">
        <v>45</v>
      </c>
      <c r="E1643">
        <v>4</v>
      </c>
      <c r="F1643" t="s">
        <v>66</v>
      </c>
      <c r="G1643" t="s">
        <v>67</v>
      </c>
      <c r="H1643" t="s">
        <v>68</v>
      </c>
      <c r="I1643" t="s">
        <v>10</v>
      </c>
      <c r="J1643" t="s">
        <v>10</v>
      </c>
      <c r="K1643" t="s">
        <v>92</v>
      </c>
      <c r="L1643">
        <v>50</v>
      </c>
      <c r="M1643">
        <v>3503875</v>
      </c>
      <c r="N1643">
        <v>0</v>
      </c>
      <c r="O1643">
        <v>7</v>
      </c>
      <c r="P1643" t="s">
        <v>2711</v>
      </c>
      <c r="Q1643" t="s">
        <v>2725</v>
      </c>
      <c r="R1643">
        <v>4</v>
      </c>
      <c r="T1643">
        <v>0</v>
      </c>
      <c r="U1643">
        <v>0</v>
      </c>
      <c r="V1643">
        <v>0</v>
      </c>
      <c r="W1643">
        <v>0</v>
      </c>
      <c r="X1643">
        <v>0</v>
      </c>
      <c r="Y1643">
        <v>0</v>
      </c>
      <c r="Z1643">
        <v>0</v>
      </c>
      <c r="AA1643">
        <v>0</v>
      </c>
      <c r="AB1643">
        <v>50</v>
      </c>
      <c r="AC1643">
        <v>0</v>
      </c>
      <c r="AD1643">
        <v>0</v>
      </c>
      <c r="AE1643">
        <v>0</v>
      </c>
      <c r="AF1643">
        <v>0</v>
      </c>
      <c r="AG1643">
        <v>0</v>
      </c>
      <c r="AH1643">
        <v>0</v>
      </c>
      <c r="AI1643">
        <v>50</v>
      </c>
      <c r="AJ1643">
        <v>50</v>
      </c>
      <c r="AK1643">
        <v>50</v>
      </c>
      <c r="AL1643">
        <v>50</v>
      </c>
      <c r="AM1643">
        <v>0</v>
      </c>
      <c r="AN1643">
        <v>4.5454545454545459</v>
      </c>
      <c r="AO1643">
        <v>0</v>
      </c>
      <c r="AP1643" t="s">
        <v>2682</v>
      </c>
      <c r="AQ1643" t="s">
        <v>86</v>
      </c>
      <c r="AR1643" t="s">
        <v>1634</v>
      </c>
      <c r="AS1643">
        <v>0</v>
      </c>
      <c r="AT1643">
        <v>0</v>
      </c>
      <c r="AU1643">
        <v>0</v>
      </c>
      <c r="AV1643">
        <v>0</v>
      </c>
      <c r="AW1643">
        <v>0</v>
      </c>
      <c r="AX1643">
        <v>0</v>
      </c>
      <c r="AY1643">
        <v>0</v>
      </c>
      <c r="AZ1643" t="s">
        <v>83</v>
      </c>
      <c r="BA1643">
        <v>0</v>
      </c>
      <c r="BB1643">
        <v>0</v>
      </c>
      <c r="BC1643" t="s">
        <v>76</v>
      </c>
      <c r="BD1643">
        <v>2</v>
      </c>
      <c r="BE1643" t="s">
        <v>76</v>
      </c>
      <c r="BF1643">
        <v>0</v>
      </c>
      <c r="BG1643" t="s">
        <v>5833</v>
      </c>
    </row>
    <row r="1644" spans="1:59" x14ac:dyDescent="0.25">
      <c r="A1644" t="s">
        <v>2759</v>
      </c>
      <c r="B1644" t="s">
        <v>156</v>
      </c>
      <c r="C1644">
        <v>5</v>
      </c>
      <c r="D1644">
        <v>46</v>
      </c>
      <c r="E1644">
        <v>4</v>
      </c>
      <c r="F1644" t="s">
        <v>66</v>
      </c>
      <c r="G1644" t="s">
        <v>67</v>
      </c>
      <c r="H1644" t="s">
        <v>68</v>
      </c>
      <c r="I1644" t="s">
        <v>10</v>
      </c>
      <c r="J1644" t="s">
        <v>10</v>
      </c>
      <c r="K1644" t="s">
        <v>92</v>
      </c>
      <c r="L1644">
        <v>50</v>
      </c>
      <c r="M1644">
        <v>3503877</v>
      </c>
      <c r="N1644">
        <v>0</v>
      </c>
      <c r="O1644">
        <v>7</v>
      </c>
      <c r="P1644" t="s">
        <v>2711</v>
      </c>
      <c r="Q1644" t="s">
        <v>2725</v>
      </c>
      <c r="R1644">
        <v>4</v>
      </c>
      <c r="T1644">
        <v>0</v>
      </c>
      <c r="U1644">
        <v>0</v>
      </c>
      <c r="V1644">
        <v>0</v>
      </c>
      <c r="W1644">
        <v>0</v>
      </c>
      <c r="X1644">
        <v>0</v>
      </c>
      <c r="Y1644">
        <v>0</v>
      </c>
      <c r="Z1644">
        <v>0</v>
      </c>
      <c r="AA1644">
        <v>0</v>
      </c>
      <c r="AB1644">
        <v>50</v>
      </c>
      <c r="AC1644">
        <v>0</v>
      </c>
      <c r="AD1644">
        <v>0</v>
      </c>
      <c r="AE1644">
        <v>0</v>
      </c>
      <c r="AF1644">
        <v>0</v>
      </c>
      <c r="AG1644">
        <v>0</v>
      </c>
      <c r="AH1644">
        <v>0</v>
      </c>
      <c r="AI1644">
        <v>50</v>
      </c>
      <c r="AJ1644">
        <v>50</v>
      </c>
      <c r="AK1644">
        <v>50</v>
      </c>
      <c r="AL1644">
        <v>50</v>
      </c>
      <c r="AM1644">
        <v>0</v>
      </c>
      <c r="AN1644">
        <v>4.5454545454545459</v>
      </c>
      <c r="AO1644">
        <v>0</v>
      </c>
      <c r="AP1644" t="s">
        <v>2682</v>
      </c>
      <c r="AQ1644" t="s">
        <v>86</v>
      </c>
      <c r="AR1644" t="s">
        <v>1634</v>
      </c>
      <c r="AS1644">
        <v>0</v>
      </c>
      <c r="AT1644">
        <v>0</v>
      </c>
      <c r="AU1644">
        <v>0</v>
      </c>
      <c r="AV1644">
        <v>0</v>
      </c>
      <c r="AW1644">
        <v>0</v>
      </c>
      <c r="AX1644">
        <v>0</v>
      </c>
      <c r="AY1644">
        <v>0</v>
      </c>
      <c r="AZ1644" t="s">
        <v>83</v>
      </c>
      <c r="BA1644">
        <v>0</v>
      </c>
      <c r="BB1644">
        <v>0</v>
      </c>
      <c r="BC1644" t="s">
        <v>76</v>
      </c>
      <c r="BD1644">
        <v>3</v>
      </c>
      <c r="BE1644" t="s">
        <v>76</v>
      </c>
      <c r="BF1644">
        <v>0</v>
      </c>
      <c r="BG1644" t="s">
        <v>5833</v>
      </c>
    </row>
    <row r="1645" spans="1:59" x14ac:dyDescent="0.25">
      <c r="A1645" t="s">
        <v>2760</v>
      </c>
      <c r="B1645" t="s">
        <v>156</v>
      </c>
      <c r="C1645">
        <v>5</v>
      </c>
      <c r="D1645">
        <v>47</v>
      </c>
      <c r="E1645">
        <v>4</v>
      </c>
      <c r="F1645" t="s">
        <v>66</v>
      </c>
      <c r="G1645" t="s">
        <v>67</v>
      </c>
      <c r="H1645" t="s">
        <v>68</v>
      </c>
      <c r="I1645" t="s">
        <v>10</v>
      </c>
      <c r="J1645" t="s">
        <v>10</v>
      </c>
      <c r="K1645" t="s">
        <v>92</v>
      </c>
      <c r="L1645">
        <v>50</v>
      </c>
      <c r="M1645">
        <v>3503879</v>
      </c>
      <c r="N1645">
        <v>0</v>
      </c>
      <c r="O1645">
        <v>7</v>
      </c>
      <c r="P1645" t="s">
        <v>2711</v>
      </c>
      <c r="Q1645" t="s">
        <v>2725</v>
      </c>
      <c r="R1645">
        <v>4</v>
      </c>
      <c r="T1645">
        <v>0</v>
      </c>
      <c r="U1645">
        <v>0</v>
      </c>
      <c r="V1645">
        <v>0</v>
      </c>
      <c r="W1645">
        <v>0</v>
      </c>
      <c r="X1645">
        <v>0</v>
      </c>
      <c r="Y1645">
        <v>0</v>
      </c>
      <c r="Z1645">
        <v>0</v>
      </c>
      <c r="AA1645">
        <v>0</v>
      </c>
      <c r="AB1645">
        <v>50</v>
      </c>
      <c r="AC1645">
        <v>0</v>
      </c>
      <c r="AD1645">
        <v>0</v>
      </c>
      <c r="AE1645">
        <v>0</v>
      </c>
      <c r="AF1645">
        <v>0</v>
      </c>
      <c r="AG1645">
        <v>0</v>
      </c>
      <c r="AH1645">
        <v>0</v>
      </c>
      <c r="AI1645">
        <v>50</v>
      </c>
      <c r="AJ1645">
        <v>50</v>
      </c>
      <c r="AK1645">
        <v>50</v>
      </c>
      <c r="AL1645">
        <v>50</v>
      </c>
      <c r="AM1645">
        <v>0</v>
      </c>
      <c r="AN1645">
        <v>4.5454545454545459</v>
      </c>
      <c r="AO1645">
        <v>0</v>
      </c>
      <c r="AP1645" t="s">
        <v>2682</v>
      </c>
      <c r="AQ1645" t="s">
        <v>86</v>
      </c>
      <c r="AR1645" t="s">
        <v>1634</v>
      </c>
      <c r="AS1645">
        <v>0</v>
      </c>
      <c r="AT1645">
        <v>0</v>
      </c>
      <c r="AU1645">
        <v>0</v>
      </c>
      <c r="AV1645">
        <v>0</v>
      </c>
      <c r="AW1645">
        <v>0</v>
      </c>
      <c r="AX1645">
        <v>0</v>
      </c>
      <c r="AY1645">
        <v>0</v>
      </c>
      <c r="AZ1645" t="s">
        <v>83</v>
      </c>
      <c r="BA1645">
        <v>0</v>
      </c>
      <c r="BB1645">
        <v>0</v>
      </c>
      <c r="BC1645" t="s">
        <v>76</v>
      </c>
      <c r="BD1645">
        <v>4</v>
      </c>
      <c r="BE1645" t="s">
        <v>76</v>
      </c>
      <c r="BF1645">
        <v>0</v>
      </c>
      <c r="BG1645" t="s">
        <v>5833</v>
      </c>
    </row>
    <row r="1646" spans="1:59" x14ac:dyDescent="0.25">
      <c r="A1646" t="s">
        <v>2761</v>
      </c>
      <c r="B1646" t="s">
        <v>156</v>
      </c>
      <c r="C1646">
        <v>5</v>
      </c>
      <c r="D1646">
        <v>48</v>
      </c>
      <c r="E1646">
        <v>4</v>
      </c>
      <c r="F1646" t="s">
        <v>66</v>
      </c>
      <c r="G1646" t="s">
        <v>67</v>
      </c>
      <c r="H1646" t="s">
        <v>68</v>
      </c>
      <c r="I1646" t="s">
        <v>10</v>
      </c>
      <c r="J1646" t="s">
        <v>10</v>
      </c>
      <c r="K1646" t="s">
        <v>92</v>
      </c>
      <c r="L1646">
        <v>50</v>
      </c>
      <c r="M1646">
        <v>3503881</v>
      </c>
      <c r="N1646">
        <v>0</v>
      </c>
      <c r="O1646">
        <v>7</v>
      </c>
      <c r="P1646" t="s">
        <v>2711</v>
      </c>
      <c r="Q1646" t="s">
        <v>2725</v>
      </c>
      <c r="R1646">
        <v>4</v>
      </c>
      <c r="T1646">
        <v>0</v>
      </c>
      <c r="U1646">
        <v>0</v>
      </c>
      <c r="V1646">
        <v>0</v>
      </c>
      <c r="W1646">
        <v>0</v>
      </c>
      <c r="X1646">
        <v>0</v>
      </c>
      <c r="Y1646">
        <v>0</v>
      </c>
      <c r="Z1646">
        <v>0</v>
      </c>
      <c r="AA1646">
        <v>0</v>
      </c>
      <c r="AB1646">
        <v>50</v>
      </c>
      <c r="AC1646">
        <v>0</v>
      </c>
      <c r="AD1646">
        <v>0</v>
      </c>
      <c r="AE1646">
        <v>0</v>
      </c>
      <c r="AF1646">
        <v>0</v>
      </c>
      <c r="AG1646">
        <v>0</v>
      </c>
      <c r="AH1646">
        <v>0</v>
      </c>
      <c r="AI1646">
        <v>50</v>
      </c>
      <c r="AJ1646">
        <v>50</v>
      </c>
      <c r="AK1646">
        <v>50</v>
      </c>
      <c r="AL1646">
        <v>50</v>
      </c>
      <c r="AM1646">
        <v>0</v>
      </c>
      <c r="AN1646">
        <v>4.5454545454545459</v>
      </c>
      <c r="AO1646">
        <v>0</v>
      </c>
      <c r="AP1646" t="s">
        <v>2682</v>
      </c>
      <c r="AQ1646" t="s">
        <v>86</v>
      </c>
      <c r="AR1646" t="s">
        <v>1634</v>
      </c>
      <c r="AS1646">
        <v>0</v>
      </c>
      <c r="AT1646">
        <v>0</v>
      </c>
      <c r="AU1646">
        <v>0</v>
      </c>
      <c r="AV1646">
        <v>0</v>
      </c>
      <c r="AW1646">
        <v>0</v>
      </c>
      <c r="AX1646">
        <v>0</v>
      </c>
      <c r="AY1646">
        <v>0</v>
      </c>
      <c r="AZ1646" t="s">
        <v>83</v>
      </c>
      <c r="BA1646">
        <v>0</v>
      </c>
      <c r="BB1646">
        <v>0</v>
      </c>
      <c r="BC1646" t="s">
        <v>81</v>
      </c>
      <c r="BD1646">
        <v>5</v>
      </c>
      <c r="BE1646" t="s">
        <v>76</v>
      </c>
      <c r="BF1646">
        <v>0</v>
      </c>
      <c r="BG1646" t="s">
        <v>5833</v>
      </c>
    </row>
    <row r="1647" spans="1:59" x14ac:dyDescent="0.25">
      <c r="A1647" t="s">
        <v>2762</v>
      </c>
      <c r="B1647" t="s">
        <v>156</v>
      </c>
      <c r="C1647">
        <v>5</v>
      </c>
      <c r="D1647">
        <v>49</v>
      </c>
      <c r="E1647" t="s">
        <v>91</v>
      </c>
      <c r="F1647" t="s">
        <v>66</v>
      </c>
      <c r="G1647" t="s">
        <v>67</v>
      </c>
      <c r="H1647" t="s">
        <v>68</v>
      </c>
      <c r="I1647" t="s">
        <v>10</v>
      </c>
      <c r="J1647" t="s">
        <v>10</v>
      </c>
      <c r="K1647" t="s">
        <v>92</v>
      </c>
      <c r="L1647">
        <v>50</v>
      </c>
      <c r="M1647">
        <v>3503883</v>
      </c>
      <c r="N1647">
        <v>0</v>
      </c>
      <c r="O1647">
        <v>7</v>
      </c>
      <c r="P1647" t="s">
        <v>2711</v>
      </c>
      <c r="Q1647" t="s">
        <v>2738</v>
      </c>
      <c r="R1647">
        <v>5</v>
      </c>
      <c r="S1647" t="s">
        <v>4536</v>
      </c>
      <c r="T1647">
        <v>0</v>
      </c>
      <c r="U1647">
        <v>0</v>
      </c>
      <c r="V1647">
        <v>0</v>
      </c>
      <c r="W1647">
        <v>0</v>
      </c>
      <c r="X1647">
        <v>0</v>
      </c>
      <c r="Y1647">
        <v>0</v>
      </c>
      <c r="Z1647">
        <v>0</v>
      </c>
      <c r="AA1647">
        <v>0</v>
      </c>
      <c r="AB1647">
        <v>50</v>
      </c>
      <c r="AC1647">
        <v>0</v>
      </c>
      <c r="AD1647">
        <v>0</v>
      </c>
      <c r="AE1647">
        <v>0</v>
      </c>
      <c r="AF1647">
        <v>0</v>
      </c>
      <c r="AG1647">
        <v>0</v>
      </c>
      <c r="AH1647">
        <v>0</v>
      </c>
      <c r="AI1647">
        <v>50</v>
      </c>
      <c r="AJ1647">
        <v>50</v>
      </c>
      <c r="AK1647">
        <v>50</v>
      </c>
      <c r="AL1647">
        <v>50</v>
      </c>
      <c r="AM1647">
        <v>0</v>
      </c>
      <c r="AN1647">
        <v>4.5454545454545459</v>
      </c>
      <c r="AO1647">
        <v>0</v>
      </c>
      <c r="AP1647" t="s">
        <v>2682</v>
      </c>
      <c r="AQ1647" t="s">
        <v>86</v>
      </c>
      <c r="AR1647" t="s">
        <v>191</v>
      </c>
      <c r="AS1647">
        <v>0</v>
      </c>
      <c r="AT1647">
        <v>0</v>
      </c>
      <c r="AU1647">
        <v>0</v>
      </c>
      <c r="AV1647">
        <v>0</v>
      </c>
      <c r="AW1647">
        <v>0</v>
      </c>
      <c r="AX1647">
        <v>0</v>
      </c>
      <c r="AY1647">
        <v>0</v>
      </c>
      <c r="AZ1647" t="s">
        <v>83</v>
      </c>
      <c r="BA1647">
        <v>0</v>
      </c>
      <c r="BB1647">
        <v>0</v>
      </c>
      <c r="BC1647" t="s">
        <v>75</v>
      </c>
      <c r="BD1647">
        <v>1</v>
      </c>
      <c r="BE1647" t="s">
        <v>76</v>
      </c>
      <c r="BF1647">
        <v>0</v>
      </c>
      <c r="BG1647" t="s">
        <v>5834</v>
      </c>
    </row>
    <row r="1648" spans="1:59" x14ac:dyDescent="0.25">
      <c r="A1648" t="s">
        <v>2763</v>
      </c>
      <c r="B1648" t="s">
        <v>156</v>
      </c>
      <c r="C1648">
        <v>5</v>
      </c>
      <c r="D1648">
        <v>50</v>
      </c>
      <c r="E1648" t="s">
        <v>91</v>
      </c>
      <c r="F1648" t="s">
        <v>66</v>
      </c>
      <c r="G1648" t="s">
        <v>67</v>
      </c>
      <c r="H1648" t="s">
        <v>68</v>
      </c>
      <c r="I1648" t="s">
        <v>10</v>
      </c>
      <c r="J1648" t="s">
        <v>10</v>
      </c>
      <c r="K1648" t="s">
        <v>92</v>
      </c>
      <c r="L1648">
        <v>50</v>
      </c>
      <c r="M1648">
        <v>3503885</v>
      </c>
      <c r="N1648">
        <v>0</v>
      </c>
      <c r="O1648">
        <v>7</v>
      </c>
      <c r="P1648" t="s">
        <v>2711</v>
      </c>
      <c r="Q1648" t="s">
        <v>2738</v>
      </c>
      <c r="R1648">
        <v>5</v>
      </c>
      <c r="S1648" t="s">
        <v>4536</v>
      </c>
      <c r="T1648">
        <v>0</v>
      </c>
      <c r="U1648">
        <v>0</v>
      </c>
      <c r="V1648">
        <v>0</v>
      </c>
      <c r="W1648">
        <v>0</v>
      </c>
      <c r="X1648">
        <v>0</v>
      </c>
      <c r="Y1648">
        <v>0</v>
      </c>
      <c r="Z1648">
        <v>0</v>
      </c>
      <c r="AA1648">
        <v>0</v>
      </c>
      <c r="AB1648">
        <v>50</v>
      </c>
      <c r="AC1648">
        <v>0</v>
      </c>
      <c r="AD1648">
        <v>0</v>
      </c>
      <c r="AE1648">
        <v>0</v>
      </c>
      <c r="AF1648">
        <v>0</v>
      </c>
      <c r="AG1648">
        <v>0</v>
      </c>
      <c r="AH1648">
        <v>0</v>
      </c>
      <c r="AI1648">
        <v>50</v>
      </c>
      <c r="AJ1648">
        <v>50</v>
      </c>
      <c r="AK1648">
        <v>50</v>
      </c>
      <c r="AL1648">
        <v>50</v>
      </c>
      <c r="AM1648">
        <v>0</v>
      </c>
      <c r="AN1648">
        <v>4.5454545454545459</v>
      </c>
      <c r="AO1648">
        <v>0</v>
      </c>
      <c r="AP1648" t="s">
        <v>2682</v>
      </c>
      <c r="AQ1648" t="s">
        <v>86</v>
      </c>
      <c r="AR1648" t="s">
        <v>191</v>
      </c>
      <c r="AS1648">
        <v>0</v>
      </c>
      <c r="AT1648">
        <v>0</v>
      </c>
      <c r="AU1648">
        <v>0</v>
      </c>
      <c r="AV1648">
        <v>0</v>
      </c>
      <c r="AW1648">
        <v>0</v>
      </c>
      <c r="AX1648">
        <v>0</v>
      </c>
      <c r="AY1648">
        <v>0</v>
      </c>
      <c r="AZ1648" t="s">
        <v>83</v>
      </c>
      <c r="BA1648">
        <v>0</v>
      </c>
      <c r="BB1648">
        <v>0</v>
      </c>
      <c r="BC1648" t="s">
        <v>76</v>
      </c>
      <c r="BD1648">
        <v>2</v>
      </c>
      <c r="BE1648" t="s">
        <v>76</v>
      </c>
      <c r="BF1648">
        <v>0</v>
      </c>
      <c r="BG1648" t="s">
        <v>5834</v>
      </c>
    </row>
    <row r="1649" spans="1:59" x14ac:dyDescent="0.25">
      <c r="A1649" t="s">
        <v>2764</v>
      </c>
      <c r="B1649" t="s">
        <v>156</v>
      </c>
      <c r="C1649">
        <v>5</v>
      </c>
      <c r="D1649">
        <v>51</v>
      </c>
      <c r="E1649" t="s">
        <v>91</v>
      </c>
      <c r="F1649" t="s">
        <v>66</v>
      </c>
      <c r="G1649" t="s">
        <v>67</v>
      </c>
      <c r="H1649" t="s">
        <v>68</v>
      </c>
      <c r="I1649" t="s">
        <v>6</v>
      </c>
      <c r="J1649" t="s">
        <v>3</v>
      </c>
      <c r="K1649" t="s">
        <v>100</v>
      </c>
      <c r="L1649">
        <v>0</v>
      </c>
      <c r="M1649">
        <v>3563655</v>
      </c>
      <c r="N1649">
        <v>20</v>
      </c>
      <c r="O1649">
        <v>7</v>
      </c>
      <c r="P1649" t="s">
        <v>2711</v>
      </c>
      <c r="Q1649" t="s">
        <v>2725</v>
      </c>
      <c r="R1649">
        <v>5</v>
      </c>
      <c r="S1649" t="s">
        <v>5835</v>
      </c>
      <c r="T1649">
        <v>0</v>
      </c>
      <c r="U1649">
        <v>1</v>
      </c>
      <c r="V1649">
        <v>2</v>
      </c>
      <c r="W1649">
        <v>0</v>
      </c>
      <c r="X1649">
        <v>2</v>
      </c>
      <c r="Y1649">
        <v>0</v>
      </c>
      <c r="Z1649">
        <v>2</v>
      </c>
      <c r="AA1649">
        <v>3</v>
      </c>
      <c r="AB1649">
        <v>50</v>
      </c>
      <c r="AC1649">
        <v>2</v>
      </c>
      <c r="AD1649">
        <v>16</v>
      </c>
      <c r="AE1649">
        <v>0</v>
      </c>
      <c r="AF1649">
        <v>18</v>
      </c>
      <c r="AG1649">
        <v>0</v>
      </c>
      <c r="AH1649">
        <v>48</v>
      </c>
      <c r="AI1649">
        <v>32</v>
      </c>
      <c r="AJ1649">
        <v>48</v>
      </c>
      <c r="AK1649">
        <v>48</v>
      </c>
      <c r="AL1649">
        <v>0</v>
      </c>
      <c r="AM1649">
        <v>0.4</v>
      </c>
      <c r="AN1649">
        <v>4.3636363636363633</v>
      </c>
      <c r="AO1649">
        <v>0</v>
      </c>
      <c r="AP1649" t="s">
        <v>101</v>
      </c>
      <c r="AQ1649" t="s">
        <v>73</v>
      </c>
      <c r="AR1649" t="s">
        <v>191</v>
      </c>
      <c r="AS1649">
        <v>0</v>
      </c>
      <c r="AT1649">
        <v>0</v>
      </c>
      <c r="AU1649">
        <v>0</v>
      </c>
      <c r="AV1649">
        <v>0</v>
      </c>
      <c r="AW1649">
        <v>0</v>
      </c>
      <c r="AX1649">
        <v>0</v>
      </c>
      <c r="AY1649">
        <v>0</v>
      </c>
      <c r="AZ1649" t="s">
        <v>74</v>
      </c>
      <c r="BA1649">
        <v>20</v>
      </c>
      <c r="BB1649">
        <v>0</v>
      </c>
      <c r="BC1649" t="s">
        <v>76</v>
      </c>
      <c r="BD1649">
        <v>0</v>
      </c>
      <c r="BE1649" t="s">
        <v>76</v>
      </c>
      <c r="BF1649">
        <v>7.195882666666666</v>
      </c>
      <c r="BG1649" t="s">
        <v>5834</v>
      </c>
    </row>
    <row r="1650" spans="1:59" x14ac:dyDescent="0.25">
      <c r="A1650" t="s">
        <v>2765</v>
      </c>
      <c r="B1650" t="s">
        <v>156</v>
      </c>
      <c r="C1650">
        <v>5</v>
      </c>
      <c r="D1650">
        <v>52</v>
      </c>
      <c r="E1650" t="s">
        <v>91</v>
      </c>
      <c r="F1650" t="s">
        <v>66</v>
      </c>
      <c r="G1650" t="s">
        <v>67</v>
      </c>
      <c r="H1650" t="s">
        <v>68</v>
      </c>
      <c r="I1650" t="s">
        <v>6</v>
      </c>
      <c r="J1650" t="s">
        <v>3</v>
      </c>
      <c r="K1650" t="s">
        <v>100</v>
      </c>
      <c r="L1650">
        <v>0</v>
      </c>
      <c r="M1650">
        <v>3563657</v>
      </c>
      <c r="N1650">
        <v>20</v>
      </c>
      <c r="O1650">
        <v>7</v>
      </c>
      <c r="P1650" t="s">
        <v>2711</v>
      </c>
      <c r="Q1650" t="s">
        <v>2725</v>
      </c>
      <c r="R1650">
        <v>5</v>
      </c>
      <c r="S1650" t="s">
        <v>5835</v>
      </c>
      <c r="T1650">
        <v>0</v>
      </c>
      <c r="U1650">
        <v>2</v>
      </c>
      <c r="V1650">
        <v>2</v>
      </c>
      <c r="W1650">
        <v>0</v>
      </c>
      <c r="X1650">
        <v>2</v>
      </c>
      <c r="Y1650">
        <v>0</v>
      </c>
      <c r="Z1650">
        <v>2</v>
      </c>
      <c r="AA1650">
        <v>4</v>
      </c>
      <c r="AB1650">
        <v>50</v>
      </c>
      <c r="AC1650">
        <v>3</v>
      </c>
      <c r="AD1650">
        <v>16</v>
      </c>
      <c r="AE1650">
        <v>0</v>
      </c>
      <c r="AF1650">
        <v>19</v>
      </c>
      <c r="AG1650">
        <v>0</v>
      </c>
      <c r="AH1650">
        <v>47</v>
      </c>
      <c r="AI1650">
        <v>31</v>
      </c>
      <c r="AJ1650">
        <v>47</v>
      </c>
      <c r="AK1650">
        <v>47</v>
      </c>
      <c r="AL1650">
        <v>0</v>
      </c>
      <c r="AM1650">
        <v>0.4</v>
      </c>
      <c r="AN1650">
        <v>4.2727272727272725</v>
      </c>
      <c r="AO1650">
        <v>0</v>
      </c>
      <c r="AP1650" t="s">
        <v>101</v>
      </c>
      <c r="AQ1650" t="s">
        <v>73</v>
      </c>
      <c r="AR1650" t="s">
        <v>191</v>
      </c>
      <c r="AS1650">
        <v>0</v>
      </c>
      <c r="AT1650">
        <v>0</v>
      </c>
      <c r="AU1650">
        <v>0</v>
      </c>
      <c r="AV1650">
        <v>0</v>
      </c>
      <c r="AW1650">
        <v>0</v>
      </c>
      <c r="AX1650">
        <v>0</v>
      </c>
      <c r="AY1650">
        <v>0</v>
      </c>
      <c r="AZ1650" t="s">
        <v>74</v>
      </c>
      <c r="BA1650">
        <v>20</v>
      </c>
      <c r="BB1650">
        <v>0</v>
      </c>
      <c r="BC1650" t="s">
        <v>76</v>
      </c>
      <c r="BD1650">
        <v>0</v>
      </c>
      <c r="BE1650" t="s">
        <v>76</v>
      </c>
      <c r="BF1650">
        <v>7.3494533333333329</v>
      </c>
      <c r="BG1650" t="s">
        <v>5834</v>
      </c>
    </row>
    <row r="1651" spans="1:59" x14ac:dyDescent="0.25">
      <c r="A1651" t="s">
        <v>2766</v>
      </c>
      <c r="B1651" t="s">
        <v>156</v>
      </c>
      <c r="C1651">
        <v>5</v>
      </c>
      <c r="D1651">
        <v>53</v>
      </c>
      <c r="E1651" t="s">
        <v>91</v>
      </c>
      <c r="F1651" t="s">
        <v>66</v>
      </c>
      <c r="G1651" t="s">
        <v>67</v>
      </c>
      <c r="H1651" t="s">
        <v>68</v>
      </c>
      <c r="I1651" t="s">
        <v>6</v>
      </c>
      <c r="J1651" t="s">
        <v>3</v>
      </c>
      <c r="K1651" t="s">
        <v>70</v>
      </c>
      <c r="L1651">
        <v>0</v>
      </c>
      <c r="M1651">
        <v>3563659</v>
      </c>
      <c r="N1651">
        <v>20</v>
      </c>
      <c r="O1651">
        <v>7</v>
      </c>
      <c r="P1651" t="s">
        <v>2711</v>
      </c>
      <c r="Q1651" t="s">
        <v>2725</v>
      </c>
      <c r="R1651">
        <v>5</v>
      </c>
      <c r="S1651" t="s">
        <v>5835</v>
      </c>
      <c r="T1651">
        <v>2</v>
      </c>
      <c r="U1651">
        <v>3</v>
      </c>
      <c r="V1651">
        <v>1</v>
      </c>
      <c r="W1651">
        <v>0</v>
      </c>
      <c r="X1651">
        <v>1</v>
      </c>
      <c r="Y1651">
        <v>0</v>
      </c>
      <c r="Z1651">
        <v>2</v>
      </c>
      <c r="AA1651">
        <v>4</v>
      </c>
      <c r="AB1651">
        <v>50</v>
      </c>
      <c r="AC1651">
        <v>17</v>
      </c>
      <c r="AD1651">
        <v>1</v>
      </c>
      <c r="AE1651">
        <v>0</v>
      </c>
      <c r="AF1651">
        <v>18</v>
      </c>
      <c r="AG1651">
        <v>0</v>
      </c>
      <c r="AH1651">
        <v>33</v>
      </c>
      <c r="AI1651">
        <v>32</v>
      </c>
      <c r="AJ1651">
        <v>33</v>
      </c>
      <c r="AK1651">
        <v>33</v>
      </c>
      <c r="AL1651">
        <v>0</v>
      </c>
      <c r="AM1651">
        <v>0.4</v>
      </c>
      <c r="AN1651">
        <v>3</v>
      </c>
      <c r="AO1651">
        <v>0</v>
      </c>
      <c r="AP1651" t="s">
        <v>103</v>
      </c>
      <c r="AQ1651" t="s">
        <v>73</v>
      </c>
      <c r="AR1651" t="s">
        <v>191</v>
      </c>
      <c r="AS1651">
        <v>0</v>
      </c>
      <c r="AT1651">
        <v>0</v>
      </c>
      <c r="AU1651">
        <v>0</v>
      </c>
      <c r="AV1651">
        <v>0</v>
      </c>
      <c r="AW1651">
        <v>0</v>
      </c>
      <c r="AX1651">
        <v>0</v>
      </c>
      <c r="AY1651">
        <v>0</v>
      </c>
      <c r="AZ1651" t="s">
        <v>80</v>
      </c>
      <c r="BA1651">
        <v>20</v>
      </c>
      <c r="BB1651">
        <v>0</v>
      </c>
      <c r="BC1651" t="s">
        <v>76</v>
      </c>
      <c r="BD1651">
        <v>0</v>
      </c>
      <c r="BE1651" t="s">
        <v>76</v>
      </c>
      <c r="BF1651">
        <v>3.9270213333333337</v>
      </c>
      <c r="BG1651" t="s">
        <v>5834</v>
      </c>
    </row>
    <row r="1652" spans="1:59" x14ac:dyDescent="0.25">
      <c r="A1652" t="s">
        <v>2767</v>
      </c>
      <c r="B1652" t="s">
        <v>156</v>
      </c>
      <c r="C1652">
        <v>5</v>
      </c>
      <c r="D1652">
        <v>54</v>
      </c>
      <c r="E1652" t="s">
        <v>91</v>
      </c>
      <c r="F1652" t="s">
        <v>66</v>
      </c>
      <c r="G1652" t="s">
        <v>67</v>
      </c>
      <c r="H1652" t="s">
        <v>68</v>
      </c>
      <c r="I1652" t="s">
        <v>6</v>
      </c>
      <c r="J1652" t="s">
        <v>3</v>
      </c>
      <c r="K1652" t="s">
        <v>100</v>
      </c>
      <c r="L1652">
        <v>0</v>
      </c>
      <c r="M1652">
        <v>3563661</v>
      </c>
      <c r="N1652">
        <v>20</v>
      </c>
      <c r="O1652">
        <v>7</v>
      </c>
      <c r="P1652" t="s">
        <v>2711</v>
      </c>
      <c r="Q1652" t="s">
        <v>2725</v>
      </c>
      <c r="R1652">
        <v>5</v>
      </c>
      <c r="S1652" t="s">
        <v>5835</v>
      </c>
      <c r="T1652">
        <v>0</v>
      </c>
      <c r="U1652">
        <v>0</v>
      </c>
      <c r="V1652">
        <v>2</v>
      </c>
      <c r="W1652">
        <v>0</v>
      </c>
      <c r="X1652">
        <v>2</v>
      </c>
      <c r="Y1652">
        <v>0</v>
      </c>
      <c r="Z1652">
        <v>2</v>
      </c>
      <c r="AA1652">
        <v>2</v>
      </c>
      <c r="AB1652">
        <v>50</v>
      </c>
      <c r="AC1652">
        <v>0</v>
      </c>
      <c r="AD1652">
        <v>16</v>
      </c>
      <c r="AE1652">
        <v>0</v>
      </c>
      <c r="AF1652">
        <v>16</v>
      </c>
      <c r="AG1652">
        <v>0</v>
      </c>
      <c r="AH1652">
        <v>50</v>
      </c>
      <c r="AI1652">
        <v>34</v>
      </c>
      <c r="AJ1652">
        <v>50</v>
      </c>
      <c r="AK1652">
        <v>50</v>
      </c>
      <c r="AL1652">
        <v>0</v>
      </c>
      <c r="AM1652">
        <v>0.4</v>
      </c>
      <c r="AN1652">
        <v>4.5454545454545459</v>
      </c>
      <c r="AO1652">
        <v>0</v>
      </c>
      <c r="AP1652" t="s">
        <v>101</v>
      </c>
      <c r="AQ1652" t="s">
        <v>73</v>
      </c>
      <c r="AR1652" t="s">
        <v>191</v>
      </c>
      <c r="AS1652">
        <v>0</v>
      </c>
      <c r="AT1652">
        <v>0</v>
      </c>
      <c r="AU1652">
        <v>0</v>
      </c>
      <c r="AV1652">
        <v>0</v>
      </c>
      <c r="AW1652">
        <v>0</v>
      </c>
      <c r="AX1652">
        <v>0</v>
      </c>
      <c r="AY1652">
        <v>0</v>
      </c>
      <c r="AZ1652" t="s">
        <v>74</v>
      </c>
      <c r="BA1652">
        <v>20</v>
      </c>
      <c r="BB1652">
        <v>0</v>
      </c>
      <c r="BC1652" t="s">
        <v>76</v>
      </c>
      <c r="BD1652">
        <v>0</v>
      </c>
      <c r="BE1652" t="s">
        <v>76</v>
      </c>
      <c r="BF1652">
        <v>3.6637573333333329</v>
      </c>
      <c r="BG1652" t="s">
        <v>5834</v>
      </c>
    </row>
    <row r="1653" spans="1:59" x14ac:dyDescent="0.25">
      <c r="A1653" t="s">
        <v>2768</v>
      </c>
      <c r="B1653" t="s">
        <v>156</v>
      </c>
      <c r="C1653">
        <v>5</v>
      </c>
      <c r="D1653">
        <v>55</v>
      </c>
      <c r="E1653" t="s">
        <v>91</v>
      </c>
      <c r="F1653" t="s">
        <v>66</v>
      </c>
      <c r="G1653" t="s">
        <v>67</v>
      </c>
      <c r="H1653" t="s">
        <v>68</v>
      </c>
      <c r="I1653" t="s">
        <v>6</v>
      </c>
      <c r="J1653" t="s">
        <v>3</v>
      </c>
      <c r="K1653" t="s">
        <v>70</v>
      </c>
      <c r="L1653">
        <v>0</v>
      </c>
      <c r="M1653">
        <v>3563663</v>
      </c>
      <c r="N1653">
        <v>20</v>
      </c>
      <c r="O1653">
        <v>7</v>
      </c>
      <c r="P1653" t="s">
        <v>2711</v>
      </c>
      <c r="Q1653" t="s">
        <v>2725</v>
      </c>
      <c r="R1653">
        <v>5</v>
      </c>
      <c r="S1653" t="s">
        <v>5835</v>
      </c>
      <c r="T1653">
        <v>2</v>
      </c>
      <c r="U1653">
        <v>3</v>
      </c>
      <c r="V1653">
        <v>0</v>
      </c>
      <c r="W1653">
        <v>0</v>
      </c>
      <c r="X1653">
        <v>0</v>
      </c>
      <c r="Y1653">
        <v>0</v>
      </c>
      <c r="Z1653">
        <v>2</v>
      </c>
      <c r="AA1653">
        <v>3</v>
      </c>
      <c r="AB1653">
        <v>50</v>
      </c>
      <c r="AC1653">
        <v>18</v>
      </c>
      <c r="AD1653">
        <v>0</v>
      </c>
      <c r="AE1653">
        <v>0</v>
      </c>
      <c r="AF1653">
        <v>18</v>
      </c>
      <c r="AG1653">
        <v>0</v>
      </c>
      <c r="AH1653">
        <v>32</v>
      </c>
      <c r="AI1653">
        <v>32</v>
      </c>
      <c r="AJ1653">
        <v>32</v>
      </c>
      <c r="AK1653">
        <v>32</v>
      </c>
      <c r="AL1653">
        <v>0</v>
      </c>
      <c r="AM1653">
        <v>0.4</v>
      </c>
      <c r="AN1653">
        <v>2.9090909090909092</v>
      </c>
      <c r="AO1653">
        <v>0</v>
      </c>
      <c r="AP1653" t="s">
        <v>103</v>
      </c>
      <c r="AQ1653" t="s">
        <v>73</v>
      </c>
      <c r="AR1653" t="s">
        <v>191</v>
      </c>
      <c r="AS1653">
        <v>0</v>
      </c>
      <c r="AT1653">
        <v>0</v>
      </c>
      <c r="AU1653">
        <v>0</v>
      </c>
      <c r="AV1653">
        <v>0</v>
      </c>
      <c r="AW1653">
        <v>0</v>
      </c>
      <c r="AX1653">
        <v>0</v>
      </c>
      <c r="AY1653">
        <v>0</v>
      </c>
      <c r="AZ1653" t="s">
        <v>83</v>
      </c>
      <c r="BA1653">
        <v>20</v>
      </c>
      <c r="BB1653">
        <v>0</v>
      </c>
      <c r="BC1653" t="s">
        <v>76</v>
      </c>
      <c r="BD1653">
        <v>0</v>
      </c>
      <c r="BE1653" t="s">
        <v>76</v>
      </c>
      <c r="BF1653">
        <v>10.980302666666663</v>
      </c>
      <c r="BG1653" t="s">
        <v>5834</v>
      </c>
    </row>
    <row r="1654" spans="1:59" x14ac:dyDescent="0.25">
      <c r="A1654" t="s">
        <v>2769</v>
      </c>
      <c r="B1654" t="s">
        <v>156</v>
      </c>
      <c r="C1654">
        <v>5</v>
      </c>
      <c r="D1654">
        <v>56</v>
      </c>
      <c r="E1654" t="s">
        <v>91</v>
      </c>
      <c r="F1654" t="s">
        <v>66</v>
      </c>
      <c r="G1654" t="s">
        <v>67</v>
      </c>
      <c r="H1654" t="s">
        <v>68</v>
      </c>
      <c r="I1654" t="s">
        <v>6</v>
      </c>
      <c r="J1654" t="s">
        <v>3</v>
      </c>
      <c r="K1654" t="s">
        <v>100</v>
      </c>
      <c r="L1654">
        <v>0</v>
      </c>
      <c r="M1654">
        <v>3563665</v>
      </c>
      <c r="N1654">
        <v>20</v>
      </c>
      <c r="O1654">
        <v>7</v>
      </c>
      <c r="P1654" t="s">
        <v>2711</v>
      </c>
      <c r="Q1654" t="s">
        <v>2725</v>
      </c>
      <c r="R1654">
        <v>5</v>
      </c>
      <c r="S1654" t="s">
        <v>5835</v>
      </c>
      <c r="T1654">
        <v>0</v>
      </c>
      <c r="U1654">
        <v>1</v>
      </c>
      <c r="V1654">
        <v>2</v>
      </c>
      <c r="W1654">
        <v>0</v>
      </c>
      <c r="X1654">
        <v>2</v>
      </c>
      <c r="Y1654">
        <v>0</v>
      </c>
      <c r="Z1654">
        <v>2</v>
      </c>
      <c r="AA1654">
        <v>3</v>
      </c>
      <c r="AB1654">
        <v>50</v>
      </c>
      <c r="AC1654">
        <v>2</v>
      </c>
      <c r="AD1654">
        <v>16</v>
      </c>
      <c r="AE1654">
        <v>0</v>
      </c>
      <c r="AF1654">
        <v>18</v>
      </c>
      <c r="AG1654">
        <v>0</v>
      </c>
      <c r="AH1654">
        <v>48</v>
      </c>
      <c r="AI1654">
        <v>32</v>
      </c>
      <c r="AJ1654">
        <v>48</v>
      </c>
      <c r="AK1654">
        <v>48</v>
      </c>
      <c r="AL1654">
        <v>0</v>
      </c>
      <c r="AM1654">
        <v>0.4</v>
      </c>
      <c r="AN1654">
        <v>4.3636363636363633</v>
      </c>
      <c r="AO1654">
        <v>0</v>
      </c>
      <c r="AP1654" t="s">
        <v>101</v>
      </c>
      <c r="AQ1654" t="s">
        <v>73</v>
      </c>
      <c r="AR1654" t="s">
        <v>191</v>
      </c>
      <c r="AS1654">
        <v>0</v>
      </c>
      <c r="AT1654">
        <v>0</v>
      </c>
      <c r="AU1654">
        <v>0</v>
      </c>
      <c r="AV1654">
        <v>0</v>
      </c>
      <c r="AW1654">
        <v>0</v>
      </c>
      <c r="AX1654">
        <v>0</v>
      </c>
      <c r="AY1654">
        <v>0</v>
      </c>
      <c r="AZ1654" t="s">
        <v>74</v>
      </c>
      <c r="BA1654">
        <v>20</v>
      </c>
      <c r="BB1654">
        <v>0</v>
      </c>
      <c r="BC1654" t="s">
        <v>76</v>
      </c>
      <c r="BD1654">
        <v>0</v>
      </c>
      <c r="BE1654" t="s">
        <v>76</v>
      </c>
      <c r="BF1654">
        <v>7.2836373333333331</v>
      </c>
      <c r="BG1654" t="s">
        <v>5834</v>
      </c>
    </row>
    <row r="1655" spans="1:59" x14ac:dyDescent="0.25">
      <c r="A1655" t="s">
        <v>2770</v>
      </c>
      <c r="B1655" t="s">
        <v>156</v>
      </c>
      <c r="C1655">
        <v>5</v>
      </c>
      <c r="D1655">
        <v>57</v>
      </c>
      <c r="E1655" t="s">
        <v>91</v>
      </c>
      <c r="F1655" t="s">
        <v>66</v>
      </c>
      <c r="G1655" t="s">
        <v>67</v>
      </c>
      <c r="H1655" t="s">
        <v>68</v>
      </c>
      <c r="I1655" t="s">
        <v>6</v>
      </c>
      <c r="J1655" t="s">
        <v>3</v>
      </c>
      <c r="K1655" t="s">
        <v>100</v>
      </c>
      <c r="L1655">
        <v>0</v>
      </c>
      <c r="M1655">
        <v>3563667</v>
      </c>
      <c r="N1655">
        <v>20</v>
      </c>
      <c r="O1655">
        <v>7</v>
      </c>
      <c r="P1655" t="s">
        <v>2711</v>
      </c>
      <c r="Q1655" t="s">
        <v>2725</v>
      </c>
      <c r="R1655">
        <v>5</v>
      </c>
      <c r="S1655" t="s">
        <v>5835</v>
      </c>
      <c r="T1655">
        <v>0</v>
      </c>
      <c r="U1655">
        <v>0</v>
      </c>
      <c r="V1655">
        <v>0</v>
      </c>
      <c r="W1655">
        <v>0</v>
      </c>
      <c r="X1655">
        <v>0</v>
      </c>
      <c r="Y1655">
        <v>0</v>
      </c>
      <c r="Z1655">
        <v>0</v>
      </c>
      <c r="AA1655">
        <v>0</v>
      </c>
      <c r="AB1655">
        <v>50</v>
      </c>
      <c r="AC1655">
        <v>0</v>
      </c>
      <c r="AD1655">
        <v>0</v>
      </c>
      <c r="AE1655">
        <v>0</v>
      </c>
      <c r="AF1655">
        <v>0</v>
      </c>
      <c r="AG1655">
        <v>0</v>
      </c>
      <c r="AH1655">
        <v>50</v>
      </c>
      <c r="AI1655">
        <v>50</v>
      </c>
      <c r="AJ1655">
        <v>50</v>
      </c>
      <c r="AK1655">
        <v>50</v>
      </c>
      <c r="AL1655">
        <v>0</v>
      </c>
      <c r="AM1655">
        <v>0.4</v>
      </c>
      <c r="AN1655">
        <v>4.5454545454545459</v>
      </c>
      <c r="AO1655">
        <v>0</v>
      </c>
      <c r="AP1655" t="s">
        <v>101</v>
      </c>
      <c r="AQ1655" t="s">
        <v>86</v>
      </c>
      <c r="AR1655" t="s">
        <v>191</v>
      </c>
      <c r="AS1655">
        <v>0</v>
      </c>
      <c r="AT1655">
        <v>0</v>
      </c>
      <c r="AU1655">
        <v>0</v>
      </c>
      <c r="AV1655">
        <v>0</v>
      </c>
      <c r="AW1655">
        <v>0</v>
      </c>
      <c r="AX1655">
        <v>0</v>
      </c>
      <c r="AY1655">
        <v>0</v>
      </c>
      <c r="AZ1655" t="s">
        <v>74</v>
      </c>
      <c r="BA1655">
        <v>20</v>
      </c>
      <c r="BB1655">
        <v>0</v>
      </c>
      <c r="BC1655" t="s">
        <v>76</v>
      </c>
      <c r="BD1655">
        <v>0</v>
      </c>
      <c r="BE1655" t="s">
        <v>76</v>
      </c>
      <c r="BF1655">
        <v>7.0642506666666653</v>
      </c>
      <c r="BG1655" t="s">
        <v>5834</v>
      </c>
    </row>
    <row r="1656" spans="1:59" x14ac:dyDescent="0.25">
      <c r="A1656" t="s">
        <v>2771</v>
      </c>
      <c r="B1656" t="s">
        <v>156</v>
      </c>
      <c r="C1656">
        <v>5</v>
      </c>
      <c r="D1656">
        <v>58</v>
      </c>
      <c r="E1656" t="s">
        <v>91</v>
      </c>
      <c r="F1656" t="s">
        <v>66</v>
      </c>
      <c r="G1656" t="s">
        <v>67</v>
      </c>
      <c r="H1656" t="s">
        <v>68</v>
      </c>
      <c r="I1656" t="s">
        <v>6</v>
      </c>
      <c r="J1656" t="s">
        <v>3</v>
      </c>
      <c r="K1656" t="s">
        <v>70</v>
      </c>
      <c r="L1656">
        <v>0</v>
      </c>
      <c r="M1656">
        <v>3563669</v>
      </c>
      <c r="N1656">
        <v>20</v>
      </c>
      <c r="O1656">
        <v>7</v>
      </c>
      <c r="P1656" t="s">
        <v>2711</v>
      </c>
      <c r="Q1656" t="s">
        <v>2725</v>
      </c>
      <c r="R1656">
        <v>5</v>
      </c>
      <c r="S1656" t="s">
        <v>5835</v>
      </c>
      <c r="T1656">
        <v>2</v>
      </c>
      <c r="U1656">
        <v>2</v>
      </c>
      <c r="V1656">
        <v>1</v>
      </c>
      <c r="W1656">
        <v>0</v>
      </c>
      <c r="X1656">
        <v>1</v>
      </c>
      <c r="Y1656">
        <v>0</v>
      </c>
      <c r="Z1656">
        <v>2</v>
      </c>
      <c r="AA1656">
        <v>3</v>
      </c>
      <c r="AB1656">
        <v>50</v>
      </c>
      <c r="AC1656">
        <v>16</v>
      </c>
      <c r="AD1656">
        <v>1</v>
      </c>
      <c r="AE1656">
        <v>0</v>
      </c>
      <c r="AF1656">
        <v>17</v>
      </c>
      <c r="AG1656">
        <v>0</v>
      </c>
      <c r="AH1656">
        <v>34</v>
      </c>
      <c r="AI1656">
        <v>33</v>
      </c>
      <c r="AJ1656">
        <v>34</v>
      </c>
      <c r="AK1656">
        <v>34</v>
      </c>
      <c r="AL1656">
        <v>0</v>
      </c>
      <c r="AM1656">
        <v>0.4</v>
      </c>
      <c r="AN1656">
        <v>3.0909090909090908</v>
      </c>
      <c r="AO1656">
        <v>0</v>
      </c>
      <c r="AP1656" t="s">
        <v>103</v>
      </c>
      <c r="AQ1656" t="s">
        <v>73</v>
      </c>
      <c r="AR1656" t="s">
        <v>191</v>
      </c>
      <c r="AS1656">
        <v>0</v>
      </c>
      <c r="AT1656">
        <v>0</v>
      </c>
      <c r="AU1656">
        <v>0</v>
      </c>
      <c r="AV1656">
        <v>0</v>
      </c>
      <c r="AW1656">
        <v>0</v>
      </c>
      <c r="AX1656">
        <v>0</v>
      </c>
      <c r="AY1656">
        <v>0</v>
      </c>
      <c r="AZ1656" t="s">
        <v>80</v>
      </c>
      <c r="BA1656">
        <v>20</v>
      </c>
      <c r="BB1656">
        <v>0</v>
      </c>
      <c r="BC1656" t="s">
        <v>76</v>
      </c>
      <c r="BD1656">
        <v>0</v>
      </c>
      <c r="BE1656" t="s">
        <v>76</v>
      </c>
      <c r="BF1656">
        <v>7.5249626666666654</v>
      </c>
      <c r="BG1656" t="s">
        <v>5834</v>
      </c>
    </row>
    <row r="1657" spans="1:59" x14ac:dyDescent="0.25">
      <c r="A1657" t="s">
        <v>2772</v>
      </c>
      <c r="B1657" t="s">
        <v>156</v>
      </c>
      <c r="C1657">
        <v>5</v>
      </c>
      <c r="D1657">
        <v>59</v>
      </c>
      <c r="E1657" t="s">
        <v>91</v>
      </c>
      <c r="F1657" t="s">
        <v>66</v>
      </c>
      <c r="G1657" t="s">
        <v>67</v>
      </c>
      <c r="H1657" t="s">
        <v>68</v>
      </c>
      <c r="I1657" t="s">
        <v>10</v>
      </c>
      <c r="J1657" t="s">
        <v>10</v>
      </c>
      <c r="K1657" t="s">
        <v>92</v>
      </c>
      <c r="L1657">
        <v>50</v>
      </c>
      <c r="M1657">
        <v>3503903</v>
      </c>
      <c r="N1657">
        <v>0</v>
      </c>
      <c r="O1657">
        <v>7</v>
      </c>
      <c r="P1657" t="s">
        <v>2711</v>
      </c>
      <c r="Q1657" t="s">
        <v>2738</v>
      </c>
      <c r="R1657">
        <v>5</v>
      </c>
      <c r="S1657" t="s">
        <v>4536</v>
      </c>
      <c r="T1657">
        <v>0</v>
      </c>
      <c r="U1657">
        <v>0</v>
      </c>
      <c r="V1657">
        <v>0</v>
      </c>
      <c r="W1657">
        <v>0</v>
      </c>
      <c r="X1657">
        <v>0</v>
      </c>
      <c r="Y1657">
        <v>0</v>
      </c>
      <c r="Z1657">
        <v>0</v>
      </c>
      <c r="AA1657">
        <v>0</v>
      </c>
      <c r="AB1657">
        <v>50</v>
      </c>
      <c r="AC1657">
        <v>0</v>
      </c>
      <c r="AD1657">
        <v>0</v>
      </c>
      <c r="AE1657">
        <v>0</v>
      </c>
      <c r="AF1657">
        <v>0</v>
      </c>
      <c r="AG1657">
        <v>0</v>
      </c>
      <c r="AH1657">
        <v>0</v>
      </c>
      <c r="AI1657">
        <v>50</v>
      </c>
      <c r="AJ1657">
        <v>50</v>
      </c>
      <c r="AK1657">
        <v>50</v>
      </c>
      <c r="AL1657">
        <v>50</v>
      </c>
      <c r="AM1657">
        <v>0</v>
      </c>
      <c r="AN1657">
        <v>4.5454545454545459</v>
      </c>
      <c r="AO1657">
        <v>0</v>
      </c>
      <c r="AP1657" t="s">
        <v>2682</v>
      </c>
      <c r="AQ1657" t="s">
        <v>86</v>
      </c>
      <c r="AR1657" t="s">
        <v>191</v>
      </c>
      <c r="AS1657">
        <v>0</v>
      </c>
      <c r="AT1657">
        <v>0</v>
      </c>
      <c r="AU1657">
        <v>0</v>
      </c>
      <c r="AV1657">
        <v>0</v>
      </c>
      <c r="AW1657">
        <v>0</v>
      </c>
      <c r="AX1657">
        <v>0</v>
      </c>
      <c r="AY1657">
        <v>0</v>
      </c>
      <c r="AZ1657" t="s">
        <v>83</v>
      </c>
      <c r="BA1657">
        <v>0</v>
      </c>
      <c r="BB1657">
        <v>0</v>
      </c>
      <c r="BC1657" t="s">
        <v>76</v>
      </c>
      <c r="BD1657">
        <v>1</v>
      </c>
      <c r="BE1657" t="s">
        <v>76</v>
      </c>
      <c r="BF1657">
        <v>0</v>
      </c>
      <c r="BG1657" t="s">
        <v>5834</v>
      </c>
    </row>
    <row r="1658" spans="1:59" x14ac:dyDescent="0.25">
      <c r="A1658" t="s">
        <v>2773</v>
      </c>
      <c r="B1658" t="s">
        <v>156</v>
      </c>
      <c r="C1658">
        <v>5</v>
      </c>
      <c r="D1658">
        <v>60</v>
      </c>
      <c r="E1658" t="s">
        <v>91</v>
      </c>
      <c r="F1658" t="s">
        <v>66</v>
      </c>
      <c r="G1658" t="s">
        <v>67</v>
      </c>
      <c r="H1658" t="s">
        <v>68</v>
      </c>
      <c r="I1658" t="s">
        <v>10</v>
      </c>
      <c r="J1658" t="s">
        <v>10</v>
      </c>
      <c r="K1658" t="s">
        <v>92</v>
      </c>
      <c r="L1658">
        <v>50</v>
      </c>
      <c r="M1658">
        <v>3503905</v>
      </c>
      <c r="N1658">
        <v>0</v>
      </c>
      <c r="O1658">
        <v>7</v>
      </c>
      <c r="P1658" t="s">
        <v>2711</v>
      </c>
      <c r="Q1658" t="s">
        <v>2738</v>
      </c>
      <c r="R1658">
        <v>5</v>
      </c>
      <c r="S1658" t="s">
        <v>4536</v>
      </c>
      <c r="T1658">
        <v>0</v>
      </c>
      <c r="U1658">
        <v>0</v>
      </c>
      <c r="V1658">
        <v>0</v>
      </c>
      <c r="W1658">
        <v>0</v>
      </c>
      <c r="X1658">
        <v>0</v>
      </c>
      <c r="Y1658">
        <v>0</v>
      </c>
      <c r="Z1658">
        <v>0</v>
      </c>
      <c r="AA1658">
        <v>0</v>
      </c>
      <c r="AB1658">
        <v>50</v>
      </c>
      <c r="AC1658">
        <v>0</v>
      </c>
      <c r="AD1658">
        <v>0</v>
      </c>
      <c r="AE1658">
        <v>0</v>
      </c>
      <c r="AF1658">
        <v>0</v>
      </c>
      <c r="AG1658">
        <v>0</v>
      </c>
      <c r="AH1658">
        <v>0</v>
      </c>
      <c r="AI1658">
        <v>50</v>
      </c>
      <c r="AJ1658">
        <v>50</v>
      </c>
      <c r="AK1658">
        <v>50</v>
      </c>
      <c r="AL1658">
        <v>50</v>
      </c>
      <c r="AM1658">
        <v>0</v>
      </c>
      <c r="AN1658">
        <v>4.5454545454545459</v>
      </c>
      <c r="AO1658">
        <v>0</v>
      </c>
      <c r="AP1658" t="s">
        <v>2682</v>
      </c>
      <c r="AQ1658" t="s">
        <v>86</v>
      </c>
      <c r="AR1658" t="s">
        <v>191</v>
      </c>
      <c r="AS1658">
        <v>0</v>
      </c>
      <c r="AT1658">
        <v>0</v>
      </c>
      <c r="AU1658">
        <v>0</v>
      </c>
      <c r="AV1658">
        <v>0</v>
      </c>
      <c r="AW1658">
        <v>0</v>
      </c>
      <c r="AX1658">
        <v>0</v>
      </c>
      <c r="AY1658">
        <v>0</v>
      </c>
      <c r="AZ1658" t="s">
        <v>83</v>
      </c>
      <c r="BA1658">
        <v>0</v>
      </c>
      <c r="BB1658">
        <v>0</v>
      </c>
      <c r="BC1658" t="s">
        <v>81</v>
      </c>
      <c r="BD1658">
        <v>2</v>
      </c>
      <c r="BE1658" t="s">
        <v>76</v>
      </c>
      <c r="BF1658">
        <v>0</v>
      </c>
      <c r="BG1658" t="s">
        <v>5834</v>
      </c>
    </row>
    <row r="1659" spans="1:59" x14ac:dyDescent="0.25">
      <c r="A1659" t="s">
        <v>2774</v>
      </c>
      <c r="B1659" t="s">
        <v>156</v>
      </c>
      <c r="C1659">
        <v>5</v>
      </c>
      <c r="D1659">
        <v>61</v>
      </c>
      <c r="E1659" t="s">
        <v>91</v>
      </c>
      <c r="F1659" t="s">
        <v>66</v>
      </c>
      <c r="G1659" t="s">
        <v>67</v>
      </c>
      <c r="H1659" t="s">
        <v>68</v>
      </c>
      <c r="I1659" t="s">
        <v>6</v>
      </c>
      <c r="J1659" t="s">
        <v>3</v>
      </c>
      <c r="K1659" t="s">
        <v>100</v>
      </c>
      <c r="L1659">
        <v>50</v>
      </c>
      <c r="M1659">
        <v>3503907</v>
      </c>
      <c r="N1659">
        <v>20</v>
      </c>
      <c r="O1659">
        <v>7</v>
      </c>
      <c r="P1659" t="s">
        <v>2711</v>
      </c>
      <c r="Q1659" t="s">
        <v>2738</v>
      </c>
      <c r="R1659">
        <v>6</v>
      </c>
      <c r="S1659" t="s">
        <v>5045</v>
      </c>
      <c r="T1659">
        <v>0</v>
      </c>
      <c r="U1659">
        <v>0</v>
      </c>
      <c r="V1659">
        <v>0</v>
      </c>
      <c r="W1659">
        <v>0</v>
      </c>
      <c r="X1659">
        <v>0</v>
      </c>
      <c r="Y1659">
        <v>0</v>
      </c>
      <c r="Z1659">
        <v>0</v>
      </c>
      <c r="AA1659">
        <v>0</v>
      </c>
      <c r="AB1659">
        <v>50</v>
      </c>
      <c r="AC1659">
        <v>0</v>
      </c>
      <c r="AD1659">
        <v>0</v>
      </c>
      <c r="AE1659">
        <v>0</v>
      </c>
      <c r="AF1659">
        <v>0</v>
      </c>
      <c r="AG1659">
        <v>0</v>
      </c>
      <c r="AH1659">
        <v>50</v>
      </c>
      <c r="AI1659">
        <v>50</v>
      </c>
      <c r="AJ1659">
        <v>50</v>
      </c>
      <c r="AK1659">
        <v>50</v>
      </c>
      <c r="AL1659">
        <v>0</v>
      </c>
      <c r="AM1659">
        <v>0.4</v>
      </c>
      <c r="AN1659">
        <v>4.5454545454545459</v>
      </c>
      <c r="AO1659">
        <v>0</v>
      </c>
      <c r="AP1659" t="s">
        <v>101</v>
      </c>
      <c r="AQ1659" t="s">
        <v>86</v>
      </c>
      <c r="AR1659" t="s">
        <v>191</v>
      </c>
      <c r="AS1659">
        <v>0</v>
      </c>
      <c r="AT1659">
        <v>0</v>
      </c>
      <c r="AU1659">
        <v>0</v>
      </c>
      <c r="AV1659">
        <v>0</v>
      </c>
      <c r="AW1659">
        <v>0</v>
      </c>
      <c r="AX1659">
        <v>0</v>
      </c>
      <c r="AY1659">
        <v>0</v>
      </c>
      <c r="AZ1659" t="s">
        <v>74</v>
      </c>
      <c r="BA1659">
        <v>20</v>
      </c>
      <c r="BB1659">
        <v>0</v>
      </c>
      <c r="BC1659" t="s">
        <v>75</v>
      </c>
      <c r="BD1659">
        <v>0</v>
      </c>
      <c r="BE1659" t="s">
        <v>76</v>
      </c>
      <c r="BF1659">
        <v>0</v>
      </c>
      <c r="BG1659" t="s">
        <v>5836</v>
      </c>
    </row>
    <row r="1660" spans="1:59" x14ac:dyDescent="0.25">
      <c r="A1660" t="s">
        <v>2775</v>
      </c>
      <c r="B1660" t="s">
        <v>156</v>
      </c>
      <c r="C1660">
        <v>5</v>
      </c>
      <c r="D1660">
        <v>62</v>
      </c>
      <c r="E1660" t="s">
        <v>91</v>
      </c>
      <c r="F1660" t="s">
        <v>66</v>
      </c>
      <c r="G1660" t="s">
        <v>67</v>
      </c>
      <c r="H1660" t="s">
        <v>68</v>
      </c>
      <c r="I1660" t="s">
        <v>10</v>
      </c>
      <c r="J1660" t="s">
        <v>10</v>
      </c>
      <c r="K1660" t="s">
        <v>100</v>
      </c>
      <c r="L1660">
        <v>50</v>
      </c>
      <c r="M1660">
        <v>3503909</v>
      </c>
      <c r="N1660">
        <v>0</v>
      </c>
      <c r="O1660">
        <v>7</v>
      </c>
      <c r="P1660" t="s">
        <v>2711</v>
      </c>
      <c r="Q1660" t="s">
        <v>2738</v>
      </c>
      <c r="R1660">
        <v>6</v>
      </c>
      <c r="S1660" t="s">
        <v>4536</v>
      </c>
      <c r="T1660">
        <v>0</v>
      </c>
      <c r="U1660">
        <v>0</v>
      </c>
      <c r="V1660">
        <v>0</v>
      </c>
      <c r="W1660">
        <v>0</v>
      </c>
      <c r="X1660">
        <v>0</v>
      </c>
      <c r="Y1660">
        <v>0</v>
      </c>
      <c r="Z1660">
        <v>0</v>
      </c>
      <c r="AA1660">
        <v>0</v>
      </c>
      <c r="AB1660">
        <v>50</v>
      </c>
      <c r="AC1660">
        <v>0</v>
      </c>
      <c r="AD1660">
        <v>0</v>
      </c>
      <c r="AE1660">
        <v>0</v>
      </c>
      <c r="AF1660">
        <v>0</v>
      </c>
      <c r="AG1660">
        <v>0</v>
      </c>
      <c r="AH1660">
        <v>50</v>
      </c>
      <c r="AI1660">
        <v>50</v>
      </c>
      <c r="AJ1660">
        <v>50</v>
      </c>
      <c r="AK1660">
        <v>50</v>
      </c>
      <c r="AL1660">
        <v>0</v>
      </c>
      <c r="AM1660">
        <v>0</v>
      </c>
      <c r="AN1660">
        <v>4.5454545454545459</v>
      </c>
      <c r="AO1660">
        <v>0</v>
      </c>
      <c r="AP1660" t="s">
        <v>113</v>
      </c>
      <c r="AQ1660" t="s">
        <v>86</v>
      </c>
      <c r="AR1660" t="s">
        <v>191</v>
      </c>
      <c r="AS1660">
        <v>0</v>
      </c>
      <c r="AT1660">
        <v>0</v>
      </c>
      <c r="AU1660">
        <v>0</v>
      </c>
      <c r="AV1660">
        <v>0</v>
      </c>
      <c r="AW1660">
        <v>0</v>
      </c>
      <c r="AX1660">
        <v>0</v>
      </c>
      <c r="AY1660">
        <v>0</v>
      </c>
      <c r="AZ1660" t="s">
        <v>74</v>
      </c>
      <c r="BA1660">
        <v>0</v>
      </c>
      <c r="BB1660">
        <v>0</v>
      </c>
      <c r="BC1660" t="s">
        <v>76</v>
      </c>
      <c r="BD1660">
        <v>1</v>
      </c>
      <c r="BE1660" t="s">
        <v>76</v>
      </c>
      <c r="BF1660">
        <v>0</v>
      </c>
      <c r="BG1660" t="s">
        <v>5836</v>
      </c>
    </row>
    <row r="1661" spans="1:59" x14ac:dyDescent="0.25">
      <c r="A1661" t="s">
        <v>2776</v>
      </c>
      <c r="B1661" t="s">
        <v>156</v>
      </c>
      <c r="C1661">
        <v>5</v>
      </c>
      <c r="D1661">
        <v>63</v>
      </c>
      <c r="E1661" t="s">
        <v>91</v>
      </c>
      <c r="F1661" t="s">
        <v>66</v>
      </c>
      <c r="G1661" t="s">
        <v>67</v>
      </c>
      <c r="H1661" t="s">
        <v>68</v>
      </c>
      <c r="I1661" t="s">
        <v>10</v>
      </c>
      <c r="J1661" t="s">
        <v>10</v>
      </c>
      <c r="K1661" t="s">
        <v>100</v>
      </c>
      <c r="L1661">
        <v>50</v>
      </c>
      <c r="M1661">
        <v>3503911</v>
      </c>
      <c r="N1661">
        <v>0</v>
      </c>
      <c r="O1661">
        <v>7</v>
      </c>
      <c r="P1661" t="s">
        <v>2711</v>
      </c>
      <c r="Q1661" t="s">
        <v>2738</v>
      </c>
      <c r="R1661">
        <v>6</v>
      </c>
      <c r="S1661" t="s">
        <v>4536</v>
      </c>
      <c r="T1661">
        <v>0</v>
      </c>
      <c r="U1661">
        <v>0</v>
      </c>
      <c r="V1661">
        <v>0</v>
      </c>
      <c r="W1661">
        <v>0</v>
      </c>
      <c r="X1661">
        <v>0</v>
      </c>
      <c r="Y1661">
        <v>0</v>
      </c>
      <c r="Z1661">
        <v>0</v>
      </c>
      <c r="AA1661">
        <v>0</v>
      </c>
      <c r="AB1661">
        <v>50</v>
      </c>
      <c r="AC1661">
        <v>0</v>
      </c>
      <c r="AD1661">
        <v>0</v>
      </c>
      <c r="AE1661">
        <v>0</v>
      </c>
      <c r="AF1661">
        <v>0</v>
      </c>
      <c r="AG1661">
        <v>0</v>
      </c>
      <c r="AH1661">
        <v>50</v>
      </c>
      <c r="AI1661">
        <v>50</v>
      </c>
      <c r="AJ1661">
        <v>50</v>
      </c>
      <c r="AK1661">
        <v>50</v>
      </c>
      <c r="AL1661">
        <v>0</v>
      </c>
      <c r="AM1661">
        <v>0</v>
      </c>
      <c r="AN1661">
        <v>4.5454545454545459</v>
      </c>
      <c r="AO1661">
        <v>0</v>
      </c>
      <c r="AP1661" t="s">
        <v>113</v>
      </c>
      <c r="AQ1661" t="s">
        <v>86</v>
      </c>
      <c r="AR1661" t="s">
        <v>191</v>
      </c>
      <c r="AS1661">
        <v>0</v>
      </c>
      <c r="AT1661">
        <v>0</v>
      </c>
      <c r="AU1661">
        <v>0</v>
      </c>
      <c r="AV1661">
        <v>0</v>
      </c>
      <c r="AW1661">
        <v>0</v>
      </c>
      <c r="AX1661">
        <v>0</v>
      </c>
      <c r="AY1661">
        <v>0</v>
      </c>
      <c r="AZ1661" t="s">
        <v>74</v>
      </c>
      <c r="BA1661">
        <v>0</v>
      </c>
      <c r="BB1661">
        <v>0</v>
      </c>
      <c r="BC1661" t="s">
        <v>76</v>
      </c>
      <c r="BD1661">
        <v>2</v>
      </c>
      <c r="BE1661" t="s">
        <v>76</v>
      </c>
      <c r="BF1661">
        <v>0</v>
      </c>
      <c r="BG1661" t="s">
        <v>5836</v>
      </c>
    </row>
    <row r="1662" spans="1:59" x14ac:dyDescent="0.25">
      <c r="A1662" t="s">
        <v>2777</v>
      </c>
      <c r="B1662" t="s">
        <v>156</v>
      </c>
      <c r="C1662">
        <v>5</v>
      </c>
      <c r="D1662">
        <v>64</v>
      </c>
      <c r="E1662" t="s">
        <v>91</v>
      </c>
      <c r="F1662" t="s">
        <v>66</v>
      </c>
      <c r="G1662" t="s">
        <v>67</v>
      </c>
      <c r="H1662" t="s">
        <v>68</v>
      </c>
      <c r="I1662" t="s">
        <v>10</v>
      </c>
      <c r="J1662" t="s">
        <v>10</v>
      </c>
      <c r="K1662" t="s">
        <v>100</v>
      </c>
      <c r="L1662">
        <v>50</v>
      </c>
      <c r="M1662">
        <v>3503913</v>
      </c>
      <c r="N1662">
        <v>0</v>
      </c>
      <c r="O1662">
        <v>7</v>
      </c>
      <c r="P1662" t="s">
        <v>2711</v>
      </c>
      <c r="Q1662" t="s">
        <v>2738</v>
      </c>
      <c r="R1662">
        <v>6</v>
      </c>
      <c r="S1662" t="s">
        <v>5106</v>
      </c>
      <c r="T1662">
        <v>0</v>
      </c>
      <c r="U1662">
        <v>0</v>
      </c>
      <c r="V1662">
        <v>0</v>
      </c>
      <c r="W1662">
        <v>0</v>
      </c>
      <c r="X1662">
        <v>0</v>
      </c>
      <c r="Y1662">
        <v>0</v>
      </c>
      <c r="Z1662">
        <v>0</v>
      </c>
      <c r="AA1662">
        <v>0</v>
      </c>
      <c r="AB1662">
        <v>50</v>
      </c>
      <c r="AC1662">
        <v>0</v>
      </c>
      <c r="AD1662">
        <v>0</v>
      </c>
      <c r="AE1662">
        <v>0</v>
      </c>
      <c r="AF1662">
        <v>0</v>
      </c>
      <c r="AG1662">
        <v>0</v>
      </c>
      <c r="AH1662">
        <v>50</v>
      </c>
      <c r="AI1662">
        <v>50</v>
      </c>
      <c r="AJ1662">
        <v>50</v>
      </c>
      <c r="AK1662">
        <v>50</v>
      </c>
      <c r="AL1662">
        <v>0</v>
      </c>
      <c r="AM1662">
        <v>0</v>
      </c>
      <c r="AN1662">
        <v>4.5454545454545459</v>
      </c>
      <c r="AO1662">
        <v>0</v>
      </c>
      <c r="AP1662" t="s">
        <v>113</v>
      </c>
      <c r="AQ1662" t="s">
        <v>86</v>
      </c>
      <c r="AR1662" t="s">
        <v>191</v>
      </c>
      <c r="AS1662">
        <v>0</v>
      </c>
      <c r="AT1662">
        <v>0</v>
      </c>
      <c r="AU1662">
        <v>0</v>
      </c>
      <c r="AV1662">
        <v>0</v>
      </c>
      <c r="AW1662">
        <v>0</v>
      </c>
      <c r="AX1662">
        <v>0</v>
      </c>
      <c r="AY1662">
        <v>0</v>
      </c>
      <c r="AZ1662" t="s">
        <v>74</v>
      </c>
      <c r="BA1662">
        <v>0</v>
      </c>
      <c r="BB1662">
        <v>0</v>
      </c>
      <c r="BC1662" t="s">
        <v>76</v>
      </c>
      <c r="BD1662">
        <v>3</v>
      </c>
      <c r="BE1662" t="s">
        <v>76</v>
      </c>
      <c r="BF1662">
        <v>0</v>
      </c>
      <c r="BG1662" t="s">
        <v>5836</v>
      </c>
    </row>
    <row r="1663" spans="1:59" x14ac:dyDescent="0.25">
      <c r="A1663" t="s">
        <v>2778</v>
      </c>
      <c r="B1663" t="s">
        <v>156</v>
      </c>
      <c r="C1663">
        <v>5</v>
      </c>
      <c r="D1663">
        <v>65</v>
      </c>
      <c r="E1663" t="s">
        <v>91</v>
      </c>
      <c r="F1663" t="s">
        <v>66</v>
      </c>
      <c r="G1663" t="s">
        <v>67</v>
      </c>
      <c r="H1663" t="s">
        <v>68</v>
      </c>
      <c r="I1663" t="s">
        <v>10</v>
      </c>
      <c r="J1663" t="s">
        <v>10</v>
      </c>
      <c r="K1663" t="s">
        <v>100</v>
      </c>
      <c r="L1663">
        <v>0</v>
      </c>
      <c r="M1663">
        <v>3558129</v>
      </c>
      <c r="N1663">
        <v>0</v>
      </c>
      <c r="O1663">
        <v>7</v>
      </c>
      <c r="P1663" t="s">
        <v>2711</v>
      </c>
      <c r="Q1663" t="s">
        <v>2738</v>
      </c>
      <c r="R1663">
        <v>6</v>
      </c>
      <c r="S1663" t="s">
        <v>5829</v>
      </c>
      <c r="T1663">
        <v>0</v>
      </c>
      <c r="U1663">
        <v>0</v>
      </c>
      <c r="V1663">
        <v>3</v>
      </c>
      <c r="W1663">
        <v>0</v>
      </c>
      <c r="X1663">
        <v>3</v>
      </c>
      <c r="Y1663">
        <v>0</v>
      </c>
      <c r="Z1663">
        <v>0</v>
      </c>
      <c r="AA1663">
        <v>3</v>
      </c>
      <c r="AB1663">
        <v>50</v>
      </c>
      <c r="AC1663">
        <v>0</v>
      </c>
      <c r="AD1663">
        <v>5</v>
      </c>
      <c r="AE1663">
        <v>0</v>
      </c>
      <c r="AF1663">
        <v>5</v>
      </c>
      <c r="AG1663">
        <v>0</v>
      </c>
      <c r="AH1663">
        <v>50</v>
      </c>
      <c r="AI1663">
        <v>45</v>
      </c>
      <c r="AJ1663">
        <v>50</v>
      </c>
      <c r="AK1663">
        <v>50</v>
      </c>
      <c r="AL1663">
        <v>0</v>
      </c>
      <c r="AM1663">
        <v>0</v>
      </c>
      <c r="AN1663">
        <v>4.5454545454545459</v>
      </c>
      <c r="AO1663">
        <v>0</v>
      </c>
      <c r="AP1663" t="s">
        <v>113</v>
      </c>
      <c r="AQ1663" t="s">
        <v>73</v>
      </c>
      <c r="AR1663" t="s">
        <v>191</v>
      </c>
      <c r="AS1663">
        <v>0</v>
      </c>
      <c r="AT1663">
        <v>0</v>
      </c>
      <c r="AU1663">
        <v>0</v>
      </c>
      <c r="AV1663">
        <v>0</v>
      </c>
      <c r="AW1663">
        <v>0</v>
      </c>
      <c r="AX1663">
        <v>0</v>
      </c>
      <c r="AY1663">
        <v>0</v>
      </c>
      <c r="AZ1663" t="s">
        <v>74</v>
      </c>
      <c r="BA1663">
        <v>0</v>
      </c>
      <c r="BB1663">
        <v>0</v>
      </c>
      <c r="BC1663" t="s">
        <v>76</v>
      </c>
      <c r="BD1663">
        <v>4</v>
      </c>
      <c r="BE1663" t="s">
        <v>76</v>
      </c>
      <c r="BF1663">
        <v>1.513768</v>
      </c>
      <c r="BG1663" t="s">
        <v>5836</v>
      </c>
    </row>
    <row r="1664" spans="1:59" x14ac:dyDescent="0.25">
      <c r="A1664" t="s">
        <v>2779</v>
      </c>
      <c r="B1664" t="s">
        <v>156</v>
      </c>
      <c r="C1664">
        <v>5</v>
      </c>
      <c r="D1664">
        <v>66</v>
      </c>
      <c r="E1664" t="s">
        <v>91</v>
      </c>
      <c r="F1664" t="s">
        <v>66</v>
      </c>
      <c r="G1664" t="s">
        <v>67</v>
      </c>
      <c r="H1664" t="s">
        <v>68</v>
      </c>
      <c r="I1664" t="s">
        <v>10</v>
      </c>
      <c r="J1664" t="s">
        <v>10</v>
      </c>
      <c r="K1664" t="s">
        <v>100</v>
      </c>
      <c r="L1664">
        <v>0</v>
      </c>
      <c r="M1664">
        <v>3558131</v>
      </c>
      <c r="N1664">
        <v>0</v>
      </c>
      <c r="O1664">
        <v>7</v>
      </c>
      <c r="P1664" t="s">
        <v>2711</v>
      </c>
      <c r="Q1664" t="s">
        <v>2738</v>
      </c>
      <c r="R1664">
        <v>6</v>
      </c>
      <c r="S1664" t="s">
        <v>5829</v>
      </c>
      <c r="T1664">
        <v>0</v>
      </c>
      <c r="U1664">
        <v>0</v>
      </c>
      <c r="V1664">
        <v>3</v>
      </c>
      <c r="W1664">
        <v>0</v>
      </c>
      <c r="X1664">
        <v>3</v>
      </c>
      <c r="Y1664">
        <v>0</v>
      </c>
      <c r="Z1664">
        <v>0</v>
      </c>
      <c r="AA1664">
        <v>3</v>
      </c>
      <c r="AB1664">
        <v>50</v>
      </c>
      <c r="AC1664">
        <v>0</v>
      </c>
      <c r="AD1664">
        <v>5</v>
      </c>
      <c r="AE1664">
        <v>0</v>
      </c>
      <c r="AF1664">
        <v>5</v>
      </c>
      <c r="AG1664">
        <v>0</v>
      </c>
      <c r="AH1664">
        <v>50</v>
      </c>
      <c r="AI1664">
        <v>45</v>
      </c>
      <c r="AJ1664">
        <v>50</v>
      </c>
      <c r="AK1664">
        <v>50</v>
      </c>
      <c r="AL1664">
        <v>0</v>
      </c>
      <c r="AM1664">
        <v>0</v>
      </c>
      <c r="AN1664">
        <v>4.5454545454545459</v>
      </c>
      <c r="AO1664">
        <v>0</v>
      </c>
      <c r="AP1664" t="s">
        <v>113</v>
      </c>
      <c r="AQ1664" t="s">
        <v>73</v>
      </c>
      <c r="AR1664" t="s">
        <v>191</v>
      </c>
      <c r="AS1664">
        <v>0</v>
      </c>
      <c r="AT1664">
        <v>0</v>
      </c>
      <c r="AU1664">
        <v>0</v>
      </c>
      <c r="AV1664">
        <v>0</v>
      </c>
      <c r="AW1664">
        <v>0</v>
      </c>
      <c r="AX1664">
        <v>0</v>
      </c>
      <c r="AY1664">
        <v>0</v>
      </c>
      <c r="AZ1664" t="s">
        <v>74</v>
      </c>
      <c r="BA1664">
        <v>0</v>
      </c>
      <c r="BB1664">
        <v>0</v>
      </c>
      <c r="BC1664" t="s">
        <v>76</v>
      </c>
      <c r="BD1664">
        <v>5</v>
      </c>
      <c r="BE1664" t="s">
        <v>76</v>
      </c>
      <c r="BF1664">
        <v>1.5795840000000001</v>
      </c>
      <c r="BG1664" t="s">
        <v>5836</v>
      </c>
    </row>
    <row r="1665" spans="1:59" x14ac:dyDescent="0.25">
      <c r="A1665" t="s">
        <v>2780</v>
      </c>
      <c r="B1665" t="s">
        <v>156</v>
      </c>
      <c r="C1665">
        <v>5</v>
      </c>
      <c r="D1665">
        <v>67</v>
      </c>
      <c r="E1665" t="s">
        <v>91</v>
      </c>
      <c r="F1665" t="s">
        <v>66</v>
      </c>
      <c r="G1665" t="s">
        <v>67</v>
      </c>
      <c r="H1665" t="s">
        <v>68</v>
      </c>
      <c r="I1665" t="s">
        <v>10</v>
      </c>
      <c r="J1665" t="s">
        <v>10</v>
      </c>
      <c r="K1665" t="s">
        <v>92</v>
      </c>
      <c r="L1665">
        <v>50</v>
      </c>
      <c r="M1665">
        <v>3503919</v>
      </c>
      <c r="N1665">
        <v>0</v>
      </c>
      <c r="O1665">
        <v>7</v>
      </c>
      <c r="P1665" t="s">
        <v>2711</v>
      </c>
      <c r="Q1665" t="s">
        <v>2738</v>
      </c>
      <c r="R1665">
        <v>6</v>
      </c>
      <c r="T1665">
        <v>0</v>
      </c>
      <c r="U1665">
        <v>0</v>
      </c>
      <c r="V1665">
        <v>0</v>
      </c>
      <c r="W1665">
        <v>0</v>
      </c>
      <c r="X1665">
        <v>0</v>
      </c>
      <c r="Y1665">
        <v>0</v>
      </c>
      <c r="Z1665">
        <v>0</v>
      </c>
      <c r="AA1665">
        <v>0</v>
      </c>
      <c r="AB1665">
        <v>50</v>
      </c>
      <c r="AC1665">
        <v>0</v>
      </c>
      <c r="AD1665">
        <v>0</v>
      </c>
      <c r="AE1665">
        <v>0</v>
      </c>
      <c r="AF1665">
        <v>0</v>
      </c>
      <c r="AG1665">
        <v>0</v>
      </c>
      <c r="AH1665">
        <v>0</v>
      </c>
      <c r="AI1665">
        <v>50</v>
      </c>
      <c r="AJ1665">
        <v>50</v>
      </c>
      <c r="AK1665">
        <v>50</v>
      </c>
      <c r="AL1665">
        <v>50</v>
      </c>
      <c r="AM1665">
        <v>0</v>
      </c>
      <c r="AN1665">
        <v>4.5454545454545459</v>
      </c>
      <c r="AO1665">
        <v>0</v>
      </c>
      <c r="AP1665" t="s">
        <v>2682</v>
      </c>
      <c r="AQ1665" t="s">
        <v>86</v>
      </c>
      <c r="AR1665" t="s">
        <v>191</v>
      </c>
      <c r="AS1665">
        <v>0</v>
      </c>
      <c r="AT1665">
        <v>0</v>
      </c>
      <c r="AU1665">
        <v>0</v>
      </c>
      <c r="AV1665">
        <v>0</v>
      </c>
      <c r="AW1665">
        <v>0</v>
      </c>
      <c r="AX1665">
        <v>0</v>
      </c>
      <c r="AY1665">
        <v>0</v>
      </c>
      <c r="AZ1665" t="s">
        <v>83</v>
      </c>
      <c r="BA1665">
        <v>0</v>
      </c>
      <c r="BB1665">
        <v>0</v>
      </c>
      <c r="BC1665" t="s">
        <v>76</v>
      </c>
      <c r="BD1665">
        <v>6</v>
      </c>
      <c r="BE1665" t="s">
        <v>76</v>
      </c>
      <c r="BF1665">
        <v>0</v>
      </c>
      <c r="BG1665" t="s">
        <v>5836</v>
      </c>
    </row>
    <row r="1666" spans="1:59" x14ac:dyDescent="0.25">
      <c r="A1666" t="s">
        <v>2781</v>
      </c>
      <c r="B1666" t="s">
        <v>156</v>
      </c>
      <c r="C1666">
        <v>5</v>
      </c>
      <c r="D1666">
        <v>68</v>
      </c>
      <c r="E1666">
        <v>4</v>
      </c>
      <c r="F1666" t="s">
        <v>66</v>
      </c>
      <c r="G1666" t="s">
        <v>67</v>
      </c>
      <c r="H1666" t="s">
        <v>68</v>
      </c>
      <c r="I1666" t="s">
        <v>10</v>
      </c>
      <c r="J1666" t="s">
        <v>10</v>
      </c>
      <c r="K1666" t="s">
        <v>92</v>
      </c>
      <c r="L1666">
        <v>50</v>
      </c>
      <c r="M1666">
        <v>3503921</v>
      </c>
      <c r="N1666">
        <v>0</v>
      </c>
      <c r="O1666">
        <v>7</v>
      </c>
      <c r="P1666" t="s">
        <v>2711</v>
      </c>
      <c r="Q1666" t="s">
        <v>2738</v>
      </c>
      <c r="R1666">
        <v>6</v>
      </c>
      <c r="T1666">
        <v>0</v>
      </c>
      <c r="U1666">
        <v>0</v>
      </c>
      <c r="V1666">
        <v>0</v>
      </c>
      <c r="W1666">
        <v>0</v>
      </c>
      <c r="X1666">
        <v>0</v>
      </c>
      <c r="Y1666">
        <v>0</v>
      </c>
      <c r="Z1666">
        <v>0</v>
      </c>
      <c r="AA1666">
        <v>0</v>
      </c>
      <c r="AB1666">
        <v>50</v>
      </c>
      <c r="AC1666">
        <v>0</v>
      </c>
      <c r="AD1666">
        <v>0</v>
      </c>
      <c r="AE1666">
        <v>0</v>
      </c>
      <c r="AF1666">
        <v>0</v>
      </c>
      <c r="AG1666">
        <v>0</v>
      </c>
      <c r="AH1666">
        <v>0</v>
      </c>
      <c r="AI1666">
        <v>50</v>
      </c>
      <c r="AJ1666">
        <v>50</v>
      </c>
      <c r="AK1666">
        <v>50</v>
      </c>
      <c r="AL1666">
        <v>50</v>
      </c>
      <c r="AM1666">
        <v>0</v>
      </c>
      <c r="AN1666">
        <v>4.5454545454545459</v>
      </c>
      <c r="AO1666">
        <v>0</v>
      </c>
      <c r="AP1666" t="s">
        <v>2682</v>
      </c>
      <c r="AQ1666" t="s">
        <v>86</v>
      </c>
      <c r="AR1666" t="s">
        <v>1634</v>
      </c>
      <c r="AS1666">
        <v>0</v>
      </c>
      <c r="AT1666">
        <v>0</v>
      </c>
      <c r="AU1666">
        <v>0</v>
      </c>
      <c r="AV1666">
        <v>0</v>
      </c>
      <c r="AW1666">
        <v>0</v>
      </c>
      <c r="AX1666">
        <v>0</v>
      </c>
      <c r="AY1666">
        <v>0</v>
      </c>
      <c r="AZ1666" t="s">
        <v>83</v>
      </c>
      <c r="BA1666">
        <v>0</v>
      </c>
      <c r="BB1666">
        <v>0</v>
      </c>
      <c r="BC1666" t="s">
        <v>76</v>
      </c>
      <c r="BD1666">
        <v>7</v>
      </c>
      <c r="BE1666" t="s">
        <v>76</v>
      </c>
      <c r="BF1666">
        <v>0</v>
      </c>
      <c r="BG1666" t="s">
        <v>5836</v>
      </c>
    </row>
    <row r="1667" spans="1:59" x14ac:dyDescent="0.25">
      <c r="A1667" t="s">
        <v>2782</v>
      </c>
      <c r="B1667" t="s">
        <v>156</v>
      </c>
      <c r="C1667">
        <v>5</v>
      </c>
      <c r="D1667">
        <v>69</v>
      </c>
      <c r="E1667" t="s">
        <v>91</v>
      </c>
      <c r="F1667" t="s">
        <v>66</v>
      </c>
      <c r="G1667" t="s">
        <v>67</v>
      </c>
      <c r="H1667" t="s">
        <v>68</v>
      </c>
      <c r="I1667" t="s">
        <v>6</v>
      </c>
      <c r="J1667" t="s">
        <v>1518</v>
      </c>
      <c r="K1667" t="s">
        <v>100</v>
      </c>
      <c r="L1667">
        <v>50</v>
      </c>
      <c r="M1667">
        <v>3503923</v>
      </c>
      <c r="N1667">
        <v>20</v>
      </c>
      <c r="O1667">
        <v>7</v>
      </c>
      <c r="P1667" t="s">
        <v>2711</v>
      </c>
      <c r="Q1667" t="s">
        <v>2738</v>
      </c>
      <c r="R1667">
        <v>6</v>
      </c>
      <c r="S1667" t="s">
        <v>5699</v>
      </c>
      <c r="T1667">
        <v>0</v>
      </c>
      <c r="U1667">
        <v>0</v>
      </c>
      <c r="V1667">
        <v>0</v>
      </c>
      <c r="W1667">
        <v>0</v>
      </c>
      <c r="X1667">
        <v>0</v>
      </c>
      <c r="Y1667">
        <v>0</v>
      </c>
      <c r="Z1667">
        <v>0</v>
      </c>
      <c r="AA1667">
        <v>0</v>
      </c>
      <c r="AB1667">
        <v>50</v>
      </c>
      <c r="AC1667">
        <v>0</v>
      </c>
      <c r="AD1667">
        <v>0</v>
      </c>
      <c r="AE1667">
        <v>0</v>
      </c>
      <c r="AF1667">
        <v>0</v>
      </c>
      <c r="AG1667">
        <v>0</v>
      </c>
      <c r="AH1667">
        <v>50</v>
      </c>
      <c r="AI1667">
        <v>50</v>
      </c>
      <c r="AJ1667">
        <v>50</v>
      </c>
      <c r="AK1667">
        <v>50</v>
      </c>
      <c r="AL1667">
        <v>0</v>
      </c>
      <c r="AM1667">
        <v>0.4</v>
      </c>
      <c r="AN1667">
        <v>4.5454545454545459</v>
      </c>
      <c r="AO1667">
        <v>0</v>
      </c>
      <c r="AP1667" t="s">
        <v>101</v>
      </c>
      <c r="AQ1667" t="s">
        <v>86</v>
      </c>
      <c r="AR1667" t="s">
        <v>191</v>
      </c>
      <c r="AS1667">
        <v>0</v>
      </c>
      <c r="AT1667">
        <v>0</v>
      </c>
      <c r="AU1667">
        <v>0</v>
      </c>
      <c r="AV1667">
        <v>0</v>
      </c>
      <c r="AW1667">
        <v>0</v>
      </c>
      <c r="AX1667">
        <v>0</v>
      </c>
      <c r="AY1667">
        <v>0</v>
      </c>
      <c r="AZ1667" t="s">
        <v>74</v>
      </c>
      <c r="BA1667">
        <v>20</v>
      </c>
      <c r="BB1667">
        <v>0</v>
      </c>
      <c r="BC1667" t="s">
        <v>76</v>
      </c>
      <c r="BD1667">
        <v>0</v>
      </c>
      <c r="BE1667" t="s">
        <v>76</v>
      </c>
      <c r="BF1667">
        <v>0</v>
      </c>
      <c r="BG1667" t="s">
        <v>5836</v>
      </c>
    </row>
    <row r="1668" spans="1:59" x14ac:dyDescent="0.25">
      <c r="A1668" t="s">
        <v>2783</v>
      </c>
      <c r="B1668" t="s">
        <v>156</v>
      </c>
      <c r="C1668">
        <v>5</v>
      </c>
      <c r="D1668">
        <v>70</v>
      </c>
      <c r="E1668" t="s">
        <v>91</v>
      </c>
      <c r="F1668" t="s">
        <v>66</v>
      </c>
      <c r="G1668" t="s">
        <v>67</v>
      </c>
      <c r="H1668" t="s">
        <v>68</v>
      </c>
      <c r="I1668" t="s">
        <v>6</v>
      </c>
      <c r="J1668" t="s">
        <v>1518</v>
      </c>
      <c r="K1668" t="s">
        <v>100</v>
      </c>
      <c r="L1668">
        <v>50</v>
      </c>
      <c r="M1668">
        <v>3504325</v>
      </c>
      <c r="N1668">
        <v>20</v>
      </c>
      <c r="O1668">
        <v>7</v>
      </c>
      <c r="P1668" t="s">
        <v>2711</v>
      </c>
      <c r="Q1668" t="s">
        <v>2738</v>
      </c>
      <c r="R1668">
        <v>6</v>
      </c>
      <c r="S1668" t="s">
        <v>5699</v>
      </c>
      <c r="T1668">
        <v>0</v>
      </c>
      <c r="U1668">
        <v>0</v>
      </c>
      <c r="V1668">
        <v>0</v>
      </c>
      <c r="W1668">
        <v>0</v>
      </c>
      <c r="X1668">
        <v>0</v>
      </c>
      <c r="Y1668">
        <v>0</v>
      </c>
      <c r="Z1668">
        <v>0</v>
      </c>
      <c r="AA1668">
        <v>0</v>
      </c>
      <c r="AB1668">
        <v>50</v>
      </c>
      <c r="AC1668">
        <v>0</v>
      </c>
      <c r="AD1668">
        <v>0</v>
      </c>
      <c r="AE1668">
        <v>0</v>
      </c>
      <c r="AF1668">
        <v>0</v>
      </c>
      <c r="AG1668">
        <v>0</v>
      </c>
      <c r="AH1668">
        <v>50</v>
      </c>
      <c r="AI1668">
        <v>50</v>
      </c>
      <c r="AJ1668">
        <v>50</v>
      </c>
      <c r="AK1668">
        <v>50</v>
      </c>
      <c r="AL1668">
        <v>0</v>
      </c>
      <c r="AM1668">
        <v>0.4</v>
      </c>
      <c r="AN1668">
        <v>4.5454545454545459</v>
      </c>
      <c r="AO1668">
        <v>0</v>
      </c>
      <c r="AP1668" t="s">
        <v>101</v>
      </c>
      <c r="AQ1668" t="s">
        <v>86</v>
      </c>
      <c r="AR1668" t="s">
        <v>191</v>
      </c>
      <c r="AS1668">
        <v>0</v>
      </c>
      <c r="AT1668">
        <v>0</v>
      </c>
      <c r="AU1668">
        <v>0</v>
      </c>
      <c r="AV1668">
        <v>0</v>
      </c>
      <c r="AW1668">
        <v>0</v>
      </c>
      <c r="AX1668">
        <v>0</v>
      </c>
      <c r="AY1668">
        <v>0</v>
      </c>
      <c r="AZ1668" t="s">
        <v>74</v>
      </c>
      <c r="BA1668">
        <v>20</v>
      </c>
      <c r="BB1668">
        <v>0</v>
      </c>
      <c r="BC1668" t="s">
        <v>76</v>
      </c>
      <c r="BD1668">
        <v>0</v>
      </c>
      <c r="BE1668" t="s">
        <v>76</v>
      </c>
      <c r="BF1668">
        <v>0</v>
      </c>
      <c r="BG1668" t="s">
        <v>5836</v>
      </c>
    </row>
    <row r="1669" spans="1:59" x14ac:dyDescent="0.25">
      <c r="A1669" t="s">
        <v>2784</v>
      </c>
      <c r="B1669" t="s">
        <v>156</v>
      </c>
      <c r="C1669">
        <v>5</v>
      </c>
      <c r="D1669">
        <v>71</v>
      </c>
      <c r="E1669" t="s">
        <v>91</v>
      </c>
      <c r="F1669" t="s">
        <v>66</v>
      </c>
      <c r="G1669" t="s">
        <v>67</v>
      </c>
      <c r="H1669" t="s">
        <v>68</v>
      </c>
      <c r="I1669" t="s">
        <v>6</v>
      </c>
      <c r="J1669" t="s">
        <v>1518</v>
      </c>
      <c r="K1669" t="s">
        <v>100</v>
      </c>
      <c r="L1669">
        <v>50</v>
      </c>
      <c r="M1669">
        <v>3504327</v>
      </c>
      <c r="N1669">
        <v>20</v>
      </c>
      <c r="O1669">
        <v>7</v>
      </c>
      <c r="P1669" t="s">
        <v>2711</v>
      </c>
      <c r="Q1669" t="s">
        <v>2738</v>
      </c>
      <c r="R1669">
        <v>6</v>
      </c>
      <c r="S1669" t="s">
        <v>5699</v>
      </c>
      <c r="T1669">
        <v>0</v>
      </c>
      <c r="U1669">
        <v>0</v>
      </c>
      <c r="V1669">
        <v>0</v>
      </c>
      <c r="W1669">
        <v>0</v>
      </c>
      <c r="X1669">
        <v>0</v>
      </c>
      <c r="Y1669">
        <v>0</v>
      </c>
      <c r="Z1669">
        <v>0</v>
      </c>
      <c r="AA1669">
        <v>0</v>
      </c>
      <c r="AB1669">
        <v>50</v>
      </c>
      <c r="AC1669">
        <v>0</v>
      </c>
      <c r="AD1669">
        <v>0</v>
      </c>
      <c r="AE1669">
        <v>0</v>
      </c>
      <c r="AF1669">
        <v>0</v>
      </c>
      <c r="AG1669">
        <v>0</v>
      </c>
      <c r="AH1669">
        <v>50</v>
      </c>
      <c r="AI1669">
        <v>50</v>
      </c>
      <c r="AJ1669">
        <v>50</v>
      </c>
      <c r="AK1669">
        <v>50</v>
      </c>
      <c r="AL1669">
        <v>0</v>
      </c>
      <c r="AM1669">
        <v>0.4</v>
      </c>
      <c r="AN1669">
        <v>4.5454545454545459</v>
      </c>
      <c r="AO1669">
        <v>0</v>
      </c>
      <c r="AP1669" t="s">
        <v>101</v>
      </c>
      <c r="AQ1669" t="s">
        <v>86</v>
      </c>
      <c r="AR1669" t="s">
        <v>191</v>
      </c>
      <c r="AS1669">
        <v>0</v>
      </c>
      <c r="AT1669">
        <v>0</v>
      </c>
      <c r="AU1669">
        <v>0</v>
      </c>
      <c r="AV1669">
        <v>0</v>
      </c>
      <c r="AW1669">
        <v>0</v>
      </c>
      <c r="AX1669">
        <v>0</v>
      </c>
      <c r="AY1669">
        <v>0</v>
      </c>
      <c r="AZ1669" t="s">
        <v>74</v>
      </c>
      <c r="BA1669">
        <v>20</v>
      </c>
      <c r="BB1669">
        <v>0</v>
      </c>
      <c r="BC1669" t="s">
        <v>76</v>
      </c>
      <c r="BD1669">
        <v>0</v>
      </c>
      <c r="BE1669" t="s">
        <v>76</v>
      </c>
      <c r="BF1669">
        <v>0</v>
      </c>
      <c r="BG1669" t="s">
        <v>5836</v>
      </c>
    </row>
    <row r="1670" spans="1:59" x14ac:dyDescent="0.25">
      <c r="A1670" t="s">
        <v>2785</v>
      </c>
      <c r="B1670" t="s">
        <v>156</v>
      </c>
      <c r="C1670">
        <v>5</v>
      </c>
      <c r="D1670">
        <v>72</v>
      </c>
      <c r="E1670" t="s">
        <v>91</v>
      </c>
      <c r="F1670" t="s">
        <v>66</v>
      </c>
      <c r="G1670" t="s">
        <v>67</v>
      </c>
      <c r="H1670" t="s">
        <v>68</v>
      </c>
      <c r="I1670" t="s">
        <v>6</v>
      </c>
      <c r="J1670" t="s">
        <v>1518</v>
      </c>
      <c r="K1670" t="s">
        <v>100</v>
      </c>
      <c r="L1670">
        <v>50</v>
      </c>
      <c r="M1670">
        <v>3504329</v>
      </c>
      <c r="N1670">
        <v>20</v>
      </c>
      <c r="O1670">
        <v>7</v>
      </c>
      <c r="P1670" t="s">
        <v>2711</v>
      </c>
      <c r="Q1670" t="s">
        <v>2738</v>
      </c>
      <c r="R1670">
        <v>6</v>
      </c>
      <c r="S1670" t="s">
        <v>5699</v>
      </c>
      <c r="T1670">
        <v>0</v>
      </c>
      <c r="U1670">
        <v>0</v>
      </c>
      <c r="V1670">
        <v>0</v>
      </c>
      <c r="W1670">
        <v>0</v>
      </c>
      <c r="X1670">
        <v>0</v>
      </c>
      <c r="Y1670">
        <v>0</v>
      </c>
      <c r="Z1670">
        <v>0</v>
      </c>
      <c r="AA1670">
        <v>0</v>
      </c>
      <c r="AB1670">
        <v>50</v>
      </c>
      <c r="AC1670">
        <v>0</v>
      </c>
      <c r="AD1670">
        <v>0</v>
      </c>
      <c r="AE1670">
        <v>0</v>
      </c>
      <c r="AF1670">
        <v>0</v>
      </c>
      <c r="AG1670">
        <v>0</v>
      </c>
      <c r="AH1670">
        <v>50</v>
      </c>
      <c r="AI1670">
        <v>50</v>
      </c>
      <c r="AJ1670">
        <v>50</v>
      </c>
      <c r="AK1670">
        <v>50</v>
      </c>
      <c r="AL1670">
        <v>0</v>
      </c>
      <c r="AM1670">
        <v>0.4</v>
      </c>
      <c r="AN1670">
        <v>4.5454545454545459</v>
      </c>
      <c r="AO1670">
        <v>0</v>
      </c>
      <c r="AP1670" t="s">
        <v>101</v>
      </c>
      <c r="AQ1670" t="s">
        <v>86</v>
      </c>
      <c r="AR1670" t="s">
        <v>191</v>
      </c>
      <c r="AS1670">
        <v>0</v>
      </c>
      <c r="AT1670">
        <v>0</v>
      </c>
      <c r="AU1670">
        <v>0</v>
      </c>
      <c r="AV1670">
        <v>0</v>
      </c>
      <c r="AW1670">
        <v>0</v>
      </c>
      <c r="AX1670">
        <v>0</v>
      </c>
      <c r="AY1670">
        <v>0</v>
      </c>
      <c r="AZ1670" t="s">
        <v>74</v>
      </c>
      <c r="BA1670">
        <v>20</v>
      </c>
      <c r="BB1670">
        <v>0</v>
      </c>
      <c r="BC1670" t="s">
        <v>81</v>
      </c>
      <c r="BD1670">
        <v>0</v>
      </c>
      <c r="BE1670" t="s">
        <v>76</v>
      </c>
      <c r="BF1670">
        <v>0</v>
      </c>
      <c r="BG1670" t="s">
        <v>5836</v>
      </c>
    </row>
    <row r="1671" spans="1:59" x14ac:dyDescent="0.25">
      <c r="A1671" t="s">
        <v>2786</v>
      </c>
      <c r="B1671" t="s">
        <v>156</v>
      </c>
      <c r="C1671">
        <v>6</v>
      </c>
      <c r="D1671">
        <v>1</v>
      </c>
      <c r="E1671" t="s">
        <v>91</v>
      </c>
      <c r="F1671" t="s">
        <v>66</v>
      </c>
      <c r="G1671" t="s">
        <v>67</v>
      </c>
      <c r="H1671" t="s">
        <v>68</v>
      </c>
      <c r="I1671" t="s">
        <v>6</v>
      </c>
      <c r="J1671" t="s">
        <v>1518</v>
      </c>
      <c r="K1671" t="s">
        <v>70</v>
      </c>
      <c r="L1671">
        <v>50</v>
      </c>
      <c r="M1671">
        <v>3504143</v>
      </c>
      <c r="N1671">
        <v>20</v>
      </c>
      <c r="O1671">
        <v>8</v>
      </c>
      <c r="P1671" t="s">
        <v>2787</v>
      </c>
      <c r="Q1671" t="s">
        <v>5012</v>
      </c>
      <c r="R1671">
        <v>1</v>
      </c>
      <c r="S1671" t="s">
        <v>5837</v>
      </c>
      <c r="T1671">
        <v>2</v>
      </c>
      <c r="U1671">
        <v>4</v>
      </c>
      <c r="V1671">
        <v>1</v>
      </c>
      <c r="W1671">
        <v>0</v>
      </c>
      <c r="X1671">
        <v>1</v>
      </c>
      <c r="Y1671">
        <v>0</v>
      </c>
      <c r="Z1671">
        <v>2</v>
      </c>
      <c r="AA1671">
        <v>5</v>
      </c>
      <c r="AB1671">
        <v>50</v>
      </c>
      <c r="AC1671">
        <v>20</v>
      </c>
      <c r="AD1671">
        <v>1</v>
      </c>
      <c r="AE1671">
        <v>0</v>
      </c>
      <c r="AF1671">
        <v>21</v>
      </c>
      <c r="AG1671">
        <v>0</v>
      </c>
      <c r="AH1671">
        <v>30</v>
      </c>
      <c r="AI1671">
        <v>29</v>
      </c>
      <c r="AJ1671">
        <v>30</v>
      </c>
      <c r="AK1671">
        <v>30</v>
      </c>
      <c r="AL1671">
        <v>0</v>
      </c>
      <c r="AM1671">
        <v>0.4</v>
      </c>
      <c r="AN1671">
        <v>2.7272727272727275</v>
      </c>
      <c r="AO1671">
        <v>0</v>
      </c>
      <c r="AP1671" t="s">
        <v>103</v>
      </c>
      <c r="AQ1671" t="s">
        <v>73</v>
      </c>
      <c r="AR1671" t="s">
        <v>191</v>
      </c>
      <c r="AS1671">
        <v>0</v>
      </c>
      <c r="AT1671">
        <v>0</v>
      </c>
      <c r="AU1671">
        <v>0</v>
      </c>
      <c r="AV1671">
        <v>0</v>
      </c>
      <c r="AW1671">
        <v>0</v>
      </c>
      <c r="AX1671">
        <v>0</v>
      </c>
      <c r="AY1671">
        <v>0</v>
      </c>
      <c r="AZ1671" t="s">
        <v>80</v>
      </c>
      <c r="BA1671">
        <v>20</v>
      </c>
      <c r="BB1671">
        <v>0</v>
      </c>
      <c r="BC1671" t="s">
        <v>75</v>
      </c>
      <c r="BD1671">
        <v>0</v>
      </c>
      <c r="BE1671" t="s">
        <v>76</v>
      </c>
      <c r="BF1671">
        <v>6.6035386666666662</v>
      </c>
      <c r="BG1671" t="s">
        <v>5838</v>
      </c>
    </row>
    <row r="1672" spans="1:59" x14ac:dyDescent="0.25">
      <c r="A1672" t="s">
        <v>2789</v>
      </c>
      <c r="B1672" t="s">
        <v>156</v>
      </c>
      <c r="C1672">
        <v>6</v>
      </c>
      <c r="D1672">
        <v>2</v>
      </c>
      <c r="E1672" t="s">
        <v>91</v>
      </c>
      <c r="F1672" t="s">
        <v>66</v>
      </c>
      <c r="G1672" t="s">
        <v>67</v>
      </c>
      <c r="H1672" t="s">
        <v>77</v>
      </c>
      <c r="I1672" t="s">
        <v>3794</v>
      </c>
      <c r="J1672" t="s">
        <v>5</v>
      </c>
      <c r="K1672" t="s">
        <v>70</v>
      </c>
      <c r="L1672">
        <v>50</v>
      </c>
      <c r="M1672">
        <v>3504145</v>
      </c>
      <c r="N1672">
        <v>15</v>
      </c>
      <c r="O1672">
        <v>8</v>
      </c>
      <c r="P1672" t="s">
        <v>2787</v>
      </c>
      <c r="Q1672" t="s">
        <v>5012</v>
      </c>
      <c r="R1672">
        <v>1</v>
      </c>
      <c r="S1672" t="s">
        <v>2790</v>
      </c>
      <c r="T1672">
        <v>0</v>
      </c>
      <c r="U1672">
        <v>6</v>
      </c>
      <c r="V1672">
        <v>1</v>
      </c>
      <c r="W1672">
        <v>0</v>
      </c>
      <c r="X1672">
        <v>1</v>
      </c>
      <c r="Y1672">
        <v>0</v>
      </c>
      <c r="Z1672">
        <v>0</v>
      </c>
      <c r="AA1672">
        <v>7</v>
      </c>
      <c r="AB1672">
        <v>50</v>
      </c>
      <c r="AC1672">
        <v>18</v>
      </c>
      <c r="AD1672">
        <v>1</v>
      </c>
      <c r="AE1672">
        <v>0</v>
      </c>
      <c r="AF1672">
        <v>19</v>
      </c>
      <c r="AG1672">
        <v>0</v>
      </c>
      <c r="AH1672">
        <v>32</v>
      </c>
      <c r="AI1672">
        <v>31</v>
      </c>
      <c r="AJ1672">
        <v>32</v>
      </c>
      <c r="AK1672">
        <v>32</v>
      </c>
      <c r="AL1672">
        <v>0</v>
      </c>
      <c r="AM1672">
        <v>0.3</v>
      </c>
      <c r="AN1672">
        <v>2.9090909090909092</v>
      </c>
      <c r="AO1672">
        <v>0</v>
      </c>
      <c r="AP1672" t="s">
        <v>4983</v>
      </c>
      <c r="AQ1672" t="s">
        <v>73</v>
      </c>
      <c r="AR1672" t="s">
        <v>191</v>
      </c>
      <c r="AS1672">
        <v>0</v>
      </c>
      <c r="AT1672">
        <v>0</v>
      </c>
      <c r="AU1672">
        <v>0</v>
      </c>
      <c r="AV1672">
        <v>0</v>
      </c>
      <c r="AW1672">
        <v>0</v>
      </c>
      <c r="AX1672">
        <v>0</v>
      </c>
      <c r="AY1672">
        <v>0</v>
      </c>
      <c r="AZ1672" t="s">
        <v>83</v>
      </c>
      <c r="BA1672">
        <v>15</v>
      </c>
      <c r="BB1672">
        <v>0</v>
      </c>
      <c r="BC1672" t="s">
        <v>76</v>
      </c>
      <c r="BD1672">
        <v>0</v>
      </c>
      <c r="BE1672" t="s">
        <v>76</v>
      </c>
      <c r="BF1672">
        <v>8.270877333333333</v>
      </c>
      <c r="BG1672" t="s">
        <v>5838</v>
      </c>
    </row>
    <row r="1673" spans="1:59" x14ac:dyDescent="0.25">
      <c r="A1673" t="s">
        <v>2791</v>
      </c>
      <c r="B1673" t="s">
        <v>156</v>
      </c>
      <c r="C1673">
        <v>6</v>
      </c>
      <c r="D1673">
        <v>3</v>
      </c>
      <c r="E1673" t="s">
        <v>91</v>
      </c>
      <c r="F1673" t="s">
        <v>66</v>
      </c>
      <c r="G1673" t="s">
        <v>67</v>
      </c>
      <c r="H1673" t="s">
        <v>77</v>
      </c>
      <c r="I1673" t="s">
        <v>3794</v>
      </c>
      <c r="J1673" t="s">
        <v>5</v>
      </c>
      <c r="K1673" t="s">
        <v>70</v>
      </c>
      <c r="L1673">
        <v>50</v>
      </c>
      <c r="M1673">
        <v>3504147</v>
      </c>
      <c r="N1673">
        <v>15</v>
      </c>
      <c r="O1673">
        <v>8</v>
      </c>
      <c r="P1673" t="s">
        <v>2787</v>
      </c>
      <c r="Q1673" t="s">
        <v>5012</v>
      </c>
      <c r="R1673">
        <v>1</v>
      </c>
      <c r="S1673" t="s">
        <v>2790</v>
      </c>
      <c r="T1673">
        <v>0</v>
      </c>
      <c r="U1673">
        <v>2</v>
      </c>
      <c r="V1673">
        <v>0</v>
      </c>
      <c r="W1673">
        <v>0</v>
      </c>
      <c r="X1673">
        <v>0</v>
      </c>
      <c r="Y1673">
        <v>0</v>
      </c>
      <c r="Z1673">
        <v>0</v>
      </c>
      <c r="AA1673">
        <v>2</v>
      </c>
      <c r="AB1673">
        <v>50</v>
      </c>
      <c r="AC1673">
        <v>26</v>
      </c>
      <c r="AD1673">
        <v>0</v>
      </c>
      <c r="AE1673">
        <v>0</v>
      </c>
      <c r="AF1673">
        <v>26</v>
      </c>
      <c r="AG1673">
        <v>0</v>
      </c>
      <c r="AH1673">
        <v>24</v>
      </c>
      <c r="AI1673">
        <v>24</v>
      </c>
      <c r="AJ1673">
        <v>24</v>
      </c>
      <c r="AK1673">
        <v>24</v>
      </c>
      <c r="AL1673">
        <v>0</v>
      </c>
      <c r="AM1673">
        <v>0.3</v>
      </c>
      <c r="AN1673">
        <v>2.1818181818181817</v>
      </c>
      <c r="AO1673">
        <v>0</v>
      </c>
      <c r="AP1673" t="s">
        <v>4983</v>
      </c>
      <c r="AQ1673" t="s">
        <v>73</v>
      </c>
      <c r="AR1673" t="s">
        <v>191</v>
      </c>
      <c r="AS1673">
        <v>0</v>
      </c>
      <c r="AT1673">
        <v>0</v>
      </c>
      <c r="AU1673">
        <v>0</v>
      </c>
      <c r="AV1673">
        <v>0</v>
      </c>
      <c r="AW1673">
        <v>0</v>
      </c>
      <c r="AX1673">
        <v>0</v>
      </c>
      <c r="AY1673">
        <v>0</v>
      </c>
      <c r="AZ1673" t="s">
        <v>83</v>
      </c>
      <c r="BA1673">
        <v>15</v>
      </c>
      <c r="BB1673">
        <v>0</v>
      </c>
      <c r="BC1673" t="s">
        <v>76</v>
      </c>
      <c r="BD1673">
        <v>0</v>
      </c>
      <c r="BE1673" t="s">
        <v>76</v>
      </c>
      <c r="BF1673">
        <v>7.8321040000000002</v>
      </c>
      <c r="BG1673" t="s">
        <v>5838</v>
      </c>
    </row>
    <row r="1674" spans="1:59" x14ac:dyDescent="0.25">
      <c r="A1674" t="s">
        <v>2792</v>
      </c>
      <c r="B1674" t="s">
        <v>156</v>
      </c>
      <c r="C1674">
        <v>6</v>
      </c>
      <c r="D1674">
        <v>4</v>
      </c>
      <c r="E1674" t="s">
        <v>91</v>
      </c>
      <c r="F1674" t="s">
        <v>66</v>
      </c>
      <c r="G1674" t="s">
        <v>67</v>
      </c>
      <c r="H1674" t="s">
        <v>77</v>
      </c>
      <c r="I1674" t="s">
        <v>3794</v>
      </c>
      <c r="J1674" t="s">
        <v>5</v>
      </c>
      <c r="K1674" t="s">
        <v>70</v>
      </c>
      <c r="L1674">
        <v>50</v>
      </c>
      <c r="M1674">
        <v>3504149</v>
      </c>
      <c r="N1674">
        <v>15</v>
      </c>
      <c r="O1674">
        <v>8</v>
      </c>
      <c r="P1674" t="s">
        <v>2787</v>
      </c>
      <c r="Q1674" t="s">
        <v>5012</v>
      </c>
      <c r="R1674">
        <v>1</v>
      </c>
      <c r="S1674" t="s">
        <v>2790</v>
      </c>
      <c r="T1674">
        <v>0</v>
      </c>
      <c r="U1674">
        <v>2</v>
      </c>
      <c r="V1674">
        <v>0</v>
      </c>
      <c r="W1674">
        <v>0</v>
      </c>
      <c r="X1674">
        <v>0</v>
      </c>
      <c r="Y1674">
        <v>0</v>
      </c>
      <c r="Z1674">
        <v>0</v>
      </c>
      <c r="AA1674">
        <v>2</v>
      </c>
      <c r="AB1674">
        <v>50</v>
      </c>
      <c r="AC1674">
        <v>26</v>
      </c>
      <c r="AD1674">
        <v>0</v>
      </c>
      <c r="AE1674">
        <v>0</v>
      </c>
      <c r="AF1674">
        <v>26</v>
      </c>
      <c r="AG1674">
        <v>0</v>
      </c>
      <c r="AH1674">
        <v>24</v>
      </c>
      <c r="AI1674">
        <v>24</v>
      </c>
      <c r="AJ1674">
        <v>24</v>
      </c>
      <c r="AK1674">
        <v>24</v>
      </c>
      <c r="AL1674">
        <v>0</v>
      </c>
      <c r="AM1674">
        <v>0.3</v>
      </c>
      <c r="AN1674">
        <v>2.1818181818181817</v>
      </c>
      <c r="AO1674">
        <v>0</v>
      </c>
      <c r="AP1674" t="s">
        <v>4983</v>
      </c>
      <c r="AQ1674" t="s">
        <v>73</v>
      </c>
      <c r="AR1674" t="s">
        <v>191</v>
      </c>
      <c r="AS1674">
        <v>0</v>
      </c>
      <c r="AT1674">
        <v>0</v>
      </c>
      <c r="AU1674">
        <v>0</v>
      </c>
      <c r="AV1674">
        <v>0</v>
      </c>
      <c r="AW1674">
        <v>0</v>
      </c>
      <c r="AX1674">
        <v>0</v>
      </c>
      <c r="AY1674">
        <v>0</v>
      </c>
      <c r="AZ1674" t="s">
        <v>83</v>
      </c>
      <c r="BA1674">
        <v>15</v>
      </c>
      <c r="BB1674">
        <v>0</v>
      </c>
      <c r="BC1674" t="s">
        <v>76</v>
      </c>
      <c r="BD1674">
        <v>0</v>
      </c>
      <c r="BE1674" t="s">
        <v>76</v>
      </c>
      <c r="BF1674">
        <v>6.2525199999999996</v>
      </c>
      <c r="BG1674" t="s">
        <v>5838</v>
      </c>
    </row>
    <row r="1675" spans="1:59" x14ac:dyDescent="0.25">
      <c r="A1675" t="s">
        <v>2793</v>
      </c>
      <c r="B1675" t="s">
        <v>156</v>
      </c>
      <c r="C1675">
        <v>6</v>
      </c>
      <c r="D1675">
        <v>5</v>
      </c>
      <c r="E1675" t="s">
        <v>91</v>
      </c>
      <c r="F1675" t="s">
        <v>66</v>
      </c>
      <c r="G1675" t="s">
        <v>67</v>
      </c>
      <c r="H1675" t="s">
        <v>77</v>
      </c>
      <c r="I1675" t="s">
        <v>3794</v>
      </c>
      <c r="J1675" t="s">
        <v>5</v>
      </c>
      <c r="K1675" t="s">
        <v>70</v>
      </c>
      <c r="L1675">
        <v>50</v>
      </c>
      <c r="M1675">
        <v>3504151</v>
      </c>
      <c r="N1675">
        <v>15</v>
      </c>
      <c r="O1675">
        <v>8</v>
      </c>
      <c r="P1675" t="s">
        <v>2787</v>
      </c>
      <c r="Q1675" t="s">
        <v>5012</v>
      </c>
      <c r="R1675">
        <v>1</v>
      </c>
      <c r="S1675" t="s">
        <v>2790</v>
      </c>
      <c r="T1675">
        <v>0</v>
      </c>
      <c r="U1675">
        <v>1</v>
      </c>
      <c r="V1675">
        <v>2</v>
      </c>
      <c r="W1675">
        <v>0</v>
      </c>
      <c r="X1675">
        <v>2</v>
      </c>
      <c r="Y1675">
        <v>0</v>
      </c>
      <c r="Z1675">
        <v>0</v>
      </c>
      <c r="AA1675">
        <v>3</v>
      </c>
      <c r="AB1675">
        <v>50</v>
      </c>
      <c r="AC1675">
        <v>1</v>
      </c>
      <c r="AD1675">
        <v>26</v>
      </c>
      <c r="AE1675">
        <v>0</v>
      </c>
      <c r="AF1675">
        <v>27</v>
      </c>
      <c r="AG1675">
        <v>0</v>
      </c>
      <c r="AH1675">
        <v>49</v>
      </c>
      <c r="AI1675">
        <v>23</v>
      </c>
      <c r="AJ1675">
        <v>49</v>
      </c>
      <c r="AK1675">
        <v>49</v>
      </c>
      <c r="AL1675">
        <v>0</v>
      </c>
      <c r="AM1675">
        <v>0.3</v>
      </c>
      <c r="AN1675">
        <v>4.454545454545455</v>
      </c>
      <c r="AO1675">
        <v>0</v>
      </c>
      <c r="AP1675" t="s">
        <v>4983</v>
      </c>
      <c r="AQ1675" t="s">
        <v>73</v>
      </c>
      <c r="AR1675" t="s">
        <v>191</v>
      </c>
      <c r="AS1675">
        <v>0</v>
      </c>
      <c r="AT1675">
        <v>0</v>
      </c>
      <c r="AU1675">
        <v>0</v>
      </c>
      <c r="AV1675">
        <v>0</v>
      </c>
      <c r="AW1675">
        <v>0</v>
      </c>
      <c r="AX1675">
        <v>0</v>
      </c>
      <c r="AY1675">
        <v>0</v>
      </c>
      <c r="AZ1675" t="s">
        <v>83</v>
      </c>
      <c r="BA1675">
        <v>15</v>
      </c>
      <c r="BB1675">
        <v>0</v>
      </c>
      <c r="BC1675" t="s">
        <v>76</v>
      </c>
      <c r="BD1675">
        <v>0</v>
      </c>
      <c r="BE1675" t="s">
        <v>76</v>
      </c>
      <c r="BF1675">
        <v>5.6162986666666663</v>
      </c>
      <c r="BG1675" t="s">
        <v>5838</v>
      </c>
    </row>
    <row r="1676" spans="1:59" x14ac:dyDescent="0.25">
      <c r="A1676" t="s">
        <v>2794</v>
      </c>
      <c r="B1676" t="s">
        <v>156</v>
      </c>
      <c r="C1676">
        <v>6</v>
      </c>
      <c r="D1676">
        <v>6</v>
      </c>
      <c r="E1676" t="s">
        <v>91</v>
      </c>
      <c r="F1676" t="s">
        <v>66</v>
      </c>
      <c r="G1676" t="s">
        <v>67</v>
      </c>
      <c r="H1676" t="s">
        <v>77</v>
      </c>
      <c r="I1676" t="s">
        <v>3794</v>
      </c>
      <c r="J1676" t="s">
        <v>5</v>
      </c>
      <c r="K1676" t="s">
        <v>70</v>
      </c>
      <c r="L1676">
        <v>50</v>
      </c>
      <c r="M1676">
        <v>3504153</v>
      </c>
      <c r="N1676">
        <v>15</v>
      </c>
      <c r="O1676">
        <v>8</v>
      </c>
      <c r="P1676" t="s">
        <v>2787</v>
      </c>
      <c r="Q1676" t="s">
        <v>5012</v>
      </c>
      <c r="R1676">
        <v>1</v>
      </c>
      <c r="S1676" t="s">
        <v>2790</v>
      </c>
      <c r="T1676">
        <v>0</v>
      </c>
      <c r="U1676">
        <v>4</v>
      </c>
      <c r="V1676">
        <v>2</v>
      </c>
      <c r="W1676">
        <v>0</v>
      </c>
      <c r="X1676">
        <v>2</v>
      </c>
      <c r="Y1676">
        <v>0</v>
      </c>
      <c r="Z1676">
        <v>0</v>
      </c>
      <c r="AA1676">
        <v>6</v>
      </c>
      <c r="AB1676">
        <v>50</v>
      </c>
      <c r="AC1676">
        <v>12</v>
      </c>
      <c r="AD1676">
        <v>3</v>
      </c>
      <c r="AE1676">
        <v>0</v>
      </c>
      <c r="AF1676">
        <v>15</v>
      </c>
      <c r="AG1676">
        <v>0</v>
      </c>
      <c r="AH1676">
        <v>38</v>
      </c>
      <c r="AI1676">
        <v>35</v>
      </c>
      <c r="AJ1676">
        <v>38</v>
      </c>
      <c r="AK1676">
        <v>38</v>
      </c>
      <c r="AL1676">
        <v>0</v>
      </c>
      <c r="AM1676">
        <v>0.3</v>
      </c>
      <c r="AN1676">
        <v>3.4545454545454546</v>
      </c>
      <c r="AO1676">
        <v>0</v>
      </c>
      <c r="AP1676" t="s">
        <v>4983</v>
      </c>
      <c r="AQ1676" t="s">
        <v>73</v>
      </c>
      <c r="AR1676" t="s">
        <v>191</v>
      </c>
      <c r="AS1676">
        <v>0</v>
      </c>
      <c r="AT1676">
        <v>0</v>
      </c>
      <c r="AU1676">
        <v>0</v>
      </c>
      <c r="AV1676">
        <v>0</v>
      </c>
      <c r="AW1676">
        <v>0</v>
      </c>
      <c r="AX1676">
        <v>0</v>
      </c>
      <c r="AY1676">
        <v>0</v>
      </c>
      <c r="AZ1676" t="s">
        <v>83</v>
      </c>
      <c r="BA1676">
        <v>15</v>
      </c>
      <c r="BB1676">
        <v>0</v>
      </c>
      <c r="BC1676" t="s">
        <v>76</v>
      </c>
      <c r="BD1676">
        <v>0</v>
      </c>
      <c r="BE1676" t="s">
        <v>76</v>
      </c>
      <c r="BF1676">
        <v>5.8356853333333332</v>
      </c>
      <c r="BG1676" t="s">
        <v>5838</v>
      </c>
    </row>
    <row r="1677" spans="1:59" x14ac:dyDescent="0.25">
      <c r="A1677" t="s">
        <v>2795</v>
      </c>
      <c r="B1677" t="s">
        <v>156</v>
      </c>
      <c r="C1677">
        <v>6</v>
      </c>
      <c r="D1677">
        <v>7</v>
      </c>
      <c r="E1677" t="s">
        <v>91</v>
      </c>
      <c r="F1677" t="s">
        <v>66</v>
      </c>
      <c r="G1677" t="s">
        <v>67</v>
      </c>
      <c r="H1677" t="s">
        <v>77</v>
      </c>
      <c r="I1677" t="s">
        <v>3794</v>
      </c>
      <c r="J1677" t="s">
        <v>5</v>
      </c>
      <c r="K1677" t="s">
        <v>70</v>
      </c>
      <c r="L1677">
        <v>50</v>
      </c>
      <c r="M1677">
        <v>3504155</v>
      </c>
      <c r="N1677">
        <v>15</v>
      </c>
      <c r="O1677">
        <v>8</v>
      </c>
      <c r="P1677" t="s">
        <v>2787</v>
      </c>
      <c r="Q1677" t="s">
        <v>5012</v>
      </c>
      <c r="R1677">
        <v>1</v>
      </c>
      <c r="S1677" t="s">
        <v>2790</v>
      </c>
      <c r="T1677">
        <v>0</v>
      </c>
      <c r="U1677">
        <v>10</v>
      </c>
      <c r="V1677">
        <v>3</v>
      </c>
      <c r="W1677">
        <v>0</v>
      </c>
      <c r="X1677">
        <v>3</v>
      </c>
      <c r="Y1677">
        <v>1</v>
      </c>
      <c r="Z1677">
        <v>1</v>
      </c>
      <c r="AA1677">
        <v>14</v>
      </c>
      <c r="AB1677">
        <v>50</v>
      </c>
      <c r="AC1677">
        <v>13</v>
      </c>
      <c r="AD1677">
        <v>4</v>
      </c>
      <c r="AE1677">
        <v>1</v>
      </c>
      <c r="AF1677">
        <v>18</v>
      </c>
      <c r="AG1677">
        <v>0</v>
      </c>
      <c r="AH1677">
        <v>37</v>
      </c>
      <c r="AI1677">
        <v>32</v>
      </c>
      <c r="AJ1677">
        <v>36</v>
      </c>
      <c r="AK1677">
        <v>37</v>
      </c>
      <c r="AL1677">
        <v>0</v>
      </c>
      <c r="AM1677">
        <v>0.3</v>
      </c>
      <c r="AN1677">
        <v>3.2727272727272729</v>
      </c>
      <c r="AO1677">
        <v>0</v>
      </c>
      <c r="AP1677" t="s">
        <v>4983</v>
      </c>
      <c r="AQ1677" t="s">
        <v>73</v>
      </c>
      <c r="AR1677" t="s">
        <v>191</v>
      </c>
      <c r="AS1677">
        <v>0</v>
      </c>
      <c r="AT1677">
        <v>0</v>
      </c>
      <c r="AU1677">
        <v>0</v>
      </c>
      <c r="AV1677">
        <v>0</v>
      </c>
      <c r="AW1677">
        <v>0</v>
      </c>
      <c r="AX1677">
        <v>0</v>
      </c>
      <c r="AY1677">
        <v>0</v>
      </c>
      <c r="AZ1677" t="s">
        <v>83</v>
      </c>
      <c r="BA1677">
        <v>15</v>
      </c>
      <c r="BB1677">
        <v>0</v>
      </c>
      <c r="BC1677" t="s">
        <v>76</v>
      </c>
      <c r="BD1677">
        <v>0</v>
      </c>
      <c r="BE1677" t="s">
        <v>76</v>
      </c>
      <c r="BF1677">
        <v>2.6545786666666662</v>
      </c>
      <c r="BG1677" t="s">
        <v>5838</v>
      </c>
    </row>
    <row r="1678" spans="1:59" x14ac:dyDescent="0.25">
      <c r="A1678" t="s">
        <v>2796</v>
      </c>
      <c r="B1678" t="s">
        <v>156</v>
      </c>
      <c r="C1678">
        <v>6</v>
      </c>
      <c r="D1678">
        <v>8</v>
      </c>
      <c r="E1678" t="s">
        <v>91</v>
      </c>
      <c r="F1678" t="s">
        <v>66</v>
      </c>
      <c r="G1678" t="s">
        <v>67</v>
      </c>
      <c r="H1678" t="s">
        <v>77</v>
      </c>
      <c r="I1678" t="s">
        <v>3794</v>
      </c>
      <c r="J1678" t="s">
        <v>5</v>
      </c>
      <c r="K1678" t="s">
        <v>70</v>
      </c>
      <c r="L1678">
        <v>50</v>
      </c>
      <c r="M1678">
        <v>3504157</v>
      </c>
      <c r="N1678">
        <v>15</v>
      </c>
      <c r="O1678">
        <v>8</v>
      </c>
      <c r="P1678" t="s">
        <v>2787</v>
      </c>
      <c r="Q1678" t="s">
        <v>5012</v>
      </c>
      <c r="R1678">
        <v>1</v>
      </c>
      <c r="S1678" t="s">
        <v>2790</v>
      </c>
      <c r="T1678">
        <v>0</v>
      </c>
      <c r="U1678">
        <v>7</v>
      </c>
      <c r="V1678">
        <v>4</v>
      </c>
      <c r="W1678">
        <v>0</v>
      </c>
      <c r="X1678">
        <v>4</v>
      </c>
      <c r="Y1678">
        <v>4</v>
      </c>
      <c r="Z1678">
        <v>4</v>
      </c>
      <c r="AA1678">
        <v>15</v>
      </c>
      <c r="AB1678">
        <v>50</v>
      </c>
      <c r="AC1678">
        <v>11</v>
      </c>
      <c r="AD1678">
        <v>8</v>
      </c>
      <c r="AE1678">
        <v>8</v>
      </c>
      <c r="AF1678">
        <v>27</v>
      </c>
      <c r="AG1678">
        <v>0</v>
      </c>
      <c r="AH1678">
        <v>39</v>
      </c>
      <c r="AI1678">
        <v>23</v>
      </c>
      <c r="AJ1678">
        <v>31</v>
      </c>
      <c r="AK1678">
        <v>39</v>
      </c>
      <c r="AL1678">
        <v>0</v>
      </c>
      <c r="AM1678">
        <v>0.3</v>
      </c>
      <c r="AN1678">
        <v>2.8181818181818183</v>
      </c>
      <c r="AO1678">
        <v>0</v>
      </c>
      <c r="AP1678" t="s">
        <v>4983</v>
      </c>
      <c r="AQ1678" t="s">
        <v>73</v>
      </c>
      <c r="AR1678" t="s">
        <v>191</v>
      </c>
      <c r="AS1678">
        <v>0</v>
      </c>
      <c r="AT1678">
        <v>0</v>
      </c>
      <c r="AU1678">
        <v>0</v>
      </c>
      <c r="AV1678">
        <v>0</v>
      </c>
      <c r="AW1678">
        <v>0</v>
      </c>
      <c r="AX1678">
        <v>0</v>
      </c>
      <c r="AY1678">
        <v>0</v>
      </c>
      <c r="AZ1678" t="s">
        <v>83</v>
      </c>
      <c r="BA1678">
        <v>15</v>
      </c>
      <c r="BB1678">
        <v>0</v>
      </c>
      <c r="BC1678" t="s">
        <v>76</v>
      </c>
      <c r="BD1678">
        <v>0</v>
      </c>
      <c r="BE1678" t="s">
        <v>76</v>
      </c>
      <c r="BF1678">
        <v>3.1811066666666665</v>
      </c>
      <c r="BG1678" t="s">
        <v>5838</v>
      </c>
    </row>
    <row r="1679" spans="1:59" x14ac:dyDescent="0.25">
      <c r="A1679" t="s">
        <v>2797</v>
      </c>
      <c r="B1679" t="s">
        <v>156</v>
      </c>
      <c r="C1679">
        <v>6</v>
      </c>
      <c r="D1679">
        <v>9</v>
      </c>
      <c r="E1679" t="s">
        <v>91</v>
      </c>
      <c r="F1679" t="s">
        <v>66</v>
      </c>
      <c r="G1679" t="s">
        <v>67</v>
      </c>
      <c r="H1679" t="s">
        <v>77</v>
      </c>
      <c r="I1679" t="s">
        <v>3794</v>
      </c>
      <c r="J1679" t="s">
        <v>5</v>
      </c>
      <c r="K1679" t="s">
        <v>70</v>
      </c>
      <c r="L1679">
        <v>50</v>
      </c>
      <c r="M1679">
        <v>3504159</v>
      </c>
      <c r="N1679">
        <v>15</v>
      </c>
      <c r="O1679">
        <v>8</v>
      </c>
      <c r="P1679" t="s">
        <v>2787</v>
      </c>
      <c r="Q1679" t="s">
        <v>5012</v>
      </c>
      <c r="R1679">
        <v>1</v>
      </c>
      <c r="S1679" t="s">
        <v>2790</v>
      </c>
      <c r="T1679">
        <v>0</v>
      </c>
      <c r="U1679">
        <v>3</v>
      </c>
      <c r="V1679">
        <v>12</v>
      </c>
      <c r="W1679">
        <v>0</v>
      </c>
      <c r="X1679">
        <v>12</v>
      </c>
      <c r="Y1679">
        <v>0</v>
      </c>
      <c r="Z1679">
        <v>0</v>
      </c>
      <c r="AA1679">
        <v>15</v>
      </c>
      <c r="AB1679">
        <v>50</v>
      </c>
      <c r="AC1679">
        <v>6</v>
      </c>
      <c r="AD1679">
        <v>17</v>
      </c>
      <c r="AE1679">
        <v>0</v>
      </c>
      <c r="AF1679">
        <v>23</v>
      </c>
      <c r="AG1679">
        <v>0</v>
      </c>
      <c r="AH1679">
        <v>44</v>
      </c>
      <c r="AI1679">
        <v>27</v>
      </c>
      <c r="AJ1679">
        <v>44</v>
      </c>
      <c r="AK1679">
        <v>44</v>
      </c>
      <c r="AL1679">
        <v>0</v>
      </c>
      <c r="AM1679">
        <v>0.3</v>
      </c>
      <c r="AN1679">
        <v>4</v>
      </c>
      <c r="AO1679">
        <v>0</v>
      </c>
      <c r="AP1679" t="s">
        <v>4983</v>
      </c>
      <c r="AQ1679" t="s">
        <v>73</v>
      </c>
      <c r="AR1679" t="s">
        <v>191</v>
      </c>
      <c r="AS1679">
        <v>0</v>
      </c>
      <c r="AT1679">
        <v>0</v>
      </c>
      <c r="AU1679">
        <v>0</v>
      </c>
      <c r="AV1679">
        <v>0</v>
      </c>
      <c r="AW1679">
        <v>0</v>
      </c>
      <c r="AX1679">
        <v>0</v>
      </c>
      <c r="AY1679">
        <v>0</v>
      </c>
      <c r="AZ1679" t="s">
        <v>83</v>
      </c>
      <c r="BA1679">
        <v>15</v>
      </c>
      <c r="BB1679">
        <v>0</v>
      </c>
      <c r="BC1679" t="s">
        <v>76</v>
      </c>
      <c r="BD1679">
        <v>0</v>
      </c>
      <c r="BE1679" t="s">
        <v>76</v>
      </c>
      <c r="BF1679">
        <v>2.6984560000000002</v>
      </c>
      <c r="BG1679" t="s">
        <v>5838</v>
      </c>
    </row>
    <row r="1680" spans="1:59" x14ac:dyDescent="0.25">
      <c r="A1680" t="s">
        <v>2798</v>
      </c>
      <c r="B1680" t="s">
        <v>156</v>
      </c>
      <c r="C1680">
        <v>6</v>
      </c>
      <c r="D1680">
        <v>10</v>
      </c>
      <c r="E1680" t="s">
        <v>91</v>
      </c>
      <c r="F1680" t="s">
        <v>66</v>
      </c>
      <c r="G1680" t="s">
        <v>67</v>
      </c>
      <c r="H1680" t="s">
        <v>68</v>
      </c>
      <c r="I1680" t="s">
        <v>3794</v>
      </c>
      <c r="J1680" t="s">
        <v>3</v>
      </c>
      <c r="K1680" t="s">
        <v>70</v>
      </c>
      <c r="L1680">
        <v>0</v>
      </c>
      <c r="M1680">
        <v>3546384</v>
      </c>
      <c r="N1680">
        <v>20</v>
      </c>
      <c r="O1680">
        <v>8</v>
      </c>
      <c r="P1680" t="s">
        <v>2787</v>
      </c>
      <c r="Q1680" t="s">
        <v>5012</v>
      </c>
      <c r="R1680">
        <v>1</v>
      </c>
      <c r="S1680" t="s">
        <v>5013</v>
      </c>
      <c r="T1680">
        <v>21</v>
      </c>
      <c r="U1680">
        <v>21</v>
      </c>
      <c r="V1680">
        <v>4</v>
      </c>
      <c r="W1680">
        <v>0</v>
      </c>
      <c r="X1680">
        <v>4</v>
      </c>
      <c r="Y1680">
        <v>0</v>
      </c>
      <c r="Z1680">
        <v>21</v>
      </c>
      <c r="AA1680">
        <v>25</v>
      </c>
      <c r="AB1680">
        <v>50</v>
      </c>
      <c r="AC1680">
        <v>42</v>
      </c>
      <c r="AD1680">
        <v>6</v>
      </c>
      <c r="AE1680">
        <v>0</v>
      </c>
      <c r="AF1680">
        <v>48</v>
      </c>
      <c r="AG1680">
        <v>0</v>
      </c>
      <c r="AH1680">
        <v>8</v>
      </c>
      <c r="AI1680">
        <v>2</v>
      </c>
      <c r="AJ1680">
        <v>8</v>
      </c>
      <c r="AK1680">
        <v>8</v>
      </c>
      <c r="AL1680">
        <v>0</v>
      </c>
      <c r="AM1680">
        <v>0.4</v>
      </c>
      <c r="AN1680">
        <v>0.72727272727272729</v>
      </c>
      <c r="AO1680">
        <v>0</v>
      </c>
      <c r="AP1680" t="s">
        <v>4983</v>
      </c>
      <c r="AQ1680" t="s">
        <v>73</v>
      </c>
      <c r="AR1680" t="s">
        <v>191</v>
      </c>
      <c r="AS1680">
        <v>0</v>
      </c>
      <c r="AT1680">
        <v>0</v>
      </c>
      <c r="AU1680">
        <v>0</v>
      </c>
      <c r="AV1680">
        <v>0</v>
      </c>
      <c r="AW1680">
        <v>0</v>
      </c>
      <c r="AX1680">
        <v>0</v>
      </c>
      <c r="AY1680">
        <v>0</v>
      </c>
      <c r="AZ1680" t="s">
        <v>83</v>
      </c>
      <c r="BA1680">
        <v>20</v>
      </c>
      <c r="BB1680">
        <v>0</v>
      </c>
      <c r="BC1680" t="s">
        <v>76</v>
      </c>
      <c r="BD1680">
        <v>0</v>
      </c>
      <c r="BE1680" t="s">
        <v>76</v>
      </c>
      <c r="BF1680">
        <v>9.8724000000000007</v>
      </c>
      <c r="BG1680" t="s">
        <v>5838</v>
      </c>
    </row>
    <row r="1681" spans="1:59" x14ac:dyDescent="0.25">
      <c r="A1681" t="s">
        <v>2799</v>
      </c>
      <c r="B1681" t="s">
        <v>156</v>
      </c>
      <c r="C1681">
        <v>6</v>
      </c>
      <c r="D1681">
        <v>11</v>
      </c>
      <c r="E1681" t="s">
        <v>91</v>
      </c>
      <c r="F1681" t="s">
        <v>66</v>
      </c>
      <c r="G1681" t="s">
        <v>67</v>
      </c>
      <c r="H1681" t="s">
        <v>68</v>
      </c>
      <c r="I1681" t="s">
        <v>10</v>
      </c>
      <c r="J1681" t="s">
        <v>10</v>
      </c>
      <c r="K1681" t="s">
        <v>92</v>
      </c>
      <c r="L1681">
        <v>50</v>
      </c>
      <c r="M1681">
        <v>3504163</v>
      </c>
      <c r="N1681">
        <v>0</v>
      </c>
      <c r="O1681">
        <v>8</v>
      </c>
      <c r="P1681" t="s">
        <v>2787</v>
      </c>
      <c r="Q1681" t="s">
        <v>5012</v>
      </c>
      <c r="R1681">
        <v>1</v>
      </c>
      <c r="S1681" t="s">
        <v>5014</v>
      </c>
      <c r="T1681">
        <v>0</v>
      </c>
      <c r="U1681">
        <v>0</v>
      </c>
      <c r="V1681">
        <v>0</v>
      </c>
      <c r="W1681">
        <v>0</v>
      </c>
      <c r="X1681">
        <v>0</v>
      </c>
      <c r="Y1681">
        <v>0</v>
      </c>
      <c r="Z1681">
        <v>0</v>
      </c>
      <c r="AA1681">
        <v>0</v>
      </c>
      <c r="AB1681">
        <v>50</v>
      </c>
      <c r="AC1681">
        <v>0</v>
      </c>
      <c r="AD1681">
        <v>0</v>
      </c>
      <c r="AE1681">
        <v>0</v>
      </c>
      <c r="AF1681">
        <v>0</v>
      </c>
      <c r="AG1681">
        <v>0</v>
      </c>
      <c r="AH1681">
        <v>0</v>
      </c>
      <c r="AI1681">
        <v>50</v>
      </c>
      <c r="AJ1681">
        <v>50</v>
      </c>
      <c r="AK1681">
        <v>50</v>
      </c>
      <c r="AL1681">
        <v>50</v>
      </c>
      <c r="AM1681">
        <v>0</v>
      </c>
      <c r="AN1681">
        <v>4.5454545454545459</v>
      </c>
      <c r="AO1681">
        <v>0</v>
      </c>
      <c r="AP1681" t="s">
        <v>2682</v>
      </c>
      <c r="AQ1681" t="s">
        <v>86</v>
      </c>
      <c r="AR1681" t="s">
        <v>191</v>
      </c>
      <c r="AS1681">
        <v>0</v>
      </c>
      <c r="AT1681">
        <v>0</v>
      </c>
      <c r="AU1681">
        <v>0</v>
      </c>
      <c r="AV1681">
        <v>0</v>
      </c>
      <c r="AW1681">
        <v>0</v>
      </c>
      <c r="AX1681">
        <v>0</v>
      </c>
      <c r="AY1681">
        <v>0</v>
      </c>
      <c r="AZ1681" t="s">
        <v>83</v>
      </c>
      <c r="BA1681">
        <v>0</v>
      </c>
      <c r="BB1681">
        <v>0</v>
      </c>
      <c r="BC1681" t="s">
        <v>76</v>
      </c>
      <c r="BD1681">
        <v>1</v>
      </c>
      <c r="BE1681" t="s">
        <v>76</v>
      </c>
      <c r="BF1681">
        <v>0</v>
      </c>
      <c r="BG1681" t="s">
        <v>5838</v>
      </c>
    </row>
    <row r="1682" spans="1:59" x14ac:dyDescent="0.25">
      <c r="A1682" t="s">
        <v>2800</v>
      </c>
      <c r="B1682" t="s">
        <v>156</v>
      </c>
      <c r="C1682">
        <v>6</v>
      </c>
      <c r="D1682">
        <v>12</v>
      </c>
      <c r="E1682" t="s">
        <v>91</v>
      </c>
      <c r="F1682" t="s">
        <v>66</v>
      </c>
      <c r="G1682" t="s">
        <v>67</v>
      </c>
      <c r="H1682" t="s">
        <v>68</v>
      </c>
      <c r="I1682" t="s">
        <v>6</v>
      </c>
      <c r="J1682" t="s">
        <v>1518</v>
      </c>
      <c r="K1682" t="s">
        <v>70</v>
      </c>
      <c r="L1682">
        <v>50</v>
      </c>
      <c r="M1682">
        <v>3504165</v>
      </c>
      <c r="N1682">
        <v>20</v>
      </c>
      <c r="O1682">
        <v>8</v>
      </c>
      <c r="P1682" t="s">
        <v>2787</v>
      </c>
      <c r="Q1682" t="s">
        <v>5012</v>
      </c>
      <c r="R1682">
        <v>1</v>
      </c>
      <c r="S1682" t="s">
        <v>5837</v>
      </c>
      <c r="T1682">
        <v>0</v>
      </c>
      <c r="U1682">
        <v>2</v>
      </c>
      <c r="V1682">
        <v>2</v>
      </c>
      <c r="W1682">
        <v>0</v>
      </c>
      <c r="X1682">
        <v>2</v>
      </c>
      <c r="Y1682">
        <v>0</v>
      </c>
      <c r="Z1682">
        <v>1</v>
      </c>
      <c r="AA1682">
        <v>4</v>
      </c>
      <c r="AB1682">
        <v>50</v>
      </c>
      <c r="AC1682">
        <v>4</v>
      </c>
      <c r="AD1682">
        <v>9</v>
      </c>
      <c r="AE1682">
        <v>0</v>
      </c>
      <c r="AF1682">
        <v>13</v>
      </c>
      <c r="AG1682">
        <v>0</v>
      </c>
      <c r="AH1682">
        <v>46</v>
      </c>
      <c r="AI1682">
        <v>37</v>
      </c>
      <c r="AJ1682">
        <v>46</v>
      </c>
      <c r="AK1682">
        <v>46</v>
      </c>
      <c r="AL1682">
        <v>0</v>
      </c>
      <c r="AM1682">
        <v>0.4</v>
      </c>
      <c r="AN1682">
        <v>4.1818181818181817</v>
      </c>
      <c r="AO1682">
        <v>0</v>
      </c>
      <c r="AP1682" t="s">
        <v>103</v>
      </c>
      <c r="AQ1682" t="s">
        <v>73</v>
      </c>
      <c r="AR1682" t="s">
        <v>191</v>
      </c>
      <c r="AS1682">
        <v>0</v>
      </c>
      <c r="AT1682">
        <v>0</v>
      </c>
      <c r="AU1682">
        <v>0</v>
      </c>
      <c r="AV1682">
        <v>0</v>
      </c>
      <c r="AW1682">
        <v>0</v>
      </c>
      <c r="AX1682">
        <v>0</v>
      </c>
      <c r="AY1682">
        <v>0</v>
      </c>
      <c r="AZ1682" t="s">
        <v>80</v>
      </c>
      <c r="BA1682">
        <v>20</v>
      </c>
      <c r="BB1682">
        <v>0</v>
      </c>
      <c r="BC1682" t="s">
        <v>81</v>
      </c>
      <c r="BD1682">
        <v>0</v>
      </c>
      <c r="BE1682" t="s">
        <v>76</v>
      </c>
      <c r="BF1682">
        <v>2.8739653333333335</v>
      </c>
      <c r="BG1682" t="s">
        <v>5838</v>
      </c>
    </row>
    <row r="1683" spans="1:59" x14ac:dyDescent="0.25">
      <c r="A1683" t="s">
        <v>2801</v>
      </c>
      <c r="B1683" t="s">
        <v>156</v>
      </c>
      <c r="C1683">
        <v>6</v>
      </c>
      <c r="D1683">
        <v>13</v>
      </c>
      <c r="E1683" t="s">
        <v>91</v>
      </c>
      <c r="F1683" t="s">
        <v>66</v>
      </c>
      <c r="G1683" t="s">
        <v>67</v>
      </c>
      <c r="H1683" t="s">
        <v>77</v>
      </c>
      <c r="I1683" t="s">
        <v>3794</v>
      </c>
      <c r="J1683" t="s">
        <v>105</v>
      </c>
      <c r="K1683" t="s">
        <v>70</v>
      </c>
      <c r="L1683">
        <v>0</v>
      </c>
      <c r="M1683">
        <v>3542048</v>
      </c>
      <c r="N1683">
        <v>15</v>
      </c>
      <c r="O1683">
        <v>8</v>
      </c>
      <c r="P1683" t="s">
        <v>2787</v>
      </c>
      <c r="Q1683" t="s">
        <v>5015</v>
      </c>
      <c r="R1683">
        <v>2</v>
      </c>
      <c r="S1683" t="s">
        <v>5016</v>
      </c>
      <c r="T1683">
        <v>6</v>
      </c>
      <c r="U1683">
        <v>7</v>
      </c>
      <c r="V1683">
        <v>9</v>
      </c>
      <c r="W1683">
        <v>0</v>
      </c>
      <c r="X1683">
        <v>9</v>
      </c>
      <c r="Y1683">
        <v>8</v>
      </c>
      <c r="Z1683">
        <v>19</v>
      </c>
      <c r="AA1683">
        <v>24</v>
      </c>
      <c r="AB1683">
        <v>50</v>
      </c>
      <c r="AC1683">
        <v>13</v>
      </c>
      <c r="AD1683">
        <v>17</v>
      </c>
      <c r="AE1683">
        <v>16</v>
      </c>
      <c r="AF1683">
        <v>46</v>
      </c>
      <c r="AG1683">
        <v>0</v>
      </c>
      <c r="AH1683">
        <v>37</v>
      </c>
      <c r="AI1683">
        <v>4</v>
      </c>
      <c r="AJ1683">
        <v>21</v>
      </c>
      <c r="AK1683">
        <v>37</v>
      </c>
      <c r="AL1683">
        <v>0</v>
      </c>
      <c r="AM1683">
        <v>0.3</v>
      </c>
      <c r="AN1683">
        <v>1.9090909090909092</v>
      </c>
      <c r="AO1683">
        <v>0</v>
      </c>
      <c r="AP1683" t="s">
        <v>4983</v>
      </c>
      <c r="AQ1683" t="s">
        <v>73</v>
      </c>
      <c r="AR1683" t="s">
        <v>191</v>
      </c>
      <c r="AS1683">
        <v>0</v>
      </c>
      <c r="AT1683">
        <v>0</v>
      </c>
      <c r="AU1683">
        <v>0</v>
      </c>
      <c r="AV1683">
        <v>0</v>
      </c>
      <c r="AW1683">
        <v>0</v>
      </c>
      <c r="AX1683">
        <v>0</v>
      </c>
      <c r="AY1683">
        <v>0</v>
      </c>
      <c r="AZ1683" t="s">
        <v>83</v>
      </c>
      <c r="BA1683">
        <v>15</v>
      </c>
      <c r="BB1683">
        <v>0</v>
      </c>
      <c r="BC1683" t="s">
        <v>75</v>
      </c>
      <c r="BD1683">
        <v>0</v>
      </c>
      <c r="BE1683" t="s">
        <v>76</v>
      </c>
      <c r="BF1683">
        <v>10.157602666666666</v>
      </c>
      <c r="BG1683" t="s">
        <v>5839</v>
      </c>
    </row>
    <row r="1684" spans="1:59" x14ac:dyDescent="0.25">
      <c r="A1684" t="s">
        <v>2802</v>
      </c>
      <c r="B1684" t="s">
        <v>156</v>
      </c>
      <c r="C1684">
        <v>6</v>
      </c>
      <c r="D1684">
        <v>14</v>
      </c>
      <c r="E1684" t="s">
        <v>91</v>
      </c>
      <c r="F1684" t="s">
        <v>66</v>
      </c>
      <c r="G1684" t="s">
        <v>67</v>
      </c>
      <c r="H1684" t="s">
        <v>77</v>
      </c>
      <c r="I1684" t="s">
        <v>3794</v>
      </c>
      <c r="J1684" t="s">
        <v>105</v>
      </c>
      <c r="K1684" t="s">
        <v>70</v>
      </c>
      <c r="L1684">
        <v>0</v>
      </c>
      <c r="M1684">
        <v>3542050</v>
      </c>
      <c r="N1684">
        <v>15</v>
      </c>
      <c r="O1684">
        <v>8</v>
      </c>
      <c r="P1684" t="s">
        <v>2787</v>
      </c>
      <c r="Q1684" t="s">
        <v>5015</v>
      </c>
      <c r="R1684">
        <v>2</v>
      </c>
      <c r="S1684" t="s">
        <v>5016</v>
      </c>
      <c r="T1684">
        <v>4</v>
      </c>
      <c r="U1684">
        <v>8</v>
      </c>
      <c r="V1684">
        <v>9</v>
      </c>
      <c r="W1684">
        <v>0</v>
      </c>
      <c r="X1684">
        <v>9</v>
      </c>
      <c r="Y1684">
        <v>7</v>
      </c>
      <c r="Z1684">
        <v>15</v>
      </c>
      <c r="AA1684">
        <v>24</v>
      </c>
      <c r="AB1684">
        <v>50</v>
      </c>
      <c r="AC1684">
        <v>19</v>
      </c>
      <c r="AD1684">
        <v>16</v>
      </c>
      <c r="AE1684">
        <v>14</v>
      </c>
      <c r="AF1684">
        <v>49</v>
      </c>
      <c r="AG1684">
        <v>0</v>
      </c>
      <c r="AH1684">
        <v>31</v>
      </c>
      <c r="AI1684">
        <v>1</v>
      </c>
      <c r="AJ1684">
        <v>17</v>
      </c>
      <c r="AK1684">
        <v>31</v>
      </c>
      <c r="AL1684">
        <v>0</v>
      </c>
      <c r="AM1684">
        <v>0.3</v>
      </c>
      <c r="AN1684">
        <v>1.5454545454545454</v>
      </c>
      <c r="AO1684">
        <v>0</v>
      </c>
      <c r="AP1684" t="s">
        <v>4983</v>
      </c>
      <c r="AQ1684" t="s">
        <v>73</v>
      </c>
      <c r="AR1684" t="s">
        <v>191</v>
      </c>
      <c r="AS1684">
        <v>0</v>
      </c>
      <c r="AT1684">
        <v>0</v>
      </c>
      <c r="AU1684">
        <v>0</v>
      </c>
      <c r="AV1684">
        <v>0</v>
      </c>
      <c r="AW1684">
        <v>0</v>
      </c>
      <c r="AX1684">
        <v>0</v>
      </c>
      <c r="AY1684">
        <v>0</v>
      </c>
      <c r="AZ1684" t="s">
        <v>83</v>
      </c>
      <c r="BA1684">
        <v>15</v>
      </c>
      <c r="BB1684">
        <v>0</v>
      </c>
      <c r="BC1684" t="s">
        <v>76</v>
      </c>
      <c r="BD1684">
        <v>0</v>
      </c>
      <c r="BE1684" t="s">
        <v>76</v>
      </c>
      <c r="BF1684">
        <v>11.013210666666666</v>
      </c>
      <c r="BG1684" t="s">
        <v>5839</v>
      </c>
    </row>
    <row r="1685" spans="1:59" x14ac:dyDescent="0.25">
      <c r="A1685" t="s">
        <v>2803</v>
      </c>
      <c r="B1685" t="s">
        <v>156</v>
      </c>
      <c r="C1685">
        <v>6</v>
      </c>
      <c r="D1685">
        <v>15</v>
      </c>
      <c r="E1685" t="s">
        <v>91</v>
      </c>
      <c r="F1685" t="s">
        <v>66</v>
      </c>
      <c r="G1685" t="s">
        <v>67</v>
      </c>
      <c r="H1685" t="s">
        <v>77</v>
      </c>
      <c r="I1685" t="s">
        <v>3794</v>
      </c>
      <c r="J1685" t="s">
        <v>105</v>
      </c>
      <c r="K1685" t="s">
        <v>70</v>
      </c>
      <c r="L1685">
        <v>0</v>
      </c>
      <c r="M1685">
        <v>3542052</v>
      </c>
      <c r="N1685">
        <v>15</v>
      </c>
      <c r="O1685">
        <v>8</v>
      </c>
      <c r="P1685" t="s">
        <v>2787</v>
      </c>
      <c r="Q1685" t="s">
        <v>5015</v>
      </c>
      <c r="R1685">
        <v>2</v>
      </c>
      <c r="S1685" t="s">
        <v>5016</v>
      </c>
      <c r="T1685">
        <v>4</v>
      </c>
      <c r="U1685">
        <v>9</v>
      </c>
      <c r="V1685">
        <v>9</v>
      </c>
      <c r="W1685">
        <v>0</v>
      </c>
      <c r="X1685">
        <v>9</v>
      </c>
      <c r="Y1685">
        <v>6</v>
      </c>
      <c r="Z1685">
        <v>15</v>
      </c>
      <c r="AA1685">
        <v>24</v>
      </c>
      <c r="AB1685">
        <v>50</v>
      </c>
      <c r="AC1685">
        <v>20</v>
      </c>
      <c r="AD1685">
        <v>17</v>
      </c>
      <c r="AE1685">
        <v>12</v>
      </c>
      <c r="AF1685">
        <v>49</v>
      </c>
      <c r="AG1685">
        <v>0</v>
      </c>
      <c r="AH1685">
        <v>30</v>
      </c>
      <c r="AI1685">
        <v>1</v>
      </c>
      <c r="AJ1685">
        <v>18</v>
      </c>
      <c r="AK1685">
        <v>30</v>
      </c>
      <c r="AL1685">
        <v>0</v>
      </c>
      <c r="AM1685">
        <v>0.3</v>
      </c>
      <c r="AN1685">
        <v>1.6363636363636365</v>
      </c>
      <c r="AO1685">
        <v>0</v>
      </c>
      <c r="AP1685" t="s">
        <v>4983</v>
      </c>
      <c r="AQ1685" t="s">
        <v>73</v>
      </c>
      <c r="AR1685" t="s">
        <v>191</v>
      </c>
      <c r="AS1685">
        <v>0</v>
      </c>
      <c r="AT1685">
        <v>0</v>
      </c>
      <c r="AU1685">
        <v>0</v>
      </c>
      <c r="AV1685">
        <v>0</v>
      </c>
      <c r="AW1685">
        <v>0</v>
      </c>
      <c r="AX1685">
        <v>0</v>
      </c>
      <c r="AY1685">
        <v>0</v>
      </c>
      <c r="AZ1685" t="s">
        <v>83</v>
      </c>
      <c r="BA1685">
        <v>15</v>
      </c>
      <c r="BB1685">
        <v>0</v>
      </c>
      <c r="BC1685" t="s">
        <v>76</v>
      </c>
      <c r="BD1685">
        <v>0</v>
      </c>
      <c r="BE1685" t="s">
        <v>76</v>
      </c>
      <c r="BF1685">
        <v>9.8724000000000007</v>
      </c>
      <c r="BG1685" t="s">
        <v>5839</v>
      </c>
    </row>
    <row r="1686" spans="1:59" x14ac:dyDescent="0.25">
      <c r="A1686" t="s">
        <v>2804</v>
      </c>
      <c r="B1686" t="s">
        <v>156</v>
      </c>
      <c r="C1686">
        <v>6</v>
      </c>
      <c r="D1686">
        <v>16</v>
      </c>
      <c r="E1686" t="s">
        <v>91</v>
      </c>
      <c r="F1686" t="s">
        <v>66</v>
      </c>
      <c r="G1686" t="s">
        <v>67</v>
      </c>
      <c r="H1686" t="s">
        <v>77</v>
      </c>
      <c r="I1686" t="s">
        <v>3794</v>
      </c>
      <c r="J1686" t="s">
        <v>105</v>
      </c>
      <c r="K1686" t="s">
        <v>70</v>
      </c>
      <c r="L1686">
        <v>0</v>
      </c>
      <c r="M1686">
        <v>3542054</v>
      </c>
      <c r="N1686">
        <v>15</v>
      </c>
      <c r="O1686">
        <v>8</v>
      </c>
      <c r="P1686" t="s">
        <v>2787</v>
      </c>
      <c r="Q1686" t="s">
        <v>5015</v>
      </c>
      <c r="R1686">
        <v>2</v>
      </c>
      <c r="S1686" t="s">
        <v>5016</v>
      </c>
      <c r="T1686">
        <v>6</v>
      </c>
      <c r="U1686">
        <v>6</v>
      </c>
      <c r="V1686">
        <v>12</v>
      </c>
      <c r="W1686">
        <v>0</v>
      </c>
      <c r="X1686">
        <v>12</v>
      </c>
      <c r="Y1686">
        <v>6</v>
      </c>
      <c r="Z1686">
        <v>19</v>
      </c>
      <c r="AA1686">
        <v>24</v>
      </c>
      <c r="AB1686">
        <v>50</v>
      </c>
      <c r="AC1686">
        <v>12</v>
      </c>
      <c r="AD1686">
        <v>22</v>
      </c>
      <c r="AE1686">
        <v>12</v>
      </c>
      <c r="AF1686">
        <v>46</v>
      </c>
      <c r="AG1686">
        <v>0</v>
      </c>
      <c r="AH1686">
        <v>38</v>
      </c>
      <c r="AI1686">
        <v>4</v>
      </c>
      <c r="AJ1686">
        <v>26</v>
      </c>
      <c r="AK1686">
        <v>38</v>
      </c>
      <c r="AL1686">
        <v>0</v>
      </c>
      <c r="AM1686">
        <v>0.3</v>
      </c>
      <c r="AN1686">
        <v>2.3636363636363638</v>
      </c>
      <c r="AO1686">
        <v>0</v>
      </c>
      <c r="AP1686" t="s">
        <v>4983</v>
      </c>
      <c r="AQ1686" t="s">
        <v>73</v>
      </c>
      <c r="AR1686" t="s">
        <v>191</v>
      </c>
      <c r="AS1686">
        <v>0</v>
      </c>
      <c r="AT1686">
        <v>0</v>
      </c>
      <c r="AU1686">
        <v>0</v>
      </c>
      <c r="AV1686">
        <v>0</v>
      </c>
      <c r="AW1686">
        <v>0</v>
      </c>
      <c r="AX1686">
        <v>0</v>
      </c>
      <c r="AY1686">
        <v>0</v>
      </c>
      <c r="AZ1686" t="s">
        <v>83</v>
      </c>
      <c r="BA1686">
        <v>15</v>
      </c>
      <c r="BB1686">
        <v>0</v>
      </c>
      <c r="BC1686" t="s">
        <v>76</v>
      </c>
      <c r="BD1686">
        <v>0</v>
      </c>
      <c r="BE1686" t="s">
        <v>76</v>
      </c>
      <c r="BF1686">
        <v>11.759125333333332</v>
      </c>
      <c r="BG1686" t="s">
        <v>5839</v>
      </c>
    </row>
    <row r="1687" spans="1:59" x14ac:dyDescent="0.25">
      <c r="A1687" t="s">
        <v>2805</v>
      </c>
      <c r="B1687" t="s">
        <v>156</v>
      </c>
      <c r="C1687">
        <v>6</v>
      </c>
      <c r="D1687">
        <v>17</v>
      </c>
      <c r="E1687" t="s">
        <v>91</v>
      </c>
      <c r="F1687" t="s">
        <v>66</v>
      </c>
      <c r="G1687" t="s">
        <v>67</v>
      </c>
      <c r="H1687" t="s">
        <v>68</v>
      </c>
      <c r="I1687" t="s">
        <v>3794</v>
      </c>
      <c r="J1687" t="s">
        <v>3</v>
      </c>
      <c r="K1687" t="s">
        <v>70</v>
      </c>
      <c r="L1687">
        <v>0</v>
      </c>
      <c r="M1687">
        <v>3542056</v>
      </c>
      <c r="N1687">
        <v>20</v>
      </c>
      <c r="O1687">
        <v>8</v>
      </c>
      <c r="P1687" t="s">
        <v>2787</v>
      </c>
      <c r="Q1687" t="s">
        <v>5015</v>
      </c>
      <c r="R1687">
        <v>2</v>
      </c>
      <c r="S1687" t="s">
        <v>5017</v>
      </c>
      <c r="T1687">
        <v>20</v>
      </c>
      <c r="U1687">
        <v>20</v>
      </c>
      <c r="V1687">
        <v>4</v>
      </c>
      <c r="W1687">
        <v>0</v>
      </c>
      <c r="X1687">
        <v>4</v>
      </c>
      <c r="Y1687">
        <v>0</v>
      </c>
      <c r="Z1687">
        <v>20</v>
      </c>
      <c r="AA1687">
        <v>24</v>
      </c>
      <c r="AB1687">
        <v>50</v>
      </c>
      <c r="AC1687">
        <v>40</v>
      </c>
      <c r="AD1687">
        <v>6</v>
      </c>
      <c r="AE1687">
        <v>0</v>
      </c>
      <c r="AF1687">
        <v>46</v>
      </c>
      <c r="AG1687">
        <v>0</v>
      </c>
      <c r="AH1687">
        <v>10</v>
      </c>
      <c r="AI1687">
        <v>4</v>
      </c>
      <c r="AJ1687">
        <v>10</v>
      </c>
      <c r="AK1687">
        <v>10</v>
      </c>
      <c r="AL1687">
        <v>0</v>
      </c>
      <c r="AM1687">
        <v>0.4</v>
      </c>
      <c r="AN1687">
        <v>0.90909090909090917</v>
      </c>
      <c r="AO1687">
        <v>0</v>
      </c>
      <c r="AP1687" t="s">
        <v>4983</v>
      </c>
      <c r="AQ1687" t="s">
        <v>73</v>
      </c>
      <c r="AR1687" t="s">
        <v>191</v>
      </c>
      <c r="AS1687">
        <v>0</v>
      </c>
      <c r="AT1687">
        <v>0</v>
      </c>
      <c r="AU1687">
        <v>0</v>
      </c>
      <c r="AV1687">
        <v>0</v>
      </c>
      <c r="AW1687">
        <v>0</v>
      </c>
      <c r="AX1687">
        <v>0</v>
      </c>
      <c r="AY1687">
        <v>0</v>
      </c>
      <c r="AZ1687" t="s">
        <v>83</v>
      </c>
      <c r="BA1687">
        <v>20</v>
      </c>
      <c r="BB1687">
        <v>0</v>
      </c>
      <c r="BC1687" t="s">
        <v>76</v>
      </c>
      <c r="BD1687">
        <v>0</v>
      </c>
      <c r="BE1687" t="s">
        <v>76</v>
      </c>
      <c r="BF1687">
        <v>10.091786666666666</v>
      </c>
      <c r="BG1687" t="s">
        <v>5839</v>
      </c>
    </row>
    <row r="1688" spans="1:59" x14ac:dyDescent="0.25">
      <c r="A1688" t="s">
        <v>2806</v>
      </c>
      <c r="B1688" t="s">
        <v>156</v>
      </c>
      <c r="C1688">
        <v>6</v>
      </c>
      <c r="D1688">
        <v>18</v>
      </c>
      <c r="E1688" t="s">
        <v>91</v>
      </c>
      <c r="F1688" t="s">
        <v>66</v>
      </c>
      <c r="G1688" t="s">
        <v>67</v>
      </c>
      <c r="H1688" t="s">
        <v>68</v>
      </c>
      <c r="I1688" t="s">
        <v>3794</v>
      </c>
      <c r="J1688" t="s">
        <v>7</v>
      </c>
      <c r="K1688" t="s">
        <v>70</v>
      </c>
      <c r="L1688">
        <v>0</v>
      </c>
      <c r="M1688">
        <v>3542058</v>
      </c>
      <c r="N1688">
        <v>20</v>
      </c>
      <c r="O1688">
        <v>8</v>
      </c>
      <c r="P1688" t="s">
        <v>2787</v>
      </c>
      <c r="Q1688" t="s">
        <v>5015</v>
      </c>
      <c r="R1688">
        <v>2</v>
      </c>
      <c r="S1688" t="s">
        <v>5018</v>
      </c>
      <c r="T1688">
        <v>1</v>
      </c>
      <c r="U1688">
        <v>1</v>
      </c>
      <c r="V1688">
        <v>7</v>
      </c>
      <c r="W1688">
        <v>0</v>
      </c>
      <c r="X1688">
        <v>7</v>
      </c>
      <c r="Y1688">
        <v>2</v>
      </c>
      <c r="Z1688">
        <v>6</v>
      </c>
      <c r="AA1688">
        <v>10</v>
      </c>
      <c r="AB1688">
        <v>50</v>
      </c>
      <c r="AC1688">
        <v>2</v>
      </c>
      <c r="AD1688">
        <v>9</v>
      </c>
      <c r="AE1688">
        <v>2</v>
      </c>
      <c r="AF1688">
        <v>13</v>
      </c>
      <c r="AG1688">
        <v>0</v>
      </c>
      <c r="AH1688">
        <v>48</v>
      </c>
      <c r="AI1688">
        <v>37</v>
      </c>
      <c r="AJ1688">
        <v>46</v>
      </c>
      <c r="AK1688">
        <v>48</v>
      </c>
      <c r="AL1688">
        <v>0</v>
      </c>
      <c r="AM1688">
        <v>0.4</v>
      </c>
      <c r="AN1688">
        <v>4.1818181818181817</v>
      </c>
      <c r="AO1688">
        <v>0</v>
      </c>
      <c r="AP1688" t="s">
        <v>4983</v>
      </c>
      <c r="AQ1688" t="s">
        <v>73</v>
      </c>
      <c r="AR1688" t="s">
        <v>191</v>
      </c>
      <c r="AS1688">
        <v>0</v>
      </c>
      <c r="AT1688">
        <v>0</v>
      </c>
      <c r="AU1688">
        <v>0</v>
      </c>
      <c r="AV1688">
        <v>0</v>
      </c>
      <c r="AW1688">
        <v>0</v>
      </c>
      <c r="AX1688">
        <v>0</v>
      </c>
      <c r="AY1688">
        <v>0</v>
      </c>
      <c r="AZ1688" t="s">
        <v>83</v>
      </c>
      <c r="BA1688">
        <v>20</v>
      </c>
      <c r="BB1688">
        <v>0</v>
      </c>
      <c r="BC1688" t="s">
        <v>76</v>
      </c>
      <c r="BD1688">
        <v>0</v>
      </c>
      <c r="BE1688" t="s">
        <v>76</v>
      </c>
      <c r="BF1688">
        <v>1.985449333333333</v>
      </c>
      <c r="BG1688" t="s">
        <v>5839</v>
      </c>
    </row>
    <row r="1689" spans="1:59" x14ac:dyDescent="0.25">
      <c r="A1689" t="s">
        <v>2807</v>
      </c>
      <c r="B1689" t="s">
        <v>156</v>
      </c>
      <c r="C1689">
        <v>6</v>
      </c>
      <c r="D1689">
        <v>19</v>
      </c>
      <c r="E1689" t="s">
        <v>91</v>
      </c>
      <c r="F1689" t="s">
        <v>66</v>
      </c>
      <c r="G1689" t="s">
        <v>67</v>
      </c>
      <c r="H1689" t="s">
        <v>68</v>
      </c>
      <c r="I1689" t="s">
        <v>3794</v>
      </c>
      <c r="J1689" t="s">
        <v>3</v>
      </c>
      <c r="K1689" t="s">
        <v>70</v>
      </c>
      <c r="L1689">
        <v>0</v>
      </c>
      <c r="M1689">
        <v>3542060</v>
      </c>
      <c r="N1689">
        <v>20</v>
      </c>
      <c r="O1689">
        <v>8</v>
      </c>
      <c r="P1689" t="s">
        <v>2787</v>
      </c>
      <c r="Q1689" t="s">
        <v>5015</v>
      </c>
      <c r="R1689">
        <v>2</v>
      </c>
      <c r="S1689" t="s">
        <v>5017</v>
      </c>
      <c r="T1689">
        <v>13</v>
      </c>
      <c r="U1689">
        <v>15</v>
      </c>
      <c r="V1689">
        <v>7</v>
      </c>
      <c r="W1689">
        <v>0</v>
      </c>
      <c r="X1689">
        <v>7</v>
      </c>
      <c r="Y1689">
        <v>1</v>
      </c>
      <c r="Z1689">
        <v>18</v>
      </c>
      <c r="AA1689">
        <v>23</v>
      </c>
      <c r="AB1689">
        <v>50</v>
      </c>
      <c r="AC1689">
        <v>30</v>
      </c>
      <c r="AD1689">
        <v>12</v>
      </c>
      <c r="AE1689">
        <v>2</v>
      </c>
      <c r="AF1689">
        <v>44</v>
      </c>
      <c r="AG1689">
        <v>0</v>
      </c>
      <c r="AH1689">
        <v>20</v>
      </c>
      <c r="AI1689">
        <v>6</v>
      </c>
      <c r="AJ1689">
        <v>18</v>
      </c>
      <c r="AK1689">
        <v>20</v>
      </c>
      <c r="AL1689">
        <v>0</v>
      </c>
      <c r="AM1689">
        <v>0.4</v>
      </c>
      <c r="AN1689">
        <v>1.6363636363636365</v>
      </c>
      <c r="AO1689">
        <v>0</v>
      </c>
      <c r="AP1689" t="s">
        <v>4983</v>
      </c>
      <c r="AQ1689" t="s">
        <v>73</v>
      </c>
      <c r="AR1689" t="s">
        <v>191</v>
      </c>
      <c r="AS1689">
        <v>0</v>
      </c>
      <c r="AT1689">
        <v>0</v>
      </c>
      <c r="AU1689">
        <v>0</v>
      </c>
      <c r="AV1689">
        <v>0</v>
      </c>
      <c r="AW1689">
        <v>0</v>
      </c>
      <c r="AX1689">
        <v>0</v>
      </c>
      <c r="AY1689">
        <v>0</v>
      </c>
      <c r="AZ1689" t="s">
        <v>83</v>
      </c>
      <c r="BA1689">
        <v>20</v>
      </c>
      <c r="BB1689">
        <v>0</v>
      </c>
      <c r="BC1689" t="s">
        <v>76</v>
      </c>
      <c r="BD1689">
        <v>0</v>
      </c>
      <c r="BE1689" t="s">
        <v>76</v>
      </c>
      <c r="BF1689">
        <v>12.219837333333333</v>
      </c>
      <c r="BG1689" t="s">
        <v>5839</v>
      </c>
    </row>
    <row r="1690" spans="1:59" x14ac:dyDescent="0.25">
      <c r="A1690" t="s">
        <v>2808</v>
      </c>
      <c r="B1690" t="s">
        <v>156</v>
      </c>
      <c r="C1690">
        <v>6</v>
      </c>
      <c r="D1690">
        <v>20</v>
      </c>
      <c r="E1690" t="s">
        <v>91</v>
      </c>
      <c r="F1690" t="s">
        <v>66</v>
      </c>
      <c r="G1690" t="s">
        <v>67</v>
      </c>
      <c r="H1690" t="s">
        <v>68</v>
      </c>
      <c r="I1690" t="s">
        <v>3794</v>
      </c>
      <c r="J1690" t="s">
        <v>3</v>
      </c>
      <c r="K1690" t="s">
        <v>70</v>
      </c>
      <c r="L1690">
        <v>0</v>
      </c>
      <c r="M1690">
        <v>3542062</v>
      </c>
      <c r="N1690">
        <v>20</v>
      </c>
      <c r="O1690">
        <v>8</v>
      </c>
      <c r="P1690" t="s">
        <v>2787</v>
      </c>
      <c r="Q1690" t="s">
        <v>5015</v>
      </c>
      <c r="R1690">
        <v>2</v>
      </c>
      <c r="S1690" t="s">
        <v>5017</v>
      </c>
      <c r="T1690">
        <v>14</v>
      </c>
      <c r="U1690">
        <v>18</v>
      </c>
      <c r="V1690">
        <v>3</v>
      </c>
      <c r="W1690">
        <v>0</v>
      </c>
      <c r="X1690">
        <v>3</v>
      </c>
      <c r="Y1690">
        <v>2</v>
      </c>
      <c r="Z1690">
        <v>18</v>
      </c>
      <c r="AA1690">
        <v>23</v>
      </c>
      <c r="AB1690">
        <v>50</v>
      </c>
      <c r="AC1690">
        <v>34</v>
      </c>
      <c r="AD1690">
        <v>6</v>
      </c>
      <c r="AE1690">
        <v>4</v>
      </c>
      <c r="AF1690">
        <v>44</v>
      </c>
      <c r="AG1690">
        <v>0</v>
      </c>
      <c r="AH1690">
        <v>16</v>
      </c>
      <c r="AI1690">
        <v>6</v>
      </c>
      <c r="AJ1690">
        <v>12</v>
      </c>
      <c r="AK1690">
        <v>16</v>
      </c>
      <c r="AL1690">
        <v>0</v>
      </c>
      <c r="AM1690">
        <v>0.4</v>
      </c>
      <c r="AN1690">
        <v>1.0909090909090908</v>
      </c>
      <c r="AO1690">
        <v>0</v>
      </c>
      <c r="AP1690" t="s">
        <v>4983</v>
      </c>
      <c r="AQ1690" t="s">
        <v>73</v>
      </c>
      <c r="AR1690" t="s">
        <v>191</v>
      </c>
      <c r="AS1690">
        <v>0</v>
      </c>
      <c r="AT1690">
        <v>0</v>
      </c>
      <c r="AU1690">
        <v>0</v>
      </c>
      <c r="AV1690">
        <v>0</v>
      </c>
      <c r="AW1690">
        <v>0</v>
      </c>
      <c r="AX1690">
        <v>0</v>
      </c>
      <c r="AY1690">
        <v>0</v>
      </c>
      <c r="AZ1690" t="s">
        <v>83</v>
      </c>
      <c r="BA1690">
        <v>20</v>
      </c>
      <c r="BB1690">
        <v>0</v>
      </c>
      <c r="BC1690" t="s">
        <v>76</v>
      </c>
      <c r="BD1690">
        <v>0</v>
      </c>
      <c r="BE1690" t="s">
        <v>76</v>
      </c>
      <c r="BF1690">
        <v>13.009629333333336</v>
      </c>
      <c r="BG1690" t="s">
        <v>5839</v>
      </c>
    </row>
    <row r="1691" spans="1:59" x14ac:dyDescent="0.25">
      <c r="A1691" t="s">
        <v>2809</v>
      </c>
      <c r="B1691" t="s">
        <v>156</v>
      </c>
      <c r="C1691">
        <v>6</v>
      </c>
      <c r="D1691">
        <v>21</v>
      </c>
      <c r="E1691" t="s">
        <v>91</v>
      </c>
      <c r="F1691" t="s">
        <v>66</v>
      </c>
      <c r="G1691" t="s">
        <v>67</v>
      </c>
      <c r="H1691" t="s">
        <v>68</v>
      </c>
      <c r="I1691" t="s">
        <v>3794</v>
      </c>
      <c r="J1691" t="s">
        <v>87</v>
      </c>
      <c r="K1691" t="s">
        <v>70</v>
      </c>
      <c r="L1691">
        <v>50</v>
      </c>
      <c r="M1691">
        <v>3532432</v>
      </c>
      <c r="N1691">
        <v>14</v>
      </c>
      <c r="O1691">
        <v>8</v>
      </c>
      <c r="P1691" t="s">
        <v>2787</v>
      </c>
      <c r="Q1691" t="s">
        <v>5015</v>
      </c>
      <c r="R1691">
        <v>2</v>
      </c>
      <c r="S1691" t="s">
        <v>5019</v>
      </c>
      <c r="T1691">
        <v>10</v>
      </c>
      <c r="U1691">
        <v>11</v>
      </c>
      <c r="V1691">
        <v>4</v>
      </c>
      <c r="W1691">
        <v>0</v>
      </c>
      <c r="X1691">
        <v>4</v>
      </c>
      <c r="Y1691">
        <v>1</v>
      </c>
      <c r="Z1691">
        <v>11</v>
      </c>
      <c r="AA1691">
        <v>16</v>
      </c>
      <c r="AB1691">
        <v>50</v>
      </c>
      <c r="AC1691">
        <v>30</v>
      </c>
      <c r="AD1691">
        <v>4</v>
      </c>
      <c r="AE1691">
        <v>2</v>
      </c>
      <c r="AF1691">
        <v>36</v>
      </c>
      <c r="AG1691">
        <v>0</v>
      </c>
      <c r="AH1691">
        <v>20</v>
      </c>
      <c r="AI1691">
        <v>14</v>
      </c>
      <c r="AJ1691">
        <v>18</v>
      </c>
      <c r="AK1691">
        <v>20</v>
      </c>
      <c r="AL1691">
        <v>0</v>
      </c>
      <c r="AM1691">
        <v>0.28000000000000003</v>
      </c>
      <c r="AN1691">
        <v>1.6363636363636365</v>
      </c>
      <c r="AO1691">
        <v>0</v>
      </c>
      <c r="AP1691" t="s">
        <v>4983</v>
      </c>
      <c r="AQ1691" t="s">
        <v>73</v>
      </c>
      <c r="AR1691" t="s">
        <v>191</v>
      </c>
      <c r="AS1691">
        <v>0</v>
      </c>
      <c r="AT1691">
        <v>0</v>
      </c>
      <c r="AU1691">
        <v>0</v>
      </c>
      <c r="AV1691">
        <v>0</v>
      </c>
      <c r="AW1691">
        <v>0</v>
      </c>
      <c r="AX1691">
        <v>0</v>
      </c>
      <c r="AY1691">
        <v>0</v>
      </c>
      <c r="AZ1691" t="s">
        <v>83</v>
      </c>
      <c r="BA1691">
        <v>14</v>
      </c>
      <c r="BB1691">
        <v>0</v>
      </c>
      <c r="BC1691" t="s">
        <v>76</v>
      </c>
      <c r="BD1691">
        <v>0</v>
      </c>
      <c r="BE1691" t="s">
        <v>76</v>
      </c>
      <c r="BF1691">
        <v>5.5504826666666656</v>
      </c>
      <c r="BG1691" t="s">
        <v>5839</v>
      </c>
    </row>
    <row r="1692" spans="1:59" x14ac:dyDescent="0.25">
      <c r="A1692" t="s">
        <v>2810</v>
      </c>
      <c r="B1692" t="s">
        <v>156</v>
      </c>
      <c r="C1692">
        <v>6</v>
      </c>
      <c r="D1692">
        <v>22</v>
      </c>
      <c r="E1692" t="s">
        <v>91</v>
      </c>
      <c r="F1692" t="s">
        <v>66</v>
      </c>
      <c r="G1692" t="s">
        <v>67</v>
      </c>
      <c r="H1692" t="s">
        <v>68</v>
      </c>
      <c r="I1692" t="s">
        <v>3794</v>
      </c>
      <c r="J1692" t="s">
        <v>87</v>
      </c>
      <c r="K1692" t="s">
        <v>70</v>
      </c>
      <c r="L1692">
        <v>50</v>
      </c>
      <c r="M1692">
        <v>3532434</v>
      </c>
      <c r="N1692">
        <v>14</v>
      </c>
      <c r="O1692">
        <v>8</v>
      </c>
      <c r="P1692" t="s">
        <v>2787</v>
      </c>
      <c r="Q1692" t="s">
        <v>5015</v>
      </c>
      <c r="R1692">
        <v>2</v>
      </c>
      <c r="S1692" t="s">
        <v>5019</v>
      </c>
      <c r="T1692">
        <v>10</v>
      </c>
      <c r="U1692">
        <v>11</v>
      </c>
      <c r="V1692">
        <v>4</v>
      </c>
      <c r="W1692">
        <v>0</v>
      </c>
      <c r="X1692">
        <v>4</v>
      </c>
      <c r="Y1692">
        <v>1</v>
      </c>
      <c r="Z1692">
        <v>11</v>
      </c>
      <c r="AA1692">
        <v>16</v>
      </c>
      <c r="AB1692">
        <v>50</v>
      </c>
      <c r="AC1692">
        <v>30</v>
      </c>
      <c r="AD1692">
        <v>4</v>
      </c>
      <c r="AE1692">
        <v>2</v>
      </c>
      <c r="AF1692">
        <v>36</v>
      </c>
      <c r="AG1692">
        <v>0</v>
      </c>
      <c r="AH1692">
        <v>20</v>
      </c>
      <c r="AI1692">
        <v>14</v>
      </c>
      <c r="AJ1692">
        <v>18</v>
      </c>
      <c r="AK1692">
        <v>20</v>
      </c>
      <c r="AL1692">
        <v>0</v>
      </c>
      <c r="AM1692">
        <v>0.28000000000000003</v>
      </c>
      <c r="AN1692">
        <v>1.6363636363636365</v>
      </c>
      <c r="AO1692">
        <v>0</v>
      </c>
      <c r="AP1692" t="s">
        <v>4983</v>
      </c>
      <c r="AQ1692" t="s">
        <v>73</v>
      </c>
      <c r="AR1692" t="s">
        <v>191</v>
      </c>
      <c r="AS1692">
        <v>0</v>
      </c>
      <c r="AT1692">
        <v>0</v>
      </c>
      <c r="AU1692">
        <v>0</v>
      </c>
      <c r="AV1692">
        <v>0</v>
      </c>
      <c r="AW1692">
        <v>0</v>
      </c>
      <c r="AX1692">
        <v>0</v>
      </c>
      <c r="AY1692">
        <v>0</v>
      </c>
      <c r="AZ1692" t="s">
        <v>83</v>
      </c>
      <c r="BA1692">
        <v>14</v>
      </c>
      <c r="BB1692">
        <v>0</v>
      </c>
      <c r="BC1692" t="s">
        <v>76</v>
      </c>
      <c r="BD1692">
        <v>0</v>
      </c>
      <c r="BE1692" t="s">
        <v>76</v>
      </c>
      <c r="BF1692">
        <v>5.7259919999999997</v>
      </c>
      <c r="BG1692" t="s">
        <v>5839</v>
      </c>
    </row>
    <row r="1693" spans="1:59" x14ac:dyDescent="0.25">
      <c r="A1693" t="s">
        <v>2811</v>
      </c>
      <c r="B1693" t="s">
        <v>156</v>
      </c>
      <c r="C1693">
        <v>6</v>
      </c>
      <c r="D1693">
        <v>23</v>
      </c>
      <c r="E1693" t="s">
        <v>91</v>
      </c>
      <c r="F1693" t="s">
        <v>66</v>
      </c>
      <c r="G1693" t="s">
        <v>67</v>
      </c>
      <c r="H1693" t="s">
        <v>68</v>
      </c>
      <c r="I1693" t="s">
        <v>3794</v>
      </c>
      <c r="J1693" t="s">
        <v>87</v>
      </c>
      <c r="K1693" t="s">
        <v>70</v>
      </c>
      <c r="L1693">
        <v>50</v>
      </c>
      <c r="M1693">
        <v>3532436</v>
      </c>
      <c r="N1693">
        <v>14</v>
      </c>
      <c r="O1693">
        <v>8</v>
      </c>
      <c r="P1693" t="s">
        <v>2787</v>
      </c>
      <c r="Q1693" t="s">
        <v>5015</v>
      </c>
      <c r="R1693">
        <v>2</v>
      </c>
      <c r="S1693" t="s">
        <v>5019</v>
      </c>
      <c r="T1693">
        <v>9</v>
      </c>
      <c r="U1693">
        <v>10</v>
      </c>
      <c r="V1693">
        <v>5</v>
      </c>
      <c r="W1693">
        <v>0</v>
      </c>
      <c r="X1693">
        <v>5</v>
      </c>
      <c r="Y1693">
        <v>1</v>
      </c>
      <c r="Z1693">
        <v>11</v>
      </c>
      <c r="AA1693">
        <v>16</v>
      </c>
      <c r="AB1693">
        <v>50</v>
      </c>
      <c r="AC1693">
        <v>29</v>
      </c>
      <c r="AD1693">
        <v>5</v>
      </c>
      <c r="AE1693">
        <v>2</v>
      </c>
      <c r="AF1693">
        <v>36</v>
      </c>
      <c r="AG1693">
        <v>0</v>
      </c>
      <c r="AH1693">
        <v>21</v>
      </c>
      <c r="AI1693">
        <v>14</v>
      </c>
      <c r="AJ1693">
        <v>19</v>
      </c>
      <c r="AK1693">
        <v>21</v>
      </c>
      <c r="AL1693">
        <v>0</v>
      </c>
      <c r="AM1693">
        <v>0.28000000000000003</v>
      </c>
      <c r="AN1693">
        <v>1.7272727272727273</v>
      </c>
      <c r="AO1693">
        <v>0</v>
      </c>
      <c r="AP1693" t="s">
        <v>4983</v>
      </c>
      <c r="AQ1693" t="s">
        <v>73</v>
      </c>
      <c r="AR1693" t="s">
        <v>191</v>
      </c>
      <c r="AS1693">
        <v>0</v>
      </c>
      <c r="AT1693">
        <v>0</v>
      </c>
      <c r="AU1693">
        <v>0</v>
      </c>
      <c r="AV1693">
        <v>0</v>
      </c>
      <c r="AW1693">
        <v>0</v>
      </c>
      <c r="AX1693">
        <v>0</v>
      </c>
      <c r="AY1693">
        <v>0</v>
      </c>
      <c r="AZ1693" t="s">
        <v>83</v>
      </c>
      <c r="BA1693">
        <v>14</v>
      </c>
      <c r="BB1693">
        <v>0</v>
      </c>
      <c r="BC1693" t="s">
        <v>76</v>
      </c>
      <c r="BD1693">
        <v>0</v>
      </c>
      <c r="BE1693" t="s">
        <v>76</v>
      </c>
      <c r="BF1693">
        <v>6.208642666666667</v>
      </c>
      <c r="BG1693" t="s">
        <v>5839</v>
      </c>
    </row>
    <row r="1694" spans="1:59" x14ac:dyDescent="0.25">
      <c r="A1694" t="s">
        <v>2812</v>
      </c>
      <c r="B1694" t="s">
        <v>156</v>
      </c>
      <c r="C1694">
        <v>6</v>
      </c>
      <c r="D1694">
        <v>24</v>
      </c>
      <c r="E1694" t="s">
        <v>91</v>
      </c>
      <c r="F1694" t="s">
        <v>66</v>
      </c>
      <c r="G1694" t="s">
        <v>67</v>
      </c>
      <c r="H1694" t="s">
        <v>68</v>
      </c>
      <c r="I1694" t="s">
        <v>3794</v>
      </c>
      <c r="J1694" t="s">
        <v>87</v>
      </c>
      <c r="K1694" t="s">
        <v>70</v>
      </c>
      <c r="L1694">
        <v>50</v>
      </c>
      <c r="M1694">
        <v>3532438</v>
      </c>
      <c r="N1694">
        <v>14</v>
      </c>
      <c r="O1694">
        <v>8</v>
      </c>
      <c r="P1694" t="s">
        <v>2787</v>
      </c>
      <c r="Q1694" t="s">
        <v>5015</v>
      </c>
      <c r="R1694">
        <v>2</v>
      </c>
      <c r="S1694" t="s">
        <v>5019</v>
      </c>
      <c r="T1694">
        <v>10</v>
      </c>
      <c r="U1694">
        <v>11</v>
      </c>
      <c r="V1694">
        <v>4</v>
      </c>
      <c r="W1694">
        <v>0</v>
      </c>
      <c r="X1694">
        <v>4</v>
      </c>
      <c r="Y1694">
        <v>1</v>
      </c>
      <c r="Z1694">
        <v>11</v>
      </c>
      <c r="AA1694">
        <v>16</v>
      </c>
      <c r="AB1694">
        <v>50</v>
      </c>
      <c r="AC1694">
        <v>30</v>
      </c>
      <c r="AD1694">
        <v>4</v>
      </c>
      <c r="AE1694">
        <v>2</v>
      </c>
      <c r="AF1694">
        <v>36</v>
      </c>
      <c r="AG1694">
        <v>0</v>
      </c>
      <c r="AH1694">
        <v>20</v>
      </c>
      <c r="AI1694">
        <v>14</v>
      </c>
      <c r="AJ1694">
        <v>18</v>
      </c>
      <c r="AK1694">
        <v>20</v>
      </c>
      <c r="AL1694">
        <v>0</v>
      </c>
      <c r="AM1694">
        <v>0.28000000000000003</v>
      </c>
      <c r="AN1694">
        <v>1.6363636363636365</v>
      </c>
      <c r="AO1694">
        <v>0</v>
      </c>
      <c r="AP1694" t="s">
        <v>4983</v>
      </c>
      <c r="AQ1694" t="s">
        <v>73</v>
      </c>
      <c r="AR1694" t="s">
        <v>191</v>
      </c>
      <c r="AS1694">
        <v>0</v>
      </c>
      <c r="AT1694">
        <v>0</v>
      </c>
      <c r="AU1694">
        <v>0</v>
      </c>
      <c r="AV1694">
        <v>0</v>
      </c>
      <c r="AW1694">
        <v>0</v>
      </c>
      <c r="AX1694">
        <v>0</v>
      </c>
      <c r="AY1694">
        <v>0</v>
      </c>
      <c r="AZ1694" t="s">
        <v>83</v>
      </c>
      <c r="BA1694">
        <v>14</v>
      </c>
      <c r="BB1694">
        <v>0</v>
      </c>
      <c r="BC1694" t="s">
        <v>81</v>
      </c>
      <c r="BD1694">
        <v>0</v>
      </c>
      <c r="BE1694" t="s">
        <v>76</v>
      </c>
      <c r="BF1694">
        <v>5.1775253333333326</v>
      </c>
      <c r="BG1694" t="s">
        <v>5839</v>
      </c>
    </row>
    <row r="1695" spans="1:59" x14ac:dyDescent="0.25">
      <c r="A1695" t="s">
        <v>2813</v>
      </c>
      <c r="B1695" t="s">
        <v>156</v>
      </c>
      <c r="C1695">
        <v>6</v>
      </c>
      <c r="D1695">
        <v>25</v>
      </c>
      <c r="E1695" t="s">
        <v>91</v>
      </c>
      <c r="F1695" t="s">
        <v>66</v>
      </c>
      <c r="G1695" t="s">
        <v>67</v>
      </c>
      <c r="H1695" t="s">
        <v>77</v>
      </c>
      <c r="I1695" t="s">
        <v>5</v>
      </c>
      <c r="J1695" t="s">
        <v>93</v>
      </c>
      <c r="K1695" t="s">
        <v>70</v>
      </c>
      <c r="L1695">
        <v>50</v>
      </c>
      <c r="M1695">
        <v>3504191</v>
      </c>
      <c r="N1695">
        <v>0</v>
      </c>
      <c r="O1695">
        <v>8</v>
      </c>
      <c r="P1695" t="s">
        <v>2787</v>
      </c>
      <c r="Q1695" t="s">
        <v>5020</v>
      </c>
      <c r="R1695">
        <v>3</v>
      </c>
      <c r="S1695" t="s">
        <v>5840</v>
      </c>
      <c r="T1695">
        <v>0</v>
      </c>
      <c r="U1695">
        <v>0</v>
      </c>
      <c r="V1695">
        <v>0</v>
      </c>
      <c r="W1695">
        <v>0</v>
      </c>
      <c r="X1695">
        <v>0</v>
      </c>
      <c r="Y1695">
        <v>0</v>
      </c>
      <c r="Z1695">
        <v>0</v>
      </c>
      <c r="AA1695">
        <v>0</v>
      </c>
      <c r="AB1695">
        <v>50</v>
      </c>
      <c r="AC1695">
        <v>0</v>
      </c>
      <c r="AD1695">
        <v>0</v>
      </c>
      <c r="AE1695">
        <v>0</v>
      </c>
      <c r="AF1695">
        <v>0</v>
      </c>
      <c r="AG1695">
        <v>0</v>
      </c>
      <c r="AH1695">
        <v>50</v>
      </c>
      <c r="AI1695">
        <v>50</v>
      </c>
      <c r="AJ1695">
        <v>50</v>
      </c>
      <c r="AK1695">
        <v>50</v>
      </c>
      <c r="AL1695">
        <v>0</v>
      </c>
      <c r="AM1695">
        <v>0</v>
      </c>
      <c r="AN1695">
        <v>4.5454545454545459</v>
      </c>
      <c r="AO1695">
        <v>0</v>
      </c>
      <c r="AP1695" t="s">
        <v>79</v>
      </c>
      <c r="AQ1695" t="s">
        <v>86</v>
      </c>
      <c r="AR1695" t="s">
        <v>191</v>
      </c>
      <c r="AS1695">
        <v>0</v>
      </c>
      <c r="AT1695">
        <v>0</v>
      </c>
      <c r="AU1695">
        <v>0</v>
      </c>
      <c r="AV1695">
        <v>0</v>
      </c>
      <c r="AW1695">
        <v>0</v>
      </c>
      <c r="AX1695">
        <v>0</v>
      </c>
      <c r="AY1695">
        <v>0</v>
      </c>
      <c r="AZ1695" t="s">
        <v>83</v>
      </c>
      <c r="BA1695">
        <v>0</v>
      </c>
      <c r="BB1695">
        <v>0</v>
      </c>
      <c r="BC1695" t="s">
        <v>75</v>
      </c>
      <c r="BD1695">
        <v>1</v>
      </c>
      <c r="BE1695" t="s">
        <v>76</v>
      </c>
      <c r="BF1695">
        <v>0</v>
      </c>
      <c r="BG1695" t="s">
        <v>5841</v>
      </c>
    </row>
    <row r="1696" spans="1:59" x14ac:dyDescent="0.25">
      <c r="A1696" t="s">
        <v>2814</v>
      </c>
      <c r="B1696" t="s">
        <v>156</v>
      </c>
      <c r="C1696">
        <v>6</v>
      </c>
      <c r="D1696">
        <v>26</v>
      </c>
      <c r="E1696" t="s">
        <v>91</v>
      </c>
      <c r="F1696" t="s">
        <v>66</v>
      </c>
      <c r="G1696" t="s">
        <v>67</v>
      </c>
      <c r="H1696" t="s">
        <v>77</v>
      </c>
      <c r="I1696" t="s">
        <v>3794</v>
      </c>
      <c r="J1696" t="s">
        <v>5</v>
      </c>
      <c r="K1696" t="s">
        <v>70</v>
      </c>
      <c r="L1696">
        <v>50</v>
      </c>
      <c r="M1696">
        <v>3504193</v>
      </c>
      <c r="N1696">
        <v>15</v>
      </c>
      <c r="O1696">
        <v>8</v>
      </c>
      <c r="P1696" t="s">
        <v>2787</v>
      </c>
      <c r="Q1696" t="s">
        <v>5020</v>
      </c>
      <c r="R1696">
        <v>3</v>
      </c>
      <c r="S1696" t="s">
        <v>2790</v>
      </c>
      <c r="T1696">
        <v>0</v>
      </c>
      <c r="U1696">
        <v>6</v>
      </c>
      <c r="V1696">
        <v>1</v>
      </c>
      <c r="W1696">
        <v>0</v>
      </c>
      <c r="X1696">
        <v>1</v>
      </c>
      <c r="Y1696">
        <v>0</v>
      </c>
      <c r="Z1696">
        <v>0</v>
      </c>
      <c r="AA1696">
        <v>7</v>
      </c>
      <c r="AB1696">
        <v>50</v>
      </c>
      <c r="AC1696">
        <v>18</v>
      </c>
      <c r="AD1696">
        <v>1</v>
      </c>
      <c r="AE1696">
        <v>0</v>
      </c>
      <c r="AF1696">
        <v>19</v>
      </c>
      <c r="AG1696">
        <v>0</v>
      </c>
      <c r="AH1696">
        <v>32</v>
      </c>
      <c r="AI1696">
        <v>31</v>
      </c>
      <c r="AJ1696">
        <v>32</v>
      </c>
      <c r="AK1696">
        <v>32</v>
      </c>
      <c r="AL1696">
        <v>0</v>
      </c>
      <c r="AM1696">
        <v>0.3</v>
      </c>
      <c r="AN1696">
        <v>2.9090909090909092</v>
      </c>
      <c r="AO1696">
        <v>0</v>
      </c>
      <c r="AP1696" t="s">
        <v>4983</v>
      </c>
      <c r="AQ1696" t="s">
        <v>73</v>
      </c>
      <c r="AR1696" t="s">
        <v>191</v>
      </c>
      <c r="AS1696">
        <v>0</v>
      </c>
      <c r="AT1696">
        <v>0</v>
      </c>
      <c r="AU1696">
        <v>0</v>
      </c>
      <c r="AV1696">
        <v>0</v>
      </c>
      <c r="AW1696">
        <v>0</v>
      </c>
      <c r="AX1696">
        <v>0</v>
      </c>
      <c r="AY1696">
        <v>0</v>
      </c>
      <c r="AZ1696" t="s">
        <v>83</v>
      </c>
      <c r="BA1696">
        <v>15</v>
      </c>
      <c r="BB1696">
        <v>0</v>
      </c>
      <c r="BC1696" t="s">
        <v>76</v>
      </c>
      <c r="BD1696">
        <v>0</v>
      </c>
      <c r="BE1696" t="s">
        <v>76</v>
      </c>
      <c r="BF1696">
        <v>8.4683253333333308</v>
      </c>
      <c r="BG1696" t="s">
        <v>5841</v>
      </c>
    </row>
    <row r="1697" spans="1:59" x14ac:dyDescent="0.25">
      <c r="A1697" t="s">
        <v>2815</v>
      </c>
      <c r="B1697" t="s">
        <v>156</v>
      </c>
      <c r="C1697">
        <v>6</v>
      </c>
      <c r="D1697">
        <v>27</v>
      </c>
      <c r="E1697" t="s">
        <v>91</v>
      </c>
      <c r="F1697" t="s">
        <v>66</v>
      </c>
      <c r="G1697" t="s">
        <v>67</v>
      </c>
      <c r="H1697" t="s">
        <v>77</v>
      </c>
      <c r="I1697" t="s">
        <v>3794</v>
      </c>
      <c r="J1697" t="s">
        <v>5</v>
      </c>
      <c r="K1697" t="s">
        <v>70</v>
      </c>
      <c r="L1697">
        <v>50</v>
      </c>
      <c r="M1697">
        <v>3504195</v>
      </c>
      <c r="N1697">
        <v>15</v>
      </c>
      <c r="O1697">
        <v>8</v>
      </c>
      <c r="P1697" t="s">
        <v>2787</v>
      </c>
      <c r="Q1697" t="s">
        <v>5020</v>
      </c>
      <c r="R1697">
        <v>3</v>
      </c>
      <c r="S1697" t="s">
        <v>2790</v>
      </c>
      <c r="T1697">
        <v>0</v>
      </c>
      <c r="U1697">
        <v>2</v>
      </c>
      <c r="V1697">
        <v>0</v>
      </c>
      <c r="W1697">
        <v>0</v>
      </c>
      <c r="X1697">
        <v>0</v>
      </c>
      <c r="Y1697">
        <v>0</v>
      </c>
      <c r="Z1697">
        <v>0</v>
      </c>
      <c r="AA1697">
        <v>2</v>
      </c>
      <c r="AB1697">
        <v>50</v>
      </c>
      <c r="AC1697">
        <v>26</v>
      </c>
      <c r="AD1697">
        <v>0</v>
      </c>
      <c r="AE1697">
        <v>0</v>
      </c>
      <c r="AF1697">
        <v>26</v>
      </c>
      <c r="AG1697">
        <v>0</v>
      </c>
      <c r="AH1697">
        <v>24</v>
      </c>
      <c r="AI1697">
        <v>24</v>
      </c>
      <c r="AJ1697">
        <v>24</v>
      </c>
      <c r="AK1697">
        <v>24</v>
      </c>
      <c r="AL1697">
        <v>0</v>
      </c>
      <c r="AM1697">
        <v>0.3</v>
      </c>
      <c r="AN1697">
        <v>2.1818181818181817</v>
      </c>
      <c r="AO1697">
        <v>0</v>
      </c>
      <c r="AP1697" t="s">
        <v>4983</v>
      </c>
      <c r="AQ1697" t="s">
        <v>73</v>
      </c>
      <c r="AR1697" t="s">
        <v>191</v>
      </c>
      <c r="AS1697">
        <v>0</v>
      </c>
      <c r="AT1697">
        <v>0</v>
      </c>
      <c r="AU1697">
        <v>0</v>
      </c>
      <c r="AV1697">
        <v>0</v>
      </c>
      <c r="AW1697">
        <v>0</v>
      </c>
      <c r="AX1697">
        <v>0</v>
      </c>
      <c r="AY1697">
        <v>0</v>
      </c>
      <c r="AZ1697" t="s">
        <v>83</v>
      </c>
      <c r="BA1697">
        <v>15</v>
      </c>
      <c r="BB1697">
        <v>0</v>
      </c>
      <c r="BC1697" t="s">
        <v>76</v>
      </c>
      <c r="BD1697">
        <v>0</v>
      </c>
      <c r="BE1697" t="s">
        <v>76</v>
      </c>
      <c r="BF1697">
        <v>7.3275146666666657</v>
      </c>
      <c r="BG1697" t="s">
        <v>5841</v>
      </c>
    </row>
    <row r="1698" spans="1:59" x14ac:dyDescent="0.25">
      <c r="A1698" t="s">
        <v>2816</v>
      </c>
      <c r="B1698" t="s">
        <v>156</v>
      </c>
      <c r="C1698">
        <v>6</v>
      </c>
      <c r="D1698">
        <v>28</v>
      </c>
      <c r="E1698" t="s">
        <v>91</v>
      </c>
      <c r="F1698" t="s">
        <v>66</v>
      </c>
      <c r="G1698" t="s">
        <v>67</v>
      </c>
      <c r="H1698" t="s">
        <v>77</v>
      </c>
      <c r="I1698" t="s">
        <v>3794</v>
      </c>
      <c r="J1698" t="s">
        <v>5</v>
      </c>
      <c r="K1698" t="s">
        <v>70</v>
      </c>
      <c r="L1698">
        <v>50</v>
      </c>
      <c r="M1698">
        <v>3504197</v>
      </c>
      <c r="N1698">
        <v>15</v>
      </c>
      <c r="O1698">
        <v>8</v>
      </c>
      <c r="P1698" t="s">
        <v>2787</v>
      </c>
      <c r="Q1698" t="s">
        <v>5020</v>
      </c>
      <c r="R1698">
        <v>3</v>
      </c>
      <c r="S1698" t="s">
        <v>2790</v>
      </c>
      <c r="T1698">
        <v>0</v>
      </c>
      <c r="U1698">
        <v>2</v>
      </c>
      <c r="V1698">
        <v>0</v>
      </c>
      <c r="W1698">
        <v>0</v>
      </c>
      <c r="X1698">
        <v>0</v>
      </c>
      <c r="Y1698">
        <v>0</v>
      </c>
      <c r="Z1698">
        <v>0</v>
      </c>
      <c r="AA1698">
        <v>2</v>
      </c>
      <c r="AB1698">
        <v>50</v>
      </c>
      <c r="AC1698">
        <v>26</v>
      </c>
      <c r="AD1698">
        <v>0</v>
      </c>
      <c r="AE1698">
        <v>0</v>
      </c>
      <c r="AF1698">
        <v>26</v>
      </c>
      <c r="AG1698">
        <v>0</v>
      </c>
      <c r="AH1698">
        <v>24</v>
      </c>
      <c r="AI1698">
        <v>24</v>
      </c>
      <c r="AJ1698">
        <v>24</v>
      </c>
      <c r="AK1698">
        <v>24</v>
      </c>
      <c r="AL1698">
        <v>0</v>
      </c>
      <c r="AM1698">
        <v>0.3</v>
      </c>
      <c r="AN1698">
        <v>2.1818181818181817</v>
      </c>
      <c r="AO1698">
        <v>0</v>
      </c>
      <c r="AP1698" t="s">
        <v>4983</v>
      </c>
      <c r="AQ1698" t="s">
        <v>73</v>
      </c>
      <c r="AR1698" t="s">
        <v>191</v>
      </c>
      <c r="AS1698">
        <v>0</v>
      </c>
      <c r="AT1698">
        <v>0</v>
      </c>
      <c r="AU1698">
        <v>0</v>
      </c>
      <c r="AV1698">
        <v>0</v>
      </c>
      <c r="AW1698">
        <v>0</v>
      </c>
      <c r="AX1698">
        <v>0</v>
      </c>
      <c r="AY1698">
        <v>0</v>
      </c>
      <c r="AZ1698" t="s">
        <v>83</v>
      </c>
      <c r="BA1698">
        <v>15</v>
      </c>
      <c r="BB1698">
        <v>0</v>
      </c>
      <c r="BC1698" t="s">
        <v>76</v>
      </c>
      <c r="BD1698">
        <v>0</v>
      </c>
      <c r="BE1698" t="s">
        <v>76</v>
      </c>
      <c r="BF1698">
        <v>7.810165333333333</v>
      </c>
      <c r="BG1698" t="s">
        <v>5841</v>
      </c>
    </row>
    <row r="1699" spans="1:59" x14ac:dyDescent="0.25">
      <c r="A1699" t="s">
        <v>2817</v>
      </c>
      <c r="B1699" t="s">
        <v>156</v>
      </c>
      <c r="C1699">
        <v>6</v>
      </c>
      <c r="D1699">
        <v>29</v>
      </c>
      <c r="E1699" t="s">
        <v>91</v>
      </c>
      <c r="F1699" t="s">
        <v>66</v>
      </c>
      <c r="G1699" t="s">
        <v>67</v>
      </c>
      <c r="H1699" t="s">
        <v>77</v>
      </c>
      <c r="I1699" t="s">
        <v>3794</v>
      </c>
      <c r="J1699" t="s">
        <v>5</v>
      </c>
      <c r="K1699" t="s">
        <v>70</v>
      </c>
      <c r="L1699">
        <v>50</v>
      </c>
      <c r="M1699">
        <v>3504199</v>
      </c>
      <c r="N1699">
        <v>15</v>
      </c>
      <c r="O1699">
        <v>8</v>
      </c>
      <c r="P1699" t="s">
        <v>2787</v>
      </c>
      <c r="Q1699" t="s">
        <v>5020</v>
      </c>
      <c r="R1699">
        <v>3</v>
      </c>
      <c r="S1699" t="s">
        <v>2790</v>
      </c>
      <c r="T1699">
        <v>0</v>
      </c>
      <c r="U1699">
        <v>3</v>
      </c>
      <c r="V1699">
        <v>3</v>
      </c>
      <c r="W1699">
        <v>0</v>
      </c>
      <c r="X1699">
        <v>3</v>
      </c>
      <c r="Y1699">
        <v>0</v>
      </c>
      <c r="Z1699">
        <v>1</v>
      </c>
      <c r="AA1699">
        <v>6</v>
      </c>
      <c r="AB1699">
        <v>50</v>
      </c>
      <c r="AC1699">
        <v>3</v>
      </c>
      <c r="AD1699">
        <v>27</v>
      </c>
      <c r="AE1699">
        <v>0</v>
      </c>
      <c r="AF1699">
        <v>30</v>
      </c>
      <c r="AG1699">
        <v>0</v>
      </c>
      <c r="AH1699">
        <v>47</v>
      </c>
      <c r="AI1699">
        <v>20</v>
      </c>
      <c r="AJ1699">
        <v>47</v>
      </c>
      <c r="AK1699">
        <v>47</v>
      </c>
      <c r="AL1699">
        <v>0</v>
      </c>
      <c r="AM1699">
        <v>0.3</v>
      </c>
      <c r="AN1699">
        <v>4.2727272727272725</v>
      </c>
      <c r="AO1699">
        <v>0</v>
      </c>
      <c r="AP1699" t="s">
        <v>4983</v>
      </c>
      <c r="AQ1699" t="s">
        <v>73</v>
      </c>
      <c r="AR1699" t="s">
        <v>191</v>
      </c>
      <c r="AS1699">
        <v>0</v>
      </c>
      <c r="AT1699">
        <v>0</v>
      </c>
      <c r="AU1699">
        <v>0</v>
      </c>
      <c r="AV1699">
        <v>0</v>
      </c>
      <c r="AW1699">
        <v>0</v>
      </c>
      <c r="AX1699">
        <v>0</v>
      </c>
      <c r="AY1699">
        <v>0</v>
      </c>
      <c r="AZ1699" t="s">
        <v>83</v>
      </c>
      <c r="BA1699">
        <v>15</v>
      </c>
      <c r="BB1699">
        <v>0</v>
      </c>
      <c r="BC1699" t="s">
        <v>76</v>
      </c>
      <c r="BD1699">
        <v>0</v>
      </c>
      <c r="BE1699" t="s">
        <v>76</v>
      </c>
      <c r="BF1699">
        <v>10.311173333333333</v>
      </c>
      <c r="BG1699" t="s">
        <v>5841</v>
      </c>
    </row>
    <row r="1700" spans="1:59" x14ac:dyDescent="0.25">
      <c r="A1700" t="s">
        <v>2818</v>
      </c>
      <c r="B1700" t="s">
        <v>156</v>
      </c>
      <c r="C1700">
        <v>6</v>
      </c>
      <c r="D1700">
        <v>30</v>
      </c>
      <c r="E1700" t="s">
        <v>91</v>
      </c>
      <c r="F1700" t="s">
        <v>66</v>
      </c>
      <c r="G1700" t="s">
        <v>67</v>
      </c>
      <c r="H1700" t="s">
        <v>77</v>
      </c>
      <c r="I1700" t="s">
        <v>3794</v>
      </c>
      <c r="J1700" t="s">
        <v>5</v>
      </c>
      <c r="K1700" t="s">
        <v>70</v>
      </c>
      <c r="L1700">
        <v>50</v>
      </c>
      <c r="M1700">
        <v>3504201</v>
      </c>
      <c r="N1700">
        <v>15</v>
      </c>
      <c r="O1700">
        <v>8</v>
      </c>
      <c r="P1700" t="s">
        <v>2787</v>
      </c>
      <c r="Q1700" t="s">
        <v>5020</v>
      </c>
      <c r="R1700">
        <v>3</v>
      </c>
      <c r="S1700" t="s">
        <v>2790</v>
      </c>
      <c r="T1700">
        <v>0</v>
      </c>
      <c r="U1700">
        <v>7</v>
      </c>
      <c r="V1700">
        <v>1</v>
      </c>
      <c r="W1700">
        <v>0</v>
      </c>
      <c r="X1700">
        <v>1</v>
      </c>
      <c r="Y1700">
        <v>0</v>
      </c>
      <c r="Z1700">
        <v>0</v>
      </c>
      <c r="AA1700">
        <v>8</v>
      </c>
      <c r="AB1700">
        <v>50</v>
      </c>
      <c r="AC1700">
        <v>12</v>
      </c>
      <c r="AD1700">
        <v>1</v>
      </c>
      <c r="AE1700">
        <v>0</v>
      </c>
      <c r="AF1700">
        <v>13</v>
      </c>
      <c r="AG1700">
        <v>0</v>
      </c>
      <c r="AH1700">
        <v>38</v>
      </c>
      <c r="AI1700">
        <v>37</v>
      </c>
      <c r="AJ1700">
        <v>38</v>
      </c>
      <c r="AK1700">
        <v>38</v>
      </c>
      <c r="AL1700">
        <v>0</v>
      </c>
      <c r="AM1700">
        <v>0.3</v>
      </c>
      <c r="AN1700">
        <v>3.4545454545454546</v>
      </c>
      <c r="AO1700">
        <v>0</v>
      </c>
      <c r="AP1700" t="s">
        <v>4983</v>
      </c>
      <c r="AQ1700" t="s">
        <v>73</v>
      </c>
      <c r="AR1700" t="s">
        <v>191</v>
      </c>
      <c r="AS1700">
        <v>0</v>
      </c>
      <c r="AT1700">
        <v>0</v>
      </c>
      <c r="AU1700">
        <v>0</v>
      </c>
      <c r="AV1700">
        <v>0</v>
      </c>
      <c r="AW1700">
        <v>0</v>
      </c>
      <c r="AX1700">
        <v>0</v>
      </c>
      <c r="AY1700">
        <v>0</v>
      </c>
      <c r="AZ1700" t="s">
        <v>83</v>
      </c>
      <c r="BA1700">
        <v>15</v>
      </c>
      <c r="BB1700">
        <v>0</v>
      </c>
      <c r="BC1700" t="s">
        <v>76</v>
      </c>
      <c r="BD1700">
        <v>0</v>
      </c>
      <c r="BE1700" t="s">
        <v>76</v>
      </c>
      <c r="BF1700">
        <v>3.7515119999999991</v>
      </c>
      <c r="BG1700" t="s">
        <v>5841</v>
      </c>
    </row>
    <row r="1701" spans="1:59" x14ac:dyDescent="0.25">
      <c r="A1701" t="s">
        <v>2819</v>
      </c>
      <c r="B1701" t="s">
        <v>156</v>
      </c>
      <c r="C1701">
        <v>6</v>
      </c>
      <c r="D1701">
        <v>31</v>
      </c>
      <c r="E1701" t="s">
        <v>91</v>
      </c>
      <c r="F1701" t="s">
        <v>66</v>
      </c>
      <c r="G1701" t="s">
        <v>67</v>
      </c>
      <c r="H1701" t="s">
        <v>77</v>
      </c>
      <c r="I1701" t="s">
        <v>3794</v>
      </c>
      <c r="J1701" t="s">
        <v>5</v>
      </c>
      <c r="K1701" t="s">
        <v>70</v>
      </c>
      <c r="L1701">
        <v>50</v>
      </c>
      <c r="M1701">
        <v>3504203</v>
      </c>
      <c r="N1701">
        <v>15</v>
      </c>
      <c r="O1701">
        <v>8</v>
      </c>
      <c r="P1701" t="s">
        <v>2787</v>
      </c>
      <c r="Q1701" t="s">
        <v>5020</v>
      </c>
      <c r="R1701">
        <v>3</v>
      </c>
      <c r="S1701" t="s">
        <v>2790</v>
      </c>
      <c r="T1701">
        <v>0</v>
      </c>
      <c r="U1701">
        <v>3</v>
      </c>
      <c r="V1701">
        <v>14</v>
      </c>
      <c r="W1701">
        <v>0</v>
      </c>
      <c r="X1701">
        <v>14</v>
      </c>
      <c r="Y1701">
        <v>0</v>
      </c>
      <c r="Z1701">
        <v>0</v>
      </c>
      <c r="AA1701">
        <v>17</v>
      </c>
      <c r="AB1701">
        <v>50</v>
      </c>
      <c r="AC1701">
        <v>5</v>
      </c>
      <c r="AD1701">
        <v>16</v>
      </c>
      <c r="AE1701">
        <v>0</v>
      </c>
      <c r="AF1701">
        <v>21</v>
      </c>
      <c r="AG1701">
        <v>0</v>
      </c>
      <c r="AH1701">
        <v>45</v>
      </c>
      <c r="AI1701">
        <v>29</v>
      </c>
      <c r="AJ1701">
        <v>45</v>
      </c>
      <c r="AK1701">
        <v>45</v>
      </c>
      <c r="AL1701">
        <v>0</v>
      </c>
      <c r="AM1701">
        <v>0.3</v>
      </c>
      <c r="AN1701">
        <v>4.0909090909090908</v>
      </c>
      <c r="AO1701">
        <v>0</v>
      </c>
      <c r="AP1701" t="s">
        <v>4983</v>
      </c>
      <c r="AQ1701" t="s">
        <v>73</v>
      </c>
      <c r="AR1701" t="s">
        <v>191</v>
      </c>
      <c r="AS1701">
        <v>0</v>
      </c>
      <c r="AT1701">
        <v>0</v>
      </c>
      <c r="AU1701">
        <v>0</v>
      </c>
      <c r="AV1701">
        <v>0</v>
      </c>
      <c r="AW1701">
        <v>0</v>
      </c>
      <c r="AX1701">
        <v>0</v>
      </c>
      <c r="AY1701">
        <v>0</v>
      </c>
      <c r="AZ1701" t="s">
        <v>83</v>
      </c>
      <c r="BA1701">
        <v>15</v>
      </c>
      <c r="BB1701">
        <v>0</v>
      </c>
      <c r="BC1701" t="s">
        <v>76</v>
      </c>
      <c r="BD1701">
        <v>0</v>
      </c>
      <c r="BE1701" t="s">
        <v>76</v>
      </c>
      <c r="BF1701">
        <v>2.4351919999999998</v>
      </c>
      <c r="BG1701" t="s">
        <v>5841</v>
      </c>
    </row>
    <row r="1702" spans="1:59" x14ac:dyDescent="0.25">
      <c r="A1702" t="s">
        <v>2820</v>
      </c>
      <c r="B1702" t="s">
        <v>156</v>
      </c>
      <c r="C1702">
        <v>6</v>
      </c>
      <c r="D1702">
        <v>32</v>
      </c>
      <c r="E1702" t="s">
        <v>91</v>
      </c>
      <c r="F1702" t="s">
        <v>66</v>
      </c>
      <c r="G1702" t="s">
        <v>67</v>
      </c>
      <c r="H1702" t="s">
        <v>77</v>
      </c>
      <c r="I1702" t="s">
        <v>3794</v>
      </c>
      <c r="J1702" t="s">
        <v>5</v>
      </c>
      <c r="K1702" t="s">
        <v>70</v>
      </c>
      <c r="L1702">
        <v>50</v>
      </c>
      <c r="M1702">
        <v>3504205</v>
      </c>
      <c r="N1702">
        <v>15</v>
      </c>
      <c r="O1702">
        <v>8</v>
      </c>
      <c r="P1702" t="s">
        <v>2787</v>
      </c>
      <c r="Q1702" t="s">
        <v>5020</v>
      </c>
      <c r="R1702">
        <v>3</v>
      </c>
      <c r="S1702" t="s">
        <v>2790</v>
      </c>
      <c r="T1702">
        <v>4</v>
      </c>
      <c r="U1702">
        <v>11</v>
      </c>
      <c r="V1702">
        <v>5</v>
      </c>
      <c r="W1702">
        <v>0</v>
      </c>
      <c r="X1702">
        <v>5</v>
      </c>
      <c r="Y1702">
        <v>0</v>
      </c>
      <c r="Z1702">
        <v>4</v>
      </c>
      <c r="AA1702">
        <v>16</v>
      </c>
      <c r="AB1702">
        <v>50</v>
      </c>
      <c r="AC1702">
        <v>19</v>
      </c>
      <c r="AD1702">
        <v>9</v>
      </c>
      <c r="AE1702">
        <v>0</v>
      </c>
      <c r="AF1702">
        <v>28</v>
      </c>
      <c r="AG1702">
        <v>0</v>
      </c>
      <c r="AH1702">
        <v>31</v>
      </c>
      <c r="AI1702">
        <v>22</v>
      </c>
      <c r="AJ1702">
        <v>31</v>
      </c>
      <c r="AK1702">
        <v>31</v>
      </c>
      <c r="AL1702">
        <v>0</v>
      </c>
      <c r="AM1702">
        <v>0.3</v>
      </c>
      <c r="AN1702">
        <v>2.8181818181818183</v>
      </c>
      <c r="AO1702">
        <v>0</v>
      </c>
      <c r="AP1702" t="s">
        <v>4983</v>
      </c>
      <c r="AQ1702" t="s">
        <v>73</v>
      </c>
      <c r="AR1702" t="s">
        <v>191</v>
      </c>
      <c r="AS1702">
        <v>0</v>
      </c>
      <c r="AT1702">
        <v>0</v>
      </c>
      <c r="AU1702">
        <v>0</v>
      </c>
      <c r="AV1702">
        <v>0</v>
      </c>
      <c r="AW1702">
        <v>0</v>
      </c>
      <c r="AX1702">
        <v>0</v>
      </c>
      <c r="AY1702">
        <v>0</v>
      </c>
      <c r="AZ1702" t="s">
        <v>83</v>
      </c>
      <c r="BA1702">
        <v>15</v>
      </c>
      <c r="BB1702">
        <v>0</v>
      </c>
      <c r="BC1702" t="s">
        <v>76</v>
      </c>
      <c r="BD1702">
        <v>0</v>
      </c>
      <c r="BE1702" t="s">
        <v>76</v>
      </c>
      <c r="BF1702">
        <v>3.1372293333333334</v>
      </c>
      <c r="BG1702" t="s">
        <v>5841</v>
      </c>
    </row>
    <row r="1703" spans="1:59" x14ac:dyDescent="0.25">
      <c r="A1703" t="s">
        <v>2821</v>
      </c>
      <c r="B1703" t="s">
        <v>156</v>
      </c>
      <c r="C1703">
        <v>6</v>
      </c>
      <c r="D1703">
        <v>33</v>
      </c>
      <c r="E1703" t="s">
        <v>91</v>
      </c>
      <c r="F1703" t="s">
        <v>66</v>
      </c>
      <c r="G1703" t="s">
        <v>67</v>
      </c>
      <c r="H1703" t="s">
        <v>77</v>
      </c>
      <c r="I1703" t="s">
        <v>3794</v>
      </c>
      <c r="J1703" t="s">
        <v>5</v>
      </c>
      <c r="K1703" t="s">
        <v>70</v>
      </c>
      <c r="L1703">
        <v>50</v>
      </c>
      <c r="M1703">
        <v>3504207</v>
      </c>
      <c r="N1703">
        <v>15</v>
      </c>
      <c r="O1703">
        <v>8</v>
      </c>
      <c r="P1703" t="s">
        <v>2787</v>
      </c>
      <c r="Q1703" t="s">
        <v>5020</v>
      </c>
      <c r="R1703">
        <v>3</v>
      </c>
      <c r="S1703" t="s">
        <v>2790</v>
      </c>
      <c r="T1703">
        <v>0</v>
      </c>
      <c r="U1703">
        <v>7</v>
      </c>
      <c r="V1703">
        <v>6</v>
      </c>
      <c r="W1703">
        <v>0</v>
      </c>
      <c r="X1703">
        <v>6</v>
      </c>
      <c r="Y1703">
        <v>1</v>
      </c>
      <c r="Z1703">
        <v>0</v>
      </c>
      <c r="AA1703">
        <v>14</v>
      </c>
      <c r="AB1703">
        <v>50</v>
      </c>
      <c r="AC1703">
        <v>12</v>
      </c>
      <c r="AD1703">
        <v>9</v>
      </c>
      <c r="AE1703">
        <v>1</v>
      </c>
      <c r="AF1703">
        <v>22</v>
      </c>
      <c r="AG1703">
        <v>0</v>
      </c>
      <c r="AH1703">
        <v>38</v>
      </c>
      <c r="AI1703">
        <v>28</v>
      </c>
      <c r="AJ1703">
        <v>37</v>
      </c>
      <c r="AK1703">
        <v>38</v>
      </c>
      <c r="AL1703">
        <v>0</v>
      </c>
      <c r="AM1703">
        <v>0.3</v>
      </c>
      <c r="AN1703">
        <v>3.3636363636363638</v>
      </c>
      <c r="AO1703">
        <v>0</v>
      </c>
      <c r="AP1703" t="s">
        <v>4983</v>
      </c>
      <c r="AQ1703" t="s">
        <v>73</v>
      </c>
      <c r="AR1703" t="s">
        <v>191</v>
      </c>
      <c r="AS1703">
        <v>0</v>
      </c>
      <c r="AT1703">
        <v>0</v>
      </c>
      <c r="AU1703">
        <v>0</v>
      </c>
      <c r="AV1703">
        <v>0</v>
      </c>
      <c r="AW1703">
        <v>0</v>
      </c>
      <c r="AX1703">
        <v>0</v>
      </c>
      <c r="AY1703">
        <v>0</v>
      </c>
      <c r="AZ1703" t="s">
        <v>83</v>
      </c>
      <c r="BA1703">
        <v>15</v>
      </c>
      <c r="BB1703">
        <v>0</v>
      </c>
      <c r="BC1703" t="s">
        <v>76</v>
      </c>
      <c r="BD1703">
        <v>0</v>
      </c>
      <c r="BE1703" t="s">
        <v>76</v>
      </c>
      <c r="BF1703">
        <v>3.3895240000000002</v>
      </c>
      <c r="BG1703" t="s">
        <v>5841</v>
      </c>
    </row>
    <row r="1704" spans="1:59" x14ac:dyDescent="0.25">
      <c r="A1704" t="s">
        <v>2822</v>
      </c>
      <c r="B1704" t="s">
        <v>156</v>
      </c>
      <c r="C1704">
        <v>6</v>
      </c>
      <c r="D1704">
        <v>34</v>
      </c>
      <c r="E1704" t="s">
        <v>91</v>
      </c>
      <c r="F1704" t="s">
        <v>66</v>
      </c>
      <c r="G1704" t="s">
        <v>67</v>
      </c>
      <c r="H1704" t="s">
        <v>68</v>
      </c>
      <c r="I1704" t="s">
        <v>3794</v>
      </c>
      <c r="J1704" t="s">
        <v>3</v>
      </c>
      <c r="K1704" t="s">
        <v>70</v>
      </c>
      <c r="L1704">
        <v>0</v>
      </c>
      <c r="M1704">
        <v>3545858</v>
      </c>
      <c r="N1704">
        <v>20</v>
      </c>
      <c r="O1704">
        <v>8</v>
      </c>
      <c r="P1704" t="s">
        <v>2787</v>
      </c>
      <c r="Q1704" t="s">
        <v>5020</v>
      </c>
      <c r="R1704">
        <v>3</v>
      </c>
      <c r="S1704" t="s">
        <v>5021</v>
      </c>
      <c r="T1704">
        <v>21</v>
      </c>
      <c r="U1704">
        <v>21</v>
      </c>
      <c r="V1704">
        <v>4</v>
      </c>
      <c r="W1704">
        <v>0</v>
      </c>
      <c r="X1704">
        <v>4</v>
      </c>
      <c r="Y1704">
        <v>0</v>
      </c>
      <c r="Z1704">
        <v>21</v>
      </c>
      <c r="AA1704">
        <v>25</v>
      </c>
      <c r="AB1704">
        <v>50</v>
      </c>
      <c r="AC1704">
        <v>42</v>
      </c>
      <c r="AD1704">
        <v>6</v>
      </c>
      <c r="AE1704">
        <v>0</v>
      </c>
      <c r="AF1704">
        <v>48</v>
      </c>
      <c r="AG1704">
        <v>0</v>
      </c>
      <c r="AH1704">
        <v>8</v>
      </c>
      <c r="AI1704">
        <v>2</v>
      </c>
      <c r="AJ1704">
        <v>8</v>
      </c>
      <c r="AK1704">
        <v>8</v>
      </c>
      <c r="AL1704">
        <v>0</v>
      </c>
      <c r="AM1704">
        <v>0.4</v>
      </c>
      <c r="AN1704">
        <v>0.72727272727272729</v>
      </c>
      <c r="AO1704">
        <v>0</v>
      </c>
      <c r="AP1704" t="s">
        <v>4983</v>
      </c>
      <c r="AQ1704" t="s">
        <v>73</v>
      </c>
      <c r="AR1704" t="s">
        <v>191</v>
      </c>
      <c r="AS1704">
        <v>0</v>
      </c>
      <c r="AT1704">
        <v>0</v>
      </c>
      <c r="AU1704">
        <v>0</v>
      </c>
      <c r="AV1704">
        <v>0</v>
      </c>
      <c r="AW1704">
        <v>0</v>
      </c>
      <c r="AX1704">
        <v>0</v>
      </c>
      <c r="AY1704">
        <v>0</v>
      </c>
      <c r="AZ1704" t="s">
        <v>83</v>
      </c>
      <c r="BA1704">
        <v>20</v>
      </c>
      <c r="BB1704">
        <v>0</v>
      </c>
      <c r="BC1704" t="s">
        <v>76</v>
      </c>
      <c r="BD1704">
        <v>0</v>
      </c>
      <c r="BE1704" t="s">
        <v>76</v>
      </c>
      <c r="BF1704">
        <v>10.574437333333332</v>
      </c>
      <c r="BG1704" t="s">
        <v>5841</v>
      </c>
    </row>
    <row r="1705" spans="1:59" x14ac:dyDescent="0.25">
      <c r="A1705" t="s">
        <v>2823</v>
      </c>
      <c r="B1705" t="s">
        <v>156</v>
      </c>
      <c r="C1705">
        <v>6</v>
      </c>
      <c r="D1705">
        <v>35</v>
      </c>
      <c r="E1705" t="s">
        <v>91</v>
      </c>
      <c r="F1705" t="s">
        <v>66</v>
      </c>
      <c r="G1705" t="s">
        <v>67</v>
      </c>
      <c r="H1705" t="s">
        <v>68</v>
      </c>
      <c r="I1705" t="s">
        <v>6</v>
      </c>
      <c r="J1705" t="s">
        <v>1518</v>
      </c>
      <c r="K1705" t="s">
        <v>70</v>
      </c>
      <c r="L1705">
        <v>50</v>
      </c>
      <c r="M1705">
        <v>3504211</v>
      </c>
      <c r="N1705">
        <v>20</v>
      </c>
      <c r="O1705">
        <v>8</v>
      </c>
      <c r="P1705" t="s">
        <v>2787</v>
      </c>
      <c r="Q1705" t="s">
        <v>5020</v>
      </c>
      <c r="R1705">
        <v>3</v>
      </c>
      <c r="S1705" t="s">
        <v>5837</v>
      </c>
      <c r="T1705">
        <v>2</v>
      </c>
      <c r="U1705">
        <v>5</v>
      </c>
      <c r="V1705">
        <v>0</v>
      </c>
      <c r="W1705">
        <v>0</v>
      </c>
      <c r="X1705">
        <v>0</v>
      </c>
      <c r="Y1705">
        <v>0</v>
      </c>
      <c r="Z1705">
        <v>2</v>
      </c>
      <c r="AA1705">
        <v>5</v>
      </c>
      <c r="AB1705">
        <v>50</v>
      </c>
      <c r="AC1705">
        <v>21</v>
      </c>
      <c r="AD1705">
        <v>0</v>
      </c>
      <c r="AE1705">
        <v>0</v>
      </c>
      <c r="AF1705">
        <v>21</v>
      </c>
      <c r="AG1705">
        <v>0</v>
      </c>
      <c r="AH1705">
        <v>29</v>
      </c>
      <c r="AI1705">
        <v>29</v>
      </c>
      <c r="AJ1705">
        <v>29</v>
      </c>
      <c r="AK1705">
        <v>29</v>
      </c>
      <c r="AL1705">
        <v>0</v>
      </c>
      <c r="AM1705">
        <v>0.4</v>
      </c>
      <c r="AN1705">
        <v>2.6363636363636362</v>
      </c>
      <c r="AO1705">
        <v>0</v>
      </c>
      <c r="AP1705" t="s">
        <v>103</v>
      </c>
      <c r="AQ1705" t="s">
        <v>73</v>
      </c>
      <c r="AR1705" t="s">
        <v>191</v>
      </c>
      <c r="AS1705">
        <v>0</v>
      </c>
      <c r="AT1705">
        <v>0</v>
      </c>
      <c r="AU1705">
        <v>0</v>
      </c>
      <c r="AV1705">
        <v>0</v>
      </c>
      <c r="AW1705">
        <v>0</v>
      </c>
      <c r="AX1705">
        <v>0</v>
      </c>
      <c r="AY1705">
        <v>0</v>
      </c>
      <c r="AZ1705" t="s">
        <v>80</v>
      </c>
      <c r="BA1705">
        <v>20</v>
      </c>
      <c r="BB1705">
        <v>0</v>
      </c>
      <c r="BC1705" t="s">
        <v>76</v>
      </c>
      <c r="BD1705">
        <v>0</v>
      </c>
      <c r="BE1705" t="s">
        <v>76</v>
      </c>
      <c r="BF1705">
        <v>5.5285439999999992</v>
      </c>
      <c r="BG1705" t="s">
        <v>5841</v>
      </c>
    </row>
    <row r="1706" spans="1:59" x14ac:dyDescent="0.25">
      <c r="A1706" t="s">
        <v>2824</v>
      </c>
      <c r="B1706" t="s">
        <v>156</v>
      </c>
      <c r="C1706">
        <v>6</v>
      </c>
      <c r="D1706">
        <v>36</v>
      </c>
      <c r="E1706" t="s">
        <v>91</v>
      </c>
      <c r="F1706" t="s">
        <v>66</v>
      </c>
      <c r="G1706" t="s">
        <v>67</v>
      </c>
      <c r="H1706" t="s">
        <v>68</v>
      </c>
      <c r="I1706" t="s">
        <v>6</v>
      </c>
      <c r="J1706" t="s">
        <v>1518</v>
      </c>
      <c r="K1706" t="s">
        <v>70</v>
      </c>
      <c r="L1706">
        <v>50</v>
      </c>
      <c r="M1706">
        <v>3504213</v>
      </c>
      <c r="N1706">
        <v>20</v>
      </c>
      <c r="O1706">
        <v>8</v>
      </c>
      <c r="P1706" t="s">
        <v>2787</v>
      </c>
      <c r="Q1706" t="s">
        <v>5020</v>
      </c>
      <c r="R1706">
        <v>3</v>
      </c>
      <c r="S1706" t="s">
        <v>5837</v>
      </c>
      <c r="T1706">
        <v>1</v>
      </c>
      <c r="U1706">
        <v>4</v>
      </c>
      <c r="V1706">
        <v>0</v>
      </c>
      <c r="W1706">
        <v>0</v>
      </c>
      <c r="X1706">
        <v>0</v>
      </c>
      <c r="Y1706">
        <v>0</v>
      </c>
      <c r="Z1706">
        <v>1</v>
      </c>
      <c r="AA1706">
        <v>4</v>
      </c>
      <c r="AB1706">
        <v>50</v>
      </c>
      <c r="AC1706">
        <v>13</v>
      </c>
      <c r="AD1706">
        <v>0</v>
      </c>
      <c r="AE1706">
        <v>0</v>
      </c>
      <c r="AF1706">
        <v>13</v>
      </c>
      <c r="AG1706">
        <v>0</v>
      </c>
      <c r="AH1706">
        <v>37</v>
      </c>
      <c r="AI1706">
        <v>37</v>
      </c>
      <c r="AJ1706">
        <v>37</v>
      </c>
      <c r="AK1706">
        <v>37</v>
      </c>
      <c r="AL1706">
        <v>0</v>
      </c>
      <c r="AM1706">
        <v>0.4</v>
      </c>
      <c r="AN1706">
        <v>3.3636363636363638</v>
      </c>
      <c r="AO1706">
        <v>0</v>
      </c>
      <c r="AP1706" t="s">
        <v>103</v>
      </c>
      <c r="AQ1706" t="s">
        <v>73</v>
      </c>
      <c r="AR1706" t="s">
        <v>191</v>
      </c>
      <c r="AS1706">
        <v>0</v>
      </c>
      <c r="AT1706">
        <v>0</v>
      </c>
      <c r="AU1706">
        <v>0</v>
      </c>
      <c r="AV1706">
        <v>0</v>
      </c>
      <c r="AW1706">
        <v>0</v>
      </c>
      <c r="AX1706">
        <v>0</v>
      </c>
      <c r="AY1706">
        <v>0</v>
      </c>
      <c r="AZ1706" t="s">
        <v>80</v>
      </c>
      <c r="BA1706">
        <v>20</v>
      </c>
      <c r="BB1706">
        <v>0</v>
      </c>
      <c r="BC1706" t="s">
        <v>81</v>
      </c>
      <c r="BD1706">
        <v>0</v>
      </c>
      <c r="BE1706" t="s">
        <v>76</v>
      </c>
      <c r="BF1706">
        <v>3.1372293333333334</v>
      </c>
      <c r="BG1706" t="s">
        <v>5841</v>
      </c>
    </row>
    <row r="1707" spans="1:59" x14ac:dyDescent="0.25">
      <c r="A1707" t="s">
        <v>2825</v>
      </c>
      <c r="B1707" t="s">
        <v>156</v>
      </c>
      <c r="C1707">
        <v>6</v>
      </c>
      <c r="D1707">
        <v>37</v>
      </c>
      <c r="E1707" t="s">
        <v>91</v>
      </c>
      <c r="F1707" t="s">
        <v>66</v>
      </c>
      <c r="G1707" t="s">
        <v>67</v>
      </c>
      <c r="H1707" t="s">
        <v>77</v>
      </c>
      <c r="I1707" t="s">
        <v>3794</v>
      </c>
      <c r="J1707" t="s">
        <v>105</v>
      </c>
      <c r="K1707" t="s">
        <v>70</v>
      </c>
      <c r="L1707">
        <v>0</v>
      </c>
      <c r="M1707">
        <v>3549613</v>
      </c>
      <c r="N1707">
        <v>15</v>
      </c>
      <c r="O1707">
        <v>8</v>
      </c>
      <c r="P1707" t="s">
        <v>2787</v>
      </c>
      <c r="Q1707" t="s">
        <v>5022</v>
      </c>
      <c r="R1707">
        <v>4</v>
      </c>
      <c r="S1707" t="s">
        <v>5023</v>
      </c>
      <c r="T1707">
        <v>19</v>
      </c>
      <c r="U1707">
        <v>20</v>
      </c>
      <c r="V1707">
        <v>5</v>
      </c>
      <c r="W1707">
        <v>0</v>
      </c>
      <c r="X1707">
        <v>5</v>
      </c>
      <c r="Y1707">
        <v>0</v>
      </c>
      <c r="Z1707">
        <v>20</v>
      </c>
      <c r="AA1707">
        <v>25</v>
      </c>
      <c r="AB1707">
        <v>50</v>
      </c>
      <c r="AC1707">
        <v>40</v>
      </c>
      <c r="AD1707">
        <v>8</v>
      </c>
      <c r="AE1707">
        <v>0</v>
      </c>
      <c r="AF1707">
        <v>48</v>
      </c>
      <c r="AG1707">
        <v>0</v>
      </c>
      <c r="AH1707">
        <v>10</v>
      </c>
      <c r="AI1707">
        <v>2</v>
      </c>
      <c r="AJ1707">
        <v>10</v>
      </c>
      <c r="AK1707">
        <v>10</v>
      </c>
      <c r="AL1707">
        <v>0</v>
      </c>
      <c r="AM1707">
        <v>0.3</v>
      </c>
      <c r="AN1707">
        <v>0.90909090909090917</v>
      </c>
      <c r="AO1707">
        <v>0</v>
      </c>
      <c r="AP1707" t="s">
        <v>4983</v>
      </c>
      <c r="AQ1707" t="s">
        <v>73</v>
      </c>
      <c r="AR1707" t="s">
        <v>191</v>
      </c>
      <c r="AS1707">
        <v>0</v>
      </c>
      <c r="AT1707">
        <v>0</v>
      </c>
      <c r="AU1707">
        <v>0</v>
      </c>
      <c r="AV1707">
        <v>0</v>
      </c>
      <c r="AW1707">
        <v>0</v>
      </c>
      <c r="AX1707">
        <v>0</v>
      </c>
      <c r="AY1707">
        <v>0</v>
      </c>
      <c r="AZ1707" t="s">
        <v>83</v>
      </c>
      <c r="BA1707">
        <v>15</v>
      </c>
      <c r="BB1707">
        <v>0</v>
      </c>
      <c r="BC1707" t="s">
        <v>75</v>
      </c>
      <c r="BD1707">
        <v>0</v>
      </c>
      <c r="BE1707" t="s">
        <v>76</v>
      </c>
      <c r="BF1707">
        <v>9.9162773333333334</v>
      </c>
      <c r="BG1707" t="s">
        <v>5842</v>
      </c>
    </row>
    <row r="1708" spans="1:59" x14ac:dyDescent="0.25">
      <c r="A1708" t="s">
        <v>2826</v>
      </c>
      <c r="B1708" t="s">
        <v>156</v>
      </c>
      <c r="C1708">
        <v>6</v>
      </c>
      <c r="D1708">
        <v>38</v>
      </c>
      <c r="E1708" t="s">
        <v>91</v>
      </c>
      <c r="F1708" t="s">
        <v>66</v>
      </c>
      <c r="G1708" t="s">
        <v>67</v>
      </c>
      <c r="H1708" t="s">
        <v>77</v>
      </c>
      <c r="I1708" t="s">
        <v>3794</v>
      </c>
      <c r="J1708" t="s">
        <v>105</v>
      </c>
      <c r="K1708" t="s">
        <v>70</v>
      </c>
      <c r="L1708">
        <v>0</v>
      </c>
      <c r="M1708">
        <v>3549615</v>
      </c>
      <c r="N1708">
        <v>15</v>
      </c>
      <c r="O1708">
        <v>8</v>
      </c>
      <c r="P1708" t="s">
        <v>2787</v>
      </c>
      <c r="Q1708" t="s">
        <v>5022</v>
      </c>
      <c r="R1708">
        <v>4</v>
      </c>
      <c r="S1708" t="s">
        <v>5023</v>
      </c>
      <c r="T1708">
        <v>15</v>
      </c>
      <c r="U1708">
        <v>17</v>
      </c>
      <c r="V1708">
        <v>8</v>
      </c>
      <c r="W1708">
        <v>0</v>
      </c>
      <c r="X1708">
        <v>8</v>
      </c>
      <c r="Y1708">
        <v>0</v>
      </c>
      <c r="Z1708">
        <v>16</v>
      </c>
      <c r="AA1708">
        <v>25</v>
      </c>
      <c r="AB1708">
        <v>50</v>
      </c>
      <c r="AC1708">
        <v>34</v>
      </c>
      <c r="AD1708">
        <v>17</v>
      </c>
      <c r="AE1708">
        <v>0</v>
      </c>
      <c r="AF1708">
        <v>51</v>
      </c>
      <c r="AG1708">
        <v>0</v>
      </c>
      <c r="AH1708">
        <v>16</v>
      </c>
      <c r="AI1708">
        <v>-1</v>
      </c>
      <c r="AJ1708">
        <v>16</v>
      </c>
      <c r="AK1708">
        <v>16</v>
      </c>
      <c r="AL1708">
        <v>0</v>
      </c>
      <c r="AM1708">
        <v>0.3</v>
      </c>
      <c r="AN1708">
        <v>1.4545454545454546</v>
      </c>
      <c r="AO1708">
        <v>0</v>
      </c>
      <c r="AP1708" t="s">
        <v>4983</v>
      </c>
      <c r="AQ1708" t="s">
        <v>73</v>
      </c>
      <c r="AR1708" t="s">
        <v>191</v>
      </c>
      <c r="AS1708">
        <v>0</v>
      </c>
      <c r="AT1708">
        <v>0</v>
      </c>
      <c r="AU1708">
        <v>0</v>
      </c>
      <c r="AV1708">
        <v>0</v>
      </c>
      <c r="AW1708">
        <v>0</v>
      </c>
      <c r="AX1708">
        <v>0</v>
      </c>
      <c r="AY1708">
        <v>0</v>
      </c>
      <c r="AZ1708" t="s">
        <v>83</v>
      </c>
      <c r="BA1708">
        <v>15</v>
      </c>
      <c r="BB1708">
        <v>0</v>
      </c>
      <c r="BC1708" t="s">
        <v>76</v>
      </c>
      <c r="BD1708">
        <v>0</v>
      </c>
      <c r="BE1708" t="s">
        <v>76</v>
      </c>
      <c r="BF1708">
        <v>13.097383999999998</v>
      </c>
      <c r="BG1708" t="s">
        <v>5842</v>
      </c>
    </row>
    <row r="1709" spans="1:59" x14ac:dyDescent="0.25">
      <c r="A1709" t="s">
        <v>2827</v>
      </c>
      <c r="B1709" t="s">
        <v>156</v>
      </c>
      <c r="C1709">
        <v>6</v>
      </c>
      <c r="D1709">
        <v>39</v>
      </c>
      <c r="E1709" t="s">
        <v>91</v>
      </c>
      <c r="F1709" t="s">
        <v>66</v>
      </c>
      <c r="G1709" t="s">
        <v>67</v>
      </c>
      <c r="H1709" t="s">
        <v>77</v>
      </c>
      <c r="I1709" t="s">
        <v>3794</v>
      </c>
      <c r="J1709" t="s">
        <v>105</v>
      </c>
      <c r="K1709" t="s">
        <v>70</v>
      </c>
      <c r="L1709">
        <v>0</v>
      </c>
      <c r="M1709">
        <v>3549617</v>
      </c>
      <c r="N1709">
        <v>15</v>
      </c>
      <c r="O1709">
        <v>8</v>
      </c>
      <c r="P1709" t="s">
        <v>2787</v>
      </c>
      <c r="Q1709" t="s">
        <v>5022</v>
      </c>
      <c r="R1709">
        <v>4</v>
      </c>
      <c r="S1709" t="s">
        <v>5023</v>
      </c>
      <c r="T1709">
        <v>16</v>
      </c>
      <c r="U1709">
        <v>18</v>
      </c>
      <c r="V1709">
        <v>7</v>
      </c>
      <c r="W1709">
        <v>0</v>
      </c>
      <c r="X1709">
        <v>7</v>
      </c>
      <c r="Y1709">
        <v>0</v>
      </c>
      <c r="Z1709">
        <v>16</v>
      </c>
      <c r="AA1709">
        <v>25</v>
      </c>
      <c r="AB1709">
        <v>50</v>
      </c>
      <c r="AC1709">
        <v>36</v>
      </c>
      <c r="AD1709">
        <v>15</v>
      </c>
      <c r="AE1709">
        <v>0</v>
      </c>
      <c r="AF1709">
        <v>51</v>
      </c>
      <c r="AG1709">
        <v>0</v>
      </c>
      <c r="AH1709">
        <v>14</v>
      </c>
      <c r="AI1709">
        <v>-1</v>
      </c>
      <c r="AJ1709">
        <v>14</v>
      </c>
      <c r="AK1709">
        <v>14</v>
      </c>
      <c r="AL1709">
        <v>0</v>
      </c>
      <c r="AM1709">
        <v>0.3</v>
      </c>
      <c r="AN1709">
        <v>1.2727272727272727</v>
      </c>
      <c r="AO1709">
        <v>0</v>
      </c>
      <c r="AP1709" t="s">
        <v>4983</v>
      </c>
      <c r="AQ1709" t="s">
        <v>73</v>
      </c>
      <c r="AR1709" t="s">
        <v>191</v>
      </c>
      <c r="AS1709">
        <v>0</v>
      </c>
      <c r="AT1709">
        <v>0</v>
      </c>
      <c r="AU1709">
        <v>0</v>
      </c>
      <c r="AV1709">
        <v>0</v>
      </c>
      <c r="AW1709">
        <v>0</v>
      </c>
      <c r="AX1709">
        <v>0</v>
      </c>
      <c r="AY1709">
        <v>0</v>
      </c>
      <c r="AZ1709" t="s">
        <v>83</v>
      </c>
      <c r="BA1709">
        <v>15</v>
      </c>
      <c r="BB1709">
        <v>0</v>
      </c>
      <c r="BC1709" t="s">
        <v>76</v>
      </c>
      <c r="BD1709">
        <v>0</v>
      </c>
      <c r="BE1709" t="s">
        <v>76</v>
      </c>
      <c r="BF1709">
        <v>11.254536</v>
      </c>
      <c r="BG1709" t="s">
        <v>5842</v>
      </c>
    </row>
    <row r="1710" spans="1:59" x14ac:dyDescent="0.25">
      <c r="A1710" t="s">
        <v>2828</v>
      </c>
      <c r="B1710" t="s">
        <v>156</v>
      </c>
      <c r="C1710">
        <v>6</v>
      </c>
      <c r="D1710">
        <v>40</v>
      </c>
      <c r="E1710" t="s">
        <v>91</v>
      </c>
      <c r="F1710" t="s">
        <v>66</v>
      </c>
      <c r="G1710" t="s">
        <v>67</v>
      </c>
      <c r="H1710" t="s">
        <v>77</v>
      </c>
      <c r="I1710" t="s">
        <v>3794</v>
      </c>
      <c r="J1710" t="s">
        <v>105</v>
      </c>
      <c r="K1710" t="s">
        <v>70</v>
      </c>
      <c r="L1710">
        <v>0</v>
      </c>
      <c r="M1710">
        <v>3549619</v>
      </c>
      <c r="N1710">
        <v>15</v>
      </c>
      <c r="O1710">
        <v>8</v>
      </c>
      <c r="P1710" t="s">
        <v>2787</v>
      </c>
      <c r="Q1710" t="s">
        <v>5022</v>
      </c>
      <c r="R1710">
        <v>4</v>
      </c>
      <c r="S1710" t="s">
        <v>5023</v>
      </c>
      <c r="T1710">
        <v>20</v>
      </c>
      <c r="U1710">
        <v>21</v>
      </c>
      <c r="V1710">
        <v>4</v>
      </c>
      <c r="W1710">
        <v>0</v>
      </c>
      <c r="X1710">
        <v>4</v>
      </c>
      <c r="Y1710">
        <v>0</v>
      </c>
      <c r="Z1710">
        <v>20</v>
      </c>
      <c r="AA1710">
        <v>25</v>
      </c>
      <c r="AB1710">
        <v>50</v>
      </c>
      <c r="AC1710">
        <v>42</v>
      </c>
      <c r="AD1710">
        <v>6</v>
      </c>
      <c r="AE1710">
        <v>0</v>
      </c>
      <c r="AF1710">
        <v>48</v>
      </c>
      <c r="AG1710">
        <v>0</v>
      </c>
      <c r="AH1710">
        <v>8</v>
      </c>
      <c r="AI1710">
        <v>2</v>
      </c>
      <c r="AJ1710">
        <v>8</v>
      </c>
      <c r="AK1710">
        <v>8</v>
      </c>
      <c r="AL1710">
        <v>0</v>
      </c>
      <c r="AM1710">
        <v>0.3</v>
      </c>
      <c r="AN1710">
        <v>0.72727272727272729</v>
      </c>
      <c r="AO1710">
        <v>0</v>
      </c>
      <c r="AP1710" t="s">
        <v>4983</v>
      </c>
      <c r="AQ1710" t="s">
        <v>73</v>
      </c>
      <c r="AR1710" t="s">
        <v>191</v>
      </c>
      <c r="AS1710">
        <v>0</v>
      </c>
      <c r="AT1710">
        <v>0</v>
      </c>
      <c r="AU1710">
        <v>0</v>
      </c>
      <c r="AV1710">
        <v>0</v>
      </c>
      <c r="AW1710">
        <v>0</v>
      </c>
      <c r="AX1710">
        <v>0</v>
      </c>
      <c r="AY1710">
        <v>0</v>
      </c>
      <c r="AZ1710" t="s">
        <v>83</v>
      </c>
      <c r="BA1710">
        <v>15</v>
      </c>
      <c r="BB1710">
        <v>0</v>
      </c>
      <c r="BC1710" t="s">
        <v>76</v>
      </c>
      <c r="BD1710">
        <v>0</v>
      </c>
      <c r="BE1710" t="s">
        <v>76</v>
      </c>
      <c r="BF1710">
        <v>13.009629333333333</v>
      </c>
      <c r="BG1710" t="s">
        <v>5842</v>
      </c>
    </row>
    <row r="1711" spans="1:59" x14ac:dyDescent="0.25">
      <c r="A1711" t="s">
        <v>2829</v>
      </c>
      <c r="B1711" t="s">
        <v>156</v>
      </c>
      <c r="C1711">
        <v>6</v>
      </c>
      <c r="D1711">
        <v>41</v>
      </c>
      <c r="E1711" t="s">
        <v>91</v>
      </c>
      <c r="F1711" t="s">
        <v>66</v>
      </c>
      <c r="G1711" t="s">
        <v>67</v>
      </c>
      <c r="H1711" t="s">
        <v>68</v>
      </c>
      <c r="I1711" t="s">
        <v>6</v>
      </c>
      <c r="J1711" t="s">
        <v>3</v>
      </c>
      <c r="K1711" t="s">
        <v>70</v>
      </c>
      <c r="L1711">
        <v>0</v>
      </c>
      <c r="M1711">
        <v>3549621</v>
      </c>
      <c r="N1711">
        <v>20</v>
      </c>
      <c r="O1711">
        <v>8</v>
      </c>
      <c r="P1711" t="s">
        <v>2787</v>
      </c>
      <c r="Q1711" t="s">
        <v>5022</v>
      </c>
      <c r="R1711">
        <v>4</v>
      </c>
      <c r="S1711" t="s">
        <v>5046</v>
      </c>
      <c r="T1711">
        <v>15</v>
      </c>
      <c r="U1711">
        <v>16</v>
      </c>
      <c r="V1711">
        <v>5</v>
      </c>
      <c r="W1711">
        <v>0</v>
      </c>
      <c r="X1711">
        <v>5</v>
      </c>
      <c r="Y1711">
        <v>0</v>
      </c>
      <c r="Z1711">
        <v>16</v>
      </c>
      <c r="AA1711">
        <v>21</v>
      </c>
      <c r="AB1711">
        <v>50</v>
      </c>
      <c r="AC1711">
        <v>32</v>
      </c>
      <c r="AD1711">
        <v>8</v>
      </c>
      <c r="AE1711">
        <v>0</v>
      </c>
      <c r="AF1711">
        <v>40</v>
      </c>
      <c r="AG1711">
        <v>0</v>
      </c>
      <c r="AH1711">
        <v>18</v>
      </c>
      <c r="AI1711">
        <v>10</v>
      </c>
      <c r="AJ1711">
        <v>18</v>
      </c>
      <c r="AK1711">
        <v>18</v>
      </c>
      <c r="AL1711">
        <v>0</v>
      </c>
      <c r="AM1711">
        <v>0.4</v>
      </c>
      <c r="AN1711">
        <v>1.6363636363636365</v>
      </c>
      <c r="AO1711">
        <v>0</v>
      </c>
      <c r="AP1711" t="s">
        <v>103</v>
      </c>
      <c r="AQ1711" t="s">
        <v>73</v>
      </c>
      <c r="AR1711" t="s">
        <v>191</v>
      </c>
      <c r="AS1711">
        <v>0</v>
      </c>
      <c r="AT1711">
        <v>0</v>
      </c>
      <c r="AU1711">
        <v>0</v>
      </c>
      <c r="AV1711">
        <v>0</v>
      </c>
      <c r="AW1711">
        <v>0</v>
      </c>
      <c r="AX1711">
        <v>0</v>
      </c>
      <c r="AY1711">
        <v>0</v>
      </c>
      <c r="AZ1711" t="s">
        <v>83</v>
      </c>
      <c r="BA1711">
        <v>20</v>
      </c>
      <c r="BB1711">
        <v>0</v>
      </c>
      <c r="BC1711" t="s">
        <v>76</v>
      </c>
      <c r="BD1711">
        <v>0</v>
      </c>
      <c r="BE1711" t="s">
        <v>76</v>
      </c>
      <c r="BF1711">
        <v>10.684130666666666</v>
      </c>
      <c r="BG1711" t="s">
        <v>5842</v>
      </c>
    </row>
    <row r="1712" spans="1:59" x14ac:dyDescent="0.25">
      <c r="A1712" t="s">
        <v>2830</v>
      </c>
      <c r="B1712" t="s">
        <v>156</v>
      </c>
      <c r="C1712">
        <v>6</v>
      </c>
      <c r="D1712">
        <v>42</v>
      </c>
      <c r="E1712" t="s">
        <v>91</v>
      </c>
      <c r="F1712" t="s">
        <v>66</v>
      </c>
      <c r="G1712" t="s">
        <v>67</v>
      </c>
      <c r="H1712" t="s">
        <v>68</v>
      </c>
      <c r="I1712" t="s">
        <v>3794</v>
      </c>
      <c r="J1712" t="s">
        <v>3</v>
      </c>
      <c r="K1712" t="s">
        <v>70</v>
      </c>
      <c r="L1712">
        <v>0</v>
      </c>
      <c r="M1712">
        <v>3549623</v>
      </c>
      <c r="N1712">
        <v>20</v>
      </c>
      <c r="O1712">
        <v>8</v>
      </c>
      <c r="P1712" t="s">
        <v>2787</v>
      </c>
      <c r="Q1712" t="s">
        <v>5022</v>
      </c>
      <c r="R1712">
        <v>4</v>
      </c>
      <c r="S1712" t="s">
        <v>5024</v>
      </c>
      <c r="T1712">
        <v>20</v>
      </c>
      <c r="U1712">
        <v>20</v>
      </c>
      <c r="V1712">
        <v>4</v>
      </c>
      <c r="W1712">
        <v>0</v>
      </c>
      <c r="X1712">
        <v>4</v>
      </c>
      <c r="Y1712">
        <v>1</v>
      </c>
      <c r="Z1712">
        <v>21</v>
      </c>
      <c r="AA1712">
        <v>25</v>
      </c>
      <c r="AB1712">
        <v>50</v>
      </c>
      <c r="AC1712">
        <v>40</v>
      </c>
      <c r="AD1712">
        <v>6</v>
      </c>
      <c r="AE1712">
        <v>2</v>
      </c>
      <c r="AF1712">
        <v>48</v>
      </c>
      <c r="AG1712">
        <v>0</v>
      </c>
      <c r="AH1712">
        <v>10</v>
      </c>
      <c r="AI1712">
        <v>2</v>
      </c>
      <c r="AJ1712">
        <v>8</v>
      </c>
      <c r="AK1712">
        <v>10</v>
      </c>
      <c r="AL1712">
        <v>0</v>
      </c>
      <c r="AM1712">
        <v>0.4</v>
      </c>
      <c r="AN1712">
        <v>0.72727272727272729</v>
      </c>
      <c r="AO1712">
        <v>0</v>
      </c>
      <c r="AP1712" t="s">
        <v>4983</v>
      </c>
      <c r="AQ1712" t="s">
        <v>73</v>
      </c>
      <c r="AR1712" t="s">
        <v>191</v>
      </c>
      <c r="AS1712">
        <v>0</v>
      </c>
      <c r="AT1712">
        <v>0</v>
      </c>
      <c r="AU1712">
        <v>0</v>
      </c>
      <c r="AV1712">
        <v>0</v>
      </c>
      <c r="AW1712">
        <v>0</v>
      </c>
      <c r="AX1712">
        <v>0</v>
      </c>
      <c r="AY1712">
        <v>0</v>
      </c>
      <c r="AZ1712" t="s">
        <v>83</v>
      </c>
      <c r="BA1712">
        <v>20</v>
      </c>
      <c r="BB1712">
        <v>0</v>
      </c>
      <c r="BC1712" t="s">
        <v>76</v>
      </c>
      <c r="BD1712">
        <v>0</v>
      </c>
      <c r="BE1712" t="s">
        <v>76</v>
      </c>
      <c r="BF1712">
        <v>15.79584</v>
      </c>
      <c r="BG1712" t="s">
        <v>5842</v>
      </c>
    </row>
    <row r="1713" spans="1:59" x14ac:dyDescent="0.25">
      <c r="A1713" t="s">
        <v>2831</v>
      </c>
      <c r="B1713" t="s">
        <v>156</v>
      </c>
      <c r="C1713">
        <v>6</v>
      </c>
      <c r="D1713">
        <v>43</v>
      </c>
      <c r="E1713" t="s">
        <v>91</v>
      </c>
      <c r="F1713" t="s">
        <v>66</v>
      </c>
      <c r="G1713" t="s">
        <v>67</v>
      </c>
      <c r="H1713" t="s">
        <v>68</v>
      </c>
      <c r="I1713" t="s">
        <v>3794</v>
      </c>
      <c r="J1713" t="s">
        <v>3</v>
      </c>
      <c r="K1713" t="s">
        <v>70</v>
      </c>
      <c r="L1713">
        <v>0</v>
      </c>
      <c r="M1713">
        <v>3549625</v>
      </c>
      <c r="N1713">
        <v>20</v>
      </c>
      <c r="O1713">
        <v>8</v>
      </c>
      <c r="P1713" t="s">
        <v>2787</v>
      </c>
      <c r="Q1713" t="s">
        <v>5022</v>
      </c>
      <c r="R1713">
        <v>4</v>
      </c>
      <c r="S1713" t="s">
        <v>5024</v>
      </c>
      <c r="T1713">
        <v>20</v>
      </c>
      <c r="U1713">
        <v>20</v>
      </c>
      <c r="V1713">
        <v>4</v>
      </c>
      <c r="W1713">
        <v>0</v>
      </c>
      <c r="X1713">
        <v>4</v>
      </c>
      <c r="Y1713">
        <v>1</v>
      </c>
      <c r="Z1713">
        <v>21</v>
      </c>
      <c r="AA1713">
        <v>25</v>
      </c>
      <c r="AB1713">
        <v>50</v>
      </c>
      <c r="AC1713">
        <v>40</v>
      </c>
      <c r="AD1713">
        <v>6</v>
      </c>
      <c r="AE1713">
        <v>2</v>
      </c>
      <c r="AF1713">
        <v>48</v>
      </c>
      <c r="AG1713">
        <v>0</v>
      </c>
      <c r="AH1713">
        <v>10</v>
      </c>
      <c r="AI1713">
        <v>2</v>
      </c>
      <c r="AJ1713">
        <v>8</v>
      </c>
      <c r="AK1713">
        <v>10</v>
      </c>
      <c r="AL1713">
        <v>0</v>
      </c>
      <c r="AM1713">
        <v>0.4</v>
      </c>
      <c r="AN1713">
        <v>0.72727272727272729</v>
      </c>
      <c r="AO1713">
        <v>0</v>
      </c>
      <c r="AP1713" t="s">
        <v>4983</v>
      </c>
      <c r="AQ1713" t="s">
        <v>73</v>
      </c>
      <c r="AR1713" t="s">
        <v>191</v>
      </c>
      <c r="AS1713">
        <v>0</v>
      </c>
      <c r="AT1713">
        <v>0</v>
      </c>
      <c r="AU1713">
        <v>0</v>
      </c>
      <c r="AV1713">
        <v>0</v>
      </c>
      <c r="AW1713">
        <v>0</v>
      </c>
      <c r="AX1713">
        <v>0</v>
      </c>
      <c r="AY1713">
        <v>0</v>
      </c>
      <c r="AZ1713" t="s">
        <v>83</v>
      </c>
      <c r="BA1713">
        <v>20</v>
      </c>
      <c r="BB1713">
        <v>0</v>
      </c>
      <c r="BC1713" t="s">
        <v>76</v>
      </c>
      <c r="BD1713">
        <v>0</v>
      </c>
      <c r="BE1713" t="s">
        <v>76</v>
      </c>
      <c r="BF1713">
        <v>14.698906666666666</v>
      </c>
      <c r="BG1713" t="s">
        <v>5842</v>
      </c>
    </row>
    <row r="1714" spans="1:59" x14ac:dyDescent="0.25">
      <c r="A1714" t="s">
        <v>2832</v>
      </c>
      <c r="B1714" t="s">
        <v>156</v>
      </c>
      <c r="C1714">
        <v>6</v>
      </c>
      <c r="D1714">
        <v>44</v>
      </c>
      <c r="E1714" t="s">
        <v>91</v>
      </c>
      <c r="F1714" t="s">
        <v>66</v>
      </c>
      <c r="G1714" t="s">
        <v>67</v>
      </c>
      <c r="H1714" t="s">
        <v>68</v>
      </c>
      <c r="I1714" t="s">
        <v>6</v>
      </c>
      <c r="J1714" t="s">
        <v>3</v>
      </c>
      <c r="K1714" t="s">
        <v>70</v>
      </c>
      <c r="L1714">
        <v>0</v>
      </c>
      <c r="M1714">
        <v>3549627</v>
      </c>
      <c r="N1714">
        <v>20</v>
      </c>
      <c r="O1714">
        <v>8</v>
      </c>
      <c r="P1714" t="s">
        <v>2787</v>
      </c>
      <c r="Q1714" t="s">
        <v>5022</v>
      </c>
      <c r="R1714">
        <v>4</v>
      </c>
      <c r="S1714" t="s">
        <v>5107</v>
      </c>
      <c r="T1714">
        <v>20</v>
      </c>
      <c r="U1714">
        <v>21</v>
      </c>
      <c r="V1714">
        <v>4</v>
      </c>
      <c r="W1714">
        <v>0</v>
      </c>
      <c r="X1714">
        <v>4</v>
      </c>
      <c r="Y1714">
        <v>0</v>
      </c>
      <c r="Z1714">
        <v>20</v>
      </c>
      <c r="AA1714">
        <v>25</v>
      </c>
      <c r="AB1714">
        <v>50</v>
      </c>
      <c r="AC1714">
        <v>42</v>
      </c>
      <c r="AD1714">
        <v>6</v>
      </c>
      <c r="AE1714">
        <v>0</v>
      </c>
      <c r="AF1714">
        <v>48</v>
      </c>
      <c r="AG1714">
        <v>0</v>
      </c>
      <c r="AH1714">
        <v>8</v>
      </c>
      <c r="AI1714">
        <v>2</v>
      </c>
      <c r="AJ1714">
        <v>8</v>
      </c>
      <c r="AK1714">
        <v>8</v>
      </c>
      <c r="AL1714">
        <v>0</v>
      </c>
      <c r="AM1714">
        <v>0.4</v>
      </c>
      <c r="AN1714">
        <v>0.72727272727272729</v>
      </c>
      <c r="AO1714">
        <v>0</v>
      </c>
      <c r="AP1714" t="s">
        <v>103</v>
      </c>
      <c r="AQ1714" t="s">
        <v>73</v>
      </c>
      <c r="AR1714" t="s">
        <v>191</v>
      </c>
      <c r="AS1714">
        <v>0</v>
      </c>
      <c r="AT1714">
        <v>0</v>
      </c>
      <c r="AU1714">
        <v>0</v>
      </c>
      <c r="AV1714">
        <v>0</v>
      </c>
      <c r="AW1714">
        <v>0</v>
      </c>
      <c r="AX1714">
        <v>0</v>
      </c>
      <c r="AY1714">
        <v>0</v>
      </c>
      <c r="AZ1714" t="s">
        <v>80</v>
      </c>
      <c r="BA1714">
        <v>20</v>
      </c>
      <c r="BB1714">
        <v>0</v>
      </c>
      <c r="BC1714" t="s">
        <v>76</v>
      </c>
      <c r="BD1714">
        <v>0</v>
      </c>
      <c r="BE1714" t="s">
        <v>76</v>
      </c>
      <c r="BF1714">
        <v>11.759125333333332</v>
      </c>
      <c r="BG1714" t="s">
        <v>5842</v>
      </c>
    </row>
    <row r="1715" spans="1:59" x14ac:dyDescent="0.25">
      <c r="A1715" t="s">
        <v>2833</v>
      </c>
      <c r="B1715" t="s">
        <v>156</v>
      </c>
      <c r="C1715">
        <v>6</v>
      </c>
      <c r="D1715">
        <v>45</v>
      </c>
      <c r="E1715" t="s">
        <v>91</v>
      </c>
      <c r="F1715" t="s">
        <v>66</v>
      </c>
      <c r="G1715" t="s">
        <v>67</v>
      </c>
      <c r="H1715" t="s">
        <v>68</v>
      </c>
      <c r="I1715" t="s">
        <v>3794</v>
      </c>
      <c r="J1715" t="s">
        <v>87</v>
      </c>
      <c r="K1715" t="s">
        <v>70</v>
      </c>
      <c r="L1715">
        <v>0</v>
      </c>
      <c r="M1715">
        <v>3542064</v>
      </c>
      <c r="N1715">
        <v>6</v>
      </c>
      <c r="O1715">
        <v>8</v>
      </c>
      <c r="P1715" t="s">
        <v>2787</v>
      </c>
      <c r="Q1715" t="s">
        <v>5022</v>
      </c>
      <c r="R1715">
        <v>4</v>
      </c>
      <c r="S1715" t="s">
        <v>5025</v>
      </c>
      <c r="T1715">
        <v>6</v>
      </c>
      <c r="U1715">
        <v>7</v>
      </c>
      <c r="V1715">
        <v>4</v>
      </c>
      <c r="W1715">
        <v>0</v>
      </c>
      <c r="X1715">
        <v>4</v>
      </c>
      <c r="Y1715">
        <v>5</v>
      </c>
      <c r="Z1715">
        <v>11</v>
      </c>
      <c r="AA1715">
        <v>16</v>
      </c>
      <c r="AB1715">
        <v>50</v>
      </c>
      <c r="AC1715">
        <v>26</v>
      </c>
      <c r="AD1715">
        <v>4</v>
      </c>
      <c r="AE1715">
        <v>10</v>
      </c>
      <c r="AF1715">
        <v>40</v>
      </c>
      <c r="AG1715">
        <v>0</v>
      </c>
      <c r="AH1715">
        <v>24</v>
      </c>
      <c r="AI1715">
        <v>10</v>
      </c>
      <c r="AJ1715">
        <v>14</v>
      </c>
      <c r="AK1715">
        <v>24</v>
      </c>
      <c r="AL1715">
        <v>0</v>
      </c>
      <c r="AM1715">
        <v>0.12</v>
      </c>
      <c r="AN1715">
        <v>1.2727272727272727</v>
      </c>
      <c r="AO1715">
        <v>0</v>
      </c>
      <c r="AP1715" t="s">
        <v>4983</v>
      </c>
      <c r="AQ1715" t="s">
        <v>73</v>
      </c>
      <c r="AR1715" t="s">
        <v>191</v>
      </c>
      <c r="AS1715">
        <v>0</v>
      </c>
      <c r="AT1715">
        <v>0</v>
      </c>
      <c r="AU1715">
        <v>0</v>
      </c>
      <c r="AV1715">
        <v>0</v>
      </c>
      <c r="AW1715">
        <v>0</v>
      </c>
      <c r="AX1715">
        <v>0</v>
      </c>
      <c r="AY1715">
        <v>0</v>
      </c>
      <c r="AZ1715" t="s">
        <v>83</v>
      </c>
      <c r="BA1715">
        <v>6</v>
      </c>
      <c r="BB1715">
        <v>0</v>
      </c>
      <c r="BC1715" t="s">
        <v>76</v>
      </c>
      <c r="BD1715">
        <v>0</v>
      </c>
      <c r="BE1715" t="s">
        <v>76</v>
      </c>
      <c r="BF1715">
        <v>9.1703626666666658</v>
      </c>
      <c r="BG1715" t="s">
        <v>5842</v>
      </c>
    </row>
    <row r="1716" spans="1:59" x14ac:dyDescent="0.25">
      <c r="A1716" t="s">
        <v>2834</v>
      </c>
      <c r="B1716" t="s">
        <v>156</v>
      </c>
      <c r="C1716">
        <v>6</v>
      </c>
      <c r="D1716">
        <v>46</v>
      </c>
      <c r="E1716" t="s">
        <v>91</v>
      </c>
      <c r="F1716" t="s">
        <v>66</v>
      </c>
      <c r="G1716" t="s">
        <v>67</v>
      </c>
      <c r="H1716" t="s">
        <v>68</v>
      </c>
      <c r="I1716" t="s">
        <v>3794</v>
      </c>
      <c r="J1716" t="s">
        <v>87</v>
      </c>
      <c r="K1716" t="s">
        <v>70</v>
      </c>
      <c r="L1716">
        <v>0</v>
      </c>
      <c r="M1716">
        <v>3542066</v>
      </c>
      <c r="N1716">
        <v>6</v>
      </c>
      <c r="O1716">
        <v>8</v>
      </c>
      <c r="P1716" t="s">
        <v>2787</v>
      </c>
      <c r="Q1716" t="s">
        <v>5022</v>
      </c>
      <c r="R1716">
        <v>4</v>
      </c>
      <c r="S1716" t="s">
        <v>5025</v>
      </c>
      <c r="T1716">
        <v>5</v>
      </c>
      <c r="U1716">
        <v>6</v>
      </c>
      <c r="V1716">
        <v>4</v>
      </c>
      <c r="W1716">
        <v>0</v>
      </c>
      <c r="X1716">
        <v>4</v>
      </c>
      <c r="Y1716">
        <v>6</v>
      </c>
      <c r="Z1716">
        <v>11</v>
      </c>
      <c r="AA1716">
        <v>16</v>
      </c>
      <c r="AB1716">
        <v>50</v>
      </c>
      <c r="AC1716">
        <v>22</v>
      </c>
      <c r="AD1716">
        <v>4</v>
      </c>
      <c r="AE1716">
        <v>14</v>
      </c>
      <c r="AF1716">
        <v>40</v>
      </c>
      <c r="AG1716">
        <v>0</v>
      </c>
      <c r="AH1716">
        <v>28</v>
      </c>
      <c r="AI1716">
        <v>10</v>
      </c>
      <c r="AJ1716">
        <v>14</v>
      </c>
      <c r="AK1716">
        <v>28</v>
      </c>
      <c r="AL1716">
        <v>0</v>
      </c>
      <c r="AM1716">
        <v>0.12</v>
      </c>
      <c r="AN1716">
        <v>1.2727272727272727</v>
      </c>
      <c r="AO1716">
        <v>0</v>
      </c>
      <c r="AP1716" t="s">
        <v>4983</v>
      </c>
      <c r="AQ1716" t="s">
        <v>73</v>
      </c>
      <c r="AR1716" t="s">
        <v>191</v>
      </c>
      <c r="AS1716">
        <v>0</v>
      </c>
      <c r="AT1716">
        <v>0</v>
      </c>
      <c r="AU1716">
        <v>0</v>
      </c>
      <c r="AV1716">
        <v>0</v>
      </c>
      <c r="AW1716">
        <v>0</v>
      </c>
      <c r="AX1716">
        <v>0</v>
      </c>
      <c r="AY1716">
        <v>0</v>
      </c>
      <c r="AZ1716" t="s">
        <v>83</v>
      </c>
      <c r="BA1716">
        <v>6</v>
      </c>
      <c r="BB1716">
        <v>0</v>
      </c>
      <c r="BC1716" t="s">
        <v>76</v>
      </c>
      <c r="BD1716">
        <v>0</v>
      </c>
      <c r="BE1716" t="s">
        <v>76</v>
      </c>
      <c r="BF1716">
        <v>9.2581173333333311</v>
      </c>
      <c r="BG1716" t="s">
        <v>5842</v>
      </c>
    </row>
    <row r="1717" spans="1:59" x14ac:dyDescent="0.25">
      <c r="A1717" t="s">
        <v>2835</v>
      </c>
      <c r="B1717" t="s">
        <v>156</v>
      </c>
      <c r="C1717">
        <v>6</v>
      </c>
      <c r="D1717">
        <v>47</v>
      </c>
      <c r="E1717" t="s">
        <v>91</v>
      </c>
      <c r="F1717" t="s">
        <v>66</v>
      </c>
      <c r="G1717" t="s">
        <v>67</v>
      </c>
      <c r="H1717" t="s">
        <v>68</v>
      </c>
      <c r="I1717" t="s">
        <v>3794</v>
      </c>
      <c r="J1717" t="s">
        <v>87</v>
      </c>
      <c r="K1717" t="s">
        <v>70</v>
      </c>
      <c r="L1717">
        <v>0</v>
      </c>
      <c r="M1717">
        <v>3542068</v>
      </c>
      <c r="N1717">
        <v>6</v>
      </c>
      <c r="O1717">
        <v>8</v>
      </c>
      <c r="P1717" t="s">
        <v>2787</v>
      </c>
      <c r="Q1717" t="s">
        <v>5022</v>
      </c>
      <c r="R1717">
        <v>4</v>
      </c>
      <c r="S1717" t="s">
        <v>5025</v>
      </c>
      <c r="T1717">
        <v>6</v>
      </c>
      <c r="U1717">
        <v>7</v>
      </c>
      <c r="V1717">
        <v>4</v>
      </c>
      <c r="W1717">
        <v>0</v>
      </c>
      <c r="X1717">
        <v>4</v>
      </c>
      <c r="Y1717">
        <v>5</v>
      </c>
      <c r="Z1717">
        <v>11</v>
      </c>
      <c r="AA1717">
        <v>16</v>
      </c>
      <c r="AB1717">
        <v>50</v>
      </c>
      <c r="AC1717">
        <v>26</v>
      </c>
      <c r="AD1717">
        <v>4</v>
      </c>
      <c r="AE1717">
        <v>10</v>
      </c>
      <c r="AF1717">
        <v>40</v>
      </c>
      <c r="AG1717">
        <v>0</v>
      </c>
      <c r="AH1717">
        <v>24</v>
      </c>
      <c r="AI1717">
        <v>10</v>
      </c>
      <c r="AJ1717">
        <v>14</v>
      </c>
      <c r="AK1717">
        <v>24</v>
      </c>
      <c r="AL1717">
        <v>0</v>
      </c>
      <c r="AM1717">
        <v>0.12</v>
      </c>
      <c r="AN1717">
        <v>1.2727272727272727</v>
      </c>
      <c r="AO1717">
        <v>0</v>
      </c>
      <c r="AP1717" t="s">
        <v>4983</v>
      </c>
      <c r="AQ1717" t="s">
        <v>73</v>
      </c>
      <c r="AR1717" t="s">
        <v>191</v>
      </c>
      <c r="AS1717">
        <v>0</v>
      </c>
      <c r="AT1717">
        <v>0</v>
      </c>
      <c r="AU1717">
        <v>0</v>
      </c>
      <c r="AV1717">
        <v>0</v>
      </c>
      <c r="AW1717">
        <v>0</v>
      </c>
      <c r="AX1717">
        <v>0</v>
      </c>
      <c r="AY1717">
        <v>0</v>
      </c>
      <c r="AZ1717" t="s">
        <v>83</v>
      </c>
      <c r="BA1717">
        <v>6</v>
      </c>
      <c r="BB1717">
        <v>0</v>
      </c>
      <c r="BC1717" t="s">
        <v>76</v>
      </c>
      <c r="BD1717">
        <v>0</v>
      </c>
      <c r="BE1717" t="s">
        <v>76</v>
      </c>
      <c r="BF1717">
        <v>9.5652586666666632</v>
      </c>
      <c r="BG1717" t="s">
        <v>5842</v>
      </c>
    </row>
    <row r="1718" spans="1:59" x14ac:dyDescent="0.25">
      <c r="A1718" t="s">
        <v>2836</v>
      </c>
      <c r="B1718" t="s">
        <v>156</v>
      </c>
      <c r="C1718">
        <v>6</v>
      </c>
      <c r="D1718">
        <v>48</v>
      </c>
      <c r="E1718" t="s">
        <v>91</v>
      </c>
      <c r="F1718" t="s">
        <v>66</v>
      </c>
      <c r="G1718" t="s">
        <v>67</v>
      </c>
      <c r="H1718" t="s">
        <v>68</v>
      </c>
      <c r="I1718" t="s">
        <v>3794</v>
      </c>
      <c r="J1718" t="s">
        <v>87</v>
      </c>
      <c r="K1718" t="s">
        <v>70</v>
      </c>
      <c r="L1718">
        <v>0</v>
      </c>
      <c r="M1718">
        <v>3542070</v>
      </c>
      <c r="N1718">
        <v>6</v>
      </c>
      <c r="O1718">
        <v>8</v>
      </c>
      <c r="P1718" t="s">
        <v>2787</v>
      </c>
      <c r="Q1718" t="s">
        <v>5022</v>
      </c>
      <c r="R1718">
        <v>4</v>
      </c>
      <c r="S1718" t="s">
        <v>5025</v>
      </c>
      <c r="T1718">
        <v>6</v>
      </c>
      <c r="U1718">
        <v>7</v>
      </c>
      <c r="V1718">
        <v>4</v>
      </c>
      <c r="W1718">
        <v>0</v>
      </c>
      <c r="X1718">
        <v>4</v>
      </c>
      <c r="Y1718">
        <v>5</v>
      </c>
      <c r="Z1718">
        <v>11</v>
      </c>
      <c r="AA1718">
        <v>16</v>
      </c>
      <c r="AB1718">
        <v>50</v>
      </c>
      <c r="AC1718">
        <v>26</v>
      </c>
      <c r="AD1718">
        <v>4</v>
      </c>
      <c r="AE1718">
        <v>10</v>
      </c>
      <c r="AF1718">
        <v>40</v>
      </c>
      <c r="AG1718">
        <v>0</v>
      </c>
      <c r="AH1718">
        <v>24</v>
      </c>
      <c r="AI1718">
        <v>10</v>
      </c>
      <c r="AJ1718">
        <v>14</v>
      </c>
      <c r="AK1718">
        <v>24</v>
      </c>
      <c r="AL1718">
        <v>0</v>
      </c>
      <c r="AM1718">
        <v>0.12</v>
      </c>
      <c r="AN1718">
        <v>1.2727272727272727</v>
      </c>
      <c r="AO1718">
        <v>0</v>
      </c>
      <c r="AP1718" t="s">
        <v>4983</v>
      </c>
      <c r="AQ1718" t="s">
        <v>73</v>
      </c>
      <c r="AR1718" t="s">
        <v>191</v>
      </c>
      <c r="AS1718">
        <v>0</v>
      </c>
      <c r="AT1718">
        <v>0</v>
      </c>
      <c r="AU1718">
        <v>0</v>
      </c>
      <c r="AV1718">
        <v>0</v>
      </c>
      <c r="AW1718">
        <v>0</v>
      </c>
      <c r="AX1718">
        <v>0</v>
      </c>
      <c r="AY1718">
        <v>0</v>
      </c>
      <c r="AZ1718" t="s">
        <v>83</v>
      </c>
      <c r="BA1718">
        <v>6</v>
      </c>
      <c r="BB1718">
        <v>0</v>
      </c>
      <c r="BC1718" t="s">
        <v>81</v>
      </c>
      <c r="BD1718">
        <v>0</v>
      </c>
      <c r="BE1718" t="s">
        <v>76</v>
      </c>
      <c r="BF1718">
        <v>9.5652586666666632</v>
      </c>
      <c r="BG1718" t="s">
        <v>5842</v>
      </c>
    </row>
    <row r="1719" spans="1:59" x14ac:dyDescent="0.25">
      <c r="A1719" t="s">
        <v>2837</v>
      </c>
      <c r="B1719" t="s">
        <v>156</v>
      </c>
      <c r="C1719">
        <v>6</v>
      </c>
      <c r="D1719">
        <v>49</v>
      </c>
      <c r="E1719" t="s">
        <v>91</v>
      </c>
      <c r="F1719" t="s">
        <v>66</v>
      </c>
      <c r="G1719" t="s">
        <v>67</v>
      </c>
      <c r="H1719" t="s">
        <v>68</v>
      </c>
      <c r="I1719" t="s">
        <v>3794</v>
      </c>
      <c r="J1719" t="s">
        <v>84</v>
      </c>
      <c r="K1719" t="s">
        <v>100</v>
      </c>
      <c r="L1719">
        <v>50</v>
      </c>
      <c r="M1719">
        <v>3504439</v>
      </c>
      <c r="N1719">
        <v>6</v>
      </c>
      <c r="O1719">
        <v>8</v>
      </c>
      <c r="P1719" t="s">
        <v>2787</v>
      </c>
      <c r="Q1719" t="s">
        <v>5026</v>
      </c>
      <c r="R1719">
        <v>5</v>
      </c>
      <c r="S1719" t="s">
        <v>2838</v>
      </c>
      <c r="T1719">
        <v>0</v>
      </c>
      <c r="U1719">
        <v>7</v>
      </c>
      <c r="V1719">
        <v>2</v>
      </c>
      <c r="W1719">
        <v>0</v>
      </c>
      <c r="X1719">
        <v>2</v>
      </c>
      <c r="Y1719">
        <v>0</v>
      </c>
      <c r="Z1719">
        <v>0</v>
      </c>
      <c r="AA1719">
        <v>9</v>
      </c>
      <c r="AB1719">
        <v>50</v>
      </c>
      <c r="AC1719">
        <v>14</v>
      </c>
      <c r="AD1719">
        <v>2</v>
      </c>
      <c r="AE1719">
        <v>0</v>
      </c>
      <c r="AF1719">
        <v>16</v>
      </c>
      <c r="AG1719">
        <v>0</v>
      </c>
      <c r="AH1719">
        <v>36</v>
      </c>
      <c r="AI1719">
        <v>34</v>
      </c>
      <c r="AJ1719">
        <v>36</v>
      </c>
      <c r="AK1719">
        <v>36</v>
      </c>
      <c r="AL1719">
        <v>0</v>
      </c>
      <c r="AM1719">
        <v>0.12</v>
      </c>
      <c r="AN1719">
        <v>3.2727272727272729</v>
      </c>
      <c r="AO1719">
        <v>0</v>
      </c>
      <c r="AP1719" t="s">
        <v>4985</v>
      </c>
      <c r="AQ1719" t="s">
        <v>73</v>
      </c>
      <c r="AR1719" t="s">
        <v>191</v>
      </c>
      <c r="AS1719">
        <v>0</v>
      </c>
      <c r="AT1719">
        <v>0</v>
      </c>
      <c r="AU1719">
        <v>0</v>
      </c>
      <c r="AV1719">
        <v>0</v>
      </c>
      <c r="AW1719">
        <v>0</v>
      </c>
      <c r="AX1719">
        <v>0</v>
      </c>
      <c r="AY1719">
        <v>0</v>
      </c>
      <c r="AZ1719" t="s">
        <v>74</v>
      </c>
      <c r="BA1719">
        <v>6</v>
      </c>
      <c r="BB1719">
        <v>0</v>
      </c>
      <c r="BC1719" t="s">
        <v>75</v>
      </c>
      <c r="BD1719">
        <v>0</v>
      </c>
      <c r="BE1719" t="s">
        <v>76</v>
      </c>
      <c r="BF1719">
        <v>4.0476839999999994</v>
      </c>
      <c r="BG1719" t="s">
        <v>5843</v>
      </c>
    </row>
    <row r="1720" spans="1:59" x14ac:dyDescent="0.25">
      <c r="A1720" t="s">
        <v>2839</v>
      </c>
      <c r="B1720" t="s">
        <v>156</v>
      </c>
      <c r="C1720">
        <v>6</v>
      </c>
      <c r="D1720">
        <v>50</v>
      </c>
      <c r="E1720" t="s">
        <v>91</v>
      </c>
      <c r="F1720" t="s">
        <v>66</v>
      </c>
      <c r="G1720" t="s">
        <v>67</v>
      </c>
      <c r="H1720" t="s">
        <v>68</v>
      </c>
      <c r="I1720" t="s">
        <v>3794</v>
      </c>
      <c r="J1720" t="s">
        <v>84</v>
      </c>
      <c r="K1720" t="s">
        <v>100</v>
      </c>
      <c r="L1720">
        <v>50</v>
      </c>
      <c r="M1720">
        <v>3504441</v>
      </c>
      <c r="N1720">
        <v>6</v>
      </c>
      <c r="O1720">
        <v>8</v>
      </c>
      <c r="P1720" t="s">
        <v>2787</v>
      </c>
      <c r="Q1720" t="s">
        <v>5026</v>
      </c>
      <c r="R1720">
        <v>5</v>
      </c>
      <c r="S1720" t="s">
        <v>2838</v>
      </c>
      <c r="T1720">
        <v>0</v>
      </c>
      <c r="U1720">
        <v>4</v>
      </c>
      <c r="V1720">
        <v>5</v>
      </c>
      <c r="W1720">
        <v>0</v>
      </c>
      <c r="X1720">
        <v>5</v>
      </c>
      <c r="Y1720">
        <v>0</v>
      </c>
      <c r="Z1720">
        <v>0</v>
      </c>
      <c r="AA1720">
        <v>9</v>
      </c>
      <c r="AB1720">
        <v>50</v>
      </c>
      <c r="AC1720">
        <v>11</v>
      </c>
      <c r="AD1720">
        <v>5</v>
      </c>
      <c r="AE1720">
        <v>0</v>
      </c>
      <c r="AF1720">
        <v>16</v>
      </c>
      <c r="AG1720">
        <v>0</v>
      </c>
      <c r="AH1720">
        <v>39</v>
      </c>
      <c r="AI1720">
        <v>34</v>
      </c>
      <c r="AJ1720">
        <v>39</v>
      </c>
      <c r="AK1720">
        <v>39</v>
      </c>
      <c r="AL1720">
        <v>0</v>
      </c>
      <c r="AM1720">
        <v>0.12</v>
      </c>
      <c r="AN1720">
        <v>3.5454545454545454</v>
      </c>
      <c r="AO1720">
        <v>0</v>
      </c>
      <c r="AP1720" t="s">
        <v>4985</v>
      </c>
      <c r="AQ1720" t="s">
        <v>73</v>
      </c>
      <c r="AR1720" t="s">
        <v>191</v>
      </c>
      <c r="AS1720">
        <v>0</v>
      </c>
      <c r="AT1720">
        <v>0</v>
      </c>
      <c r="AU1720">
        <v>0</v>
      </c>
      <c r="AV1720">
        <v>0</v>
      </c>
      <c r="AW1720">
        <v>0</v>
      </c>
      <c r="AX1720">
        <v>0</v>
      </c>
      <c r="AY1720">
        <v>0</v>
      </c>
      <c r="AZ1720" t="s">
        <v>74</v>
      </c>
      <c r="BA1720">
        <v>6</v>
      </c>
      <c r="BB1720">
        <v>0</v>
      </c>
      <c r="BC1720" t="s">
        <v>76</v>
      </c>
      <c r="BD1720">
        <v>0</v>
      </c>
      <c r="BE1720" t="s">
        <v>76</v>
      </c>
      <c r="BF1720">
        <v>4.0147759999999995</v>
      </c>
      <c r="BG1720" t="s">
        <v>5843</v>
      </c>
    </row>
    <row r="1721" spans="1:59" x14ac:dyDescent="0.25">
      <c r="A1721" t="s">
        <v>2840</v>
      </c>
      <c r="B1721" t="s">
        <v>156</v>
      </c>
      <c r="C1721">
        <v>6</v>
      </c>
      <c r="D1721">
        <v>51</v>
      </c>
      <c r="E1721" t="s">
        <v>91</v>
      </c>
      <c r="F1721" t="s">
        <v>66</v>
      </c>
      <c r="G1721" t="s">
        <v>67</v>
      </c>
      <c r="H1721" t="s">
        <v>68</v>
      </c>
      <c r="I1721" t="s">
        <v>3794</v>
      </c>
      <c r="J1721" t="s">
        <v>84</v>
      </c>
      <c r="K1721" t="s">
        <v>100</v>
      </c>
      <c r="L1721">
        <v>50</v>
      </c>
      <c r="M1721">
        <v>3504443</v>
      </c>
      <c r="N1721">
        <v>6</v>
      </c>
      <c r="O1721">
        <v>8</v>
      </c>
      <c r="P1721" t="s">
        <v>2787</v>
      </c>
      <c r="Q1721" t="s">
        <v>5026</v>
      </c>
      <c r="R1721">
        <v>5</v>
      </c>
      <c r="S1721" t="s">
        <v>2841</v>
      </c>
      <c r="T1721">
        <v>0</v>
      </c>
      <c r="U1721">
        <v>9</v>
      </c>
      <c r="V1721">
        <v>0</v>
      </c>
      <c r="W1721">
        <v>0</v>
      </c>
      <c r="X1721">
        <v>0</v>
      </c>
      <c r="Y1721">
        <v>0</v>
      </c>
      <c r="Z1721">
        <v>0</v>
      </c>
      <c r="AA1721">
        <v>9</v>
      </c>
      <c r="AB1721">
        <v>50</v>
      </c>
      <c r="AC1721">
        <v>16</v>
      </c>
      <c r="AD1721">
        <v>0</v>
      </c>
      <c r="AE1721">
        <v>0</v>
      </c>
      <c r="AF1721">
        <v>16</v>
      </c>
      <c r="AG1721">
        <v>0</v>
      </c>
      <c r="AH1721">
        <v>34</v>
      </c>
      <c r="AI1721">
        <v>34</v>
      </c>
      <c r="AJ1721">
        <v>34</v>
      </c>
      <c r="AK1721">
        <v>34</v>
      </c>
      <c r="AL1721">
        <v>0</v>
      </c>
      <c r="AM1721">
        <v>0.12</v>
      </c>
      <c r="AN1721">
        <v>3.0909090909090908</v>
      </c>
      <c r="AO1721">
        <v>0</v>
      </c>
      <c r="AP1721" t="s">
        <v>4985</v>
      </c>
      <c r="AQ1721" t="s">
        <v>73</v>
      </c>
      <c r="AR1721" t="s">
        <v>191</v>
      </c>
      <c r="AS1721">
        <v>0</v>
      </c>
      <c r="AT1721">
        <v>0</v>
      </c>
      <c r="AU1721">
        <v>0</v>
      </c>
      <c r="AV1721">
        <v>0</v>
      </c>
      <c r="AW1721">
        <v>0</v>
      </c>
      <c r="AX1721">
        <v>0</v>
      </c>
      <c r="AY1721">
        <v>0</v>
      </c>
      <c r="AZ1721" t="s">
        <v>74</v>
      </c>
      <c r="BA1721">
        <v>6</v>
      </c>
      <c r="BB1721">
        <v>0</v>
      </c>
      <c r="BC1721" t="s">
        <v>76</v>
      </c>
      <c r="BD1721">
        <v>0</v>
      </c>
      <c r="BE1721" t="s">
        <v>76</v>
      </c>
      <c r="BF1721">
        <v>3.981868</v>
      </c>
      <c r="BG1721" t="s">
        <v>5843</v>
      </c>
    </row>
    <row r="1722" spans="1:59" x14ac:dyDescent="0.25">
      <c r="A1722" t="s">
        <v>2842</v>
      </c>
      <c r="B1722" t="s">
        <v>156</v>
      </c>
      <c r="C1722">
        <v>6</v>
      </c>
      <c r="D1722">
        <v>52</v>
      </c>
      <c r="E1722" t="s">
        <v>91</v>
      </c>
      <c r="F1722" t="s">
        <v>66</v>
      </c>
      <c r="G1722" t="s">
        <v>67</v>
      </c>
      <c r="H1722" t="s">
        <v>68</v>
      </c>
      <c r="I1722" t="s">
        <v>3794</v>
      </c>
      <c r="J1722" t="s">
        <v>84</v>
      </c>
      <c r="K1722" t="s">
        <v>100</v>
      </c>
      <c r="L1722">
        <v>50</v>
      </c>
      <c r="M1722">
        <v>3504445</v>
      </c>
      <c r="N1722">
        <v>6</v>
      </c>
      <c r="O1722">
        <v>8</v>
      </c>
      <c r="P1722" t="s">
        <v>2787</v>
      </c>
      <c r="Q1722" t="s">
        <v>5026</v>
      </c>
      <c r="R1722">
        <v>5</v>
      </c>
      <c r="S1722" t="s">
        <v>2841</v>
      </c>
      <c r="T1722">
        <v>0</v>
      </c>
      <c r="U1722">
        <v>9</v>
      </c>
      <c r="V1722">
        <v>0</v>
      </c>
      <c r="W1722">
        <v>0</v>
      </c>
      <c r="X1722">
        <v>0</v>
      </c>
      <c r="Y1722">
        <v>0</v>
      </c>
      <c r="Z1722">
        <v>0</v>
      </c>
      <c r="AA1722">
        <v>9</v>
      </c>
      <c r="AB1722">
        <v>50</v>
      </c>
      <c r="AC1722">
        <v>16</v>
      </c>
      <c r="AD1722">
        <v>0</v>
      </c>
      <c r="AE1722">
        <v>0</v>
      </c>
      <c r="AF1722">
        <v>16</v>
      </c>
      <c r="AG1722">
        <v>0</v>
      </c>
      <c r="AH1722">
        <v>34</v>
      </c>
      <c r="AI1722">
        <v>34</v>
      </c>
      <c r="AJ1722">
        <v>34</v>
      </c>
      <c r="AK1722">
        <v>34</v>
      </c>
      <c r="AL1722">
        <v>0</v>
      </c>
      <c r="AM1722">
        <v>0.12</v>
      </c>
      <c r="AN1722">
        <v>3.0909090909090908</v>
      </c>
      <c r="AO1722">
        <v>0</v>
      </c>
      <c r="AP1722" t="s">
        <v>4985</v>
      </c>
      <c r="AQ1722" t="s">
        <v>73</v>
      </c>
      <c r="AR1722" t="s">
        <v>191</v>
      </c>
      <c r="AS1722">
        <v>0</v>
      </c>
      <c r="AT1722">
        <v>0</v>
      </c>
      <c r="AU1722">
        <v>0</v>
      </c>
      <c r="AV1722">
        <v>0</v>
      </c>
      <c r="AW1722">
        <v>0</v>
      </c>
      <c r="AX1722">
        <v>0</v>
      </c>
      <c r="AY1722">
        <v>0</v>
      </c>
      <c r="AZ1722" t="s">
        <v>74</v>
      </c>
      <c r="BA1722">
        <v>6</v>
      </c>
      <c r="BB1722">
        <v>0</v>
      </c>
      <c r="BC1722" t="s">
        <v>76</v>
      </c>
      <c r="BD1722">
        <v>0</v>
      </c>
      <c r="BE1722" t="s">
        <v>76</v>
      </c>
      <c r="BF1722">
        <v>3.94896</v>
      </c>
      <c r="BG1722" t="s">
        <v>5843</v>
      </c>
    </row>
    <row r="1723" spans="1:59" x14ac:dyDescent="0.25">
      <c r="A1723" t="s">
        <v>2843</v>
      </c>
      <c r="B1723" t="s">
        <v>156</v>
      </c>
      <c r="C1723">
        <v>6</v>
      </c>
      <c r="D1723">
        <v>53</v>
      </c>
      <c r="E1723" t="s">
        <v>91</v>
      </c>
      <c r="F1723" t="s">
        <v>66</v>
      </c>
      <c r="G1723" t="s">
        <v>67</v>
      </c>
      <c r="H1723" t="s">
        <v>68</v>
      </c>
      <c r="I1723" t="s">
        <v>6</v>
      </c>
      <c r="J1723" t="s">
        <v>3</v>
      </c>
      <c r="K1723" t="s">
        <v>70</v>
      </c>
      <c r="L1723">
        <v>0</v>
      </c>
      <c r="M1723">
        <v>3549813</v>
      </c>
      <c r="N1723">
        <v>20</v>
      </c>
      <c r="O1723">
        <v>8</v>
      </c>
      <c r="P1723" t="s">
        <v>2787</v>
      </c>
      <c r="Q1723" t="s">
        <v>5026</v>
      </c>
      <c r="R1723">
        <v>5</v>
      </c>
      <c r="S1723" t="s">
        <v>4537</v>
      </c>
      <c r="T1723">
        <v>19</v>
      </c>
      <c r="U1723">
        <v>19</v>
      </c>
      <c r="V1723">
        <v>4</v>
      </c>
      <c r="W1723">
        <v>0</v>
      </c>
      <c r="X1723">
        <v>4</v>
      </c>
      <c r="Y1723">
        <v>2</v>
      </c>
      <c r="Z1723">
        <v>21</v>
      </c>
      <c r="AA1723">
        <v>25</v>
      </c>
      <c r="AB1723">
        <v>50</v>
      </c>
      <c r="AC1723">
        <v>38</v>
      </c>
      <c r="AD1723">
        <v>6</v>
      </c>
      <c r="AE1723">
        <v>4</v>
      </c>
      <c r="AF1723">
        <v>48</v>
      </c>
      <c r="AG1723">
        <v>0</v>
      </c>
      <c r="AH1723">
        <v>12</v>
      </c>
      <c r="AI1723">
        <v>2</v>
      </c>
      <c r="AJ1723">
        <v>8</v>
      </c>
      <c r="AK1723">
        <v>12</v>
      </c>
      <c r="AL1723">
        <v>0</v>
      </c>
      <c r="AM1723">
        <v>0.4</v>
      </c>
      <c r="AN1723">
        <v>0.72727272727272729</v>
      </c>
      <c r="AO1723">
        <v>0</v>
      </c>
      <c r="AP1723" t="s">
        <v>103</v>
      </c>
      <c r="AQ1723" t="s">
        <v>73</v>
      </c>
      <c r="AR1723" t="s">
        <v>191</v>
      </c>
      <c r="AS1723">
        <v>0</v>
      </c>
      <c r="AT1723">
        <v>0</v>
      </c>
      <c r="AU1723">
        <v>0</v>
      </c>
      <c r="AV1723">
        <v>0</v>
      </c>
      <c r="AW1723">
        <v>0</v>
      </c>
      <c r="AX1723">
        <v>0</v>
      </c>
      <c r="AY1723">
        <v>0</v>
      </c>
      <c r="AZ1723" t="s">
        <v>83</v>
      </c>
      <c r="BA1723">
        <v>20</v>
      </c>
      <c r="BB1723">
        <v>0</v>
      </c>
      <c r="BC1723" t="s">
        <v>76</v>
      </c>
      <c r="BD1723">
        <v>0</v>
      </c>
      <c r="BE1723" t="s">
        <v>76</v>
      </c>
      <c r="BF1723">
        <v>13.645850666666666</v>
      </c>
      <c r="BG1723" t="s">
        <v>5843</v>
      </c>
    </row>
    <row r="1724" spans="1:59" x14ac:dyDescent="0.25">
      <c r="A1724" t="s">
        <v>2844</v>
      </c>
      <c r="B1724" t="s">
        <v>156</v>
      </c>
      <c r="C1724">
        <v>6</v>
      </c>
      <c r="D1724">
        <v>54</v>
      </c>
      <c r="E1724" t="s">
        <v>91</v>
      </c>
      <c r="F1724" t="s">
        <v>66</v>
      </c>
      <c r="G1724" t="s">
        <v>67</v>
      </c>
      <c r="H1724" t="s">
        <v>68</v>
      </c>
      <c r="I1724" t="s">
        <v>6</v>
      </c>
      <c r="J1724" t="s">
        <v>3</v>
      </c>
      <c r="K1724" t="s">
        <v>100</v>
      </c>
      <c r="L1724">
        <v>50</v>
      </c>
      <c r="M1724">
        <v>3518496</v>
      </c>
      <c r="N1724">
        <v>20</v>
      </c>
      <c r="O1724">
        <v>8</v>
      </c>
      <c r="P1724" t="s">
        <v>2787</v>
      </c>
      <c r="Q1724" t="s">
        <v>5026</v>
      </c>
      <c r="R1724">
        <v>5</v>
      </c>
      <c r="S1724" t="s">
        <v>4537</v>
      </c>
      <c r="T1724">
        <v>0</v>
      </c>
      <c r="U1724">
        <v>0</v>
      </c>
      <c r="V1724">
        <v>3</v>
      </c>
      <c r="W1724">
        <v>0</v>
      </c>
      <c r="X1724">
        <v>3</v>
      </c>
      <c r="Y1724">
        <v>0</v>
      </c>
      <c r="Z1724">
        <v>0</v>
      </c>
      <c r="AA1724">
        <v>3</v>
      </c>
      <c r="AB1724">
        <v>50</v>
      </c>
      <c r="AC1724">
        <v>0</v>
      </c>
      <c r="AD1724">
        <v>5</v>
      </c>
      <c r="AE1724">
        <v>0</v>
      </c>
      <c r="AF1724">
        <v>5</v>
      </c>
      <c r="AG1724">
        <v>0</v>
      </c>
      <c r="AH1724">
        <v>50</v>
      </c>
      <c r="AI1724">
        <v>45</v>
      </c>
      <c r="AJ1724">
        <v>50</v>
      </c>
      <c r="AK1724">
        <v>50</v>
      </c>
      <c r="AL1724">
        <v>0</v>
      </c>
      <c r="AM1724">
        <v>0.4</v>
      </c>
      <c r="AN1724">
        <v>4.5454545454545459</v>
      </c>
      <c r="AO1724">
        <v>0</v>
      </c>
      <c r="AP1724" t="s">
        <v>101</v>
      </c>
      <c r="AQ1724" t="s">
        <v>73</v>
      </c>
      <c r="AR1724" t="s">
        <v>191</v>
      </c>
      <c r="AS1724">
        <v>0</v>
      </c>
      <c r="AT1724">
        <v>0</v>
      </c>
      <c r="AU1724">
        <v>0</v>
      </c>
      <c r="AV1724">
        <v>0</v>
      </c>
      <c r="AW1724">
        <v>0</v>
      </c>
      <c r="AX1724">
        <v>0</v>
      </c>
      <c r="AY1724">
        <v>0</v>
      </c>
      <c r="AZ1724" t="s">
        <v>74</v>
      </c>
      <c r="BA1724">
        <v>20</v>
      </c>
      <c r="BB1724">
        <v>0</v>
      </c>
      <c r="BC1724" t="s">
        <v>76</v>
      </c>
      <c r="BD1724">
        <v>0</v>
      </c>
      <c r="BE1724" t="s">
        <v>76</v>
      </c>
      <c r="BF1724">
        <v>1.7770319999999995</v>
      </c>
      <c r="BG1724" t="s">
        <v>5843</v>
      </c>
    </row>
    <row r="1725" spans="1:59" x14ac:dyDescent="0.25">
      <c r="A1725" t="s">
        <v>2845</v>
      </c>
      <c r="B1725" t="s">
        <v>156</v>
      </c>
      <c r="C1725">
        <v>6</v>
      </c>
      <c r="D1725">
        <v>55</v>
      </c>
      <c r="E1725" t="s">
        <v>91</v>
      </c>
      <c r="F1725" t="s">
        <v>66</v>
      </c>
      <c r="G1725" t="s">
        <v>67</v>
      </c>
      <c r="H1725" t="s">
        <v>68</v>
      </c>
      <c r="I1725" t="s">
        <v>6</v>
      </c>
      <c r="J1725" t="s">
        <v>3</v>
      </c>
      <c r="K1725" t="s">
        <v>70</v>
      </c>
      <c r="L1725">
        <v>50</v>
      </c>
      <c r="M1725">
        <v>3504233</v>
      </c>
      <c r="N1725">
        <v>20</v>
      </c>
      <c r="O1725">
        <v>8</v>
      </c>
      <c r="P1725" t="s">
        <v>2787</v>
      </c>
      <c r="Q1725" t="s">
        <v>5026</v>
      </c>
      <c r="R1725">
        <v>5</v>
      </c>
      <c r="S1725" t="s">
        <v>2788</v>
      </c>
      <c r="T1725">
        <v>22</v>
      </c>
      <c r="U1725">
        <v>25</v>
      </c>
      <c r="V1725">
        <v>0</v>
      </c>
      <c r="W1725">
        <v>0</v>
      </c>
      <c r="X1725">
        <v>0</v>
      </c>
      <c r="Y1725">
        <v>0</v>
      </c>
      <c r="Z1725">
        <v>22</v>
      </c>
      <c r="AA1725">
        <v>25</v>
      </c>
      <c r="AB1725">
        <v>50</v>
      </c>
      <c r="AC1725">
        <v>49</v>
      </c>
      <c r="AD1725">
        <v>0</v>
      </c>
      <c r="AE1725">
        <v>0</v>
      </c>
      <c r="AF1725">
        <v>49</v>
      </c>
      <c r="AG1725">
        <v>0</v>
      </c>
      <c r="AH1725">
        <v>1</v>
      </c>
      <c r="AI1725">
        <v>1</v>
      </c>
      <c r="AJ1725">
        <v>1</v>
      </c>
      <c r="AK1725">
        <v>1</v>
      </c>
      <c r="AL1725">
        <v>0</v>
      </c>
      <c r="AM1725">
        <v>0.4</v>
      </c>
      <c r="AN1725">
        <v>9.0909090909090912E-2</v>
      </c>
      <c r="AO1725">
        <v>0</v>
      </c>
      <c r="AP1725" t="s">
        <v>103</v>
      </c>
      <c r="AQ1725" t="s">
        <v>73</v>
      </c>
      <c r="AR1725" t="s">
        <v>191</v>
      </c>
      <c r="AS1725">
        <v>0</v>
      </c>
      <c r="AT1725">
        <v>0</v>
      </c>
      <c r="AU1725">
        <v>0</v>
      </c>
      <c r="AV1725">
        <v>0</v>
      </c>
      <c r="AW1725">
        <v>0</v>
      </c>
      <c r="AX1725">
        <v>0</v>
      </c>
      <c r="AY1725">
        <v>0</v>
      </c>
      <c r="AZ1725" t="s">
        <v>80</v>
      </c>
      <c r="BA1725">
        <v>20</v>
      </c>
      <c r="BB1725">
        <v>0</v>
      </c>
      <c r="BC1725" t="s">
        <v>76</v>
      </c>
      <c r="BD1725">
        <v>0</v>
      </c>
      <c r="BE1725" t="s">
        <v>76</v>
      </c>
      <c r="BF1725">
        <v>15.795839999999998</v>
      </c>
      <c r="BG1725" t="s">
        <v>5843</v>
      </c>
    </row>
    <row r="1726" spans="1:59" x14ac:dyDescent="0.25">
      <c r="A1726" t="s">
        <v>2846</v>
      </c>
      <c r="B1726" t="s">
        <v>156</v>
      </c>
      <c r="C1726">
        <v>6</v>
      </c>
      <c r="D1726">
        <v>56</v>
      </c>
      <c r="E1726" t="s">
        <v>91</v>
      </c>
      <c r="F1726" t="s">
        <v>66</v>
      </c>
      <c r="G1726" t="s">
        <v>67</v>
      </c>
      <c r="H1726" t="s">
        <v>68</v>
      </c>
      <c r="I1726" t="s">
        <v>6</v>
      </c>
      <c r="J1726" t="s">
        <v>3</v>
      </c>
      <c r="K1726" t="s">
        <v>70</v>
      </c>
      <c r="L1726">
        <v>50</v>
      </c>
      <c r="M1726">
        <v>3504235</v>
      </c>
      <c r="N1726">
        <v>20</v>
      </c>
      <c r="O1726">
        <v>8</v>
      </c>
      <c r="P1726" t="s">
        <v>2787</v>
      </c>
      <c r="Q1726" t="s">
        <v>5026</v>
      </c>
      <c r="R1726">
        <v>5</v>
      </c>
      <c r="S1726" t="s">
        <v>2788</v>
      </c>
      <c r="T1726">
        <v>22</v>
      </c>
      <c r="U1726">
        <v>25</v>
      </c>
      <c r="V1726">
        <v>0</v>
      </c>
      <c r="W1726">
        <v>0</v>
      </c>
      <c r="X1726">
        <v>0</v>
      </c>
      <c r="Y1726">
        <v>0</v>
      </c>
      <c r="Z1726">
        <v>22</v>
      </c>
      <c r="AA1726">
        <v>25</v>
      </c>
      <c r="AB1726">
        <v>50</v>
      </c>
      <c r="AC1726">
        <v>49</v>
      </c>
      <c r="AD1726">
        <v>0</v>
      </c>
      <c r="AE1726">
        <v>0</v>
      </c>
      <c r="AF1726">
        <v>49</v>
      </c>
      <c r="AG1726">
        <v>0</v>
      </c>
      <c r="AH1726">
        <v>1</v>
      </c>
      <c r="AI1726">
        <v>1</v>
      </c>
      <c r="AJ1726">
        <v>1</v>
      </c>
      <c r="AK1726">
        <v>1</v>
      </c>
      <c r="AL1726">
        <v>0</v>
      </c>
      <c r="AM1726">
        <v>0.4</v>
      </c>
      <c r="AN1726">
        <v>9.0909090909090912E-2</v>
      </c>
      <c r="AO1726">
        <v>0</v>
      </c>
      <c r="AP1726" t="s">
        <v>103</v>
      </c>
      <c r="AQ1726" t="s">
        <v>73</v>
      </c>
      <c r="AR1726" t="s">
        <v>191</v>
      </c>
      <c r="AS1726">
        <v>0</v>
      </c>
      <c r="AT1726">
        <v>0</v>
      </c>
      <c r="AU1726">
        <v>0</v>
      </c>
      <c r="AV1726">
        <v>0</v>
      </c>
      <c r="AW1726">
        <v>0</v>
      </c>
      <c r="AX1726">
        <v>0</v>
      </c>
      <c r="AY1726">
        <v>0</v>
      </c>
      <c r="AZ1726" t="s">
        <v>80</v>
      </c>
      <c r="BA1726">
        <v>20</v>
      </c>
      <c r="BB1726">
        <v>0</v>
      </c>
      <c r="BC1726" t="s">
        <v>76</v>
      </c>
      <c r="BD1726">
        <v>0</v>
      </c>
      <c r="BE1726" t="s">
        <v>76</v>
      </c>
      <c r="BF1726">
        <v>20.622346666666665</v>
      </c>
      <c r="BG1726" t="s">
        <v>5843</v>
      </c>
    </row>
    <row r="1727" spans="1:59" x14ac:dyDescent="0.25">
      <c r="A1727" t="s">
        <v>2847</v>
      </c>
      <c r="B1727" t="s">
        <v>156</v>
      </c>
      <c r="C1727">
        <v>6</v>
      </c>
      <c r="D1727">
        <v>57</v>
      </c>
      <c r="E1727" t="s">
        <v>91</v>
      </c>
      <c r="F1727" t="s">
        <v>66</v>
      </c>
      <c r="G1727" t="s">
        <v>67</v>
      </c>
      <c r="H1727" t="s">
        <v>68</v>
      </c>
      <c r="I1727" t="s">
        <v>6</v>
      </c>
      <c r="J1727" t="s">
        <v>3</v>
      </c>
      <c r="K1727" t="s">
        <v>70</v>
      </c>
      <c r="L1727">
        <v>50</v>
      </c>
      <c r="M1727">
        <v>3504237</v>
      </c>
      <c r="N1727">
        <v>20</v>
      </c>
      <c r="O1727">
        <v>8</v>
      </c>
      <c r="P1727" t="s">
        <v>2787</v>
      </c>
      <c r="Q1727" t="s">
        <v>5026</v>
      </c>
      <c r="R1727">
        <v>5</v>
      </c>
      <c r="S1727" t="s">
        <v>2788</v>
      </c>
      <c r="T1727">
        <v>22</v>
      </c>
      <c r="U1727">
        <v>25</v>
      </c>
      <c r="V1727">
        <v>0</v>
      </c>
      <c r="W1727">
        <v>0</v>
      </c>
      <c r="X1727">
        <v>0</v>
      </c>
      <c r="Y1727">
        <v>0</v>
      </c>
      <c r="Z1727">
        <v>22</v>
      </c>
      <c r="AA1727">
        <v>25</v>
      </c>
      <c r="AB1727">
        <v>50</v>
      </c>
      <c r="AC1727">
        <v>49</v>
      </c>
      <c r="AD1727">
        <v>0</v>
      </c>
      <c r="AE1727">
        <v>0</v>
      </c>
      <c r="AF1727">
        <v>49</v>
      </c>
      <c r="AG1727">
        <v>0</v>
      </c>
      <c r="AH1727">
        <v>1</v>
      </c>
      <c r="AI1727">
        <v>1</v>
      </c>
      <c r="AJ1727">
        <v>1</v>
      </c>
      <c r="AK1727">
        <v>1</v>
      </c>
      <c r="AL1727">
        <v>0</v>
      </c>
      <c r="AM1727">
        <v>0.4</v>
      </c>
      <c r="AN1727">
        <v>9.0909090909090912E-2</v>
      </c>
      <c r="AO1727">
        <v>0</v>
      </c>
      <c r="AP1727" t="s">
        <v>103</v>
      </c>
      <c r="AQ1727" t="s">
        <v>73</v>
      </c>
      <c r="AR1727" t="s">
        <v>191</v>
      </c>
      <c r="AS1727">
        <v>0</v>
      </c>
      <c r="AT1727">
        <v>0</v>
      </c>
      <c r="AU1727">
        <v>0</v>
      </c>
      <c r="AV1727">
        <v>0</v>
      </c>
      <c r="AW1727">
        <v>0</v>
      </c>
      <c r="AX1727">
        <v>0</v>
      </c>
      <c r="AY1727">
        <v>0</v>
      </c>
      <c r="AZ1727" t="s">
        <v>80</v>
      </c>
      <c r="BA1727">
        <v>20</v>
      </c>
      <c r="BB1727">
        <v>0</v>
      </c>
      <c r="BC1727" t="s">
        <v>76</v>
      </c>
      <c r="BD1727">
        <v>0</v>
      </c>
      <c r="BE1727" t="s">
        <v>76</v>
      </c>
      <c r="BF1727">
        <v>21.061119999999999</v>
      </c>
      <c r="BG1727" t="s">
        <v>5843</v>
      </c>
    </row>
    <row r="1728" spans="1:59" x14ac:dyDescent="0.25">
      <c r="A1728" t="s">
        <v>2848</v>
      </c>
      <c r="B1728" t="s">
        <v>156</v>
      </c>
      <c r="C1728">
        <v>6</v>
      </c>
      <c r="D1728">
        <v>58</v>
      </c>
      <c r="E1728" t="s">
        <v>91</v>
      </c>
      <c r="F1728" t="s">
        <v>66</v>
      </c>
      <c r="G1728" t="s">
        <v>67</v>
      </c>
      <c r="H1728" t="s">
        <v>68</v>
      </c>
      <c r="I1728" t="s">
        <v>6</v>
      </c>
      <c r="J1728" t="s">
        <v>3</v>
      </c>
      <c r="K1728" t="s">
        <v>70</v>
      </c>
      <c r="L1728">
        <v>50</v>
      </c>
      <c r="M1728">
        <v>3504239</v>
      </c>
      <c r="N1728">
        <v>20</v>
      </c>
      <c r="O1728">
        <v>8</v>
      </c>
      <c r="P1728" t="s">
        <v>2787</v>
      </c>
      <c r="Q1728" t="s">
        <v>5026</v>
      </c>
      <c r="R1728">
        <v>5</v>
      </c>
      <c r="S1728" t="s">
        <v>2788</v>
      </c>
      <c r="T1728">
        <v>22</v>
      </c>
      <c r="U1728">
        <v>25</v>
      </c>
      <c r="V1728">
        <v>0</v>
      </c>
      <c r="W1728">
        <v>0</v>
      </c>
      <c r="X1728">
        <v>0</v>
      </c>
      <c r="Y1728">
        <v>0</v>
      </c>
      <c r="Z1728">
        <v>22</v>
      </c>
      <c r="AA1728">
        <v>25</v>
      </c>
      <c r="AB1728">
        <v>50</v>
      </c>
      <c r="AC1728">
        <v>49</v>
      </c>
      <c r="AD1728">
        <v>0</v>
      </c>
      <c r="AE1728">
        <v>0</v>
      </c>
      <c r="AF1728">
        <v>49</v>
      </c>
      <c r="AG1728">
        <v>0</v>
      </c>
      <c r="AH1728">
        <v>1</v>
      </c>
      <c r="AI1728">
        <v>1</v>
      </c>
      <c r="AJ1728">
        <v>1</v>
      </c>
      <c r="AK1728">
        <v>1</v>
      </c>
      <c r="AL1728">
        <v>0</v>
      </c>
      <c r="AM1728">
        <v>0.4</v>
      </c>
      <c r="AN1728">
        <v>9.0909090909090912E-2</v>
      </c>
      <c r="AO1728">
        <v>0</v>
      </c>
      <c r="AP1728" t="s">
        <v>103</v>
      </c>
      <c r="AQ1728" t="s">
        <v>73</v>
      </c>
      <c r="AR1728" t="s">
        <v>191</v>
      </c>
      <c r="AS1728">
        <v>0</v>
      </c>
      <c r="AT1728">
        <v>0</v>
      </c>
      <c r="AU1728">
        <v>0</v>
      </c>
      <c r="AV1728">
        <v>0</v>
      </c>
      <c r="AW1728">
        <v>0</v>
      </c>
      <c r="AX1728">
        <v>0</v>
      </c>
      <c r="AY1728">
        <v>0</v>
      </c>
      <c r="AZ1728" t="s">
        <v>80</v>
      </c>
      <c r="BA1728">
        <v>20</v>
      </c>
      <c r="BB1728">
        <v>0</v>
      </c>
      <c r="BC1728" t="s">
        <v>76</v>
      </c>
      <c r="BD1728">
        <v>0</v>
      </c>
      <c r="BE1728" t="s">
        <v>76</v>
      </c>
      <c r="BF1728">
        <v>22.37744</v>
      </c>
      <c r="BG1728" t="s">
        <v>5843</v>
      </c>
    </row>
    <row r="1729" spans="1:59" x14ac:dyDescent="0.25">
      <c r="A1729" t="s">
        <v>2849</v>
      </c>
      <c r="B1729" t="s">
        <v>156</v>
      </c>
      <c r="C1729">
        <v>6</v>
      </c>
      <c r="D1729">
        <v>59</v>
      </c>
      <c r="E1729" t="s">
        <v>91</v>
      </c>
      <c r="F1729" t="s">
        <v>66</v>
      </c>
      <c r="G1729" t="s">
        <v>67</v>
      </c>
      <c r="H1729" t="s">
        <v>68</v>
      </c>
      <c r="I1729" t="s">
        <v>6</v>
      </c>
      <c r="J1729" t="s">
        <v>3</v>
      </c>
      <c r="K1729" t="s">
        <v>70</v>
      </c>
      <c r="L1729">
        <v>50</v>
      </c>
      <c r="M1729">
        <v>3504241</v>
      </c>
      <c r="N1729">
        <v>20</v>
      </c>
      <c r="O1729">
        <v>8</v>
      </c>
      <c r="P1729" t="s">
        <v>2787</v>
      </c>
      <c r="Q1729" t="s">
        <v>5026</v>
      </c>
      <c r="R1729">
        <v>5</v>
      </c>
      <c r="S1729" t="s">
        <v>2788</v>
      </c>
      <c r="T1729">
        <v>22</v>
      </c>
      <c r="U1729">
        <v>25</v>
      </c>
      <c r="V1729">
        <v>0</v>
      </c>
      <c r="W1729">
        <v>0</v>
      </c>
      <c r="X1729">
        <v>0</v>
      </c>
      <c r="Y1729">
        <v>0</v>
      </c>
      <c r="Z1729">
        <v>22</v>
      </c>
      <c r="AA1729">
        <v>25</v>
      </c>
      <c r="AB1729">
        <v>50</v>
      </c>
      <c r="AC1729">
        <v>49</v>
      </c>
      <c r="AD1729">
        <v>0</v>
      </c>
      <c r="AE1729">
        <v>0</v>
      </c>
      <c r="AF1729">
        <v>49</v>
      </c>
      <c r="AG1729">
        <v>0</v>
      </c>
      <c r="AH1729">
        <v>1</v>
      </c>
      <c r="AI1729">
        <v>1</v>
      </c>
      <c r="AJ1729">
        <v>1</v>
      </c>
      <c r="AK1729">
        <v>1</v>
      </c>
      <c r="AL1729">
        <v>0</v>
      </c>
      <c r="AM1729">
        <v>0.4</v>
      </c>
      <c r="AN1729">
        <v>9.0909090909090912E-2</v>
      </c>
      <c r="AO1729">
        <v>0</v>
      </c>
      <c r="AP1729" t="s">
        <v>103</v>
      </c>
      <c r="AQ1729" t="s">
        <v>73</v>
      </c>
      <c r="AR1729" t="s">
        <v>191</v>
      </c>
      <c r="AS1729">
        <v>0</v>
      </c>
      <c r="AT1729">
        <v>0</v>
      </c>
      <c r="AU1729">
        <v>0</v>
      </c>
      <c r="AV1729">
        <v>0</v>
      </c>
      <c r="AW1729">
        <v>0</v>
      </c>
      <c r="AX1729">
        <v>0</v>
      </c>
      <c r="AY1729">
        <v>0</v>
      </c>
      <c r="AZ1729" t="s">
        <v>80</v>
      </c>
      <c r="BA1729">
        <v>20</v>
      </c>
      <c r="BB1729">
        <v>0</v>
      </c>
      <c r="BC1729" t="s">
        <v>76</v>
      </c>
      <c r="BD1729">
        <v>0</v>
      </c>
      <c r="BE1729" t="s">
        <v>76</v>
      </c>
      <c r="BF1729">
        <v>21.499893333333333</v>
      </c>
      <c r="BG1729" t="s">
        <v>5843</v>
      </c>
    </row>
    <row r="1730" spans="1:59" x14ac:dyDescent="0.25">
      <c r="A1730" t="s">
        <v>2850</v>
      </c>
      <c r="B1730" t="s">
        <v>156</v>
      </c>
      <c r="C1730">
        <v>6</v>
      </c>
      <c r="D1730">
        <v>60</v>
      </c>
      <c r="E1730" t="s">
        <v>91</v>
      </c>
      <c r="F1730" t="s">
        <v>66</v>
      </c>
      <c r="G1730" t="s">
        <v>67</v>
      </c>
      <c r="H1730" t="s">
        <v>68</v>
      </c>
      <c r="I1730" t="s">
        <v>6</v>
      </c>
      <c r="J1730" t="s">
        <v>3</v>
      </c>
      <c r="K1730" t="s">
        <v>70</v>
      </c>
      <c r="L1730">
        <v>50</v>
      </c>
      <c r="M1730">
        <v>3504243</v>
      </c>
      <c r="N1730">
        <v>20</v>
      </c>
      <c r="O1730">
        <v>8</v>
      </c>
      <c r="P1730" t="s">
        <v>2787</v>
      </c>
      <c r="Q1730" t="s">
        <v>5026</v>
      </c>
      <c r="R1730">
        <v>5</v>
      </c>
      <c r="S1730" t="s">
        <v>2788</v>
      </c>
      <c r="T1730">
        <v>22</v>
      </c>
      <c r="U1730">
        <v>25</v>
      </c>
      <c r="V1730">
        <v>0</v>
      </c>
      <c r="W1730">
        <v>0</v>
      </c>
      <c r="X1730">
        <v>0</v>
      </c>
      <c r="Y1730">
        <v>0</v>
      </c>
      <c r="Z1730">
        <v>22</v>
      </c>
      <c r="AA1730">
        <v>25</v>
      </c>
      <c r="AB1730">
        <v>50</v>
      </c>
      <c r="AC1730">
        <v>49</v>
      </c>
      <c r="AD1730">
        <v>0</v>
      </c>
      <c r="AE1730">
        <v>0</v>
      </c>
      <c r="AF1730">
        <v>49</v>
      </c>
      <c r="AG1730">
        <v>0</v>
      </c>
      <c r="AH1730">
        <v>1</v>
      </c>
      <c r="AI1730">
        <v>1</v>
      </c>
      <c r="AJ1730">
        <v>1</v>
      </c>
      <c r="AK1730">
        <v>1</v>
      </c>
      <c r="AL1730">
        <v>0</v>
      </c>
      <c r="AM1730">
        <v>0.4</v>
      </c>
      <c r="AN1730">
        <v>9.0909090909090912E-2</v>
      </c>
      <c r="AO1730">
        <v>0</v>
      </c>
      <c r="AP1730" t="s">
        <v>103</v>
      </c>
      <c r="AQ1730" t="s">
        <v>73</v>
      </c>
      <c r="AR1730" t="s">
        <v>191</v>
      </c>
      <c r="AS1730">
        <v>0</v>
      </c>
      <c r="AT1730">
        <v>0</v>
      </c>
      <c r="AU1730">
        <v>0</v>
      </c>
      <c r="AV1730">
        <v>0</v>
      </c>
      <c r="AW1730">
        <v>0</v>
      </c>
      <c r="AX1730">
        <v>0</v>
      </c>
      <c r="AY1730">
        <v>0</v>
      </c>
      <c r="AZ1730" t="s">
        <v>80</v>
      </c>
      <c r="BA1730">
        <v>20</v>
      </c>
      <c r="BB1730">
        <v>0</v>
      </c>
      <c r="BC1730" t="s">
        <v>81</v>
      </c>
      <c r="BD1730">
        <v>0</v>
      </c>
      <c r="BE1730" t="s">
        <v>76</v>
      </c>
      <c r="BF1730">
        <v>23.254986666666664</v>
      </c>
      <c r="BG1730" t="s">
        <v>5843</v>
      </c>
    </row>
  </sheetData>
  <phoneticPr fontId="3" type="noConversion"/>
  <conditionalFormatting sqref="A2:BE1730">
    <cfRule type="expression" dxfId="1" priority="423">
      <formula>$BC2="S"</formula>
    </cfRule>
    <cfRule type="expression" dxfId="0" priority="424">
      <formula>$BC2="E"</formula>
    </cfRule>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25919-1993-4A74-A8A9-3A91F0DB4CF1}">
  <sheetPr codeName="Sheet12">
    <tabColor theme="7" tint="0.79998168889431442"/>
  </sheetPr>
  <dimension ref="A1:Z1730"/>
  <sheetViews>
    <sheetView zoomScale="85" zoomScaleNormal="85" workbookViewId="0"/>
  </sheetViews>
  <sheetFormatPr defaultRowHeight="15" x14ac:dyDescent="0.25"/>
  <cols>
    <col min="1" max="1" width="6.42578125" bestFit="1" customWidth="1"/>
    <col min="2" max="2" width="6" bestFit="1" customWidth="1"/>
    <col min="3" max="3" width="15.28515625" bestFit="1" customWidth="1"/>
    <col min="4" max="4" width="23.7109375" bestFit="1" customWidth="1"/>
    <col min="5" max="16" width="8.7109375" bestFit="1" customWidth="1"/>
    <col min="17" max="17" width="12.5703125" bestFit="1" customWidth="1"/>
    <col min="18" max="18" width="12" bestFit="1" customWidth="1"/>
    <col min="19" max="19" width="11.5703125" bestFit="1" customWidth="1"/>
    <col min="20" max="20" width="15.140625" bestFit="1" customWidth="1"/>
    <col min="21" max="21" width="11.5703125" bestFit="1" customWidth="1"/>
    <col min="22" max="22" width="11.140625" bestFit="1" customWidth="1"/>
    <col min="23" max="23" width="14.140625" bestFit="1" customWidth="1"/>
    <col min="24" max="24" width="12.5703125" bestFit="1" customWidth="1"/>
    <col min="25" max="25" width="14.28515625" bestFit="1" customWidth="1"/>
    <col min="26" max="26" width="14.85546875" bestFit="1" customWidth="1"/>
  </cols>
  <sheetData>
    <row r="1" spans="1:26" x14ac:dyDescent="0.25">
      <c r="A1" t="s">
        <v>5051</v>
      </c>
      <c r="B1" t="s">
        <v>134</v>
      </c>
      <c r="C1" t="s">
        <v>12</v>
      </c>
      <c r="D1" t="s">
        <v>5052</v>
      </c>
      <c r="E1" t="s">
        <v>5053</v>
      </c>
      <c r="F1" t="s">
        <v>5054</v>
      </c>
      <c r="G1" t="s">
        <v>5055</v>
      </c>
      <c r="H1" t="s">
        <v>5056</v>
      </c>
      <c r="I1" t="s">
        <v>5057</v>
      </c>
      <c r="J1" t="s">
        <v>5058</v>
      </c>
      <c r="K1" t="s">
        <v>5059</v>
      </c>
      <c r="L1" t="s">
        <v>5060</v>
      </c>
      <c r="M1" t="s">
        <v>5061</v>
      </c>
      <c r="N1" t="s">
        <v>5062</v>
      </c>
      <c r="O1" t="s">
        <v>5063</v>
      </c>
      <c r="P1" t="s">
        <v>5064</v>
      </c>
      <c r="Q1" t="s">
        <v>5065</v>
      </c>
      <c r="R1" t="s">
        <v>5066</v>
      </c>
      <c r="S1" t="s">
        <v>20</v>
      </c>
      <c r="T1" t="s">
        <v>21</v>
      </c>
      <c r="U1" t="s">
        <v>22</v>
      </c>
      <c r="V1" t="s">
        <v>25</v>
      </c>
      <c r="W1" t="s">
        <v>28</v>
      </c>
      <c r="X1" t="s">
        <v>5067</v>
      </c>
      <c r="Y1" t="s">
        <v>5068</v>
      </c>
      <c r="Z1" t="s">
        <v>5069</v>
      </c>
    </row>
    <row r="2" spans="1:26" x14ac:dyDescent="0.25">
      <c r="A2" t="s">
        <v>156</v>
      </c>
      <c r="B2">
        <v>1</v>
      </c>
      <c r="C2" t="s">
        <v>155</v>
      </c>
      <c r="D2" t="s">
        <v>5070</v>
      </c>
      <c r="E2">
        <v>0</v>
      </c>
      <c r="F2">
        <v>0</v>
      </c>
      <c r="G2">
        <v>0</v>
      </c>
      <c r="H2">
        <v>0</v>
      </c>
      <c r="I2">
        <v>0</v>
      </c>
      <c r="J2">
        <v>0</v>
      </c>
      <c r="K2">
        <v>0</v>
      </c>
      <c r="L2">
        <v>0</v>
      </c>
      <c r="M2">
        <v>0</v>
      </c>
      <c r="N2">
        <v>0</v>
      </c>
      <c r="O2">
        <v>0</v>
      </c>
      <c r="P2">
        <v>0</v>
      </c>
      <c r="Q2">
        <v>0</v>
      </c>
      <c r="R2">
        <v>0</v>
      </c>
      <c r="S2" t="s">
        <v>3</v>
      </c>
      <c r="T2" t="s">
        <v>69</v>
      </c>
      <c r="U2" t="s">
        <v>70</v>
      </c>
      <c r="V2">
        <v>10</v>
      </c>
      <c r="W2" t="s">
        <v>4464</v>
      </c>
      <c r="X2">
        <v>0</v>
      </c>
      <c r="Y2">
        <v>6.61</v>
      </c>
      <c r="Z2">
        <v>6.61</v>
      </c>
    </row>
    <row r="3" spans="1:26" x14ac:dyDescent="0.25">
      <c r="A3" t="s">
        <v>156</v>
      </c>
      <c r="B3">
        <v>1</v>
      </c>
      <c r="C3" t="s">
        <v>158</v>
      </c>
      <c r="D3" t="s">
        <v>5070</v>
      </c>
      <c r="E3">
        <v>0</v>
      </c>
      <c r="F3">
        <v>0</v>
      </c>
      <c r="G3">
        <v>0</v>
      </c>
      <c r="H3">
        <v>0</v>
      </c>
      <c r="I3">
        <v>0</v>
      </c>
      <c r="J3">
        <v>0</v>
      </c>
      <c r="K3">
        <v>0</v>
      </c>
      <c r="L3">
        <v>0</v>
      </c>
      <c r="M3">
        <v>0</v>
      </c>
      <c r="N3">
        <v>0</v>
      </c>
      <c r="O3">
        <v>0</v>
      </c>
      <c r="P3">
        <v>0</v>
      </c>
      <c r="Q3">
        <v>0</v>
      </c>
      <c r="R3">
        <v>0</v>
      </c>
      <c r="S3" t="s">
        <v>3</v>
      </c>
      <c r="T3" t="s">
        <v>69</v>
      </c>
      <c r="U3" t="s">
        <v>70</v>
      </c>
      <c r="V3">
        <v>10</v>
      </c>
      <c r="W3" t="s">
        <v>4464</v>
      </c>
      <c r="X3">
        <v>0</v>
      </c>
      <c r="Y3">
        <v>6.4889999999999999</v>
      </c>
      <c r="Z3">
        <v>6.4889999999999999</v>
      </c>
    </row>
    <row r="4" spans="1:26" x14ac:dyDescent="0.25">
      <c r="A4" t="s">
        <v>156</v>
      </c>
      <c r="B4">
        <v>1</v>
      </c>
      <c r="C4" t="s">
        <v>159</v>
      </c>
      <c r="D4" t="s">
        <v>5070</v>
      </c>
      <c r="E4">
        <v>0</v>
      </c>
      <c r="F4">
        <v>0</v>
      </c>
      <c r="G4">
        <v>0</v>
      </c>
      <c r="H4">
        <v>0</v>
      </c>
      <c r="I4">
        <v>0</v>
      </c>
      <c r="J4">
        <v>0</v>
      </c>
      <c r="K4">
        <v>0</v>
      </c>
      <c r="L4">
        <v>0</v>
      </c>
      <c r="M4">
        <v>0</v>
      </c>
      <c r="N4">
        <v>0</v>
      </c>
      <c r="O4">
        <v>0</v>
      </c>
      <c r="P4">
        <v>0</v>
      </c>
      <c r="Q4">
        <v>0</v>
      </c>
      <c r="R4">
        <v>0</v>
      </c>
      <c r="S4" t="s">
        <v>3</v>
      </c>
      <c r="T4" t="s">
        <v>69</v>
      </c>
      <c r="U4" t="s">
        <v>70</v>
      </c>
      <c r="V4">
        <v>10</v>
      </c>
      <c r="W4" t="s">
        <v>4464</v>
      </c>
      <c r="X4">
        <v>0</v>
      </c>
      <c r="Y4">
        <v>5.8689999999999998</v>
      </c>
      <c r="Z4">
        <v>5.8689999999999998</v>
      </c>
    </row>
    <row r="5" spans="1:26" x14ac:dyDescent="0.25">
      <c r="A5" t="s">
        <v>156</v>
      </c>
      <c r="B5">
        <v>1</v>
      </c>
      <c r="C5" t="s">
        <v>160</v>
      </c>
      <c r="D5" t="s">
        <v>5070</v>
      </c>
      <c r="E5">
        <v>0</v>
      </c>
      <c r="F5">
        <v>0</v>
      </c>
      <c r="G5">
        <v>0</v>
      </c>
      <c r="H5">
        <v>0</v>
      </c>
      <c r="I5">
        <v>0</v>
      </c>
      <c r="J5">
        <v>0</v>
      </c>
      <c r="K5">
        <v>0</v>
      </c>
      <c r="L5">
        <v>0</v>
      </c>
      <c r="M5">
        <v>0</v>
      </c>
      <c r="N5">
        <v>0</v>
      </c>
      <c r="O5">
        <v>0</v>
      </c>
      <c r="P5">
        <v>0</v>
      </c>
      <c r="Q5">
        <v>0</v>
      </c>
      <c r="R5">
        <v>0</v>
      </c>
      <c r="S5" t="s">
        <v>3</v>
      </c>
      <c r="T5" t="s">
        <v>69</v>
      </c>
      <c r="U5" t="s">
        <v>70</v>
      </c>
      <c r="V5">
        <v>10</v>
      </c>
      <c r="W5" t="s">
        <v>4464</v>
      </c>
      <c r="X5">
        <v>0</v>
      </c>
      <c r="Y5">
        <v>6.556</v>
      </c>
      <c r="Z5">
        <v>6.556</v>
      </c>
    </row>
    <row r="6" spans="1:26" x14ac:dyDescent="0.25">
      <c r="A6" t="s">
        <v>156</v>
      </c>
      <c r="B6">
        <v>1</v>
      </c>
      <c r="C6" t="s">
        <v>161</v>
      </c>
      <c r="D6" t="s">
        <v>5070</v>
      </c>
      <c r="E6">
        <v>0</v>
      </c>
      <c r="F6">
        <v>0</v>
      </c>
      <c r="G6">
        <v>0</v>
      </c>
      <c r="H6">
        <v>0</v>
      </c>
      <c r="I6">
        <v>0</v>
      </c>
      <c r="J6">
        <v>0</v>
      </c>
      <c r="K6">
        <v>0</v>
      </c>
      <c r="L6">
        <v>0</v>
      </c>
      <c r="M6">
        <v>0</v>
      </c>
      <c r="N6">
        <v>0</v>
      </c>
      <c r="O6">
        <v>0</v>
      </c>
      <c r="P6">
        <v>0</v>
      </c>
      <c r="Q6">
        <v>0</v>
      </c>
      <c r="R6">
        <v>0</v>
      </c>
      <c r="S6" t="s">
        <v>3</v>
      </c>
      <c r="T6" t="s">
        <v>69</v>
      </c>
      <c r="U6" t="s">
        <v>70</v>
      </c>
      <c r="V6">
        <v>10</v>
      </c>
      <c r="W6" t="s">
        <v>4464</v>
      </c>
      <c r="X6">
        <v>0</v>
      </c>
      <c r="Y6">
        <v>4.9420000000000002</v>
      </c>
      <c r="Z6">
        <v>4.9420000000000002</v>
      </c>
    </row>
    <row r="7" spans="1:26" x14ac:dyDescent="0.25">
      <c r="A7" t="s">
        <v>156</v>
      </c>
      <c r="B7">
        <v>1</v>
      </c>
      <c r="C7" t="s">
        <v>162</v>
      </c>
      <c r="D7" t="s">
        <v>5070</v>
      </c>
      <c r="E7">
        <v>53</v>
      </c>
      <c r="F7">
        <v>16</v>
      </c>
      <c r="G7">
        <v>50</v>
      </c>
      <c r="H7">
        <v>53</v>
      </c>
      <c r="I7">
        <v>14</v>
      </c>
      <c r="J7">
        <v>50</v>
      </c>
      <c r="K7">
        <v>0</v>
      </c>
      <c r="L7">
        <v>0</v>
      </c>
      <c r="M7">
        <v>0</v>
      </c>
      <c r="N7">
        <v>0</v>
      </c>
      <c r="O7">
        <v>0</v>
      </c>
      <c r="P7">
        <v>0</v>
      </c>
      <c r="Q7">
        <v>3.9333333333333336</v>
      </c>
      <c r="R7">
        <v>5.1775253333333326</v>
      </c>
      <c r="S7" t="s">
        <v>5</v>
      </c>
      <c r="T7" t="s">
        <v>78</v>
      </c>
      <c r="U7" t="s">
        <v>70</v>
      </c>
      <c r="V7">
        <v>5</v>
      </c>
      <c r="W7" t="s">
        <v>4464</v>
      </c>
      <c r="X7">
        <v>1.0355050666666665</v>
      </c>
      <c r="Y7">
        <v>0</v>
      </c>
      <c r="Z7">
        <v>5.1775253333333326</v>
      </c>
    </row>
    <row r="8" spans="1:26" x14ac:dyDescent="0.25">
      <c r="A8" t="s">
        <v>156</v>
      </c>
      <c r="B8">
        <v>1</v>
      </c>
      <c r="C8" t="s">
        <v>163</v>
      </c>
      <c r="D8" t="s">
        <v>5070</v>
      </c>
      <c r="E8">
        <v>0</v>
      </c>
      <c r="F8">
        <v>0</v>
      </c>
      <c r="G8">
        <v>0</v>
      </c>
      <c r="H8">
        <v>0</v>
      </c>
      <c r="I8">
        <v>0</v>
      </c>
      <c r="J8">
        <v>0</v>
      </c>
      <c r="K8">
        <v>0</v>
      </c>
      <c r="L8">
        <v>0</v>
      </c>
      <c r="M8">
        <v>0</v>
      </c>
      <c r="N8">
        <v>0</v>
      </c>
      <c r="O8">
        <v>0</v>
      </c>
      <c r="P8">
        <v>0</v>
      </c>
      <c r="Q8">
        <v>0</v>
      </c>
      <c r="R8">
        <v>0</v>
      </c>
      <c r="S8" t="s">
        <v>3</v>
      </c>
      <c r="T8" t="s">
        <v>69</v>
      </c>
      <c r="U8" t="s">
        <v>70</v>
      </c>
      <c r="V8">
        <v>10</v>
      </c>
      <c r="W8" t="s">
        <v>4464</v>
      </c>
      <c r="X8">
        <v>0</v>
      </c>
      <c r="Y8">
        <v>6.14</v>
      </c>
      <c r="Z8">
        <v>6.14</v>
      </c>
    </row>
    <row r="9" spans="1:26" x14ac:dyDescent="0.25">
      <c r="A9" t="s">
        <v>156</v>
      </c>
      <c r="B9">
        <v>1</v>
      </c>
      <c r="C9" t="s">
        <v>164</v>
      </c>
      <c r="D9" t="s">
        <v>5070</v>
      </c>
      <c r="E9">
        <v>0</v>
      </c>
      <c r="F9">
        <v>0</v>
      </c>
      <c r="G9">
        <v>0</v>
      </c>
      <c r="H9">
        <v>0</v>
      </c>
      <c r="I9">
        <v>0</v>
      </c>
      <c r="J9">
        <v>0</v>
      </c>
      <c r="K9">
        <v>0</v>
      </c>
      <c r="L9">
        <v>0</v>
      </c>
      <c r="M9">
        <v>0</v>
      </c>
      <c r="N9">
        <v>0</v>
      </c>
      <c r="O9">
        <v>0</v>
      </c>
      <c r="P9">
        <v>0</v>
      </c>
      <c r="Q9">
        <v>0</v>
      </c>
      <c r="R9">
        <v>0</v>
      </c>
      <c r="S9" t="s">
        <v>3</v>
      </c>
      <c r="T9" t="s">
        <v>69</v>
      </c>
      <c r="U9" t="s">
        <v>70</v>
      </c>
      <c r="V9">
        <v>10</v>
      </c>
      <c r="W9" t="s">
        <v>4464</v>
      </c>
      <c r="X9">
        <v>0</v>
      </c>
      <c r="Y9">
        <v>4.3789999999999996</v>
      </c>
      <c r="Z9">
        <v>4.3789999999999996</v>
      </c>
    </row>
    <row r="10" spans="1:26" x14ac:dyDescent="0.25">
      <c r="A10" t="s">
        <v>156</v>
      </c>
      <c r="B10">
        <v>1</v>
      </c>
      <c r="C10" t="s">
        <v>165</v>
      </c>
      <c r="D10" t="s">
        <v>5070</v>
      </c>
      <c r="E10">
        <v>0</v>
      </c>
      <c r="F10">
        <v>0</v>
      </c>
      <c r="G10">
        <v>0</v>
      </c>
      <c r="H10">
        <v>0</v>
      </c>
      <c r="I10">
        <v>0</v>
      </c>
      <c r="J10">
        <v>0</v>
      </c>
      <c r="K10">
        <v>0</v>
      </c>
      <c r="L10">
        <v>0</v>
      </c>
      <c r="M10">
        <v>0</v>
      </c>
      <c r="N10">
        <v>0</v>
      </c>
      <c r="O10">
        <v>0</v>
      </c>
      <c r="P10">
        <v>0</v>
      </c>
      <c r="Q10">
        <v>0</v>
      </c>
      <c r="R10">
        <v>0</v>
      </c>
      <c r="S10" t="s">
        <v>3</v>
      </c>
      <c r="T10" t="s">
        <v>69</v>
      </c>
      <c r="U10" t="s">
        <v>70</v>
      </c>
      <c r="V10">
        <v>10</v>
      </c>
      <c r="W10" t="s">
        <v>4464</v>
      </c>
      <c r="X10">
        <v>0</v>
      </c>
      <c r="Y10">
        <v>2.661</v>
      </c>
      <c r="Z10">
        <v>2.661</v>
      </c>
    </row>
    <row r="11" spans="1:26" x14ac:dyDescent="0.25">
      <c r="A11" t="s">
        <v>156</v>
      </c>
      <c r="B11">
        <v>1</v>
      </c>
      <c r="C11" t="s">
        <v>166</v>
      </c>
      <c r="D11" t="s">
        <v>5070</v>
      </c>
      <c r="E11">
        <v>0</v>
      </c>
      <c r="F11">
        <v>0</v>
      </c>
      <c r="G11">
        <v>0</v>
      </c>
      <c r="H11">
        <v>0</v>
      </c>
      <c r="I11">
        <v>0</v>
      </c>
      <c r="J11">
        <v>0</v>
      </c>
      <c r="K11">
        <v>0</v>
      </c>
      <c r="L11">
        <v>0</v>
      </c>
      <c r="M11">
        <v>0</v>
      </c>
      <c r="N11">
        <v>0</v>
      </c>
      <c r="O11">
        <v>0</v>
      </c>
      <c r="P11">
        <v>0</v>
      </c>
      <c r="Q11">
        <v>0</v>
      </c>
      <c r="R11">
        <v>0</v>
      </c>
      <c r="S11" t="s">
        <v>3</v>
      </c>
      <c r="T11" t="s">
        <v>69</v>
      </c>
      <c r="U11" t="s">
        <v>70</v>
      </c>
      <c r="V11">
        <v>10</v>
      </c>
      <c r="W11" t="s">
        <v>4464</v>
      </c>
      <c r="X11">
        <v>0</v>
      </c>
      <c r="Y11">
        <v>4.63</v>
      </c>
      <c r="Z11">
        <v>4.63</v>
      </c>
    </row>
    <row r="12" spans="1:26" x14ac:dyDescent="0.25">
      <c r="A12" t="s">
        <v>156</v>
      </c>
      <c r="B12">
        <v>1</v>
      </c>
      <c r="C12" t="s">
        <v>167</v>
      </c>
      <c r="D12" t="s">
        <v>5070</v>
      </c>
      <c r="E12">
        <v>0</v>
      </c>
      <c r="F12">
        <v>0</v>
      </c>
      <c r="G12">
        <v>0</v>
      </c>
      <c r="H12">
        <v>0</v>
      </c>
      <c r="I12">
        <v>0</v>
      </c>
      <c r="J12">
        <v>0</v>
      </c>
      <c r="K12">
        <v>0</v>
      </c>
      <c r="L12">
        <v>0</v>
      </c>
      <c r="M12">
        <v>0</v>
      </c>
      <c r="N12">
        <v>0</v>
      </c>
      <c r="O12">
        <v>0</v>
      </c>
      <c r="P12">
        <v>0</v>
      </c>
      <c r="Q12">
        <v>0</v>
      </c>
      <c r="R12">
        <v>0</v>
      </c>
      <c r="S12" t="s">
        <v>3</v>
      </c>
      <c r="T12" t="s">
        <v>69</v>
      </c>
      <c r="U12" t="s">
        <v>70</v>
      </c>
      <c r="V12">
        <v>10</v>
      </c>
      <c r="W12" t="s">
        <v>4464</v>
      </c>
      <c r="X12">
        <v>0</v>
      </c>
      <c r="Y12">
        <v>4.7640000000000002</v>
      </c>
      <c r="Z12">
        <v>4.7640000000000002</v>
      </c>
    </row>
    <row r="13" spans="1:26" x14ac:dyDescent="0.25">
      <c r="A13" t="s">
        <v>156</v>
      </c>
      <c r="B13">
        <v>1</v>
      </c>
      <c r="C13" t="s">
        <v>168</v>
      </c>
      <c r="D13" t="s">
        <v>5070</v>
      </c>
      <c r="E13">
        <v>0</v>
      </c>
      <c r="F13">
        <v>0</v>
      </c>
      <c r="G13">
        <v>0</v>
      </c>
      <c r="H13">
        <v>0</v>
      </c>
      <c r="I13">
        <v>0</v>
      </c>
      <c r="J13">
        <v>0</v>
      </c>
      <c r="K13">
        <v>0</v>
      </c>
      <c r="L13">
        <v>0</v>
      </c>
      <c r="M13">
        <v>0</v>
      </c>
      <c r="N13">
        <v>0</v>
      </c>
      <c r="O13">
        <v>0</v>
      </c>
      <c r="P13">
        <v>0</v>
      </c>
      <c r="Q13">
        <v>0</v>
      </c>
      <c r="R13">
        <v>0</v>
      </c>
      <c r="S13" t="s">
        <v>7</v>
      </c>
      <c r="T13" t="s">
        <v>7</v>
      </c>
      <c r="U13" t="s">
        <v>70</v>
      </c>
      <c r="V13">
        <v>6</v>
      </c>
      <c r="W13" t="s">
        <v>4465</v>
      </c>
      <c r="X13">
        <v>0</v>
      </c>
      <c r="Y13">
        <v>1.9379999999999999</v>
      </c>
      <c r="Z13">
        <v>1.9379999999999999</v>
      </c>
    </row>
    <row r="14" spans="1:26" x14ac:dyDescent="0.25">
      <c r="A14" t="s">
        <v>156</v>
      </c>
      <c r="B14">
        <v>1</v>
      </c>
      <c r="C14" t="s">
        <v>169</v>
      </c>
      <c r="D14" t="s">
        <v>5070</v>
      </c>
      <c r="E14">
        <v>0</v>
      </c>
      <c r="F14">
        <v>0</v>
      </c>
      <c r="G14">
        <v>0</v>
      </c>
      <c r="H14">
        <v>0</v>
      </c>
      <c r="I14">
        <v>0</v>
      </c>
      <c r="J14">
        <v>0</v>
      </c>
      <c r="K14">
        <v>0</v>
      </c>
      <c r="L14">
        <v>0</v>
      </c>
      <c r="M14">
        <v>0</v>
      </c>
      <c r="N14">
        <v>0</v>
      </c>
      <c r="O14">
        <v>0</v>
      </c>
      <c r="P14">
        <v>0</v>
      </c>
      <c r="Q14">
        <v>0</v>
      </c>
      <c r="R14">
        <v>0</v>
      </c>
      <c r="S14" t="s">
        <v>7</v>
      </c>
      <c r="T14" t="s">
        <v>7</v>
      </c>
      <c r="U14" t="s">
        <v>70</v>
      </c>
      <c r="V14">
        <v>6</v>
      </c>
      <c r="W14" t="s">
        <v>4465</v>
      </c>
      <c r="X14">
        <v>0</v>
      </c>
      <c r="Y14">
        <v>3.8140000000000001</v>
      </c>
      <c r="Z14">
        <v>3.8140000000000001</v>
      </c>
    </row>
    <row r="15" spans="1:26" x14ac:dyDescent="0.25">
      <c r="A15" t="s">
        <v>156</v>
      </c>
      <c r="B15">
        <v>1</v>
      </c>
      <c r="C15" t="s">
        <v>170</v>
      </c>
      <c r="D15" t="s">
        <v>5070</v>
      </c>
      <c r="E15">
        <v>0</v>
      </c>
      <c r="F15">
        <v>0</v>
      </c>
      <c r="G15">
        <v>0</v>
      </c>
      <c r="H15">
        <v>0</v>
      </c>
      <c r="I15">
        <v>0</v>
      </c>
      <c r="J15">
        <v>0</v>
      </c>
      <c r="K15">
        <v>0</v>
      </c>
      <c r="L15">
        <v>0</v>
      </c>
      <c r="M15">
        <v>0</v>
      </c>
      <c r="N15">
        <v>0</v>
      </c>
      <c r="O15">
        <v>0</v>
      </c>
      <c r="P15">
        <v>0</v>
      </c>
      <c r="Q15">
        <v>0</v>
      </c>
      <c r="R15">
        <v>0</v>
      </c>
      <c r="S15" t="s">
        <v>7</v>
      </c>
      <c r="T15" t="s">
        <v>7</v>
      </c>
      <c r="U15" t="s">
        <v>70</v>
      </c>
      <c r="V15">
        <v>6</v>
      </c>
      <c r="W15" t="s">
        <v>4465</v>
      </c>
      <c r="X15">
        <v>0</v>
      </c>
      <c r="Y15">
        <v>3.2189999999999999</v>
      </c>
      <c r="Z15">
        <v>3.2189999999999999</v>
      </c>
    </row>
    <row r="16" spans="1:26" x14ac:dyDescent="0.25">
      <c r="A16" t="s">
        <v>156</v>
      </c>
      <c r="B16">
        <v>1</v>
      </c>
      <c r="C16" t="s">
        <v>171</v>
      </c>
      <c r="D16" t="s">
        <v>5070</v>
      </c>
      <c r="E16">
        <v>0</v>
      </c>
      <c r="F16">
        <v>0</v>
      </c>
      <c r="G16">
        <v>0</v>
      </c>
      <c r="H16">
        <v>0</v>
      </c>
      <c r="I16">
        <v>0</v>
      </c>
      <c r="J16">
        <v>0</v>
      </c>
      <c r="K16">
        <v>0</v>
      </c>
      <c r="L16">
        <v>0</v>
      </c>
      <c r="M16">
        <v>0</v>
      </c>
      <c r="N16">
        <v>0</v>
      </c>
      <c r="O16">
        <v>0</v>
      </c>
      <c r="P16">
        <v>0</v>
      </c>
      <c r="Q16">
        <v>0</v>
      </c>
      <c r="R16">
        <v>0</v>
      </c>
      <c r="S16" t="s">
        <v>7</v>
      </c>
      <c r="T16" t="s">
        <v>7</v>
      </c>
      <c r="U16" t="s">
        <v>70</v>
      </c>
      <c r="V16">
        <v>6</v>
      </c>
      <c r="W16" t="s">
        <v>4465</v>
      </c>
      <c r="X16">
        <v>0</v>
      </c>
      <c r="Y16">
        <v>2.9489999999999998</v>
      </c>
      <c r="Z16">
        <v>2.9489999999999998</v>
      </c>
    </row>
    <row r="17" spans="1:26" x14ac:dyDescent="0.25">
      <c r="A17" t="s">
        <v>156</v>
      </c>
      <c r="B17">
        <v>1</v>
      </c>
      <c r="C17" t="s">
        <v>172</v>
      </c>
      <c r="D17" t="s">
        <v>5070</v>
      </c>
      <c r="E17">
        <v>0</v>
      </c>
      <c r="F17">
        <v>0</v>
      </c>
      <c r="G17">
        <v>0</v>
      </c>
      <c r="H17">
        <v>0</v>
      </c>
      <c r="I17">
        <v>0</v>
      </c>
      <c r="J17">
        <v>0</v>
      </c>
      <c r="K17">
        <v>0</v>
      </c>
      <c r="L17">
        <v>0</v>
      </c>
      <c r="M17">
        <v>0</v>
      </c>
      <c r="N17">
        <v>0</v>
      </c>
      <c r="O17">
        <v>0</v>
      </c>
      <c r="P17">
        <v>0</v>
      </c>
      <c r="Q17">
        <v>0</v>
      </c>
      <c r="R17">
        <v>0</v>
      </c>
      <c r="S17" t="s">
        <v>7</v>
      </c>
      <c r="T17" t="s">
        <v>7</v>
      </c>
      <c r="U17" t="s">
        <v>70</v>
      </c>
      <c r="V17">
        <v>6</v>
      </c>
      <c r="W17" t="s">
        <v>4465</v>
      </c>
      <c r="X17">
        <v>0</v>
      </c>
      <c r="Y17">
        <v>3.0910000000000002</v>
      </c>
      <c r="Z17">
        <v>3.0910000000000002</v>
      </c>
    </row>
    <row r="18" spans="1:26" x14ac:dyDescent="0.25">
      <c r="A18" t="s">
        <v>156</v>
      </c>
      <c r="B18">
        <v>1</v>
      </c>
      <c r="C18" t="s">
        <v>173</v>
      </c>
      <c r="D18" t="s">
        <v>5070</v>
      </c>
      <c r="E18">
        <v>44</v>
      </c>
      <c r="F18">
        <v>15</v>
      </c>
      <c r="G18">
        <v>39</v>
      </c>
      <c r="H18">
        <v>43</v>
      </c>
      <c r="I18">
        <v>14</v>
      </c>
      <c r="J18">
        <v>35</v>
      </c>
      <c r="K18">
        <v>0</v>
      </c>
      <c r="L18">
        <v>0</v>
      </c>
      <c r="M18">
        <v>0</v>
      </c>
      <c r="N18">
        <v>0</v>
      </c>
      <c r="O18">
        <v>0</v>
      </c>
      <c r="P18">
        <v>0</v>
      </c>
      <c r="Q18">
        <v>3.166666666666667</v>
      </c>
      <c r="R18">
        <v>4.1683466666666664</v>
      </c>
      <c r="S18" t="s">
        <v>5</v>
      </c>
      <c r="T18" t="s">
        <v>78</v>
      </c>
      <c r="U18" t="s">
        <v>70</v>
      </c>
      <c r="V18">
        <v>5</v>
      </c>
      <c r="W18" t="s">
        <v>4465</v>
      </c>
      <c r="X18">
        <v>0.83366933333333326</v>
      </c>
      <c r="Y18">
        <v>0</v>
      </c>
      <c r="Z18">
        <v>4.1683466666666664</v>
      </c>
    </row>
    <row r="19" spans="1:26" x14ac:dyDescent="0.25">
      <c r="A19" t="s">
        <v>156</v>
      </c>
      <c r="B19">
        <v>1</v>
      </c>
      <c r="C19" t="s">
        <v>174</v>
      </c>
      <c r="D19" t="s">
        <v>5070</v>
      </c>
      <c r="E19">
        <v>0</v>
      </c>
      <c r="F19">
        <v>0</v>
      </c>
      <c r="G19">
        <v>0</v>
      </c>
      <c r="H19">
        <v>0</v>
      </c>
      <c r="I19">
        <v>0</v>
      </c>
      <c r="J19">
        <v>0</v>
      </c>
      <c r="K19">
        <v>0</v>
      </c>
      <c r="L19">
        <v>0</v>
      </c>
      <c r="M19">
        <v>0</v>
      </c>
      <c r="N19">
        <v>0</v>
      </c>
      <c r="O19">
        <v>0</v>
      </c>
      <c r="P19">
        <v>0</v>
      </c>
      <c r="Q19">
        <v>0</v>
      </c>
      <c r="R19">
        <v>0</v>
      </c>
      <c r="S19" t="s">
        <v>7</v>
      </c>
      <c r="T19" t="s">
        <v>7</v>
      </c>
      <c r="U19" t="s">
        <v>70</v>
      </c>
      <c r="V19">
        <v>6</v>
      </c>
      <c r="W19" t="s">
        <v>4465</v>
      </c>
      <c r="X19">
        <v>0</v>
      </c>
      <c r="Y19">
        <v>2.7450000000000001</v>
      </c>
      <c r="Z19">
        <v>2.7450000000000001</v>
      </c>
    </row>
    <row r="20" spans="1:26" x14ac:dyDescent="0.25">
      <c r="A20" t="s">
        <v>156</v>
      </c>
      <c r="B20">
        <v>1</v>
      </c>
      <c r="C20" t="s">
        <v>175</v>
      </c>
      <c r="D20" t="s">
        <v>5070</v>
      </c>
      <c r="E20">
        <v>0</v>
      </c>
      <c r="F20">
        <v>0</v>
      </c>
      <c r="G20">
        <v>0</v>
      </c>
      <c r="H20">
        <v>0</v>
      </c>
      <c r="I20">
        <v>0</v>
      </c>
      <c r="J20">
        <v>0</v>
      </c>
      <c r="K20">
        <v>0</v>
      </c>
      <c r="L20">
        <v>0</v>
      </c>
      <c r="M20">
        <v>0</v>
      </c>
      <c r="N20">
        <v>0</v>
      </c>
      <c r="O20">
        <v>0</v>
      </c>
      <c r="P20">
        <v>0</v>
      </c>
      <c r="Q20">
        <v>0</v>
      </c>
      <c r="R20">
        <v>0</v>
      </c>
      <c r="S20" t="s">
        <v>7</v>
      </c>
      <c r="T20" t="s">
        <v>7</v>
      </c>
      <c r="U20" t="s">
        <v>70</v>
      </c>
      <c r="V20">
        <v>6</v>
      </c>
      <c r="W20" t="s">
        <v>4465</v>
      </c>
      <c r="X20">
        <v>0</v>
      </c>
      <c r="Y20">
        <v>3.1219999999999999</v>
      </c>
      <c r="Z20">
        <v>3.1219999999999999</v>
      </c>
    </row>
    <row r="21" spans="1:26" x14ac:dyDescent="0.25">
      <c r="A21" t="s">
        <v>156</v>
      </c>
      <c r="B21">
        <v>1</v>
      </c>
      <c r="C21" t="s">
        <v>176</v>
      </c>
      <c r="D21" t="s">
        <v>5070</v>
      </c>
      <c r="E21">
        <v>0</v>
      </c>
      <c r="F21">
        <v>0</v>
      </c>
      <c r="G21">
        <v>0</v>
      </c>
      <c r="H21">
        <v>0</v>
      </c>
      <c r="I21">
        <v>0</v>
      </c>
      <c r="J21">
        <v>0</v>
      </c>
      <c r="K21">
        <v>0</v>
      </c>
      <c r="L21">
        <v>0</v>
      </c>
      <c r="M21">
        <v>0</v>
      </c>
      <c r="N21">
        <v>0</v>
      </c>
      <c r="O21">
        <v>0</v>
      </c>
      <c r="P21">
        <v>0</v>
      </c>
      <c r="Q21">
        <v>0</v>
      </c>
      <c r="R21">
        <v>0</v>
      </c>
      <c r="S21" t="s">
        <v>7</v>
      </c>
      <c r="T21" t="s">
        <v>7</v>
      </c>
      <c r="U21" t="s">
        <v>70</v>
      </c>
      <c r="V21">
        <v>6</v>
      </c>
      <c r="W21" t="s">
        <v>4465</v>
      </c>
      <c r="X21">
        <v>0</v>
      </c>
      <c r="Y21">
        <v>3.81</v>
      </c>
      <c r="Z21">
        <v>3.81</v>
      </c>
    </row>
    <row r="22" spans="1:26" x14ac:dyDescent="0.25">
      <c r="A22" t="s">
        <v>156</v>
      </c>
      <c r="B22">
        <v>1</v>
      </c>
      <c r="C22" t="s">
        <v>177</v>
      </c>
      <c r="D22" t="s">
        <v>5070</v>
      </c>
      <c r="E22">
        <v>0</v>
      </c>
      <c r="F22">
        <v>0</v>
      </c>
      <c r="G22">
        <v>0</v>
      </c>
      <c r="H22">
        <v>0</v>
      </c>
      <c r="I22">
        <v>0</v>
      </c>
      <c r="J22">
        <v>0</v>
      </c>
      <c r="K22">
        <v>0</v>
      </c>
      <c r="L22">
        <v>0</v>
      </c>
      <c r="M22">
        <v>0</v>
      </c>
      <c r="N22">
        <v>0</v>
      </c>
      <c r="O22">
        <v>0</v>
      </c>
      <c r="P22">
        <v>0</v>
      </c>
      <c r="Q22">
        <v>0</v>
      </c>
      <c r="R22">
        <v>0</v>
      </c>
      <c r="S22" t="s">
        <v>7</v>
      </c>
      <c r="T22" t="s">
        <v>7</v>
      </c>
      <c r="U22" t="s">
        <v>70</v>
      </c>
      <c r="V22">
        <v>6</v>
      </c>
      <c r="W22" t="s">
        <v>4465</v>
      </c>
      <c r="X22">
        <v>0</v>
      </c>
      <c r="Y22">
        <v>2.2189999999999999</v>
      </c>
      <c r="Z22">
        <v>2.2189999999999999</v>
      </c>
    </row>
    <row r="23" spans="1:26" x14ac:dyDescent="0.25">
      <c r="A23" t="s">
        <v>156</v>
      </c>
      <c r="B23">
        <v>1</v>
      </c>
      <c r="C23" t="s">
        <v>178</v>
      </c>
      <c r="D23" t="s">
        <v>5070</v>
      </c>
      <c r="E23">
        <v>0</v>
      </c>
      <c r="F23">
        <v>0</v>
      </c>
      <c r="G23">
        <v>0</v>
      </c>
      <c r="H23">
        <v>0</v>
      </c>
      <c r="I23">
        <v>0</v>
      </c>
      <c r="J23">
        <v>0</v>
      </c>
      <c r="K23">
        <v>0</v>
      </c>
      <c r="L23">
        <v>0</v>
      </c>
      <c r="M23">
        <v>0</v>
      </c>
      <c r="N23">
        <v>0</v>
      </c>
      <c r="O23">
        <v>0</v>
      </c>
      <c r="P23">
        <v>0</v>
      </c>
      <c r="Q23">
        <v>0</v>
      </c>
      <c r="R23">
        <v>0</v>
      </c>
      <c r="S23" t="s">
        <v>7</v>
      </c>
      <c r="T23" t="s">
        <v>1</v>
      </c>
      <c r="U23" t="s">
        <v>70</v>
      </c>
      <c r="V23">
        <v>6</v>
      </c>
      <c r="W23" t="s">
        <v>4465</v>
      </c>
      <c r="X23">
        <v>0</v>
      </c>
      <c r="Y23">
        <v>1.3220000000000001</v>
      </c>
      <c r="Z23">
        <v>1.3220000000000001</v>
      </c>
    </row>
    <row r="24" spans="1:26" x14ac:dyDescent="0.25">
      <c r="A24" t="s">
        <v>156</v>
      </c>
      <c r="B24">
        <v>1</v>
      </c>
      <c r="C24" t="s">
        <v>179</v>
      </c>
      <c r="D24" t="s">
        <v>5070</v>
      </c>
      <c r="E24">
        <v>0</v>
      </c>
      <c r="F24">
        <v>0</v>
      </c>
      <c r="G24">
        <v>0</v>
      </c>
      <c r="H24">
        <v>0</v>
      </c>
      <c r="I24">
        <v>0</v>
      </c>
      <c r="J24">
        <v>0</v>
      </c>
      <c r="K24">
        <v>0</v>
      </c>
      <c r="L24">
        <v>0</v>
      </c>
      <c r="M24">
        <v>0</v>
      </c>
      <c r="N24">
        <v>0</v>
      </c>
      <c r="O24">
        <v>0</v>
      </c>
      <c r="P24">
        <v>0</v>
      </c>
      <c r="Q24">
        <v>0</v>
      </c>
      <c r="R24">
        <v>0</v>
      </c>
      <c r="S24" t="s">
        <v>7</v>
      </c>
      <c r="T24" t="s">
        <v>7</v>
      </c>
      <c r="U24" t="s">
        <v>70</v>
      </c>
      <c r="V24">
        <v>6</v>
      </c>
      <c r="W24" t="s">
        <v>4466</v>
      </c>
      <c r="X24">
        <v>0</v>
      </c>
      <c r="Y24">
        <v>2.649</v>
      </c>
      <c r="Z24">
        <v>2.649</v>
      </c>
    </row>
    <row r="25" spans="1:26" x14ac:dyDescent="0.25">
      <c r="A25" t="s">
        <v>156</v>
      </c>
      <c r="B25">
        <v>1</v>
      </c>
      <c r="C25" t="s">
        <v>180</v>
      </c>
      <c r="D25" t="s">
        <v>5070</v>
      </c>
      <c r="E25">
        <v>0</v>
      </c>
      <c r="F25">
        <v>0</v>
      </c>
      <c r="G25">
        <v>0</v>
      </c>
      <c r="H25">
        <v>0</v>
      </c>
      <c r="I25">
        <v>0</v>
      </c>
      <c r="J25">
        <v>0</v>
      </c>
      <c r="K25">
        <v>0</v>
      </c>
      <c r="L25">
        <v>0</v>
      </c>
      <c r="M25">
        <v>0</v>
      </c>
      <c r="N25">
        <v>0</v>
      </c>
      <c r="O25">
        <v>0</v>
      </c>
      <c r="P25">
        <v>0</v>
      </c>
      <c r="Q25">
        <v>0</v>
      </c>
      <c r="R25">
        <v>0</v>
      </c>
      <c r="S25" t="s">
        <v>7</v>
      </c>
      <c r="T25" t="s">
        <v>7</v>
      </c>
      <c r="U25" t="s">
        <v>70</v>
      </c>
      <c r="V25">
        <v>6</v>
      </c>
      <c r="W25" t="s">
        <v>4466</v>
      </c>
      <c r="X25">
        <v>0</v>
      </c>
      <c r="Y25">
        <v>3.5739999999999998</v>
      </c>
      <c r="Z25">
        <v>3.5739999999999998</v>
      </c>
    </row>
    <row r="26" spans="1:26" x14ac:dyDescent="0.25">
      <c r="A26" t="s">
        <v>156</v>
      </c>
      <c r="B26">
        <v>1</v>
      </c>
      <c r="C26" t="s">
        <v>181</v>
      </c>
      <c r="D26" t="s">
        <v>5070</v>
      </c>
      <c r="E26">
        <v>0</v>
      </c>
      <c r="F26">
        <v>0</v>
      </c>
      <c r="G26">
        <v>0</v>
      </c>
      <c r="H26">
        <v>0</v>
      </c>
      <c r="I26">
        <v>0</v>
      </c>
      <c r="J26">
        <v>0</v>
      </c>
      <c r="K26">
        <v>0</v>
      </c>
      <c r="L26">
        <v>0</v>
      </c>
      <c r="M26">
        <v>0</v>
      </c>
      <c r="N26">
        <v>0</v>
      </c>
      <c r="O26">
        <v>0</v>
      </c>
      <c r="P26">
        <v>0</v>
      </c>
      <c r="Q26">
        <v>0</v>
      </c>
      <c r="R26">
        <v>0</v>
      </c>
      <c r="S26" t="s">
        <v>7</v>
      </c>
      <c r="T26" t="s">
        <v>7</v>
      </c>
      <c r="U26" t="s">
        <v>70</v>
      </c>
      <c r="V26">
        <v>6</v>
      </c>
      <c r="W26" t="s">
        <v>4466</v>
      </c>
      <c r="X26">
        <v>0</v>
      </c>
      <c r="Y26">
        <v>2.8479999999999999</v>
      </c>
      <c r="Z26">
        <v>2.8479999999999999</v>
      </c>
    </row>
    <row r="27" spans="1:26" x14ac:dyDescent="0.25">
      <c r="A27" t="s">
        <v>156</v>
      </c>
      <c r="B27">
        <v>1</v>
      </c>
      <c r="C27" t="s">
        <v>182</v>
      </c>
      <c r="D27" t="s">
        <v>5070</v>
      </c>
      <c r="E27">
        <v>0</v>
      </c>
      <c r="F27">
        <v>0</v>
      </c>
      <c r="G27">
        <v>0</v>
      </c>
      <c r="H27">
        <v>0</v>
      </c>
      <c r="I27">
        <v>0</v>
      </c>
      <c r="J27">
        <v>0</v>
      </c>
      <c r="K27">
        <v>0</v>
      </c>
      <c r="L27">
        <v>0</v>
      </c>
      <c r="M27">
        <v>0</v>
      </c>
      <c r="N27">
        <v>0</v>
      </c>
      <c r="O27">
        <v>0</v>
      </c>
      <c r="P27">
        <v>0</v>
      </c>
      <c r="Q27">
        <v>0</v>
      </c>
      <c r="R27">
        <v>0</v>
      </c>
      <c r="S27" t="s">
        <v>7</v>
      </c>
      <c r="T27" t="s">
        <v>7</v>
      </c>
      <c r="U27" t="s">
        <v>70</v>
      </c>
      <c r="V27">
        <v>6</v>
      </c>
      <c r="W27" t="s">
        <v>4466</v>
      </c>
      <c r="X27">
        <v>0</v>
      </c>
      <c r="Y27">
        <v>2.4830000000000001</v>
      </c>
      <c r="Z27">
        <v>2.4830000000000001</v>
      </c>
    </row>
    <row r="28" spans="1:26" x14ac:dyDescent="0.25">
      <c r="A28" t="s">
        <v>156</v>
      </c>
      <c r="B28">
        <v>1</v>
      </c>
      <c r="C28" t="s">
        <v>183</v>
      </c>
      <c r="D28" t="s">
        <v>5070</v>
      </c>
      <c r="E28">
        <v>0</v>
      </c>
      <c r="F28">
        <v>0</v>
      </c>
      <c r="G28">
        <v>0</v>
      </c>
      <c r="H28">
        <v>0</v>
      </c>
      <c r="I28">
        <v>0</v>
      </c>
      <c r="J28">
        <v>0</v>
      </c>
      <c r="K28">
        <v>0</v>
      </c>
      <c r="L28">
        <v>0</v>
      </c>
      <c r="M28">
        <v>0</v>
      </c>
      <c r="N28">
        <v>0</v>
      </c>
      <c r="O28">
        <v>0</v>
      </c>
      <c r="P28">
        <v>0</v>
      </c>
      <c r="Q28">
        <v>0</v>
      </c>
      <c r="R28">
        <v>0</v>
      </c>
      <c r="S28" t="s">
        <v>7</v>
      </c>
      <c r="T28" t="s">
        <v>7</v>
      </c>
      <c r="U28" t="s">
        <v>70</v>
      </c>
      <c r="V28">
        <v>6</v>
      </c>
      <c r="W28" t="s">
        <v>4466</v>
      </c>
      <c r="X28">
        <v>0</v>
      </c>
      <c r="Y28">
        <v>4.0490000000000004</v>
      </c>
      <c r="Z28">
        <v>4.0490000000000004</v>
      </c>
    </row>
    <row r="29" spans="1:26" x14ac:dyDescent="0.25">
      <c r="A29" t="s">
        <v>156</v>
      </c>
      <c r="B29">
        <v>1</v>
      </c>
      <c r="C29" t="s">
        <v>184</v>
      </c>
      <c r="D29" t="s">
        <v>5070</v>
      </c>
      <c r="E29">
        <v>33</v>
      </c>
      <c r="F29">
        <v>32</v>
      </c>
      <c r="G29">
        <v>34</v>
      </c>
      <c r="H29">
        <v>33</v>
      </c>
      <c r="I29">
        <v>32</v>
      </c>
      <c r="J29">
        <v>35</v>
      </c>
      <c r="K29">
        <v>0</v>
      </c>
      <c r="L29">
        <v>0</v>
      </c>
      <c r="M29">
        <v>0</v>
      </c>
      <c r="N29">
        <v>0</v>
      </c>
      <c r="O29">
        <v>0</v>
      </c>
      <c r="P29">
        <v>0</v>
      </c>
      <c r="Q29">
        <v>3.3166666666666664</v>
      </c>
      <c r="R29">
        <v>4.3657946666666669</v>
      </c>
      <c r="S29" t="s">
        <v>5</v>
      </c>
      <c r="T29" t="s">
        <v>78</v>
      </c>
      <c r="U29" t="s">
        <v>70</v>
      </c>
      <c r="V29">
        <v>5</v>
      </c>
      <c r="W29" t="s">
        <v>4466</v>
      </c>
      <c r="X29">
        <v>0.87315893333333339</v>
      </c>
      <c r="Y29">
        <v>0</v>
      </c>
      <c r="Z29">
        <v>4.3657946666666669</v>
      </c>
    </row>
    <row r="30" spans="1:26" x14ac:dyDescent="0.25">
      <c r="A30" t="s">
        <v>156</v>
      </c>
      <c r="B30">
        <v>1</v>
      </c>
      <c r="C30" t="s">
        <v>185</v>
      </c>
      <c r="D30" t="s">
        <v>5070</v>
      </c>
      <c r="E30">
        <v>0</v>
      </c>
      <c r="F30">
        <v>0</v>
      </c>
      <c r="G30">
        <v>0</v>
      </c>
      <c r="H30">
        <v>0</v>
      </c>
      <c r="I30">
        <v>0</v>
      </c>
      <c r="J30">
        <v>0</v>
      </c>
      <c r="K30">
        <v>0</v>
      </c>
      <c r="L30">
        <v>0</v>
      </c>
      <c r="M30">
        <v>0</v>
      </c>
      <c r="N30">
        <v>0</v>
      </c>
      <c r="O30">
        <v>0</v>
      </c>
      <c r="P30">
        <v>0</v>
      </c>
      <c r="Q30">
        <v>0</v>
      </c>
      <c r="R30">
        <v>0</v>
      </c>
      <c r="S30" t="s">
        <v>7</v>
      </c>
      <c r="T30" t="s">
        <v>7</v>
      </c>
      <c r="U30" t="s">
        <v>70</v>
      </c>
      <c r="V30">
        <v>6</v>
      </c>
      <c r="W30" t="s">
        <v>4466</v>
      </c>
      <c r="X30">
        <v>0</v>
      </c>
      <c r="Y30">
        <v>2.4590000000000001</v>
      </c>
      <c r="Z30">
        <v>2.4590000000000001</v>
      </c>
    </row>
    <row r="31" spans="1:26" x14ac:dyDescent="0.25">
      <c r="A31" t="s">
        <v>156</v>
      </c>
      <c r="B31">
        <v>1</v>
      </c>
      <c r="C31" t="s">
        <v>186</v>
      </c>
      <c r="D31" t="s">
        <v>5070</v>
      </c>
      <c r="E31">
        <v>0</v>
      </c>
      <c r="F31">
        <v>0</v>
      </c>
      <c r="G31">
        <v>0</v>
      </c>
      <c r="H31">
        <v>0</v>
      </c>
      <c r="I31">
        <v>0</v>
      </c>
      <c r="J31">
        <v>0</v>
      </c>
      <c r="K31">
        <v>0</v>
      </c>
      <c r="L31">
        <v>0</v>
      </c>
      <c r="M31">
        <v>0</v>
      </c>
      <c r="N31">
        <v>0</v>
      </c>
      <c r="O31">
        <v>0</v>
      </c>
      <c r="P31">
        <v>0</v>
      </c>
      <c r="Q31">
        <v>0</v>
      </c>
      <c r="R31">
        <v>0</v>
      </c>
      <c r="S31" t="s">
        <v>7</v>
      </c>
      <c r="T31" t="s">
        <v>7</v>
      </c>
      <c r="U31" t="s">
        <v>70</v>
      </c>
      <c r="V31">
        <v>6</v>
      </c>
      <c r="W31" t="s">
        <v>4466</v>
      </c>
      <c r="X31">
        <v>0</v>
      </c>
      <c r="Y31">
        <v>2.0310000000000001</v>
      </c>
      <c r="Z31">
        <v>2.0310000000000001</v>
      </c>
    </row>
    <row r="32" spans="1:26" x14ac:dyDescent="0.25">
      <c r="A32" t="s">
        <v>156</v>
      </c>
      <c r="B32">
        <v>1</v>
      </c>
      <c r="C32" t="s">
        <v>187</v>
      </c>
      <c r="D32" t="s">
        <v>5070</v>
      </c>
      <c r="E32">
        <v>0</v>
      </c>
      <c r="F32">
        <v>0</v>
      </c>
      <c r="G32">
        <v>0</v>
      </c>
      <c r="H32">
        <v>0</v>
      </c>
      <c r="I32">
        <v>0</v>
      </c>
      <c r="J32">
        <v>0</v>
      </c>
      <c r="K32">
        <v>0</v>
      </c>
      <c r="L32">
        <v>0</v>
      </c>
      <c r="M32">
        <v>0</v>
      </c>
      <c r="N32">
        <v>0</v>
      </c>
      <c r="O32">
        <v>0</v>
      </c>
      <c r="P32">
        <v>0</v>
      </c>
      <c r="Q32">
        <v>0</v>
      </c>
      <c r="R32">
        <v>0</v>
      </c>
      <c r="S32" t="s">
        <v>7</v>
      </c>
      <c r="T32" t="s">
        <v>7</v>
      </c>
      <c r="U32" t="s">
        <v>70</v>
      </c>
      <c r="V32">
        <v>6</v>
      </c>
      <c r="W32" t="s">
        <v>4466</v>
      </c>
      <c r="X32">
        <v>0</v>
      </c>
      <c r="Y32">
        <v>4.68</v>
      </c>
      <c r="Z32">
        <v>4.68</v>
      </c>
    </row>
    <row r="33" spans="1:26" x14ac:dyDescent="0.25">
      <c r="A33" t="s">
        <v>156</v>
      </c>
      <c r="B33">
        <v>1</v>
      </c>
      <c r="C33" t="s">
        <v>188</v>
      </c>
      <c r="D33" t="s">
        <v>5070</v>
      </c>
      <c r="E33">
        <v>0</v>
      </c>
      <c r="F33">
        <v>0</v>
      </c>
      <c r="G33">
        <v>0</v>
      </c>
      <c r="H33">
        <v>0</v>
      </c>
      <c r="I33">
        <v>0</v>
      </c>
      <c r="J33">
        <v>0</v>
      </c>
      <c r="K33">
        <v>0</v>
      </c>
      <c r="L33">
        <v>0</v>
      </c>
      <c r="M33">
        <v>0</v>
      </c>
      <c r="N33">
        <v>0</v>
      </c>
      <c r="O33">
        <v>0</v>
      </c>
      <c r="P33">
        <v>0</v>
      </c>
      <c r="Q33">
        <v>0</v>
      </c>
      <c r="R33">
        <v>0</v>
      </c>
      <c r="S33" t="s">
        <v>7</v>
      </c>
      <c r="T33" t="s">
        <v>7</v>
      </c>
      <c r="U33" t="s">
        <v>70</v>
      </c>
      <c r="V33">
        <v>6</v>
      </c>
      <c r="W33" t="s">
        <v>4466</v>
      </c>
      <c r="X33">
        <v>0</v>
      </c>
      <c r="Y33">
        <v>2.508</v>
      </c>
      <c r="Z33">
        <v>2.508</v>
      </c>
    </row>
    <row r="34" spans="1:26" x14ac:dyDescent="0.25">
      <c r="A34" t="s">
        <v>156</v>
      </c>
      <c r="B34">
        <v>1</v>
      </c>
      <c r="C34" t="s">
        <v>189</v>
      </c>
      <c r="D34" t="s">
        <v>5070</v>
      </c>
      <c r="E34">
        <v>0</v>
      </c>
      <c r="F34">
        <v>0</v>
      </c>
      <c r="G34">
        <v>0</v>
      </c>
      <c r="H34">
        <v>0</v>
      </c>
      <c r="I34">
        <v>0</v>
      </c>
      <c r="J34">
        <v>0</v>
      </c>
      <c r="K34">
        <v>0</v>
      </c>
      <c r="L34">
        <v>0</v>
      </c>
      <c r="M34">
        <v>0</v>
      </c>
      <c r="N34">
        <v>0</v>
      </c>
      <c r="O34">
        <v>0</v>
      </c>
      <c r="P34">
        <v>0</v>
      </c>
      <c r="Q34">
        <v>0</v>
      </c>
      <c r="R34">
        <v>0</v>
      </c>
      <c r="S34" t="s">
        <v>7</v>
      </c>
      <c r="T34" t="s">
        <v>7</v>
      </c>
      <c r="U34" t="s">
        <v>70</v>
      </c>
      <c r="V34">
        <v>6</v>
      </c>
      <c r="W34" t="s">
        <v>4466</v>
      </c>
      <c r="X34">
        <v>0</v>
      </c>
      <c r="Y34">
        <v>1.76</v>
      </c>
      <c r="Z34">
        <v>1.76</v>
      </c>
    </row>
    <row r="35" spans="1:26" x14ac:dyDescent="0.25">
      <c r="A35" t="s">
        <v>156</v>
      </c>
      <c r="B35">
        <v>1</v>
      </c>
      <c r="C35" t="s">
        <v>190</v>
      </c>
      <c r="D35" t="s">
        <v>5070</v>
      </c>
      <c r="E35">
        <v>71</v>
      </c>
      <c r="F35">
        <v>100</v>
      </c>
      <c r="G35">
        <v>63</v>
      </c>
      <c r="H35">
        <v>69</v>
      </c>
      <c r="I35">
        <v>110</v>
      </c>
      <c r="J35">
        <v>62</v>
      </c>
      <c r="K35">
        <v>0</v>
      </c>
      <c r="L35">
        <v>0</v>
      </c>
      <c r="M35">
        <v>0</v>
      </c>
      <c r="N35">
        <v>0</v>
      </c>
      <c r="O35">
        <v>0</v>
      </c>
      <c r="P35">
        <v>0</v>
      </c>
      <c r="Q35">
        <v>7.916666666666667</v>
      </c>
      <c r="R35">
        <v>10.420866666666667</v>
      </c>
      <c r="S35" t="s">
        <v>6</v>
      </c>
      <c r="T35" t="s">
        <v>3</v>
      </c>
      <c r="U35" t="s">
        <v>70</v>
      </c>
      <c r="V35">
        <v>20</v>
      </c>
      <c r="W35" t="s">
        <v>4467</v>
      </c>
      <c r="X35">
        <v>0.5210433333333333</v>
      </c>
      <c r="Y35">
        <v>0</v>
      </c>
      <c r="Z35">
        <v>10.420866666666669</v>
      </c>
    </row>
    <row r="36" spans="1:26" x14ac:dyDescent="0.25">
      <c r="A36" t="s">
        <v>156</v>
      </c>
      <c r="B36">
        <v>1</v>
      </c>
      <c r="C36" t="s">
        <v>192</v>
      </c>
      <c r="D36" t="s">
        <v>5070</v>
      </c>
      <c r="E36">
        <v>85</v>
      </c>
      <c r="F36">
        <v>95</v>
      </c>
      <c r="G36">
        <v>100</v>
      </c>
      <c r="H36">
        <v>84</v>
      </c>
      <c r="I36">
        <v>98</v>
      </c>
      <c r="J36">
        <v>100</v>
      </c>
      <c r="K36">
        <v>0</v>
      </c>
      <c r="L36">
        <v>0</v>
      </c>
      <c r="M36">
        <v>0</v>
      </c>
      <c r="N36">
        <v>0</v>
      </c>
      <c r="O36">
        <v>0</v>
      </c>
      <c r="P36">
        <v>0</v>
      </c>
      <c r="Q36">
        <v>9.3666666666666671</v>
      </c>
      <c r="R36">
        <v>12.329530666666665</v>
      </c>
      <c r="S36" t="s">
        <v>6</v>
      </c>
      <c r="T36" t="s">
        <v>3</v>
      </c>
      <c r="U36" t="s">
        <v>70</v>
      </c>
      <c r="V36">
        <v>20</v>
      </c>
      <c r="W36" t="s">
        <v>4467</v>
      </c>
      <c r="X36">
        <v>0.6164765333333333</v>
      </c>
      <c r="Y36">
        <v>0</v>
      </c>
      <c r="Z36">
        <v>12.329530666666663</v>
      </c>
    </row>
    <row r="37" spans="1:26" x14ac:dyDescent="0.25">
      <c r="A37" t="s">
        <v>156</v>
      </c>
      <c r="B37">
        <v>1</v>
      </c>
      <c r="C37" t="s">
        <v>193</v>
      </c>
      <c r="D37" t="s">
        <v>5070</v>
      </c>
      <c r="E37">
        <v>110</v>
      </c>
      <c r="F37">
        <v>95</v>
      </c>
      <c r="G37">
        <v>100</v>
      </c>
      <c r="H37">
        <v>110</v>
      </c>
      <c r="I37">
        <v>96</v>
      </c>
      <c r="J37">
        <v>100</v>
      </c>
      <c r="K37">
        <v>0</v>
      </c>
      <c r="L37">
        <v>0</v>
      </c>
      <c r="M37">
        <v>0</v>
      </c>
      <c r="N37">
        <v>0</v>
      </c>
      <c r="O37">
        <v>0</v>
      </c>
      <c r="P37">
        <v>0</v>
      </c>
      <c r="Q37">
        <v>10.183333333333334</v>
      </c>
      <c r="R37">
        <v>13.404525333333332</v>
      </c>
      <c r="S37" t="s">
        <v>6</v>
      </c>
      <c r="T37" t="s">
        <v>3</v>
      </c>
      <c r="U37" t="s">
        <v>70</v>
      </c>
      <c r="V37">
        <v>20</v>
      </c>
      <c r="W37" t="s">
        <v>4467</v>
      </c>
      <c r="X37">
        <v>0.67022626666666663</v>
      </c>
      <c r="Y37">
        <v>0</v>
      </c>
      <c r="Z37">
        <v>13.404525333333332</v>
      </c>
    </row>
    <row r="38" spans="1:26" x14ac:dyDescent="0.25">
      <c r="A38" t="s">
        <v>156</v>
      </c>
      <c r="B38">
        <v>1</v>
      </c>
      <c r="C38" t="s">
        <v>194</v>
      </c>
      <c r="D38" t="s">
        <v>5070</v>
      </c>
      <c r="E38">
        <v>110</v>
      </c>
      <c r="F38">
        <v>85</v>
      </c>
      <c r="G38">
        <v>120</v>
      </c>
      <c r="H38">
        <v>150</v>
      </c>
      <c r="I38">
        <v>91</v>
      </c>
      <c r="J38">
        <v>95</v>
      </c>
      <c r="K38">
        <v>0</v>
      </c>
      <c r="L38">
        <v>0</v>
      </c>
      <c r="M38">
        <v>0</v>
      </c>
      <c r="N38">
        <v>0</v>
      </c>
      <c r="O38">
        <v>0</v>
      </c>
      <c r="P38">
        <v>0</v>
      </c>
      <c r="Q38">
        <v>10.85</v>
      </c>
      <c r="R38">
        <v>14.282071999999998</v>
      </c>
      <c r="S38" t="s">
        <v>6</v>
      </c>
      <c r="T38" t="s">
        <v>3</v>
      </c>
      <c r="U38" t="s">
        <v>70</v>
      </c>
      <c r="V38">
        <v>20</v>
      </c>
      <c r="W38" t="s">
        <v>4467</v>
      </c>
      <c r="X38">
        <v>0.71410359999999984</v>
      </c>
      <c r="Y38">
        <v>0</v>
      </c>
      <c r="Z38">
        <v>14.282071999999998</v>
      </c>
    </row>
    <row r="39" spans="1:26" x14ac:dyDescent="0.25">
      <c r="A39" t="s">
        <v>156</v>
      </c>
      <c r="B39">
        <v>1</v>
      </c>
      <c r="C39" t="s">
        <v>195</v>
      </c>
      <c r="D39" t="s">
        <v>5070</v>
      </c>
      <c r="E39">
        <v>0</v>
      </c>
      <c r="F39">
        <v>0</v>
      </c>
      <c r="G39">
        <v>0</v>
      </c>
      <c r="H39">
        <v>0</v>
      </c>
      <c r="I39">
        <v>0</v>
      </c>
      <c r="J39">
        <v>0</v>
      </c>
      <c r="K39">
        <v>0</v>
      </c>
      <c r="L39">
        <v>0</v>
      </c>
      <c r="M39">
        <v>0</v>
      </c>
      <c r="N39">
        <v>0</v>
      </c>
      <c r="O39">
        <v>0</v>
      </c>
      <c r="P39">
        <v>0</v>
      </c>
      <c r="Q39">
        <v>0</v>
      </c>
      <c r="R39">
        <v>0</v>
      </c>
      <c r="S39" t="s">
        <v>6</v>
      </c>
      <c r="T39" t="s">
        <v>7</v>
      </c>
      <c r="U39" t="s">
        <v>100</v>
      </c>
      <c r="V39">
        <v>20</v>
      </c>
      <c r="W39" t="s">
        <v>4467</v>
      </c>
      <c r="X39">
        <v>0</v>
      </c>
      <c r="Y39">
        <v>0</v>
      </c>
      <c r="Z39">
        <v>0</v>
      </c>
    </row>
    <row r="40" spans="1:26" x14ac:dyDescent="0.25">
      <c r="A40" t="s">
        <v>156</v>
      </c>
      <c r="B40">
        <v>1</v>
      </c>
      <c r="C40" t="s">
        <v>196</v>
      </c>
      <c r="D40" t="s">
        <v>5070</v>
      </c>
      <c r="E40">
        <v>0</v>
      </c>
      <c r="F40">
        <v>0</v>
      </c>
      <c r="G40">
        <v>0</v>
      </c>
      <c r="H40">
        <v>0</v>
      </c>
      <c r="I40">
        <v>0</v>
      </c>
      <c r="J40">
        <v>0</v>
      </c>
      <c r="K40">
        <v>0</v>
      </c>
      <c r="L40">
        <v>0</v>
      </c>
      <c r="M40">
        <v>0</v>
      </c>
      <c r="N40">
        <v>0</v>
      </c>
      <c r="O40">
        <v>0</v>
      </c>
      <c r="P40">
        <v>0</v>
      </c>
      <c r="Q40">
        <v>0</v>
      </c>
      <c r="R40">
        <v>0</v>
      </c>
      <c r="S40" t="s">
        <v>10</v>
      </c>
      <c r="T40" t="s">
        <v>10</v>
      </c>
      <c r="U40" t="s">
        <v>100</v>
      </c>
      <c r="V40">
        <v>0</v>
      </c>
      <c r="W40" t="s">
        <v>4467</v>
      </c>
      <c r="X40">
        <v>0</v>
      </c>
      <c r="Y40">
        <v>0</v>
      </c>
      <c r="Z40">
        <v>0</v>
      </c>
    </row>
    <row r="41" spans="1:26" x14ac:dyDescent="0.25">
      <c r="A41" t="s">
        <v>156</v>
      </c>
      <c r="B41">
        <v>1</v>
      </c>
      <c r="C41" t="s">
        <v>197</v>
      </c>
      <c r="D41" t="s">
        <v>5070</v>
      </c>
      <c r="E41">
        <v>0</v>
      </c>
      <c r="F41">
        <v>0</v>
      </c>
      <c r="G41">
        <v>0</v>
      </c>
      <c r="H41">
        <v>0</v>
      </c>
      <c r="I41">
        <v>0</v>
      </c>
      <c r="J41">
        <v>0</v>
      </c>
      <c r="K41">
        <v>0</v>
      </c>
      <c r="L41">
        <v>0</v>
      </c>
      <c r="M41">
        <v>0</v>
      </c>
      <c r="N41">
        <v>0</v>
      </c>
      <c r="O41">
        <v>0</v>
      </c>
      <c r="P41">
        <v>0</v>
      </c>
      <c r="Q41">
        <v>0</v>
      </c>
      <c r="R41">
        <v>0</v>
      </c>
      <c r="S41" t="s">
        <v>10</v>
      </c>
      <c r="T41" t="s">
        <v>10</v>
      </c>
      <c r="U41" t="s">
        <v>92</v>
      </c>
      <c r="V41">
        <v>0</v>
      </c>
      <c r="W41" t="s">
        <v>4467</v>
      </c>
      <c r="X41">
        <v>0</v>
      </c>
      <c r="Y41">
        <v>0</v>
      </c>
      <c r="Z41">
        <v>0</v>
      </c>
    </row>
    <row r="42" spans="1:26" x14ac:dyDescent="0.25">
      <c r="A42" t="s">
        <v>156</v>
      </c>
      <c r="B42">
        <v>1</v>
      </c>
      <c r="C42" t="s">
        <v>198</v>
      </c>
      <c r="D42" t="s">
        <v>5070</v>
      </c>
      <c r="E42">
        <v>0</v>
      </c>
      <c r="F42">
        <v>0</v>
      </c>
      <c r="G42">
        <v>0</v>
      </c>
      <c r="H42">
        <v>0</v>
      </c>
      <c r="I42">
        <v>0</v>
      </c>
      <c r="J42">
        <v>0</v>
      </c>
      <c r="K42">
        <v>0</v>
      </c>
      <c r="L42">
        <v>0</v>
      </c>
      <c r="M42">
        <v>0</v>
      </c>
      <c r="N42">
        <v>0</v>
      </c>
      <c r="O42">
        <v>0</v>
      </c>
      <c r="P42">
        <v>0</v>
      </c>
      <c r="Q42">
        <v>0</v>
      </c>
      <c r="R42">
        <v>0</v>
      </c>
      <c r="S42" t="s">
        <v>6</v>
      </c>
      <c r="T42" t="s">
        <v>84</v>
      </c>
      <c r="U42" t="s">
        <v>100</v>
      </c>
      <c r="V42">
        <v>6</v>
      </c>
      <c r="W42" t="s">
        <v>4467</v>
      </c>
      <c r="X42">
        <v>0</v>
      </c>
      <c r="Y42">
        <v>0</v>
      </c>
      <c r="Z42">
        <v>0</v>
      </c>
    </row>
    <row r="43" spans="1:26" x14ac:dyDescent="0.25">
      <c r="A43" t="s">
        <v>156</v>
      </c>
      <c r="B43">
        <v>1</v>
      </c>
      <c r="C43" t="s">
        <v>199</v>
      </c>
      <c r="D43" t="s">
        <v>5070</v>
      </c>
      <c r="E43">
        <v>0</v>
      </c>
      <c r="F43">
        <v>0</v>
      </c>
      <c r="G43">
        <v>0</v>
      </c>
      <c r="H43">
        <v>0</v>
      </c>
      <c r="I43">
        <v>0</v>
      </c>
      <c r="J43">
        <v>0</v>
      </c>
      <c r="K43">
        <v>0</v>
      </c>
      <c r="L43">
        <v>0</v>
      </c>
      <c r="M43">
        <v>0</v>
      </c>
      <c r="N43">
        <v>0</v>
      </c>
      <c r="O43">
        <v>0</v>
      </c>
      <c r="P43">
        <v>0</v>
      </c>
      <c r="Q43">
        <v>0</v>
      </c>
      <c r="R43">
        <v>0</v>
      </c>
      <c r="S43" t="s">
        <v>6</v>
      </c>
      <c r="T43" t="s">
        <v>84</v>
      </c>
      <c r="U43" t="s">
        <v>100</v>
      </c>
      <c r="V43">
        <v>6</v>
      </c>
      <c r="W43" t="s">
        <v>4467</v>
      </c>
      <c r="X43">
        <v>0</v>
      </c>
      <c r="Y43">
        <v>0</v>
      </c>
      <c r="Z43">
        <v>0</v>
      </c>
    </row>
    <row r="44" spans="1:26" x14ac:dyDescent="0.25">
      <c r="A44" t="s">
        <v>156</v>
      </c>
      <c r="B44">
        <v>1</v>
      </c>
      <c r="C44" t="s">
        <v>200</v>
      </c>
      <c r="D44" t="s">
        <v>5070</v>
      </c>
      <c r="E44">
        <v>0</v>
      </c>
      <c r="F44">
        <v>0</v>
      </c>
      <c r="G44">
        <v>0</v>
      </c>
      <c r="H44">
        <v>0</v>
      </c>
      <c r="I44">
        <v>0</v>
      </c>
      <c r="J44">
        <v>0</v>
      </c>
      <c r="K44">
        <v>0</v>
      </c>
      <c r="L44">
        <v>0</v>
      </c>
      <c r="M44">
        <v>0</v>
      </c>
      <c r="N44">
        <v>0</v>
      </c>
      <c r="O44">
        <v>0</v>
      </c>
      <c r="P44">
        <v>0</v>
      </c>
      <c r="Q44">
        <v>0</v>
      </c>
      <c r="R44">
        <v>0</v>
      </c>
      <c r="S44" t="s">
        <v>6</v>
      </c>
      <c r="T44" t="s">
        <v>84</v>
      </c>
      <c r="U44" t="s">
        <v>100</v>
      </c>
      <c r="V44">
        <v>6</v>
      </c>
      <c r="W44" t="s">
        <v>4467</v>
      </c>
      <c r="X44">
        <v>0</v>
      </c>
      <c r="Y44">
        <v>0</v>
      </c>
      <c r="Z44">
        <v>0</v>
      </c>
    </row>
    <row r="45" spans="1:26" x14ac:dyDescent="0.25">
      <c r="A45" t="s">
        <v>156</v>
      </c>
      <c r="B45">
        <v>1</v>
      </c>
      <c r="C45" t="s">
        <v>201</v>
      </c>
      <c r="D45" t="s">
        <v>5070</v>
      </c>
      <c r="E45">
        <v>0</v>
      </c>
      <c r="F45">
        <v>0</v>
      </c>
      <c r="G45">
        <v>0</v>
      </c>
      <c r="H45">
        <v>0</v>
      </c>
      <c r="I45">
        <v>0</v>
      </c>
      <c r="J45">
        <v>0</v>
      </c>
      <c r="K45">
        <v>0</v>
      </c>
      <c r="L45">
        <v>0</v>
      </c>
      <c r="M45">
        <v>0</v>
      </c>
      <c r="N45">
        <v>0</v>
      </c>
      <c r="O45">
        <v>0</v>
      </c>
      <c r="P45">
        <v>0</v>
      </c>
      <c r="Q45">
        <v>0</v>
      </c>
      <c r="R45">
        <v>0</v>
      </c>
      <c r="S45" t="s">
        <v>6</v>
      </c>
      <c r="T45" t="s">
        <v>84</v>
      </c>
      <c r="U45" t="s">
        <v>100</v>
      </c>
      <c r="V45">
        <v>6</v>
      </c>
      <c r="W45" t="s">
        <v>4467</v>
      </c>
      <c r="X45">
        <v>0</v>
      </c>
      <c r="Y45">
        <v>0</v>
      </c>
      <c r="Z45">
        <v>0</v>
      </c>
    </row>
    <row r="46" spans="1:26" x14ac:dyDescent="0.25">
      <c r="A46" t="s">
        <v>156</v>
      </c>
      <c r="B46">
        <v>1</v>
      </c>
      <c r="C46" t="s">
        <v>202</v>
      </c>
      <c r="D46" t="s">
        <v>5070</v>
      </c>
      <c r="E46">
        <v>0</v>
      </c>
      <c r="F46">
        <v>0</v>
      </c>
      <c r="G46">
        <v>0</v>
      </c>
      <c r="H46">
        <v>0</v>
      </c>
      <c r="I46">
        <v>0</v>
      </c>
      <c r="J46">
        <v>0</v>
      </c>
      <c r="K46">
        <v>0</v>
      </c>
      <c r="L46">
        <v>0</v>
      </c>
      <c r="M46">
        <v>0</v>
      </c>
      <c r="N46">
        <v>0</v>
      </c>
      <c r="O46">
        <v>0</v>
      </c>
      <c r="P46">
        <v>0</v>
      </c>
      <c r="Q46">
        <v>0</v>
      </c>
      <c r="R46">
        <v>0</v>
      </c>
      <c r="S46" t="s">
        <v>7</v>
      </c>
      <c r="T46" t="s">
        <v>7</v>
      </c>
      <c r="U46" t="s">
        <v>70</v>
      </c>
      <c r="V46">
        <v>6</v>
      </c>
      <c r="W46" t="s">
        <v>4468</v>
      </c>
      <c r="X46">
        <v>0</v>
      </c>
      <c r="Y46">
        <v>2.0819999999999999</v>
      </c>
      <c r="Z46">
        <v>2.0819999999999999</v>
      </c>
    </row>
    <row r="47" spans="1:26" x14ac:dyDescent="0.25">
      <c r="A47" t="s">
        <v>156</v>
      </c>
      <c r="B47">
        <v>1</v>
      </c>
      <c r="C47" t="s">
        <v>203</v>
      </c>
      <c r="D47" t="s">
        <v>5070</v>
      </c>
      <c r="E47">
        <v>0</v>
      </c>
      <c r="F47">
        <v>0</v>
      </c>
      <c r="G47">
        <v>0</v>
      </c>
      <c r="H47">
        <v>0</v>
      </c>
      <c r="I47">
        <v>0</v>
      </c>
      <c r="J47">
        <v>0</v>
      </c>
      <c r="K47">
        <v>0</v>
      </c>
      <c r="L47">
        <v>0</v>
      </c>
      <c r="M47">
        <v>0</v>
      </c>
      <c r="N47">
        <v>0</v>
      </c>
      <c r="O47">
        <v>0</v>
      </c>
      <c r="P47">
        <v>0</v>
      </c>
      <c r="Q47">
        <v>0</v>
      </c>
      <c r="R47">
        <v>0</v>
      </c>
      <c r="S47" t="s">
        <v>7</v>
      </c>
      <c r="T47" t="s">
        <v>7</v>
      </c>
      <c r="U47" t="s">
        <v>70</v>
      </c>
      <c r="V47">
        <v>6</v>
      </c>
      <c r="W47" t="s">
        <v>4468</v>
      </c>
      <c r="X47">
        <v>0</v>
      </c>
      <c r="Y47">
        <v>4.0469999999999997</v>
      </c>
      <c r="Z47">
        <v>4.0469999999999997</v>
      </c>
    </row>
    <row r="48" spans="1:26" x14ac:dyDescent="0.25">
      <c r="A48" t="s">
        <v>156</v>
      </c>
      <c r="B48">
        <v>1</v>
      </c>
      <c r="C48" t="s">
        <v>204</v>
      </c>
      <c r="D48" t="s">
        <v>5070</v>
      </c>
      <c r="E48">
        <v>0</v>
      </c>
      <c r="F48">
        <v>0</v>
      </c>
      <c r="G48">
        <v>0</v>
      </c>
      <c r="H48">
        <v>0</v>
      </c>
      <c r="I48">
        <v>0</v>
      </c>
      <c r="J48">
        <v>0</v>
      </c>
      <c r="K48">
        <v>0</v>
      </c>
      <c r="L48">
        <v>0</v>
      </c>
      <c r="M48">
        <v>0</v>
      </c>
      <c r="N48">
        <v>0</v>
      </c>
      <c r="O48">
        <v>0</v>
      </c>
      <c r="P48">
        <v>0</v>
      </c>
      <c r="Q48">
        <v>0</v>
      </c>
      <c r="R48">
        <v>0</v>
      </c>
      <c r="S48" t="s">
        <v>7</v>
      </c>
      <c r="T48" t="s">
        <v>7</v>
      </c>
      <c r="U48" t="s">
        <v>70</v>
      </c>
      <c r="V48">
        <v>6</v>
      </c>
      <c r="W48" t="s">
        <v>4468</v>
      </c>
      <c r="X48">
        <v>0</v>
      </c>
      <c r="Y48">
        <v>3.573</v>
      </c>
      <c r="Z48">
        <v>3.573</v>
      </c>
    </row>
    <row r="49" spans="1:26" x14ac:dyDescent="0.25">
      <c r="A49" t="s">
        <v>156</v>
      </c>
      <c r="B49">
        <v>1</v>
      </c>
      <c r="C49" t="s">
        <v>205</v>
      </c>
      <c r="D49" t="s">
        <v>5070</v>
      </c>
      <c r="E49">
        <v>0</v>
      </c>
      <c r="F49">
        <v>0</v>
      </c>
      <c r="G49">
        <v>0</v>
      </c>
      <c r="H49">
        <v>0</v>
      </c>
      <c r="I49">
        <v>0</v>
      </c>
      <c r="J49">
        <v>0</v>
      </c>
      <c r="K49">
        <v>0</v>
      </c>
      <c r="L49">
        <v>0</v>
      </c>
      <c r="M49">
        <v>0</v>
      </c>
      <c r="N49">
        <v>0</v>
      </c>
      <c r="O49">
        <v>0</v>
      </c>
      <c r="P49">
        <v>0</v>
      </c>
      <c r="Q49">
        <v>0</v>
      </c>
      <c r="R49">
        <v>0</v>
      </c>
      <c r="S49" t="s">
        <v>7</v>
      </c>
      <c r="T49" t="s">
        <v>7</v>
      </c>
      <c r="U49" t="s">
        <v>70</v>
      </c>
      <c r="V49">
        <v>6</v>
      </c>
      <c r="W49" t="s">
        <v>4468</v>
      </c>
      <c r="X49">
        <v>0</v>
      </c>
      <c r="Y49">
        <v>2.1789999999999998</v>
      </c>
      <c r="Z49">
        <v>2.1789999999999998</v>
      </c>
    </row>
    <row r="50" spans="1:26" x14ac:dyDescent="0.25">
      <c r="A50" t="s">
        <v>156</v>
      </c>
      <c r="B50">
        <v>1</v>
      </c>
      <c r="C50" t="s">
        <v>206</v>
      </c>
      <c r="D50" t="s">
        <v>5070</v>
      </c>
      <c r="E50">
        <v>0</v>
      </c>
      <c r="F50">
        <v>0</v>
      </c>
      <c r="G50">
        <v>0</v>
      </c>
      <c r="H50">
        <v>0</v>
      </c>
      <c r="I50">
        <v>0</v>
      </c>
      <c r="J50">
        <v>0</v>
      </c>
      <c r="K50">
        <v>0</v>
      </c>
      <c r="L50">
        <v>0</v>
      </c>
      <c r="M50">
        <v>0</v>
      </c>
      <c r="N50">
        <v>0</v>
      </c>
      <c r="O50">
        <v>0</v>
      </c>
      <c r="P50">
        <v>0</v>
      </c>
      <c r="Q50">
        <v>0</v>
      </c>
      <c r="R50">
        <v>0</v>
      </c>
      <c r="S50" t="s">
        <v>7</v>
      </c>
      <c r="T50" t="s">
        <v>7</v>
      </c>
      <c r="U50" t="s">
        <v>70</v>
      </c>
      <c r="V50">
        <v>6</v>
      </c>
      <c r="W50" t="s">
        <v>4468</v>
      </c>
      <c r="X50">
        <v>0</v>
      </c>
      <c r="Y50">
        <v>3.1160000000000001</v>
      </c>
      <c r="Z50">
        <v>3.1160000000000001</v>
      </c>
    </row>
    <row r="51" spans="1:26" x14ac:dyDescent="0.25">
      <c r="A51" t="s">
        <v>156</v>
      </c>
      <c r="B51">
        <v>1</v>
      </c>
      <c r="C51" t="s">
        <v>207</v>
      </c>
      <c r="D51" t="s">
        <v>5070</v>
      </c>
      <c r="E51">
        <v>34</v>
      </c>
      <c r="F51">
        <v>31</v>
      </c>
      <c r="G51">
        <v>35</v>
      </c>
      <c r="H51">
        <v>33</v>
      </c>
      <c r="I51">
        <v>31</v>
      </c>
      <c r="J51">
        <v>35</v>
      </c>
      <c r="K51">
        <v>0</v>
      </c>
      <c r="L51">
        <v>0</v>
      </c>
      <c r="M51">
        <v>0</v>
      </c>
      <c r="N51">
        <v>0</v>
      </c>
      <c r="O51">
        <v>0</v>
      </c>
      <c r="P51">
        <v>0</v>
      </c>
      <c r="Q51">
        <v>3.3166666666666664</v>
      </c>
      <c r="R51">
        <v>4.3657946666666669</v>
      </c>
      <c r="S51" t="s">
        <v>5</v>
      </c>
      <c r="T51" t="s">
        <v>78</v>
      </c>
      <c r="U51" t="s">
        <v>70</v>
      </c>
      <c r="V51">
        <v>5</v>
      </c>
      <c r="W51" t="s">
        <v>4468</v>
      </c>
      <c r="X51">
        <v>0.87315893333333339</v>
      </c>
      <c r="Y51">
        <v>0</v>
      </c>
      <c r="Z51">
        <v>4.3657946666666669</v>
      </c>
    </row>
    <row r="52" spans="1:26" x14ac:dyDescent="0.25">
      <c r="A52" t="s">
        <v>156</v>
      </c>
      <c r="B52">
        <v>1</v>
      </c>
      <c r="C52" t="s">
        <v>208</v>
      </c>
      <c r="D52" t="s">
        <v>5070</v>
      </c>
      <c r="E52">
        <v>0</v>
      </c>
      <c r="F52">
        <v>0</v>
      </c>
      <c r="G52">
        <v>0</v>
      </c>
      <c r="H52">
        <v>0</v>
      </c>
      <c r="I52">
        <v>0</v>
      </c>
      <c r="J52">
        <v>0</v>
      </c>
      <c r="K52">
        <v>0</v>
      </c>
      <c r="L52">
        <v>0</v>
      </c>
      <c r="M52">
        <v>0</v>
      </c>
      <c r="N52">
        <v>0</v>
      </c>
      <c r="O52">
        <v>0</v>
      </c>
      <c r="P52">
        <v>0</v>
      </c>
      <c r="Q52">
        <v>0</v>
      </c>
      <c r="R52">
        <v>0</v>
      </c>
      <c r="S52" t="s">
        <v>7</v>
      </c>
      <c r="T52" t="s">
        <v>7</v>
      </c>
      <c r="U52" t="s">
        <v>70</v>
      </c>
      <c r="V52">
        <v>6</v>
      </c>
      <c r="W52" t="s">
        <v>4468</v>
      </c>
      <c r="X52">
        <v>0</v>
      </c>
      <c r="Y52">
        <v>3.3380000000000001</v>
      </c>
      <c r="Z52">
        <v>3.3380000000000001</v>
      </c>
    </row>
    <row r="53" spans="1:26" x14ac:dyDescent="0.25">
      <c r="A53" t="s">
        <v>156</v>
      </c>
      <c r="B53">
        <v>1</v>
      </c>
      <c r="C53" t="s">
        <v>209</v>
      </c>
      <c r="D53" t="s">
        <v>5070</v>
      </c>
      <c r="E53">
        <v>0</v>
      </c>
      <c r="F53">
        <v>0</v>
      </c>
      <c r="G53">
        <v>0</v>
      </c>
      <c r="H53">
        <v>0</v>
      </c>
      <c r="I53">
        <v>0</v>
      </c>
      <c r="J53">
        <v>0</v>
      </c>
      <c r="K53">
        <v>0</v>
      </c>
      <c r="L53">
        <v>0</v>
      </c>
      <c r="M53">
        <v>0</v>
      </c>
      <c r="N53">
        <v>0</v>
      </c>
      <c r="O53">
        <v>0</v>
      </c>
      <c r="P53">
        <v>0</v>
      </c>
      <c r="Q53">
        <v>0</v>
      </c>
      <c r="R53">
        <v>0</v>
      </c>
      <c r="S53" t="s">
        <v>7</v>
      </c>
      <c r="T53" t="s">
        <v>7</v>
      </c>
      <c r="U53" t="s">
        <v>70</v>
      </c>
      <c r="V53">
        <v>6</v>
      </c>
      <c r="W53" t="s">
        <v>4468</v>
      </c>
      <c r="X53">
        <v>0</v>
      </c>
      <c r="Y53">
        <v>4.0339999999999998</v>
      </c>
      <c r="Z53">
        <v>4.0339999999999998</v>
      </c>
    </row>
    <row r="54" spans="1:26" x14ac:dyDescent="0.25">
      <c r="A54" t="s">
        <v>156</v>
      </c>
      <c r="B54">
        <v>1</v>
      </c>
      <c r="C54" t="s">
        <v>210</v>
      </c>
      <c r="D54" t="s">
        <v>5070</v>
      </c>
      <c r="E54">
        <v>0</v>
      </c>
      <c r="F54">
        <v>0</v>
      </c>
      <c r="G54">
        <v>0</v>
      </c>
      <c r="H54">
        <v>0</v>
      </c>
      <c r="I54">
        <v>0</v>
      </c>
      <c r="J54">
        <v>0</v>
      </c>
      <c r="K54">
        <v>0</v>
      </c>
      <c r="L54">
        <v>0</v>
      </c>
      <c r="M54">
        <v>0</v>
      </c>
      <c r="N54">
        <v>0</v>
      </c>
      <c r="O54">
        <v>0</v>
      </c>
      <c r="P54">
        <v>0</v>
      </c>
      <c r="Q54">
        <v>0</v>
      </c>
      <c r="R54">
        <v>0</v>
      </c>
      <c r="S54" t="s">
        <v>7</v>
      </c>
      <c r="T54" t="s">
        <v>7</v>
      </c>
      <c r="U54" t="s">
        <v>70</v>
      </c>
      <c r="V54">
        <v>6</v>
      </c>
      <c r="W54" t="s">
        <v>4468</v>
      </c>
      <c r="X54">
        <v>0</v>
      </c>
      <c r="Y54">
        <v>3.0739999999999998</v>
      </c>
      <c r="Z54">
        <v>3.0739999999999998</v>
      </c>
    </row>
    <row r="55" spans="1:26" x14ac:dyDescent="0.25">
      <c r="A55" t="s">
        <v>156</v>
      </c>
      <c r="B55">
        <v>1</v>
      </c>
      <c r="C55" t="s">
        <v>211</v>
      </c>
      <c r="D55" t="s">
        <v>5070</v>
      </c>
      <c r="E55">
        <v>0</v>
      </c>
      <c r="F55">
        <v>0</v>
      </c>
      <c r="G55">
        <v>0</v>
      </c>
      <c r="H55">
        <v>0</v>
      </c>
      <c r="I55">
        <v>0</v>
      </c>
      <c r="J55">
        <v>0</v>
      </c>
      <c r="K55">
        <v>0</v>
      </c>
      <c r="L55">
        <v>0</v>
      </c>
      <c r="M55">
        <v>0</v>
      </c>
      <c r="N55">
        <v>0</v>
      </c>
      <c r="O55">
        <v>0</v>
      </c>
      <c r="P55">
        <v>0</v>
      </c>
      <c r="Q55">
        <v>0</v>
      </c>
      <c r="R55">
        <v>0</v>
      </c>
      <c r="S55" t="s">
        <v>7</v>
      </c>
      <c r="T55" t="s">
        <v>7</v>
      </c>
      <c r="U55" t="s">
        <v>70</v>
      </c>
      <c r="V55">
        <v>6</v>
      </c>
      <c r="W55" t="s">
        <v>4468</v>
      </c>
      <c r="X55">
        <v>0</v>
      </c>
      <c r="Y55">
        <v>5.7629999999999999</v>
      </c>
      <c r="Z55">
        <v>5.7629999999999999</v>
      </c>
    </row>
    <row r="56" spans="1:26" x14ac:dyDescent="0.25">
      <c r="A56" t="s">
        <v>156</v>
      </c>
      <c r="B56">
        <v>1</v>
      </c>
      <c r="C56" t="s">
        <v>212</v>
      </c>
      <c r="D56" t="s">
        <v>5070</v>
      </c>
      <c r="E56">
        <v>0</v>
      </c>
      <c r="F56">
        <v>0</v>
      </c>
      <c r="G56">
        <v>0</v>
      </c>
      <c r="H56">
        <v>0</v>
      </c>
      <c r="I56">
        <v>0</v>
      </c>
      <c r="J56">
        <v>0</v>
      </c>
      <c r="K56">
        <v>0</v>
      </c>
      <c r="L56">
        <v>0</v>
      </c>
      <c r="M56">
        <v>0</v>
      </c>
      <c r="N56">
        <v>0</v>
      </c>
      <c r="O56">
        <v>0</v>
      </c>
      <c r="P56">
        <v>0</v>
      </c>
      <c r="Q56">
        <v>0</v>
      </c>
      <c r="R56">
        <v>0</v>
      </c>
      <c r="S56" t="s">
        <v>7</v>
      </c>
      <c r="T56" t="s">
        <v>7</v>
      </c>
      <c r="U56" t="s">
        <v>70</v>
      </c>
      <c r="V56">
        <v>6</v>
      </c>
      <c r="W56" t="s">
        <v>4468</v>
      </c>
      <c r="X56">
        <v>0</v>
      </c>
      <c r="Y56">
        <v>3.39</v>
      </c>
      <c r="Z56">
        <v>3.39</v>
      </c>
    </row>
    <row r="57" spans="1:26" x14ac:dyDescent="0.25">
      <c r="A57" t="s">
        <v>156</v>
      </c>
      <c r="B57">
        <v>1</v>
      </c>
      <c r="C57" t="s">
        <v>213</v>
      </c>
      <c r="D57" t="s">
        <v>5070</v>
      </c>
      <c r="E57">
        <v>0</v>
      </c>
      <c r="F57">
        <v>0</v>
      </c>
      <c r="G57">
        <v>0</v>
      </c>
      <c r="H57">
        <v>0</v>
      </c>
      <c r="I57">
        <v>0</v>
      </c>
      <c r="J57">
        <v>0</v>
      </c>
      <c r="K57">
        <v>0</v>
      </c>
      <c r="L57">
        <v>0</v>
      </c>
      <c r="M57">
        <v>0</v>
      </c>
      <c r="N57">
        <v>0</v>
      </c>
      <c r="O57">
        <v>0</v>
      </c>
      <c r="P57">
        <v>0</v>
      </c>
      <c r="Q57">
        <v>0</v>
      </c>
      <c r="R57">
        <v>0</v>
      </c>
      <c r="S57" t="s">
        <v>7</v>
      </c>
      <c r="T57" t="s">
        <v>7</v>
      </c>
      <c r="U57" t="s">
        <v>70</v>
      </c>
      <c r="V57">
        <v>6</v>
      </c>
      <c r="W57" t="s">
        <v>4469</v>
      </c>
      <c r="X57">
        <v>0</v>
      </c>
      <c r="Y57">
        <v>2.3809999999999998</v>
      </c>
      <c r="Z57">
        <v>2.3809999999999998</v>
      </c>
    </row>
    <row r="58" spans="1:26" x14ac:dyDescent="0.25">
      <c r="A58" t="s">
        <v>156</v>
      </c>
      <c r="B58">
        <v>1</v>
      </c>
      <c r="C58" t="s">
        <v>214</v>
      </c>
      <c r="D58" t="s">
        <v>5070</v>
      </c>
      <c r="E58">
        <v>0</v>
      </c>
      <c r="F58">
        <v>0</v>
      </c>
      <c r="G58">
        <v>0</v>
      </c>
      <c r="H58">
        <v>0</v>
      </c>
      <c r="I58">
        <v>0</v>
      </c>
      <c r="J58">
        <v>0</v>
      </c>
      <c r="K58">
        <v>0</v>
      </c>
      <c r="L58">
        <v>0</v>
      </c>
      <c r="M58">
        <v>0</v>
      </c>
      <c r="N58">
        <v>0</v>
      </c>
      <c r="O58">
        <v>0</v>
      </c>
      <c r="P58">
        <v>0</v>
      </c>
      <c r="Q58">
        <v>0</v>
      </c>
      <c r="R58">
        <v>0</v>
      </c>
      <c r="S58" t="s">
        <v>7</v>
      </c>
      <c r="T58" t="s">
        <v>7</v>
      </c>
      <c r="U58" t="s">
        <v>70</v>
      </c>
      <c r="V58">
        <v>6</v>
      </c>
      <c r="W58" t="s">
        <v>4469</v>
      </c>
      <c r="X58">
        <v>0</v>
      </c>
      <c r="Y58">
        <v>4.4000000000000004</v>
      </c>
      <c r="Z58">
        <v>4.4000000000000004</v>
      </c>
    </row>
    <row r="59" spans="1:26" x14ac:dyDescent="0.25">
      <c r="A59" t="s">
        <v>156</v>
      </c>
      <c r="B59">
        <v>1</v>
      </c>
      <c r="C59" t="s">
        <v>215</v>
      </c>
      <c r="D59" t="s">
        <v>5070</v>
      </c>
      <c r="E59">
        <v>0</v>
      </c>
      <c r="F59">
        <v>0</v>
      </c>
      <c r="G59">
        <v>0</v>
      </c>
      <c r="H59">
        <v>0</v>
      </c>
      <c r="I59">
        <v>0</v>
      </c>
      <c r="J59">
        <v>0</v>
      </c>
      <c r="K59">
        <v>0</v>
      </c>
      <c r="L59">
        <v>0</v>
      </c>
      <c r="M59">
        <v>0</v>
      </c>
      <c r="N59">
        <v>0</v>
      </c>
      <c r="O59">
        <v>0</v>
      </c>
      <c r="P59">
        <v>0</v>
      </c>
      <c r="Q59">
        <v>0</v>
      </c>
      <c r="R59">
        <v>0</v>
      </c>
      <c r="S59" t="s">
        <v>7</v>
      </c>
      <c r="T59" t="s">
        <v>7</v>
      </c>
      <c r="U59" t="s">
        <v>70</v>
      </c>
      <c r="V59">
        <v>6</v>
      </c>
      <c r="W59" t="s">
        <v>4469</v>
      </c>
      <c r="X59">
        <v>0</v>
      </c>
      <c r="Y59">
        <v>1.1539999999999999</v>
      </c>
      <c r="Z59">
        <v>1.1539999999999999</v>
      </c>
    </row>
    <row r="60" spans="1:26" x14ac:dyDescent="0.25">
      <c r="A60" t="s">
        <v>156</v>
      </c>
      <c r="B60">
        <v>1</v>
      </c>
      <c r="C60" t="s">
        <v>216</v>
      </c>
      <c r="D60" t="s">
        <v>5070</v>
      </c>
      <c r="E60">
        <v>0</v>
      </c>
      <c r="F60">
        <v>0</v>
      </c>
      <c r="G60">
        <v>0</v>
      </c>
      <c r="H60">
        <v>0</v>
      </c>
      <c r="I60">
        <v>0</v>
      </c>
      <c r="J60">
        <v>0</v>
      </c>
      <c r="K60">
        <v>0</v>
      </c>
      <c r="L60">
        <v>0</v>
      </c>
      <c r="M60">
        <v>0</v>
      </c>
      <c r="N60">
        <v>0</v>
      </c>
      <c r="O60">
        <v>0</v>
      </c>
      <c r="P60">
        <v>0</v>
      </c>
      <c r="Q60">
        <v>0</v>
      </c>
      <c r="R60">
        <v>0</v>
      </c>
      <c r="S60" t="s">
        <v>7</v>
      </c>
      <c r="T60" t="s">
        <v>7</v>
      </c>
      <c r="U60" t="s">
        <v>70</v>
      </c>
      <c r="V60">
        <v>6</v>
      </c>
      <c r="W60" t="s">
        <v>4469</v>
      </c>
      <c r="X60">
        <v>0</v>
      </c>
      <c r="Y60">
        <v>1.9850000000000001</v>
      </c>
      <c r="Z60">
        <v>1.9850000000000001</v>
      </c>
    </row>
    <row r="61" spans="1:26" x14ac:dyDescent="0.25">
      <c r="A61" t="s">
        <v>156</v>
      </c>
      <c r="B61">
        <v>1</v>
      </c>
      <c r="C61" t="s">
        <v>217</v>
      </c>
      <c r="D61" t="s">
        <v>5070</v>
      </c>
      <c r="E61">
        <v>0</v>
      </c>
      <c r="F61">
        <v>0</v>
      </c>
      <c r="G61">
        <v>0</v>
      </c>
      <c r="H61">
        <v>0</v>
      </c>
      <c r="I61">
        <v>0</v>
      </c>
      <c r="J61">
        <v>0</v>
      </c>
      <c r="K61">
        <v>0</v>
      </c>
      <c r="L61">
        <v>0</v>
      </c>
      <c r="M61">
        <v>0</v>
      </c>
      <c r="N61">
        <v>0</v>
      </c>
      <c r="O61">
        <v>0</v>
      </c>
      <c r="P61">
        <v>0</v>
      </c>
      <c r="Q61">
        <v>0</v>
      </c>
      <c r="R61">
        <v>0</v>
      </c>
      <c r="S61" t="s">
        <v>7</v>
      </c>
      <c r="T61" t="s">
        <v>7</v>
      </c>
      <c r="U61" t="s">
        <v>70</v>
      </c>
      <c r="V61">
        <v>6</v>
      </c>
      <c r="W61" t="s">
        <v>4469</v>
      </c>
      <c r="X61">
        <v>0</v>
      </c>
      <c r="Y61">
        <v>2.9940000000000002</v>
      </c>
      <c r="Z61">
        <v>2.9940000000000002</v>
      </c>
    </row>
    <row r="62" spans="1:26" x14ac:dyDescent="0.25">
      <c r="A62" t="s">
        <v>156</v>
      </c>
      <c r="B62">
        <v>1</v>
      </c>
      <c r="C62" t="s">
        <v>218</v>
      </c>
      <c r="D62" t="s">
        <v>5070</v>
      </c>
      <c r="E62">
        <v>33</v>
      </c>
      <c r="F62">
        <v>32</v>
      </c>
      <c r="G62">
        <v>35</v>
      </c>
      <c r="H62">
        <v>34</v>
      </c>
      <c r="I62">
        <v>30</v>
      </c>
      <c r="J62">
        <v>36</v>
      </c>
      <c r="K62">
        <v>0</v>
      </c>
      <c r="L62">
        <v>0</v>
      </c>
      <c r="M62">
        <v>0</v>
      </c>
      <c r="N62">
        <v>0</v>
      </c>
      <c r="O62">
        <v>0</v>
      </c>
      <c r="P62">
        <v>0</v>
      </c>
      <c r="Q62">
        <v>3.3333333333333335</v>
      </c>
      <c r="R62">
        <v>4.3877333333333333</v>
      </c>
      <c r="S62" t="s">
        <v>5</v>
      </c>
      <c r="T62" t="s">
        <v>78</v>
      </c>
      <c r="U62" t="s">
        <v>70</v>
      </c>
      <c r="V62">
        <v>5</v>
      </c>
      <c r="W62" t="s">
        <v>4469</v>
      </c>
      <c r="X62">
        <v>0.8775466666666667</v>
      </c>
      <c r="Y62">
        <v>0</v>
      </c>
      <c r="Z62">
        <v>4.3877333333333333</v>
      </c>
    </row>
    <row r="63" spans="1:26" x14ac:dyDescent="0.25">
      <c r="A63" t="s">
        <v>156</v>
      </c>
      <c r="B63">
        <v>1</v>
      </c>
      <c r="C63" t="s">
        <v>219</v>
      </c>
      <c r="D63" t="s">
        <v>5070</v>
      </c>
      <c r="E63">
        <v>0</v>
      </c>
      <c r="F63">
        <v>0</v>
      </c>
      <c r="G63">
        <v>0</v>
      </c>
      <c r="H63">
        <v>0</v>
      </c>
      <c r="I63">
        <v>0</v>
      </c>
      <c r="J63">
        <v>0</v>
      </c>
      <c r="K63">
        <v>0</v>
      </c>
      <c r="L63">
        <v>0</v>
      </c>
      <c r="M63">
        <v>0</v>
      </c>
      <c r="N63">
        <v>0</v>
      </c>
      <c r="O63">
        <v>0</v>
      </c>
      <c r="P63">
        <v>0</v>
      </c>
      <c r="Q63">
        <v>0</v>
      </c>
      <c r="R63">
        <v>0</v>
      </c>
      <c r="S63" t="s">
        <v>7</v>
      </c>
      <c r="T63" t="s">
        <v>7</v>
      </c>
      <c r="U63" t="s">
        <v>70</v>
      </c>
      <c r="V63">
        <v>6</v>
      </c>
      <c r="W63" t="s">
        <v>4469</v>
      </c>
      <c r="X63">
        <v>0</v>
      </c>
      <c r="Y63">
        <v>2.7559999999999998</v>
      </c>
      <c r="Z63">
        <v>2.7559999999999998</v>
      </c>
    </row>
    <row r="64" spans="1:26" x14ac:dyDescent="0.25">
      <c r="A64" t="s">
        <v>156</v>
      </c>
      <c r="B64">
        <v>1</v>
      </c>
      <c r="C64" t="s">
        <v>220</v>
      </c>
      <c r="D64" t="s">
        <v>5070</v>
      </c>
      <c r="E64">
        <v>0</v>
      </c>
      <c r="F64">
        <v>0</v>
      </c>
      <c r="G64">
        <v>0</v>
      </c>
      <c r="H64">
        <v>0</v>
      </c>
      <c r="I64">
        <v>0</v>
      </c>
      <c r="J64">
        <v>0</v>
      </c>
      <c r="K64">
        <v>0</v>
      </c>
      <c r="L64">
        <v>0</v>
      </c>
      <c r="M64">
        <v>0</v>
      </c>
      <c r="N64">
        <v>0</v>
      </c>
      <c r="O64">
        <v>0</v>
      </c>
      <c r="P64">
        <v>0</v>
      </c>
      <c r="Q64">
        <v>0</v>
      </c>
      <c r="R64">
        <v>0</v>
      </c>
      <c r="S64" t="s">
        <v>7</v>
      </c>
      <c r="T64" t="s">
        <v>7</v>
      </c>
      <c r="U64" t="s">
        <v>70</v>
      </c>
      <c r="V64">
        <v>6</v>
      </c>
      <c r="W64" t="s">
        <v>4469</v>
      </c>
      <c r="X64">
        <v>0</v>
      </c>
      <c r="Y64">
        <v>6.2910000000000004</v>
      </c>
      <c r="Z64">
        <v>6.2910000000000004</v>
      </c>
    </row>
    <row r="65" spans="1:26" x14ac:dyDescent="0.25">
      <c r="A65" t="s">
        <v>156</v>
      </c>
      <c r="B65">
        <v>1</v>
      </c>
      <c r="C65" t="s">
        <v>221</v>
      </c>
      <c r="D65" t="s">
        <v>5070</v>
      </c>
      <c r="E65">
        <v>0</v>
      </c>
      <c r="F65">
        <v>0</v>
      </c>
      <c r="G65">
        <v>0</v>
      </c>
      <c r="H65">
        <v>0</v>
      </c>
      <c r="I65">
        <v>0</v>
      </c>
      <c r="J65">
        <v>0</v>
      </c>
      <c r="K65">
        <v>0</v>
      </c>
      <c r="L65">
        <v>0</v>
      </c>
      <c r="M65">
        <v>0</v>
      </c>
      <c r="N65">
        <v>0</v>
      </c>
      <c r="O65">
        <v>0</v>
      </c>
      <c r="P65">
        <v>0</v>
      </c>
      <c r="Q65">
        <v>0</v>
      </c>
      <c r="R65">
        <v>0</v>
      </c>
      <c r="S65" t="s">
        <v>7</v>
      </c>
      <c r="T65" t="s">
        <v>7</v>
      </c>
      <c r="U65" t="s">
        <v>70</v>
      </c>
      <c r="V65">
        <v>6</v>
      </c>
      <c r="W65" t="s">
        <v>4469</v>
      </c>
      <c r="X65">
        <v>0</v>
      </c>
      <c r="Y65">
        <v>2.681</v>
      </c>
      <c r="Z65">
        <v>2.681</v>
      </c>
    </row>
    <row r="66" spans="1:26" x14ac:dyDescent="0.25">
      <c r="A66" t="s">
        <v>156</v>
      </c>
      <c r="B66">
        <v>1</v>
      </c>
      <c r="C66" t="s">
        <v>222</v>
      </c>
      <c r="D66" t="s">
        <v>5070</v>
      </c>
      <c r="E66">
        <v>0</v>
      </c>
      <c r="F66">
        <v>0</v>
      </c>
      <c r="G66">
        <v>0</v>
      </c>
      <c r="H66">
        <v>0</v>
      </c>
      <c r="I66">
        <v>0</v>
      </c>
      <c r="J66">
        <v>0</v>
      </c>
      <c r="K66">
        <v>0</v>
      </c>
      <c r="L66">
        <v>0</v>
      </c>
      <c r="M66">
        <v>0</v>
      </c>
      <c r="N66">
        <v>0</v>
      </c>
      <c r="O66">
        <v>0</v>
      </c>
      <c r="P66">
        <v>0</v>
      </c>
      <c r="Q66">
        <v>0</v>
      </c>
      <c r="R66">
        <v>0</v>
      </c>
      <c r="S66" t="s">
        <v>7</v>
      </c>
      <c r="T66" t="s">
        <v>7</v>
      </c>
      <c r="U66" t="s">
        <v>70</v>
      </c>
      <c r="V66">
        <v>6</v>
      </c>
      <c r="W66" t="s">
        <v>4469</v>
      </c>
      <c r="X66">
        <v>0</v>
      </c>
      <c r="Y66">
        <v>0.36</v>
      </c>
      <c r="Z66">
        <v>0.36</v>
      </c>
    </row>
    <row r="67" spans="1:26" x14ac:dyDescent="0.25">
      <c r="A67" t="s">
        <v>156</v>
      </c>
      <c r="B67">
        <v>1</v>
      </c>
      <c r="C67" t="s">
        <v>223</v>
      </c>
      <c r="D67" t="s">
        <v>5070</v>
      </c>
      <c r="E67">
        <v>0</v>
      </c>
      <c r="F67">
        <v>0</v>
      </c>
      <c r="G67">
        <v>0</v>
      </c>
      <c r="H67">
        <v>0</v>
      </c>
      <c r="I67">
        <v>0</v>
      </c>
      <c r="J67">
        <v>0</v>
      </c>
      <c r="K67">
        <v>0</v>
      </c>
      <c r="L67">
        <v>0</v>
      </c>
      <c r="M67">
        <v>0</v>
      </c>
      <c r="N67">
        <v>0</v>
      </c>
      <c r="O67">
        <v>0</v>
      </c>
      <c r="P67">
        <v>0</v>
      </c>
      <c r="Q67">
        <v>0</v>
      </c>
      <c r="R67">
        <v>0</v>
      </c>
      <c r="S67" t="s">
        <v>7</v>
      </c>
      <c r="T67" t="s">
        <v>7</v>
      </c>
      <c r="U67" t="s">
        <v>70</v>
      </c>
      <c r="V67">
        <v>6</v>
      </c>
      <c r="W67" t="s">
        <v>4469</v>
      </c>
      <c r="X67">
        <v>0</v>
      </c>
      <c r="Y67">
        <v>0.36099999999999999</v>
      </c>
      <c r="Z67">
        <v>0.36099999999999999</v>
      </c>
    </row>
    <row r="68" spans="1:26" x14ac:dyDescent="0.25">
      <c r="A68" t="s">
        <v>156</v>
      </c>
      <c r="B68">
        <v>1</v>
      </c>
      <c r="C68" t="s">
        <v>224</v>
      </c>
      <c r="D68" t="s">
        <v>5070</v>
      </c>
      <c r="E68">
        <v>45</v>
      </c>
      <c r="F68">
        <v>22</v>
      </c>
      <c r="G68">
        <v>37</v>
      </c>
      <c r="H68">
        <v>41</v>
      </c>
      <c r="I68">
        <v>14</v>
      </c>
      <c r="J68">
        <v>31</v>
      </c>
      <c r="K68">
        <v>0</v>
      </c>
      <c r="L68">
        <v>0</v>
      </c>
      <c r="M68">
        <v>0</v>
      </c>
      <c r="N68">
        <v>0</v>
      </c>
      <c r="O68">
        <v>0</v>
      </c>
      <c r="P68">
        <v>0</v>
      </c>
      <c r="Q68">
        <v>3.166666666666667</v>
      </c>
      <c r="R68">
        <v>4.1683466666666664</v>
      </c>
      <c r="S68" t="s">
        <v>5</v>
      </c>
      <c r="T68" t="s">
        <v>96</v>
      </c>
      <c r="U68" t="s">
        <v>70</v>
      </c>
      <c r="V68">
        <v>0</v>
      </c>
      <c r="W68" t="s">
        <v>4470</v>
      </c>
      <c r="X68">
        <v>0</v>
      </c>
      <c r="Y68">
        <v>0</v>
      </c>
      <c r="Z68">
        <v>4.1683466666666664</v>
      </c>
    </row>
    <row r="69" spans="1:26" x14ac:dyDescent="0.25">
      <c r="A69" t="s">
        <v>156</v>
      </c>
      <c r="B69">
        <v>1</v>
      </c>
      <c r="C69" t="s">
        <v>225</v>
      </c>
      <c r="D69" t="s">
        <v>5070</v>
      </c>
      <c r="E69">
        <v>0</v>
      </c>
      <c r="F69">
        <v>0</v>
      </c>
      <c r="G69">
        <v>0</v>
      </c>
      <c r="H69">
        <v>0</v>
      </c>
      <c r="I69">
        <v>0</v>
      </c>
      <c r="J69">
        <v>0</v>
      </c>
      <c r="K69">
        <v>0</v>
      </c>
      <c r="L69">
        <v>0</v>
      </c>
      <c r="M69">
        <v>0</v>
      </c>
      <c r="N69">
        <v>0</v>
      </c>
      <c r="O69">
        <v>0</v>
      </c>
      <c r="P69">
        <v>0</v>
      </c>
      <c r="Q69">
        <v>0</v>
      </c>
      <c r="R69">
        <v>0</v>
      </c>
      <c r="S69" t="s">
        <v>10</v>
      </c>
      <c r="T69" t="s">
        <v>10</v>
      </c>
      <c r="U69" t="s">
        <v>100</v>
      </c>
      <c r="V69">
        <v>0</v>
      </c>
      <c r="W69" t="s">
        <v>4470</v>
      </c>
      <c r="X69">
        <v>0</v>
      </c>
      <c r="Y69">
        <v>0</v>
      </c>
      <c r="Z69">
        <v>0</v>
      </c>
    </row>
    <row r="70" spans="1:26" x14ac:dyDescent="0.25">
      <c r="A70" t="s">
        <v>156</v>
      </c>
      <c r="B70">
        <v>1</v>
      </c>
      <c r="C70" t="s">
        <v>226</v>
      </c>
      <c r="D70" t="s">
        <v>5070</v>
      </c>
      <c r="E70">
        <v>0</v>
      </c>
      <c r="F70">
        <v>0</v>
      </c>
      <c r="G70">
        <v>0</v>
      </c>
      <c r="H70">
        <v>0</v>
      </c>
      <c r="I70">
        <v>0</v>
      </c>
      <c r="J70">
        <v>0</v>
      </c>
      <c r="K70">
        <v>0</v>
      </c>
      <c r="L70">
        <v>0</v>
      </c>
      <c r="M70">
        <v>0</v>
      </c>
      <c r="N70">
        <v>0</v>
      </c>
      <c r="O70">
        <v>0</v>
      </c>
      <c r="P70">
        <v>0</v>
      </c>
      <c r="Q70">
        <v>0</v>
      </c>
      <c r="R70">
        <v>0</v>
      </c>
      <c r="S70" t="s">
        <v>10</v>
      </c>
      <c r="T70" t="s">
        <v>10</v>
      </c>
      <c r="U70" t="s">
        <v>100</v>
      </c>
      <c r="V70">
        <v>0</v>
      </c>
      <c r="W70" t="s">
        <v>4470</v>
      </c>
      <c r="X70">
        <v>0</v>
      </c>
      <c r="Y70">
        <v>0</v>
      </c>
      <c r="Z70">
        <v>0</v>
      </c>
    </row>
    <row r="71" spans="1:26" x14ac:dyDescent="0.25">
      <c r="A71" t="s">
        <v>156</v>
      </c>
      <c r="B71">
        <v>1</v>
      </c>
      <c r="C71" t="s">
        <v>227</v>
      </c>
      <c r="D71" t="s">
        <v>5070</v>
      </c>
      <c r="E71">
        <v>0</v>
      </c>
      <c r="F71">
        <v>0</v>
      </c>
      <c r="G71">
        <v>0</v>
      </c>
      <c r="H71">
        <v>0</v>
      </c>
      <c r="I71">
        <v>0</v>
      </c>
      <c r="J71">
        <v>0</v>
      </c>
      <c r="K71">
        <v>0</v>
      </c>
      <c r="L71">
        <v>0</v>
      </c>
      <c r="M71">
        <v>0</v>
      </c>
      <c r="N71">
        <v>0</v>
      </c>
      <c r="O71">
        <v>0</v>
      </c>
      <c r="P71">
        <v>0</v>
      </c>
      <c r="Q71">
        <v>0</v>
      </c>
      <c r="R71">
        <v>0</v>
      </c>
      <c r="S71" t="s">
        <v>10</v>
      </c>
      <c r="T71" t="s">
        <v>10</v>
      </c>
      <c r="U71" t="s">
        <v>100</v>
      </c>
      <c r="V71">
        <v>0</v>
      </c>
      <c r="W71" t="s">
        <v>4470</v>
      </c>
      <c r="X71">
        <v>0</v>
      </c>
      <c r="Y71">
        <v>0</v>
      </c>
      <c r="Z71">
        <v>0</v>
      </c>
    </row>
    <row r="72" spans="1:26" x14ac:dyDescent="0.25">
      <c r="A72" t="s">
        <v>156</v>
      </c>
      <c r="B72">
        <v>1</v>
      </c>
      <c r="C72" t="s">
        <v>228</v>
      </c>
      <c r="D72" t="s">
        <v>5070</v>
      </c>
      <c r="E72">
        <v>0</v>
      </c>
      <c r="F72">
        <v>0</v>
      </c>
      <c r="G72">
        <v>0</v>
      </c>
      <c r="H72">
        <v>0</v>
      </c>
      <c r="I72">
        <v>0</v>
      </c>
      <c r="J72">
        <v>0</v>
      </c>
      <c r="K72">
        <v>0</v>
      </c>
      <c r="L72">
        <v>0</v>
      </c>
      <c r="M72">
        <v>0</v>
      </c>
      <c r="N72">
        <v>0</v>
      </c>
      <c r="O72">
        <v>0</v>
      </c>
      <c r="P72">
        <v>0</v>
      </c>
      <c r="Q72">
        <v>0</v>
      </c>
      <c r="R72">
        <v>0</v>
      </c>
      <c r="S72" t="s">
        <v>10</v>
      </c>
      <c r="T72" t="s">
        <v>10</v>
      </c>
      <c r="U72" t="s">
        <v>100</v>
      </c>
      <c r="V72">
        <v>0</v>
      </c>
      <c r="W72" t="s">
        <v>4470</v>
      </c>
      <c r="X72">
        <v>0</v>
      </c>
      <c r="Y72">
        <v>0</v>
      </c>
      <c r="Z72">
        <v>0</v>
      </c>
    </row>
    <row r="73" spans="1:26" x14ac:dyDescent="0.25">
      <c r="A73" t="s">
        <v>156</v>
      </c>
      <c r="B73">
        <v>1</v>
      </c>
      <c r="C73" t="s">
        <v>229</v>
      </c>
      <c r="D73" t="s">
        <v>5070</v>
      </c>
      <c r="E73">
        <v>0</v>
      </c>
      <c r="F73">
        <v>0</v>
      </c>
      <c r="G73">
        <v>0</v>
      </c>
      <c r="H73">
        <v>0</v>
      </c>
      <c r="I73">
        <v>0</v>
      </c>
      <c r="J73">
        <v>0</v>
      </c>
      <c r="K73">
        <v>0</v>
      </c>
      <c r="L73">
        <v>0</v>
      </c>
      <c r="M73">
        <v>0</v>
      </c>
      <c r="N73">
        <v>0</v>
      </c>
      <c r="O73">
        <v>0</v>
      </c>
      <c r="P73">
        <v>0</v>
      </c>
      <c r="Q73">
        <v>0</v>
      </c>
      <c r="R73">
        <v>0</v>
      </c>
      <c r="S73" t="s">
        <v>10</v>
      </c>
      <c r="T73" t="s">
        <v>10</v>
      </c>
      <c r="U73" t="s">
        <v>100</v>
      </c>
      <c r="V73">
        <v>0</v>
      </c>
      <c r="W73" t="s">
        <v>4470</v>
      </c>
      <c r="X73">
        <v>0</v>
      </c>
      <c r="Y73">
        <v>0</v>
      </c>
      <c r="Z73">
        <v>0</v>
      </c>
    </row>
    <row r="74" spans="1:26" x14ac:dyDescent="0.25">
      <c r="A74" t="s">
        <v>156</v>
      </c>
      <c r="B74">
        <v>1</v>
      </c>
      <c r="C74" t="s">
        <v>230</v>
      </c>
      <c r="D74" t="s">
        <v>5070</v>
      </c>
      <c r="E74">
        <v>0</v>
      </c>
      <c r="F74">
        <v>0</v>
      </c>
      <c r="G74">
        <v>0</v>
      </c>
      <c r="H74">
        <v>0</v>
      </c>
      <c r="I74">
        <v>0</v>
      </c>
      <c r="J74">
        <v>0</v>
      </c>
      <c r="K74">
        <v>0</v>
      </c>
      <c r="L74">
        <v>0</v>
      </c>
      <c r="M74">
        <v>0</v>
      </c>
      <c r="N74">
        <v>0</v>
      </c>
      <c r="O74">
        <v>0</v>
      </c>
      <c r="P74">
        <v>0</v>
      </c>
      <c r="Q74">
        <v>0</v>
      </c>
      <c r="R74">
        <v>0</v>
      </c>
      <c r="S74" t="s">
        <v>10</v>
      </c>
      <c r="T74" t="s">
        <v>10</v>
      </c>
      <c r="U74" t="s">
        <v>100</v>
      </c>
      <c r="V74">
        <v>0</v>
      </c>
      <c r="W74" t="s">
        <v>4470</v>
      </c>
      <c r="X74">
        <v>0</v>
      </c>
      <c r="Y74">
        <v>0</v>
      </c>
      <c r="Z74">
        <v>0</v>
      </c>
    </row>
    <row r="75" spans="1:26" x14ac:dyDescent="0.25">
      <c r="A75" t="s">
        <v>156</v>
      </c>
      <c r="B75">
        <v>1</v>
      </c>
      <c r="C75" t="s">
        <v>231</v>
      </c>
      <c r="D75" t="s">
        <v>5070</v>
      </c>
      <c r="E75">
        <v>39</v>
      </c>
      <c r="F75">
        <v>47</v>
      </c>
      <c r="G75">
        <v>39</v>
      </c>
      <c r="H75">
        <v>39</v>
      </c>
      <c r="I75">
        <v>47</v>
      </c>
      <c r="J75">
        <v>42</v>
      </c>
      <c r="K75">
        <v>0</v>
      </c>
      <c r="L75">
        <v>0</v>
      </c>
      <c r="M75">
        <v>0</v>
      </c>
      <c r="N75">
        <v>0</v>
      </c>
      <c r="O75">
        <v>0</v>
      </c>
      <c r="P75">
        <v>0</v>
      </c>
      <c r="Q75">
        <v>4.2166666666666668</v>
      </c>
      <c r="R75">
        <v>5.5504826666666665</v>
      </c>
      <c r="S75" t="s">
        <v>6</v>
      </c>
      <c r="T75" t="s">
        <v>1518</v>
      </c>
      <c r="U75" t="s">
        <v>70</v>
      </c>
      <c r="V75">
        <v>20</v>
      </c>
      <c r="W75" t="s">
        <v>4470</v>
      </c>
      <c r="X75">
        <v>0.27752413333333331</v>
      </c>
      <c r="Y75">
        <v>0</v>
      </c>
      <c r="Z75">
        <v>5.5504826666666665</v>
      </c>
    </row>
    <row r="76" spans="1:26" x14ac:dyDescent="0.25">
      <c r="A76" t="s">
        <v>156</v>
      </c>
      <c r="B76">
        <v>1</v>
      </c>
      <c r="C76" t="s">
        <v>232</v>
      </c>
      <c r="D76" t="s">
        <v>5070</v>
      </c>
      <c r="E76">
        <v>53</v>
      </c>
      <c r="F76">
        <v>35</v>
      </c>
      <c r="G76">
        <v>30</v>
      </c>
      <c r="H76">
        <v>51</v>
      </c>
      <c r="I76">
        <v>30</v>
      </c>
      <c r="J76">
        <v>32</v>
      </c>
      <c r="K76">
        <v>0</v>
      </c>
      <c r="L76">
        <v>0</v>
      </c>
      <c r="M76">
        <v>0</v>
      </c>
      <c r="N76">
        <v>0</v>
      </c>
      <c r="O76">
        <v>0</v>
      </c>
      <c r="P76">
        <v>0</v>
      </c>
      <c r="Q76">
        <v>3.85</v>
      </c>
      <c r="R76">
        <v>5.0678320000000001</v>
      </c>
      <c r="S76" t="s">
        <v>6</v>
      </c>
      <c r="T76" t="s">
        <v>1518</v>
      </c>
      <c r="U76" t="s">
        <v>70</v>
      </c>
      <c r="V76">
        <v>20</v>
      </c>
      <c r="W76" t="s">
        <v>4470</v>
      </c>
      <c r="X76">
        <v>0.25339159999999999</v>
      </c>
      <c r="Y76">
        <v>0</v>
      </c>
      <c r="Z76">
        <v>5.0678320000000001</v>
      </c>
    </row>
    <row r="77" spans="1:26" x14ac:dyDescent="0.25">
      <c r="A77" t="s">
        <v>156</v>
      </c>
      <c r="B77">
        <v>1</v>
      </c>
      <c r="C77" t="s">
        <v>233</v>
      </c>
      <c r="D77" t="s">
        <v>5070</v>
      </c>
      <c r="E77">
        <v>0</v>
      </c>
      <c r="F77">
        <v>0</v>
      </c>
      <c r="G77">
        <v>0</v>
      </c>
      <c r="H77">
        <v>0</v>
      </c>
      <c r="I77">
        <v>0</v>
      </c>
      <c r="J77">
        <v>0</v>
      </c>
      <c r="K77">
        <v>0</v>
      </c>
      <c r="L77">
        <v>0</v>
      </c>
      <c r="M77">
        <v>0</v>
      </c>
      <c r="N77">
        <v>0</v>
      </c>
      <c r="O77">
        <v>0</v>
      </c>
      <c r="P77">
        <v>0</v>
      </c>
      <c r="Q77">
        <v>0</v>
      </c>
      <c r="R77">
        <v>0</v>
      </c>
      <c r="S77" t="s">
        <v>10</v>
      </c>
      <c r="T77" t="s">
        <v>10</v>
      </c>
      <c r="U77" t="s">
        <v>100</v>
      </c>
      <c r="V77">
        <v>0</v>
      </c>
      <c r="W77" t="s">
        <v>4470</v>
      </c>
      <c r="X77">
        <v>0</v>
      </c>
      <c r="Y77">
        <v>0</v>
      </c>
      <c r="Z77">
        <v>0</v>
      </c>
    </row>
    <row r="78" spans="1:26" x14ac:dyDescent="0.25">
      <c r="A78" t="s">
        <v>156</v>
      </c>
      <c r="B78">
        <v>1</v>
      </c>
      <c r="C78" t="s">
        <v>234</v>
      </c>
      <c r="D78" t="s">
        <v>5070</v>
      </c>
      <c r="E78">
        <v>36</v>
      </c>
      <c r="F78">
        <v>48</v>
      </c>
      <c r="G78">
        <v>59</v>
      </c>
      <c r="H78">
        <v>37</v>
      </c>
      <c r="I78">
        <v>47</v>
      </c>
      <c r="J78">
        <v>59</v>
      </c>
      <c r="K78">
        <v>0</v>
      </c>
      <c r="L78">
        <v>0</v>
      </c>
      <c r="M78">
        <v>0</v>
      </c>
      <c r="N78">
        <v>0</v>
      </c>
      <c r="O78">
        <v>0</v>
      </c>
      <c r="P78">
        <v>0</v>
      </c>
      <c r="Q78">
        <v>4.7666666666666666</v>
      </c>
      <c r="R78">
        <v>6.2744586666666669</v>
      </c>
      <c r="S78" t="s">
        <v>6</v>
      </c>
      <c r="T78" t="s">
        <v>1518</v>
      </c>
      <c r="U78" t="s">
        <v>70</v>
      </c>
      <c r="V78">
        <v>20</v>
      </c>
      <c r="W78" t="s">
        <v>4470</v>
      </c>
      <c r="X78">
        <v>0.31372293333333334</v>
      </c>
      <c r="Y78">
        <v>0</v>
      </c>
      <c r="Z78">
        <v>6.2744586666666669</v>
      </c>
    </row>
    <row r="79" spans="1:26" x14ac:dyDescent="0.25">
      <c r="A79" t="s">
        <v>156</v>
      </c>
      <c r="B79">
        <v>1</v>
      </c>
      <c r="C79" t="s">
        <v>235</v>
      </c>
      <c r="D79" t="s">
        <v>5070</v>
      </c>
      <c r="E79">
        <v>96</v>
      </c>
      <c r="F79">
        <v>82</v>
      </c>
      <c r="G79">
        <v>66</v>
      </c>
      <c r="H79">
        <v>95</v>
      </c>
      <c r="I79">
        <v>81</v>
      </c>
      <c r="J79">
        <v>68</v>
      </c>
      <c r="K79">
        <v>0</v>
      </c>
      <c r="L79">
        <v>0</v>
      </c>
      <c r="M79">
        <v>0</v>
      </c>
      <c r="N79">
        <v>0</v>
      </c>
      <c r="O79">
        <v>0</v>
      </c>
      <c r="P79">
        <v>0</v>
      </c>
      <c r="Q79">
        <v>8.1333333333333329</v>
      </c>
      <c r="R79">
        <v>10.706069333333332</v>
      </c>
      <c r="S79" t="s">
        <v>6</v>
      </c>
      <c r="T79" t="s">
        <v>3</v>
      </c>
      <c r="U79" t="s">
        <v>70</v>
      </c>
      <c r="V79">
        <v>20</v>
      </c>
      <c r="W79" t="s">
        <v>4472</v>
      </c>
      <c r="X79">
        <v>0.53530346666666662</v>
      </c>
      <c r="Y79">
        <v>0</v>
      </c>
      <c r="Z79">
        <v>10.706069333333332</v>
      </c>
    </row>
    <row r="80" spans="1:26" x14ac:dyDescent="0.25">
      <c r="A80" t="s">
        <v>156</v>
      </c>
      <c r="B80">
        <v>1</v>
      </c>
      <c r="C80" t="s">
        <v>236</v>
      </c>
      <c r="D80" t="s">
        <v>5070</v>
      </c>
      <c r="E80">
        <v>97</v>
      </c>
      <c r="F80">
        <v>86</v>
      </c>
      <c r="G80">
        <v>92</v>
      </c>
      <c r="H80">
        <v>100</v>
      </c>
      <c r="I80">
        <v>91</v>
      </c>
      <c r="J80">
        <v>100</v>
      </c>
      <c r="K80">
        <v>0</v>
      </c>
      <c r="L80">
        <v>0</v>
      </c>
      <c r="M80">
        <v>0</v>
      </c>
      <c r="N80">
        <v>0</v>
      </c>
      <c r="O80">
        <v>0</v>
      </c>
      <c r="P80">
        <v>0</v>
      </c>
      <c r="Q80">
        <v>9.4333333333333336</v>
      </c>
      <c r="R80">
        <v>12.417285333333334</v>
      </c>
      <c r="S80" t="s">
        <v>6</v>
      </c>
      <c r="T80" t="s">
        <v>3</v>
      </c>
      <c r="U80" t="s">
        <v>70</v>
      </c>
      <c r="V80">
        <v>20</v>
      </c>
      <c r="W80" t="s">
        <v>4472</v>
      </c>
      <c r="X80">
        <v>0.62086426666666672</v>
      </c>
      <c r="Y80">
        <v>0</v>
      </c>
      <c r="Z80">
        <v>12.417285333333334</v>
      </c>
    </row>
    <row r="81" spans="1:26" x14ac:dyDescent="0.25">
      <c r="A81" t="s">
        <v>156</v>
      </c>
      <c r="B81">
        <v>1</v>
      </c>
      <c r="C81" t="s">
        <v>237</v>
      </c>
      <c r="D81" t="s">
        <v>5070</v>
      </c>
      <c r="E81">
        <v>110</v>
      </c>
      <c r="F81">
        <v>98</v>
      </c>
      <c r="G81">
        <v>110</v>
      </c>
      <c r="H81">
        <v>110</v>
      </c>
      <c r="I81">
        <v>95</v>
      </c>
      <c r="J81">
        <v>110</v>
      </c>
      <c r="K81">
        <v>0</v>
      </c>
      <c r="L81">
        <v>0</v>
      </c>
      <c r="M81">
        <v>0</v>
      </c>
      <c r="N81">
        <v>0</v>
      </c>
      <c r="O81">
        <v>0</v>
      </c>
      <c r="P81">
        <v>0</v>
      </c>
      <c r="Q81">
        <v>10.55</v>
      </c>
      <c r="R81">
        <v>13.887176</v>
      </c>
      <c r="S81" t="s">
        <v>6</v>
      </c>
      <c r="T81" t="s">
        <v>3</v>
      </c>
      <c r="U81" t="s">
        <v>70</v>
      </c>
      <c r="V81">
        <v>20</v>
      </c>
      <c r="W81" t="s">
        <v>4472</v>
      </c>
      <c r="X81">
        <v>0.69435880000000005</v>
      </c>
      <c r="Y81">
        <v>0</v>
      </c>
      <c r="Z81">
        <v>13.887176</v>
      </c>
    </row>
    <row r="82" spans="1:26" x14ac:dyDescent="0.25">
      <c r="A82" t="s">
        <v>156</v>
      </c>
      <c r="B82">
        <v>1</v>
      </c>
      <c r="C82" t="s">
        <v>238</v>
      </c>
      <c r="D82" t="s">
        <v>5070</v>
      </c>
      <c r="E82">
        <v>110</v>
      </c>
      <c r="F82">
        <v>86</v>
      </c>
      <c r="G82">
        <v>100</v>
      </c>
      <c r="H82">
        <v>100</v>
      </c>
      <c r="I82">
        <v>86</v>
      </c>
      <c r="J82">
        <v>100</v>
      </c>
      <c r="K82">
        <v>0</v>
      </c>
      <c r="L82">
        <v>0</v>
      </c>
      <c r="M82">
        <v>0</v>
      </c>
      <c r="N82">
        <v>0</v>
      </c>
      <c r="O82">
        <v>0</v>
      </c>
      <c r="P82">
        <v>0</v>
      </c>
      <c r="Q82">
        <v>9.6999999999999993</v>
      </c>
      <c r="R82">
        <v>12.768304000000001</v>
      </c>
      <c r="S82" t="s">
        <v>6</v>
      </c>
      <c r="T82" t="s">
        <v>3</v>
      </c>
      <c r="U82" t="s">
        <v>70</v>
      </c>
      <c r="V82">
        <v>20</v>
      </c>
      <c r="W82" t="s">
        <v>4472</v>
      </c>
      <c r="X82">
        <v>0.63841520000000007</v>
      </c>
      <c r="Y82">
        <v>0</v>
      </c>
      <c r="Z82">
        <v>12.768304000000001</v>
      </c>
    </row>
    <row r="83" spans="1:26" x14ac:dyDescent="0.25">
      <c r="A83" t="s">
        <v>156</v>
      </c>
      <c r="B83">
        <v>1</v>
      </c>
      <c r="C83" t="s">
        <v>239</v>
      </c>
      <c r="D83" t="s">
        <v>5070</v>
      </c>
      <c r="E83">
        <v>0</v>
      </c>
      <c r="F83">
        <v>0</v>
      </c>
      <c r="G83">
        <v>0</v>
      </c>
      <c r="H83">
        <v>0</v>
      </c>
      <c r="I83">
        <v>0</v>
      </c>
      <c r="J83">
        <v>0</v>
      </c>
      <c r="K83">
        <v>0</v>
      </c>
      <c r="L83">
        <v>0</v>
      </c>
      <c r="M83">
        <v>0</v>
      </c>
      <c r="N83">
        <v>0</v>
      </c>
      <c r="O83">
        <v>0</v>
      </c>
      <c r="P83">
        <v>0</v>
      </c>
      <c r="Q83">
        <v>0</v>
      </c>
      <c r="R83">
        <v>0</v>
      </c>
      <c r="S83" t="s">
        <v>10</v>
      </c>
      <c r="T83" t="s">
        <v>10</v>
      </c>
      <c r="U83" t="s">
        <v>92</v>
      </c>
      <c r="V83">
        <v>0</v>
      </c>
      <c r="W83" t="s">
        <v>4472</v>
      </c>
      <c r="X83">
        <v>0</v>
      </c>
      <c r="Y83">
        <v>0</v>
      </c>
      <c r="Z83">
        <v>0</v>
      </c>
    </row>
    <row r="84" spans="1:26" x14ac:dyDescent="0.25">
      <c r="A84" t="s">
        <v>156</v>
      </c>
      <c r="B84">
        <v>1</v>
      </c>
      <c r="C84" t="s">
        <v>240</v>
      </c>
      <c r="D84" t="s">
        <v>5070</v>
      </c>
      <c r="E84">
        <v>0</v>
      </c>
      <c r="F84">
        <v>0</v>
      </c>
      <c r="G84">
        <v>0</v>
      </c>
      <c r="H84">
        <v>0</v>
      </c>
      <c r="I84">
        <v>0</v>
      </c>
      <c r="J84">
        <v>0</v>
      </c>
      <c r="K84">
        <v>0</v>
      </c>
      <c r="L84">
        <v>0</v>
      </c>
      <c r="M84">
        <v>0</v>
      </c>
      <c r="N84">
        <v>0</v>
      </c>
      <c r="O84">
        <v>0</v>
      </c>
      <c r="P84">
        <v>0</v>
      </c>
      <c r="Q84">
        <v>0</v>
      </c>
      <c r="R84">
        <v>0</v>
      </c>
      <c r="S84" t="s">
        <v>10</v>
      </c>
      <c r="T84" t="s">
        <v>10</v>
      </c>
      <c r="U84" t="s">
        <v>92</v>
      </c>
      <c r="V84">
        <v>0</v>
      </c>
      <c r="W84" t="s">
        <v>4472</v>
      </c>
      <c r="X84">
        <v>0</v>
      </c>
      <c r="Y84">
        <v>0</v>
      </c>
      <c r="Z84">
        <v>0</v>
      </c>
    </row>
    <row r="85" spans="1:26" x14ac:dyDescent="0.25">
      <c r="A85" t="s">
        <v>156</v>
      </c>
      <c r="B85">
        <v>1</v>
      </c>
      <c r="C85" t="s">
        <v>241</v>
      </c>
      <c r="D85" t="s">
        <v>5070</v>
      </c>
      <c r="E85">
        <v>0</v>
      </c>
      <c r="F85">
        <v>0</v>
      </c>
      <c r="G85">
        <v>0</v>
      </c>
      <c r="H85">
        <v>0</v>
      </c>
      <c r="I85">
        <v>0</v>
      </c>
      <c r="J85">
        <v>0</v>
      </c>
      <c r="K85">
        <v>0</v>
      </c>
      <c r="L85">
        <v>0</v>
      </c>
      <c r="M85">
        <v>0</v>
      </c>
      <c r="N85">
        <v>0</v>
      </c>
      <c r="O85">
        <v>0</v>
      </c>
      <c r="P85">
        <v>0</v>
      </c>
      <c r="Q85">
        <v>0</v>
      </c>
      <c r="R85">
        <v>0</v>
      </c>
      <c r="S85" t="s">
        <v>6</v>
      </c>
      <c r="T85" t="s">
        <v>104</v>
      </c>
      <c r="U85" t="s">
        <v>100</v>
      </c>
      <c r="V85">
        <v>6</v>
      </c>
      <c r="W85" t="s">
        <v>4472</v>
      </c>
      <c r="X85">
        <v>0</v>
      </c>
      <c r="Y85">
        <v>0</v>
      </c>
      <c r="Z85">
        <v>0</v>
      </c>
    </row>
    <row r="86" spans="1:26" x14ac:dyDescent="0.25">
      <c r="A86" t="s">
        <v>156</v>
      </c>
      <c r="B86">
        <v>1</v>
      </c>
      <c r="C86" t="s">
        <v>242</v>
      </c>
      <c r="D86" t="s">
        <v>5070</v>
      </c>
      <c r="E86">
        <v>0</v>
      </c>
      <c r="F86">
        <v>0</v>
      </c>
      <c r="G86">
        <v>0</v>
      </c>
      <c r="H86">
        <v>0</v>
      </c>
      <c r="I86">
        <v>0</v>
      </c>
      <c r="J86">
        <v>0</v>
      </c>
      <c r="K86">
        <v>0</v>
      </c>
      <c r="L86">
        <v>0</v>
      </c>
      <c r="M86">
        <v>0</v>
      </c>
      <c r="N86">
        <v>0</v>
      </c>
      <c r="O86">
        <v>0</v>
      </c>
      <c r="P86">
        <v>0</v>
      </c>
      <c r="Q86">
        <v>0</v>
      </c>
      <c r="R86">
        <v>0</v>
      </c>
      <c r="S86" t="s">
        <v>6</v>
      </c>
      <c r="T86" t="s">
        <v>104</v>
      </c>
      <c r="U86" t="s">
        <v>100</v>
      </c>
      <c r="V86">
        <v>6</v>
      </c>
      <c r="W86" t="s">
        <v>4472</v>
      </c>
      <c r="X86">
        <v>0</v>
      </c>
      <c r="Y86">
        <v>0</v>
      </c>
      <c r="Z86">
        <v>0</v>
      </c>
    </row>
    <row r="87" spans="1:26" x14ac:dyDescent="0.25">
      <c r="A87" t="s">
        <v>156</v>
      </c>
      <c r="B87">
        <v>1</v>
      </c>
      <c r="C87" t="s">
        <v>243</v>
      </c>
      <c r="D87" t="s">
        <v>5070</v>
      </c>
      <c r="E87">
        <v>0</v>
      </c>
      <c r="F87">
        <v>0</v>
      </c>
      <c r="G87">
        <v>0</v>
      </c>
      <c r="H87">
        <v>0</v>
      </c>
      <c r="I87">
        <v>0</v>
      </c>
      <c r="J87">
        <v>0</v>
      </c>
      <c r="K87">
        <v>0</v>
      </c>
      <c r="L87">
        <v>0</v>
      </c>
      <c r="M87">
        <v>0</v>
      </c>
      <c r="N87">
        <v>0</v>
      </c>
      <c r="O87">
        <v>0</v>
      </c>
      <c r="P87">
        <v>0</v>
      </c>
      <c r="Q87">
        <v>0</v>
      </c>
      <c r="R87">
        <v>0</v>
      </c>
      <c r="S87" t="s">
        <v>6</v>
      </c>
      <c r="T87" t="s">
        <v>104</v>
      </c>
      <c r="U87" t="s">
        <v>100</v>
      </c>
      <c r="V87">
        <v>6</v>
      </c>
      <c r="W87" t="s">
        <v>4472</v>
      </c>
      <c r="X87">
        <v>0</v>
      </c>
      <c r="Y87">
        <v>0</v>
      </c>
      <c r="Z87">
        <v>0</v>
      </c>
    </row>
    <row r="88" spans="1:26" x14ac:dyDescent="0.25">
      <c r="A88" t="s">
        <v>156</v>
      </c>
      <c r="B88">
        <v>1</v>
      </c>
      <c r="C88" t="s">
        <v>244</v>
      </c>
      <c r="D88" t="s">
        <v>5070</v>
      </c>
      <c r="E88">
        <v>0</v>
      </c>
      <c r="F88">
        <v>0</v>
      </c>
      <c r="G88">
        <v>0</v>
      </c>
      <c r="H88">
        <v>0</v>
      </c>
      <c r="I88">
        <v>0</v>
      </c>
      <c r="J88">
        <v>0</v>
      </c>
      <c r="K88">
        <v>0</v>
      </c>
      <c r="L88">
        <v>0</v>
      </c>
      <c r="M88">
        <v>0</v>
      </c>
      <c r="N88">
        <v>0</v>
      </c>
      <c r="O88">
        <v>0</v>
      </c>
      <c r="P88">
        <v>0</v>
      </c>
      <c r="Q88">
        <v>0</v>
      </c>
      <c r="R88">
        <v>0</v>
      </c>
      <c r="S88" t="s">
        <v>6</v>
      </c>
      <c r="T88" t="s">
        <v>104</v>
      </c>
      <c r="U88" t="s">
        <v>100</v>
      </c>
      <c r="V88">
        <v>6</v>
      </c>
      <c r="W88" t="s">
        <v>4472</v>
      </c>
      <c r="X88">
        <v>0</v>
      </c>
      <c r="Y88">
        <v>0</v>
      </c>
      <c r="Z88">
        <v>0</v>
      </c>
    </row>
    <row r="89" spans="1:26" x14ac:dyDescent="0.25">
      <c r="A89" t="s">
        <v>156</v>
      </c>
      <c r="B89">
        <v>1</v>
      </c>
      <c r="C89" t="s">
        <v>245</v>
      </c>
      <c r="D89" t="s">
        <v>5070</v>
      </c>
      <c r="E89">
        <v>0</v>
      </c>
      <c r="F89">
        <v>0</v>
      </c>
      <c r="G89">
        <v>0</v>
      </c>
      <c r="H89">
        <v>0</v>
      </c>
      <c r="I89">
        <v>0</v>
      </c>
      <c r="J89">
        <v>0</v>
      </c>
      <c r="K89">
        <v>0</v>
      </c>
      <c r="L89">
        <v>0</v>
      </c>
      <c r="M89">
        <v>0</v>
      </c>
      <c r="N89">
        <v>0</v>
      </c>
      <c r="O89">
        <v>0</v>
      </c>
      <c r="P89">
        <v>0</v>
      </c>
      <c r="Q89">
        <v>0</v>
      </c>
      <c r="R89">
        <v>0</v>
      </c>
      <c r="S89" t="s">
        <v>6</v>
      </c>
      <c r="T89" t="s">
        <v>104</v>
      </c>
      <c r="U89" t="s">
        <v>100</v>
      </c>
      <c r="V89">
        <v>6</v>
      </c>
      <c r="W89" t="s">
        <v>4472</v>
      </c>
      <c r="X89">
        <v>0</v>
      </c>
      <c r="Y89">
        <v>0</v>
      </c>
      <c r="Z89">
        <v>0</v>
      </c>
    </row>
    <row r="90" spans="1:26" x14ac:dyDescent="0.25">
      <c r="A90" t="s">
        <v>156</v>
      </c>
      <c r="B90">
        <v>1</v>
      </c>
      <c r="C90" t="s">
        <v>246</v>
      </c>
      <c r="D90" t="s">
        <v>5070</v>
      </c>
      <c r="E90">
        <v>0</v>
      </c>
      <c r="F90">
        <v>0</v>
      </c>
      <c r="G90">
        <v>0</v>
      </c>
      <c r="H90">
        <v>0</v>
      </c>
      <c r="I90">
        <v>0</v>
      </c>
      <c r="J90">
        <v>0</v>
      </c>
      <c r="K90">
        <v>0</v>
      </c>
      <c r="L90">
        <v>0</v>
      </c>
      <c r="M90">
        <v>0</v>
      </c>
      <c r="N90">
        <v>0</v>
      </c>
      <c r="O90">
        <v>0</v>
      </c>
      <c r="P90">
        <v>0</v>
      </c>
      <c r="Q90">
        <v>0</v>
      </c>
      <c r="R90">
        <v>0</v>
      </c>
      <c r="S90" t="s">
        <v>7</v>
      </c>
      <c r="T90" t="s">
        <v>7</v>
      </c>
      <c r="U90" t="s">
        <v>70</v>
      </c>
      <c r="V90">
        <v>6</v>
      </c>
      <c r="W90" t="s">
        <v>4473</v>
      </c>
      <c r="X90">
        <v>0</v>
      </c>
      <c r="Y90">
        <v>2.1819999999999999</v>
      </c>
      <c r="Z90">
        <v>2.1819999999999999</v>
      </c>
    </row>
    <row r="91" spans="1:26" x14ac:dyDescent="0.25">
      <c r="A91" t="s">
        <v>156</v>
      </c>
      <c r="B91">
        <v>1</v>
      </c>
      <c r="C91" t="s">
        <v>247</v>
      </c>
      <c r="D91" t="s">
        <v>5070</v>
      </c>
      <c r="E91">
        <v>0</v>
      </c>
      <c r="F91">
        <v>0</v>
      </c>
      <c r="G91">
        <v>0</v>
      </c>
      <c r="H91">
        <v>0</v>
      </c>
      <c r="I91">
        <v>0</v>
      </c>
      <c r="J91">
        <v>0</v>
      </c>
      <c r="K91">
        <v>0</v>
      </c>
      <c r="L91">
        <v>0</v>
      </c>
      <c r="M91">
        <v>0</v>
      </c>
      <c r="N91">
        <v>0</v>
      </c>
      <c r="O91">
        <v>0</v>
      </c>
      <c r="P91">
        <v>0</v>
      </c>
      <c r="Q91">
        <v>0</v>
      </c>
      <c r="R91">
        <v>0</v>
      </c>
      <c r="S91" t="s">
        <v>7</v>
      </c>
      <c r="T91" t="s">
        <v>7</v>
      </c>
      <c r="U91" t="s">
        <v>70</v>
      </c>
      <c r="V91">
        <v>6</v>
      </c>
      <c r="W91" t="s">
        <v>4473</v>
      </c>
      <c r="X91">
        <v>0</v>
      </c>
      <c r="Y91">
        <v>3.2069999999999999</v>
      </c>
      <c r="Z91">
        <v>3.2069999999999999</v>
      </c>
    </row>
    <row r="92" spans="1:26" x14ac:dyDescent="0.25">
      <c r="A92" t="s">
        <v>156</v>
      </c>
      <c r="B92">
        <v>1</v>
      </c>
      <c r="C92" t="s">
        <v>248</v>
      </c>
      <c r="D92" t="s">
        <v>5070</v>
      </c>
      <c r="E92">
        <v>0</v>
      </c>
      <c r="F92">
        <v>0</v>
      </c>
      <c r="G92">
        <v>0</v>
      </c>
      <c r="H92">
        <v>0</v>
      </c>
      <c r="I92">
        <v>0</v>
      </c>
      <c r="J92">
        <v>0</v>
      </c>
      <c r="K92">
        <v>0</v>
      </c>
      <c r="L92">
        <v>0</v>
      </c>
      <c r="M92">
        <v>0</v>
      </c>
      <c r="N92">
        <v>0</v>
      </c>
      <c r="O92">
        <v>0</v>
      </c>
      <c r="P92">
        <v>0</v>
      </c>
      <c r="Q92">
        <v>0</v>
      </c>
      <c r="R92">
        <v>0</v>
      </c>
      <c r="S92" t="s">
        <v>7</v>
      </c>
      <c r="T92" t="s">
        <v>7</v>
      </c>
      <c r="U92" t="s">
        <v>70</v>
      </c>
      <c r="V92">
        <v>6</v>
      </c>
      <c r="W92" t="s">
        <v>4473</v>
      </c>
      <c r="X92">
        <v>0</v>
      </c>
      <c r="Y92">
        <v>2.6749999999999998</v>
      </c>
      <c r="Z92">
        <v>2.6749999999999998</v>
      </c>
    </row>
    <row r="93" spans="1:26" x14ac:dyDescent="0.25">
      <c r="A93" t="s">
        <v>156</v>
      </c>
      <c r="B93">
        <v>1</v>
      </c>
      <c r="C93" t="s">
        <v>249</v>
      </c>
      <c r="D93" t="s">
        <v>5070</v>
      </c>
      <c r="E93">
        <v>0</v>
      </c>
      <c r="F93">
        <v>0</v>
      </c>
      <c r="G93">
        <v>0</v>
      </c>
      <c r="H93">
        <v>0</v>
      </c>
      <c r="I93">
        <v>0</v>
      </c>
      <c r="J93">
        <v>0</v>
      </c>
      <c r="K93">
        <v>0</v>
      </c>
      <c r="L93">
        <v>0</v>
      </c>
      <c r="M93">
        <v>0</v>
      </c>
      <c r="N93">
        <v>0</v>
      </c>
      <c r="O93">
        <v>0</v>
      </c>
      <c r="P93">
        <v>0</v>
      </c>
      <c r="Q93">
        <v>0</v>
      </c>
      <c r="R93">
        <v>0</v>
      </c>
      <c r="S93" t="s">
        <v>7</v>
      </c>
      <c r="T93" t="s">
        <v>7</v>
      </c>
      <c r="U93" t="s">
        <v>70</v>
      </c>
      <c r="V93">
        <v>6</v>
      </c>
      <c r="W93" t="s">
        <v>4473</v>
      </c>
      <c r="X93">
        <v>0</v>
      </c>
      <c r="Y93">
        <v>2.1339999999999999</v>
      </c>
      <c r="Z93">
        <v>2.1339999999999999</v>
      </c>
    </row>
    <row r="94" spans="1:26" x14ac:dyDescent="0.25">
      <c r="A94" t="s">
        <v>156</v>
      </c>
      <c r="B94">
        <v>1</v>
      </c>
      <c r="C94" t="s">
        <v>250</v>
      </c>
      <c r="D94" t="s">
        <v>5070</v>
      </c>
      <c r="E94">
        <v>0</v>
      </c>
      <c r="F94">
        <v>0</v>
      </c>
      <c r="G94">
        <v>0</v>
      </c>
      <c r="H94">
        <v>0</v>
      </c>
      <c r="I94">
        <v>0</v>
      </c>
      <c r="J94">
        <v>0</v>
      </c>
      <c r="K94">
        <v>0</v>
      </c>
      <c r="L94">
        <v>0</v>
      </c>
      <c r="M94">
        <v>0</v>
      </c>
      <c r="N94">
        <v>0</v>
      </c>
      <c r="O94">
        <v>0</v>
      </c>
      <c r="P94">
        <v>0</v>
      </c>
      <c r="Q94">
        <v>0</v>
      </c>
      <c r="R94">
        <v>0</v>
      </c>
      <c r="S94" t="s">
        <v>7</v>
      </c>
      <c r="T94" t="s">
        <v>7</v>
      </c>
      <c r="U94" t="s">
        <v>70</v>
      </c>
      <c r="V94">
        <v>6</v>
      </c>
      <c r="W94" t="s">
        <v>4473</v>
      </c>
      <c r="X94">
        <v>0</v>
      </c>
      <c r="Y94">
        <v>3.1059999999999999</v>
      </c>
      <c r="Z94">
        <v>3.1059999999999999</v>
      </c>
    </row>
    <row r="95" spans="1:26" x14ac:dyDescent="0.25">
      <c r="A95" t="s">
        <v>156</v>
      </c>
      <c r="B95">
        <v>1</v>
      </c>
      <c r="C95" t="s">
        <v>251</v>
      </c>
      <c r="D95" t="s">
        <v>5070</v>
      </c>
      <c r="E95">
        <v>42</v>
      </c>
      <c r="F95">
        <v>10</v>
      </c>
      <c r="G95">
        <v>51</v>
      </c>
      <c r="H95">
        <v>43</v>
      </c>
      <c r="I95">
        <v>10</v>
      </c>
      <c r="J95">
        <v>51</v>
      </c>
      <c r="K95">
        <v>0</v>
      </c>
      <c r="L95">
        <v>0</v>
      </c>
      <c r="M95">
        <v>0</v>
      </c>
      <c r="N95">
        <v>0</v>
      </c>
      <c r="O95">
        <v>0</v>
      </c>
      <c r="P95">
        <v>0</v>
      </c>
      <c r="Q95">
        <v>3.45</v>
      </c>
      <c r="R95">
        <v>4.5413040000000002</v>
      </c>
      <c r="S95" t="s">
        <v>5</v>
      </c>
      <c r="T95" t="s">
        <v>78</v>
      </c>
      <c r="U95" t="s">
        <v>70</v>
      </c>
      <c r="V95">
        <v>5</v>
      </c>
      <c r="W95" t="s">
        <v>4473</v>
      </c>
      <c r="X95">
        <v>0.90826080000000009</v>
      </c>
      <c r="Y95">
        <v>0</v>
      </c>
      <c r="Z95">
        <v>4.5413040000000002</v>
      </c>
    </row>
    <row r="96" spans="1:26" x14ac:dyDescent="0.25">
      <c r="A96" t="s">
        <v>156</v>
      </c>
      <c r="B96">
        <v>1</v>
      </c>
      <c r="C96" t="s">
        <v>252</v>
      </c>
      <c r="D96" t="s">
        <v>5070</v>
      </c>
      <c r="E96">
        <v>0</v>
      </c>
      <c r="F96">
        <v>0</v>
      </c>
      <c r="G96">
        <v>0</v>
      </c>
      <c r="H96">
        <v>0</v>
      </c>
      <c r="I96">
        <v>0</v>
      </c>
      <c r="J96">
        <v>0</v>
      </c>
      <c r="K96">
        <v>0</v>
      </c>
      <c r="L96">
        <v>0</v>
      </c>
      <c r="M96">
        <v>0</v>
      </c>
      <c r="N96">
        <v>0</v>
      </c>
      <c r="O96">
        <v>0</v>
      </c>
      <c r="P96">
        <v>0</v>
      </c>
      <c r="Q96">
        <v>0</v>
      </c>
      <c r="R96">
        <v>0</v>
      </c>
      <c r="S96" t="s">
        <v>7</v>
      </c>
      <c r="T96" t="s">
        <v>7</v>
      </c>
      <c r="U96" t="s">
        <v>70</v>
      </c>
      <c r="V96">
        <v>6</v>
      </c>
      <c r="W96" t="s">
        <v>4473</v>
      </c>
      <c r="X96">
        <v>0</v>
      </c>
      <c r="Y96">
        <v>3.7149999999999999</v>
      </c>
      <c r="Z96">
        <v>3.7149999999999999</v>
      </c>
    </row>
    <row r="97" spans="1:26" x14ac:dyDescent="0.25">
      <c r="A97" t="s">
        <v>156</v>
      </c>
      <c r="B97">
        <v>1</v>
      </c>
      <c r="C97" t="s">
        <v>253</v>
      </c>
      <c r="D97" t="s">
        <v>5070</v>
      </c>
      <c r="E97">
        <v>0</v>
      </c>
      <c r="F97">
        <v>0</v>
      </c>
      <c r="G97">
        <v>0</v>
      </c>
      <c r="H97">
        <v>0</v>
      </c>
      <c r="I97">
        <v>0</v>
      </c>
      <c r="J97">
        <v>0</v>
      </c>
      <c r="K97">
        <v>0</v>
      </c>
      <c r="L97">
        <v>0</v>
      </c>
      <c r="M97">
        <v>0</v>
      </c>
      <c r="N97">
        <v>0</v>
      </c>
      <c r="O97">
        <v>0</v>
      </c>
      <c r="P97">
        <v>0</v>
      </c>
      <c r="Q97">
        <v>0</v>
      </c>
      <c r="R97">
        <v>0</v>
      </c>
      <c r="S97" t="s">
        <v>7</v>
      </c>
      <c r="T97" t="s">
        <v>7</v>
      </c>
      <c r="U97" t="s">
        <v>70</v>
      </c>
      <c r="V97">
        <v>6</v>
      </c>
      <c r="W97" t="s">
        <v>4473</v>
      </c>
      <c r="X97">
        <v>0</v>
      </c>
      <c r="Y97">
        <v>1.6739999999999999</v>
      </c>
      <c r="Z97">
        <v>1.6739999999999999</v>
      </c>
    </row>
    <row r="98" spans="1:26" x14ac:dyDescent="0.25">
      <c r="A98" t="s">
        <v>156</v>
      </c>
      <c r="B98">
        <v>1</v>
      </c>
      <c r="C98" t="s">
        <v>254</v>
      </c>
      <c r="D98" t="s">
        <v>5070</v>
      </c>
      <c r="E98">
        <v>0</v>
      </c>
      <c r="F98">
        <v>0</v>
      </c>
      <c r="G98">
        <v>0</v>
      </c>
      <c r="H98">
        <v>0</v>
      </c>
      <c r="I98">
        <v>0</v>
      </c>
      <c r="J98">
        <v>0</v>
      </c>
      <c r="K98">
        <v>0</v>
      </c>
      <c r="L98">
        <v>0</v>
      </c>
      <c r="M98">
        <v>0</v>
      </c>
      <c r="N98">
        <v>0</v>
      </c>
      <c r="O98">
        <v>0</v>
      </c>
      <c r="P98">
        <v>0</v>
      </c>
      <c r="Q98">
        <v>0</v>
      </c>
      <c r="R98">
        <v>0</v>
      </c>
      <c r="S98" t="s">
        <v>7</v>
      </c>
      <c r="T98" t="s">
        <v>7</v>
      </c>
      <c r="U98" t="s">
        <v>70</v>
      </c>
      <c r="V98">
        <v>6</v>
      </c>
      <c r="W98" t="s">
        <v>4473</v>
      </c>
      <c r="X98">
        <v>0</v>
      </c>
      <c r="Y98">
        <v>3.222</v>
      </c>
      <c r="Z98">
        <v>3.222</v>
      </c>
    </row>
    <row r="99" spans="1:26" x14ac:dyDescent="0.25">
      <c r="A99" t="s">
        <v>156</v>
      </c>
      <c r="B99">
        <v>1</v>
      </c>
      <c r="C99" t="s">
        <v>255</v>
      </c>
      <c r="D99" t="s">
        <v>5070</v>
      </c>
      <c r="E99">
        <v>0</v>
      </c>
      <c r="F99">
        <v>0</v>
      </c>
      <c r="G99">
        <v>0</v>
      </c>
      <c r="H99">
        <v>0</v>
      </c>
      <c r="I99">
        <v>0</v>
      </c>
      <c r="J99">
        <v>0</v>
      </c>
      <c r="K99">
        <v>0</v>
      </c>
      <c r="L99">
        <v>0</v>
      </c>
      <c r="M99">
        <v>0</v>
      </c>
      <c r="N99">
        <v>0</v>
      </c>
      <c r="O99">
        <v>0</v>
      </c>
      <c r="P99">
        <v>0</v>
      </c>
      <c r="Q99">
        <v>0</v>
      </c>
      <c r="R99">
        <v>0</v>
      </c>
      <c r="S99" t="s">
        <v>7</v>
      </c>
      <c r="T99" t="s">
        <v>7</v>
      </c>
      <c r="U99" t="s">
        <v>70</v>
      </c>
      <c r="V99">
        <v>6</v>
      </c>
      <c r="W99" t="s">
        <v>4473</v>
      </c>
      <c r="X99">
        <v>0</v>
      </c>
      <c r="Y99">
        <v>2.524</v>
      </c>
      <c r="Z99">
        <v>2.524</v>
      </c>
    </row>
    <row r="100" spans="1:26" x14ac:dyDescent="0.25">
      <c r="A100" t="s">
        <v>156</v>
      </c>
      <c r="B100">
        <v>1</v>
      </c>
      <c r="C100" t="s">
        <v>256</v>
      </c>
      <c r="D100" t="s">
        <v>5070</v>
      </c>
      <c r="E100">
        <v>0</v>
      </c>
      <c r="F100">
        <v>0</v>
      </c>
      <c r="G100">
        <v>0</v>
      </c>
      <c r="H100">
        <v>0</v>
      </c>
      <c r="I100">
        <v>0</v>
      </c>
      <c r="J100">
        <v>0</v>
      </c>
      <c r="K100">
        <v>0</v>
      </c>
      <c r="L100">
        <v>0</v>
      </c>
      <c r="M100">
        <v>0</v>
      </c>
      <c r="N100">
        <v>0</v>
      </c>
      <c r="O100">
        <v>0</v>
      </c>
      <c r="P100">
        <v>0</v>
      </c>
      <c r="Q100">
        <v>0</v>
      </c>
      <c r="R100">
        <v>0</v>
      </c>
      <c r="S100" t="s">
        <v>7</v>
      </c>
      <c r="T100" t="s">
        <v>7</v>
      </c>
      <c r="U100" t="s">
        <v>70</v>
      </c>
      <c r="V100">
        <v>6</v>
      </c>
      <c r="W100" t="s">
        <v>4473</v>
      </c>
      <c r="X100">
        <v>0</v>
      </c>
      <c r="Y100">
        <v>2.11</v>
      </c>
      <c r="Z100">
        <v>2.11</v>
      </c>
    </row>
    <row r="101" spans="1:26" x14ac:dyDescent="0.25">
      <c r="A101" t="s">
        <v>156</v>
      </c>
      <c r="B101">
        <v>1</v>
      </c>
      <c r="C101" t="s">
        <v>257</v>
      </c>
      <c r="D101" t="s">
        <v>5070</v>
      </c>
      <c r="E101">
        <v>0</v>
      </c>
      <c r="F101">
        <v>0</v>
      </c>
      <c r="G101">
        <v>0</v>
      </c>
      <c r="H101">
        <v>0</v>
      </c>
      <c r="I101">
        <v>0</v>
      </c>
      <c r="J101">
        <v>0</v>
      </c>
      <c r="K101">
        <v>0</v>
      </c>
      <c r="L101">
        <v>0</v>
      </c>
      <c r="M101">
        <v>0</v>
      </c>
      <c r="N101">
        <v>0</v>
      </c>
      <c r="O101">
        <v>0</v>
      </c>
      <c r="P101">
        <v>0</v>
      </c>
      <c r="Q101">
        <v>0</v>
      </c>
      <c r="R101">
        <v>0</v>
      </c>
      <c r="S101" t="s">
        <v>7</v>
      </c>
      <c r="T101" t="s">
        <v>7</v>
      </c>
      <c r="U101" t="s">
        <v>70</v>
      </c>
      <c r="V101">
        <v>6</v>
      </c>
      <c r="W101" t="s">
        <v>4976</v>
      </c>
      <c r="X101">
        <v>0</v>
      </c>
      <c r="Y101">
        <v>2.25</v>
      </c>
      <c r="Z101">
        <v>2.25</v>
      </c>
    </row>
    <row r="102" spans="1:26" x14ac:dyDescent="0.25">
      <c r="A102" t="s">
        <v>156</v>
      </c>
      <c r="B102">
        <v>1</v>
      </c>
      <c r="C102" t="s">
        <v>258</v>
      </c>
      <c r="D102" t="s">
        <v>5070</v>
      </c>
      <c r="E102">
        <v>0</v>
      </c>
      <c r="F102">
        <v>0</v>
      </c>
      <c r="G102">
        <v>0</v>
      </c>
      <c r="H102">
        <v>0</v>
      </c>
      <c r="I102">
        <v>0</v>
      </c>
      <c r="J102">
        <v>0</v>
      </c>
      <c r="K102">
        <v>0</v>
      </c>
      <c r="L102">
        <v>0</v>
      </c>
      <c r="M102">
        <v>0</v>
      </c>
      <c r="N102">
        <v>0</v>
      </c>
      <c r="O102">
        <v>0</v>
      </c>
      <c r="P102">
        <v>0</v>
      </c>
      <c r="Q102">
        <v>0</v>
      </c>
      <c r="R102">
        <v>0</v>
      </c>
      <c r="S102" t="s">
        <v>7</v>
      </c>
      <c r="T102" t="s">
        <v>7</v>
      </c>
      <c r="U102" t="s">
        <v>70</v>
      </c>
      <c r="V102">
        <v>6</v>
      </c>
      <c r="W102" t="s">
        <v>4976</v>
      </c>
      <c r="X102">
        <v>0</v>
      </c>
      <c r="Y102">
        <v>2.169</v>
      </c>
      <c r="Z102">
        <v>2.169</v>
      </c>
    </row>
    <row r="103" spans="1:26" x14ac:dyDescent="0.25">
      <c r="A103" t="s">
        <v>156</v>
      </c>
      <c r="B103">
        <v>1</v>
      </c>
      <c r="C103" t="s">
        <v>259</v>
      </c>
      <c r="D103" t="s">
        <v>5070</v>
      </c>
      <c r="E103">
        <v>0</v>
      </c>
      <c r="F103">
        <v>0</v>
      </c>
      <c r="G103">
        <v>0</v>
      </c>
      <c r="H103">
        <v>0</v>
      </c>
      <c r="I103">
        <v>0</v>
      </c>
      <c r="J103">
        <v>0</v>
      </c>
      <c r="K103">
        <v>0</v>
      </c>
      <c r="L103">
        <v>0</v>
      </c>
      <c r="M103">
        <v>0</v>
      </c>
      <c r="N103">
        <v>0</v>
      </c>
      <c r="O103">
        <v>0</v>
      </c>
      <c r="P103">
        <v>0</v>
      </c>
      <c r="Q103">
        <v>0</v>
      </c>
      <c r="R103">
        <v>0</v>
      </c>
      <c r="S103" t="s">
        <v>7</v>
      </c>
      <c r="T103" t="s">
        <v>7</v>
      </c>
      <c r="U103" t="s">
        <v>70</v>
      </c>
      <c r="V103">
        <v>6</v>
      </c>
      <c r="W103" t="s">
        <v>4976</v>
      </c>
      <c r="X103">
        <v>0</v>
      </c>
      <c r="Y103">
        <v>3.262</v>
      </c>
      <c r="Z103">
        <v>3.262</v>
      </c>
    </row>
    <row r="104" spans="1:26" x14ac:dyDescent="0.25">
      <c r="A104" t="s">
        <v>156</v>
      </c>
      <c r="B104">
        <v>1</v>
      </c>
      <c r="C104" t="s">
        <v>260</v>
      </c>
      <c r="D104" t="s">
        <v>5070</v>
      </c>
      <c r="E104">
        <v>0</v>
      </c>
      <c r="F104">
        <v>0</v>
      </c>
      <c r="G104">
        <v>0</v>
      </c>
      <c r="H104">
        <v>0</v>
      </c>
      <c r="I104">
        <v>0</v>
      </c>
      <c r="J104">
        <v>0</v>
      </c>
      <c r="K104">
        <v>0</v>
      </c>
      <c r="L104">
        <v>0</v>
      </c>
      <c r="M104">
        <v>0</v>
      </c>
      <c r="N104">
        <v>0</v>
      </c>
      <c r="O104">
        <v>0</v>
      </c>
      <c r="P104">
        <v>0</v>
      </c>
      <c r="Q104">
        <v>0</v>
      </c>
      <c r="R104">
        <v>0</v>
      </c>
      <c r="S104" t="s">
        <v>7</v>
      </c>
      <c r="T104" t="s">
        <v>7</v>
      </c>
      <c r="U104" t="s">
        <v>70</v>
      </c>
      <c r="V104">
        <v>6</v>
      </c>
      <c r="W104" t="s">
        <v>4976</v>
      </c>
      <c r="X104">
        <v>0</v>
      </c>
      <c r="Y104">
        <v>2.516</v>
      </c>
      <c r="Z104">
        <v>2.516</v>
      </c>
    </row>
    <row r="105" spans="1:26" x14ac:dyDescent="0.25">
      <c r="A105" t="s">
        <v>156</v>
      </c>
      <c r="B105">
        <v>1</v>
      </c>
      <c r="C105" t="s">
        <v>261</v>
      </c>
      <c r="D105" t="s">
        <v>5070</v>
      </c>
      <c r="E105">
        <v>0</v>
      </c>
      <c r="F105">
        <v>0</v>
      </c>
      <c r="G105">
        <v>0</v>
      </c>
      <c r="H105">
        <v>0</v>
      </c>
      <c r="I105">
        <v>0</v>
      </c>
      <c r="J105">
        <v>0</v>
      </c>
      <c r="K105">
        <v>0</v>
      </c>
      <c r="L105">
        <v>0</v>
      </c>
      <c r="M105">
        <v>0</v>
      </c>
      <c r="N105">
        <v>0</v>
      </c>
      <c r="O105">
        <v>0</v>
      </c>
      <c r="P105">
        <v>0</v>
      </c>
      <c r="Q105">
        <v>0</v>
      </c>
      <c r="R105">
        <v>0</v>
      </c>
      <c r="S105" t="s">
        <v>7</v>
      </c>
      <c r="T105" t="s">
        <v>7</v>
      </c>
      <c r="U105" t="s">
        <v>70</v>
      </c>
      <c r="V105">
        <v>6</v>
      </c>
      <c r="W105" t="s">
        <v>4976</v>
      </c>
      <c r="X105">
        <v>0</v>
      </c>
      <c r="Y105">
        <v>2.706</v>
      </c>
      <c r="Z105">
        <v>2.706</v>
      </c>
    </row>
    <row r="106" spans="1:26" x14ac:dyDescent="0.25">
      <c r="A106" t="s">
        <v>156</v>
      </c>
      <c r="B106">
        <v>1</v>
      </c>
      <c r="C106" t="s">
        <v>262</v>
      </c>
      <c r="D106" t="s">
        <v>5070</v>
      </c>
      <c r="E106">
        <v>40</v>
      </c>
      <c r="F106">
        <v>14</v>
      </c>
      <c r="G106">
        <v>40</v>
      </c>
      <c r="H106">
        <v>41</v>
      </c>
      <c r="I106">
        <v>15</v>
      </c>
      <c r="J106">
        <v>41</v>
      </c>
      <c r="K106">
        <v>0</v>
      </c>
      <c r="L106">
        <v>0</v>
      </c>
      <c r="M106">
        <v>0</v>
      </c>
      <c r="N106">
        <v>0</v>
      </c>
      <c r="O106">
        <v>0</v>
      </c>
      <c r="P106">
        <v>0</v>
      </c>
      <c r="Q106">
        <v>3.1833333333333331</v>
      </c>
      <c r="R106">
        <v>4.1902853333333336</v>
      </c>
      <c r="S106" t="s">
        <v>5</v>
      </c>
      <c r="T106" t="s">
        <v>78</v>
      </c>
      <c r="U106" t="s">
        <v>70</v>
      </c>
      <c r="V106">
        <v>5</v>
      </c>
      <c r="W106" t="s">
        <v>4976</v>
      </c>
      <c r="X106">
        <v>0.83805706666666668</v>
      </c>
      <c r="Y106">
        <v>0</v>
      </c>
      <c r="Z106">
        <v>4.1902853333333336</v>
      </c>
    </row>
    <row r="107" spans="1:26" x14ac:dyDescent="0.25">
      <c r="A107" t="s">
        <v>156</v>
      </c>
      <c r="B107">
        <v>1</v>
      </c>
      <c r="C107" t="s">
        <v>263</v>
      </c>
      <c r="D107" t="s">
        <v>5070</v>
      </c>
      <c r="E107">
        <v>0</v>
      </c>
      <c r="F107">
        <v>0</v>
      </c>
      <c r="G107">
        <v>0</v>
      </c>
      <c r="H107">
        <v>0</v>
      </c>
      <c r="I107">
        <v>0</v>
      </c>
      <c r="J107">
        <v>0</v>
      </c>
      <c r="K107">
        <v>0</v>
      </c>
      <c r="L107">
        <v>0</v>
      </c>
      <c r="M107">
        <v>0</v>
      </c>
      <c r="N107">
        <v>0</v>
      </c>
      <c r="O107">
        <v>0</v>
      </c>
      <c r="P107">
        <v>0</v>
      </c>
      <c r="Q107">
        <v>0</v>
      </c>
      <c r="R107">
        <v>0</v>
      </c>
      <c r="S107" t="s">
        <v>7</v>
      </c>
      <c r="T107" t="s">
        <v>7</v>
      </c>
      <c r="U107" t="s">
        <v>70</v>
      </c>
      <c r="V107">
        <v>6</v>
      </c>
      <c r="W107" t="s">
        <v>4976</v>
      </c>
      <c r="X107">
        <v>0</v>
      </c>
      <c r="Y107">
        <v>1.4430000000000001</v>
      </c>
      <c r="Z107">
        <v>1.4430000000000001</v>
      </c>
    </row>
    <row r="108" spans="1:26" x14ac:dyDescent="0.25">
      <c r="A108" t="s">
        <v>156</v>
      </c>
      <c r="B108">
        <v>1</v>
      </c>
      <c r="C108" t="s">
        <v>264</v>
      </c>
      <c r="D108" t="s">
        <v>5070</v>
      </c>
      <c r="E108">
        <v>0</v>
      </c>
      <c r="F108">
        <v>0</v>
      </c>
      <c r="G108">
        <v>0</v>
      </c>
      <c r="H108">
        <v>0</v>
      </c>
      <c r="I108">
        <v>0</v>
      </c>
      <c r="J108">
        <v>0</v>
      </c>
      <c r="K108">
        <v>0</v>
      </c>
      <c r="L108">
        <v>0</v>
      </c>
      <c r="M108">
        <v>0</v>
      </c>
      <c r="N108">
        <v>0</v>
      </c>
      <c r="O108">
        <v>0</v>
      </c>
      <c r="P108">
        <v>0</v>
      </c>
      <c r="Q108">
        <v>0</v>
      </c>
      <c r="R108">
        <v>0</v>
      </c>
      <c r="S108" t="s">
        <v>7</v>
      </c>
      <c r="T108" t="s">
        <v>7</v>
      </c>
      <c r="U108" t="s">
        <v>70</v>
      </c>
      <c r="V108">
        <v>6</v>
      </c>
      <c r="W108" t="s">
        <v>4976</v>
      </c>
      <c r="X108">
        <v>0</v>
      </c>
      <c r="Y108">
        <v>1.5760000000000001</v>
      </c>
      <c r="Z108">
        <v>1.5760000000000001</v>
      </c>
    </row>
    <row r="109" spans="1:26" x14ac:dyDescent="0.25">
      <c r="A109" t="s">
        <v>156</v>
      </c>
      <c r="B109">
        <v>1</v>
      </c>
      <c r="C109" t="s">
        <v>265</v>
      </c>
      <c r="D109" t="s">
        <v>5070</v>
      </c>
      <c r="E109">
        <v>0</v>
      </c>
      <c r="F109">
        <v>0</v>
      </c>
      <c r="G109">
        <v>0</v>
      </c>
      <c r="H109">
        <v>0</v>
      </c>
      <c r="I109">
        <v>0</v>
      </c>
      <c r="J109">
        <v>0</v>
      </c>
      <c r="K109">
        <v>0</v>
      </c>
      <c r="L109">
        <v>0</v>
      </c>
      <c r="M109">
        <v>0</v>
      </c>
      <c r="N109">
        <v>0</v>
      </c>
      <c r="O109">
        <v>0</v>
      </c>
      <c r="P109">
        <v>0</v>
      </c>
      <c r="Q109">
        <v>0</v>
      </c>
      <c r="R109">
        <v>0</v>
      </c>
      <c r="S109" t="s">
        <v>7</v>
      </c>
      <c r="T109" t="s">
        <v>7</v>
      </c>
      <c r="U109" t="s">
        <v>70</v>
      </c>
      <c r="V109">
        <v>6</v>
      </c>
      <c r="W109" t="s">
        <v>4976</v>
      </c>
      <c r="X109">
        <v>0</v>
      </c>
      <c r="Y109">
        <v>1.8839999999999999</v>
      </c>
      <c r="Z109">
        <v>1.8839999999999999</v>
      </c>
    </row>
    <row r="110" spans="1:26" x14ac:dyDescent="0.25">
      <c r="A110" t="s">
        <v>156</v>
      </c>
      <c r="B110">
        <v>1</v>
      </c>
      <c r="C110" t="s">
        <v>266</v>
      </c>
      <c r="D110" t="s">
        <v>5070</v>
      </c>
      <c r="E110">
        <v>0</v>
      </c>
      <c r="F110">
        <v>0</v>
      </c>
      <c r="G110">
        <v>0</v>
      </c>
      <c r="H110">
        <v>0</v>
      </c>
      <c r="I110">
        <v>0</v>
      </c>
      <c r="J110">
        <v>0</v>
      </c>
      <c r="K110">
        <v>0</v>
      </c>
      <c r="L110">
        <v>0</v>
      </c>
      <c r="M110">
        <v>0</v>
      </c>
      <c r="N110">
        <v>0</v>
      </c>
      <c r="O110">
        <v>0</v>
      </c>
      <c r="P110">
        <v>0</v>
      </c>
      <c r="Q110">
        <v>0</v>
      </c>
      <c r="R110">
        <v>0</v>
      </c>
      <c r="S110" t="s">
        <v>7</v>
      </c>
      <c r="T110" t="s">
        <v>7</v>
      </c>
      <c r="U110" t="s">
        <v>70</v>
      </c>
      <c r="V110">
        <v>6</v>
      </c>
      <c r="W110" t="s">
        <v>4976</v>
      </c>
      <c r="X110">
        <v>0</v>
      </c>
      <c r="Y110">
        <v>3.17</v>
      </c>
      <c r="Z110">
        <v>3.17</v>
      </c>
    </row>
    <row r="111" spans="1:26" x14ac:dyDescent="0.25">
      <c r="A111" t="s">
        <v>156</v>
      </c>
      <c r="B111">
        <v>1</v>
      </c>
      <c r="C111" t="s">
        <v>267</v>
      </c>
      <c r="D111" t="s">
        <v>5070</v>
      </c>
      <c r="E111">
        <v>0</v>
      </c>
      <c r="F111">
        <v>0</v>
      </c>
      <c r="G111">
        <v>0</v>
      </c>
      <c r="H111">
        <v>0</v>
      </c>
      <c r="I111">
        <v>0</v>
      </c>
      <c r="J111">
        <v>0</v>
      </c>
      <c r="K111">
        <v>0</v>
      </c>
      <c r="L111">
        <v>0</v>
      </c>
      <c r="M111">
        <v>0</v>
      </c>
      <c r="N111">
        <v>0</v>
      </c>
      <c r="O111">
        <v>0</v>
      </c>
      <c r="P111">
        <v>0</v>
      </c>
      <c r="Q111">
        <v>0</v>
      </c>
      <c r="R111">
        <v>0</v>
      </c>
      <c r="S111" t="s">
        <v>7</v>
      </c>
      <c r="T111" t="s">
        <v>7</v>
      </c>
      <c r="U111" t="s">
        <v>70</v>
      </c>
      <c r="V111">
        <v>6</v>
      </c>
      <c r="W111" t="s">
        <v>4976</v>
      </c>
      <c r="X111">
        <v>0</v>
      </c>
      <c r="Y111">
        <v>1.6240000000000001</v>
      </c>
      <c r="Z111">
        <v>1.6240000000000001</v>
      </c>
    </row>
    <row r="112" spans="1:26" x14ac:dyDescent="0.25">
      <c r="A112" t="s">
        <v>156</v>
      </c>
      <c r="B112">
        <v>1</v>
      </c>
      <c r="C112" t="s">
        <v>268</v>
      </c>
      <c r="D112" t="s">
        <v>5070</v>
      </c>
      <c r="E112">
        <v>0</v>
      </c>
      <c r="F112">
        <v>0</v>
      </c>
      <c r="G112">
        <v>34</v>
      </c>
      <c r="H112">
        <v>0</v>
      </c>
      <c r="I112">
        <v>0</v>
      </c>
      <c r="J112">
        <v>33</v>
      </c>
      <c r="K112">
        <v>0</v>
      </c>
      <c r="L112">
        <v>0</v>
      </c>
      <c r="M112">
        <v>0</v>
      </c>
      <c r="N112">
        <v>0</v>
      </c>
      <c r="O112">
        <v>0</v>
      </c>
      <c r="P112">
        <v>0</v>
      </c>
      <c r="Q112">
        <v>3.35</v>
      </c>
      <c r="R112">
        <v>4.4096719999999996</v>
      </c>
      <c r="S112" t="s">
        <v>8</v>
      </c>
      <c r="T112" t="s">
        <v>269</v>
      </c>
      <c r="U112" t="s">
        <v>70</v>
      </c>
      <c r="V112">
        <v>6</v>
      </c>
      <c r="W112" t="s">
        <v>4474</v>
      </c>
      <c r="X112">
        <v>0.73494533333333323</v>
      </c>
      <c r="Y112">
        <v>0</v>
      </c>
      <c r="Z112">
        <v>4.4096719999999996</v>
      </c>
    </row>
    <row r="113" spans="1:26" x14ac:dyDescent="0.25">
      <c r="A113" t="s">
        <v>156</v>
      </c>
      <c r="B113">
        <v>1</v>
      </c>
      <c r="C113" t="s">
        <v>270</v>
      </c>
      <c r="D113" t="s">
        <v>5070</v>
      </c>
      <c r="E113">
        <v>0</v>
      </c>
      <c r="F113">
        <v>0</v>
      </c>
      <c r="G113">
        <v>10</v>
      </c>
      <c r="H113">
        <v>0</v>
      </c>
      <c r="I113">
        <v>0</v>
      </c>
      <c r="J113">
        <v>10</v>
      </c>
      <c r="K113">
        <v>0</v>
      </c>
      <c r="L113">
        <v>0</v>
      </c>
      <c r="M113">
        <v>0</v>
      </c>
      <c r="N113">
        <v>0</v>
      </c>
      <c r="O113">
        <v>0</v>
      </c>
      <c r="P113">
        <v>0</v>
      </c>
      <c r="Q113">
        <v>1</v>
      </c>
      <c r="R113">
        <v>1.3163199999999999</v>
      </c>
      <c r="S113" t="s">
        <v>8</v>
      </c>
      <c r="T113" t="s">
        <v>269</v>
      </c>
      <c r="U113" t="s">
        <v>70</v>
      </c>
      <c r="V113">
        <v>6</v>
      </c>
      <c r="W113" t="s">
        <v>4474</v>
      </c>
      <c r="X113">
        <v>0.21938666666666665</v>
      </c>
      <c r="Y113">
        <v>0</v>
      </c>
      <c r="Z113">
        <v>1.3163199999999999</v>
      </c>
    </row>
    <row r="114" spans="1:26" x14ac:dyDescent="0.25">
      <c r="A114" t="s">
        <v>156</v>
      </c>
      <c r="B114">
        <v>1</v>
      </c>
      <c r="C114" t="s">
        <v>271</v>
      </c>
      <c r="D114" t="s">
        <v>5070</v>
      </c>
      <c r="E114">
        <v>0</v>
      </c>
      <c r="F114">
        <v>0</v>
      </c>
      <c r="G114">
        <v>10</v>
      </c>
      <c r="H114">
        <v>0</v>
      </c>
      <c r="I114">
        <v>0</v>
      </c>
      <c r="J114">
        <v>10</v>
      </c>
      <c r="K114">
        <v>0</v>
      </c>
      <c r="L114">
        <v>0</v>
      </c>
      <c r="M114">
        <v>0</v>
      </c>
      <c r="N114">
        <v>0</v>
      </c>
      <c r="O114">
        <v>0</v>
      </c>
      <c r="P114">
        <v>0</v>
      </c>
      <c r="Q114">
        <v>1</v>
      </c>
      <c r="R114">
        <v>1.3163199999999999</v>
      </c>
      <c r="S114" t="s">
        <v>5</v>
      </c>
      <c r="T114" t="s">
        <v>2</v>
      </c>
      <c r="U114" t="s">
        <v>70</v>
      </c>
      <c r="V114">
        <v>9.1</v>
      </c>
      <c r="W114" t="s">
        <v>4474</v>
      </c>
      <c r="X114">
        <v>0.14465054945054945</v>
      </c>
      <c r="Y114">
        <v>0</v>
      </c>
      <c r="Z114">
        <v>1.3163199999999999</v>
      </c>
    </row>
    <row r="115" spans="1:26" x14ac:dyDescent="0.25">
      <c r="A115" t="s">
        <v>156</v>
      </c>
      <c r="B115">
        <v>1</v>
      </c>
      <c r="C115" t="s">
        <v>272</v>
      </c>
      <c r="D115" t="s">
        <v>5070</v>
      </c>
      <c r="E115">
        <v>25</v>
      </c>
      <c r="F115">
        <v>25</v>
      </c>
      <c r="G115">
        <v>61</v>
      </c>
      <c r="H115">
        <v>24</v>
      </c>
      <c r="I115">
        <v>25</v>
      </c>
      <c r="J115">
        <v>58</v>
      </c>
      <c r="K115">
        <v>0</v>
      </c>
      <c r="L115">
        <v>0</v>
      </c>
      <c r="M115">
        <v>0</v>
      </c>
      <c r="N115">
        <v>0</v>
      </c>
      <c r="O115">
        <v>0</v>
      </c>
      <c r="P115">
        <v>0</v>
      </c>
      <c r="Q115">
        <v>3.6333333333333337</v>
      </c>
      <c r="R115">
        <v>4.7826293333333325</v>
      </c>
      <c r="S115" t="s">
        <v>9</v>
      </c>
      <c r="T115" t="s">
        <v>89</v>
      </c>
      <c r="U115" t="s">
        <v>70</v>
      </c>
      <c r="V115">
        <v>4.5999999999999996</v>
      </c>
      <c r="W115" t="s">
        <v>4474</v>
      </c>
      <c r="X115">
        <v>1.0397020289855072</v>
      </c>
      <c r="Y115">
        <v>0</v>
      </c>
      <c r="Z115">
        <v>4.7826293333333325</v>
      </c>
    </row>
    <row r="116" spans="1:26" x14ac:dyDescent="0.25">
      <c r="A116" t="s">
        <v>156</v>
      </c>
      <c r="B116">
        <v>1</v>
      </c>
      <c r="C116" t="s">
        <v>273</v>
      </c>
      <c r="D116" t="s">
        <v>5070</v>
      </c>
      <c r="E116">
        <v>0</v>
      </c>
      <c r="F116">
        <v>27</v>
      </c>
      <c r="G116">
        <v>65</v>
      </c>
      <c r="H116">
        <v>0</v>
      </c>
      <c r="I116">
        <v>27</v>
      </c>
      <c r="J116">
        <v>63</v>
      </c>
      <c r="K116">
        <v>0</v>
      </c>
      <c r="L116">
        <v>0</v>
      </c>
      <c r="M116">
        <v>0</v>
      </c>
      <c r="N116">
        <v>0</v>
      </c>
      <c r="O116">
        <v>0</v>
      </c>
      <c r="P116">
        <v>0</v>
      </c>
      <c r="Q116">
        <v>4.55</v>
      </c>
      <c r="R116">
        <v>5.9892559999999992</v>
      </c>
      <c r="S116" t="s">
        <v>9</v>
      </c>
      <c r="T116" t="s">
        <v>89</v>
      </c>
      <c r="U116" t="s">
        <v>70</v>
      </c>
      <c r="V116">
        <v>6.5</v>
      </c>
      <c r="W116" t="s">
        <v>4474</v>
      </c>
      <c r="X116">
        <v>0.92142399999999991</v>
      </c>
      <c r="Y116">
        <v>0</v>
      </c>
      <c r="Z116">
        <v>5.9892559999999992</v>
      </c>
    </row>
    <row r="117" spans="1:26" x14ac:dyDescent="0.25">
      <c r="A117" t="s">
        <v>156</v>
      </c>
      <c r="B117">
        <v>1</v>
      </c>
      <c r="C117" t="s">
        <v>274</v>
      </c>
      <c r="D117" t="s">
        <v>5070</v>
      </c>
      <c r="E117">
        <v>91</v>
      </c>
      <c r="F117">
        <v>42</v>
      </c>
      <c r="G117">
        <v>23</v>
      </c>
      <c r="H117">
        <v>93</v>
      </c>
      <c r="I117">
        <v>44</v>
      </c>
      <c r="J117">
        <v>23</v>
      </c>
      <c r="K117">
        <v>0</v>
      </c>
      <c r="L117">
        <v>0</v>
      </c>
      <c r="M117">
        <v>0</v>
      </c>
      <c r="N117">
        <v>0</v>
      </c>
      <c r="O117">
        <v>0</v>
      </c>
      <c r="P117">
        <v>0</v>
      </c>
      <c r="Q117">
        <v>5.2666666666666666</v>
      </c>
      <c r="R117">
        <v>6.9326186666666665</v>
      </c>
      <c r="S117" t="s">
        <v>9</v>
      </c>
      <c r="T117" t="s">
        <v>89</v>
      </c>
      <c r="U117" t="s">
        <v>70</v>
      </c>
      <c r="V117">
        <v>7</v>
      </c>
      <c r="W117" t="s">
        <v>4474</v>
      </c>
      <c r="X117">
        <v>0.99037409523809516</v>
      </c>
      <c r="Y117">
        <v>0</v>
      </c>
      <c r="Z117">
        <v>6.9326186666666665</v>
      </c>
    </row>
    <row r="118" spans="1:26" x14ac:dyDescent="0.25">
      <c r="A118" t="s">
        <v>156</v>
      </c>
      <c r="B118">
        <v>1</v>
      </c>
      <c r="C118" t="s">
        <v>275</v>
      </c>
      <c r="D118" t="s">
        <v>5070</v>
      </c>
      <c r="E118">
        <v>25</v>
      </c>
      <c r="F118">
        <v>33</v>
      </c>
      <c r="G118">
        <v>35</v>
      </c>
      <c r="H118">
        <v>33</v>
      </c>
      <c r="I118">
        <v>32</v>
      </c>
      <c r="J118">
        <v>36</v>
      </c>
      <c r="K118">
        <v>0</v>
      </c>
      <c r="L118">
        <v>0</v>
      </c>
      <c r="M118">
        <v>0</v>
      </c>
      <c r="N118">
        <v>0</v>
      </c>
      <c r="O118">
        <v>0</v>
      </c>
      <c r="P118">
        <v>0</v>
      </c>
      <c r="Q118">
        <v>3.2333333333333334</v>
      </c>
      <c r="R118">
        <v>4.2561013333333317</v>
      </c>
      <c r="S118" t="s">
        <v>9</v>
      </c>
      <c r="T118" t="s">
        <v>89</v>
      </c>
      <c r="U118" t="s">
        <v>70</v>
      </c>
      <c r="V118">
        <v>4.5999999999999996</v>
      </c>
      <c r="W118" t="s">
        <v>4474</v>
      </c>
      <c r="X118">
        <v>0.92523942028985484</v>
      </c>
      <c r="Y118">
        <v>0</v>
      </c>
      <c r="Z118">
        <v>4.2561013333333317</v>
      </c>
    </row>
    <row r="119" spans="1:26" x14ac:dyDescent="0.25">
      <c r="A119" t="s">
        <v>156</v>
      </c>
      <c r="B119">
        <v>1</v>
      </c>
      <c r="C119" t="s">
        <v>276</v>
      </c>
      <c r="D119" t="s">
        <v>5070</v>
      </c>
      <c r="E119">
        <v>20</v>
      </c>
      <c r="F119">
        <v>12</v>
      </c>
      <c r="G119">
        <v>45</v>
      </c>
      <c r="H119">
        <v>15</v>
      </c>
      <c r="I119">
        <v>11</v>
      </c>
      <c r="J119">
        <v>44</v>
      </c>
      <c r="K119">
        <v>0</v>
      </c>
      <c r="L119">
        <v>0</v>
      </c>
      <c r="M119">
        <v>0</v>
      </c>
      <c r="N119">
        <v>0</v>
      </c>
      <c r="O119">
        <v>0</v>
      </c>
      <c r="P119">
        <v>0</v>
      </c>
      <c r="Q119">
        <v>2.4500000000000002</v>
      </c>
      <c r="R119">
        <v>3.2249839999999996</v>
      </c>
      <c r="S119" t="s">
        <v>9</v>
      </c>
      <c r="T119" t="s">
        <v>89</v>
      </c>
      <c r="U119" t="s">
        <v>70</v>
      </c>
      <c r="V119">
        <v>4.5999999999999996</v>
      </c>
      <c r="W119" t="s">
        <v>4474</v>
      </c>
      <c r="X119">
        <v>0.70108347826086959</v>
      </c>
      <c r="Y119">
        <v>0</v>
      </c>
      <c r="Z119">
        <v>3.2249839999999996</v>
      </c>
    </row>
    <row r="120" spans="1:26" x14ac:dyDescent="0.25">
      <c r="A120" t="s">
        <v>156</v>
      </c>
      <c r="B120">
        <v>1</v>
      </c>
      <c r="C120" t="s">
        <v>277</v>
      </c>
      <c r="D120" t="s">
        <v>5070</v>
      </c>
      <c r="E120">
        <v>0</v>
      </c>
      <c r="F120">
        <v>10</v>
      </c>
      <c r="G120">
        <v>10</v>
      </c>
      <c r="H120">
        <v>0</v>
      </c>
      <c r="I120">
        <v>10</v>
      </c>
      <c r="J120">
        <v>10</v>
      </c>
      <c r="K120">
        <v>0</v>
      </c>
      <c r="L120">
        <v>0</v>
      </c>
      <c r="M120">
        <v>0</v>
      </c>
      <c r="N120">
        <v>0</v>
      </c>
      <c r="O120">
        <v>0</v>
      </c>
      <c r="P120">
        <v>0</v>
      </c>
      <c r="Q120">
        <v>1</v>
      </c>
      <c r="R120">
        <v>1.3163199999999999</v>
      </c>
      <c r="S120" t="s">
        <v>9</v>
      </c>
      <c r="T120" t="s">
        <v>0</v>
      </c>
      <c r="U120" t="s">
        <v>70</v>
      </c>
      <c r="V120">
        <v>4.5999999999999996</v>
      </c>
      <c r="W120" t="s">
        <v>4474</v>
      </c>
      <c r="X120">
        <v>0.28615652173913042</v>
      </c>
      <c r="Y120">
        <v>0</v>
      </c>
      <c r="Z120">
        <v>1.3163199999999999</v>
      </c>
    </row>
    <row r="121" spans="1:26" x14ac:dyDescent="0.25">
      <c r="A121" t="s">
        <v>156</v>
      </c>
      <c r="B121">
        <v>1</v>
      </c>
      <c r="C121" t="s">
        <v>278</v>
      </c>
      <c r="D121" t="s">
        <v>5070</v>
      </c>
      <c r="E121">
        <v>10</v>
      </c>
      <c r="F121">
        <v>33</v>
      </c>
      <c r="G121">
        <v>48</v>
      </c>
      <c r="H121">
        <v>0</v>
      </c>
      <c r="I121">
        <v>33</v>
      </c>
      <c r="J121">
        <v>47</v>
      </c>
      <c r="K121">
        <v>0</v>
      </c>
      <c r="L121">
        <v>0</v>
      </c>
      <c r="M121">
        <v>0</v>
      </c>
      <c r="N121">
        <v>0</v>
      </c>
      <c r="O121">
        <v>0</v>
      </c>
      <c r="P121">
        <v>0</v>
      </c>
      <c r="Q121">
        <v>3.4200000000000004</v>
      </c>
      <c r="R121">
        <v>4.6290586666666655</v>
      </c>
      <c r="S121" t="s">
        <v>8</v>
      </c>
      <c r="T121" t="s">
        <v>269</v>
      </c>
      <c r="U121" t="s">
        <v>70</v>
      </c>
      <c r="V121">
        <v>6</v>
      </c>
      <c r="W121" t="s">
        <v>4474</v>
      </c>
      <c r="X121">
        <v>0.77150977777777763</v>
      </c>
      <c r="Y121">
        <v>0</v>
      </c>
      <c r="Z121">
        <v>4.6290586666666655</v>
      </c>
    </row>
    <row r="122" spans="1:26" x14ac:dyDescent="0.25">
      <c r="A122" t="s">
        <v>156</v>
      </c>
      <c r="B122">
        <v>1</v>
      </c>
      <c r="C122" t="s">
        <v>280</v>
      </c>
      <c r="D122" t="s">
        <v>5070</v>
      </c>
      <c r="E122">
        <v>0</v>
      </c>
      <c r="F122">
        <v>29</v>
      </c>
      <c r="G122">
        <v>38</v>
      </c>
      <c r="H122">
        <v>0</v>
      </c>
      <c r="I122">
        <v>27</v>
      </c>
      <c r="J122">
        <v>38</v>
      </c>
      <c r="K122">
        <v>0</v>
      </c>
      <c r="L122">
        <v>0</v>
      </c>
      <c r="M122">
        <v>0</v>
      </c>
      <c r="N122">
        <v>0</v>
      </c>
      <c r="O122">
        <v>0</v>
      </c>
      <c r="P122">
        <v>0</v>
      </c>
      <c r="Q122">
        <v>3.3</v>
      </c>
      <c r="R122">
        <v>4.3438559999999997</v>
      </c>
      <c r="S122" t="s">
        <v>8</v>
      </c>
      <c r="T122" t="s">
        <v>269</v>
      </c>
      <c r="U122" t="s">
        <v>70</v>
      </c>
      <c r="V122">
        <v>6</v>
      </c>
      <c r="W122" t="s">
        <v>4474</v>
      </c>
      <c r="X122">
        <v>0.72397599999999995</v>
      </c>
      <c r="Y122">
        <v>0</v>
      </c>
      <c r="Z122">
        <v>4.3438559999999997</v>
      </c>
    </row>
    <row r="123" spans="1:26" x14ac:dyDescent="0.25">
      <c r="A123" t="s">
        <v>156</v>
      </c>
      <c r="B123">
        <v>1</v>
      </c>
      <c r="C123" t="s">
        <v>281</v>
      </c>
      <c r="D123" t="s">
        <v>5070</v>
      </c>
      <c r="E123">
        <v>0</v>
      </c>
      <c r="F123">
        <v>10</v>
      </c>
      <c r="G123">
        <v>13</v>
      </c>
      <c r="H123">
        <v>0</v>
      </c>
      <c r="I123">
        <v>10</v>
      </c>
      <c r="J123">
        <v>13</v>
      </c>
      <c r="K123">
        <v>0</v>
      </c>
      <c r="L123">
        <v>0</v>
      </c>
      <c r="M123">
        <v>0</v>
      </c>
      <c r="N123">
        <v>0</v>
      </c>
      <c r="O123">
        <v>0</v>
      </c>
      <c r="P123">
        <v>0</v>
      </c>
      <c r="Q123">
        <v>1.1499999999999999</v>
      </c>
      <c r="R123">
        <v>1.5137679999999998</v>
      </c>
      <c r="S123" t="s">
        <v>9</v>
      </c>
      <c r="T123" t="s">
        <v>89</v>
      </c>
      <c r="U123" t="s">
        <v>70</v>
      </c>
      <c r="V123">
        <v>4.5999999999999996</v>
      </c>
      <c r="W123" t="s">
        <v>4475</v>
      </c>
      <c r="X123">
        <v>0.32907999999999998</v>
      </c>
      <c r="Y123">
        <v>0</v>
      </c>
      <c r="Z123">
        <v>1.5137679999999998</v>
      </c>
    </row>
    <row r="124" spans="1:26" x14ac:dyDescent="0.25">
      <c r="A124" t="s">
        <v>156</v>
      </c>
      <c r="B124">
        <v>1</v>
      </c>
      <c r="C124" t="s">
        <v>284</v>
      </c>
      <c r="D124" t="s">
        <v>5070</v>
      </c>
      <c r="E124">
        <v>10</v>
      </c>
      <c r="F124">
        <v>26</v>
      </c>
      <c r="G124">
        <v>14</v>
      </c>
      <c r="H124">
        <v>10</v>
      </c>
      <c r="I124">
        <v>27</v>
      </c>
      <c r="J124">
        <v>13</v>
      </c>
      <c r="K124">
        <v>0</v>
      </c>
      <c r="L124">
        <v>0</v>
      </c>
      <c r="M124">
        <v>0</v>
      </c>
      <c r="N124">
        <v>0</v>
      </c>
      <c r="O124">
        <v>0</v>
      </c>
      <c r="P124">
        <v>0</v>
      </c>
      <c r="Q124">
        <v>1.6666666666666667</v>
      </c>
      <c r="R124">
        <v>2.1938666666666666</v>
      </c>
      <c r="S124" t="s">
        <v>9</v>
      </c>
      <c r="T124" t="s">
        <v>89</v>
      </c>
      <c r="U124" t="s">
        <v>70</v>
      </c>
      <c r="V124">
        <v>4.5999999999999996</v>
      </c>
      <c r="W124" t="s">
        <v>4475</v>
      </c>
      <c r="X124">
        <v>0.47692753623188411</v>
      </c>
      <c r="Y124">
        <v>0</v>
      </c>
      <c r="Z124">
        <v>2.1938666666666662</v>
      </c>
    </row>
    <row r="125" spans="1:26" x14ac:dyDescent="0.25">
      <c r="A125" t="s">
        <v>156</v>
      </c>
      <c r="B125">
        <v>1</v>
      </c>
      <c r="C125" t="s">
        <v>285</v>
      </c>
      <c r="D125" t="s">
        <v>5070</v>
      </c>
      <c r="E125">
        <v>0</v>
      </c>
      <c r="F125">
        <v>0</v>
      </c>
      <c r="G125">
        <v>10</v>
      </c>
      <c r="H125">
        <v>0</v>
      </c>
      <c r="I125">
        <v>0</v>
      </c>
      <c r="J125">
        <v>10</v>
      </c>
      <c r="K125">
        <v>0</v>
      </c>
      <c r="L125">
        <v>0</v>
      </c>
      <c r="M125">
        <v>0</v>
      </c>
      <c r="N125">
        <v>0</v>
      </c>
      <c r="O125">
        <v>0</v>
      </c>
      <c r="P125">
        <v>0</v>
      </c>
      <c r="Q125">
        <v>1</v>
      </c>
      <c r="R125">
        <v>1.3163199999999999</v>
      </c>
      <c r="S125" t="s">
        <v>9</v>
      </c>
      <c r="T125" t="s">
        <v>89</v>
      </c>
      <c r="U125" t="s">
        <v>70</v>
      </c>
      <c r="V125">
        <v>4.5999999999999996</v>
      </c>
      <c r="W125" t="s">
        <v>4475</v>
      </c>
      <c r="X125">
        <v>0.28615652173913042</v>
      </c>
      <c r="Y125">
        <v>0</v>
      </c>
      <c r="Z125">
        <v>1.3163199999999999</v>
      </c>
    </row>
    <row r="126" spans="1:26" x14ac:dyDescent="0.25">
      <c r="A126" t="s">
        <v>156</v>
      </c>
      <c r="B126">
        <v>1</v>
      </c>
      <c r="C126" t="s">
        <v>286</v>
      </c>
      <c r="D126" t="s">
        <v>5070</v>
      </c>
      <c r="E126">
        <v>0</v>
      </c>
      <c r="F126">
        <v>0</v>
      </c>
      <c r="G126">
        <v>13</v>
      </c>
      <c r="H126">
        <v>0</v>
      </c>
      <c r="I126">
        <v>0</v>
      </c>
      <c r="J126">
        <v>13</v>
      </c>
      <c r="K126">
        <v>0</v>
      </c>
      <c r="L126">
        <v>0</v>
      </c>
      <c r="M126">
        <v>0</v>
      </c>
      <c r="N126">
        <v>0</v>
      </c>
      <c r="O126">
        <v>0</v>
      </c>
      <c r="P126">
        <v>0</v>
      </c>
      <c r="Q126">
        <v>1.3</v>
      </c>
      <c r="R126">
        <v>1.7112159999999998</v>
      </c>
      <c r="S126" t="s">
        <v>9</v>
      </c>
      <c r="T126" t="s">
        <v>89</v>
      </c>
      <c r="U126" t="s">
        <v>70</v>
      </c>
      <c r="V126">
        <v>4.5999999999999996</v>
      </c>
      <c r="W126" t="s">
        <v>4475</v>
      </c>
      <c r="X126">
        <v>0.37200347826086955</v>
      </c>
      <c r="Y126">
        <v>0</v>
      </c>
      <c r="Z126">
        <v>1.7112159999999998</v>
      </c>
    </row>
    <row r="127" spans="1:26" x14ac:dyDescent="0.25">
      <c r="A127" t="s">
        <v>156</v>
      </c>
      <c r="B127">
        <v>1</v>
      </c>
      <c r="C127" t="s">
        <v>287</v>
      </c>
      <c r="D127" t="s">
        <v>5070</v>
      </c>
      <c r="E127">
        <v>0</v>
      </c>
      <c r="F127">
        <v>0</v>
      </c>
      <c r="G127">
        <v>0</v>
      </c>
      <c r="H127">
        <v>0</v>
      </c>
      <c r="I127">
        <v>0</v>
      </c>
      <c r="J127">
        <v>0</v>
      </c>
      <c r="K127">
        <v>0</v>
      </c>
      <c r="L127">
        <v>0</v>
      </c>
      <c r="M127">
        <v>0</v>
      </c>
      <c r="N127">
        <v>0</v>
      </c>
      <c r="O127">
        <v>0</v>
      </c>
      <c r="P127">
        <v>0</v>
      </c>
      <c r="Q127">
        <v>0</v>
      </c>
      <c r="R127">
        <v>0</v>
      </c>
      <c r="S127" t="s">
        <v>10</v>
      </c>
      <c r="T127" t="s">
        <v>10</v>
      </c>
      <c r="U127" t="s">
        <v>100</v>
      </c>
      <c r="V127">
        <v>0</v>
      </c>
      <c r="W127" t="s">
        <v>4475</v>
      </c>
      <c r="X127">
        <v>0</v>
      </c>
      <c r="Y127">
        <v>0</v>
      </c>
      <c r="Z127">
        <v>0</v>
      </c>
    </row>
    <row r="128" spans="1:26" x14ac:dyDescent="0.25">
      <c r="A128" t="s">
        <v>156</v>
      </c>
      <c r="B128">
        <v>1</v>
      </c>
      <c r="C128" t="s">
        <v>288</v>
      </c>
      <c r="D128" t="s">
        <v>5070</v>
      </c>
      <c r="E128">
        <v>0</v>
      </c>
      <c r="F128">
        <v>0</v>
      </c>
      <c r="G128">
        <v>10</v>
      </c>
      <c r="H128">
        <v>0</v>
      </c>
      <c r="I128">
        <v>0</v>
      </c>
      <c r="J128">
        <v>10</v>
      </c>
      <c r="K128">
        <v>0</v>
      </c>
      <c r="L128">
        <v>0</v>
      </c>
      <c r="M128">
        <v>0</v>
      </c>
      <c r="N128">
        <v>0</v>
      </c>
      <c r="O128">
        <v>0</v>
      </c>
      <c r="P128">
        <v>0</v>
      </c>
      <c r="Q128">
        <v>1</v>
      </c>
      <c r="R128">
        <v>1.3163199999999999</v>
      </c>
      <c r="S128" t="s">
        <v>9</v>
      </c>
      <c r="T128" t="s">
        <v>89</v>
      </c>
      <c r="U128" t="s">
        <v>283</v>
      </c>
      <c r="V128">
        <v>0</v>
      </c>
      <c r="W128" t="s">
        <v>4475</v>
      </c>
      <c r="X128">
        <v>0</v>
      </c>
      <c r="Y128">
        <v>0</v>
      </c>
      <c r="Z128">
        <v>1.3163199999999999</v>
      </c>
    </row>
    <row r="129" spans="1:26" x14ac:dyDescent="0.25">
      <c r="A129" t="s">
        <v>156</v>
      </c>
      <c r="B129">
        <v>1</v>
      </c>
      <c r="C129" t="s">
        <v>289</v>
      </c>
      <c r="D129" t="s">
        <v>5070</v>
      </c>
      <c r="E129">
        <v>0</v>
      </c>
      <c r="F129">
        <v>0</v>
      </c>
      <c r="G129">
        <v>0</v>
      </c>
      <c r="H129">
        <v>0</v>
      </c>
      <c r="I129">
        <v>0</v>
      </c>
      <c r="J129">
        <v>0</v>
      </c>
      <c r="K129">
        <v>0</v>
      </c>
      <c r="L129">
        <v>0</v>
      </c>
      <c r="M129">
        <v>0</v>
      </c>
      <c r="N129">
        <v>0</v>
      </c>
      <c r="O129">
        <v>0</v>
      </c>
      <c r="P129">
        <v>0</v>
      </c>
      <c r="Q129">
        <v>0</v>
      </c>
      <c r="R129">
        <v>0</v>
      </c>
      <c r="S129" t="s">
        <v>10</v>
      </c>
      <c r="T129" t="s">
        <v>10</v>
      </c>
      <c r="U129" t="s">
        <v>100</v>
      </c>
      <c r="V129">
        <v>0</v>
      </c>
      <c r="W129" t="s">
        <v>4475</v>
      </c>
      <c r="X129">
        <v>0</v>
      </c>
      <c r="Y129">
        <v>0</v>
      </c>
      <c r="Z129">
        <v>0</v>
      </c>
    </row>
    <row r="130" spans="1:26" x14ac:dyDescent="0.25">
      <c r="A130" t="s">
        <v>156</v>
      </c>
      <c r="B130">
        <v>1</v>
      </c>
      <c r="C130" t="s">
        <v>290</v>
      </c>
      <c r="D130" t="s">
        <v>5070</v>
      </c>
      <c r="E130">
        <v>0</v>
      </c>
      <c r="F130">
        <v>0</v>
      </c>
      <c r="G130">
        <v>10</v>
      </c>
      <c r="H130">
        <v>0</v>
      </c>
      <c r="I130">
        <v>0</v>
      </c>
      <c r="J130">
        <v>10</v>
      </c>
      <c r="K130">
        <v>0</v>
      </c>
      <c r="L130">
        <v>0</v>
      </c>
      <c r="M130">
        <v>0</v>
      </c>
      <c r="N130">
        <v>0</v>
      </c>
      <c r="O130">
        <v>0</v>
      </c>
      <c r="P130">
        <v>0</v>
      </c>
      <c r="Q130">
        <v>1</v>
      </c>
      <c r="R130">
        <v>1.3163199999999999</v>
      </c>
      <c r="S130" t="s">
        <v>9</v>
      </c>
      <c r="T130" t="s">
        <v>89</v>
      </c>
      <c r="U130" t="s">
        <v>283</v>
      </c>
      <c r="V130">
        <v>0</v>
      </c>
      <c r="W130" t="s">
        <v>4475</v>
      </c>
      <c r="X130">
        <v>0</v>
      </c>
      <c r="Y130">
        <v>0</v>
      </c>
      <c r="Z130">
        <v>1.3163199999999999</v>
      </c>
    </row>
    <row r="131" spans="1:26" x14ac:dyDescent="0.25">
      <c r="A131" t="s">
        <v>156</v>
      </c>
      <c r="B131">
        <v>1</v>
      </c>
      <c r="C131" t="s">
        <v>291</v>
      </c>
      <c r="D131" t="s">
        <v>5070</v>
      </c>
      <c r="E131">
        <v>0</v>
      </c>
      <c r="F131">
        <v>0</v>
      </c>
      <c r="G131">
        <v>10</v>
      </c>
      <c r="H131">
        <v>0</v>
      </c>
      <c r="I131">
        <v>0</v>
      </c>
      <c r="J131">
        <v>10</v>
      </c>
      <c r="K131">
        <v>0</v>
      </c>
      <c r="L131">
        <v>0</v>
      </c>
      <c r="M131">
        <v>0</v>
      </c>
      <c r="N131">
        <v>0</v>
      </c>
      <c r="O131">
        <v>0</v>
      </c>
      <c r="P131">
        <v>0</v>
      </c>
      <c r="Q131">
        <v>1</v>
      </c>
      <c r="R131">
        <v>1.3163199999999999</v>
      </c>
      <c r="S131" t="s">
        <v>9</v>
      </c>
      <c r="T131" t="s">
        <v>89</v>
      </c>
      <c r="U131" t="s">
        <v>283</v>
      </c>
      <c r="V131">
        <v>0</v>
      </c>
      <c r="W131" t="s">
        <v>4475</v>
      </c>
      <c r="X131">
        <v>0</v>
      </c>
      <c r="Y131">
        <v>0</v>
      </c>
      <c r="Z131">
        <v>1.3163199999999999</v>
      </c>
    </row>
    <row r="132" spans="1:26" x14ac:dyDescent="0.25">
      <c r="A132" t="s">
        <v>156</v>
      </c>
      <c r="B132">
        <v>1</v>
      </c>
      <c r="C132" t="s">
        <v>292</v>
      </c>
      <c r="D132" t="s">
        <v>5070</v>
      </c>
      <c r="E132">
        <v>0</v>
      </c>
      <c r="F132">
        <v>0</v>
      </c>
      <c r="G132">
        <v>10</v>
      </c>
      <c r="H132">
        <v>0</v>
      </c>
      <c r="I132">
        <v>0</v>
      </c>
      <c r="J132">
        <v>10</v>
      </c>
      <c r="K132">
        <v>0</v>
      </c>
      <c r="L132">
        <v>0</v>
      </c>
      <c r="M132">
        <v>0</v>
      </c>
      <c r="N132">
        <v>0</v>
      </c>
      <c r="O132">
        <v>0</v>
      </c>
      <c r="P132">
        <v>0</v>
      </c>
      <c r="Q132">
        <v>1</v>
      </c>
      <c r="R132">
        <v>1.3163199999999999</v>
      </c>
      <c r="S132" t="s">
        <v>9</v>
      </c>
      <c r="T132" t="s">
        <v>89</v>
      </c>
      <c r="U132" t="s">
        <v>283</v>
      </c>
      <c r="V132">
        <v>0</v>
      </c>
      <c r="W132" t="s">
        <v>4475</v>
      </c>
      <c r="X132">
        <v>0</v>
      </c>
      <c r="Y132">
        <v>0</v>
      </c>
      <c r="Z132">
        <v>1.3163199999999999</v>
      </c>
    </row>
    <row r="133" spans="1:26" x14ac:dyDescent="0.25">
      <c r="A133" t="s">
        <v>156</v>
      </c>
      <c r="B133">
        <v>1</v>
      </c>
      <c r="C133" t="s">
        <v>293</v>
      </c>
      <c r="D133" t="s">
        <v>5070</v>
      </c>
      <c r="E133">
        <v>0</v>
      </c>
      <c r="F133">
        <v>0</v>
      </c>
      <c r="G133">
        <v>10</v>
      </c>
      <c r="H133">
        <v>0</v>
      </c>
      <c r="I133">
        <v>0</v>
      </c>
      <c r="J133">
        <v>10</v>
      </c>
      <c r="K133">
        <v>0</v>
      </c>
      <c r="L133">
        <v>0</v>
      </c>
      <c r="M133">
        <v>0</v>
      </c>
      <c r="N133">
        <v>0</v>
      </c>
      <c r="O133">
        <v>0</v>
      </c>
      <c r="P133">
        <v>0</v>
      </c>
      <c r="Q133">
        <v>1</v>
      </c>
      <c r="R133">
        <v>1.3163199999999999</v>
      </c>
      <c r="S133" t="s">
        <v>9</v>
      </c>
      <c r="T133" t="s">
        <v>89</v>
      </c>
      <c r="U133" t="s">
        <v>283</v>
      </c>
      <c r="V133">
        <v>0</v>
      </c>
      <c r="W133" t="s">
        <v>4475</v>
      </c>
      <c r="X133">
        <v>0</v>
      </c>
      <c r="Y133">
        <v>0</v>
      </c>
      <c r="Z133">
        <v>1.3163199999999999</v>
      </c>
    </row>
    <row r="134" spans="1:26" x14ac:dyDescent="0.25">
      <c r="A134" t="s">
        <v>156</v>
      </c>
      <c r="B134">
        <v>1</v>
      </c>
      <c r="C134" t="s">
        <v>294</v>
      </c>
      <c r="D134" t="s">
        <v>5070</v>
      </c>
      <c r="E134">
        <v>15</v>
      </c>
      <c r="F134">
        <v>15</v>
      </c>
      <c r="G134">
        <v>29</v>
      </c>
      <c r="H134">
        <v>14</v>
      </c>
      <c r="I134">
        <v>15</v>
      </c>
      <c r="J134">
        <v>28</v>
      </c>
      <c r="K134">
        <v>0</v>
      </c>
      <c r="L134">
        <v>0</v>
      </c>
      <c r="M134">
        <v>0</v>
      </c>
      <c r="N134">
        <v>0</v>
      </c>
      <c r="O134">
        <v>0</v>
      </c>
      <c r="P134">
        <v>0</v>
      </c>
      <c r="Q134">
        <v>1.9333333333333331</v>
      </c>
      <c r="R134">
        <v>2.5448853333333337</v>
      </c>
      <c r="S134" t="s">
        <v>5</v>
      </c>
      <c r="T134" t="s">
        <v>93</v>
      </c>
      <c r="U134" t="s">
        <v>70</v>
      </c>
      <c r="V134">
        <v>0</v>
      </c>
      <c r="W134" t="s">
        <v>4476</v>
      </c>
      <c r="X134">
        <v>0</v>
      </c>
      <c r="Y134">
        <v>0</v>
      </c>
      <c r="Z134">
        <v>2.5448853333333337</v>
      </c>
    </row>
    <row r="135" spans="1:26" x14ac:dyDescent="0.25">
      <c r="A135" t="s">
        <v>156</v>
      </c>
      <c r="B135">
        <v>1</v>
      </c>
      <c r="C135" t="s">
        <v>295</v>
      </c>
      <c r="D135" t="s">
        <v>5071</v>
      </c>
      <c r="E135">
        <v>42</v>
      </c>
      <c r="F135">
        <v>44</v>
      </c>
      <c r="G135">
        <v>43</v>
      </c>
      <c r="H135">
        <v>44</v>
      </c>
      <c r="I135">
        <v>44</v>
      </c>
      <c r="J135">
        <v>44</v>
      </c>
      <c r="K135">
        <v>43</v>
      </c>
      <c r="L135">
        <v>43</v>
      </c>
      <c r="M135">
        <v>44</v>
      </c>
      <c r="N135">
        <v>66</v>
      </c>
      <c r="O135">
        <v>21</v>
      </c>
      <c r="P135">
        <v>43</v>
      </c>
      <c r="Q135">
        <v>4.3416666666666668</v>
      </c>
      <c r="R135">
        <v>11.430045333333334</v>
      </c>
      <c r="S135" t="s">
        <v>5</v>
      </c>
      <c r="T135" t="s">
        <v>2</v>
      </c>
      <c r="U135" t="s">
        <v>70</v>
      </c>
      <c r="V135">
        <v>11.5</v>
      </c>
      <c r="W135" t="s">
        <v>4476</v>
      </c>
      <c r="X135">
        <v>0.99391698550724639</v>
      </c>
      <c r="Y135">
        <v>0</v>
      </c>
      <c r="Z135">
        <v>11.430045333333334</v>
      </c>
    </row>
    <row r="136" spans="1:26" x14ac:dyDescent="0.25">
      <c r="A136" t="s">
        <v>156</v>
      </c>
      <c r="B136">
        <v>1</v>
      </c>
      <c r="C136" t="s">
        <v>296</v>
      </c>
      <c r="D136" t="s">
        <v>5071</v>
      </c>
      <c r="E136">
        <v>0</v>
      </c>
      <c r="F136">
        <v>0</v>
      </c>
      <c r="G136">
        <v>0</v>
      </c>
      <c r="H136">
        <v>0</v>
      </c>
      <c r="I136">
        <v>0</v>
      </c>
      <c r="J136">
        <v>0</v>
      </c>
      <c r="K136">
        <v>0</v>
      </c>
      <c r="L136">
        <v>0</v>
      </c>
      <c r="M136">
        <v>0</v>
      </c>
      <c r="N136">
        <v>0</v>
      </c>
      <c r="O136">
        <v>0</v>
      </c>
      <c r="P136">
        <v>0</v>
      </c>
      <c r="Q136">
        <v>0</v>
      </c>
      <c r="R136">
        <v>0</v>
      </c>
      <c r="S136" t="s">
        <v>5</v>
      </c>
      <c r="T136" t="s">
        <v>2</v>
      </c>
      <c r="U136" t="s">
        <v>70</v>
      </c>
      <c r="V136">
        <v>9.1</v>
      </c>
      <c r="W136" t="s">
        <v>4476</v>
      </c>
      <c r="X136">
        <v>0</v>
      </c>
      <c r="Y136">
        <v>0</v>
      </c>
      <c r="Z136">
        <v>0</v>
      </c>
    </row>
    <row r="137" spans="1:26" x14ac:dyDescent="0.25">
      <c r="A137" t="s">
        <v>156</v>
      </c>
      <c r="B137">
        <v>1</v>
      </c>
      <c r="C137" t="s">
        <v>297</v>
      </c>
      <c r="D137" t="s">
        <v>5071</v>
      </c>
      <c r="E137">
        <v>0</v>
      </c>
      <c r="F137">
        <v>0</v>
      </c>
      <c r="G137">
        <v>0</v>
      </c>
      <c r="H137">
        <v>0</v>
      </c>
      <c r="I137">
        <v>0</v>
      </c>
      <c r="J137">
        <v>0</v>
      </c>
      <c r="K137">
        <v>0</v>
      </c>
      <c r="L137">
        <v>0</v>
      </c>
      <c r="M137">
        <v>0</v>
      </c>
      <c r="N137">
        <v>0</v>
      </c>
      <c r="O137">
        <v>0</v>
      </c>
      <c r="P137">
        <v>0</v>
      </c>
      <c r="Q137">
        <v>0</v>
      </c>
      <c r="R137">
        <v>0</v>
      </c>
      <c r="S137" t="s">
        <v>5</v>
      </c>
      <c r="T137" t="s">
        <v>2</v>
      </c>
      <c r="U137" t="s">
        <v>70</v>
      </c>
      <c r="V137">
        <v>9.1</v>
      </c>
      <c r="W137" t="s">
        <v>4476</v>
      </c>
      <c r="X137">
        <v>0</v>
      </c>
      <c r="Y137">
        <v>0</v>
      </c>
      <c r="Z137">
        <v>0</v>
      </c>
    </row>
    <row r="138" spans="1:26" x14ac:dyDescent="0.25">
      <c r="A138" t="s">
        <v>156</v>
      </c>
      <c r="B138">
        <v>1</v>
      </c>
      <c r="C138" t="s">
        <v>298</v>
      </c>
      <c r="D138" t="s">
        <v>5071</v>
      </c>
      <c r="E138">
        <v>0</v>
      </c>
      <c r="F138">
        <v>0</v>
      </c>
      <c r="G138">
        <v>0</v>
      </c>
      <c r="H138">
        <v>0</v>
      </c>
      <c r="I138">
        <v>0</v>
      </c>
      <c r="J138">
        <v>0</v>
      </c>
      <c r="K138">
        <v>0</v>
      </c>
      <c r="L138">
        <v>0</v>
      </c>
      <c r="M138">
        <v>0</v>
      </c>
      <c r="N138">
        <v>0</v>
      </c>
      <c r="O138">
        <v>0</v>
      </c>
      <c r="P138">
        <v>0</v>
      </c>
      <c r="Q138">
        <v>0</v>
      </c>
      <c r="R138">
        <v>0</v>
      </c>
      <c r="S138" t="s">
        <v>5</v>
      </c>
      <c r="T138" t="s">
        <v>2</v>
      </c>
      <c r="U138" t="s">
        <v>70</v>
      </c>
      <c r="V138">
        <v>9.1</v>
      </c>
      <c r="W138" t="s">
        <v>4476</v>
      </c>
      <c r="X138">
        <v>0</v>
      </c>
      <c r="Y138">
        <v>0</v>
      </c>
      <c r="Z138">
        <v>0</v>
      </c>
    </row>
    <row r="139" spans="1:26" x14ac:dyDescent="0.25">
      <c r="A139" t="s">
        <v>156</v>
      </c>
      <c r="B139">
        <v>1</v>
      </c>
      <c r="C139" t="s">
        <v>299</v>
      </c>
      <c r="D139" t="s">
        <v>5071</v>
      </c>
      <c r="E139">
        <v>0</v>
      </c>
      <c r="F139">
        <v>0</v>
      </c>
      <c r="G139">
        <v>0</v>
      </c>
      <c r="H139">
        <v>0</v>
      </c>
      <c r="I139">
        <v>0</v>
      </c>
      <c r="J139">
        <v>0</v>
      </c>
      <c r="K139">
        <v>0</v>
      </c>
      <c r="L139">
        <v>0</v>
      </c>
      <c r="M139">
        <v>0</v>
      </c>
      <c r="N139">
        <v>0</v>
      </c>
      <c r="O139">
        <v>0</v>
      </c>
      <c r="P139">
        <v>0</v>
      </c>
      <c r="Q139">
        <v>0</v>
      </c>
      <c r="R139">
        <v>0</v>
      </c>
      <c r="S139" t="s">
        <v>5</v>
      </c>
      <c r="T139" t="s">
        <v>2</v>
      </c>
      <c r="U139" t="s">
        <v>70</v>
      </c>
      <c r="V139">
        <v>9.1</v>
      </c>
      <c r="W139" t="s">
        <v>4476</v>
      </c>
      <c r="X139">
        <v>0</v>
      </c>
      <c r="Y139">
        <v>0</v>
      </c>
      <c r="Z139">
        <v>0</v>
      </c>
    </row>
    <row r="140" spans="1:26" x14ac:dyDescent="0.25">
      <c r="A140" t="s">
        <v>156</v>
      </c>
      <c r="B140">
        <v>1</v>
      </c>
      <c r="C140" t="s">
        <v>300</v>
      </c>
      <c r="D140" t="s">
        <v>5071</v>
      </c>
      <c r="E140">
        <v>73</v>
      </c>
      <c r="F140">
        <v>39</v>
      </c>
      <c r="G140">
        <v>85</v>
      </c>
      <c r="H140">
        <v>51</v>
      </c>
      <c r="I140">
        <v>86</v>
      </c>
      <c r="J140">
        <v>38</v>
      </c>
      <c r="K140">
        <v>37</v>
      </c>
      <c r="L140">
        <v>51</v>
      </c>
      <c r="M140">
        <v>88</v>
      </c>
      <c r="N140">
        <v>36</v>
      </c>
      <c r="O140">
        <v>73</v>
      </c>
      <c r="P140">
        <v>86</v>
      </c>
      <c r="Q140">
        <v>6.1916666666666664</v>
      </c>
      <c r="R140">
        <v>16.300429333333334</v>
      </c>
      <c r="S140" t="s">
        <v>5</v>
      </c>
      <c r="T140" t="s">
        <v>2</v>
      </c>
      <c r="U140" t="s">
        <v>70</v>
      </c>
      <c r="V140">
        <v>16.5</v>
      </c>
      <c r="W140" t="s">
        <v>4476</v>
      </c>
      <c r="X140">
        <v>0.98790480808080805</v>
      </c>
      <c r="Y140">
        <v>0</v>
      </c>
      <c r="Z140">
        <v>16.300429333333334</v>
      </c>
    </row>
    <row r="141" spans="1:26" x14ac:dyDescent="0.25">
      <c r="A141" t="s">
        <v>156</v>
      </c>
      <c r="B141">
        <v>1</v>
      </c>
      <c r="C141" t="s">
        <v>301</v>
      </c>
      <c r="D141" t="s">
        <v>5070</v>
      </c>
      <c r="E141">
        <v>0</v>
      </c>
      <c r="F141">
        <v>0</v>
      </c>
      <c r="G141">
        <v>0</v>
      </c>
      <c r="H141">
        <v>0</v>
      </c>
      <c r="I141">
        <v>0</v>
      </c>
      <c r="J141">
        <v>0</v>
      </c>
      <c r="K141">
        <v>0</v>
      </c>
      <c r="L141">
        <v>0</v>
      </c>
      <c r="M141">
        <v>0</v>
      </c>
      <c r="N141">
        <v>0</v>
      </c>
      <c r="O141">
        <v>0</v>
      </c>
      <c r="P141">
        <v>0</v>
      </c>
      <c r="Q141">
        <v>0</v>
      </c>
      <c r="R141">
        <v>0</v>
      </c>
      <c r="S141" t="s">
        <v>5</v>
      </c>
      <c r="T141" t="s">
        <v>269</v>
      </c>
      <c r="U141" t="s">
        <v>302</v>
      </c>
      <c r="V141">
        <v>9.1</v>
      </c>
      <c r="W141" t="s">
        <v>4476</v>
      </c>
      <c r="X141">
        <v>0</v>
      </c>
      <c r="Y141">
        <v>0</v>
      </c>
      <c r="Z141">
        <v>0</v>
      </c>
    </row>
    <row r="142" spans="1:26" x14ac:dyDescent="0.25">
      <c r="A142" t="s">
        <v>156</v>
      </c>
      <c r="B142">
        <v>1</v>
      </c>
      <c r="C142" t="s">
        <v>304</v>
      </c>
      <c r="D142" t="s">
        <v>5071</v>
      </c>
      <c r="E142">
        <v>74</v>
      </c>
      <c r="F142">
        <v>37</v>
      </c>
      <c r="G142">
        <v>50</v>
      </c>
      <c r="H142">
        <v>52</v>
      </c>
      <c r="I142">
        <v>37</v>
      </c>
      <c r="J142">
        <v>73</v>
      </c>
      <c r="K142">
        <v>51</v>
      </c>
      <c r="L142">
        <v>50</v>
      </c>
      <c r="M142">
        <v>75</v>
      </c>
      <c r="N142">
        <v>73</v>
      </c>
      <c r="O142">
        <v>74</v>
      </c>
      <c r="P142">
        <v>50</v>
      </c>
      <c r="Q142">
        <v>5.8</v>
      </c>
      <c r="R142">
        <v>15.269311999999998</v>
      </c>
      <c r="S142" t="s">
        <v>5</v>
      </c>
      <c r="T142" t="s">
        <v>2</v>
      </c>
      <c r="U142" t="s">
        <v>70</v>
      </c>
      <c r="V142">
        <v>16</v>
      </c>
      <c r="W142" t="s">
        <v>4476</v>
      </c>
      <c r="X142">
        <v>0.95433199999999985</v>
      </c>
      <c r="Y142">
        <v>0</v>
      </c>
      <c r="Z142">
        <v>15.269311999999998</v>
      </c>
    </row>
    <row r="143" spans="1:26" x14ac:dyDescent="0.25">
      <c r="A143" t="s">
        <v>156</v>
      </c>
      <c r="B143">
        <v>1</v>
      </c>
      <c r="C143" t="s">
        <v>305</v>
      </c>
      <c r="D143" t="s">
        <v>5070</v>
      </c>
      <c r="E143">
        <v>74</v>
      </c>
      <c r="F143">
        <v>18</v>
      </c>
      <c r="G143">
        <v>21</v>
      </c>
      <c r="H143">
        <v>71</v>
      </c>
      <c r="I143">
        <v>18</v>
      </c>
      <c r="J143">
        <v>13</v>
      </c>
      <c r="K143">
        <v>0</v>
      </c>
      <c r="L143">
        <v>0</v>
      </c>
      <c r="M143">
        <v>0</v>
      </c>
      <c r="N143">
        <v>0</v>
      </c>
      <c r="O143">
        <v>0</v>
      </c>
      <c r="P143">
        <v>0</v>
      </c>
      <c r="Q143">
        <v>3.5833333333333335</v>
      </c>
      <c r="R143">
        <v>4.7168133333333335</v>
      </c>
      <c r="S143" t="s">
        <v>5</v>
      </c>
      <c r="T143" t="s">
        <v>269</v>
      </c>
      <c r="U143" t="s">
        <v>70</v>
      </c>
      <c r="V143">
        <v>9.1</v>
      </c>
      <c r="W143" t="s">
        <v>4476</v>
      </c>
      <c r="X143">
        <v>0.51833113553113552</v>
      </c>
      <c r="Y143">
        <v>0</v>
      </c>
      <c r="Z143">
        <v>4.7168133333333335</v>
      </c>
    </row>
    <row r="144" spans="1:26" x14ac:dyDescent="0.25">
      <c r="A144" t="s">
        <v>156</v>
      </c>
      <c r="B144">
        <v>1</v>
      </c>
      <c r="C144" t="s">
        <v>306</v>
      </c>
      <c r="D144" t="s">
        <v>5070</v>
      </c>
      <c r="E144">
        <v>0</v>
      </c>
      <c r="F144">
        <v>0</v>
      </c>
      <c r="G144">
        <v>0</v>
      </c>
      <c r="H144">
        <v>0</v>
      </c>
      <c r="I144">
        <v>0</v>
      </c>
      <c r="J144">
        <v>0</v>
      </c>
      <c r="K144">
        <v>0</v>
      </c>
      <c r="L144">
        <v>0</v>
      </c>
      <c r="M144">
        <v>0</v>
      </c>
      <c r="N144">
        <v>0</v>
      </c>
      <c r="O144">
        <v>0</v>
      </c>
      <c r="P144">
        <v>0</v>
      </c>
      <c r="Q144">
        <v>0</v>
      </c>
      <c r="R144">
        <v>0</v>
      </c>
      <c r="S144" t="s">
        <v>7</v>
      </c>
      <c r="T144" t="s">
        <v>7</v>
      </c>
      <c r="U144" t="s">
        <v>70</v>
      </c>
      <c r="V144">
        <v>6</v>
      </c>
      <c r="W144" t="s">
        <v>4477</v>
      </c>
      <c r="X144">
        <v>0</v>
      </c>
      <c r="Y144">
        <v>1.8029999999999999</v>
      </c>
      <c r="Z144">
        <v>1.8029999999999999</v>
      </c>
    </row>
    <row r="145" spans="1:26" x14ac:dyDescent="0.25">
      <c r="A145" t="s">
        <v>156</v>
      </c>
      <c r="B145">
        <v>1</v>
      </c>
      <c r="C145" t="s">
        <v>307</v>
      </c>
      <c r="D145" t="s">
        <v>5070</v>
      </c>
      <c r="E145">
        <v>0</v>
      </c>
      <c r="F145">
        <v>0</v>
      </c>
      <c r="G145">
        <v>0</v>
      </c>
      <c r="H145">
        <v>0</v>
      </c>
      <c r="I145">
        <v>0</v>
      </c>
      <c r="J145">
        <v>0</v>
      </c>
      <c r="K145">
        <v>0</v>
      </c>
      <c r="L145">
        <v>0</v>
      </c>
      <c r="M145">
        <v>0</v>
      </c>
      <c r="N145">
        <v>0</v>
      </c>
      <c r="O145">
        <v>0</v>
      </c>
      <c r="P145">
        <v>0</v>
      </c>
      <c r="Q145">
        <v>0</v>
      </c>
      <c r="R145">
        <v>0</v>
      </c>
      <c r="S145" t="s">
        <v>7</v>
      </c>
      <c r="T145" t="s">
        <v>7</v>
      </c>
      <c r="U145" t="s">
        <v>70</v>
      </c>
      <c r="V145">
        <v>6</v>
      </c>
      <c r="W145" t="s">
        <v>4477</v>
      </c>
      <c r="X145">
        <v>0</v>
      </c>
      <c r="Y145">
        <v>1.579</v>
      </c>
      <c r="Z145">
        <v>1.579</v>
      </c>
    </row>
    <row r="146" spans="1:26" x14ac:dyDescent="0.25">
      <c r="A146" t="s">
        <v>156</v>
      </c>
      <c r="B146">
        <v>1</v>
      </c>
      <c r="C146" t="s">
        <v>308</v>
      </c>
      <c r="D146" t="s">
        <v>5070</v>
      </c>
      <c r="E146">
        <v>0</v>
      </c>
      <c r="F146">
        <v>0</v>
      </c>
      <c r="G146">
        <v>0</v>
      </c>
      <c r="H146">
        <v>0</v>
      </c>
      <c r="I146">
        <v>0</v>
      </c>
      <c r="J146">
        <v>0</v>
      </c>
      <c r="K146">
        <v>0</v>
      </c>
      <c r="L146">
        <v>0</v>
      </c>
      <c r="M146">
        <v>0</v>
      </c>
      <c r="N146">
        <v>0</v>
      </c>
      <c r="O146">
        <v>0</v>
      </c>
      <c r="P146">
        <v>0</v>
      </c>
      <c r="Q146">
        <v>0</v>
      </c>
      <c r="R146">
        <v>0</v>
      </c>
      <c r="S146" t="s">
        <v>7</v>
      </c>
      <c r="T146" t="s">
        <v>7</v>
      </c>
      <c r="U146" t="s">
        <v>70</v>
      </c>
      <c r="V146">
        <v>6</v>
      </c>
      <c r="W146" t="s">
        <v>4477</v>
      </c>
      <c r="X146">
        <v>0</v>
      </c>
      <c r="Y146">
        <v>3.3130000000000002</v>
      </c>
      <c r="Z146">
        <v>3.3130000000000002</v>
      </c>
    </row>
    <row r="147" spans="1:26" x14ac:dyDescent="0.25">
      <c r="A147" t="s">
        <v>156</v>
      </c>
      <c r="B147">
        <v>1</v>
      </c>
      <c r="C147" t="s">
        <v>309</v>
      </c>
      <c r="D147" t="s">
        <v>5070</v>
      </c>
      <c r="E147">
        <v>0</v>
      </c>
      <c r="F147">
        <v>0</v>
      </c>
      <c r="G147">
        <v>0</v>
      </c>
      <c r="H147">
        <v>0</v>
      </c>
      <c r="I147">
        <v>0</v>
      </c>
      <c r="J147">
        <v>0</v>
      </c>
      <c r="K147">
        <v>0</v>
      </c>
      <c r="L147">
        <v>0</v>
      </c>
      <c r="M147">
        <v>0</v>
      </c>
      <c r="N147">
        <v>0</v>
      </c>
      <c r="O147">
        <v>0</v>
      </c>
      <c r="P147">
        <v>0</v>
      </c>
      <c r="Q147">
        <v>0</v>
      </c>
      <c r="R147">
        <v>0</v>
      </c>
      <c r="S147" t="s">
        <v>7</v>
      </c>
      <c r="T147" t="s">
        <v>7</v>
      </c>
      <c r="U147" t="s">
        <v>70</v>
      </c>
      <c r="V147">
        <v>8</v>
      </c>
      <c r="W147" t="s">
        <v>4477</v>
      </c>
      <c r="X147">
        <v>0</v>
      </c>
      <c r="Y147">
        <v>7.0949999999999998</v>
      </c>
      <c r="Z147">
        <v>7.0949999999999998</v>
      </c>
    </row>
    <row r="148" spans="1:26" x14ac:dyDescent="0.25">
      <c r="A148" t="s">
        <v>156</v>
      </c>
      <c r="B148">
        <v>1</v>
      </c>
      <c r="C148" t="s">
        <v>310</v>
      </c>
      <c r="D148" t="s">
        <v>5070</v>
      </c>
      <c r="E148">
        <v>0</v>
      </c>
      <c r="F148">
        <v>0</v>
      </c>
      <c r="G148">
        <v>0</v>
      </c>
      <c r="H148">
        <v>0</v>
      </c>
      <c r="I148">
        <v>0</v>
      </c>
      <c r="J148">
        <v>0</v>
      </c>
      <c r="K148">
        <v>0</v>
      </c>
      <c r="L148">
        <v>0</v>
      </c>
      <c r="M148">
        <v>0</v>
      </c>
      <c r="N148">
        <v>0</v>
      </c>
      <c r="O148">
        <v>0</v>
      </c>
      <c r="P148">
        <v>0</v>
      </c>
      <c r="Q148">
        <v>0</v>
      </c>
      <c r="R148">
        <v>0</v>
      </c>
      <c r="S148" t="s">
        <v>7</v>
      </c>
      <c r="T148" t="s">
        <v>7</v>
      </c>
      <c r="U148" t="s">
        <v>70</v>
      </c>
      <c r="V148">
        <v>6</v>
      </c>
      <c r="W148" t="s">
        <v>4477</v>
      </c>
      <c r="X148">
        <v>0</v>
      </c>
      <c r="Y148">
        <v>3.26</v>
      </c>
      <c r="Z148">
        <v>3.26</v>
      </c>
    </row>
    <row r="149" spans="1:26" x14ac:dyDescent="0.25">
      <c r="A149" t="s">
        <v>156</v>
      </c>
      <c r="B149">
        <v>1</v>
      </c>
      <c r="C149" t="s">
        <v>311</v>
      </c>
      <c r="D149" t="s">
        <v>5070</v>
      </c>
      <c r="E149">
        <v>35</v>
      </c>
      <c r="F149">
        <v>31</v>
      </c>
      <c r="G149">
        <v>37</v>
      </c>
      <c r="H149">
        <v>34</v>
      </c>
      <c r="I149">
        <v>30</v>
      </c>
      <c r="J149">
        <v>37</v>
      </c>
      <c r="K149">
        <v>0</v>
      </c>
      <c r="L149">
        <v>0</v>
      </c>
      <c r="M149">
        <v>0</v>
      </c>
      <c r="N149">
        <v>0</v>
      </c>
      <c r="O149">
        <v>0</v>
      </c>
      <c r="P149">
        <v>0</v>
      </c>
      <c r="Q149">
        <v>3.4</v>
      </c>
      <c r="R149">
        <v>4.4754879999999995</v>
      </c>
      <c r="S149" t="s">
        <v>5</v>
      </c>
      <c r="T149" t="s">
        <v>78</v>
      </c>
      <c r="U149" t="s">
        <v>70</v>
      </c>
      <c r="V149">
        <v>5</v>
      </c>
      <c r="W149" t="s">
        <v>4477</v>
      </c>
      <c r="X149">
        <v>0.89509759999999994</v>
      </c>
      <c r="Y149">
        <v>0</v>
      </c>
      <c r="Z149">
        <v>4.4754879999999995</v>
      </c>
    </row>
    <row r="150" spans="1:26" x14ac:dyDescent="0.25">
      <c r="A150" t="s">
        <v>156</v>
      </c>
      <c r="B150">
        <v>1</v>
      </c>
      <c r="C150" t="s">
        <v>312</v>
      </c>
      <c r="D150" t="s">
        <v>5070</v>
      </c>
      <c r="E150">
        <v>0</v>
      </c>
      <c r="F150">
        <v>0</v>
      </c>
      <c r="G150">
        <v>0</v>
      </c>
      <c r="H150">
        <v>0</v>
      </c>
      <c r="I150">
        <v>0</v>
      </c>
      <c r="J150">
        <v>0</v>
      </c>
      <c r="K150">
        <v>0</v>
      </c>
      <c r="L150">
        <v>0</v>
      </c>
      <c r="M150">
        <v>0</v>
      </c>
      <c r="N150">
        <v>0</v>
      </c>
      <c r="O150">
        <v>0</v>
      </c>
      <c r="P150">
        <v>0</v>
      </c>
      <c r="Q150">
        <v>0</v>
      </c>
      <c r="R150">
        <v>0</v>
      </c>
      <c r="S150" t="s">
        <v>7</v>
      </c>
      <c r="T150" t="s">
        <v>7</v>
      </c>
      <c r="U150" t="s">
        <v>70</v>
      </c>
      <c r="V150">
        <v>6</v>
      </c>
      <c r="W150" t="s">
        <v>4477</v>
      </c>
      <c r="X150">
        <v>0</v>
      </c>
      <c r="Y150">
        <v>3.641</v>
      </c>
      <c r="Z150">
        <v>3.641</v>
      </c>
    </row>
    <row r="151" spans="1:26" x14ac:dyDescent="0.25">
      <c r="A151" t="s">
        <v>156</v>
      </c>
      <c r="B151">
        <v>1</v>
      </c>
      <c r="C151" t="s">
        <v>313</v>
      </c>
      <c r="D151" t="s">
        <v>5070</v>
      </c>
      <c r="E151">
        <v>0</v>
      </c>
      <c r="F151">
        <v>0</v>
      </c>
      <c r="G151">
        <v>0</v>
      </c>
      <c r="H151">
        <v>0</v>
      </c>
      <c r="I151">
        <v>0</v>
      </c>
      <c r="J151">
        <v>0</v>
      </c>
      <c r="K151">
        <v>0</v>
      </c>
      <c r="L151">
        <v>0</v>
      </c>
      <c r="M151">
        <v>0</v>
      </c>
      <c r="N151">
        <v>0</v>
      </c>
      <c r="O151">
        <v>0</v>
      </c>
      <c r="P151">
        <v>0</v>
      </c>
      <c r="Q151">
        <v>0</v>
      </c>
      <c r="R151">
        <v>0</v>
      </c>
      <c r="S151" t="s">
        <v>7</v>
      </c>
      <c r="T151" t="s">
        <v>7</v>
      </c>
      <c r="U151" t="s">
        <v>70</v>
      </c>
      <c r="V151">
        <v>6</v>
      </c>
      <c r="W151" t="s">
        <v>4477</v>
      </c>
      <c r="X151">
        <v>0</v>
      </c>
      <c r="Y151">
        <v>5.2850000000000001</v>
      </c>
      <c r="Z151">
        <v>5.2850000000000001</v>
      </c>
    </row>
    <row r="152" spans="1:26" x14ac:dyDescent="0.25">
      <c r="A152" t="s">
        <v>156</v>
      </c>
      <c r="B152">
        <v>1</v>
      </c>
      <c r="C152" t="s">
        <v>314</v>
      </c>
      <c r="D152" t="s">
        <v>5070</v>
      </c>
      <c r="E152">
        <v>0</v>
      </c>
      <c r="F152">
        <v>0</v>
      </c>
      <c r="G152">
        <v>0</v>
      </c>
      <c r="H152">
        <v>0</v>
      </c>
      <c r="I152">
        <v>0</v>
      </c>
      <c r="J152">
        <v>0</v>
      </c>
      <c r="K152">
        <v>0</v>
      </c>
      <c r="L152">
        <v>0</v>
      </c>
      <c r="M152">
        <v>0</v>
      </c>
      <c r="N152">
        <v>0</v>
      </c>
      <c r="O152">
        <v>0</v>
      </c>
      <c r="P152">
        <v>0</v>
      </c>
      <c r="Q152">
        <v>0</v>
      </c>
      <c r="R152">
        <v>0</v>
      </c>
      <c r="S152" t="s">
        <v>7</v>
      </c>
      <c r="T152" t="s">
        <v>7</v>
      </c>
      <c r="U152" t="s">
        <v>70</v>
      </c>
      <c r="V152">
        <v>6</v>
      </c>
      <c r="W152" t="s">
        <v>4477</v>
      </c>
      <c r="X152">
        <v>0</v>
      </c>
      <c r="Y152">
        <v>4.8330000000000002</v>
      </c>
      <c r="Z152">
        <v>4.8330000000000002</v>
      </c>
    </row>
    <row r="153" spans="1:26" x14ac:dyDescent="0.25">
      <c r="A153" t="s">
        <v>156</v>
      </c>
      <c r="B153">
        <v>1</v>
      </c>
      <c r="C153" t="s">
        <v>315</v>
      </c>
      <c r="D153" t="s">
        <v>5070</v>
      </c>
      <c r="E153">
        <v>0</v>
      </c>
      <c r="F153">
        <v>0</v>
      </c>
      <c r="G153">
        <v>0</v>
      </c>
      <c r="H153">
        <v>0</v>
      </c>
      <c r="I153">
        <v>0</v>
      </c>
      <c r="J153">
        <v>0</v>
      </c>
      <c r="K153">
        <v>0</v>
      </c>
      <c r="L153">
        <v>0</v>
      </c>
      <c r="M153">
        <v>0</v>
      </c>
      <c r="N153">
        <v>0</v>
      </c>
      <c r="O153">
        <v>0</v>
      </c>
      <c r="P153">
        <v>0</v>
      </c>
      <c r="Q153">
        <v>0</v>
      </c>
      <c r="R153">
        <v>0</v>
      </c>
      <c r="S153" t="s">
        <v>7</v>
      </c>
      <c r="T153" t="s">
        <v>7</v>
      </c>
      <c r="U153" t="s">
        <v>70</v>
      </c>
      <c r="V153">
        <v>6</v>
      </c>
      <c r="W153" t="s">
        <v>4477</v>
      </c>
      <c r="X153">
        <v>0</v>
      </c>
      <c r="Y153">
        <v>6.0540000000000003</v>
      </c>
      <c r="Z153">
        <v>6.0540000000000003</v>
      </c>
    </row>
    <row r="154" spans="1:26" x14ac:dyDescent="0.25">
      <c r="A154" t="s">
        <v>156</v>
      </c>
      <c r="B154">
        <v>1</v>
      </c>
      <c r="C154" t="s">
        <v>316</v>
      </c>
      <c r="D154" t="s">
        <v>5070</v>
      </c>
      <c r="E154">
        <v>0</v>
      </c>
      <c r="F154">
        <v>0</v>
      </c>
      <c r="G154">
        <v>0</v>
      </c>
      <c r="H154">
        <v>0</v>
      </c>
      <c r="I154">
        <v>0</v>
      </c>
      <c r="J154">
        <v>0</v>
      </c>
      <c r="K154">
        <v>0</v>
      </c>
      <c r="L154">
        <v>0</v>
      </c>
      <c r="M154">
        <v>0</v>
      </c>
      <c r="N154">
        <v>0</v>
      </c>
      <c r="O154">
        <v>0</v>
      </c>
      <c r="P154">
        <v>0</v>
      </c>
      <c r="Q154">
        <v>0</v>
      </c>
      <c r="R154">
        <v>0</v>
      </c>
      <c r="S154" t="s">
        <v>7</v>
      </c>
      <c r="T154" t="s">
        <v>7</v>
      </c>
      <c r="U154" t="s">
        <v>70</v>
      </c>
      <c r="V154">
        <v>6</v>
      </c>
      <c r="W154" t="s">
        <v>4477</v>
      </c>
      <c r="X154">
        <v>0</v>
      </c>
      <c r="Y154">
        <v>4.2889999999999997</v>
      </c>
      <c r="Z154">
        <v>4.2889999999999997</v>
      </c>
    </row>
    <row r="155" spans="1:26" x14ac:dyDescent="0.25">
      <c r="A155" t="s">
        <v>156</v>
      </c>
      <c r="B155">
        <v>1</v>
      </c>
      <c r="C155" t="s">
        <v>317</v>
      </c>
      <c r="D155" t="s">
        <v>5070</v>
      </c>
      <c r="E155">
        <v>54</v>
      </c>
      <c r="F155">
        <v>36</v>
      </c>
      <c r="G155">
        <v>36</v>
      </c>
      <c r="H155">
        <v>55</v>
      </c>
      <c r="I155">
        <v>36</v>
      </c>
      <c r="J155">
        <v>36</v>
      </c>
      <c r="K155">
        <v>0</v>
      </c>
      <c r="L155">
        <v>0</v>
      </c>
      <c r="M155">
        <v>0</v>
      </c>
      <c r="N155">
        <v>0</v>
      </c>
      <c r="O155">
        <v>0</v>
      </c>
      <c r="P155">
        <v>0</v>
      </c>
      <c r="Q155">
        <v>4.2166666666666668</v>
      </c>
      <c r="R155">
        <v>5.5504826666666656</v>
      </c>
      <c r="S155" t="s">
        <v>8</v>
      </c>
      <c r="T155" t="s">
        <v>84</v>
      </c>
      <c r="U155" t="s">
        <v>70</v>
      </c>
      <c r="V155">
        <v>6</v>
      </c>
      <c r="W155" t="s">
        <v>4478</v>
      </c>
      <c r="X155">
        <v>0.92508044444444426</v>
      </c>
      <c r="Y155">
        <v>0</v>
      </c>
      <c r="Z155">
        <v>5.5504826666666656</v>
      </c>
    </row>
    <row r="156" spans="1:26" x14ac:dyDescent="0.25">
      <c r="A156" t="s">
        <v>156</v>
      </c>
      <c r="B156">
        <v>1</v>
      </c>
      <c r="C156" t="s">
        <v>318</v>
      </c>
      <c r="D156" t="s">
        <v>5070</v>
      </c>
      <c r="E156">
        <v>11</v>
      </c>
      <c r="F156">
        <v>0</v>
      </c>
      <c r="G156">
        <v>10</v>
      </c>
      <c r="H156">
        <v>13</v>
      </c>
      <c r="I156">
        <v>0</v>
      </c>
      <c r="J156">
        <v>10</v>
      </c>
      <c r="K156">
        <v>0</v>
      </c>
      <c r="L156">
        <v>0</v>
      </c>
      <c r="M156">
        <v>0</v>
      </c>
      <c r="N156">
        <v>0</v>
      </c>
      <c r="O156">
        <v>0</v>
      </c>
      <c r="P156">
        <v>0</v>
      </c>
      <c r="Q156">
        <v>1.1000000000000001</v>
      </c>
      <c r="R156">
        <v>1.4479519999999997</v>
      </c>
      <c r="S156" t="s">
        <v>8</v>
      </c>
      <c r="T156" t="s">
        <v>84</v>
      </c>
      <c r="U156" t="s">
        <v>70</v>
      </c>
      <c r="V156">
        <v>6</v>
      </c>
      <c r="W156" t="s">
        <v>4478</v>
      </c>
      <c r="X156">
        <v>0.24132533333333328</v>
      </c>
      <c r="Y156">
        <v>0</v>
      </c>
      <c r="Z156">
        <v>1.4479519999999997</v>
      </c>
    </row>
    <row r="157" spans="1:26" x14ac:dyDescent="0.25">
      <c r="A157" t="s">
        <v>156</v>
      </c>
      <c r="B157">
        <v>1</v>
      </c>
      <c r="C157" t="s">
        <v>319</v>
      </c>
      <c r="D157" t="s">
        <v>5070</v>
      </c>
      <c r="E157">
        <v>0</v>
      </c>
      <c r="F157">
        <v>0</v>
      </c>
      <c r="G157">
        <v>10</v>
      </c>
      <c r="H157">
        <v>0</v>
      </c>
      <c r="I157">
        <v>0</v>
      </c>
      <c r="J157">
        <v>10</v>
      </c>
      <c r="K157">
        <v>0</v>
      </c>
      <c r="L157">
        <v>0</v>
      </c>
      <c r="M157">
        <v>0</v>
      </c>
      <c r="N157">
        <v>0</v>
      </c>
      <c r="O157">
        <v>0</v>
      </c>
      <c r="P157">
        <v>0</v>
      </c>
      <c r="Q157">
        <v>1</v>
      </c>
      <c r="R157">
        <v>1.3163199999999999</v>
      </c>
      <c r="S157" t="s">
        <v>8</v>
      </c>
      <c r="T157" t="s">
        <v>84</v>
      </c>
      <c r="U157" t="s">
        <v>70</v>
      </c>
      <c r="V157">
        <v>6</v>
      </c>
      <c r="W157" t="s">
        <v>4478</v>
      </c>
      <c r="X157">
        <v>0.21938666666666665</v>
      </c>
      <c r="Y157">
        <v>0</v>
      </c>
      <c r="Z157">
        <v>1.3163199999999999</v>
      </c>
    </row>
    <row r="158" spans="1:26" x14ac:dyDescent="0.25">
      <c r="A158" t="s">
        <v>156</v>
      </c>
      <c r="B158">
        <v>1</v>
      </c>
      <c r="C158" t="s">
        <v>320</v>
      </c>
      <c r="D158" t="s">
        <v>5070</v>
      </c>
      <c r="E158">
        <v>72</v>
      </c>
      <c r="F158">
        <v>13</v>
      </c>
      <c r="G158">
        <v>54</v>
      </c>
      <c r="H158">
        <v>74</v>
      </c>
      <c r="I158">
        <v>12</v>
      </c>
      <c r="J158">
        <v>53</v>
      </c>
      <c r="K158">
        <v>0</v>
      </c>
      <c r="L158">
        <v>0</v>
      </c>
      <c r="M158">
        <v>0</v>
      </c>
      <c r="N158">
        <v>0</v>
      </c>
      <c r="O158">
        <v>0</v>
      </c>
      <c r="P158">
        <v>0</v>
      </c>
      <c r="Q158">
        <v>4.6333333333333337</v>
      </c>
      <c r="R158">
        <v>6.0989493333333327</v>
      </c>
      <c r="S158" t="s">
        <v>8</v>
      </c>
      <c r="T158" t="s">
        <v>84</v>
      </c>
      <c r="U158" t="s">
        <v>70</v>
      </c>
      <c r="V158">
        <v>6</v>
      </c>
      <c r="W158" t="s">
        <v>4478</v>
      </c>
      <c r="X158">
        <v>1.0164915555555554</v>
      </c>
      <c r="Y158">
        <v>0</v>
      </c>
      <c r="Z158">
        <v>6.0989493333333327</v>
      </c>
    </row>
    <row r="159" spans="1:26" x14ac:dyDescent="0.25">
      <c r="A159" t="s">
        <v>156</v>
      </c>
      <c r="B159">
        <v>1</v>
      </c>
      <c r="C159" t="s">
        <v>321</v>
      </c>
      <c r="D159" t="s">
        <v>5070</v>
      </c>
      <c r="E159">
        <v>0</v>
      </c>
      <c r="F159">
        <v>36</v>
      </c>
      <c r="G159">
        <v>47</v>
      </c>
      <c r="H159">
        <v>0</v>
      </c>
      <c r="I159">
        <v>17</v>
      </c>
      <c r="J159">
        <v>46</v>
      </c>
      <c r="K159">
        <v>0</v>
      </c>
      <c r="L159">
        <v>0</v>
      </c>
      <c r="M159">
        <v>0</v>
      </c>
      <c r="N159">
        <v>0</v>
      </c>
      <c r="O159">
        <v>0</v>
      </c>
      <c r="P159">
        <v>0</v>
      </c>
      <c r="Q159">
        <v>3.65</v>
      </c>
      <c r="R159">
        <v>4.8045680000000006</v>
      </c>
      <c r="S159" t="s">
        <v>8</v>
      </c>
      <c r="T159" t="s">
        <v>269</v>
      </c>
      <c r="U159" t="s">
        <v>70</v>
      </c>
      <c r="V159">
        <v>6</v>
      </c>
      <c r="W159" t="s">
        <v>4478</v>
      </c>
      <c r="X159">
        <v>0.80076133333333344</v>
      </c>
      <c r="Y159">
        <v>0</v>
      </c>
      <c r="Z159">
        <v>4.8045680000000006</v>
      </c>
    </row>
    <row r="160" spans="1:26" x14ac:dyDescent="0.25">
      <c r="A160" t="s">
        <v>156</v>
      </c>
      <c r="B160">
        <v>1</v>
      </c>
      <c r="C160" t="s">
        <v>322</v>
      </c>
      <c r="D160" t="s">
        <v>5070</v>
      </c>
      <c r="E160">
        <v>0</v>
      </c>
      <c r="F160">
        <v>0</v>
      </c>
      <c r="G160">
        <v>10</v>
      </c>
      <c r="H160">
        <v>0</v>
      </c>
      <c r="I160">
        <v>0</v>
      </c>
      <c r="J160">
        <v>10</v>
      </c>
      <c r="K160">
        <v>0</v>
      </c>
      <c r="L160">
        <v>0</v>
      </c>
      <c r="M160">
        <v>0</v>
      </c>
      <c r="N160">
        <v>0</v>
      </c>
      <c r="O160">
        <v>0</v>
      </c>
      <c r="P160">
        <v>0</v>
      </c>
      <c r="Q160">
        <v>1</v>
      </c>
      <c r="R160">
        <v>1.3163199999999999</v>
      </c>
      <c r="S160" t="s">
        <v>8</v>
      </c>
      <c r="T160" t="s">
        <v>269</v>
      </c>
      <c r="U160" t="s">
        <v>70</v>
      </c>
      <c r="V160">
        <v>6</v>
      </c>
      <c r="W160" t="s">
        <v>4478</v>
      </c>
      <c r="X160">
        <v>0.21938666666666665</v>
      </c>
      <c r="Y160">
        <v>0</v>
      </c>
      <c r="Z160">
        <v>1.3163199999999999</v>
      </c>
    </row>
    <row r="161" spans="1:26" x14ac:dyDescent="0.25">
      <c r="A161" t="s">
        <v>156</v>
      </c>
      <c r="B161">
        <v>1</v>
      </c>
      <c r="C161" t="s">
        <v>323</v>
      </c>
      <c r="D161" t="s">
        <v>5070</v>
      </c>
      <c r="E161">
        <v>0</v>
      </c>
      <c r="F161">
        <v>0</v>
      </c>
      <c r="G161">
        <v>0</v>
      </c>
      <c r="H161">
        <v>0</v>
      </c>
      <c r="I161">
        <v>0</v>
      </c>
      <c r="J161">
        <v>0</v>
      </c>
      <c r="K161">
        <v>0</v>
      </c>
      <c r="L161">
        <v>0</v>
      </c>
      <c r="M161">
        <v>0</v>
      </c>
      <c r="N161">
        <v>0</v>
      </c>
      <c r="O161">
        <v>0</v>
      </c>
      <c r="P161">
        <v>0</v>
      </c>
      <c r="Q161">
        <v>0</v>
      </c>
      <c r="R161">
        <v>0</v>
      </c>
      <c r="S161" t="s">
        <v>8</v>
      </c>
      <c r="T161" t="s">
        <v>269</v>
      </c>
      <c r="U161" t="s">
        <v>100</v>
      </c>
      <c r="V161">
        <v>6</v>
      </c>
      <c r="W161" t="s">
        <v>4478</v>
      </c>
      <c r="X161">
        <v>0</v>
      </c>
      <c r="Y161">
        <v>0</v>
      </c>
      <c r="Z161">
        <v>0</v>
      </c>
    </row>
    <row r="162" spans="1:26" x14ac:dyDescent="0.25">
      <c r="A162" t="s">
        <v>156</v>
      </c>
      <c r="B162">
        <v>1</v>
      </c>
      <c r="C162" t="s">
        <v>324</v>
      </c>
      <c r="D162" t="s">
        <v>5070</v>
      </c>
      <c r="E162">
        <v>0</v>
      </c>
      <c r="F162">
        <v>0</v>
      </c>
      <c r="G162">
        <v>0</v>
      </c>
      <c r="H162">
        <v>0</v>
      </c>
      <c r="I162">
        <v>0</v>
      </c>
      <c r="J162">
        <v>0</v>
      </c>
      <c r="K162">
        <v>0</v>
      </c>
      <c r="L162">
        <v>0</v>
      </c>
      <c r="M162">
        <v>0</v>
      </c>
      <c r="N162">
        <v>0</v>
      </c>
      <c r="O162">
        <v>0</v>
      </c>
      <c r="P162">
        <v>0</v>
      </c>
      <c r="Q162">
        <v>0</v>
      </c>
      <c r="R162">
        <v>0</v>
      </c>
      <c r="S162" t="s">
        <v>8</v>
      </c>
      <c r="T162" t="s">
        <v>84</v>
      </c>
      <c r="U162" t="s">
        <v>100</v>
      </c>
      <c r="V162">
        <v>6</v>
      </c>
      <c r="W162" t="s">
        <v>4478</v>
      </c>
      <c r="X162">
        <v>0</v>
      </c>
      <c r="Y162">
        <v>0</v>
      </c>
      <c r="Z162">
        <v>0</v>
      </c>
    </row>
    <row r="163" spans="1:26" x14ac:dyDescent="0.25">
      <c r="A163" t="s">
        <v>156</v>
      </c>
      <c r="B163">
        <v>1</v>
      </c>
      <c r="C163" t="s">
        <v>325</v>
      </c>
      <c r="D163" t="s">
        <v>5070</v>
      </c>
      <c r="E163">
        <v>0</v>
      </c>
      <c r="F163">
        <v>0</v>
      </c>
      <c r="G163">
        <v>10</v>
      </c>
      <c r="H163">
        <v>0</v>
      </c>
      <c r="I163">
        <v>0</v>
      </c>
      <c r="J163">
        <v>10</v>
      </c>
      <c r="K163">
        <v>0</v>
      </c>
      <c r="L163">
        <v>0</v>
      </c>
      <c r="M163">
        <v>0</v>
      </c>
      <c r="N163">
        <v>0</v>
      </c>
      <c r="O163">
        <v>0</v>
      </c>
      <c r="P163">
        <v>0</v>
      </c>
      <c r="Q163">
        <v>1</v>
      </c>
      <c r="R163">
        <v>1.3163199999999999</v>
      </c>
      <c r="S163" t="s">
        <v>8</v>
      </c>
      <c r="T163" t="s">
        <v>84</v>
      </c>
      <c r="U163" t="s">
        <v>70</v>
      </c>
      <c r="V163">
        <v>6</v>
      </c>
      <c r="W163" t="s">
        <v>4478</v>
      </c>
      <c r="X163">
        <v>0.21938666666666665</v>
      </c>
      <c r="Y163">
        <v>0</v>
      </c>
      <c r="Z163">
        <v>1.3163199999999999</v>
      </c>
    </row>
    <row r="164" spans="1:26" x14ac:dyDescent="0.25">
      <c r="A164" t="s">
        <v>156</v>
      </c>
      <c r="B164">
        <v>1</v>
      </c>
      <c r="C164" t="s">
        <v>326</v>
      </c>
      <c r="D164" t="s">
        <v>5070</v>
      </c>
      <c r="E164">
        <v>0</v>
      </c>
      <c r="F164">
        <v>0</v>
      </c>
      <c r="G164">
        <v>49</v>
      </c>
      <c r="H164">
        <v>0</v>
      </c>
      <c r="I164">
        <v>0</v>
      </c>
      <c r="J164">
        <v>51</v>
      </c>
      <c r="K164">
        <v>0</v>
      </c>
      <c r="L164">
        <v>0</v>
      </c>
      <c r="M164">
        <v>0</v>
      </c>
      <c r="N164">
        <v>0</v>
      </c>
      <c r="O164">
        <v>0</v>
      </c>
      <c r="P164">
        <v>0</v>
      </c>
      <c r="Q164">
        <v>5</v>
      </c>
      <c r="R164">
        <v>6.5815999999999999</v>
      </c>
      <c r="S164" t="s">
        <v>8</v>
      </c>
      <c r="T164" t="s">
        <v>84</v>
      </c>
      <c r="U164" t="s">
        <v>70</v>
      </c>
      <c r="V164">
        <v>6</v>
      </c>
      <c r="W164" t="s">
        <v>4478</v>
      </c>
      <c r="X164">
        <v>1.0969333333333333</v>
      </c>
      <c r="Y164">
        <v>0</v>
      </c>
      <c r="Z164">
        <v>6.5815999999999999</v>
      </c>
    </row>
    <row r="165" spans="1:26" x14ac:dyDescent="0.25">
      <c r="A165" t="s">
        <v>156</v>
      </c>
      <c r="B165">
        <v>1</v>
      </c>
      <c r="C165" t="s">
        <v>327</v>
      </c>
      <c r="D165" t="s">
        <v>5070</v>
      </c>
      <c r="E165">
        <v>0</v>
      </c>
      <c r="F165">
        <v>0</v>
      </c>
      <c r="G165">
        <v>10</v>
      </c>
      <c r="H165">
        <v>0</v>
      </c>
      <c r="I165">
        <v>0</v>
      </c>
      <c r="J165">
        <v>10</v>
      </c>
      <c r="K165">
        <v>0</v>
      </c>
      <c r="L165">
        <v>0</v>
      </c>
      <c r="M165">
        <v>0</v>
      </c>
      <c r="N165">
        <v>0</v>
      </c>
      <c r="O165">
        <v>0</v>
      </c>
      <c r="P165">
        <v>0</v>
      </c>
      <c r="Q165">
        <v>1</v>
      </c>
      <c r="R165">
        <v>1.3163199999999999</v>
      </c>
      <c r="S165" t="s">
        <v>8</v>
      </c>
      <c r="T165" t="s">
        <v>84</v>
      </c>
      <c r="U165" t="s">
        <v>70</v>
      </c>
      <c r="V165">
        <v>6</v>
      </c>
      <c r="W165" t="s">
        <v>4478</v>
      </c>
      <c r="X165">
        <v>0.21938666666666665</v>
      </c>
      <c r="Y165">
        <v>0</v>
      </c>
      <c r="Z165">
        <v>1.3163199999999999</v>
      </c>
    </row>
    <row r="166" spans="1:26" x14ac:dyDescent="0.25">
      <c r="A166" t="s">
        <v>156</v>
      </c>
      <c r="B166">
        <v>1</v>
      </c>
      <c r="C166" t="s">
        <v>328</v>
      </c>
      <c r="D166" t="s">
        <v>5070</v>
      </c>
      <c r="E166">
        <v>43</v>
      </c>
      <c r="F166">
        <v>57</v>
      </c>
      <c r="G166">
        <v>48</v>
      </c>
      <c r="H166">
        <v>31</v>
      </c>
      <c r="I166">
        <v>49</v>
      </c>
      <c r="J166">
        <v>47</v>
      </c>
      <c r="K166">
        <v>0</v>
      </c>
      <c r="L166">
        <v>0</v>
      </c>
      <c r="M166">
        <v>0</v>
      </c>
      <c r="N166">
        <v>0</v>
      </c>
      <c r="O166">
        <v>0</v>
      </c>
      <c r="P166">
        <v>0</v>
      </c>
      <c r="Q166">
        <v>4.5833333333333339</v>
      </c>
      <c r="R166">
        <v>6.0331333333333328</v>
      </c>
      <c r="S166" t="s">
        <v>8</v>
      </c>
      <c r="T166" t="s">
        <v>87</v>
      </c>
      <c r="U166" t="s">
        <v>70</v>
      </c>
      <c r="V166">
        <v>6</v>
      </c>
      <c r="W166" t="s">
        <v>4479</v>
      </c>
      <c r="X166">
        <v>1.0055222222222222</v>
      </c>
      <c r="Y166">
        <v>0</v>
      </c>
      <c r="Z166">
        <v>6.0331333333333328</v>
      </c>
    </row>
    <row r="167" spans="1:26" x14ac:dyDescent="0.25">
      <c r="A167" t="s">
        <v>156</v>
      </c>
      <c r="B167">
        <v>1</v>
      </c>
      <c r="C167" t="s">
        <v>329</v>
      </c>
      <c r="D167" t="s">
        <v>5070</v>
      </c>
      <c r="E167">
        <v>52</v>
      </c>
      <c r="F167">
        <v>49</v>
      </c>
      <c r="G167">
        <v>26</v>
      </c>
      <c r="H167">
        <v>30</v>
      </c>
      <c r="I167">
        <v>49</v>
      </c>
      <c r="J167">
        <v>26</v>
      </c>
      <c r="K167">
        <v>0</v>
      </c>
      <c r="L167">
        <v>0</v>
      </c>
      <c r="M167">
        <v>0</v>
      </c>
      <c r="N167">
        <v>0</v>
      </c>
      <c r="O167">
        <v>0</v>
      </c>
      <c r="P167">
        <v>0</v>
      </c>
      <c r="Q167">
        <v>3.8666666666666663</v>
      </c>
      <c r="R167">
        <v>5.0897706666666664</v>
      </c>
      <c r="S167" t="s">
        <v>8</v>
      </c>
      <c r="T167" t="s">
        <v>87</v>
      </c>
      <c r="U167" t="s">
        <v>70</v>
      </c>
      <c r="V167">
        <v>6</v>
      </c>
      <c r="W167" t="s">
        <v>4479</v>
      </c>
      <c r="X167">
        <v>0.84829511111111111</v>
      </c>
      <c r="Y167">
        <v>0</v>
      </c>
      <c r="Z167">
        <v>5.0897706666666664</v>
      </c>
    </row>
    <row r="168" spans="1:26" x14ac:dyDescent="0.25">
      <c r="A168" t="s">
        <v>156</v>
      </c>
      <c r="B168">
        <v>1</v>
      </c>
      <c r="C168" t="s">
        <v>330</v>
      </c>
      <c r="D168" t="s">
        <v>5070</v>
      </c>
      <c r="E168">
        <v>42</v>
      </c>
      <c r="F168">
        <v>51</v>
      </c>
      <c r="G168">
        <v>12</v>
      </c>
      <c r="H168">
        <v>30</v>
      </c>
      <c r="I168">
        <v>45</v>
      </c>
      <c r="J168">
        <v>12</v>
      </c>
      <c r="K168">
        <v>0</v>
      </c>
      <c r="L168">
        <v>0</v>
      </c>
      <c r="M168">
        <v>0</v>
      </c>
      <c r="N168">
        <v>0</v>
      </c>
      <c r="O168">
        <v>0</v>
      </c>
      <c r="P168">
        <v>0</v>
      </c>
      <c r="Q168">
        <v>3.2</v>
      </c>
      <c r="R168">
        <v>4.212224</v>
      </c>
      <c r="S168" t="s">
        <v>8</v>
      </c>
      <c r="T168" t="s">
        <v>87</v>
      </c>
      <c r="U168" t="s">
        <v>70</v>
      </c>
      <c r="V168">
        <v>6</v>
      </c>
      <c r="W168" t="s">
        <v>4479</v>
      </c>
      <c r="X168">
        <v>0.70203733333333329</v>
      </c>
      <c r="Y168">
        <v>0</v>
      </c>
      <c r="Z168">
        <v>4.212224</v>
      </c>
    </row>
    <row r="169" spans="1:26" x14ac:dyDescent="0.25">
      <c r="A169" t="s">
        <v>156</v>
      </c>
      <c r="B169">
        <v>1</v>
      </c>
      <c r="C169" t="s">
        <v>331</v>
      </c>
      <c r="D169" t="s">
        <v>5070</v>
      </c>
      <c r="E169">
        <v>37</v>
      </c>
      <c r="F169">
        <v>36</v>
      </c>
      <c r="G169">
        <v>19</v>
      </c>
      <c r="H169">
        <v>37</v>
      </c>
      <c r="I169">
        <v>33</v>
      </c>
      <c r="J169">
        <v>17</v>
      </c>
      <c r="K169">
        <v>0</v>
      </c>
      <c r="L169">
        <v>0</v>
      </c>
      <c r="M169">
        <v>0</v>
      </c>
      <c r="N169">
        <v>0</v>
      </c>
      <c r="O169">
        <v>0</v>
      </c>
      <c r="P169">
        <v>0</v>
      </c>
      <c r="Q169">
        <v>2.9833333333333334</v>
      </c>
      <c r="R169">
        <v>3.9270213333333333</v>
      </c>
      <c r="S169" t="s">
        <v>8</v>
      </c>
      <c r="T169" t="s">
        <v>87</v>
      </c>
      <c r="U169" t="s">
        <v>70</v>
      </c>
      <c r="V169">
        <v>6</v>
      </c>
      <c r="W169" t="s">
        <v>4479</v>
      </c>
      <c r="X169">
        <v>0.65450355555555551</v>
      </c>
      <c r="Y169">
        <v>0</v>
      </c>
      <c r="Z169">
        <v>3.9270213333333337</v>
      </c>
    </row>
    <row r="170" spans="1:26" x14ac:dyDescent="0.25">
      <c r="A170" t="s">
        <v>156</v>
      </c>
      <c r="B170">
        <v>1</v>
      </c>
      <c r="C170" t="s">
        <v>332</v>
      </c>
      <c r="D170" t="s">
        <v>5070</v>
      </c>
      <c r="E170">
        <v>41</v>
      </c>
      <c r="F170">
        <v>54</v>
      </c>
      <c r="G170">
        <v>30</v>
      </c>
      <c r="H170">
        <v>30</v>
      </c>
      <c r="I170">
        <v>54</v>
      </c>
      <c r="J170">
        <v>37</v>
      </c>
      <c r="K170">
        <v>0</v>
      </c>
      <c r="L170">
        <v>0</v>
      </c>
      <c r="M170">
        <v>0</v>
      </c>
      <c r="N170">
        <v>0</v>
      </c>
      <c r="O170">
        <v>0</v>
      </c>
      <c r="P170">
        <v>0</v>
      </c>
      <c r="Q170">
        <v>4.0999999999999996</v>
      </c>
      <c r="R170">
        <v>5.3969119999999995</v>
      </c>
      <c r="S170" t="s">
        <v>8</v>
      </c>
      <c r="T170" t="s">
        <v>87</v>
      </c>
      <c r="U170" t="s">
        <v>70</v>
      </c>
      <c r="V170">
        <v>6</v>
      </c>
      <c r="W170" t="s">
        <v>4479</v>
      </c>
      <c r="X170">
        <v>0.89948533333333325</v>
      </c>
      <c r="Y170">
        <v>0</v>
      </c>
      <c r="Z170">
        <v>5.3969119999999995</v>
      </c>
    </row>
    <row r="171" spans="1:26" x14ac:dyDescent="0.25">
      <c r="A171" t="s">
        <v>156</v>
      </c>
      <c r="B171">
        <v>1</v>
      </c>
      <c r="C171" t="s">
        <v>333</v>
      </c>
      <c r="D171" t="s">
        <v>5070</v>
      </c>
      <c r="E171">
        <v>35</v>
      </c>
      <c r="F171">
        <v>47</v>
      </c>
      <c r="G171">
        <v>39</v>
      </c>
      <c r="H171">
        <v>35</v>
      </c>
      <c r="I171">
        <v>55</v>
      </c>
      <c r="J171">
        <v>40</v>
      </c>
      <c r="K171">
        <v>0</v>
      </c>
      <c r="L171">
        <v>0</v>
      </c>
      <c r="M171">
        <v>0</v>
      </c>
      <c r="N171">
        <v>0</v>
      </c>
      <c r="O171">
        <v>0</v>
      </c>
      <c r="P171">
        <v>0</v>
      </c>
      <c r="Q171">
        <v>4.1833333333333336</v>
      </c>
      <c r="R171">
        <v>5.5066053333333329</v>
      </c>
      <c r="S171" t="s">
        <v>8</v>
      </c>
      <c r="T171" t="s">
        <v>87</v>
      </c>
      <c r="U171" t="s">
        <v>70</v>
      </c>
      <c r="V171">
        <v>6</v>
      </c>
      <c r="W171" t="s">
        <v>4479</v>
      </c>
      <c r="X171">
        <v>0.91776755555555545</v>
      </c>
      <c r="Y171">
        <v>0</v>
      </c>
      <c r="Z171">
        <v>5.5066053333333329</v>
      </c>
    </row>
    <row r="172" spans="1:26" x14ac:dyDescent="0.25">
      <c r="A172" t="s">
        <v>156</v>
      </c>
      <c r="B172">
        <v>1</v>
      </c>
      <c r="C172" t="s">
        <v>334</v>
      </c>
      <c r="D172" t="s">
        <v>5070</v>
      </c>
      <c r="E172">
        <v>35</v>
      </c>
      <c r="F172">
        <v>43</v>
      </c>
      <c r="G172">
        <v>27</v>
      </c>
      <c r="H172">
        <v>36</v>
      </c>
      <c r="I172">
        <v>45</v>
      </c>
      <c r="J172">
        <v>26</v>
      </c>
      <c r="K172">
        <v>0</v>
      </c>
      <c r="L172">
        <v>0</v>
      </c>
      <c r="M172">
        <v>0</v>
      </c>
      <c r="N172">
        <v>0</v>
      </c>
      <c r="O172">
        <v>0</v>
      </c>
      <c r="P172">
        <v>0</v>
      </c>
      <c r="Q172">
        <v>3.5333333333333337</v>
      </c>
      <c r="R172">
        <v>4.6509973333333328</v>
      </c>
      <c r="S172" t="s">
        <v>8</v>
      </c>
      <c r="T172" t="s">
        <v>87</v>
      </c>
      <c r="U172" t="s">
        <v>70</v>
      </c>
      <c r="V172">
        <v>6</v>
      </c>
      <c r="W172" t="s">
        <v>4479</v>
      </c>
      <c r="X172">
        <v>0.77516622222222209</v>
      </c>
      <c r="Y172">
        <v>0</v>
      </c>
      <c r="Z172">
        <v>4.6509973333333328</v>
      </c>
    </row>
    <row r="173" spans="1:26" x14ac:dyDescent="0.25">
      <c r="A173" t="s">
        <v>156</v>
      </c>
      <c r="B173">
        <v>1</v>
      </c>
      <c r="C173" t="s">
        <v>335</v>
      </c>
      <c r="D173" t="s">
        <v>5070</v>
      </c>
      <c r="E173">
        <v>35</v>
      </c>
      <c r="F173">
        <v>37</v>
      </c>
      <c r="G173">
        <v>21</v>
      </c>
      <c r="H173">
        <v>35</v>
      </c>
      <c r="I173">
        <v>34</v>
      </c>
      <c r="J173">
        <v>22</v>
      </c>
      <c r="K173">
        <v>0</v>
      </c>
      <c r="L173">
        <v>0</v>
      </c>
      <c r="M173">
        <v>0</v>
      </c>
      <c r="N173">
        <v>0</v>
      </c>
      <c r="O173">
        <v>0</v>
      </c>
      <c r="P173">
        <v>0</v>
      </c>
      <c r="Q173">
        <v>3.0666666666666669</v>
      </c>
      <c r="R173">
        <v>4.0367146666666667</v>
      </c>
      <c r="S173" t="s">
        <v>8</v>
      </c>
      <c r="T173" t="s">
        <v>87</v>
      </c>
      <c r="U173" t="s">
        <v>70</v>
      </c>
      <c r="V173">
        <v>6</v>
      </c>
      <c r="W173" t="s">
        <v>4479</v>
      </c>
      <c r="X173">
        <v>0.67278577777777782</v>
      </c>
      <c r="Y173">
        <v>0</v>
      </c>
      <c r="Z173">
        <v>4.0367146666666667</v>
      </c>
    </row>
    <row r="174" spans="1:26" x14ac:dyDescent="0.25">
      <c r="A174" t="s">
        <v>156</v>
      </c>
      <c r="B174">
        <v>1</v>
      </c>
      <c r="C174" t="s">
        <v>336</v>
      </c>
      <c r="D174" t="s">
        <v>5070</v>
      </c>
      <c r="E174">
        <v>37</v>
      </c>
      <c r="F174">
        <v>44</v>
      </c>
      <c r="G174">
        <v>11</v>
      </c>
      <c r="H174">
        <v>32</v>
      </c>
      <c r="I174">
        <v>47</v>
      </c>
      <c r="J174">
        <v>12</v>
      </c>
      <c r="K174">
        <v>0</v>
      </c>
      <c r="L174">
        <v>0</v>
      </c>
      <c r="M174">
        <v>0</v>
      </c>
      <c r="N174">
        <v>0</v>
      </c>
      <c r="O174">
        <v>0</v>
      </c>
      <c r="P174">
        <v>0</v>
      </c>
      <c r="Q174">
        <v>3.05</v>
      </c>
      <c r="R174">
        <v>4.0147759999999995</v>
      </c>
      <c r="S174" t="s">
        <v>8</v>
      </c>
      <c r="T174" t="s">
        <v>87</v>
      </c>
      <c r="U174" t="s">
        <v>70</v>
      </c>
      <c r="V174">
        <v>6</v>
      </c>
      <c r="W174" t="s">
        <v>4479</v>
      </c>
      <c r="X174">
        <v>0.66912933333333324</v>
      </c>
      <c r="Y174">
        <v>0</v>
      </c>
      <c r="Z174">
        <v>4.0147759999999995</v>
      </c>
    </row>
    <row r="175" spans="1:26" x14ac:dyDescent="0.25">
      <c r="A175" t="s">
        <v>156</v>
      </c>
      <c r="B175">
        <v>1</v>
      </c>
      <c r="C175" t="s">
        <v>337</v>
      </c>
      <c r="D175" t="s">
        <v>5070</v>
      </c>
      <c r="E175">
        <v>48</v>
      </c>
      <c r="F175">
        <v>31</v>
      </c>
      <c r="G175">
        <v>24</v>
      </c>
      <c r="H175">
        <v>44</v>
      </c>
      <c r="I175">
        <v>39</v>
      </c>
      <c r="J175">
        <v>24</v>
      </c>
      <c r="K175">
        <v>0</v>
      </c>
      <c r="L175">
        <v>0</v>
      </c>
      <c r="M175">
        <v>0</v>
      </c>
      <c r="N175">
        <v>0</v>
      </c>
      <c r="O175">
        <v>0</v>
      </c>
      <c r="P175">
        <v>0</v>
      </c>
      <c r="Q175">
        <v>3.5</v>
      </c>
      <c r="R175">
        <v>4.6071200000000001</v>
      </c>
      <c r="S175" t="s">
        <v>8</v>
      </c>
      <c r="T175" t="s">
        <v>87</v>
      </c>
      <c r="U175" t="s">
        <v>70</v>
      </c>
      <c r="V175">
        <v>6</v>
      </c>
      <c r="W175" t="s">
        <v>4479</v>
      </c>
      <c r="X175">
        <v>0.76785333333333339</v>
      </c>
      <c r="Y175">
        <v>0</v>
      </c>
      <c r="Z175">
        <v>4.6071200000000001</v>
      </c>
    </row>
    <row r="176" spans="1:26" x14ac:dyDescent="0.25">
      <c r="A176" t="s">
        <v>156</v>
      </c>
      <c r="B176">
        <v>1</v>
      </c>
      <c r="C176" t="s">
        <v>338</v>
      </c>
      <c r="D176" t="s">
        <v>5070</v>
      </c>
      <c r="E176">
        <v>24</v>
      </c>
      <c r="F176">
        <v>47</v>
      </c>
      <c r="G176">
        <v>44</v>
      </c>
      <c r="H176">
        <v>45</v>
      </c>
      <c r="I176">
        <v>47</v>
      </c>
      <c r="J176">
        <v>43</v>
      </c>
      <c r="K176">
        <v>0</v>
      </c>
      <c r="L176">
        <v>0</v>
      </c>
      <c r="M176">
        <v>0</v>
      </c>
      <c r="N176">
        <v>0</v>
      </c>
      <c r="O176">
        <v>0</v>
      </c>
      <c r="P176">
        <v>0</v>
      </c>
      <c r="Q176">
        <v>4.1666666666666661</v>
      </c>
      <c r="R176">
        <v>5.4846666666666657</v>
      </c>
      <c r="S176" t="s">
        <v>8</v>
      </c>
      <c r="T176" t="s">
        <v>87</v>
      </c>
      <c r="U176" t="s">
        <v>70</v>
      </c>
      <c r="V176">
        <v>6</v>
      </c>
      <c r="W176" t="s">
        <v>4479</v>
      </c>
      <c r="X176">
        <v>0.91411111111111099</v>
      </c>
      <c r="Y176">
        <v>0</v>
      </c>
      <c r="Z176">
        <v>5.4846666666666657</v>
      </c>
    </row>
    <row r="177" spans="1:26" x14ac:dyDescent="0.25">
      <c r="A177" t="s">
        <v>156</v>
      </c>
      <c r="B177">
        <v>1</v>
      </c>
      <c r="C177" t="s">
        <v>339</v>
      </c>
      <c r="D177" t="s">
        <v>5070</v>
      </c>
      <c r="E177">
        <v>19</v>
      </c>
      <c r="F177">
        <v>29</v>
      </c>
      <c r="G177">
        <v>57</v>
      </c>
      <c r="H177">
        <v>19</v>
      </c>
      <c r="I177">
        <v>30</v>
      </c>
      <c r="J177">
        <v>56</v>
      </c>
      <c r="K177">
        <v>0</v>
      </c>
      <c r="L177">
        <v>0</v>
      </c>
      <c r="M177">
        <v>0</v>
      </c>
      <c r="N177">
        <v>0</v>
      </c>
      <c r="O177">
        <v>0</v>
      </c>
      <c r="P177">
        <v>0</v>
      </c>
      <c r="Q177">
        <v>3.5</v>
      </c>
      <c r="R177">
        <v>4.6071200000000001</v>
      </c>
      <c r="S177" t="s">
        <v>9</v>
      </c>
      <c r="T177" t="s">
        <v>269</v>
      </c>
      <c r="U177" t="s">
        <v>70</v>
      </c>
      <c r="V177">
        <v>4.5999999999999996</v>
      </c>
      <c r="W177" t="s">
        <v>4480</v>
      </c>
      <c r="X177">
        <v>1.0015478260869566</v>
      </c>
      <c r="Y177">
        <v>0</v>
      </c>
      <c r="Z177">
        <v>4.6071200000000001</v>
      </c>
    </row>
    <row r="178" spans="1:26" x14ac:dyDescent="0.25">
      <c r="A178" t="s">
        <v>156</v>
      </c>
      <c r="B178">
        <v>1</v>
      </c>
      <c r="C178" t="s">
        <v>340</v>
      </c>
      <c r="D178" t="s">
        <v>5070</v>
      </c>
      <c r="E178">
        <v>22</v>
      </c>
      <c r="F178">
        <v>22</v>
      </c>
      <c r="G178">
        <v>19</v>
      </c>
      <c r="H178">
        <v>17</v>
      </c>
      <c r="I178">
        <v>18</v>
      </c>
      <c r="J178">
        <v>16</v>
      </c>
      <c r="K178">
        <v>0</v>
      </c>
      <c r="L178">
        <v>0</v>
      </c>
      <c r="M178">
        <v>0</v>
      </c>
      <c r="N178">
        <v>0</v>
      </c>
      <c r="O178">
        <v>0</v>
      </c>
      <c r="P178">
        <v>0</v>
      </c>
      <c r="Q178">
        <v>1.9</v>
      </c>
      <c r="R178">
        <v>2.5010079999999997</v>
      </c>
      <c r="S178" t="s">
        <v>5</v>
      </c>
      <c r="T178" t="s">
        <v>2</v>
      </c>
      <c r="U178" t="s">
        <v>70</v>
      </c>
      <c r="V178">
        <v>9.1</v>
      </c>
      <c r="W178" t="s">
        <v>4480</v>
      </c>
      <c r="X178">
        <v>0.27483604395604394</v>
      </c>
      <c r="Y178">
        <v>0</v>
      </c>
      <c r="Z178">
        <v>2.5010079999999997</v>
      </c>
    </row>
    <row r="179" spans="1:26" x14ac:dyDescent="0.25">
      <c r="A179" t="s">
        <v>156</v>
      </c>
      <c r="B179">
        <v>1</v>
      </c>
      <c r="C179" t="s">
        <v>341</v>
      </c>
      <c r="D179" t="s">
        <v>5070</v>
      </c>
      <c r="E179">
        <v>18</v>
      </c>
      <c r="F179">
        <v>18</v>
      </c>
      <c r="G179">
        <v>23</v>
      </c>
      <c r="H179">
        <v>20</v>
      </c>
      <c r="I179">
        <v>23</v>
      </c>
      <c r="J179">
        <v>20</v>
      </c>
      <c r="K179">
        <v>0</v>
      </c>
      <c r="L179">
        <v>0</v>
      </c>
      <c r="M179">
        <v>0</v>
      </c>
      <c r="N179">
        <v>0</v>
      </c>
      <c r="O179">
        <v>0</v>
      </c>
      <c r="P179">
        <v>0</v>
      </c>
      <c r="Q179">
        <v>2.0333333333333332</v>
      </c>
      <c r="R179">
        <v>2.6765173333333334</v>
      </c>
      <c r="S179" t="s">
        <v>5</v>
      </c>
      <c r="T179" t="s">
        <v>2</v>
      </c>
      <c r="U179" t="s">
        <v>70</v>
      </c>
      <c r="V179">
        <v>9.1</v>
      </c>
      <c r="W179" t="s">
        <v>4480</v>
      </c>
      <c r="X179">
        <v>0.2941227838827839</v>
      </c>
      <c r="Y179">
        <v>0</v>
      </c>
      <c r="Z179">
        <v>2.6765173333333334</v>
      </c>
    </row>
    <row r="180" spans="1:26" x14ac:dyDescent="0.25">
      <c r="A180" t="s">
        <v>156</v>
      </c>
      <c r="B180">
        <v>1</v>
      </c>
      <c r="C180" t="s">
        <v>342</v>
      </c>
      <c r="D180" t="s">
        <v>5070</v>
      </c>
      <c r="E180">
        <v>0</v>
      </c>
      <c r="F180">
        <v>0</v>
      </c>
      <c r="G180">
        <v>10</v>
      </c>
      <c r="H180">
        <v>0</v>
      </c>
      <c r="I180">
        <v>0</v>
      </c>
      <c r="J180">
        <v>10</v>
      </c>
      <c r="K180">
        <v>0</v>
      </c>
      <c r="L180">
        <v>0</v>
      </c>
      <c r="M180">
        <v>0</v>
      </c>
      <c r="N180">
        <v>0</v>
      </c>
      <c r="O180">
        <v>0</v>
      </c>
      <c r="P180">
        <v>0</v>
      </c>
      <c r="Q180">
        <v>1</v>
      </c>
      <c r="R180">
        <v>1.3163199999999999</v>
      </c>
      <c r="S180" t="s">
        <v>8</v>
      </c>
      <c r="T180" t="s">
        <v>282</v>
      </c>
      <c r="U180" t="s">
        <v>70</v>
      </c>
      <c r="V180">
        <v>6</v>
      </c>
      <c r="W180" t="s">
        <v>4480</v>
      </c>
      <c r="X180">
        <v>0.21938666666666665</v>
      </c>
      <c r="Y180">
        <v>0</v>
      </c>
      <c r="Z180">
        <v>1.3163199999999999</v>
      </c>
    </row>
    <row r="181" spans="1:26" x14ac:dyDescent="0.25">
      <c r="A181" t="s">
        <v>156</v>
      </c>
      <c r="B181">
        <v>1</v>
      </c>
      <c r="C181" t="s">
        <v>343</v>
      </c>
      <c r="D181" t="s">
        <v>5070</v>
      </c>
      <c r="E181">
        <v>0</v>
      </c>
      <c r="F181">
        <v>0</v>
      </c>
      <c r="G181">
        <v>0</v>
      </c>
      <c r="H181">
        <v>0</v>
      </c>
      <c r="I181">
        <v>0</v>
      </c>
      <c r="J181">
        <v>0</v>
      </c>
      <c r="K181">
        <v>0</v>
      </c>
      <c r="L181">
        <v>0</v>
      </c>
      <c r="M181">
        <v>0</v>
      </c>
      <c r="N181">
        <v>0</v>
      </c>
      <c r="O181">
        <v>0</v>
      </c>
      <c r="P181">
        <v>0</v>
      </c>
      <c r="Q181">
        <v>0</v>
      </c>
      <c r="R181">
        <v>0</v>
      </c>
      <c r="S181" t="s">
        <v>8</v>
      </c>
      <c r="T181" t="s">
        <v>282</v>
      </c>
      <c r="U181" t="s">
        <v>70</v>
      </c>
      <c r="V181">
        <v>6</v>
      </c>
      <c r="W181" t="s">
        <v>4480</v>
      </c>
      <c r="X181">
        <v>0</v>
      </c>
      <c r="Y181">
        <v>0</v>
      </c>
      <c r="Z181">
        <v>0</v>
      </c>
    </row>
    <row r="182" spans="1:26" x14ac:dyDescent="0.25">
      <c r="A182" t="s">
        <v>156</v>
      </c>
      <c r="B182">
        <v>1</v>
      </c>
      <c r="C182" t="s">
        <v>344</v>
      </c>
      <c r="D182" t="s">
        <v>5070</v>
      </c>
      <c r="E182">
        <v>0</v>
      </c>
      <c r="F182">
        <v>10</v>
      </c>
      <c r="G182">
        <v>35</v>
      </c>
      <c r="H182">
        <v>0</v>
      </c>
      <c r="I182">
        <v>10</v>
      </c>
      <c r="J182">
        <v>33</v>
      </c>
      <c r="K182">
        <v>0</v>
      </c>
      <c r="L182">
        <v>0</v>
      </c>
      <c r="M182">
        <v>0</v>
      </c>
      <c r="N182">
        <v>0</v>
      </c>
      <c r="O182">
        <v>0</v>
      </c>
      <c r="P182">
        <v>0</v>
      </c>
      <c r="Q182">
        <v>2.2000000000000002</v>
      </c>
      <c r="R182">
        <v>2.8959039999999994</v>
      </c>
      <c r="S182" t="s">
        <v>9</v>
      </c>
      <c r="T182" t="s">
        <v>89</v>
      </c>
      <c r="U182" t="s">
        <v>70</v>
      </c>
      <c r="V182">
        <v>4.5999999999999996</v>
      </c>
      <c r="W182" t="s">
        <v>4480</v>
      </c>
      <c r="X182">
        <v>0.62954434782608681</v>
      </c>
      <c r="Y182">
        <v>0</v>
      </c>
      <c r="Z182">
        <v>2.8959039999999994</v>
      </c>
    </row>
    <row r="183" spans="1:26" x14ac:dyDescent="0.25">
      <c r="A183" t="s">
        <v>156</v>
      </c>
      <c r="B183">
        <v>1</v>
      </c>
      <c r="C183" t="s">
        <v>345</v>
      </c>
      <c r="D183" t="s">
        <v>5070</v>
      </c>
      <c r="E183">
        <v>0</v>
      </c>
      <c r="F183">
        <v>0</v>
      </c>
      <c r="G183">
        <v>0</v>
      </c>
      <c r="H183">
        <v>0</v>
      </c>
      <c r="I183">
        <v>0</v>
      </c>
      <c r="J183">
        <v>0</v>
      </c>
      <c r="K183">
        <v>0</v>
      </c>
      <c r="L183">
        <v>0</v>
      </c>
      <c r="M183">
        <v>0</v>
      </c>
      <c r="N183">
        <v>0</v>
      </c>
      <c r="O183">
        <v>0</v>
      </c>
      <c r="P183">
        <v>0</v>
      </c>
      <c r="Q183">
        <v>0</v>
      </c>
      <c r="R183">
        <v>0</v>
      </c>
      <c r="S183" t="s">
        <v>10</v>
      </c>
      <c r="T183" t="s">
        <v>10</v>
      </c>
      <c r="U183" t="s">
        <v>100</v>
      </c>
      <c r="V183">
        <v>0</v>
      </c>
      <c r="W183" t="s">
        <v>4480</v>
      </c>
      <c r="X183">
        <v>0</v>
      </c>
      <c r="Y183">
        <v>0</v>
      </c>
      <c r="Z183">
        <v>0</v>
      </c>
    </row>
    <row r="184" spans="1:26" x14ac:dyDescent="0.25">
      <c r="A184" t="s">
        <v>156</v>
      </c>
      <c r="B184">
        <v>1</v>
      </c>
      <c r="C184" t="s">
        <v>346</v>
      </c>
      <c r="D184" t="s">
        <v>5070</v>
      </c>
      <c r="E184">
        <v>0</v>
      </c>
      <c r="F184">
        <v>0</v>
      </c>
      <c r="G184">
        <v>0</v>
      </c>
      <c r="H184">
        <v>0</v>
      </c>
      <c r="I184">
        <v>0</v>
      </c>
      <c r="J184">
        <v>0</v>
      </c>
      <c r="K184">
        <v>0</v>
      </c>
      <c r="L184">
        <v>0</v>
      </c>
      <c r="M184">
        <v>0</v>
      </c>
      <c r="N184">
        <v>0</v>
      </c>
      <c r="O184">
        <v>0</v>
      </c>
      <c r="P184">
        <v>0</v>
      </c>
      <c r="Q184">
        <v>0</v>
      </c>
      <c r="R184">
        <v>0</v>
      </c>
      <c r="S184" t="s">
        <v>10</v>
      </c>
      <c r="T184" t="s">
        <v>10</v>
      </c>
      <c r="U184" t="s">
        <v>100</v>
      </c>
      <c r="V184">
        <v>0</v>
      </c>
      <c r="W184" t="s">
        <v>4480</v>
      </c>
      <c r="X184">
        <v>0</v>
      </c>
      <c r="Y184">
        <v>0</v>
      </c>
      <c r="Z184">
        <v>0</v>
      </c>
    </row>
    <row r="185" spans="1:26" x14ac:dyDescent="0.25">
      <c r="A185" t="s">
        <v>156</v>
      </c>
      <c r="B185">
        <v>1</v>
      </c>
      <c r="C185" t="s">
        <v>347</v>
      </c>
      <c r="D185" t="s">
        <v>5070</v>
      </c>
      <c r="E185">
        <v>0</v>
      </c>
      <c r="F185">
        <v>0</v>
      </c>
      <c r="G185">
        <v>10</v>
      </c>
      <c r="H185">
        <v>0</v>
      </c>
      <c r="I185">
        <v>0</v>
      </c>
      <c r="J185">
        <v>10</v>
      </c>
      <c r="K185">
        <v>0</v>
      </c>
      <c r="L185">
        <v>0</v>
      </c>
      <c r="M185">
        <v>0</v>
      </c>
      <c r="N185">
        <v>0</v>
      </c>
      <c r="O185">
        <v>0</v>
      </c>
      <c r="P185">
        <v>0</v>
      </c>
      <c r="Q185">
        <v>1</v>
      </c>
      <c r="R185">
        <v>1.3163199999999999</v>
      </c>
      <c r="S185" t="s">
        <v>5</v>
      </c>
      <c r="T185" t="s">
        <v>97</v>
      </c>
      <c r="U185" t="s">
        <v>70</v>
      </c>
      <c r="V185">
        <v>6</v>
      </c>
      <c r="W185" t="s">
        <v>4480</v>
      </c>
      <c r="X185">
        <v>0.21938666666666665</v>
      </c>
      <c r="Y185">
        <v>0</v>
      </c>
      <c r="Z185">
        <v>1.3163199999999999</v>
      </c>
    </row>
    <row r="186" spans="1:26" x14ac:dyDescent="0.25">
      <c r="A186" t="s">
        <v>156</v>
      </c>
      <c r="B186">
        <v>1</v>
      </c>
      <c r="C186" t="s">
        <v>348</v>
      </c>
      <c r="D186" t="s">
        <v>5070</v>
      </c>
      <c r="E186">
        <v>0</v>
      </c>
      <c r="F186">
        <v>0</v>
      </c>
      <c r="G186">
        <v>0</v>
      </c>
      <c r="H186">
        <v>0</v>
      </c>
      <c r="I186">
        <v>0</v>
      </c>
      <c r="J186">
        <v>0</v>
      </c>
      <c r="K186">
        <v>0</v>
      </c>
      <c r="L186">
        <v>0</v>
      </c>
      <c r="M186">
        <v>0</v>
      </c>
      <c r="N186">
        <v>0</v>
      </c>
      <c r="O186">
        <v>0</v>
      </c>
      <c r="P186">
        <v>0</v>
      </c>
      <c r="Q186">
        <v>0</v>
      </c>
      <c r="R186">
        <v>0</v>
      </c>
      <c r="S186" t="s">
        <v>5</v>
      </c>
      <c r="T186" t="s">
        <v>98</v>
      </c>
      <c r="U186" t="s">
        <v>70</v>
      </c>
      <c r="V186">
        <v>6</v>
      </c>
      <c r="W186" t="s">
        <v>4480</v>
      </c>
      <c r="X186">
        <v>0</v>
      </c>
      <c r="Y186">
        <v>0</v>
      </c>
      <c r="Z186">
        <v>0</v>
      </c>
    </row>
    <row r="187" spans="1:26" x14ac:dyDescent="0.25">
      <c r="A187" t="s">
        <v>156</v>
      </c>
      <c r="B187">
        <v>1</v>
      </c>
      <c r="C187" t="s">
        <v>349</v>
      </c>
      <c r="D187" t="s">
        <v>5070</v>
      </c>
      <c r="E187">
        <v>0</v>
      </c>
      <c r="F187">
        <v>0</v>
      </c>
      <c r="G187">
        <v>0</v>
      </c>
      <c r="H187">
        <v>0</v>
      </c>
      <c r="I187">
        <v>0</v>
      </c>
      <c r="J187">
        <v>0</v>
      </c>
      <c r="K187">
        <v>0</v>
      </c>
      <c r="L187">
        <v>0</v>
      </c>
      <c r="M187">
        <v>0</v>
      </c>
      <c r="N187">
        <v>0</v>
      </c>
      <c r="O187">
        <v>0</v>
      </c>
      <c r="P187">
        <v>0</v>
      </c>
      <c r="Q187">
        <v>0</v>
      </c>
      <c r="R187">
        <v>0</v>
      </c>
      <c r="S187" t="s">
        <v>5</v>
      </c>
      <c r="T187" t="s">
        <v>98</v>
      </c>
      <c r="U187" t="s">
        <v>70</v>
      </c>
      <c r="V187">
        <v>6</v>
      </c>
      <c r="W187" t="s">
        <v>4480</v>
      </c>
      <c r="X187">
        <v>0</v>
      </c>
      <c r="Y187">
        <v>0</v>
      </c>
      <c r="Z187">
        <v>0</v>
      </c>
    </row>
    <row r="188" spans="1:26" x14ac:dyDescent="0.25">
      <c r="A188" t="s">
        <v>156</v>
      </c>
      <c r="B188">
        <v>1</v>
      </c>
      <c r="C188" t="s">
        <v>350</v>
      </c>
      <c r="D188" t="s">
        <v>5070</v>
      </c>
      <c r="E188">
        <v>0</v>
      </c>
      <c r="F188">
        <v>0</v>
      </c>
      <c r="G188">
        <v>0</v>
      </c>
      <c r="H188">
        <v>0</v>
      </c>
      <c r="I188">
        <v>0</v>
      </c>
      <c r="J188">
        <v>0</v>
      </c>
      <c r="K188">
        <v>0</v>
      </c>
      <c r="L188">
        <v>0</v>
      </c>
      <c r="M188">
        <v>0</v>
      </c>
      <c r="N188">
        <v>0</v>
      </c>
      <c r="O188">
        <v>0</v>
      </c>
      <c r="P188">
        <v>0</v>
      </c>
      <c r="Q188">
        <v>0</v>
      </c>
      <c r="R188">
        <v>0</v>
      </c>
      <c r="S188" t="s">
        <v>7</v>
      </c>
      <c r="T188" t="s">
        <v>7</v>
      </c>
      <c r="U188" t="s">
        <v>70</v>
      </c>
      <c r="V188">
        <v>9</v>
      </c>
      <c r="W188" t="s">
        <v>4481</v>
      </c>
      <c r="X188">
        <v>0</v>
      </c>
      <c r="Y188">
        <v>7.8460000000000001</v>
      </c>
      <c r="Z188">
        <v>7.8460000000000001</v>
      </c>
    </row>
    <row r="189" spans="1:26" x14ac:dyDescent="0.25">
      <c r="A189" t="s">
        <v>156</v>
      </c>
      <c r="B189">
        <v>1</v>
      </c>
      <c r="C189" t="s">
        <v>351</v>
      </c>
      <c r="D189" t="s">
        <v>5070</v>
      </c>
      <c r="E189">
        <v>0</v>
      </c>
      <c r="F189">
        <v>0</v>
      </c>
      <c r="G189">
        <v>0</v>
      </c>
      <c r="H189">
        <v>0</v>
      </c>
      <c r="I189">
        <v>0</v>
      </c>
      <c r="J189">
        <v>0</v>
      </c>
      <c r="K189">
        <v>0</v>
      </c>
      <c r="L189">
        <v>0</v>
      </c>
      <c r="M189">
        <v>0</v>
      </c>
      <c r="N189">
        <v>0</v>
      </c>
      <c r="O189">
        <v>0</v>
      </c>
      <c r="P189">
        <v>0</v>
      </c>
      <c r="Q189">
        <v>0</v>
      </c>
      <c r="R189">
        <v>0</v>
      </c>
      <c r="S189" t="s">
        <v>7</v>
      </c>
      <c r="T189" t="s">
        <v>7</v>
      </c>
      <c r="U189" t="s">
        <v>70</v>
      </c>
      <c r="V189">
        <v>6</v>
      </c>
      <c r="W189" t="s">
        <v>4481</v>
      </c>
      <c r="X189">
        <v>0</v>
      </c>
      <c r="Y189">
        <v>3.0459999999999998</v>
      </c>
      <c r="Z189">
        <v>3.0459999999999998</v>
      </c>
    </row>
    <row r="190" spans="1:26" x14ac:dyDescent="0.25">
      <c r="A190" t="s">
        <v>156</v>
      </c>
      <c r="B190">
        <v>1</v>
      </c>
      <c r="C190" t="s">
        <v>352</v>
      </c>
      <c r="D190" t="s">
        <v>5070</v>
      </c>
      <c r="E190">
        <v>0</v>
      </c>
      <c r="F190">
        <v>0</v>
      </c>
      <c r="G190">
        <v>0</v>
      </c>
      <c r="H190">
        <v>0</v>
      </c>
      <c r="I190">
        <v>0</v>
      </c>
      <c r="J190">
        <v>0</v>
      </c>
      <c r="K190">
        <v>0</v>
      </c>
      <c r="L190">
        <v>0</v>
      </c>
      <c r="M190">
        <v>0</v>
      </c>
      <c r="N190">
        <v>0</v>
      </c>
      <c r="O190">
        <v>0</v>
      </c>
      <c r="P190">
        <v>0</v>
      </c>
      <c r="Q190">
        <v>0</v>
      </c>
      <c r="R190">
        <v>0</v>
      </c>
      <c r="S190" t="s">
        <v>7</v>
      </c>
      <c r="T190" t="s">
        <v>7</v>
      </c>
      <c r="U190" t="s">
        <v>70</v>
      </c>
      <c r="V190">
        <v>6</v>
      </c>
      <c r="W190" t="s">
        <v>4481</v>
      </c>
      <c r="X190">
        <v>0</v>
      </c>
      <c r="Y190">
        <v>3.5249999999999999</v>
      </c>
      <c r="Z190">
        <v>3.5249999999999999</v>
      </c>
    </row>
    <row r="191" spans="1:26" x14ac:dyDescent="0.25">
      <c r="A191" t="s">
        <v>156</v>
      </c>
      <c r="B191">
        <v>1</v>
      </c>
      <c r="C191" t="s">
        <v>353</v>
      </c>
      <c r="D191" t="s">
        <v>5070</v>
      </c>
      <c r="E191">
        <v>0</v>
      </c>
      <c r="F191">
        <v>0</v>
      </c>
      <c r="G191">
        <v>0</v>
      </c>
      <c r="H191">
        <v>0</v>
      </c>
      <c r="I191">
        <v>0</v>
      </c>
      <c r="J191">
        <v>0</v>
      </c>
      <c r="K191">
        <v>0</v>
      </c>
      <c r="L191">
        <v>0</v>
      </c>
      <c r="M191">
        <v>0</v>
      </c>
      <c r="N191">
        <v>0</v>
      </c>
      <c r="O191">
        <v>0</v>
      </c>
      <c r="P191">
        <v>0</v>
      </c>
      <c r="Q191">
        <v>0</v>
      </c>
      <c r="R191">
        <v>0</v>
      </c>
      <c r="S191" t="s">
        <v>7</v>
      </c>
      <c r="T191" t="s">
        <v>7</v>
      </c>
      <c r="U191" t="s">
        <v>70</v>
      </c>
      <c r="V191">
        <v>6</v>
      </c>
      <c r="W191" t="s">
        <v>4481</v>
      </c>
      <c r="X191">
        <v>0</v>
      </c>
      <c r="Y191">
        <v>2.786</v>
      </c>
      <c r="Z191">
        <v>2.786</v>
      </c>
    </row>
    <row r="192" spans="1:26" x14ac:dyDescent="0.25">
      <c r="A192" t="s">
        <v>156</v>
      </c>
      <c r="B192">
        <v>1</v>
      </c>
      <c r="C192" t="s">
        <v>354</v>
      </c>
      <c r="D192" t="s">
        <v>5070</v>
      </c>
      <c r="E192">
        <v>0</v>
      </c>
      <c r="F192">
        <v>0</v>
      </c>
      <c r="G192">
        <v>0</v>
      </c>
      <c r="H192">
        <v>0</v>
      </c>
      <c r="I192">
        <v>0</v>
      </c>
      <c r="J192">
        <v>0</v>
      </c>
      <c r="K192">
        <v>0</v>
      </c>
      <c r="L192">
        <v>0</v>
      </c>
      <c r="M192">
        <v>0</v>
      </c>
      <c r="N192">
        <v>0</v>
      </c>
      <c r="O192">
        <v>0</v>
      </c>
      <c r="P192">
        <v>0</v>
      </c>
      <c r="Q192">
        <v>0</v>
      </c>
      <c r="R192">
        <v>0</v>
      </c>
      <c r="S192" t="s">
        <v>7</v>
      </c>
      <c r="T192" t="s">
        <v>7</v>
      </c>
      <c r="U192" t="s">
        <v>70</v>
      </c>
      <c r="V192">
        <v>6</v>
      </c>
      <c r="W192" t="s">
        <v>4481</v>
      </c>
      <c r="X192">
        <v>0</v>
      </c>
      <c r="Y192">
        <v>1.9390000000000001</v>
      </c>
      <c r="Z192">
        <v>1.9390000000000001</v>
      </c>
    </row>
    <row r="193" spans="1:26" x14ac:dyDescent="0.25">
      <c r="A193" t="s">
        <v>156</v>
      </c>
      <c r="B193">
        <v>1</v>
      </c>
      <c r="C193" t="s">
        <v>355</v>
      </c>
      <c r="D193" t="s">
        <v>5070</v>
      </c>
      <c r="E193">
        <v>36</v>
      </c>
      <c r="F193">
        <v>30</v>
      </c>
      <c r="G193">
        <v>32</v>
      </c>
      <c r="H193">
        <v>36</v>
      </c>
      <c r="I193">
        <v>31</v>
      </c>
      <c r="J193">
        <v>32</v>
      </c>
      <c r="K193">
        <v>0</v>
      </c>
      <c r="L193">
        <v>0</v>
      </c>
      <c r="M193">
        <v>0</v>
      </c>
      <c r="N193">
        <v>0</v>
      </c>
      <c r="O193">
        <v>0</v>
      </c>
      <c r="P193">
        <v>0</v>
      </c>
      <c r="Q193">
        <v>3.2833333333333337</v>
      </c>
      <c r="R193">
        <v>4.3219173333333325</v>
      </c>
      <c r="S193" t="s">
        <v>5</v>
      </c>
      <c r="T193" t="s">
        <v>78</v>
      </c>
      <c r="U193" t="s">
        <v>70</v>
      </c>
      <c r="V193">
        <v>5</v>
      </c>
      <c r="W193" t="s">
        <v>4481</v>
      </c>
      <c r="X193">
        <v>0.86438346666666654</v>
      </c>
      <c r="Y193">
        <v>0</v>
      </c>
      <c r="Z193">
        <v>4.3219173333333325</v>
      </c>
    </row>
    <row r="194" spans="1:26" x14ac:dyDescent="0.25">
      <c r="A194" t="s">
        <v>156</v>
      </c>
      <c r="B194">
        <v>1</v>
      </c>
      <c r="C194" t="s">
        <v>356</v>
      </c>
      <c r="D194" t="s">
        <v>5070</v>
      </c>
      <c r="E194">
        <v>0</v>
      </c>
      <c r="F194">
        <v>0</v>
      </c>
      <c r="G194">
        <v>0</v>
      </c>
      <c r="H194">
        <v>0</v>
      </c>
      <c r="I194">
        <v>0</v>
      </c>
      <c r="J194">
        <v>0</v>
      </c>
      <c r="K194">
        <v>0</v>
      </c>
      <c r="L194">
        <v>0</v>
      </c>
      <c r="M194">
        <v>0</v>
      </c>
      <c r="N194">
        <v>0</v>
      </c>
      <c r="O194">
        <v>0</v>
      </c>
      <c r="P194">
        <v>0</v>
      </c>
      <c r="Q194">
        <v>0</v>
      </c>
      <c r="R194">
        <v>0</v>
      </c>
      <c r="S194" t="s">
        <v>7</v>
      </c>
      <c r="T194" t="s">
        <v>7</v>
      </c>
      <c r="U194" t="s">
        <v>70</v>
      </c>
      <c r="V194">
        <v>6</v>
      </c>
      <c r="W194" t="s">
        <v>4481</v>
      </c>
      <c r="X194">
        <v>0</v>
      </c>
      <c r="Y194">
        <v>0.74199999999999999</v>
      </c>
      <c r="Z194">
        <v>0.74199999999999999</v>
      </c>
    </row>
    <row r="195" spans="1:26" x14ac:dyDescent="0.25">
      <c r="A195" t="s">
        <v>156</v>
      </c>
      <c r="B195">
        <v>1</v>
      </c>
      <c r="C195" t="s">
        <v>357</v>
      </c>
      <c r="D195" t="s">
        <v>5070</v>
      </c>
      <c r="E195">
        <v>0</v>
      </c>
      <c r="F195">
        <v>0</v>
      </c>
      <c r="G195">
        <v>0</v>
      </c>
      <c r="H195">
        <v>0</v>
      </c>
      <c r="I195">
        <v>0</v>
      </c>
      <c r="J195">
        <v>0</v>
      </c>
      <c r="K195">
        <v>0</v>
      </c>
      <c r="L195">
        <v>0</v>
      </c>
      <c r="M195">
        <v>0</v>
      </c>
      <c r="N195">
        <v>0</v>
      </c>
      <c r="O195">
        <v>0</v>
      </c>
      <c r="P195">
        <v>0</v>
      </c>
      <c r="Q195">
        <v>0</v>
      </c>
      <c r="R195">
        <v>0</v>
      </c>
      <c r="S195" t="s">
        <v>7</v>
      </c>
      <c r="T195" t="s">
        <v>7</v>
      </c>
      <c r="U195" t="s">
        <v>70</v>
      </c>
      <c r="V195">
        <v>6</v>
      </c>
      <c r="W195" t="s">
        <v>4481</v>
      </c>
      <c r="X195">
        <v>0</v>
      </c>
      <c r="Y195">
        <v>2.79</v>
      </c>
      <c r="Z195">
        <v>2.79</v>
      </c>
    </row>
    <row r="196" spans="1:26" x14ac:dyDescent="0.25">
      <c r="A196" t="s">
        <v>156</v>
      </c>
      <c r="B196">
        <v>1</v>
      </c>
      <c r="C196" t="s">
        <v>358</v>
      </c>
      <c r="D196" t="s">
        <v>5070</v>
      </c>
      <c r="E196">
        <v>0</v>
      </c>
      <c r="F196">
        <v>0</v>
      </c>
      <c r="G196">
        <v>0</v>
      </c>
      <c r="H196">
        <v>0</v>
      </c>
      <c r="I196">
        <v>0</v>
      </c>
      <c r="J196">
        <v>0</v>
      </c>
      <c r="K196">
        <v>0</v>
      </c>
      <c r="L196">
        <v>0</v>
      </c>
      <c r="M196">
        <v>0</v>
      </c>
      <c r="N196">
        <v>0</v>
      </c>
      <c r="O196">
        <v>0</v>
      </c>
      <c r="P196">
        <v>0</v>
      </c>
      <c r="Q196">
        <v>0</v>
      </c>
      <c r="R196">
        <v>0</v>
      </c>
      <c r="S196" t="s">
        <v>7</v>
      </c>
      <c r="T196" t="s">
        <v>7</v>
      </c>
      <c r="U196" t="s">
        <v>70</v>
      </c>
      <c r="V196">
        <v>6</v>
      </c>
      <c r="W196" t="s">
        <v>4481</v>
      </c>
      <c r="X196">
        <v>0</v>
      </c>
      <c r="Y196">
        <v>3.1949999999999998</v>
      </c>
      <c r="Z196">
        <v>3.1949999999999998</v>
      </c>
    </row>
    <row r="197" spans="1:26" x14ac:dyDescent="0.25">
      <c r="A197" t="s">
        <v>156</v>
      </c>
      <c r="B197">
        <v>1</v>
      </c>
      <c r="C197" t="s">
        <v>359</v>
      </c>
      <c r="D197" t="s">
        <v>5070</v>
      </c>
      <c r="E197">
        <v>0</v>
      </c>
      <c r="F197">
        <v>0</v>
      </c>
      <c r="G197">
        <v>0</v>
      </c>
      <c r="H197">
        <v>0</v>
      </c>
      <c r="I197">
        <v>0</v>
      </c>
      <c r="J197">
        <v>0</v>
      </c>
      <c r="K197">
        <v>0</v>
      </c>
      <c r="L197">
        <v>0</v>
      </c>
      <c r="M197">
        <v>0</v>
      </c>
      <c r="N197">
        <v>0</v>
      </c>
      <c r="O197">
        <v>0</v>
      </c>
      <c r="P197">
        <v>0</v>
      </c>
      <c r="Q197">
        <v>0</v>
      </c>
      <c r="R197">
        <v>0</v>
      </c>
      <c r="S197" t="s">
        <v>7</v>
      </c>
      <c r="T197" t="s">
        <v>7</v>
      </c>
      <c r="U197" t="s">
        <v>70</v>
      </c>
      <c r="V197">
        <v>6</v>
      </c>
      <c r="W197" t="s">
        <v>4481</v>
      </c>
      <c r="X197">
        <v>0</v>
      </c>
      <c r="Y197">
        <v>2.4449999999999998</v>
      </c>
      <c r="Z197">
        <v>2.4449999999999998</v>
      </c>
    </row>
    <row r="198" spans="1:26" x14ac:dyDescent="0.25">
      <c r="A198" t="s">
        <v>156</v>
      </c>
      <c r="B198">
        <v>1</v>
      </c>
      <c r="C198" t="s">
        <v>360</v>
      </c>
      <c r="D198" t="s">
        <v>5070</v>
      </c>
      <c r="E198">
        <v>0</v>
      </c>
      <c r="F198">
        <v>0</v>
      </c>
      <c r="G198">
        <v>0</v>
      </c>
      <c r="H198">
        <v>0</v>
      </c>
      <c r="I198">
        <v>0</v>
      </c>
      <c r="J198">
        <v>0</v>
      </c>
      <c r="K198">
        <v>0</v>
      </c>
      <c r="L198">
        <v>0</v>
      </c>
      <c r="M198">
        <v>0</v>
      </c>
      <c r="N198">
        <v>0</v>
      </c>
      <c r="O198">
        <v>0</v>
      </c>
      <c r="P198">
        <v>0</v>
      </c>
      <c r="Q198">
        <v>0</v>
      </c>
      <c r="R198">
        <v>0</v>
      </c>
      <c r="S198" t="s">
        <v>7</v>
      </c>
      <c r="T198" t="s">
        <v>7</v>
      </c>
      <c r="U198" t="s">
        <v>70</v>
      </c>
      <c r="V198">
        <v>6</v>
      </c>
      <c r="W198" t="s">
        <v>4481</v>
      </c>
      <c r="X198">
        <v>0</v>
      </c>
      <c r="Y198">
        <v>2.4119999999999999</v>
      </c>
      <c r="Z198">
        <v>2.4119999999999999</v>
      </c>
    </row>
    <row r="199" spans="1:26" x14ac:dyDescent="0.25">
      <c r="A199" t="s">
        <v>156</v>
      </c>
      <c r="B199">
        <v>1</v>
      </c>
      <c r="C199" t="s">
        <v>361</v>
      </c>
      <c r="D199" t="s">
        <v>5070</v>
      </c>
      <c r="E199">
        <v>0</v>
      </c>
      <c r="F199">
        <v>0</v>
      </c>
      <c r="G199">
        <v>0</v>
      </c>
      <c r="H199">
        <v>0</v>
      </c>
      <c r="I199">
        <v>0</v>
      </c>
      <c r="J199">
        <v>0</v>
      </c>
      <c r="K199">
        <v>0</v>
      </c>
      <c r="L199">
        <v>0</v>
      </c>
      <c r="M199">
        <v>0</v>
      </c>
      <c r="N199">
        <v>0</v>
      </c>
      <c r="O199">
        <v>0</v>
      </c>
      <c r="P199">
        <v>0</v>
      </c>
      <c r="Q199">
        <v>0</v>
      </c>
      <c r="R199">
        <v>0</v>
      </c>
      <c r="S199" t="s">
        <v>5</v>
      </c>
      <c r="T199" t="s">
        <v>99</v>
      </c>
      <c r="U199" t="s">
        <v>70</v>
      </c>
      <c r="V199">
        <v>6</v>
      </c>
      <c r="W199" t="s">
        <v>4482</v>
      </c>
      <c r="X199">
        <v>0</v>
      </c>
      <c r="Y199">
        <v>4.3949999999999996</v>
      </c>
      <c r="Z199">
        <v>4.3949999999999996</v>
      </c>
    </row>
    <row r="200" spans="1:26" x14ac:dyDescent="0.25">
      <c r="A200" t="s">
        <v>156</v>
      </c>
      <c r="B200">
        <v>1</v>
      </c>
      <c r="C200" t="s">
        <v>362</v>
      </c>
      <c r="D200" t="s">
        <v>5070</v>
      </c>
      <c r="E200">
        <v>0</v>
      </c>
      <c r="F200">
        <v>0</v>
      </c>
      <c r="G200">
        <v>0</v>
      </c>
      <c r="H200">
        <v>0</v>
      </c>
      <c r="I200">
        <v>0</v>
      </c>
      <c r="J200">
        <v>0</v>
      </c>
      <c r="K200">
        <v>0</v>
      </c>
      <c r="L200">
        <v>0</v>
      </c>
      <c r="M200">
        <v>0</v>
      </c>
      <c r="N200">
        <v>0</v>
      </c>
      <c r="O200">
        <v>0</v>
      </c>
      <c r="P200">
        <v>0</v>
      </c>
      <c r="Q200">
        <v>0</v>
      </c>
      <c r="R200">
        <v>0</v>
      </c>
      <c r="S200" t="s">
        <v>7</v>
      </c>
      <c r="T200" t="s">
        <v>110</v>
      </c>
      <c r="U200" t="s">
        <v>70</v>
      </c>
      <c r="V200">
        <v>6</v>
      </c>
      <c r="W200" t="s">
        <v>4482</v>
      </c>
      <c r="X200">
        <v>0</v>
      </c>
      <c r="Y200">
        <v>1.6120000000000001</v>
      </c>
      <c r="Z200">
        <v>1.6120000000000001</v>
      </c>
    </row>
    <row r="201" spans="1:26" x14ac:dyDescent="0.25">
      <c r="A201" t="s">
        <v>156</v>
      </c>
      <c r="B201">
        <v>1</v>
      </c>
      <c r="C201" t="s">
        <v>363</v>
      </c>
      <c r="D201" t="s">
        <v>5070</v>
      </c>
      <c r="E201">
        <v>0</v>
      </c>
      <c r="F201">
        <v>0</v>
      </c>
      <c r="G201">
        <v>0</v>
      </c>
      <c r="H201">
        <v>0</v>
      </c>
      <c r="I201">
        <v>0</v>
      </c>
      <c r="J201">
        <v>0</v>
      </c>
      <c r="K201">
        <v>0</v>
      </c>
      <c r="L201">
        <v>0</v>
      </c>
      <c r="M201">
        <v>0</v>
      </c>
      <c r="N201">
        <v>0</v>
      </c>
      <c r="O201">
        <v>0</v>
      </c>
      <c r="P201">
        <v>0</v>
      </c>
      <c r="Q201">
        <v>0</v>
      </c>
      <c r="R201">
        <v>0</v>
      </c>
      <c r="S201" t="s">
        <v>7</v>
      </c>
      <c r="T201" t="s">
        <v>110</v>
      </c>
      <c r="U201" t="s">
        <v>70</v>
      </c>
      <c r="V201">
        <v>6</v>
      </c>
      <c r="W201" t="s">
        <v>4482</v>
      </c>
      <c r="X201">
        <v>0</v>
      </c>
      <c r="Y201">
        <v>3.661</v>
      </c>
      <c r="Z201">
        <v>3.661</v>
      </c>
    </row>
    <row r="202" spans="1:26" x14ac:dyDescent="0.25">
      <c r="A202" t="s">
        <v>156</v>
      </c>
      <c r="B202">
        <v>1</v>
      </c>
      <c r="C202" t="s">
        <v>364</v>
      </c>
      <c r="D202" t="s">
        <v>5070</v>
      </c>
      <c r="E202">
        <v>0</v>
      </c>
      <c r="F202">
        <v>0</v>
      </c>
      <c r="G202">
        <v>0</v>
      </c>
      <c r="H202">
        <v>0</v>
      </c>
      <c r="I202">
        <v>0</v>
      </c>
      <c r="J202">
        <v>0</v>
      </c>
      <c r="K202">
        <v>0</v>
      </c>
      <c r="L202">
        <v>0</v>
      </c>
      <c r="M202">
        <v>0</v>
      </c>
      <c r="N202">
        <v>0</v>
      </c>
      <c r="O202">
        <v>0</v>
      </c>
      <c r="P202">
        <v>0</v>
      </c>
      <c r="Q202">
        <v>0</v>
      </c>
      <c r="R202">
        <v>0</v>
      </c>
      <c r="S202" t="s">
        <v>7</v>
      </c>
      <c r="T202" t="s">
        <v>110</v>
      </c>
      <c r="U202" t="s">
        <v>70</v>
      </c>
      <c r="V202">
        <v>6</v>
      </c>
      <c r="W202" t="s">
        <v>4482</v>
      </c>
      <c r="X202">
        <v>0</v>
      </c>
      <c r="Y202">
        <v>3.5510000000000002</v>
      </c>
      <c r="Z202">
        <v>3.5510000000000002</v>
      </c>
    </row>
    <row r="203" spans="1:26" x14ac:dyDescent="0.25">
      <c r="A203" t="s">
        <v>156</v>
      </c>
      <c r="B203">
        <v>1</v>
      </c>
      <c r="C203" t="s">
        <v>365</v>
      </c>
      <c r="D203" t="s">
        <v>5070</v>
      </c>
      <c r="E203">
        <v>0</v>
      </c>
      <c r="F203">
        <v>0</v>
      </c>
      <c r="G203">
        <v>0</v>
      </c>
      <c r="H203">
        <v>0</v>
      </c>
      <c r="I203">
        <v>0</v>
      </c>
      <c r="J203">
        <v>0</v>
      </c>
      <c r="K203">
        <v>0</v>
      </c>
      <c r="L203">
        <v>0</v>
      </c>
      <c r="M203">
        <v>0</v>
      </c>
      <c r="N203">
        <v>0</v>
      </c>
      <c r="O203">
        <v>0</v>
      </c>
      <c r="P203">
        <v>0</v>
      </c>
      <c r="Q203">
        <v>0</v>
      </c>
      <c r="R203">
        <v>0</v>
      </c>
      <c r="S203" t="s">
        <v>7</v>
      </c>
      <c r="T203" t="s">
        <v>110</v>
      </c>
      <c r="U203" t="s">
        <v>70</v>
      </c>
      <c r="V203">
        <v>6</v>
      </c>
      <c r="W203" t="s">
        <v>4482</v>
      </c>
      <c r="X203">
        <v>0</v>
      </c>
      <c r="Y203">
        <v>3.1080000000000001</v>
      </c>
      <c r="Z203">
        <v>3.1080000000000001</v>
      </c>
    </row>
    <row r="204" spans="1:26" x14ac:dyDescent="0.25">
      <c r="A204" t="s">
        <v>156</v>
      </c>
      <c r="B204">
        <v>1</v>
      </c>
      <c r="C204" t="s">
        <v>366</v>
      </c>
      <c r="D204" t="s">
        <v>5070</v>
      </c>
      <c r="E204">
        <v>34</v>
      </c>
      <c r="F204">
        <v>30</v>
      </c>
      <c r="G204">
        <v>35</v>
      </c>
      <c r="H204">
        <v>33</v>
      </c>
      <c r="I204">
        <v>32</v>
      </c>
      <c r="J204">
        <v>36</v>
      </c>
      <c r="K204">
        <v>0</v>
      </c>
      <c r="L204">
        <v>0</v>
      </c>
      <c r="M204">
        <v>0</v>
      </c>
      <c r="N204">
        <v>0</v>
      </c>
      <c r="O204">
        <v>0</v>
      </c>
      <c r="P204">
        <v>0</v>
      </c>
      <c r="Q204">
        <v>3.3333333333333335</v>
      </c>
      <c r="R204">
        <v>4.3877333333333324</v>
      </c>
      <c r="S204" t="s">
        <v>5</v>
      </c>
      <c r="T204" t="s">
        <v>78</v>
      </c>
      <c r="U204" t="s">
        <v>70</v>
      </c>
      <c r="V204">
        <v>5</v>
      </c>
      <c r="W204" t="s">
        <v>4482</v>
      </c>
      <c r="X204">
        <v>0.87754666666666648</v>
      </c>
      <c r="Y204">
        <v>0</v>
      </c>
      <c r="Z204">
        <v>4.3877333333333324</v>
      </c>
    </row>
    <row r="205" spans="1:26" x14ac:dyDescent="0.25">
      <c r="A205" t="s">
        <v>156</v>
      </c>
      <c r="B205">
        <v>1</v>
      </c>
      <c r="C205" t="s">
        <v>367</v>
      </c>
      <c r="D205" t="s">
        <v>5070</v>
      </c>
      <c r="E205">
        <v>0</v>
      </c>
      <c r="F205">
        <v>0</v>
      </c>
      <c r="G205">
        <v>0</v>
      </c>
      <c r="H205">
        <v>0</v>
      </c>
      <c r="I205">
        <v>0</v>
      </c>
      <c r="J205">
        <v>0</v>
      </c>
      <c r="K205">
        <v>0</v>
      </c>
      <c r="L205">
        <v>0</v>
      </c>
      <c r="M205">
        <v>0</v>
      </c>
      <c r="N205">
        <v>0</v>
      </c>
      <c r="O205">
        <v>0</v>
      </c>
      <c r="P205">
        <v>0</v>
      </c>
      <c r="Q205">
        <v>0</v>
      </c>
      <c r="R205">
        <v>0</v>
      </c>
      <c r="S205" t="s">
        <v>7</v>
      </c>
      <c r="T205" t="s">
        <v>7</v>
      </c>
      <c r="U205" t="s">
        <v>70</v>
      </c>
      <c r="V205">
        <v>6</v>
      </c>
      <c r="W205" t="s">
        <v>4482</v>
      </c>
      <c r="X205">
        <v>0</v>
      </c>
      <c r="Y205">
        <v>1.633</v>
      </c>
      <c r="Z205">
        <v>1.633</v>
      </c>
    </row>
    <row r="206" spans="1:26" x14ac:dyDescent="0.25">
      <c r="A206" t="s">
        <v>156</v>
      </c>
      <c r="B206">
        <v>1</v>
      </c>
      <c r="C206" t="s">
        <v>368</v>
      </c>
      <c r="D206" t="s">
        <v>5070</v>
      </c>
      <c r="E206">
        <v>0</v>
      </c>
      <c r="F206">
        <v>0</v>
      </c>
      <c r="G206">
        <v>0</v>
      </c>
      <c r="H206">
        <v>0</v>
      </c>
      <c r="I206">
        <v>0</v>
      </c>
      <c r="J206">
        <v>0</v>
      </c>
      <c r="K206">
        <v>0</v>
      </c>
      <c r="L206">
        <v>0</v>
      </c>
      <c r="M206">
        <v>0</v>
      </c>
      <c r="N206">
        <v>0</v>
      </c>
      <c r="O206">
        <v>0</v>
      </c>
      <c r="P206">
        <v>0</v>
      </c>
      <c r="Q206">
        <v>0</v>
      </c>
      <c r="R206">
        <v>0</v>
      </c>
      <c r="S206" t="s">
        <v>7</v>
      </c>
      <c r="T206" t="s">
        <v>7</v>
      </c>
      <c r="U206" t="s">
        <v>70</v>
      </c>
      <c r="V206">
        <v>6</v>
      </c>
      <c r="W206" t="s">
        <v>4482</v>
      </c>
      <c r="X206">
        <v>0</v>
      </c>
      <c r="Y206">
        <v>4.5039999999999996</v>
      </c>
      <c r="Z206">
        <v>4.5039999999999996</v>
      </c>
    </row>
    <row r="207" spans="1:26" x14ac:dyDescent="0.25">
      <c r="A207" t="s">
        <v>156</v>
      </c>
      <c r="B207">
        <v>1</v>
      </c>
      <c r="C207" t="s">
        <v>369</v>
      </c>
      <c r="D207" t="s">
        <v>5070</v>
      </c>
      <c r="E207">
        <v>0</v>
      </c>
      <c r="F207">
        <v>0</v>
      </c>
      <c r="G207">
        <v>0</v>
      </c>
      <c r="H207">
        <v>0</v>
      </c>
      <c r="I207">
        <v>0</v>
      </c>
      <c r="J207">
        <v>0</v>
      </c>
      <c r="K207">
        <v>0</v>
      </c>
      <c r="L207">
        <v>0</v>
      </c>
      <c r="M207">
        <v>0</v>
      </c>
      <c r="N207">
        <v>0</v>
      </c>
      <c r="O207">
        <v>0</v>
      </c>
      <c r="P207">
        <v>0</v>
      </c>
      <c r="Q207">
        <v>0</v>
      </c>
      <c r="R207">
        <v>0</v>
      </c>
      <c r="S207" t="s">
        <v>7</v>
      </c>
      <c r="T207" t="s">
        <v>7</v>
      </c>
      <c r="U207" t="s">
        <v>70</v>
      </c>
      <c r="V207">
        <v>6</v>
      </c>
      <c r="W207" t="s">
        <v>4482</v>
      </c>
      <c r="X207">
        <v>0</v>
      </c>
      <c r="Y207">
        <v>1.371</v>
      </c>
      <c r="Z207">
        <v>1.371</v>
      </c>
    </row>
    <row r="208" spans="1:26" x14ac:dyDescent="0.25">
      <c r="A208" t="s">
        <v>156</v>
      </c>
      <c r="B208">
        <v>1</v>
      </c>
      <c r="C208" t="s">
        <v>370</v>
      </c>
      <c r="D208" t="s">
        <v>5070</v>
      </c>
      <c r="E208">
        <v>0</v>
      </c>
      <c r="F208">
        <v>0</v>
      </c>
      <c r="G208">
        <v>0</v>
      </c>
      <c r="H208">
        <v>0</v>
      </c>
      <c r="I208">
        <v>0</v>
      </c>
      <c r="J208">
        <v>0</v>
      </c>
      <c r="K208">
        <v>0</v>
      </c>
      <c r="L208">
        <v>0</v>
      </c>
      <c r="M208">
        <v>0</v>
      </c>
      <c r="N208">
        <v>0</v>
      </c>
      <c r="O208">
        <v>0</v>
      </c>
      <c r="P208">
        <v>0</v>
      </c>
      <c r="Q208">
        <v>0</v>
      </c>
      <c r="R208">
        <v>0</v>
      </c>
      <c r="S208" t="s">
        <v>7</v>
      </c>
      <c r="T208" t="s">
        <v>7</v>
      </c>
      <c r="U208" t="s">
        <v>70</v>
      </c>
      <c r="V208">
        <v>6</v>
      </c>
      <c r="W208" t="s">
        <v>4482</v>
      </c>
      <c r="X208">
        <v>0</v>
      </c>
      <c r="Y208">
        <v>1.482</v>
      </c>
      <c r="Z208">
        <v>1.482</v>
      </c>
    </row>
    <row r="209" spans="1:26" x14ac:dyDescent="0.25">
      <c r="A209" t="s">
        <v>156</v>
      </c>
      <c r="B209">
        <v>1</v>
      </c>
      <c r="C209" t="s">
        <v>371</v>
      </c>
      <c r="D209" t="s">
        <v>5070</v>
      </c>
      <c r="E209">
        <v>0</v>
      </c>
      <c r="F209">
        <v>0</v>
      </c>
      <c r="G209">
        <v>0</v>
      </c>
      <c r="H209">
        <v>0</v>
      </c>
      <c r="I209">
        <v>0</v>
      </c>
      <c r="J209">
        <v>0</v>
      </c>
      <c r="K209">
        <v>0</v>
      </c>
      <c r="L209">
        <v>0</v>
      </c>
      <c r="M209">
        <v>0</v>
      </c>
      <c r="N209">
        <v>0</v>
      </c>
      <c r="O209">
        <v>0</v>
      </c>
      <c r="P209">
        <v>0</v>
      </c>
      <c r="Q209">
        <v>0</v>
      </c>
      <c r="R209">
        <v>0</v>
      </c>
      <c r="S209" t="s">
        <v>7</v>
      </c>
      <c r="T209" t="s">
        <v>7</v>
      </c>
      <c r="U209" t="s">
        <v>70</v>
      </c>
      <c r="V209">
        <v>6</v>
      </c>
      <c r="W209" t="s">
        <v>4482</v>
      </c>
      <c r="X209">
        <v>0</v>
      </c>
      <c r="Y209">
        <v>1.3859999999999999</v>
      </c>
      <c r="Z209">
        <v>1.3859999999999999</v>
      </c>
    </row>
    <row r="210" spans="1:26" x14ac:dyDescent="0.25">
      <c r="A210" t="s">
        <v>156</v>
      </c>
      <c r="B210">
        <v>1</v>
      </c>
      <c r="C210" t="s">
        <v>372</v>
      </c>
      <c r="D210" t="s">
        <v>5070</v>
      </c>
      <c r="E210">
        <v>0</v>
      </c>
      <c r="F210">
        <v>0</v>
      </c>
      <c r="G210">
        <v>0</v>
      </c>
      <c r="H210">
        <v>0</v>
      </c>
      <c r="I210">
        <v>0</v>
      </c>
      <c r="J210">
        <v>0</v>
      </c>
      <c r="K210">
        <v>0</v>
      </c>
      <c r="L210">
        <v>0</v>
      </c>
      <c r="M210">
        <v>0</v>
      </c>
      <c r="N210">
        <v>0</v>
      </c>
      <c r="O210">
        <v>0</v>
      </c>
      <c r="P210">
        <v>0</v>
      </c>
      <c r="Q210">
        <v>0</v>
      </c>
      <c r="R210">
        <v>0</v>
      </c>
      <c r="S210" t="s">
        <v>7</v>
      </c>
      <c r="T210" t="s">
        <v>7</v>
      </c>
      <c r="U210" t="s">
        <v>70</v>
      </c>
      <c r="V210">
        <v>6</v>
      </c>
      <c r="W210" t="s">
        <v>4483</v>
      </c>
      <c r="X210">
        <v>0</v>
      </c>
      <c r="Y210">
        <v>2.2829999999999999</v>
      </c>
      <c r="Z210">
        <v>2.2829999999999999</v>
      </c>
    </row>
    <row r="211" spans="1:26" x14ac:dyDescent="0.25">
      <c r="A211" t="s">
        <v>156</v>
      </c>
      <c r="B211">
        <v>1</v>
      </c>
      <c r="C211" t="s">
        <v>373</v>
      </c>
      <c r="D211" t="s">
        <v>5070</v>
      </c>
      <c r="E211">
        <v>0</v>
      </c>
      <c r="F211">
        <v>0</v>
      </c>
      <c r="G211">
        <v>0</v>
      </c>
      <c r="H211">
        <v>0</v>
      </c>
      <c r="I211">
        <v>0</v>
      </c>
      <c r="J211">
        <v>0</v>
      </c>
      <c r="K211">
        <v>0</v>
      </c>
      <c r="L211">
        <v>0</v>
      </c>
      <c r="M211">
        <v>0</v>
      </c>
      <c r="N211">
        <v>0</v>
      </c>
      <c r="O211">
        <v>0</v>
      </c>
      <c r="P211">
        <v>0</v>
      </c>
      <c r="Q211">
        <v>0</v>
      </c>
      <c r="R211">
        <v>0</v>
      </c>
      <c r="S211" t="s">
        <v>7</v>
      </c>
      <c r="T211" t="s">
        <v>7</v>
      </c>
      <c r="U211" t="s">
        <v>70</v>
      </c>
      <c r="V211">
        <v>6</v>
      </c>
      <c r="W211" t="s">
        <v>4483</v>
      </c>
      <c r="X211">
        <v>0</v>
      </c>
      <c r="Y211">
        <v>1.6040000000000001</v>
      </c>
      <c r="Z211">
        <v>1.6040000000000001</v>
      </c>
    </row>
    <row r="212" spans="1:26" x14ac:dyDescent="0.25">
      <c r="A212" t="s">
        <v>156</v>
      </c>
      <c r="B212">
        <v>1</v>
      </c>
      <c r="C212" t="s">
        <v>374</v>
      </c>
      <c r="D212" t="s">
        <v>5070</v>
      </c>
      <c r="E212">
        <v>0</v>
      </c>
      <c r="F212">
        <v>0</v>
      </c>
      <c r="G212">
        <v>0</v>
      </c>
      <c r="H212">
        <v>0</v>
      </c>
      <c r="I212">
        <v>0</v>
      </c>
      <c r="J212">
        <v>0</v>
      </c>
      <c r="K212">
        <v>0</v>
      </c>
      <c r="L212">
        <v>0</v>
      </c>
      <c r="M212">
        <v>0</v>
      </c>
      <c r="N212">
        <v>0</v>
      </c>
      <c r="O212">
        <v>0</v>
      </c>
      <c r="P212">
        <v>0</v>
      </c>
      <c r="Q212">
        <v>0</v>
      </c>
      <c r="R212">
        <v>0</v>
      </c>
      <c r="S212" t="s">
        <v>7</v>
      </c>
      <c r="T212" t="s">
        <v>7</v>
      </c>
      <c r="U212" t="s">
        <v>70</v>
      </c>
      <c r="V212">
        <v>6</v>
      </c>
      <c r="W212" t="s">
        <v>4483</v>
      </c>
      <c r="X212">
        <v>0</v>
      </c>
      <c r="Y212">
        <v>1.087</v>
      </c>
      <c r="Z212">
        <v>1.087</v>
      </c>
    </row>
    <row r="213" spans="1:26" x14ac:dyDescent="0.25">
      <c r="A213" t="s">
        <v>156</v>
      </c>
      <c r="B213">
        <v>1</v>
      </c>
      <c r="C213" t="s">
        <v>375</v>
      </c>
      <c r="D213" t="s">
        <v>5070</v>
      </c>
      <c r="E213">
        <v>0</v>
      </c>
      <c r="F213">
        <v>0</v>
      </c>
      <c r="G213">
        <v>0</v>
      </c>
      <c r="H213">
        <v>0</v>
      </c>
      <c r="I213">
        <v>0</v>
      </c>
      <c r="J213">
        <v>0</v>
      </c>
      <c r="K213">
        <v>0</v>
      </c>
      <c r="L213">
        <v>0</v>
      </c>
      <c r="M213">
        <v>0</v>
      </c>
      <c r="N213">
        <v>0</v>
      </c>
      <c r="O213">
        <v>0</v>
      </c>
      <c r="P213">
        <v>0</v>
      </c>
      <c r="Q213">
        <v>0</v>
      </c>
      <c r="R213">
        <v>0</v>
      </c>
      <c r="S213" t="s">
        <v>7</v>
      </c>
      <c r="T213" t="s">
        <v>7</v>
      </c>
      <c r="U213" t="s">
        <v>70</v>
      </c>
      <c r="V213">
        <v>6</v>
      </c>
      <c r="W213" t="s">
        <v>4483</v>
      </c>
      <c r="X213">
        <v>0</v>
      </c>
      <c r="Y213">
        <v>1.93</v>
      </c>
      <c r="Z213">
        <v>1.93</v>
      </c>
    </row>
    <row r="214" spans="1:26" x14ac:dyDescent="0.25">
      <c r="A214" t="s">
        <v>156</v>
      </c>
      <c r="B214">
        <v>1</v>
      </c>
      <c r="C214" t="s">
        <v>376</v>
      </c>
      <c r="D214" t="s">
        <v>5070</v>
      </c>
      <c r="E214">
        <v>0</v>
      </c>
      <c r="F214">
        <v>0</v>
      </c>
      <c r="G214">
        <v>0</v>
      </c>
      <c r="H214">
        <v>0</v>
      </c>
      <c r="I214">
        <v>0</v>
      </c>
      <c r="J214">
        <v>0</v>
      </c>
      <c r="K214">
        <v>0</v>
      </c>
      <c r="L214">
        <v>0</v>
      </c>
      <c r="M214">
        <v>0</v>
      </c>
      <c r="N214">
        <v>0</v>
      </c>
      <c r="O214">
        <v>0</v>
      </c>
      <c r="P214">
        <v>0</v>
      </c>
      <c r="Q214">
        <v>0</v>
      </c>
      <c r="R214">
        <v>0</v>
      </c>
      <c r="S214" t="s">
        <v>7</v>
      </c>
      <c r="T214" t="s">
        <v>7</v>
      </c>
      <c r="U214" t="s">
        <v>70</v>
      </c>
      <c r="V214">
        <v>6</v>
      </c>
      <c r="W214" t="s">
        <v>4483</v>
      </c>
      <c r="X214">
        <v>0</v>
      </c>
      <c r="Y214">
        <v>3.0910000000000002</v>
      </c>
      <c r="Z214">
        <v>3.0910000000000002</v>
      </c>
    </row>
    <row r="215" spans="1:26" x14ac:dyDescent="0.25">
      <c r="A215" t="s">
        <v>156</v>
      </c>
      <c r="B215">
        <v>1</v>
      </c>
      <c r="C215" t="s">
        <v>377</v>
      </c>
      <c r="D215" t="s">
        <v>5070</v>
      </c>
      <c r="E215">
        <v>33</v>
      </c>
      <c r="F215">
        <v>30</v>
      </c>
      <c r="G215">
        <v>33</v>
      </c>
      <c r="H215">
        <v>32</v>
      </c>
      <c r="I215">
        <v>31</v>
      </c>
      <c r="J215">
        <v>33</v>
      </c>
      <c r="K215">
        <v>0</v>
      </c>
      <c r="L215">
        <v>0</v>
      </c>
      <c r="M215">
        <v>0</v>
      </c>
      <c r="N215">
        <v>0</v>
      </c>
      <c r="O215">
        <v>0</v>
      </c>
      <c r="P215">
        <v>0</v>
      </c>
      <c r="Q215">
        <v>3.2</v>
      </c>
      <c r="R215">
        <v>4.212224</v>
      </c>
      <c r="S215" t="s">
        <v>5</v>
      </c>
      <c r="T215" t="s">
        <v>78</v>
      </c>
      <c r="U215" t="s">
        <v>70</v>
      </c>
      <c r="V215">
        <v>5</v>
      </c>
      <c r="W215" t="s">
        <v>4483</v>
      </c>
      <c r="X215">
        <v>0.84244479999999999</v>
      </c>
      <c r="Y215">
        <v>0</v>
      </c>
      <c r="Z215">
        <v>4.212224</v>
      </c>
    </row>
    <row r="216" spans="1:26" x14ac:dyDescent="0.25">
      <c r="A216" t="s">
        <v>156</v>
      </c>
      <c r="B216">
        <v>1</v>
      </c>
      <c r="C216" t="s">
        <v>378</v>
      </c>
      <c r="D216" t="s">
        <v>5070</v>
      </c>
      <c r="E216">
        <v>0</v>
      </c>
      <c r="F216">
        <v>0</v>
      </c>
      <c r="G216">
        <v>0</v>
      </c>
      <c r="H216">
        <v>0</v>
      </c>
      <c r="I216">
        <v>0</v>
      </c>
      <c r="J216">
        <v>0</v>
      </c>
      <c r="K216">
        <v>0</v>
      </c>
      <c r="L216">
        <v>0</v>
      </c>
      <c r="M216">
        <v>0</v>
      </c>
      <c r="N216">
        <v>0</v>
      </c>
      <c r="O216">
        <v>0</v>
      </c>
      <c r="P216">
        <v>0</v>
      </c>
      <c r="Q216">
        <v>0</v>
      </c>
      <c r="R216">
        <v>0</v>
      </c>
      <c r="S216" t="s">
        <v>7</v>
      </c>
      <c r="T216" t="s">
        <v>7</v>
      </c>
      <c r="U216" t="s">
        <v>70</v>
      </c>
      <c r="V216">
        <v>6</v>
      </c>
      <c r="W216" t="s">
        <v>4483</v>
      </c>
      <c r="X216">
        <v>0</v>
      </c>
      <c r="Y216">
        <v>1.871</v>
      </c>
      <c r="Z216">
        <v>1.871</v>
      </c>
    </row>
    <row r="217" spans="1:26" x14ac:dyDescent="0.25">
      <c r="A217" t="s">
        <v>156</v>
      </c>
      <c r="B217">
        <v>1</v>
      </c>
      <c r="C217" t="s">
        <v>379</v>
      </c>
      <c r="D217" t="s">
        <v>5070</v>
      </c>
      <c r="E217">
        <v>0</v>
      </c>
      <c r="F217">
        <v>0</v>
      </c>
      <c r="G217">
        <v>0</v>
      </c>
      <c r="H217">
        <v>0</v>
      </c>
      <c r="I217">
        <v>0</v>
      </c>
      <c r="J217">
        <v>0</v>
      </c>
      <c r="K217">
        <v>0</v>
      </c>
      <c r="L217">
        <v>0</v>
      </c>
      <c r="M217">
        <v>0</v>
      </c>
      <c r="N217">
        <v>0</v>
      </c>
      <c r="O217">
        <v>0</v>
      </c>
      <c r="P217">
        <v>0</v>
      </c>
      <c r="Q217">
        <v>0</v>
      </c>
      <c r="R217">
        <v>0</v>
      </c>
      <c r="S217" t="s">
        <v>7</v>
      </c>
      <c r="T217" t="s">
        <v>7</v>
      </c>
      <c r="U217" t="s">
        <v>70</v>
      </c>
      <c r="V217">
        <v>6</v>
      </c>
      <c r="W217" t="s">
        <v>4483</v>
      </c>
      <c r="X217">
        <v>0</v>
      </c>
      <c r="Y217">
        <v>2.4390000000000001</v>
      </c>
      <c r="Z217">
        <v>2.4390000000000001</v>
      </c>
    </row>
    <row r="218" spans="1:26" x14ac:dyDescent="0.25">
      <c r="A218" t="s">
        <v>156</v>
      </c>
      <c r="B218">
        <v>1</v>
      </c>
      <c r="C218" t="s">
        <v>380</v>
      </c>
      <c r="D218" t="s">
        <v>5070</v>
      </c>
      <c r="E218">
        <v>0</v>
      </c>
      <c r="F218">
        <v>0</v>
      </c>
      <c r="G218">
        <v>0</v>
      </c>
      <c r="H218">
        <v>0</v>
      </c>
      <c r="I218">
        <v>0</v>
      </c>
      <c r="J218">
        <v>0</v>
      </c>
      <c r="K218">
        <v>0</v>
      </c>
      <c r="L218">
        <v>0</v>
      </c>
      <c r="M218">
        <v>0</v>
      </c>
      <c r="N218">
        <v>0</v>
      </c>
      <c r="O218">
        <v>0</v>
      </c>
      <c r="P218">
        <v>0</v>
      </c>
      <c r="Q218">
        <v>0</v>
      </c>
      <c r="R218">
        <v>0</v>
      </c>
      <c r="S218" t="s">
        <v>7</v>
      </c>
      <c r="T218" t="s">
        <v>7</v>
      </c>
      <c r="U218" t="s">
        <v>70</v>
      </c>
      <c r="V218">
        <v>6</v>
      </c>
      <c r="W218" t="s">
        <v>4483</v>
      </c>
      <c r="X218">
        <v>0</v>
      </c>
      <c r="Y218">
        <v>2.7480000000000002</v>
      </c>
      <c r="Z218">
        <v>2.7480000000000002</v>
      </c>
    </row>
    <row r="219" spans="1:26" x14ac:dyDescent="0.25">
      <c r="A219" t="s">
        <v>156</v>
      </c>
      <c r="B219">
        <v>1</v>
      </c>
      <c r="C219" t="s">
        <v>381</v>
      </c>
      <c r="D219" t="s">
        <v>5070</v>
      </c>
      <c r="E219">
        <v>0</v>
      </c>
      <c r="F219">
        <v>0</v>
      </c>
      <c r="G219">
        <v>0</v>
      </c>
      <c r="H219">
        <v>0</v>
      </c>
      <c r="I219">
        <v>0</v>
      </c>
      <c r="J219">
        <v>0</v>
      </c>
      <c r="K219">
        <v>0</v>
      </c>
      <c r="L219">
        <v>0</v>
      </c>
      <c r="M219">
        <v>0</v>
      </c>
      <c r="N219">
        <v>0</v>
      </c>
      <c r="O219">
        <v>0</v>
      </c>
      <c r="P219">
        <v>0</v>
      </c>
      <c r="Q219">
        <v>0</v>
      </c>
      <c r="R219">
        <v>0</v>
      </c>
      <c r="S219" t="s">
        <v>7</v>
      </c>
      <c r="T219" t="s">
        <v>7</v>
      </c>
      <c r="U219" t="s">
        <v>70</v>
      </c>
      <c r="V219">
        <v>6</v>
      </c>
      <c r="W219" t="s">
        <v>4483</v>
      </c>
      <c r="X219">
        <v>0</v>
      </c>
      <c r="Y219">
        <v>3.0990000000000002</v>
      </c>
      <c r="Z219">
        <v>3.0990000000000002</v>
      </c>
    </row>
    <row r="220" spans="1:26" x14ac:dyDescent="0.25">
      <c r="A220" t="s">
        <v>156</v>
      </c>
      <c r="B220">
        <v>1</v>
      </c>
      <c r="C220" t="s">
        <v>382</v>
      </c>
      <c r="D220" t="s">
        <v>5070</v>
      </c>
      <c r="E220">
        <v>0</v>
      </c>
      <c r="F220">
        <v>0</v>
      </c>
      <c r="G220">
        <v>0</v>
      </c>
      <c r="H220">
        <v>0</v>
      </c>
      <c r="I220">
        <v>0</v>
      </c>
      <c r="J220">
        <v>0</v>
      </c>
      <c r="K220">
        <v>0</v>
      </c>
      <c r="L220">
        <v>0</v>
      </c>
      <c r="M220">
        <v>0</v>
      </c>
      <c r="N220">
        <v>0</v>
      </c>
      <c r="O220">
        <v>0</v>
      </c>
      <c r="P220">
        <v>0</v>
      </c>
      <c r="Q220">
        <v>0</v>
      </c>
      <c r="R220">
        <v>0</v>
      </c>
      <c r="S220" t="s">
        <v>7</v>
      </c>
      <c r="T220" t="s">
        <v>7</v>
      </c>
      <c r="U220" t="s">
        <v>70</v>
      </c>
      <c r="V220">
        <v>6</v>
      </c>
      <c r="W220" t="s">
        <v>4483</v>
      </c>
      <c r="X220">
        <v>0</v>
      </c>
      <c r="Y220">
        <v>1.5149999999999999</v>
      </c>
      <c r="Z220">
        <v>1.5149999999999999</v>
      </c>
    </row>
    <row r="221" spans="1:26" x14ac:dyDescent="0.25">
      <c r="A221" t="s">
        <v>156</v>
      </c>
      <c r="B221">
        <v>1</v>
      </c>
      <c r="C221" t="s">
        <v>383</v>
      </c>
      <c r="D221" t="s">
        <v>5070</v>
      </c>
      <c r="E221">
        <v>0</v>
      </c>
      <c r="F221">
        <v>0</v>
      </c>
      <c r="G221">
        <v>0</v>
      </c>
      <c r="H221">
        <v>0</v>
      </c>
      <c r="I221">
        <v>0</v>
      </c>
      <c r="J221">
        <v>0</v>
      </c>
      <c r="K221">
        <v>0</v>
      </c>
      <c r="L221">
        <v>0</v>
      </c>
      <c r="M221">
        <v>0</v>
      </c>
      <c r="N221">
        <v>0</v>
      </c>
      <c r="O221">
        <v>0</v>
      </c>
      <c r="P221">
        <v>0</v>
      </c>
      <c r="Q221">
        <v>0</v>
      </c>
      <c r="R221">
        <v>0</v>
      </c>
      <c r="S221" t="s">
        <v>7</v>
      </c>
      <c r="T221" t="s">
        <v>7</v>
      </c>
      <c r="U221" t="s">
        <v>70</v>
      </c>
      <c r="V221">
        <v>6</v>
      </c>
      <c r="W221" t="s">
        <v>4484</v>
      </c>
      <c r="X221">
        <v>0</v>
      </c>
      <c r="Y221">
        <v>5.76</v>
      </c>
      <c r="Z221">
        <v>5.76</v>
      </c>
    </row>
    <row r="222" spans="1:26" x14ac:dyDescent="0.25">
      <c r="A222" t="s">
        <v>156</v>
      </c>
      <c r="B222">
        <v>1</v>
      </c>
      <c r="C222" t="s">
        <v>384</v>
      </c>
      <c r="D222" t="s">
        <v>5070</v>
      </c>
      <c r="E222">
        <v>0</v>
      </c>
      <c r="F222">
        <v>0</v>
      </c>
      <c r="G222">
        <v>0</v>
      </c>
      <c r="H222">
        <v>0</v>
      </c>
      <c r="I222">
        <v>0</v>
      </c>
      <c r="J222">
        <v>0</v>
      </c>
      <c r="K222">
        <v>0</v>
      </c>
      <c r="L222">
        <v>0</v>
      </c>
      <c r="M222">
        <v>0</v>
      </c>
      <c r="N222">
        <v>0</v>
      </c>
      <c r="O222">
        <v>0</v>
      </c>
      <c r="P222">
        <v>0</v>
      </c>
      <c r="Q222">
        <v>0</v>
      </c>
      <c r="R222">
        <v>0</v>
      </c>
      <c r="S222" t="s">
        <v>7</v>
      </c>
      <c r="T222" t="s">
        <v>7</v>
      </c>
      <c r="U222" t="s">
        <v>70</v>
      </c>
      <c r="V222">
        <v>8</v>
      </c>
      <c r="W222" t="s">
        <v>4484</v>
      </c>
      <c r="X222">
        <v>0</v>
      </c>
      <c r="Y222">
        <v>7.21</v>
      </c>
      <c r="Z222">
        <v>7.21</v>
      </c>
    </row>
    <row r="223" spans="1:26" x14ac:dyDescent="0.25">
      <c r="A223" t="s">
        <v>156</v>
      </c>
      <c r="B223">
        <v>1</v>
      </c>
      <c r="C223" t="s">
        <v>385</v>
      </c>
      <c r="D223" t="s">
        <v>5070</v>
      </c>
      <c r="E223">
        <v>0</v>
      </c>
      <c r="F223">
        <v>0</v>
      </c>
      <c r="G223">
        <v>0</v>
      </c>
      <c r="H223">
        <v>0</v>
      </c>
      <c r="I223">
        <v>0</v>
      </c>
      <c r="J223">
        <v>0</v>
      </c>
      <c r="K223">
        <v>0</v>
      </c>
      <c r="L223">
        <v>0</v>
      </c>
      <c r="M223">
        <v>0</v>
      </c>
      <c r="N223">
        <v>0</v>
      </c>
      <c r="O223">
        <v>0</v>
      </c>
      <c r="P223">
        <v>0</v>
      </c>
      <c r="Q223">
        <v>0</v>
      </c>
      <c r="R223">
        <v>0</v>
      </c>
      <c r="S223" t="s">
        <v>7</v>
      </c>
      <c r="T223" t="s">
        <v>7</v>
      </c>
      <c r="U223" t="s">
        <v>70</v>
      </c>
      <c r="V223">
        <v>8</v>
      </c>
      <c r="W223" t="s">
        <v>4484</v>
      </c>
      <c r="X223">
        <v>0</v>
      </c>
      <c r="Y223">
        <v>6.6539999999999999</v>
      </c>
      <c r="Z223">
        <v>6.6539999999999999</v>
      </c>
    </row>
    <row r="224" spans="1:26" x14ac:dyDescent="0.25">
      <c r="A224" t="s">
        <v>156</v>
      </c>
      <c r="B224">
        <v>1</v>
      </c>
      <c r="C224" t="s">
        <v>386</v>
      </c>
      <c r="D224" t="s">
        <v>5070</v>
      </c>
      <c r="E224">
        <v>0</v>
      </c>
      <c r="F224">
        <v>0</v>
      </c>
      <c r="G224">
        <v>0</v>
      </c>
      <c r="H224">
        <v>0</v>
      </c>
      <c r="I224">
        <v>0</v>
      </c>
      <c r="J224">
        <v>0</v>
      </c>
      <c r="K224">
        <v>0</v>
      </c>
      <c r="L224">
        <v>0</v>
      </c>
      <c r="M224">
        <v>0</v>
      </c>
      <c r="N224">
        <v>0</v>
      </c>
      <c r="O224">
        <v>0</v>
      </c>
      <c r="P224">
        <v>0</v>
      </c>
      <c r="Q224">
        <v>0</v>
      </c>
      <c r="R224">
        <v>0</v>
      </c>
      <c r="S224" t="s">
        <v>7</v>
      </c>
      <c r="T224" t="s">
        <v>7</v>
      </c>
      <c r="U224" t="s">
        <v>70</v>
      </c>
      <c r="V224">
        <v>6</v>
      </c>
      <c r="W224" t="s">
        <v>4484</v>
      </c>
      <c r="X224">
        <v>0</v>
      </c>
      <c r="Y224">
        <v>3.9449999999999998</v>
      </c>
      <c r="Z224">
        <v>3.9449999999999998</v>
      </c>
    </row>
    <row r="225" spans="1:26" x14ac:dyDescent="0.25">
      <c r="A225" t="s">
        <v>156</v>
      </c>
      <c r="B225">
        <v>1</v>
      </c>
      <c r="C225" t="s">
        <v>387</v>
      </c>
      <c r="D225" t="s">
        <v>5070</v>
      </c>
      <c r="E225">
        <v>0</v>
      </c>
      <c r="F225">
        <v>0</v>
      </c>
      <c r="G225">
        <v>0</v>
      </c>
      <c r="H225">
        <v>0</v>
      </c>
      <c r="I225">
        <v>0</v>
      </c>
      <c r="J225">
        <v>0</v>
      </c>
      <c r="K225">
        <v>0</v>
      </c>
      <c r="L225">
        <v>0</v>
      </c>
      <c r="M225">
        <v>0</v>
      </c>
      <c r="N225">
        <v>0</v>
      </c>
      <c r="O225">
        <v>0</v>
      </c>
      <c r="P225">
        <v>0</v>
      </c>
      <c r="Q225">
        <v>0</v>
      </c>
      <c r="R225">
        <v>0</v>
      </c>
      <c r="S225" t="s">
        <v>7</v>
      </c>
      <c r="T225" t="s">
        <v>7</v>
      </c>
      <c r="U225" t="s">
        <v>70</v>
      </c>
      <c r="V225">
        <v>6</v>
      </c>
      <c r="W225" t="s">
        <v>4484</v>
      </c>
      <c r="X225">
        <v>0</v>
      </c>
      <c r="Y225">
        <v>4.09</v>
      </c>
      <c r="Z225">
        <v>4.09</v>
      </c>
    </row>
    <row r="226" spans="1:26" x14ac:dyDescent="0.25">
      <c r="A226" t="s">
        <v>156</v>
      </c>
      <c r="B226">
        <v>1</v>
      </c>
      <c r="C226" t="s">
        <v>388</v>
      </c>
      <c r="D226" t="s">
        <v>5070</v>
      </c>
      <c r="E226">
        <v>38</v>
      </c>
      <c r="F226">
        <v>34</v>
      </c>
      <c r="G226">
        <v>41</v>
      </c>
      <c r="H226">
        <v>39</v>
      </c>
      <c r="I226">
        <v>34</v>
      </c>
      <c r="J226">
        <v>41</v>
      </c>
      <c r="K226">
        <v>0</v>
      </c>
      <c r="L226">
        <v>0</v>
      </c>
      <c r="M226">
        <v>0</v>
      </c>
      <c r="N226">
        <v>0</v>
      </c>
      <c r="O226">
        <v>0</v>
      </c>
      <c r="P226">
        <v>0</v>
      </c>
      <c r="Q226">
        <v>3.7833333333333337</v>
      </c>
      <c r="R226">
        <v>4.980077333333333</v>
      </c>
      <c r="S226" t="s">
        <v>5</v>
      </c>
      <c r="T226" t="s">
        <v>78</v>
      </c>
      <c r="U226" t="s">
        <v>70</v>
      </c>
      <c r="V226">
        <v>5</v>
      </c>
      <c r="W226" t="s">
        <v>4484</v>
      </c>
      <c r="X226">
        <v>0.99601546666666663</v>
      </c>
      <c r="Y226">
        <v>0</v>
      </c>
      <c r="Z226">
        <v>4.980077333333333</v>
      </c>
    </row>
    <row r="227" spans="1:26" x14ac:dyDescent="0.25">
      <c r="A227" t="s">
        <v>156</v>
      </c>
      <c r="B227">
        <v>1</v>
      </c>
      <c r="C227" t="s">
        <v>389</v>
      </c>
      <c r="D227" t="s">
        <v>5070</v>
      </c>
      <c r="E227">
        <v>0</v>
      </c>
      <c r="F227">
        <v>0</v>
      </c>
      <c r="G227">
        <v>0</v>
      </c>
      <c r="H227">
        <v>0</v>
      </c>
      <c r="I227">
        <v>0</v>
      </c>
      <c r="J227">
        <v>0</v>
      </c>
      <c r="K227">
        <v>0</v>
      </c>
      <c r="L227">
        <v>0</v>
      </c>
      <c r="M227">
        <v>0</v>
      </c>
      <c r="N227">
        <v>0</v>
      </c>
      <c r="O227">
        <v>0</v>
      </c>
      <c r="P227">
        <v>0</v>
      </c>
      <c r="Q227">
        <v>0</v>
      </c>
      <c r="R227">
        <v>0</v>
      </c>
      <c r="S227" t="s">
        <v>7</v>
      </c>
      <c r="T227" t="s">
        <v>7</v>
      </c>
      <c r="U227" t="s">
        <v>70</v>
      </c>
      <c r="V227">
        <v>8</v>
      </c>
      <c r="W227" t="s">
        <v>4484</v>
      </c>
      <c r="X227">
        <v>0</v>
      </c>
      <c r="Y227">
        <v>7.4429999999999996</v>
      </c>
      <c r="Z227">
        <v>7.4429999999999996</v>
      </c>
    </row>
    <row r="228" spans="1:26" x14ac:dyDescent="0.25">
      <c r="A228" t="s">
        <v>156</v>
      </c>
      <c r="B228">
        <v>1</v>
      </c>
      <c r="C228" t="s">
        <v>390</v>
      </c>
      <c r="D228" t="s">
        <v>5070</v>
      </c>
      <c r="E228">
        <v>0</v>
      </c>
      <c r="F228">
        <v>0</v>
      </c>
      <c r="G228">
        <v>0</v>
      </c>
      <c r="H228">
        <v>0</v>
      </c>
      <c r="I228">
        <v>0</v>
      </c>
      <c r="J228">
        <v>0</v>
      </c>
      <c r="K228">
        <v>0</v>
      </c>
      <c r="L228">
        <v>0</v>
      </c>
      <c r="M228">
        <v>0</v>
      </c>
      <c r="N228">
        <v>0</v>
      </c>
      <c r="O228">
        <v>0</v>
      </c>
      <c r="P228">
        <v>0</v>
      </c>
      <c r="Q228">
        <v>0</v>
      </c>
      <c r="R228">
        <v>0</v>
      </c>
      <c r="S228" t="s">
        <v>7</v>
      </c>
      <c r="T228" t="s">
        <v>7</v>
      </c>
      <c r="U228" t="s">
        <v>70</v>
      </c>
      <c r="V228">
        <v>8</v>
      </c>
      <c r="W228" t="s">
        <v>4484</v>
      </c>
      <c r="X228">
        <v>0</v>
      </c>
      <c r="Y228">
        <v>7.5049999999999999</v>
      </c>
      <c r="Z228">
        <v>7.5049999999999999</v>
      </c>
    </row>
    <row r="229" spans="1:26" x14ac:dyDescent="0.25">
      <c r="A229" t="s">
        <v>156</v>
      </c>
      <c r="B229">
        <v>1</v>
      </c>
      <c r="C229" t="s">
        <v>391</v>
      </c>
      <c r="D229" t="s">
        <v>5070</v>
      </c>
      <c r="E229">
        <v>0</v>
      </c>
      <c r="F229">
        <v>0</v>
      </c>
      <c r="G229">
        <v>0</v>
      </c>
      <c r="H229">
        <v>0</v>
      </c>
      <c r="I229">
        <v>0</v>
      </c>
      <c r="J229">
        <v>0</v>
      </c>
      <c r="K229">
        <v>0</v>
      </c>
      <c r="L229">
        <v>0</v>
      </c>
      <c r="M229">
        <v>0</v>
      </c>
      <c r="N229">
        <v>0</v>
      </c>
      <c r="O229">
        <v>0</v>
      </c>
      <c r="P229">
        <v>0</v>
      </c>
      <c r="Q229">
        <v>0</v>
      </c>
      <c r="R229">
        <v>0</v>
      </c>
      <c r="S229" t="s">
        <v>7</v>
      </c>
      <c r="T229" t="s">
        <v>7</v>
      </c>
      <c r="U229" t="s">
        <v>70</v>
      </c>
      <c r="V229">
        <v>12</v>
      </c>
      <c r="W229" t="s">
        <v>4484</v>
      </c>
      <c r="X229">
        <v>0</v>
      </c>
      <c r="Y229">
        <v>11.199</v>
      </c>
      <c r="Z229">
        <v>11.199</v>
      </c>
    </row>
    <row r="230" spans="1:26" x14ac:dyDescent="0.25">
      <c r="A230" t="s">
        <v>156</v>
      </c>
      <c r="B230">
        <v>1</v>
      </c>
      <c r="C230" t="s">
        <v>392</v>
      </c>
      <c r="D230" t="s">
        <v>5070</v>
      </c>
      <c r="E230">
        <v>0</v>
      </c>
      <c r="F230">
        <v>0</v>
      </c>
      <c r="G230">
        <v>0</v>
      </c>
      <c r="H230">
        <v>0</v>
      </c>
      <c r="I230">
        <v>0</v>
      </c>
      <c r="J230">
        <v>0</v>
      </c>
      <c r="K230">
        <v>0</v>
      </c>
      <c r="L230">
        <v>0</v>
      </c>
      <c r="M230">
        <v>0</v>
      </c>
      <c r="N230">
        <v>0</v>
      </c>
      <c r="O230">
        <v>0</v>
      </c>
      <c r="P230">
        <v>0</v>
      </c>
      <c r="Q230">
        <v>0</v>
      </c>
      <c r="R230">
        <v>0</v>
      </c>
      <c r="S230" t="s">
        <v>7</v>
      </c>
      <c r="T230" t="s">
        <v>7</v>
      </c>
      <c r="U230" t="s">
        <v>70</v>
      </c>
      <c r="V230">
        <v>6</v>
      </c>
      <c r="W230" t="s">
        <v>4484</v>
      </c>
      <c r="X230">
        <v>0</v>
      </c>
      <c r="Y230">
        <v>3.1309999999999998</v>
      </c>
      <c r="Z230">
        <v>3.1309999999999998</v>
      </c>
    </row>
    <row r="231" spans="1:26" x14ac:dyDescent="0.25">
      <c r="A231" t="s">
        <v>156</v>
      </c>
      <c r="B231">
        <v>1</v>
      </c>
      <c r="C231" t="s">
        <v>393</v>
      </c>
      <c r="D231" t="s">
        <v>5070</v>
      </c>
      <c r="E231">
        <v>0</v>
      </c>
      <c r="F231">
        <v>0</v>
      </c>
      <c r="G231">
        <v>0</v>
      </c>
      <c r="H231">
        <v>0</v>
      </c>
      <c r="I231">
        <v>0</v>
      </c>
      <c r="J231">
        <v>0</v>
      </c>
      <c r="K231">
        <v>0</v>
      </c>
      <c r="L231">
        <v>0</v>
      </c>
      <c r="M231">
        <v>0</v>
      </c>
      <c r="N231">
        <v>0</v>
      </c>
      <c r="O231">
        <v>0</v>
      </c>
      <c r="P231">
        <v>0</v>
      </c>
      <c r="Q231">
        <v>0</v>
      </c>
      <c r="R231">
        <v>0</v>
      </c>
      <c r="S231" t="s">
        <v>7</v>
      </c>
      <c r="T231" t="s">
        <v>7</v>
      </c>
      <c r="U231" t="s">
        <v>70</v>
      </c>
      <c r="V231">
        <v>6</v>
      </c>
      <c r="W231" t="s">
        <v>4484</v>
      </c>
      <c r="X231">
        <v>0</v>
      </c>
      <c r="Y231">
        <v>5.8419999999999996</v>
      </c>
      <c r="Z231">
        <v>5.8419999999999996</v>
      </c>
    </row>
    <row r="232" spans="1:26" x14ac:dyDescent="0.25">
      <c r="A232" t="s">
        <v>156</v>
      </c>
      <c r="B232">
        <v>1</v>
      </c>
      <c r="C232" t="s">
        <v>394</v>
      </c>
      <c r="D232" t="s">
        <v>5070</v>
      </c>
      <c r="E232">
        <v>90</v>
      </c>
      <c r="F232">
        <v>74</v>
      </c>
      <c r="G232">
        <v>94</v>
      </c>
      <c r="H232">
        <v>90</v>
      </c>
      <c r="I232">
        <v>99</v>
      </c>
      <c r="J232">
        <v>95</v>
      </c>
      <c r="K232">
        <v>0</v>
      </c>
      <c r="L232">
        <v>0</v>
      </c>
      <c r="M232">
        <v>0</v>
      </c>
      <c r="N232">
        <v>0</v>
      </c>
      <c r="O232">
        <v>0</v>
      </c>
      <c r="P232">
        <v>0</v>
      </c>
      <c r="Q232">
        <v>9.0333333333333332</v>
      </c>
      <c r="R232">
        <v>11.890757333333331</v>
      </c>
      <c r="S232" t="s">
        <v>6</v>
      </c>
      <c r="T232" t="s">
        <v>3</v>
      </c>
      <c r="U232" t="s">
        <v>70</v>
      </c>
      <c r="V232">
        <v>20</v>
      </c>
      <c r="W232" t="s">
        <v>4485</v>
      </c>
      <c r="X232">
        <v>0.59453786666666653</v>
      </c>
      <c r="Y232">
        <v>0</v>
      </c>
      <c r="Z232">
        <v>11.890757333333331</v>
      </c>
    </row>
    <row r="233" spans="1:26" x14ac:dyDescent="0.25">
      <c r="A233" t="s">
        <v>156</v>
      </c>
      <c r="B233">
        <v>1</v>
      </c>
      <c r="C233" t="s">
        <v>395</v>
      </c>
      <c r="D233" t="s">
        <v>5070</v>
      </c>
      <c r="E233">
        <v>120</v>
      </c>
      <c r="F233">
        <v>76</v>
      </c>
      <c r="G233">
        <v>97</v>
      </c>
      <c r="H233">
        <v>110</v>
      </c>
      <c r="I233">
        <v>80</v>
      </c>
      <c r="J233">
        <v>99</v>
      </c>
      <c r="K233">
        <v>0</v>
      </c>
      <c r="L233">
        <v>0</v>
      </c>
      <c r="M233">
        <v>0</v>
      </c>
      <c r="N233">
        <v>0</v>
      </c>
      <c r="O233">
        <v>0</v>
      </c>
      <c r="P233">
        <v>0</v>
      </c>
      <c r="Q233">
        <v>9.6999999999999993</v>
      </c>
      <c r="R233">
        <v>12.768304000000001</v>
      </c>
      <c r="S233" t="s">
        <v>6</v>
      </c>
      <c r="T233" t="s">
        <v>3</v>
      </c>
      <c r="U233" t="s">
        <v>70</v>
      </c>
      <c r="V233">
        <v>20</v>
      </c>
      <c r="W233" t="s">
        <v>4485</v>
      </c>
      <c r="X233">
        <v>0.63841520000000007</v>
      </c>
      <c r="Y233">
        <v>0</v>
      </c>
      <c r="Z233">
        <v>12.768304000000001</v>
      </c>
    </row>
    <row r="234" spans="1:26" x14ac:dyDescent="0.25">
      <c r="A234" t="s">
        <v>156</v>
      </c>
      <c r="B234">
        <v>1</v>
      </c>
      <c r="C234" t="s">
        <v>396</v>
      </c>
      <c r="D234" t="s">
        <v>5070</v>
      </c>
      <c r="E234">
        <v>96</v>
      </c>
      <c r="F234">
        <v>85</v>
      </c>
      <c r="G234">
        <v>85</v>
      </c>
      <c r="H234">
        <v>96</v>
      </c>
      <c r="I234">
        <v>86</v>
      </c>
      <c r="J234">
        <v>87</v>
      </c>
      <c r="K234">
        <v>0</v>
      </c>
      <c r="L234">
        <v>0</v>
      </c>
      <c r="M234">
        <v>0</v>
      </c>
      <c r="N234">
        <v>0</v>
      </c>
      <c r="O234">
        <v>0</v>
      </c>
      <c r="P234">
        <v>0</v>
      </c>
      <c r="Q234">
        <v>8.9166666666666679</v>
      </c>
      <c r="R234">
        <v>11.737186666666664</v>
      </c>
      <c r="S234" t="s">
        <v>6</v>
      </c>
      <c r="T234" t="s">
        <v>3</v>
      </c>
      <c r="U234" t="s">
        <v>70</v>
      </c>
      <c r="V234">
        <v>20</v>
      </c>
      <c r="W234" t="s">
        <v>4485</v>
      </c>
      <c r="X234">
        <v>0.58685933333333318</v>
      </c>
      <c r="Y234">
        <v>0</v>
      </c>
      <c r="Z234">
        <v>11.737186666666664</v>
      </c>
    </row>
    <row r="235" spans="1:26" x14ac:dyDescent="0.25">
      <c r="A235" t="s">
        <v>156</v>
      </c>
      <c r="B235">
        <v>1</v>
      </c>
      <c r="C235" t="s">
        <v>397</v>
      </c>
      <c r="D235" t="s">
        <v>5070</v>
      </c>
      <c r="E235">
        <v>34</v>
      </c>
      <c r="F235">
        <v>47</v>
      </c>
      <c r="G235">
        <v>48</v>
      </c>
      <c r="H235">
        <v>35</v>
      </c>
      <c r="I235">
        <v>49</v>
      </c>
      <c r="J235">
        <v>48</v>
      </c>
      <c r="K235">
        <v>0</v>
      </c>
      <c r="L235">
        <v>0</v>
      </c>
      <c r="M235">
        <v>0</v>
      </c>
      <c r="N235">
        <v>0</v>
      </c>
      <c r="O235">
        <v>0</v>
      </c>
      <c r="P235">
        <v>0</v>
      </c>
      <c r="Q235">
        <v>4.3499999999999996</v>
      </c>
      <c r="R235">
        <v>5.7259919999999997</v>
      </c>
      <c r="S235" t="s">
        <v>6</v>
      </c>
      <c r="T235" t="s">
        <v>3</v>
      </c>
      <c r="U235" t="s">
        <v>70</v>
      </c>
      <c r="V235">
        <v>20</v>
      </c>
      <c r="W235" t="s">
        <v>4485</v>
      </c>
      <c r="X235">
        <v>0.28629959999999999</v>
      </c>
      <c r="Y235">
        <v>0</v>
      </c>
      <c r="Z235">
        <v>5.7259919999999997</v>
      </c>
    </row>
    <row r="236" spans="1:26" x14ac:dyDescent="0.25">
      <c r="A236" t="s">
        <v>156</v>
      </c>
      <c r="B236">
        <v>1</v>
      </c>
      <c r="C236" t="s">
        <v>398</v>
      </c>
      <c r="D236" t="s">
        <v>5070</v>
      </c>
      <c r="E236">
        <v>0</v>
      </c>
      <c r="F236">
        <v>0</v>
      </c>
      <c r="G236">
        <v>0</v>
      </c>
      <c r="H236">
        <v>0</v>
      </c>
      <c r="I236">
        <v>0</v>
      </c>
      <c r="J236">
        <v>0</v>
      </c>
      <c r="K236">
        <v>0</v>
      </c>
      <c r="L236">
        <v>0</v>
      </c>
      <c r="M236">
        <v>0</v>
      </c>
      <c r="N236">
        <v>0</v>
      </c>
      <c r="O236">
        <v>0</v>
      </c>
      <c r="P236">
        <v>0</v>
      </c>
      <c r="Q236">
        <v>0</v>
      </c>
      <c r="R236">
        <v>0</v>
      </c>
      <c r="S236" t="s">
        <v>10</v>
      </c>
      <c r="T236" t="s">
        <v>10</v>
      </c>
      <c r="U236" t="s">
        <v>100</v>
      </c>
      <c r="V236">
        <v>0</v>
      </c>
      <c r="W236" t="s">
        <v>4485</v>
      </c>
      <c r="X236">
        <v>0</v>
      </c>
      <c r="Y236">
        <v>0</v>
      </c>
      <c r="Z236">
        <v>0</v>
      </c>
    </row>
    <row r="237" spans="1:26" x14ac:dyDescent="0.25">
      <c r="A237" t="s">
        <v>156</v>
      </c>
      <c r="B237">
        <v>1</v>
      </c>
      <c r="C237" t="s">
        <v>399</v>
      </c>
      <c r="D237" t="s">
        <v>5070</v>
      </c>
      <c r="E237">
        <v>0</v>
      </c>
      <c r="F237">
        <v>0</v>
      </c>
      <c r="G237">
        <v>0</v>
      </c>
      <c r="H237">
        <v>0</v>
      </c>
      <c r="I237">
        <v>0</v>
      </c>
      <c r="J237">
        <v>0</v>
      </c>
      <c r="K237">
        <v>0</v>
      </c>
      <c r="L237">
        <v>0</v>
      </c>
      <c r="M237">
        <v>0</v>
      </c>
      <c r="N237">
        <v>0</v>
      </c>
      <c r="O237">
        <v>0</v>
      </c>
      <c r="P237">
        <v>0</v>
      </c>
      <c r="Q237">
        <v>0</v>
      </c>
      <c r="R237">
        <v>0</v>
      </c>
      <c r="S237" t="s">
        <v>10</v>
      </c>
      <c r="T237" t="s">
        <v>10</v>
      </c>
      <c r="U237" t="s">
        <v>100</v>
      </c>
      <c r="V237">
        <v>0</v>
      </c>
      <c r="W237" t="s">
        <v>4485</v>
      </c>
      <c r="X237">
        <v>0</v>
      </c>
      <c r="Y237">
        <v>0</v>
      </c>
      <c r="Z237">
        <v>0</v>
      </c>
    </row>
    <row r="238" spans="1:26" x14ac:dyDescent="0.25">
      <c r="A238" t="s">
        <v>156</v>
      </c>
      <c r="B238">
        <v>1</v>
      </c>
      <c r="C238" t="s">
        <v>400</v>
      </c>
      <c r="D238" t="s">
        <v>5070</v>
      </c>
      <c r="E238">
        <v>0</v>
      </c>
      <c r="F238">
        <v>0</v>
      </c>
      <c r="G238">
        <v>0</v>
      </c>
      <c r="H238">
        <v>0</v>
      </c>
      <c r="I238">
        <v>0</v>
      </c>
      <c r="J238">
        <v>0</v>
      </c>
      <c r="K238">
        <v>0</v>
      </c>
      <c r="L238">
        <v>0</v>
      </c>
      <c r="M238">
        <v>0</v>
      </c>
      <c r="N238">
        <v>0</v>
      </c>
      <c r="O238">
        <v>0</v>
      </c>
      <c r="P238">
        <v>0</v>
      </c>
      <c r="Q238">
        <v>0</v>
      </c>
      <c r="R238">
        <v>0</v>
      </c>
      <c r="S238" t="s">
        <v>10</v>
      </c>
      <c r="T238" t="s">
        <v>10</v>
      </c>
      <c r="U238" t="s">
        <v>100</v>
      </c>
      <c r="V238">
        <v>0</v>
      </c>
      <c r="W238" t="s">
        <v>4485</v>
      </c>
      <c r="X238">
        <v>0</v>
      </c>
      <c r="Y238">
        <v>0</v>
      </c>
      <c r="Z238">
        <v>0</v>
      </c>
    </row>
    <row r="239" spans="1:26" x14ac:dyDescent="0.25">
      <c r="A239" t="s">
        <v>156</v>
      </c>
      <c r="B239">
        <v>1</v>
      </c>
      <c r="C239" t="s">
        <v>401</v>
      </c>
      <c r="D239" t="s">
        <v>5070</v>
      </c>
      <c r="E239">
        <v>0</v>
      </c>
      <c r="F239">
        <v>0</v>
      </c>
      <c r="G239">
        <v>0</v>
      </c>
      <c r="H239">
        <v>0</v>
      </c>
      <c r="I239">
        <v>0</v>
      </c>
      <c r="J239">
        <v>0</v>
      </c>
      <c r="K239">
        <v>0</v>
      </c>
      <c r="L239">
        <v>0</v>
      </c>
      <c r="M239">
        <v>0</v>
      </c>
      <c r="N239">
        <v>0</v>
      </c>
      <c r="O239">
        <v>0</v>
      </c>
      <c r="P239">
        <v>0</v>
      </c>
      <c r="Q239">
        <v>0</v>
      </c>
      <c r="R239">
        <v>0</v>
      </c>
      <c r="S239" t="s">
        <v>10</v>
      </c>
      <c r="T239" t="s">
        <v>10</v>
      </c>
      <c r="U239" t="s">
        <v>100</v>
      </c>
      <c r="V239">
        <v>0</v>
      </c>
      <c r="W239" t="s">
        <v>4485</v>
      </c>
      <c r="X239">
        <v>0</v>
      </c>
      <c r="Y239">
        <v>0</v>
      </c>
      <c r="Z239">
        <v>0</v>
      </c>
    </row>
    <row r="240" spans="1:26" x14ac:dyDescent="0.25">
      <c r="A240" t="s">
        <v>156</v>
      </c>
      <c r="B240">
        <v>1</v>
      </c>
      <c r="C240" t="s">
        <v>402</v>
      </c>
      <c r="D240" t="s">
        <v>5070</v>
      </c>
      <c r="E240">
        <v>0</v>
      </c>
      <c r="F240">
        <v>0</v>
      </c>
      <c r="G240">
        <v>0</v>
      </c>
      <c r="H240">
        <v>0</v>
      </c>
      <c r="I240">
        <v>0</v>
      </c>
      <c r="J240">
        <v>0</v>
      </c>
      <c r="K240">
        <v>0</v>
      </c>
      <c r="L240">
        <v>0</v>
      </c>
      <c r="M240">
        <v>0</v>
      </c>
      <c r="N240">
        <v>0</v>
      </c>
      <c r="O240">
        <v>0</v>
      </c>
      <c r="P240">
        <v>0</v>
      </c>
      <c r="Q240">
        <v>0</v>
      </c>
      <c r="R240">
        <v>0</v>
      </c>
      <c r="S240" t="s">
        <v>10</v>
      </c>
      <c r="T240" t="s">
        <v>10</v>
      </c>
      <c r="U240" t="s">
        <v>100</v>
      </c>
      <c r="V240">
        <v>0</v>
      </c>
      <c r="W240" t="s">
        <v>4485</v>
      </c>
      <c r="X240">
        <v>0</v>
      </c>
      <c r="Y240">
        <v>0</v>
      </c>
      <c r="Z240">
        <v>0</v>
      </c>
    </row>
    <row r="241" spans="1:26" x14ac:dyDescent="0.25">
      <c r="A241" t="s">
        <v>156</v>
      </c>
      <c r="B241">
        <v>1</v>
      </c>
      <c r="C241" t="s">
        <v>403</v>
      </c>
      <c r="D241" t="s">
        <v>5070</v>
      </c>
      <c r="E241">
        <v>0</v>
      </c>
      <c r="F241">
        <v>0</v>
      </c>
      <c r="G241">
        <v>0</v>
      </c>
      <c r="H241">
        <v>0</v>
      </c>
      <c r="I241">
        <v>0</v>
      </c>
      <c r="J241">
        <v>0</v>
      </c>
      <c r="K241">
        <v>0</v>
      </c>
      <c r="L241">
        <v>0</v>
      </c>
      <c r="M241">
        <v>0</v>
      </c>
      <c r="N241">
        <v>0</v>
      </c>
      <c r="O241">
        <v>0</v>
      </c>
      <c r="P241">
        <v>0</v>
      </c>
      <c r="Q241">
        <v>0</v>
      </c>
      <c r="R241">
        <v>0</v>
      </c>
      <c r="S241" t="s">
        <v>10</v>
      </c>
      <c r="T241" t="s">
        <v>10</v>
      </c>
      <c r="U241" t="s">
        <v>100</v>
      </c>
      <c r="V241">
        <v>0</v>
      </c>
      <c r="W241" t="s">
        <v>4485</v>
      </c>
      <c r="X241">
        <v>0</v>
      </c>
      <c r="Y241">
        <v>0</v>
      </c>
      <c r="Z241">
        <v>0</v>
      </c>
    </row>
    <row r="242" spans="1:26" x14ac:dyDescent="0.25">
      <c r="A242" t="s">
        <v>156</v>
      </c>
      <c r="B242">
        <v>1</v>
      </c>
      <c r="C242" t="s">
        <v>404</v>
      </c>
      <c r="D242" t="s">
        <v>5070</v>
      </c>
      <c r="E242">
        <v>0</v>
      </c>
      <c r="F242">
        <v>0</v>
      </c>
      <c r="G242">
        <v>0</v>
      </c>
      <c r="H242">
        <v>0</v>
      </c>
      <c r="I242">
        <v>0</v>
      </c>
      <c r="J242">
        <v>0</v>
      </c>
      <c r="K242">
        <v>0</v>
      </c>
      <c r="L242">
        <v>0</v>
      </c>
      <c r="M242">
        <v>0</v>
      </c>
      <c r="N242">
        <v>0</v>
      </c>
      <c r="O242">
        <v>0</v>
      </c>
      <c r="P242">
        <v>0</v>
      </c>
      <c r="Q242">
        <v>0</v>
      </c>
      <c r="R242">
        <v>0</v>
      </c>
      <c r="S242" t="s">
        <v>10</v>
      </c>
      <c r="T242" t="s">
        <v>10</v>
      </c>
      <c r="U242" t="s">
        <v>100</v>
      </c>
      <c r="V242">
        <v>0</v>
      </c>
      <c r="W242" t="s">
        <v>4485</v>
      </c>
      <c r="X242">
        <v>0</v>
      </c>
      <c r="Y242">
        <v>0</v>
      </c>
      <c r="Z242">
        <v>0</v>
      </c>
    </row>
    <row r="243" spans="1:26" x14ac:dyDescent="0.25">
      <c r="A243" t="s">
        <v>156</v>
      </c>
      <c r="B243">
        <v>1</v>
      </c>
      <c r="C243" t="s">
        <v>405</v>
      </c>
      <c r="D243" t="s">
        <v>5070</v>
      </c>
      <c r="E243">
        <v>0</v>
      </c>
      <c r="F243">
        <v>0</v>
      </c>
      <c r="G243">
        <v>0</v>
      </c>
      <c r="H243">
        <v>0</v>
      </c>
      <c r="I243">
        <v>0</v>
      </c>
      <c r="J243">
        <v>0</v>
      </c>
      <c r="K243">
        <v>0</v>
      </c>
      <c r="L243">
        <v>0</v>
      </c>
      <c r="M243">
        <v>0</v>
      </c>
      <c r="N243">
        <v>0</v>
      </c>
      <c r="O243">
        <v>0</v>
      </c>
      <c r="P243">
        <v>0</v>
      </c>
      <c r="Q243">
        <v>0</v>
      </c>
      <c r="R243">
        <v>0</v>
      </c>
      <c r="S243" t="s">
        <v>7</v>
      </c>
      <c r="T243" t="s">
        <v>7</v>
      </c>
      <c r="U243" t="s">
        <v>70</v>
      </c>
      <c r="V243">
        <v>6</v>
      </c>
      <c r="W243" t="s">
        <v>4486</v>
      </c>
      <c r="X243">
        <v>0</v>
      </c>
      <c r="Y243">
        <v>5.3979999999999997</v>
      </c>
      <c r="Z243">
        <v>5.3979999999999997</v>
      </c>
    </row>
    <row r="244" spans="1:26" x14ac:dyDescent="0.25">
      <c r="A244" t="s">
        <v>156</v>
      </c>
      <c r="B244">
        <v>1</v>
      </c>
      <c r="C244" t="s">
        <v>406</v>
      </c>
      <c r="D244" t="s">
        <v>5070</v>
      </c>
      <c r="E244">
        <v>0</v>
      </c>
      <c r="F244">
        <v>0</v>
      </c>
      <c r="G244">
        <v>0</v>
      </c>
      <c r="H244">
        <v>0</v>
      </c>
      <c r="I244">
        <v>0</v>
      </c>
      <c r="J244">
        <v>0</v>
      </c>
      <c r="K244">
        <v>0</v>
      </c>
      <c r="L244">
        <v>0</v>
      </c>
      <c r="M244">
        <v>0</v>
      </c>
      <c r="N244">
        <v>0</v>
      </c>
      <c r="O244">
        <v>0</v>
      </c>
      <c r="P244">
        <v>0</v>
      </c>
      <c r="Q244">
        <v>0</v>
      </c>
      <c r="R244">
        <v>0</v>
      </c>
      <c r="S244" t="s">
        <v>7</v>
      </c>
      <c r="T244" t="s">
        <v>7</v>
      </c>
      <c r="U244" t="s">
        <v>70</v>
      </c>
      <c r="V244">
        <v>6</v>
      </c>
      <c r="W244" t="s">
        <v>4486</v>
      </c>
      <c r="X244">
        <v>0</v>
      </c>
      <c r="Y244">
        <v>6.8209999999999997</v>
      </c>
      <c r="Z244">
        <v>6.8209999999999997</v>
      </c>
    </row>
    <row r="245" spans="1:26" x14ac:dyDescent="0.25">
      <c r="A245" t="s">
        <v>156</v>
      </c>
      <c r="B245">
        <v>1</v>
      </c>
      <c r="C245" t="s">
        <v>407</v>
      </c>
      <c r="D245" t="s">
        <v>5070</v>
      </c>
      <c r="E245">
        <v>0</v>
      </c>
      <c r="F245">
        <v>0</v>
      </c>
      <c r="G245">
        <v>0</v>
      </c>
      <c r="H245">
        <v>0</v>
      </c>
      <c r="I245">
        <v>0</v>
      </c>
      <c r="J245">
        <v>0</v>
      </c>
      <c r="K245">
        <v>0</v>
      </c>
      <c r="L245">
        <v>0</v>
      </c>
      <c r="M245">
        <v>0</v>
      </c>
      <c r="N245">
        <v>0</v>
      </c>
      <c r="O245">
        <v>0</v>
      </c>
      <c r="P245">
        <v>0</v>
      </c>
      <c r="Q245">
        <v>0</v>
      </c>
      <c r="R245">
        <v>0</v>
      </c>
      <c r="S245" t="s">
        <v>7</v>
      </c>
      <c r="T245" t="s">
        <v>7</v>
      </c>
      <c r="U245" t="s">
        <v>70</v>
      </c>
      <c r="V245">
        <v>6</v>
      </c>
      <c r="W245" t="s">
        <v>4486</v>
      </c>
      <c r="X245">
        <v>0</v>
      </c>
      <c r="Y245">
        <v>3.6349999999999998</v>
      </c>
      <c r="Z245">
        <v>3.6349999999999998</v>
      </c>
    </row>
    <row r="246" spans="1:26" x14ac:dyDescent="0.25">
      <c r="A246" t="s">
        <v>156</v>
      </c>
      <c r="B246">
        <v>1</v>
      </c>
      <c r="C246" t="s">
        <v>408</v>
      </c>
      <c r="D246" t="s">
        <v>5070</v>
      </c>
      <c r="E246">
        <v>0</v>
      </c>
      <c r="F246">
        <v>0</v>
      </c>
      <c r="G246">
        <v>0</v>
      </c>
      <c r="H246">
        <v>0</v>
      </c>
      <c r="I246">
        <v>0</v>
      </c>
      <c r="J246">
        <v>0</v>
      </c>
      <c r="K246">
        <v>0</v>
      </c>
      <c r="L246">
        <v>0</v>
      </c>
      <c r="M246">
        <v>0</v>
      </c>
      <c r="N246">
        <v>0</v>
      </c>
      <c r="O246">
        <v>0</v>
      </c>
      <c r="P246">
        <v>0</v>
      </c>
      <c r="Q246">
        <v>0</v>
      </c>
      <c r="R246">
        <v>0</v>
      </c>
      <c r="S246" t="s">
        <v>7</v>
      </c>
      <c r="T246" t="s">
        <v>7</v>
      </c>
      <c r="U246" t="s">
        <v>70</v>
      </c>
      <c r="V246">
        <v>6</v>
      </c>
      <c r="W246" t="s">
        <v>4486</v>
      </c>
      <c r="X246">
        <v>0</v>
      </c>
      <c r="Y246">
        <v>4.6740000000000004</v>
      </c>
      <c r="Z246">
        <v>4.6740000000000004</v>
      </c>
    </row>
    <row r="247" spans="1:26" x14ac:dyDescent="0.25">
      <c r="A247" t="s">
        <v>156</v>
      </c>
      <c r="B247">
        <v>1</v>
      </c>
      <c r="C247" t="s">
        <v>409</v>
      </c>
      <c r="D247" t="s">
        <v>5070</v>
      </c>
      <c r="E247">
        <v>0</v>
      </c>
      <c r="F247">
        <v>0</v>
      </c>
      <c r="G247">
        <v>0</v>
      </c>
      <c r="H247">
        <v>0</v>
      </c>
      <c r="I247">
        <v>0</v>
      </c>
      <c r="J247">
        <v>0</v>
      </c>
      <c r="K247">
        <v>0</v>
      </c>
      <c r="L247">
        <v>0</v>
      </c>
      <c r="M247">
        <v>0</v>
      </c>
      <c r="N247">
        <v>0</v>
      </c>
      <c r="O247">
        <v>0</v>
      </c>
      <c r="P247">
        <v>0</v>
      </c>
      <c r="Q247">
        <v>0</v>
      </c>
      <c r="R247">
        <v>0</v>
      </c>
      <c r="S247" t="s">
        <v>7</v>
      </c>
      <c r="T247" t="s">
        <v>7</v>
      </c>
      <c r="U247" t="s">
        <v>70</v>
      </c>
      <c r="V247">
        <v>6</v>
      </c>
      <c r="W247" t="s">
        <v>4486</v>
      </c>
      <c r="X247">
        <v>0</v>
      </c>
      <c r="Y247">
        <v>4.335</v>
      </c>
      <c r="Z247">
        <v>4.335</v>
      </c>
    </row>
    <row r="248" spans="1:26" x14ac:dyDescent="0.25">
      <c r="A248" t="s">
        <v>156</v>
      </c>
      <c r="B248">
        <v>1</v>
      </c>
      <c r="C248" t="s">
        <v>410</v>
      </c>
      <c r="D248" t="s">
        <v>5070</v>
      </c>
      <c r="E248">
        <v>36</v>
      </c>
      <c r="F248">
        <v>32</v>
      </c>
      <c r="G248">
        <v>40</v>
      </c>
      <c r="H248">
        <v>36</v>
      </c>
      <c r="I248">
        <v>34</v>
      </c>
      <c r="J248">
        <v>40</v>
      </c>
      <c r="K248">
        <v>0</v>
      </c>
      <c r="L248">
        <v>0</v>
      </c>
      <c r="M248">
        <v>0</v>
      </c>
      <c r="N248">
        <v>0</v>
      </c>
      <c r="O248">
        <v>0</v>
      </c>
      <c r="P248">
        <v>0</v>
      </c>
      <c r="Q248">
        <v>3.6333333333333337</v>
      </c>
      <c r="R248">
        <v>4.7826293333333325</v>
      </c>
      <c r="S248" t="s">
        <v>5</v>
      </c>
      <c r="T248" t="s">
        <v>78</v>
      </c>
      <c r="U248" t="s">
        <v>70</v>
      </c>
      <c r="V248">
        <v>5</v>
      </c>
      <c r="W248" t="s">
        <v>4486</v>
      </c>
      <c r="X248">
        <v>0.9565258666666665</v>
      </c>
      <c r="Y248">
        <v>0</v>
      </c>
      <c r="Z248">
        <v>4.7826293333333325</v>
      </c>
    </row>
    <row r="249" spans="1:26" x14ac:dyDescent="0.25">
      <c r="A249" t="s">
        <v>156</v>
      </c>
      <c r="B249">
        <v>1</v>
      </c>
      <c r="C249" t="s">
        <v>411</v>
      </c>
      <c r="D249" t="s">
        <v>5070</v>
      </c>
      <c r="E249">
        <v>0</v>
      </c>
      <c r="F249">
        <v>0</v>
      </c>
      <c r="G249">
        <v>0</v>
      </c>
      <c r="H249">
        <v>0</v>
      </c>
      <c r="I249">
        <v>0</v>
      </c>
      <c r="J249">
        <v>0</v>
      </c>
      <c r="K249">
        <v>0</v>
      </c>
      <c r="L249">
        <v>0</v>
      </c>
      <c r="M249">
        <v>0</v>
      </c>
      <c r="N249">
        <v>0</v>
      </c>
      <c r="O249">
        <v>0</v>
      </c>
      <c r="P249">
        <v>0</v>
      </c>
      <c r="Q249">
        <v>0</v>
      </c>
      <c r="R249">
        <v>0</v>
      </c>
      <c r="S249" t="s">
        <v>7</v>
      </c>
      <c r="T249" t="s">
        <v>7</v>
      </c>
      <c r="U249" t="s">
        <v>70</v>
      </c>
      <c r="V249">
        <v>6</v>
      </c>
      <c r="W249" t="s">
        <v>4486</v>
      </c>
      <c r="X249">
        <v>0</v>
      </c>
      <c r="Y249">
        <v>4.1109999999999998</v>
      </c>
      <c r="Z249">
        <v>4.1109999999999998</v>
      </c>
    </row>
    <row r="250" spans="1:26" x14ac:dyDescent="0.25">
      <c r="A250" t="s">
        <v>156</v>
      </c>
      <c r="B250">
        <v>1</v>
      </c>
      <c r="C250" t="s">
        <v>412</v>
      </c>
      <c r="D250" t="s">
        <v>5070</v>
      </c>
      <c r="E250">
        <v>0</v>
      </c>
      <c r="F250">
        <v>0</v>
      </c>
      <c r="G250">
        <v>0</v>
      </c>
      <c r="H250">
        <v>0</v>
      </c>
      <c r="I250">
        <v>0</v>
      </c>
      <c r="J250">
        <v>0</v>
      </c>
      <c r="K250">
        <v>0</v>
      </c>
      <c r="L250">
        <v>0</v>
      </c>
      <c r="M250">
        <v>0</v>
      </c>
      <c r="N250">
        <v>0</v>
      </c>
      <c r="O250">
        <v>0</v>
      </c>
      <c r="P250">
        <v>0</v>
      </c>
      <c r="Q250">
        <v>0</v>
      </c>
      <c r="R250">
        <v>0</v>
      </c>
      <c r="S250" t="s">
        <v>7</v>
      </c>
      <c r="T250" t="s">
        <v>7</v>
      </c>
      <c r="U250" t="s">
        <v>70</v>
      </c>
      <c r="V250">
        <v>6</v>
      </c>
      <c r="W250" t="s">
        <v>4486</v>
      </c>
      <c r="X250">
        <v>0</v>
      </c>
      <c r="Y250">
        <v>4.6740000000000004</v>
      </c>
      <c r="Z250">
        <v>4.6740000000000004</v>
      </c>
    </row>
    <row r="251" spans="1:26" x14ac:dyDescent="0.25">
      <c r="A251" t="s">
        <v>156</v>
      </c>
      <c r="B251">
        <v>1</v>
      </c>
      <c r="C251" t="s">
        <v>413</v>
      </c>
      <c r="D251" t="s">
        <v>5070</v>
      </c>
      <c r="E251">
        <v>0</v>
      </c>
      <c r="F251">
        <v>0</v>
      </c>
      <c r="G251">
        <v>0</v>
      </c>
      <c r="H251">
        <v>0</v>
      </c>
      <c r="I251">
        <v>0</v>
      </c>
      <c r="J251">
        <v>0</v>
      </c>
      <c r="K251">
        <v>0</v>
      </c>
      <c r="L251">
        <v>0</v>
      </c>
      <c r="M251">
        <v>0</v>
      </c>
      <c r="N251">
        <v>0</v>
      </c>
      <c r="O251">
        <v>0</v>
      </c>
      <c r="P251">
        <v>0</v>
      </c>
      <c r="Q251">
        <v>0</v>
      </c>
      <c r="R251">
        <v>0</v>
      </c>
      <c r="S251" t="s">
        <v>7</v>
      </c>
      <c r="T251" t="s">
        <v>7</v>
      </c>
      <c r="U251" t="s">
        <v>70</v>
      </c>
      <c r="V251">
        <v>6</v>
      </c>
      <c r="W251" t="s">
        <v>4486</v>
      </c>
      <c r="X251">
        <v>0</v>
      </c>
      <c r="Y251">
        <v>4.42</v>
      </c>
      <c r="Z251">
        <v>4.42</v>
      </c>
    </row>
    <row r="252" spans="1:26" x14ac:dyDescent="0.25">
      <c r="A252" t="s">
        <v>156</v>
      </c>
      <c r="B252">
        <v>1</v>
      </c>
      <c r="C252" t="s">
        <v>414</v>
      </c>
      <c r="D252" t="s">
        <v>5070</v>
      </c>
      <c r="E252">
        <v>0</v>
      </c>
      <c r="F252">
        <v>0</v>
      </c>
      <c r="G252">
        <v>0</v>
      </c>
      <c r="H252">
        <v>0</v>
      </c>
      <c r="I252">
        <v>0</v>
      </c>
      <c r="J252">
        <v>0</v>
      </c>
      <c r="K252">
        <v>0</v>
      </c>
      <c r="L252">
        <v>0</v>
      </c>
      <c r="M252">
        <v>0</v>
      </c>
      <c r="N252">
        <v>0</v>
      </c>
      <c r="O252">
        <v>0</v>
      </c>
      <c r="P252">
        <v>0</v>
      </c>
      <c r="Q252">
        <v>0</v>
      </c>
      <c r="R252">
        <v>0</v>
      </c>
      <c r="S252" t="s">
        <v>7</v>
      </c>
      <c r="T252" t="s">
        <v>7</v>
      </c>
      <c r="U252" t="s">
        <v>70</v>
      </c>
      <c r="V252">
        <v>6</v>
      </c>
      <c r="W252" t="s">
        <v>4486</v>
      </c>
      <c r="X252">
        <v>0</v>
      </c>
      <c r="Y252">
        <v>3.879</v>
      </c>
      <c r="Z252">
        <v>3.879</v>
      </c>
    </row>
    <row r="253" spans="1:26" x14ac:dyDescent="0.25">
      <c r="A253" t="s">
        <v>156</v>
      </c>
      <c r="B253">
        <v>1</v>
      </c>
      <c r="C253" t="s">
        <v>415</v>
      </c>
      <c r="D253" t="s">
        <v>5070</v>
      </c>
      <c r="E253">
        <v>0</v>
      </c>
      <c r="F253">
        <v>0</v>
      </c>
      <c r="G253">
        <v>0</v>
      </c>
      <c r="H253">
        <v>0</v>
      </c>
      <c r="I253">
        <v>0</v>
      </c>
      <c r="J253">
        <v>0</v>
      </c>
      <c r="K253">
        <v>0</v>
      </c>
      <c r="L253">
        <v>0</v>
      </c>
      <c r="M253">
        <v>0</v>
      </c>
      <c r="N253">
        <v>0</v>
      </c>
      <c r="O253">
        <v>0</v>
      </c>
      <c r="P253">
        <v>0</v>
      </c>
      <c r="Q253">
        <v>0</v>
      </c>
      <c r="R253">
        <v>0</v>
      </c>
      <c r="S253" t="s">
        <v>7</v>
      </c>
      <c r="T253" t="s">
        <v>7</v>
      </c>
      <c r="U253" t="s">
        <v>70</v>
      </c>
      <c r="V253">
        <v>6</v>
      </c>
      <c r="W253" t="s">
        <v>4486</v>
      </c>
      <c r="X253">
        <v>0</v>
      </c>
      <c r="Y253">
        <v>3.36</v>
      </c>
      <c r="Z253">
        <v>3.36</v>
      </c>
    </row>
    <row r="254" spans="1:26" x14ac:dyDescent="0.25">
      <c r="A254" t="s">
        <v>156</v>
      </c>
      <c r="B254">
        <v>1</v>
      </c>
      <c r="C254" t="s">
        <v>416</v>
      </c>
      <c r="D254" t="s">
        <v>5070</v>
      </c>
      <c r="E254">
        <v>0</v>
      </c>
      <c r="F254">
        <v>0</v>
      </c>
      <c r="G254">
        <v>0</v>
      </c>
      <c r="H254">
        <v>0</v>
      </c>
      <c r="I254">
        <v>0</v>
      </c>
      <c r="J254">
        <v>0</v>
      </c>
      <c r="K254">
        <v>0</v>
      </c>
      <c r="L254">
        <v>0</v>
      </c>
      <c r="M254">
        <v>0</v>
      </c>
      <c r="N254">
        <v>0</v>
      </c>
      <c r="O254">
        <v>0</v>
      </c>
      <c r="P254">
        <v>0</v>
      </c>
      <c r="Q254">
        <v>0</v>
      </c>
      <c r="R254">
        <v>0</v>
      </c>
      <c r="S254" t="s">
        <v>7</v>
      </c>
      <c r="T254" t="s">
        <v>7</v>
      </c>
      <c r="U254" t="s">
        <v>70</v>
      </c>
      <c r="V254">
        <v>6</v>
      </c>
      <c r="W254" t="s">
        <v>4487</v>
      </c>
      <c r="X254">
        <v>0</v>
      </c>
      <c r="Y254">
        <v>6.6760000000000002</v>
      </c>
      <c r="Z254">
        <v>6.6760000000000002</v>
      </c>
    </row>
    <row r="255" spans="1:26" x14ac:dyDescent="0.25">
      <c r="A255" t="s">
        <v>156</v>
      </c>
      <c r="B255">
        <v>1</v>
      </c>
      <c r="C255" t="s">
        <v>417</v>
      </c>
      <c r="D255" t="s">
        <v>5070</v>
      </c>
      <c r="E255">
        <v>0</v>
      </c>
      <c r="F255">
        <v>0</v>
      </c>
      <c r="G255">
        <v>0</v>
      </c>
      <c r="H255">
        <v>0</v>
      </c>
      <c r="I255">
        <v>0</v>
      </c>
      <c r="J255">
        <v>0</v>
      </c>
      <c r="K255">
        <v>0</v>
      </c>
      <c r="L255">
        <v>0</v>
      </c>
      <c r="M255">
        <v>0</v>
      </c>
      <c r="N255">
        <v>0</v>
      </c>
      <c r="O255">
        <v>0</v>
      </c>
      <c r="P255">
        <v>0</v>
      </c>
      <c r="Q255">
        <v>0</v>
      </c>
      <c r="R255">
        <v>0</v>
      </c>
      <c r="S255" t="s">
        <v>7</v>
      </c>
      <c r="T255" t="s">
        <v>7</v>
      </c>
      <c r="U255" t="s">
        <v>70</v>
      </c>
      <c r="V255">
        <v>6</v>
      </c>
      <c r="W255" t="s">
        <v>4487</v>
      </c>
      <c r="X255">
        <v>0</v>
      </c>
      <c r="Y255">
        <v>1.73</v>
      </c>
      <c r="Z255">
        <v>1.73</v>
      </c>
    </row>
    <row r="256" spans="1:26" x14ac:dyDescent="0.25">
      <c r="A256" t="s">
        <v>156</v>
      </c>
      <c r="B256">
        <v>1</v>
      </c>
      <c r="C256" t="s">
        <v>418</v>
      </c>
      <c r="D256" t="s">
        <v>5070</v>
      </c>
      <c r="E256">
        <v>0</v>
      </c>
      <c r="F256">
        <v>0</v>
      </c>
      <c r="G256">
        <v>0</v>
      </c>
      <c r="H256">
        <v>0</v>
      </c>
      <c r="I256">
        <v>0</v>
      </c>
      <c r="J256">
        <v>0</v>
      </c>
      <c r="K256">
        <v>0</v>
      </c>
      <c r="L256">
        <v>0</v>
      </c>
      <c r="M256">
        <v>0</v>
      </c>
      <c r="N256">
        <v>0</v>
      </c>
      <c r="O256">
        <v>0</v>
      </c>
      <c r="P256">
        <v>0</v>
      </c>
      <c r="Q256">
        <v>0</v>
      </c>
      <c r="R256">
        <v>0</v>
      </c>
      <c r="S256" t="s">
        <v>7</v>
      </c>
      <c r="T256" t="s">
        <v>7</v>
      </c>
      <c r="U256" t="s">
        <v>70</v>
      </c>
      <c r="V256">
        <v>6</v>
      </c>
      <c r="W256" t="s">
        <v>4487</v>
      </c>
      <c r="X256">
        <v>0</v>
      </c>
      <c r="Y256">
        <v>3.609</v>
      </c>
      <c r="Z256">
        <v>3.609</v>
      </c>
    </row>
    <row r="257" spans="1:26" x14ac:dyDescent="0.25">
      <c r="A257" t="s">
        <v>156</v>
      </c>
      <c r="B257">
        <v>1</v>
      </c>
      <c r="C257" t="s">
        <v>419</v>
      </c>
      <c r="D257" t="s">
        <v>5070</v>
      </c>
      <c r="E257">
        <v>0</v>
      </c>
      <c r="F257">
        <v>0</v>
      </c>
      <c r="G257">
        <v>0</v>
      </c>
      <c r="H257">
        <v>0</v>
      </c>
      <c r="I257">
        <v>0</v>
      </c>
      <c r="J257">
        <v>0</v>
      </c>
      <c r="K257">
        <v>0</v>
      </c>
      <c r="L257">
        <v>0</v>
      </c>
      <c r="M257">
        <v>0</v>
      </c>
      <c r="N257">
        <v>0</v>
      </c>
      <c r="O257">
        <v>0</v>
      </c>
      <c r="P257">
        <v>0</v>
      </c>
      <c r="Q257">
        <v>0</v>
      </c>
      <c r="R257">
        <v>0</v>
      </c>
      <c r="S257" t="s">
        <v>7</v>
      </c>
      <c r="T257" t="s">
        <v>7</v>
      </c>
      <c r="U257" t="s">
        <v>70</v>
      </c>
      <c r="V257">
        <v>6</v>
      </c>
      <c r="W257" t="s">
        <v>4487</v>
      </c>
      <c r="X257">
        <v>0</v>
      </c>
      <c r="Y257">
        <v>2.1840000000000002</v>
      </c>
      <c r="Z257">
        <v>2.1840000000000002</v>
      </c>
    </row>
    <row r="258" spans="1:26" x14ac:dyDescent="0.25">
      <c r="A258" t="s">
        <v>156</v>
      </c>
      <c r="B258">
        <v>1</v>
      </c>
      <c r="C258" t="s">
        <v>420</v>
      </c>
      <c r="D258" t="s">
        <v>5070</v>
      </c>
      <c r="E258">
        <v>0</v>
      </c>
      <c r="F258">
        <v>0</v>
      </c>
      <c r="G258">
        <v>0</v>
      </c>
      <c r="H258">
        <v>0</v>
      </c>
      <c r="I258">
        <v>0</v>
      </c>
      <c r="J258">
        <v>0</v>
      </c>
      <c r="K258">
        <v>0</v>
      </c>
      <c r="L258">
        <v>0</v>
      </c>
      <c r="M258">
        <v>0</v>
      </c>
      <c r="N258">
        <v>0</v>
      </c>
      <c r="O258">
        <v>0</v>
      </c>
      <c r="P258">
        <v>0</v>
      </c>
      <c r="Q258">
        <v>0</v>
      </c>
      <c r="R258">
        <v>0</v>
      </c>
      <c r="S258" t="s">
        <v>7</v>
      </c>
      <c r="T258" t="s">
        <v>7</v>
      </c>
      <c r="U258" t="s">
        <v>70</v>
      </c>
      <c r="V258">
        <v>6</v>
      </c>
      <c r="W258" t="s">
        <v>4487</v>
      </c>
      <c r="X258">
        <v>0</v>
      </c>
      <c r="Y258">
        <v>1.804</v>
      </c>
      <c r="Z258">
        <v>1.804</v>
      </c>
    </row>
    <row r="259" spans="1:26" x14ac:dyDescent="0.25">
      <c r="A259" t="s">
        <v>156</v>
      </c>
      <c r="B259">
        <v>1</v>
      </c>
      <c r="C259" t="s">
        <v>421</v>
      </c>
      <c r="D259" t="s">
        <v>5070</v>
      </c>
      <c r="E259">
        <v>33</v>
      </c>
      <c r="F259">
        <v>29</v>
      </c>
      <c r="G259">
        <v>36</v>
      </c>
      <c r="H259">
        <v>33</v>
      </c>
      <c r="I259">
        <v>32</v>
      </c>
      <c r="J259">
        <v>35</v>
      </c>
      <c r="K259">
        <v>0</v>
      </c>
      <c r="L259">
        <v>0</v>
      </c>
      <c r="M259">
        <v>0</v>
      </c>
      <c r="N259">
        <v>0</v>
      </c>
      <c r="O259">
        <v>0</v>
      </c>
      <c r="P259">
        <v>0</v>
      </c>
      <c r="Q259">
        <v>3.3</v>
      </c>
      <c r="R259">
        <v>4.3438559999999997</v>
      </c>
      <c r="S259" t="s">
        <v>5</v>
      </c>
      <c r="T259" t="s">
        <v>78</v>
      </c>
      <c r="U259" t="s">
        <v>70</v>
      </c>
      <c r="V259">
        <v>5</v>
      </c>
      <c r="W259" t="s">
        <v>4487</v>
      </c>
      <c r="X259">
        <v>0.86877119999999997</v>
      </c>
      <c r="Y259">
        <v>0</v>
      </c>
      <c r="Z259">
        <v>4.3438559999999997</v>
      </c>
    </row>
    <row r="260" spans="1:26" x14ac:dyDescent="0.25">
      <c r="A260" t="s">
        <v>156</v>
      </c>
      <c r="B260">
        <v>1</v>
      </c>
      <c r="C260" t="s">
        <v>422</v>
      </c>
      <c r="D260" t="s">
        <v>5070</v>
      </c>
      <c r="E260">
        <v>0</v>
      </c>
      <c r="F260">
        <v>0</v>
      </c>
      <c r="G260">
        <v>0</v>
      </c>
      <c r="H260">
        <v>0</v>
      </c>
      <c r="I260">
        <v>0</v>
      </c>
      <c r="J260">
        <v>0</v>
      </c>
      <c r="K260">
        <v>0</v>
      </c>
      <c r="L260">
        <v>0</v>
      </c>
      <c r="M260">
        <v>0</v>
      </c>
      <c r="N260">
        <v>0</v>
      </c>
      <c r="O260">
        <v>0</v>
      </c>
      <c r="P260">
        <v>0</v>
      </c>
      <c r="Q260">
        <v>0</v>
      </c>
      <c r="R260">
        <v>0</v>
      </c>
      <c r="S260" t="s">
        <v>7</v>
      </c>
      <c r="T260" t="s">
        <v>7</v>
      </c>
      <c r="U260" t="s">
        <v>70</v>
      </c>
      <c r="V260">
        <v>6</v>
      </c>
      <c r="W260" t="s">
        <v>4487</v>
      </c>
      <c r="X260">
        <v>0</v>
      </c>
      <c r="Y260">
        <v>2.044</v>
      </c>
      <c r="Z260">
        <v>2.044</v>
      </c>
    </row>
    <row r="261" spans="1:26" x14ac:dyDescent="0.25">
      <c r="A261" t="s">
        <v>156</v>
      </c>
      <c r="B261">
        <v>1</v>
      </c>
      <c r="C261" t="s">
        <v>423</v>
      </c>
      <c r="D261" t="s">
        <v>5070</v>
      </c>
      <c r="E261">
        <v>0</v>
      </c>
      <c r="F261">
        <v>0</v>
      </c>
      <c r="G261">
        <v>0</v>
      </c>
      <c r="H261">
        <v>0</v>
      </c>
      <c r="I261">
        <v>0</v>
      </c>
      <c r="J261">
        <v>0</v>
      </c>
      <c r="K261">
        <v>0</v>
      </c>
      <c r="L261">
        <v>0</v>
      </c>
      <c r="M261">
        <v>0</v>
      </c>
      <c r="N261">
        <v>0</v>
      </c>
      <c r="O261">
        <v>0</v>
      </c>
      <c r="P261">
        <v>0</v>
      </c>
      <c r="Q261">
        <v>0</v>
      </c>
      <c r="R261">
        <v>0</v>
      </c>
      <c r="S261" t="s">
        <v>7</v>
      </c>
      <c r="T261" t="s">
        <v>7</v>
      </c>
      <c r="U261" t="s">
        <v>70</v>
      </c>
      <c r="V261">
        <v>6</v>
      </c>
      <c r="W261" t="s">
        <v>4487</v>
      </c>
      <c r="X261">
        <v>0</v>
      </c>
      <c r="Y261">
        <v>2.7389999999999999</v>
      </c>
      <c r="Z261">
        <v>2.7389999999999999</v>
      </c>
    </row>
    <row r="262" spans="1:26" x14ac:dyDescent="0.25">
      <c r="A262" t="s">
        <v>156</v>
      </c>
      <c r="B262">
        <v>1</v>
      </c>
      <c r="C262" t="s">
        <v>424</v>
      </c>
      <c r="D262" t="s">
        <v>5070</v>
      </c>
      <c r="E262">
        <v>0</v>
      </c>
      <c r="F262">
        <v>0</v>
      </c>
      <c r="G262">
        <v>0</v>
      </c>
      <c r="H262">
        <v>0</v>
      </c>
      <c r="I262">
        <v>0</v>
      </c>
      <c r="J262">
        <v>0</v>
      </c>
      <c r="K262">
        <v>0</v>
      </c>
      <c r="L262">
        <v>0</v>
      </c>
      <c r="M262">
        <v>0</v>
      </c>
      <c r="N262">
        <v>0</v>
      </c>
      <c r="O262">
        <v>0</v>
      </c>
      <c r="P262">
        <v>0</v>
      </c>
      <c r="Q262">
        <v>0</v>
      </c>
      <c r="R262">
        <v>0</v>
      </c>
      <c r="S262" t="s">
        <v>7</v>
      </c>
      <c r="T262" t="s">
        <v>7</v>
      </c>
      <c r="U262" t="s">
        <v>70</v>
      </c>
      <c r="V262">
        <v>6</v>
      </c>
      <c r="W262" t="s">
        <v>4487</v>
      </c>
      <c r="X262">
        <v>0</v>
      </c>
      <c r="Y262">
        <v>2.468</v>
      </c>
      <c r="Z262">
        <v>2.468</v>
      </c>
    </row>
    <row r="263" spans="1:26" x14ac:dyDescent="0.25">
      <c r="A263" t="s">
        <v>156</v>
      </c>
      <c r="B263">
        <v>1</v>
      </c>
      <c r="C263" t="s">
        <v>425</v>
      </c>
      <c r="D263" t="s">
        <v>5070</v>
      </c>
      <c r="E263">
        <v>0</v>
      </c>
      <c r="F263">
        <v>0</v>
      </c>
      <c r="G263">
        <v>0</v>
      </c>
      <c r="H263">
        <v>0</v>
      </c>
      <c r="I263">
        <v>0</v>
      </c>
      <c r="J263">
        <v>0</v>
      </c>
      <c r="K263">
        <v>0</v>
      </c>
      <c r="L263">
        <v>0</v>
      </c>
      <c r="M263">
        <v>0</v>
      </c>
      <c r="N263">
        <v>0</v>
      </c>
      <c r="O263">
        <v>0</v>
      </c>
      <c r="P263">
        <v>0</v>
      </c>
      <c r="Q263">
        <v>0</v>
      </c>
      <c r="R263">
        <v>0</v>
      </c>
      <c r="S263" t="s">
        <v>7</v>
      </c>
      <c r="T263" t="s">
        <v>7</v>
      </c>
      <c r="U263" t="s">
        <v>70</v>
      </c>
      <c r="V263">
        <v>6</v>
      </c>
      <c r="W263" t="s">
        <v>4487</v>
      </c>
      <c r="X263">
        <v>0</v>
      </c>
      <c r="Y263">
        <v>2.3969999999999998</v>
      </c>
      <c r="Z263">
        <v>2.3969999999999998</v>
      </c>
    </row>
    <row r="264" spans="1:26" x14ac:dyDescent="0.25">
      <c r="A264" t="s">
        <v>156</v>
      </c>
      <c r="B264">
        <v>1</v>
      </c>
      <c r="C264" t="s">
        <v>426</v>
      </c>
      <c r="D264" t="s">
        <v>5070</v>
      </c>
      <c r="E264">
        <v>0</v>
      </c>
      <c r="F264">
        <v>0</v>
      </c>
      <c r="G264">
        <v>0</v>
      </c>
      <c r="H264">
        <v>0</v>
      </c>
      <c r="I264">
        <v>0</v>
      </c>
      <c r="J264">
        <v>0</v>
      </c>
      <c r="K264">
        <v>0</v>
      </c>
      <c r="L264">
        <v>0</v>
      </c>
      <c r="M264">
        <v>0</v>
      </c>
      <c r="N264">
        <v>0</v>
      </c>
      <c r="O264">
        <v>0</v>
      </c>
      <c r="P264">
        <v>0</v>
      </c>
      <c r="Q264">
        <v>0</v>
      </c>
      <c r="R264">
        <v>0</v>
      </c>
      <c r="S264" t="s">
        <v>7</v>
      </c>
      <c r="T264" t="s">
        <v>7</v>
      </c>
      <c r="U264" t="s">
        <v>70</v>
      </c>
      <c r="V264">
        <v>6</v>
      </c>
      <c r="W264" t="s">
        <v>4487</v>
      </c>
      <c r="X264">
        <v>0</v>
      </c>
      <c r="Y264">
        <v>1.306</v>
      </c>
      <c r="Z264">
        <v>1.306</v>
      </c>
    </row>
    <row r="265" spans="1:26" x14ac:dyDescent="0.25">
      <c r="A265" t="s">
        <v>156</v>
      </c>
      <c r="B265">
        <v>1</v>
      </c>
      <c r="C265" t="s">
        <v>427</v>
      </c>
      <c r="D265" t="s">
        <v>5070</v>
      </c>
      <c r="E265">
        <v>25</v>
      </c>
      <c r="F265">
        <v>51</v>
      </c>
      <c r="G265">
        <v>49</v>
      </c>
      <c r="H265">
        <v>27</v>
      </c>
      <c r="I265">
        <v>51</v>
      </c>
      <c r="J265">
        <v>48</v>
      </c>
      <c r="K265">
        <v>0</v>
      </c>
      <c r="L265">
        <v>0</v>
      </c>
      <c r="M265">
        <v>0</v>
      </c>
      <c r="N265">
        <v>0</v>
      </c>
      <c r="O265">
        <v>0</v>
      </c>
      <c r="P265">
        <v>0</v>
      </c>
      <c r="Q265">
        <v>4.1833333333333336</v>
      </c>
      <c r="R265">
        <v>5.5066053333333329</v>
      </c>
      <c r="S265" t="s">
        <v>6</v>
      </c>
      <c r="T265" t="s">
        <v>3</v>
      </c>
      <c r="U265" t="s">
        <v>70</v>
      </c>
      <c r="V265">
        <v>20</v>
      </c>
      <c r="W265" t="s">
        <v>4488</v>
      </c>
      <c r="X265">
        <v>0.27533026666666666</v>
      </c>
      <c r="Y265">
        <v>0</v>
      </c>
      <c r="Z265">
        <v>5.5066053333333329</v>
      </c>
    </row>
    <row r="266" spans="1:26" x14ac:dyDescent="0.25">
      <c r="A266" t="s">
        <v>156</v>
      </c>
      <c r="B266">
        <v>1</v>
      </c>
      <c r="C266" t="s">
        <v>428</v>
      </c>
      <c r="D266" t="s">
        <v>5070</v>
      </c>
      <c r="E266">
        <v>27</v>
      </c>
      <c r="F266">
        <v>30</v>
      </c>
      <c r="G266">
        <v>39</v>
      </c>
      <c r="H266">
        <v>26</v>
      </c>
      <c r="I266">
        <v>29</v>
      </c>
      <c r="J266">
        <v>41</v>
      </c>
      <c r="K266">
        <v>0</v>
      </c>
      <c r="L266">
        <v>0</v>
      </c>
      <c r="M266">
        <v>0</v>
      </c>
      <c r="N266">
        <v>0</v>
      </c>
      <c r="O266">
        <v>0</v>
      </c>
      <c r="P266">
        <v>0</v>
      </c>
      <c r="Q266">
        <v>3.2</v>
      </c>
      <c r="R266">
        <v>4.212224</v>
      </c>
      <c r="S266" t="s">
        <v>6</v>
      </c>
      <c r="T266" t="s">
        <v>3</v>
      </c>
      <c r="U266" t="s">
        <v>70</v>
      </c>
      <c r="V266">
        <v>20</v>
      </c>
      <c r="W266" t="s">
        <v>4488</v>
      </c>
      <c r="X266">
        <v>0.2106112</v>
      </c>
      <c r="Y266">
        <v>0</v>
      </c>
      <c r="Z266">
        <v>4.212224</v>
      </c>
    </row>
    <row r="267" spans="1:26" x14ac:dyDescent="0.25">
      <c r="A267" t="s">
        <v>156</v>
      </c>
      <c r="B267">
        <v>1</v>
      </c>
      <c r="C267" t="s">
        <v>429</v>
      </c>
      <c r="D267" t="s">
        <v>5070</v>
      </c>
      <c r="E267">
        <v>74</v>
      </c>
      <c r="F267">
        <v>68</v>
      </c>
      <c r="G267">
        <v>74</v>
      </c>
      <c r="H267">
        <v>72</v>
      </c>
      <c r="I267">
        <v>64</v>
      </c>
      <c r="J267">
        <v>73</v>
      </c>
      <c r="K267">
        <v>0</v>
      </c>
      <c r="L267">
        <v>0</v>
      </c>
      <c r="M267">
        <v>0</v>
      </c>
      <c r="N267">
        <v>0</v>
      </c>
      <c r="O267">
        <v>0</v>
      </c>
      <c r="P267">
        <v>0</v>
      </c>
      <c r="Q267">
        <v>7.083333333333333</v>
      </c>
      <c r="R267">
        <v>9.3239333333333327</v>
      </c>
      <c r="S267" t="s">
        <v>6</v>
      </c>
      <c r="T267" t="s">
        <v>3</v>
      </c>
      <c r="U267" t="s">
        <v>70</v>
      </c>
      <c r="V267">
        <v>20</v>
      </c>
      <c r="W267" t="s">
        <v>4488</v>
      </c>
      <c r="X267">
        <v>0.46619666666666665</v>
      </c>
      <c r="Y267">
        <v>0</v>
      </c>
      <c r="Z267">
        <v>9.3239333333333327</v>
      </c>
    </row>
    <row r="268" spans="1:26" x14ac:dyDescent="0.25">
      <c r="A268" t="s">
        <v>156</v>
      </c>
      <c r="B268">
        <v>1</v>
      </c>
      <c r="C268" t="s">
        <v>430</v>
      </c>
      <c r="D268" t="s">
        <v>5070</v>
      </c>
      <c r="E268">
        <v>69</v>
      </c>
      <c r="F268">
        <v>64</v>
      </c>
      <c r="G268">
        <v>71</v>
      </c>
      <c r="H268">
        <v>65</v>
      </c>
      <c r="I268">
        <v>68</v>
      </c>
      <c r="J268">
        <v>73</v>
      </c>
      <c r="K268">
        <v>0</v>
      </c>
      <c r="L268">
        <v>0</v>
      </c>
      <c r="M268">
        <v>0</v>
      </c>
      <c r="N268">
        <v>0</v>
      </c>
      <c r="O268">
        <v>0</v>
      </c>
      <c r="P268">
        <v>0</v>
      </c>
      <c r="Q268">
        <v>6.833333333333333</v>
      </c>
      <c r="R268">
        <v>8.9948533333333334</v>
      </c>
      <c r="S268" t="s">
        <v>6</v>
      </c>
      <c r="T268" t="s">
        <v>3</v>
      </c>
      <c r="U268" t="s">
        <v>70</v>
      </c>
      <c r="V268">
        <v>20</v>
      </c>
      <c r="W268" t="s">
        <v>4488</v>
      </c>
      <c r="X268">
        <v>0.44974266666666668</v>
      </c>
      <c r="Y268">
        <v>0</v>
      </c>
      <c r="Z268">
        <v>8.9948533333333334</v>
      </c>
    </row>
    <row r="269" spans="1:26" x14ac:dyDescent="0.25">
      <c r="A269" t="s">
        <v>156</v>
      </c>
      <c r="B269">
        <v>1</v>
      </c>
      <c r="C269" t="s">
        <v>431</v>
      </c>
      <c r="D269" t="s">
        <v>5070</v>
      </c>
      <c r="E269">
        <v>0</v>
      </c>
      <c r="F269">
        <v>0</v>
      </c>
      <c r="G269">
        <v>0</v>
      </c>
      <c r="H269">
        <v>0</v>
      </c>
      <c r="I269">
        <v>0</v>
      </c>
      <c r="J269">
        <v>0</v>
      </c>
      <c r="K269">
        <v>0</v>
      </c>
      <c r="L269">
        <v>0</v>
      </c>
      <c r="M269">
        <v>0</v>
      </c>
      <c r="N269">
        <v>0</v>
      </c>
      <c r="O269">
        <v>0</v>
      </c>
      <c r="P269">
        <v>0</v>
      </c>
      <c r="Q269">
        <v>0</v>
      </c>
      <c r="R269">
        <v>0</v>
      </c>
      <c r="S269" t="s">
        <v>10</v>
      </c>
      <c r="T269" t="s">
        <v>10</v>
      </c>
      <c r="U269" t="s">
        <v>92</v>
      </c>
      <c r="V269">
        <v>0</v>
      </c>
      <c r="W269" t="s">
        <v>4488</v>
      </c>
      <c r="X269">
        <v>0</v>
      </c>
      <c r="Y269">
        <v>0</v>
      </c>
      <c r="Z269">
        <v>0</v>
      </c>
    </row>
    <row r="270" spans="1:26" x14ac:dyDescent="0.25">
      <c r="A270" t="s">
        <v>156</v>
      </c>
      <c r="B270">
        <v>1</v>
      </c>
      <c r="C270" t="s">
        <v>432</v>
      </c>
      <c r="D270" t="s">
        <v>5070</v>
      </c>
      <c r="E270">
        <v>0</v>
      </c>
      <c r="F270">
        <v>0</v>
      </c>
      <c r="G270">
        <v>0</v>
      </c>
      <c r="H270">
        <v>0</v>
      </c>
      <c r="I270">
        <v>0</v>
      </c>
      <c r="J270">
        <v>0</v>
      </c>
      <c r="K270">
        <v>0</v>
      </c>
      <c r="L270">
        <v>0</v>
      </c>
      <c r="M270">
        <v>0</v>
      </c>
      <c r="N270">
        <v>0</v>
      </c>
      <c r="O270">
        <v>0</v>
      </c>
      <c r="P270">
        <v>0</v>
      </c>
      <c r="Q270">
        <v>0</v>
      </c>
      <c r="R270">
        <v>0</v>
      </c>
      <c r="S270" t="s">
        <v>10</v>
      </c>
      <c r="T270" t="s">
        <v>10</v>
      </c>
      <c r="U270" t="s">
        <v>92</v>
      </c>
      <c r="V270">
        <v>0</v>
      </c>
      <c r="W270" t="s">
        <v>4488</v>
      </c>
      <c r="X270">
        <v>0</v>
      </c>
      <c r="Y270">
        <v>0</v>
      </c>
      <c r="Z270">
        <v>0</v>
      </c>
    </row>
    <row r="271" spans="1:26" x14ac:dyDescent="0.25">
      <c r="A271" t="s">
        <v>156</v>
      </c>
      <c r="B271">
        <v>1</v>
      </c>
      <c r="C271" t="s">
        <v>433</v>
      </c>
      <c r="D271" t="s">
        <v>5070</v>
      </c>
      <c r="E271">
        <v>0</v>
      </c>
      <c r="F271">
        <v>0</v>
      </c>
      <c r="G271">
        <v>0</v>
      </c>
      <c r="H271">
        <v>0</v>
      </c>
      <c r="I271">
        <v>0</v>
      </c>
      <c r="J271">
        <v>0</v>
      </c>
      <c r="K271">
        <v>0</v>
      </c>
      <c r="L271">
        <v>0</v>
      </c>
      <c r="M271">
        <v>0</v>
      </c>
      <c r="N271">
        <v>0</v>
      </c>
      <c r="O271">
        <v>0</v>
      </c>
      <c r="P271">
        <v>0</v>
      </c>
      <c r="Q271">
        <v>0</v>
      </c>
      <c r="R271">
        <v>0</v>
      </c>
      <c r="S271" t="s">
        <v>10</v>
      </c>
      <c r="T271" t="s">
        <v>10</v>
      </c>
      <c r="U271" t="s">
        <v>92</v>
      </c>
      <c r="V271">
        <v>0</v>
      </c>
      <c r="W271" t="s">
        <v>4488</v>
      </c>
      <c r="X271">
        <v>0</v>
      </c>
      <c r="Y271">
        <v>0</v>
      </c>
      <c r="Z271">
        <v>0</v>
      </c>
    </row>
    <row r="272" spans="1:26" x14ac:dyDescent="0.25">
      <c r="A272" t="s">
        <v>156</v>
      </c>
      <c r="B272">
        <v>1</v>
      </c>
      <c r="C272" t="s">
        <v>434</v>
      </c>
      <c r="D272" t="s">
        <v>5070</v>
      </c>
      <c r="E272">
        <v>0</v>
      </c>
      <c r="F272">
        <v>0</v>
      </c>
      <c r="G272">
        <v>0</v>
      </c>
      <c r="H272">
        <v>0</v>
      </c>
      <c r="I272">
        <v>0</v>
      </c>
      <c r="J272">
        <v>0</v>
      </c>
      <c r="K272">
        <v>0</v>
      </c>
      <c r="L272">
        <v>0</v>
      </c>
      <c r="M272">
        <v>0</v>
      </c>
      <c r="N272">
        <v>0</v>
      </c>
      <c r="O272">
        <v>0</v>
      </c>
      <c r="P272">
        <v>0</v>
      </c>
      <c r="Q272">
        <v>0</v>
      </c>
      <c r="R272">
        <v>0</v>
      </c>
      <c r="S272" t="s">
        <v>10</v>
      </c>
      <c r="T272" t="s">
        <v>10</v>
      </c>
      <c r="U272" t="s">
        <v>92</v>
      </c>
      <c r="V272">
        <v>0</v>
      </c>
      <c r="W272" t="s">
        <v>4488</v>
      </c>
      <c r="X272">
        <v>0</v>
      </c>
      <c r="Y272">
        <v>0</v>
      </c>
      <c r="Z272">
        <v>0</v>
      </c>
    </row>
    <row r="273" spans="1:26" x14ac:dyDescent="0.25">
      <c r="A273" t="s">
        <v>156</v>
      </c>
      <c r="B273">
        <v>1</v>
      </c>
      <c r="C273" t="s">
        <v>435</v>
      </c>
      <c r="D273" t="s">
        <v>5070</v>
      </c>
      <c r="E273">
        <v>0</v>
      </c>
      <c r="F273">
        <v>0</v>
      </c>
      <c r="G273">
        <v>0</v>
      </c>
      <c r="H273">
        <v>0</v>
      </c>
      <c r="I273">
        <v>0</v>
      </c>
      <c r="J273">
        <v>0</v>
      </c>
      <c r="K273">
        <v>0</v>
      </c>
      <c r="L273">
        <v>0</v>
      </c>
      <c r="M273">
        <v>0</v>
      </c>
      <c r="N273">
        <v>0</v>
      </c>
      <c r="O273">
        <v>0</v>
      </c>
      <c r="P273">
        <v>0</v>
      </c>
      <c r="Q273">
        <v>0</v>
      </c>
      <c r="R273">
        <v>0</v>
      </c>
      <c r="S273" t="s">
        <v>10</v>
      </c>
      <c r="T273" t="s">
        <v>10</v>
      </c>
      <c r="U273" t="s">
        <v>92</v>
      </c>
      <c r="V273">
        <v>0</v>
      </c>
      <c r="W273" t="s">
        <v>4488</v>
      </c>
      <c r="X273">
        <v>0</v>
      </c>
      <c r="Y273">
        <v>0</v>
      </c>
      <c r="Z273">
        <v>0</v>
      </c>
    </row>
    <row r="274" spans="1:26" x14ac:dyDescent="0.25">
      <c r="A274" t="s">
        <v>156</v>
      </c>
      <c r="B274">
        <v>1</v>
      </c>
      <c r="C274" t="s">
        <v>436</v>
      </c>
      <c r="D274" t="s">
        <v>5070</v>
      </c>
      <c r="E274">
        <v>0</v>
      </c>
      <c r="F274">
        <v>0</v>
      </c>
      <c r="G274">
        <v>0</v>
      </c>
      <c r="H274">
        <v>0</v>
      </c>
      <c r="I274">
        <v>0</v>
      </c>
      <c r="J274">
        <v>0</v>
      </c>
      <c r="K274">
        <v>0</v>
      </c>
      <c r="L274">
        <v>0</v>
      </c>
      <c r="M274">
        <v>0</v>
      </c>
      <c r="N274">
        <v>0</v>
      </c>
      <c r="O274">
        <v>0</v>
      </c>
      <c r="P274">
        <v>0</v>
      </c>
      <c r="Q274">
        <v>0</v>
      </c>
      <c r="R274">
        <v>0</v>
      </c>
      <c r="S274" t="s">
        <v>6</v>
      </c>
      <c r="T274" t="s">
        <v>1518</v>
      </c>
      <c r="U274" t="s">
        <v>100</v>
      </c>
      <c r="V274">
        <v>20</v>
      </c>
      <c r="W274" t="s">
        <v>4488</v>
      </c>
      <c r="X274">
        <v>0</v>
      </c>
      <c r="Y274">
        <v>0</v>
      </c>
      <c r="Z274">
        <v>0</v>
      </c>
    </row>
    <row r="275" spans="1:26" x14ac:dyDescent="0.25">
      <c r="A275" t="s">
        <v>156</v>
      </c>
      <c r="B275">
        <v>1</v>
      </c>
      <c r="C275" t="s">
        <v>437</v>
      </c>
      <c r="D275" t="s">
        <v>5070</v>
      </c>
      <c r="E275">
        <v>0</v>
      </c>
      <c r="F275">
        <v>0</v>
      </c>
      <c r="G275">
        <v>0</v>
      </c>
      <c r="H275">
        <v>0</v>
      </c>
      <c r="I275">
        <v>0</v>
      </c>
      <c r="J275">
        <v>0</v>
      </c>
      <c r="K275">
        <v>0</v>
      </c>
      <c r="L275">
        <v>0</v>
      </c>
      <c r="M275">
        <v>0</v>
      </c>
      <c r="N275">
        <v>0</v>
      </c>
      <c r="O275">
        <v>0</v>
      </c>
      <c r="P275">
        <v>0</v>
      </c>
      <c r="Q275">
        <v>0</v>
      </c>
      <c r="R275">
        <v>0</v>
      </c>
      <c r="S275" t="s">
        <v>6</v>
      </c>
      <c r="T275" t="s">
        <v>1518</v>
      </c>
      <c r="U275" t="s">
        <v>100</v>
      </c>
      <c r="V275">
        <v>20</v>
      </c>
      <c r="W275" t="s">
        <v>4488</v>
      </c>
      <c r="X275">
        <v>0</v>
      </c>
      <c r="Y275">
        <v>0</v>
      </c>
      <c r="Z275">
        <v>0</v>
      </c>
    </row>
    <row r="276" spans="1:26" x14ac:dyDescent="0.25">
      <c r="A276" t="s">
        <v>156</v>
      </c>
      <c r="B276">
        <v>1</v>
      </c>
      <c r="C276" t="s">
        <v>438</v>
      </c>
      <c r="D276" t="s">
        <v>5070</v>
      </c>
      <c r="E276">
        <v>36</v>
      </c>
      <c r="F276">
        <v>45</v>
      </c>
      <c r="G276">
        <v>49</v>
      </c>
      <c r="H276">
        <v>35</v>
      </c>
      <c r="I276">
        <v>44</v>
      </c>
      <c r="J276">
        <v>49</v>
      </c>
      <c r="K276">
        <v>0</v>
      </c>
      <c r="L276">
        <v>0</v>
      </c>
      <c r="M276">
        <v>0</v>
      </c>
      <c r="N276">
        <v>0</v>
      </c>
      <c r="O276">
        <v>0</v>
      </c>
      <c r="P276">
        <v>0</v>
      </c>
      <c r="Q276">
        <v>4.3</v>
      </c>
      <c r="R276">
        <v>5.6601759999999999</v>
      </c>
      <c r="S276" t="s">
        <v>6</v>
      </c>
      <c r="T276" t="s">
        <v>1518</v>
      </c>
      <c r="U276" t="s">
        <v>70</v>
      </c>
      <c r="V276">
        <v>20</v>
      </c>
      <c r="W276" t="s">
        <v>4490</v>
      </c>
      <c r="X276">
        <v>0.2830088</v>
      </c>
      <c r="Y276">
        <v>0</v>
      </c>
      <c r="Z276">
        <v>5.6601759999999999</v>
      </c>
    </row>
    <row r="277" spans="1:26" x14ac:dyDescent="0.25">
      <c r="A277" t="s">
        <v>156</v>
      </c>
      <c r="B277">
        <v>1</v>
      </c>
      <c r="C277" t="s">
        <v>439</v>
      </c>
      <c r="D277" t="s">
        <v>5070</v>
      </c>
      <c r="E277">
        <v>38</v>
      </c>
      <c r="F277">
        <v>37</v>
      </c>
      <c r="G277">
        <v>43</v>
      </c>
      <c r="H277">
        <v>39</v>
      </c>
      <c r="I277">
        <v>46</v>
      </c>
      <c r="J277">
        <v>56</v>
      </c>
      <c r="K277">
        <v>0</v>
      </c>
      <c r="L277">
        <v>0</v>
      </c>
      <c r="M277">
        <v>0</v>
      </c>
      <c r="N277">
        <v>0</v>
      </c>
      <c r="O277">
        <v>0</v>
      </c>
      <c r="P277">
        <v>0</v>
      </c>
      <c r="Q277">
        <v>4.3166666666666664</v>
      </c>
      <c r="R277">
        <v>5.6821146666666662</v>
      </c>
      <c r="S277" t="s">
        <v>6</v>
      </c>
      <c r="T277" t="s">
        <v>1518</v>
      </c>
      <c r="U277" t="s">
        <v>70</v>
      </c>
      <c r="V277">
        <v>20</v>
      </c>
      <c r="W277" t="s">
        <v>4490</v>
      </c>
      <c r="X277">
        <v>0.28410573333333333</v>
      </c>
      <c r="Y277">
        <v>0</v>
      </c>
      <c r="Z277">
        <v>5.6821146666666662</v>
      </c>
    </row>
    <row r="278" spans="1:26" x14ac:dyDescent="0.25">
      <c r="A278" t="s">
        <v>156</v>
      </c>
      <c r="B278">
        <v>1</v>
      </c>
      <c r="C278" t="s">
        <v>440</v>
      </c>
      <c r="D278" t="s">
        <v>5070</v>
      </c>
      <c r="E278">
        <v>36</v>
      </c>
      <c r="F278">
        <v>45</v>
      </c>
      <c r="G278">
        <v>51</v>
      </c>
      <c r="H278">
        <v>36</v>
      </c>
      <c r="I278">
        <v>44</v>
      </c>
      <c r="J278">
        <v>51</v>
      </c>
      <c r="K278">
        <v>0</v>
      </c>
      <c r="L278">
        <v>0</v>
      </c>
      <c r="M278">
        <v>0</v>
      </c>
      <c r="N278">
        <v>0</v>
      </c>
      <c r="O278">
        <v>0</v>
      </c>
      <c r="P278">
        <v>0</v>
      </c>
      <c r="Q278">
        <v>4.3833333333333337</v>
      </c>
      <c r="R278">
        <v>5.7698693333333333</v>
      </c>
      <c r="S278" t="s">
        <v>6</v>
      </c>
      <c r="T278" t="s">
        <v>1518</v>
      </c>
      <c r="U278" t="s">
        <v>70</v>
      </c>
      <c r="V278">
        <v>20</v>
      </c>
      <c r="W278" t="s">
        <v>4490</v>
      </c>
      <c r="X278">
        <v>0.28849346666666664</v>
      </c>
      <c r="Y278">
        <v>0</v>
      </c>
      <c r="Z278">
        <v>5.7698693333333333</v>
      </c>
    </row>
    <row r="279" spans="1:26" x14ac:dyDescent="0.25">
      <c r="A279" t="s">
        <v>156</v>
      </c>
      <c r="B279">
        <v>1</v>
      </c>
      <c r="C279" t="s">
        <v>441</v>
      </c>
      <c r="D279" t="s">
        <v>5070</v>
      </c>
      <c r="E279">
        <v>36</v>
      </c>
      <c r="F279">
        <v>44</v>
      </c>
      <c r="G279">
        <v>50</v>
      </c>
      <c r="H279">
        <v>36</v>
      </c>
      <c r="I279">
        <v>44</v>
      </c>
      <c r="J279">
        <v>50</v>
      </c>
      <c r="K279">
        <v>0</v>
      </c>
      <c r="L279">
        <v>0</v>
      </c>
      <c r="M279">
        <v>0</v>
      </c>
      <c r="N279">
        <v>0</v>
      </c>
      <c r="O279">
        <v>0</v>
      </c>
      <c r="P279">
        <v>0</v>
      </c>
      <c r="Q279">
        <v>4.3333333333333339</v>
      </c>
      <c r="R279">
        <v>5.7040533333333334</v>
      </c>
      <c r="S279" t="s">
        <v>6</v>
      </c>
      <c r="T279" t="s">
        <v>1518</v>
      </c>
      <c r="U279" t="s">
        <v>70</v>
      </c>
      <c r="V279">
        <v>20</v>
      </c>
      <c r="W279" t="s">
        <v>4490</v>
      </c>
      <c r="X279">
        <v>0.28520266666666666</v>
      </c>
      <c r="Y279">
        <v>0</v>
      </c>
      <c r="Z279">
        <v>5.7040533333333334</v>
      </c>
    </row>
    <row r="280" spans="1:26" x14ac:dyDescent="0.25">
      <c r="A280" t="s">
        <v>156</v>
      </c>
      <c r="B280">
        <v>1</v>
      </c>
      <c r="C280" t="s">
        <v>442</v>
      </c>
      <c r="D280" t="s">
        <v>5070</v>
      </c>
      <c r="E280">
        <v>0</v>
      </c>
      <c r="F280">
        <v>0</v>
      </c>
      <c r="G280">
        <v>0</v>
      </c>
      <c r="H280">
        <v>0</v>
      </c>
      <c r="I280">
        <v>0</v>
      </c>
      <c r="J280">
        <v>0</v>
      </c>
      <c r="K280">
        <v>0</v>
      </c>
      <c r="L280">
        <v>0</v>
      </c>
      <c r="M280">
        <v>0</v>
      </c>
      <c r="N280">
        <v>0</v>
      </c>
      <c r="O280">
        <v>0</v>
      </c>
      <c r="P280">
        <v>0</v>
      </c>
      <c r="Q280">
        <v>0</v>
      </c>
      <c r="R280">
        <v>0</v>
      </c>
      <c r="S280" t="s">
        <v>10</v>
      </c>
      <c r="T280" t="s">
        <v>10</v>
      </c>
      <c r="U280" t="s">
        <v>100</v>
      </c>
      <c r="V280">
        <v>0</v>
      </c>
      <c r="W280" t="s">
        <v>4490</v>
      </c>
      <c r="X280">
        <v>0</v>
      </c>
      <c r="Y280">
        <v>0</v>
      </c>
      <c r="Z280">
        <v>0</v>
      </c>
    </row>
    <row r="281" spans="1:26" x14ac:dyDescent="0.25">
      <c r="A281" t="s">
        <v>156</v>
      </c>
      <c r="B281">
        <v>1</v>
      </c>
      <c r="C281" t="s">
        <v>443</v>
      </c>
      <c r="D281" t="s">
        <v>5070</v>
      </c>
      <c r="E281">
        <v>0</v>
      </c>
      <c r="F281">
        <v>0</v>
      </c>
      <c r="G281">
        <v>0</v>
      </c>
      <c r="H281">
        <v>0</v>
      </c>
      <c r="I281">
        <v>0</v>
      </c>
      <c r="J281">
        <v>0</v>
      </c>
      <c r="K281">
        <v>0</v>
      </c>
      <c r="L281">
        <v>0</v>
      </c>
      <c r="M281">
        <v>0</v>
      </c>
      <c r="N281">
        <v>0</v>
      </c>
      <c r="O281">
        <v>0</v>
      </c>
      <c r="P281">
        <v>0</v>
      </c>
      <c r="Q281">
        <v>0</v>
      </c>
      <c r="R281">
        <v>0</v>
      </c>
      <c r="S281" t="s">
        <v>10</v>
      </c>
      <c r="T281" t="s">
        <v>10</v>
      </c>
      <c r="U281" t="s">
        <v>100</v>
      </c>
      <c r="V281">
        <v>0</v>
      </c>
      <c r="W281" t="s">
        <v>4490</v>
      </c>
      <c r="X281">
        <v>0</v>
      </c>
      <c r="Y281">
        <v>0</v>
      </c>
      <c r="Z281">
        <v>0</v>
      </c>
    </row>
    <row r="282" spans="1:26" x14ac:dyDescent="0.25">
      <c r="A282" t="s">
        <v>156</v>
      </c>
      <c r="B282">
        <v>1</v>
      </c>
      <c r="C282" t="s">
        <v>444</v>
      </c>
      <c r="D282" t="s">
        <v>5070</v>
      </c>
      <c r="E282">
        <v>0</v>
      </c>
      <c r="F282">
        <v>0</v>
      </c>
      <c r="G282">
        <v>0</v>
      </c>
      <c r="H282">
        <v>0</v>
      </c>
      <c r="I282">
        <v>0</v>
      </c>
      <c r="J282">
        <v>0</v>
      </c>
      <c r="K282">
        <v>0</v>
      </c>
      <c r="L282">
        <v>0</v>
      </c>
      <c r="M282">
        <v>0</v>
      </c>
      <c r="N282">
        <v>0</v>
      </c>
      <c r="O282">
        <v>0</v>
      </c>
      <c r="P282">
        <v>0</v>
      </c>
      <c r="Q282">
        <v>0</v>
      </c>
      <c r="R282">
        <v>0</v>
      </c>
      <c r="S282" t="s">
        <v>10</v>
      </c>
      <c r="T282" t="s">
        <v>10</v>
      </c>
      <c r="U282" t="s">
        <v>100</v>
      </c>
      <c r="V282">
        <v>0</v>
      </c>
      <c r="W282" t="s">
        <v>4490</v>
      </c>
      <c r="X282">
        <v>0</v>
      </c>
      <c r="Y282">
        <v>0</v>
      </c>
      <c r="Z282">
        <v>0</v>
      </c>
    </row>
    <row r="283" spans="1:26" x14ac:dyDescent="0.25">
      <c r="A283" t="s">
        <v>156</v>
      </c>
      <c r="B283">
        <v>1</v>
      </c>
      <c r="C283" t="s">
        <v>445</v>
      </c>
      <c r="D283" t="s">
        <v>5070</v>
      </c>
      <c r="E283">
        <v>0</v>
      </c>
      <c r="F283">
        <v>0</v>
      </c>
      <c r="G283">
        <v>0</v>
      </c>
      <c r="H283">
        <v>0</v>
      </c>
      <c r="I283">
        <v>0</v>
      </c>
      <c r="J283">
        <v>0</v>
      </c>
      <c r="K283">
        <v>0</v>
      </c>
      <c r="L283">
        <v>0</v>
      </c>
      <c r="M283">
        <v>0</v>
      </c>
      <c r="N283">
        <v>0</v>
      </c>
      <c r="O283">
        <v>0</v>
      </c>
      <c r="P283">
        <v>0</v>
      </c>
      <c r="Q283">
        <v>0</v>
      </c>
      <c r="R283">
        <v>0</v>
      </c>
      <c r="S283" t="s">
        <v>10</v>
      </c>
      <c r="T283" t="s">
        <v>10</v>
      </c>
      <c r="U283" t="s">
        <v>100</v>
      </c>
      <c r="V283">
        <v>0</v>
      </c>
      <c r="W283" t="s">
        <v>4490</v>
      </c>
      <c r="X283">
        <v>0</v>
      </c>
      <c r="Y283">
        <v>0</v>
      </c>
      <c r="Z283">
        <v>0</v>
      </c>
    </row>
    <row r="284" spans="1:26" x14ac:dyDescent="0.25">
      <c r="A284" t="s">
        <v>156</v>
      </c>
      <c r="B284">
        <v>1</v>
      </c>
      <c r="C284" t="s">
        <v>446</v>
      </c>
      <c r="D284" t="s">
        <v>5070</v>
      </c>
      <c r="E284">
        <v>0</v>
      </c>
      <c r="F284">
        <v>0</v>
      </c>
      <c r="G284">
        <v>0</v>
      </c>
      <c r="H284">
        <v>0</v>
      </c>
      <c r="I284">
        <v>0</v>
      </c>
      <c r="J284">
        <v>0</v>
      </c>
      <c r="K284">
        <v>0</v>
      </c>
      <c r="L284">
        <v>0</v>
      </c>
      <c r="M284">
        <v>0</v>
      </c>
      <c r="N284">
        <v>0</v>
      </c>
      <c r="O284">
        <v>0</v>
      </c>
      <c r="P284">
        <v>0</v>
      </c>
      <c r="Q284">
        <v>0</v>
      </c>
      <c r="R284">
        <v>0</v>
      </c>
      <c r="S284" t="s">
        <v>10</v>
      </c>
      <c r="T284" t="s">
        <v>10</v>
      </c>
      <c r="U284" t="s">
        <v>100</v>
      </c>
      <c r="V284">
        <v>0</v>
      </c>
      <c r="W284" t="s">
        <v>4490</v>
      </c>
      <c r="X284">
        <v>0</v>
      </c>
      <c r="Y284">
        <v>0</v>
      </c>
      <c r="Z284">
        <v>0</v>
      </c>
    </row>
    <row r="285" spans="1:26" x14ac:dyDescent="0.25">
      <c r="A285" t="s">
        <v>156</v>
      </c>
      <c r="B285">
        <v>1</v>
      </c>
      <c r="C285" t="s">
        <v>447</v>
      </c>
      <c r="D285" t="s">
        <v>5070</v>
      </c>
      <c r="E285">
        <v>0</v>
      </c>
      <c r="F285">
        <v>0</v>
      </c>
      <c r="G285">
        <v>0</v>
      </c>
      <c r="H285">
        <v>0</v>
      </c>
      <c r="I285">
        <v>0</v>
      </c>
      <c r="J285">
        <v>0</v>
      </c>
      <c r="K285">
        <v>0</v>
      </c>
      <c r="L285">
        <v>0</v>
      </c>
      <c r="M285">
        <v>0</v>
      </c>
      <c r="N285">
        <v>0</v>
      </c>
      <c r="O285">
        <v>0</v>
      </c>
      <c r="P285">
        <v>0</v>
      </c>
      <c r="Q285">
        <v>0</v>
      </c>
      <c r="R285">
        <v>0</v>
      </c>
      <c r="S285" t="s">
        <v>10</v>
      </c>
      <c r="T285" t="s">
        <v>10</v>
      </c>
      <c r="U285" t="s">
        <v>100</v>
      </c>
      <c r="V285">
        <v>0</v>
      </c>
      <c r="W285" t="s">
        <v>4490</v>
      </c>
      <c r="X285">
        <v>0</v>
      </c>
      <c r="Y285">
        <v>0</v>
      </c>
      <c r="Z285">
        <v>0</v>
      </c>
    </row>
    <row r="286" spans="1:26" x14ac:dyDescent="0.25">
      <c r="A286" t="s">
        <v>156</v>
      </c>
      <c r="B286">
        <v>1</v>
      </c>
      <c r="C286" t="s">
        <v>448</v>
      </c>
      <c r="D286" t="s">
        <v>5070</v>
      </c>
      <c r="E286">
        <v>0</v>
      </c>
      <c r="F286">
        <v>0</v>
      </c>
      <c r="G286">
        <v>0</v>
      </c>
      <c r="H286">
        <v>0</v>
      </c>
      <c r="I286">
        <v>0</v>
      </c>
      <c r="J286">
        <v>0</v>
      </c>
      <c r="K286">
        <v>0</v>
      </c>
      <c r="L286">
        <v>0</v>
      </c>
      <c r="M286">
        <v>0</v>
      </c>
      <c r="N286">
        <v>0</v>
      </c>
      <c r="O286">
        <v>0</v>
      </c>
      <c r="P286">
        <v>0</v>
      </c>
      <c r="Q286">
        <v>0</v>
      </c>
      <c r="R286">
        <v>0</v>
      </c>
      <c r="S286" t="s">
        <v>10</v>
      </c>
      <c r="T286" t="s">
        <v>10</v>
      </c>
      <c r="U286" t="s">
        <v>100</v>
      </c>
      <c r="V286">
        <v>0</v>
      </c>
      <c r="W286" t="s">
        <v>4490</v>
      </c>
      <c r="X286">
        <v>0</v>
      </c>
      <c r="Y286">
        <v>0</v>
      </c>
      <c r="Z286">
        <v>0</v>
      </c>
    </row>
    <row r="287" spans="1:26" x14ac:dyDescent="0.25">
      <c r="A287" t="s">
        <v>156</v>
      </c>
      <c r="B287">
        <v>1</v>
      </c>
      <c r="C287" t="s">
        <v>449</v>
      </c>
      <c r="D287" t="s">
        <v>5070</v>
      </c>
      <c r="E287">
        <v>0</v>
      </c>
      <c r="F287">
        <v>0</v>
      </c>
      <c r="G287">
        <v>0</v>
      </c>
      <c r="H287">
        <v>0</v>
      </c>
      <c r="I287">
        <v>0</v>
      </c>
      <c r="J287">
        <v>0</v>
      </c>
      <c r="K287">
        <v>0</v>
      </c>
      <c r="L287">
        <v>0</v>
      </c>
      <c r="M287">
        <v>0</v>
      </c>
      <c r="N287">
        <v>0</v>
      </c>
      <c r="O287">
        <v>0</v>
      </c>
      <c r="P287">
        <v>0</v>
      </c>
      <c r="Q287">
        <v>0</v>
      </c>
      <c r="R287">
        <v>0</v>
      </c>
      <c r="S287" t="s">
        <v>3</v>
      </c>
      <c r="T287" t="s">
        <v>69</v>
      </c>
      <c r="U287" t="s">
        <v>70</v>
      </c>
      <c r="V287">
        <v>10</v>
      </c>
      <c r="W287" t="s">
        <v>4491</v>
      </c>
      <c r="X287">
        <v>0</v>
      </c>
      <c r="Y287">
        <v>1.506</v>
      </c>
      <c r="Z287">
        <v>1.506</v>
      </c>
    </row>
    <row r="288" spans="1:26" x14ac:dyDescent="0.25">
      <c r="A288" t="s">
        <v>156</v>
      </c>
      <c r="B288">
        <v>1</v>
      </c>
      <c r="C288" t="s">
        <v>450</v>
      </c>
      <c r="D288" t="s">
        <v>5070</v>
      </c>
      <c r="E288">
        <v>0</v>
      </c>
      <c r="F288">
        <v>0</v>
      </c>
      <c r="G288">
        <v>0</v>
      </c>
      <c r="H288">
        <v>0</v>
      </c>
      <c r="I288">
        <v>0</v>
      </c>
      <c r="J288">
        <v>0</v>
      </c>
      <c r="K288">
        <v>0</v>
      </c>
      <c r="L288">
        <v>0</v>
      </c>
      <c r="M288">
        <v>0</v>
      </c>
      <c r="N288">
        <v>0</v>
      </c>
      <c r="O288">
        <v>0</v>
      </c>
      <c r="P288">
        <v>0</v>
      </c>
      <c r="Q288">
        <v>0</v>
      </c>
      <c r="R288">
        <v>0</v>
      </c>
      <c r="S288" t="s">
        <v>3</v>
      </c>
      <c r="T288" t="s">
        <v>69</v>
      </c>
      <c r="U288" t="s">
        <v>70</v>
      </c>
      <c r="V288">
        <v>10</v>
      </c>
      <c r="W288" t="s">
        <v>4491</v>
      </c>
      <c r="X288">
        <v>0</v>
      </c>
      <c r="Y288">
        <v>0.72499999999999998</v>
      </c>
      <c r="Z288">
        <v>0.72499999999999998</v>
      </c>
    </row>
    <row r="289" spans="1:26" x14ac:dyDescent="0.25">
      <c r="A289" t="s">
        <v>156</v>
      </c>
      <c r="B289">
        <v>1</v>
      </c>
      <c r="C289" t="s">
        <v>451</v>
      </c>
      <c r="D289" t="s">
        <v>5070</v>
      </c>
      <c r="E289">
        <v>0</v>
      </c>
      <c r="F289">
        <v>0</v>
      </c>
      <c r="G289">
        <v>0</v>
      </c>
      <c r="H289">
        <v>0</v>
      </c>
      <c r="I289">
        <v>0</v>
      </c>
      <c r="J289">
        <v>0</v>
      </c>
      <c r="K289">
        <v>0</v>
      </c>
      <c r="L289">
        <v>0</v>
      </c>
      <c r="M289">
        <v>0</v>
      </c>
      <c r="N289">
        <v>0</v>
      </c>
      <c r="O289">
        <v>0</v>
      </c>
      <c r="P289">
        <v>0</v>
      </c>
      <c r="Q289">
        <v>0</v>
      </c>
      <c r="R289">
        <v>0</v>
      </c>
      <c r="S289" t="s">
        <v>3</v>
      </c>
      <c r="T289" t="s">
        <v>69</v>
      </c>
      <c r="U289" t="s">
        <v>70</v>
      </c>
      <c r="V289">
        <v>10</v>
      </c>
      <c r="W289" t="s">
        <v>4491</v>
      </c>
      <c r="X289">
        <v>0</v>
      </c>
      <c r="Y289">
        <v>0.90500000000000003</v>
      </c>
      <c r="Z289">
        <v>0.90500000000000003</v>
      </c>
    </row>
    <row r="290" spans="1:26" x14ac:dyDescent="0.25">
      <c r="A290" t="s">
        <v>156</v>
      </c>
      <c r="B290">
        <v>1</v>
      </c>
      <c r="C290" t="s">
        <v>452</v>
      </c>
      <c r="D290" t="s">
        <v>5070</v>
      </c>
      <c r="E290">
        <v>0</v>
      </c>
      <c r="F290">
        <v>0</v>
      </c>
      <c r="G290">
        <v>0</v>
      </c>
      <c r="H290">
        <v>0</v>
      </c>
      <c r="I290">
        <v>0</v>
      </c>
      <c r="J290">
        <v>0</v>
      </c>
      <c r="K290">
        <v>0</v>
      </c>
      <c r="L290">
        <v>0</v>
      </c>
      <c r="M290">
        <v>0</v>
      </c>
      <c r="N290">
        <v>0</v>
      </c>
      <c r="O290">
        <v>0</v>
      </c>
      <c r="P290">
        <v>0</v>
      </c>
      <c r="Q290">
        <v>0</v>
      </c>
      <c r="R290">
        <v>0</v>
      </c>
      <c r="S290" t="s">
        <v>3</v>
      </c>
      <c r="T290" t="s">
        <v>69</v>
      </c>
      <c r="U290" t="s">
        <v>70</v>
      </c>
      <c r="V290">
        <v>10</v>
      </c>
      <c r="W290" t="s">
        <v>4491</v>
      </c>
      <c r="X290">
        <v>0</v>
      </c>
      <c r="Y290">
        <v>4.8769999999999998</v>
      </c>
      <c r="Z290">
        <v>4.8769999999999998</v>
      </c>
    </row>
    <row r="291" spans="1:26" x14ac:dyDescent="0.25">
      <c r="A291" t="s">
        <v>156</v>
      </c>
      <c r="B291">
        <v>1</v>
      </c>
      <c r="C291" t="s">
        <v>453</v>
      </c>
      <c r="D291" t="s">
        <v>5070</v>
      </c>
      <c r="E291">
        <v>0</v>
      </c>
      <c r="F291">
        <v>0</v>
      </c>
      <c r="G291">
        <v>0</v>
      </c>
      <c r="H291">
        <v>0</v>
      </c>
      <c r="I291">
        <v>0</v>
      </c>
      <c r="J291">
        <v>0</v>
      </c>
      <c r="K291">
        <v>0</v>
      </c>
      <c r="L291">
        <v>0</v>
      </c>
      <c r="M291">
        <v>0</v>
      </c>
      <c r="N291">
        <v>0</v>
      </c>
      <c r="O291">
        <v>0</v>
      </c>
      <c r="P291">
        <v>0</v>
      </c>
      <c r="Q291">
        <v>0</v>
      </c>
      <c r="R291">
        <v>0</v>
      </c>
      <c r="S291" t="s">
        <v>3</v>
      </c>
      <c r="T291" t="s">
        <v>69</v>
      </c>
      <c r="U291" t="s">
        <v>70</v>
      </c>
      <c r="V291">
        <v>10</v>
      </c>
      <c r="W291" t="s">
        <v>4491</v>
      </c>
      <c r="X291">
        <v>0</v>
      </c>
      <c r="Y291">
        <v>8.07</v>
      </c>
      <c r="Z291">
        <v>8.07</v>
      </c>
    </row>
    <row r="292" spans="1:26" x14ac:dyDescent="0.25">
      <c r="A292" t="s">
        <v>156</v>
      </c>
      <c r="B292">
        <v>1</v>
      </c>
      <c r="C292" t="s">
        <v>454</v>
      </c>
      <c r="D292" t="s">
        <v>5070</v>
      </c>
      <c r="E292">
        <v>41</v>
      </c>
      <c r="F292">
        <v>35</v>
      </c>
      <c r="G292">
        <v>35</v>
      </c>
      <c r="H292">
        <v>41</v>
      </c>
      <c r="I292">
        <v>36</v>
      </c>
      <c r="J292">
        <v>35</v>
      </c>
      <c r="K292">
        <v>0</v>
      </c>
      <c r="L292">
        <v>0</v>
      </c>
      <c r="M292">
        <v>0</v>
      </c>
      <c r="N292">
        <v>0</v>
      </c>
      <c r="O292">
        <v>0</v>
      </c>
      <c r="P292">
        <v>0</v>
      </c>
      <c r="Q292">
        <v>3.7166666666666663</v>
      </c>
      <c r="R292">
        <v>4.8923226666666668</v>
      </c>
      <c r="S292" t="s">
        <v>5</v>
      </c>
      <c r="T292" t="s">
        <v>78</v>
      </c>
      <c r="U292" t="s">
        <v>70</v>
      </c>
      <c r="V292">
        <v>5</v>
      </c>
      <c r="W292" t="s">
        <v>4491</v>
      </c>
      <c r="X292">
        <v>0.97846453333333339</v>
      </c>
      <c r="Y292">
        <v>0</v>
      </c>
      <c r="Z292">
        <v>4.8923226666666668</v>
      </c>
    </row>
    <row r="293" spans="1:26" x14ac:dyDescent="0.25">
      <c r="A293" t="s">
        <v>156</v>
      </c>
      <c r="B293">
        <v>1</v>
      </c>
      <c r="C293" t="s">
        <v>455</v>
      </c>
      <c r="D293" t="s">
        <v>5070</v>
      </c>
      <c r="E293">
        <v>0</v>
      </c>
      <c r="F293">
        <v>0</v>
      </c>
      <c r="G293">
        <v>0</v>
      </c>
      <c r="H293">
        <v>0</v>
      </c>
      <c r="I293">
        <v>0</v>
      </c>
      <c r="J293">
        <v>0</v>
      </c>
      <c r="K293">
        <v>0</v>
      </c>
      <c r="L293">
        <v>0</v>
      </c>
      <c r="M293">
        <v>0</v>
      </c>
      <c r="N293">
        <v>0</v>
      </c>
      <c r="O293">
        <v>0</v>
      </c>
      <c r="P293">
        <v>0</v>
      </c>
      <c r="Q293">
        <v>0</v>
      </c>
      <c r="R293">
        <v>0</v>
      </c>
      <c r="S293" t="s">
        <v>3</v>
      </c>
      <c r="T293" t="s">
        <v>69</v>
      </c>
      <c r="U293" t="s">
        <v>70</v>
      </c>
      <c r="V293">
        <v>10</v>
      </c>
      <c r="W293" t="s">
        <v>4491</v>
      </c>
      <c r="X293">
        <v>0</v>
      </c>
      <c r="Y293">
        <v>5.7539999999999996</v>
      </c>
      <c r="Z293">
        <v>5.7539999999999996</v>
      </c>
    </row>
    <row r="294" spans="1:26" x14ac:dyDescent="0.25">
      <c r="A294" t="s">
        <v>156</v>
      </c>
      <c r="B294">
        <v>1</v>
      </c>
      <c r="C294" t="s">
        <v>456</v>
      </c>
      <c r="D294" t="s">
        <v>5070</v>
      </c>
      <c r="E294">
        <v>0</v>
      </c>
      <c r="F294">
        <v>0</v>
      </c>
      <c r="G294">
        <v>0</v>
      </c>
      <c r="H294">
        <v>0</v>
      </c>
      <c r="I294">
        <v>0</v>
      </c>
      <c r="J294">
        <v>0</v>
      </c>
      <c r="K294">
        <v>0</v>
      </c>
      <c r="L294">
        <v>0</v>
      </c>
      <c r="M294">
        <v>0</v>
      </c>
      <c r="N294">
        <v>0</v>
      </c>
      <c r="O294">
        <v>0</v>
      </c>
      <c r="P294">
        <v>0</v>
      </c>
      <c r="Q294">
        <v>0</v>
      </c>
      <c r="R294">
        <v>0</v>
      </c>
      <c r="S294" t="s">
        <v>3</v>
      </c>
      <c r="T294" t="s">
        <v>69</v>
      </c>
      <c r="U294" t="s">
        <v>70</v>
      </c>
      <c r="V294">
        <v>10</v>
      </c>
      <c r="W294" t="s">
        <v>4491</v>
      </c>
      <c r="X294">
        <v>0</v>
      </c>
      <c r="Y294">
        <v>5.5490000000000004</v>
      </c>
      <c r="Z294">
        <v>5.5490000000000004</v>
      </c>
    </row>
    <row r="295" spans="1:26" x14ac:dyDescent="0.25">
      <c r="A295" t="s">
        <v>156</v>
      </c>
      <c r="B295">
        <v>1</v>
      </c>
      <c r="C295" t="s">
        <v>457</v>
      </c>
      <c r="D295" t="s">
        <v>5070</v>
      </c>
      <c r="E295">
        <v>0</v>
      </c>
      <c r="F295">
        <v>0</v>
      </c>
      <c r="G295">
        <v>0</v>
      </c>
      <c r="H295">
        <v>0</v>
      </c>
      <c r="I295">
        <v>0</v>
      </c>
      <c r="J295">
        <v>0</v>
      </c>
      <c r="K295">
        <v>0</v>
      </c>
      <c r="L295">
        <v>0</v>
      </c>
      <c r="M295">
        <v>0</v>
      </c>
      <c r="N295">
        <v>0</v>
      </c>
      <c r="O295">
        <v>0</v>
      </c>
      <c r="P295">
        <v>0</v>
      </c>
      <c r="Q295">
        <v>0</v>
      </c>
      <c r="R295">
        <v>0</v>
      </c>
      <c r="S295" t="s">
        <v>3</v>
      </c>
      <c r="T295" t="s">
        <v>69</v>
      </c>
      <c r="U295" t="s">
        <v>70</v>
      </c>
      <c r="V295">
        <v>10</v>
      </c>
      <c r="W295" t="s">
        <v>4491</v>
      </c>
      <c r="X295">
        <v>0</v>
      </c>
      <c r="Y295">
        <v>4.8360000000000003</v>
      </c>
      <c r="Z295">
        <v>4.8360000000000003</v>
      </c>
    </row>
    <row r="296" spans="1:26" x14ac:dyDescent="0.25">
      <c r="A296" t="s">
        <v>156</v>
      </c>
      <c r="B296">
        <v>1</v>
      </c>
      <c r="C296" t="s">
        <v>458</v>
      </c>
      <c r="D296" t="s">
        <v>5070</v>
      </c>
      <c r="E296">
        <v>0</v>
      </c>
      <c r="F296">
        <v>0</v>
      </c>
      <c r="G296">
        <v>0</v>
      </c>
      <c r="H296">
        <v>0</v>
      </c>
      <c r="I296">
        <v>0</v>
      </c>
      <c r="J296">
        <v>0</v>
      </c>
      <c r="K296">
        <v>0</v>
      </c>
      <c r="L296">
        <v>0</v>
      </c>
      <c r="M296">
        <v>0</v>
      </c>
      <c r="N296">
        <v>0</v>
      </c>
      <c r="O296">
        <v>0</v>
      </c>
      <c r="P296">
        <v>0</v>
      </c>
      <c r="Q296">
        <v>0</v>
      </c>
      <c r="R296">
        <v>0</v>
      </c>
      <c r="S296" t="s">
        <v>3</v>
      </c>
      <c r="T296" t="s">
        <v>69</v>
      </c>
      <c r="U296" t="s">
        <v>70</v>
      </c>
      <c r="V296">
        <v>10</v>
      </c>
      <c r="W296" t="s">
        <v>4491</v>
      </c>
      <c r="X296">
        <v>0</v>
      </c>
      <c r="Y296">
        <v>4.6890000000000001</v>
      </c>
      <c r="Z296">
        <v>4.6890000000000001</v>
      </c>
    </row>
    <row r="297" spans="1:26" x14ac:dyDescent="0.25">
      <c r="A297" t="s">
        <v>156</v>
      </c>
      <c r="B297">
        <v>1</v>
      </c>
      <c r="C297" t="s">
        <v>459</v>
      </c>
      <c r="D297" t="s">
        <v>5070</v>
      </c>
      <c r="E297">
        <v>0</v>
      </c>
      <c r="F297">
        <v>0</v>
      </c>
      <c r="G297">
        <v>0</v>
      </c>
      <c r="H297">
        <v>0</v>
      </c>
      <c r="I297">
        <v>0</v>
      </c>
      <c r="J297">
        <v>0</v>
      </c>
      <c r="K297">
        <v>0</v>
      </c>
      <c r="L297">
        <v>0</v>
      </c>
      <c r="M297">
        <v>0</v>
      </c>
      <c r="N297">
        <v>0</v>
      </c>
      <c r="O297">
        <v>0</v>
      </c>
      <c r="P297">
        <v>0</v>
      </c>
      <c r="Q297">
        <v>0</v>
      </c>
      <c r="R297">
        <v>0</v>
      </c>
      <c r="S297" t="s">
        <v>3</v>
      </c>
      <c r="T297" t="s">
        <v>69</v>
      </c>
      <c r="U297" t="s">
        <v>70</v>
      </c>
      <c r="V297">
        <v>10</v>
      </c>
      <c r="W297" t="s">
        <v>4491</v>
      </c>
      <c r="X297">
        <v>0</v>
      </c>
      <c r="Y297">
        <v>5.0389999999999997</v>
      </c>
      <c r="Z297">
        <v>5.0389999999999997</v>
      </c>
    </row>
    <row r="298" spans="1:26" x14ac:dyDescent="0.25">
      <c r="A298" t="s">
        <v>156</v>
      </c>
      <c r="B298">
        <v>1</v>
      </c>
      <c r="C298" t="s">
        <v>460</v>
      </c>
      <c r="D298" t="s">
        <v>5070</v>
      </c>
      <c r="E298">
        <v>0</v>
      </c>
      <c r="F298">
        <v>0</v>
      </c>
      <c r="G298">
        <v>0</v>
      </c>
      <c r="H298">
        <v>0</v>
      </c>
      <c r="I298">
        <v>0</v>
      </c>
      <c r="J298">
        <v>0</v>
      </c>
      <c r="K298">
        <v>0</v>
      </c>
      <c r="L298">
        <v>0</v>
      </c>
      <c r="M298">
        <v>0</v>
      </c>
      <c r="N298">
        <v>0</v>
      </c>
      <c r="O298">
        <v>0</v>
      </c>
      <c r="P298">
        <v>0</v>
      </c>
      <c r="Q298">
        <v>0</v>
      </c>
      <c r="R298">
        <v>0</v>
      </c>
      <c r="S298" t="s">
        <v>7</v>
      </c>
      <c r="T298" t="s">
        <v>7</v>
      </c>
      <c r="U298" t="s">
        <v>70</v>
      </c>
      <c r="V298">
        <v>6</v>
      </c>
      <c r="W298" t="s">
        <v>4492</v>
      </c>
      <c r="X298">
        <v>0</v>
      </c>
      <c r="Y298">
        <v>3.3239999999999998</v>
      </c>
      <c r="Z298">
        <v>3.3239999999999998</v>
      </c>
    </row>
    <row r="299" spans="1:26" x14ac:dyDescent="0.25">
      <c r="A299" t="s">
        <v>156</v>
      </c>
      <c r="B299">
        <v>1</v>
      </c>
      <c r="C299" t="s">
        <v>461</v>
      </c>
      <c r="D299" t="s">
        <v>5070</v>
      </c>
      <c r="E299">
        <v>0</v>
      </c>
      <c r="F299">
        <v>0</v>
      </c>
      <c r="G299">
        <v>0</v>
      </c>
      <c r="H299">
        <v>0</v>
      </c>
      <c r="I299">
        <v>0</v>
      </c>
      <c r="J299">
        <v>0</v>
      </c>
      <c r="K299">
        <v>0</v>
      </c>
      <c r="L299">
        <v>0</v>
      </c>
      <c r="M299">
        <v>0</v>
      </c>
      <c r="N299">
        <v>0</v>
      </c>
      <c r="O299">
        <v>0</v>
      </c>
      <c r="P299">
        <v>0</v>
      </c>
      <c r="Q299">
        <v>0</v>
      </c>
      <c r="R299">
        <v>0</v>
      </c>
      <c r="S299" t="s">
        <v>7</v>
      </c>
      <c r="T299" t="s">
        <v>7</v>
      </c>
      <c r="U299" t="s">
        <v>70</v>
      </c>
      <c r="V299">
        <v>6</v>
      </c>
      <c r="W299" t="s">
        <v>4492</v>
      </c>
      <c r="X299">
        <v>0</v>
      </c>
      <c r="Y299">
        <v>4.7910000000000004</v>
      </c>
      <c r="Z299">
        <v>4.7910000000000004</v>
      </c>
    </row>
    <row r="300" spans="1:26" x14ac:dyDescent="0.25">
      <c r="A300" t="s">
        <v>156</v>
      </c>
      <c r="B300">
        <v>1</v>
      </c>
      <c r="C300" t="s">
        <v>462</v>
      </c>
      <c r="D300" t="s">
        <v>5070</v>
      </c>
      <c r="E300">
        <v>0</v>
      </c>
      <c r="F300">
        <v>0</v>
      </c>
      <c r="G300">
        <v>0</v>
      </c>
      <c r="H300">
        <v>0</v>
      </c>
      <c r="I300">
        <v>0</v>
      </c>
      <c r="J300">
        <v>0</v>
      </c>
      <c r="K300">
        <v>0</v>
      </c>
      <c r="L300">
        <v>0</v>
      </c>
      <c r="M300">
        <v>0</v>
      </c>
      <c r="N300">
        <v>0</v>
      </c>
      <c r="O300">
        <v>0</v>
      </c>
      <c r="P300">
        <v>0</v>
      </c>
      <c r="Q300">
        <v>0</v>
      </c>
      <c r="R300">
        <v>0</v>
      </c>
      <c r="S300" t="s">
        <v>7</v>
      </c>
      <c r="T300" t="s">
        <v>7</v>
      </c>
      <c r="U300" t="s">
        <v>70</v>
      </c>
      <c r="V300">
        <v>6</v>
      </c>
      <c r="W300" t="s">
        <v>4492</v>
      </c>
      <c r="X300">
        <v>0</v>
      </c>
      <c r="Y300">
        <v>3.7970000000000002</v>
      </c>
      <c r="Z300">
        <v>3.7970000000000002</v>
      </c>
    </row>
    <row r="301" spans="1:26" x14ac:dyDescent="0.25">
      <c r="A301" t="s">
        <v>156</v>
      </c>
      <c r="B301">
        <v>1</v>
      </c>
      <c r="C301" t="s">
        <v>463</v>
      </c>
      <c r="D301" t="s">
        <v>5070</v>
      </c>
      <c r="E301">
        <v>0</v>
      </c>
      <c r="F301">
        <v>0</v>
      </c>
      <c r="G301">
        <v>0</v>
      </c>
      <c r="H301">
        <v>0</v>
      </c>
      <c r="I301">
        <v>0</v>
      </c>
      <c r="J301">
        <v>0</v>
      </c>
      <c r="K301">
        <v>0</v>
      </c>
      <c r="L301">
        <v>0</v>
      </c>
      <c r="M301">
        <v>0</v>
      </c>
      <c r="N301">
        <v>0</v>
      </c>
      <c r="O301">
        <v>0</v>
      </c>
      <c r="P301">
        <v>0</v>
      </c>
      <c r="Q301">
        <v>0</v>
      </c>
      <c r="R301">
        <v>0</v>
      </c>
      <c r="S301" t="s">
        <v>7</v>
      </c>
      <c r="T301" t="s">
        <v>7</v>
      </c>
      <c r="U301" t="s">
        <v>70</v>
      </c>
      <c r="V301">
        <v>6</v>
      </c>
      <c r="W301" t="s">
        <v>4492</v>
      </c>
      <c r="X301">
        <v>0</v>
      </c>
      <c r="Y301">
        <v>4.2629999999999999</v>
      </c>
      <c r="Z301">
        <v>4.2629999999999999</v>
      </c>
    </row>
    <row r="302" spans="1:26" x14ac:dyDescent="0.25">
      <c r="A302" t="s">
        <v>156</v>
      </c>
      <c r="B302">
        <v>1</v>
      </c>
      <c r="C302" t="s">
        <v>464</v>
      </c>
      <c r="D302" t="s">
        <v>5070</v>
      </c>
      <c r="E302">
        <v>0</v>
      </c>
      <c r="F302">
        <v>0</v>
      </c>
      <c r="G302">
        <v>0</v>
      </c>
      <c r="H302">
        <v>0</v>
      </c>
      <c r="I302">
        <v>0</v>
      </c>
      <c r="J302">
        <v>0</v>
      </c>
      <c r="K302">
        <v>0</v>
      </c>
      <c r="L302">
        <v>0</v>
      </c>
      <c r="M302">
        <v>0</v>
      </c>
      <c r="N302">
        <v>0</v>
      </c>
      <c r="O302">
        <v>0</v>
      </c>
      <c r="P302">
        <v>0</v>
      </c>
      <c r="Q302">
        <v>0</v>
      </c>
      <c r="R302">
        <v>0</v>
      </c>
      <c r="S302" t="s">
        <v>7</v>
      </c>
      <c r="T302" t="s">
        <v>7</v>
      </c>
      <c r="U302" t="s">
        <v>70</v>
      </c>
      <c r="V302">
        <v>6</v>
      </c>
      <c r="W302" t="s">
        <v>4492</v>
      </c>
      <c r="X302">
        <v>0</v>
      </c>
      <c r="Y302">
        <v>4.6070000000000002</v>
      </c>
      <c r="Z302">
        <v>4.6070000000000002</v>
      </c>
    </row>
    <row r="303" spans="1:26" x14ac:dyDescent="0.25">
      <c r="A303" t="s">
        <v>156</v>
      </c>
      <c r="B303">
        <v>1</v>
      </c>
      <c r="C303" t="s">
        <v>465</v>
      </c>
      <c r="D303" t="s">
        <v>5070</v>
      </c>
      <c r="E303">
        <v>37</v>
      </c>
      <c r="F303">
        <v>33</v>
      </c>
      <c r="G303">
        <v>36</v>
      </c>
      <c r="H303">
        <v>37</v>
      </c>
      <c r="I303">
        <v>31</v>
      </c>
      <c r="J303">
        <v>35</v>
      </c>
      <c r="K303">
        <v>0</v>
      </c>
      <c r="L303">
        <v>0</v>
      </c>
      <c r="M303">
        <v>0</v>
      </c>
      <c r="N303">
        <v>0</v>
      </c>
      <c r="O303">
        <v>0</v>
      </c>
      <c r="P303">
        <v>0</v>
      </c>
      <c r="Q303">
        <v>3.4833333333333334</v>
      </c>
      <c r="R303">
        <v>4.5851813333333338</v>
      </c>
      <c r="S303" t="s">
        <v>5</v>
      </c>
      <c r="T303" t="s">
        <v>78</v>
      </c>
      <c r="U303" t="s">
        <v>70</v>
      </c>
      <c r="V303">
        <v>5</v>
      </c>
      <c r="W303" t="s">
        <v>4492</v>
      </c>
      <c r="X303">
        <v>0.91703626666666671</v>
      </c>
      <c r="Y303">
        <v>0</v>
      </c>
      <c r="Z303">
        <v>4.5851813333333338</v>
      </c>
    </row>
    <row r="304" spans="1:26" x14ac:dyDescent="0.25">
      <c r="A304" t="s">
        <v>156</v>
      </c>
      <c r="B304">
        <v>1</v>
      </c>
      <c r="C304" t="s">
        <v>466</v>
      </c>
      <c r="D304" t="s">
        <v>5070</v>
      </c>
      <c r="E304">
        <v>0</v>
      </c>
      <c r="F304">
        <v>0</v>
      </c>
      <c r="G304">
        <v>0</v>
      </c>
      <c r="H304">
        <v>0</v>
      </c>
      <c r="I304">
        <v>0</v>
      </c>
      <c r="J304">
        <v>0</v>
      </c>
      <c r="K304">
        <v>0</v>
      </c>
      <c r="L304">
        <v>0</v>
      </c>
      <c r="M304">
        <v>0</v>
      </c>
      <c r="N304">
        <v>0</v>
      </c>
      <c r="O304">
        <v>0</v>
      </c>
      <c r="P304">
        <v>0</v>
      </c>
      <c r="Q304">
        <v>0</v>
      </c>
      <c r="R304">
        <v>0</v>
      </c>
      <c r="S304" t="s">
        <v>7</v>
      </c>
      <c r="T304" t="s">
        <v>7</v>
      </c>
      <c r="U304" t="s">
        <v>70</v>
      </c>
      <c r="V304">
        <v>6</v>
      </c>
      <c r="W304" t="s">
        <v>4492</v>
      </c>
      <c r="X304">
        <v>0</v>
      </c>
      <c r="Y304">
        <v>1.9430000000000001</v>
      </c>
      <c r="Z304">
        <v>1.9430000000000001</v>
      </c>
    </row>
    <row r="305" spans="1:26" x14ac:dyDescent="0.25">
      <c r="A305" t="s">
        <v>156</v>
      </c>
      <c r="B305">
        <v>1</v>
      </c>
      <c r="C305" t="s">
        <v>467</v>
      </c>
      <c r="D305" t="s">
        <v>5070</v>
      </c>
      <c r="E305">
        <v>0</v>
      </c>
      <c r="F305">
        <v>0</v>
      </c>
      <c r="G305">
        <v>0</v>
      </c>
      <c r="H305">
        <v>0</v>
      </c>
      <c r="I305">
        <v>0</v>
      </c>
      <c r="J305">
        <v>0</v>
      </c>
      <c r="K305">
        <v>0</v>
      </c>
      <c r="L305">
        <v>0</v>
      </c>
      <c r="M305">
        <v>0</v>
      </c>
      <c r="N305">
        <v>0</v>
      </c>
      <c r="O305">
        <v>0</v>
      </c>
      <c r="P305">
        <v>0</v>
      </c>
      <c r="Q305">
        <v>0</v>
      </c>
      <c r="R305">
        <v>0</v>
      </c>
      <c r="S305" t="s">
        <v>7</v>
      </c>
      <c r="T305" t="s">
        <v>7</v>
      </c>
      <c r="U305" t="s">
        <v>70</v>
      </c>
      <c r="V305">
        <v>10</v>
      </c>
      <c r="W305" t="s">
        <v>4492</v>
      </c>
      <c r="X305">
        <v>0</v>
      </c>
      <c r="Y305">
        <v>9.6349999999999998</v>
      </c>
      <c r="Z305">
        <v>9.6349999999999998</v>
      </c>
    </row>
    <row r="306" spans="1:26" x14ac:dyDescent="0.25">
      <c r="A306" t="s">
        <v>156</v>
      </c>
      <c r="B306">
        <v>1</v>
      </c>
      <c r="C306" t="s">
        <v>468</v>
      </c>
      <c r="D306" t="s">
        <v>5070</v>
      </c>
      <c r="E306">
        <v>0</v>
      </c>
      <c r="F306">
        <v>0</v>
      </c>
      <c r="G306">
        <v>0</v>
      </c>
      <c r="H306">
        <v>0</v>
      </c>
      <c r="I306">
        <v>0</v>
      </c>
      <c r="J306">
        <v>0</v>
      </c>
      <c r="K306">
        <v>0</v>
      </c>
      <c r="L306">
        <v>0</v>
      </c>
      <c r="M306">
        <v>0</v>
      </c>
      <c r="N306">
        <v>0</v>
      </c>
      <c r="O306">
        <v>0</v>
      </c>
      <c r="P306">
        <v>0</v>
      </c>
      <c r="Q306">
        <v>0</v>
      </c>
      <c r="R306">
        <v>0</v>
      </c>
      <c r="S306" t="s">
        <v>7</v>
      </c>
      <c r="T306" t="s">
        <v>7</v>
      </c>
      <c r="U306" t="s">
        <v>70</v>
      </c>
      <c r="V306">
        <v>6</v>
      </c>
      <c r="W306" t="s">
        <v>4492</v>
      </c>
      <c r="X306">
        <v>0</v>
      </c>
      <c r="Y306">
        <v>3.9780000000000002</v>
      </c>
      <c r="Z306">
        <v>3.9780000000000002</v>
      </c>
    </row>
    <row r="307" spans="1:26" x14ac:dyDescent="0.25">
      <c r="A307" t="s">
        <v>156</v>
      </c>
      <c r="B307">
        <v>1</v>
      </c>
      <c r="C307" t="s">
        <v>469</v>
      </c>
      <c r="D307" t="s">
        <v>5070</v>
      </c>
      <c r="E307">
        <v>0</v>
      </c>
      <c r="F307">
        <v>0</v>
      </c>
      <c r="G307">
        <v>0</v>
      </c>
      <c r="H307">
        <v>0</v>
      </c>
      <c r="I307">
        <v>0</v>
      </c>
      <c r="J307">
        <v>0</v>
      </c>
      <c r="K307">
        <v>0</v>
      </c>
      <c r="L307">
        <v>0</v>
      </c>
      <c r="M307">
        <v>0</v>
      </c>
      <c r="N307">
        <v>0</v>
      </c>
      <c r="O307">
        <v>0</v>
      </c>
      <c r="P307">
        <v>0</v>
      </c>
      <c r="Q307">
        <v>0</v>
      </c>
      <c r="R307">
        <v>0</v>
      </c>
      <c r="S307" t="s">
        <v>7</v>
      </c>
      <c r="T307" t="s">
        <v>7</v>
      </c>
      <c r="U307" t="s">
        <v>70</v>
      </c>
      <c r="V307">
        <v>6</v>
      </c>
      <c r="W307" t="s">
        <v>4492</v>
      </c>
      <c r="X307">
        <v>0</v>
      </c>
      <c r="Y307">
        <v>3.7010000000000001</v>
      </c>
      <c r="Z307">
        <v>3.7010000000000001</v>
      </c>
    </row>
    <row r="308" spans="1:26" x14ac:dyDescent="0.25">
      <c r="A308" t="s">
        <v>156</v>
      </c>
      <c r="B308">
        <v>1</v>
      </c>
      <c r="C308" t="s">
        <v>470</v>
      </c>
      <c r="D308" t="s">
        <v>5070</v>
      </c>
      <c r="E308">
        <v>0</v>
      </c>
      <c r="F308">
        <v>0</v>
      </c>
      <c r="G308">
        <v>0</v>
      </c>
      <c r="H308">
        <v>0</v>
      </c>
      <c r="I308">
        <v>0</v>
      </c>
      <c r="J308">
        <v>0</v>
      </c>
      <c r="K308">
        <v>0</v>
      </c>
      <c r="L308">
        <v>0</v>
      </c>
      <c r="M308">
        <v>0</v>
      </c>
      <c r="N308">
        <v>0</v>
      </c>
      <c r="O308">
        <v>0</v>
      </c>
      <c r="P308">
        <v>0</v>
      </c>
      <c r="Q308">
        <v>0</v>
      </c>
      <c r="R308">
        <v>0</v>
      </c>
      <c r="S308" t="s">
        <v>7</v>
      </c>
      <c r="T308" t="s">
        <v>7</v>
      </c>
      <c r="U308" t="s">
        <v>70</v>
      </c>
      <c r="V308">
        <v>6</v>
      </c>
      <c r="W308" t="s">
        <v>4492</v>
      </c>
      <c r="X308">
        <v>0</v>
      </c>
      <c r="Y308">
        <v>1.0629999999999999</v>
      </c>
      <c r="Z308">
        <v>1.0629999999999999</v>
      </c>
    </row>
    <row r="309" spans="1:26" x14ac:dyDescent="0.25">
      <c r="A309" t="s">
        <v>156</v>
      </c>
      <c r="B309">
        <v>1</v>
      </c>
      <c r="C309" t="s">
        <v>471</v>
      </c>
      <c r="D309" t="s">
        <v>5070</v>
      </c>
      <c r="E309">
        <v>0</v>
      </c>
      <c r="F309">
        <v>0</v>
      </c>
      <c r="G309">
        <v>0</v>
      </c>
      <c r="H309">
        <v>0</v>
      </c>
      <c r="I309">
        <v>0</v>
      </c>
      <c r="J309">
        <v>0</v>
      </c>
      <c r="K309">
        <v>0</v>
      </c>
      <c r="L309">
        <v>0</v>
      </c>
      <c r="M309">
        <v>0</v>
      </c>
      <c r="N309">
        <v>0</v>
      </c>
      <c r="O309">
        <v>0</v>
      </c>
      <c r="P309">
        <v>0</v>
      </c>
      <c r="Q309">
        <v>0</v>
      </c>
      <c r="R309">
        <v>0</v>
      </c>
      <c r="S309" t="s">
        <v>7</v>
      </c>
      <c r="T309" t="s">
        <v>1</v>
      </c>
      <c r="U309" t="s">
        <v>70</v>
      </c>
      <c r="V309">
        <v>6</v>
      </c>
      <c r="W309" t="s">
        <v>4493</v>
      </c>
      <c r="X309">
        <v>0</v>
      </c>
      <c r="Y309">
        <v>1.998</v>
      </c>
      <c r="Z309">
        <v>1.998</v>
      </c>
    </row>
    <row r="310" spans="1:26" x14ac:dyDescent="0.25">
      <c r="A310" t="s">
        <v>156</v>
      </c>
      <c r="B310">
        <v>1</v>
      </c>
      <c r="C310" t="s">
        <v>473</v>
      </c>
      <c r="D310" t="s">
        <v>5070</v>
      </c>
      <c r="E310">
        <v>0</v>
      </c>
      <c r="F310">
        <v>0</v>
      </c>
      <c r="G310">
        <v>0</v>
      </c>
      <c r="H310">
        <v>0</v>
      </c>
      <c r="I310">
        <v>0</v>
      </c>
      <c r="J310">
        <v>0</v>
      </c>
      <c r="K310">
        <v>0</v>
      </c>
      <c r="L310">
        <v>0</v>
      </c>
      <c r="M310">
        <v>0</v>
      </c>
      <c r="N310">
        <v>0</v>
      </c>
      <c r="O310">
        <v>0</v>
      </c>
      <c r="P310">
        <v>0</v>
      </c>
      <c r="Q310">
        <v>0</v>
      </c>
      <c r="R310">
        <v>0</v>
      </c>
      <c r="S310" t="s">
        <v>7</v>
      </c>
      <c r="T310" t="s">
        <v>7</v>
      </c>
      <c r="U310" t="s">
        <v>70</v>
      </c>
      <c r="V310">
        <v>6</v>
      </c>
      <c r="W310" t="s">
        <v>4493</v>
      </c>
      <c r="X310">
        <v>0</v>
      </c>
      <c r="Y310">
        <v>2.3479999999999999</v>
      </c>
      <c r="Z310">
        <v>2.3479999999999999</v>
      </c>
    </row>
    <row r="311" spans="1:26" x14ac:dyDescent="0.25">
      <c r="A311" t="s">
        <v>156</v>
      </c>
      <c r="B311">
        <v>1</v>
      </c>
      <c r="C311" t="s">
        <v>474</v>
      </c>
      <c r="D311" t="s">
        <v>5070</v>
      </c>
      <c r="E311">
        <v>0</v>
      </c>
      <c r="F311">
        <v>0</v>
      </c>
      <c r="G311">
        <v>0</v>
      </c>
      <c r="H311">
        <v>0</v>
      </c>
      <c r="I311">
        <v>0</v>
      </c>
      <c r="J311">
        <v>0</v>
      </c>
      <c r="K311">
        <v>0</v>
      </c>
      <c r="L311">
        <v>0</v>
      </c>
      <c r="M311">
        <v>0</v>
      </c>
      <c r="N311">
        <v>0</v>
      </c>
      <c r="O311">
        <v>0</v>
      </c>
      <c r="P311">
        <v>0</v>
      </c>
      <c r="Q311">
        <v>0</v>
      </c>
      <c r="R311">
        <v>0</v>
      </c>
      <c r="S311" t="s">
        <v>7</v>
      </c>
      <c r="T311" t="s">
        <v>7</v>
      </c>
      <c r="U311" t="s">
        <v>70</v>
      </c>
      <c r="V311">
        <v>8</v>
      </c>
      <c r="W311" t="s">
        <v>4493</v>
      </c>
      <c r="X311">
        <v>0</v>
      </c>
      <c r="Y311">
        <v>6.9720000000000004</v>
      </c>
      <c r="Z311">
        <v>6.9720000000000004</v>
      </c>
    </row>
    <row r="312" spans="1:26" x14ac:dyDescent="0.25">
      <c r="A312" t="s">
        <v>156</v>
      </c>
      <c r="B312">
        <v>1</v>
      </c>
      <c r="C312" t="s">
        <v>475</v>
      </c>
      <c r="D312" t="s">
        <v>5070</v>
      </c>
      <c r="E312">
        <v>0</v>
      </c>
      <c r="F312">
        <v>0</v>
      </c>
      <c r="G312">
        <v>0</v>
      </c>
      <c r="H312">
        <v>0</v>
      </c>
      <c r="I312">
        <v>0</v>
      </c>
      <c r="J312">
        <v>0</v>
      </c>
      <c r="K312">
        <v>0</v>
      </c>
      <c r="L312">
        <v>0</v>
      </c>
      <c r="M312">
        <v>0</v>
      </c>
      <c r="N312">
        <v>0</v>
      </c>
      <c r="O312">
        <v>0</v>
      </c>
      <c r="P312">
        <v>0</v>
      </c>
      <c r="Q312">
        <v>0</v>
      </c>
      <c r="R312">
        <v>0</v>
      </c>
      <c r="S312" t="s">
        <v>7</v>
      </c>
      <c r="T312" t="s">
        <v>7</v>
      </c>
      <c r="U312" t="s">
        <v>70</v>
      </c>
      <c r="V312">
        <v>6</v>
      </c>
      <c r="W312" t="s">
        <v>4493</v>
      </c>
      <c r="X312">
        <v>0</v>
      </c>
      <c r="Y312">
        <v>3.7269999999999999</v>
      </c>
      <c r="Z312">
        <v>3.7269999999999999</v>
      </c>
    </row>
    <row r="313" spans="1:26" x14ac:dyDescent="0.25">
      <c r="A313" t="s">
        <v>156</v>
      </c>
      <c r="B313">
        <v>1</v>
      </c>
      <c r="C313" t="s">
        <v>476</v>
      </c>
      <c r="D313" t="s">
        <v>5070</v>
      </c>
      <c r="E313">
        <v>0</v>
      </c>
      <c r="F313">
        <v>0</v>
      </c>
      <c r="G313">
        <v>0</v>
      </c>
      <c r="H313">
        <v>0</v>
      </c>
      <c r="I313">
        <v>0</v>
      </c>
      <c r="J313">
        <v>0</v>
      </c>
      <c r="K313">
        <v>0</v>
      </c>
      <c r="L313">
        <v>0</v>
      </c>
      <c r="M313">
        <v>0</v>
      </c>
      <c r="N313">
        <v>0</v>
      </c>
      <c r="O313">
        <v>0</v>
      </c>
      <c r="P313">
        <v>0</v>
      </c>
      <c r="Q313">
        <v>0</v>
      </c>
      <c r="R313">
        <v>0</v>
      </c>
      <c r="S313" t="s">
        <v>7</v>
      </c>
      <c r="T313" t="s">
        <v>7</v>
      </c>
      <c r="U313" t="s">
        <v>70</v>
      </c>
      <c r="V313">
        <v>6</v>
      </c>
      <c r="W313" t="s">
        <v>4493</v>
      </c>
      <c r="X313">
        <v>0</v>
      </c>
      <c r="Y313">
        <v>2.2879999999999998</v>
      </c>
      <c r="Z313">
        <v>2.2879999999999998</v>
      </c>
    </row>
    <row r="314" spans="1:26" x14ac:dyDescent="0.25">
      <c r="A314" t="s">
        <v>156</v>
      </c>
      <c r="B314">
        <v>1</v>
      </c>
      <c r="C314" t="s">
        <v>477</v>
      </c>
      <c r="D314" t="s">
        <v>5070</v>
      </c>
      <c r="E314">
        <v>34</v>
      </c>
      <c r="F314">
        <v>33</v>
      </c>
      <c r="G314">
        <v>33</v>
      </c>
      <c r="H314">
        <v>32</v>
      </c>
      <c r="I314">
        <v>33</v>
      </c>
      <c r="J314">
        <v>33</v>
      </c>
      <c r="K314">
        <v>0</v>
      </c>
      <c r="L314">
        <v>0</v>
      </c>
      <c r="M314">
        <v>0</v>
      </c>
      <c r="N314">
        <v>0</v>
      </c>
      <c r="O314">
        <v>0</v>
      </c>
      <c r="P314">
        <v>0</v>
      </c>
      <c r="Q314">
        <v>3.3</v>
      </c>
      <c r="R314">
        <v>4.3438559999999997</v>
      </c>
      <c r="S314" t="s">
        <v>5</v>
      </c>
      <c r="T314" t="s">
        <v>78</v>
      </c>
      <c r="U314" t="s">
        <v>70</v>
      </c>
      <c r="V314">
        <v>5</v>
      </c>
      <c r="W314" t="s">
        <v>4493</v>
      </c>
      <c r="X314">
        <v>0.86877119999999997</v>
      </c>
      <c r="Y314">
        <v>0</v>
      </c>
      <c r="Z314">
        <v>4.3438559999999997</v>
      </c>
    </row>
    <row r="315" spans="1:26" x14ac:dyDescent="0.25">
      <c r="A315" t="s">
        <v>156</v>
      </c>
      <c r="B315">
        <v>1</v>
      </c>
      <c r="C315" t="s">
        <v>478</v>
      </c>
      <c r="D315" t="s">
        <v>5070</v>
      </c>
      <c r="E315">
        <v>0</v>
      </c>
      <c r="F315">
        <v>0</v>
      </c>
      <c r="G315">
        <v>0</v>
      </c>
      <c r="H315">
        <v>0</v>
      </c>
      <c r="I315">
        <v>0</v>
      </c>
      <c r="J315">
        <v>0</v>
      </c>
      <c r="K315">
        <v>0</v>
      </c>
      <c r="L315">
        <v>0</v>
      </c>
      <c r="M315">
        <v>0</v>
      </c>
      <c r="N315">
        <v>0</v>
      </c>
      <c r="O315">
        <v>0</v>
      </c>
      <c r="P315">
        <v>0</v>
      </c>
      <c r="Q315">
        <v>0</v>
      </c>
      <c r="R315">
        <v>0</v>
      </c>
      <c r="S315" t="s">
        <v>7</v>
      </c>
      <c r="T315" t="s">
        <v>7</v>
      </c>
      <c r="U315" t="s">
        <v>70</v>
      </c>
      <c r="V315">
        <v>6</v>
      </c>
      <c r="W315" t="s">
        <v>4493</v>
      </c>
      <c r="X315">
        <v>0</v>
      </c>
      <c r="Y315">
        <v>1.7170000000000001</v>
      </c>
      <c r="Z315">
        <v>1.7170000000000001</v>
      </c>
    </row>
    <row r="316" spans="1:26" x14ac:dyDescent="0.25">
      <c r="A316" t="s">
        <v>156</v>
      </c>
      <c r="B316">
        <v>1</v>
      </c>
      <c r="C316" t="s">
        <v>479</v>
      </c>
      <c r="D316" t="s">
        <v>5070</v>
      </c>
      <c r="E316">
        <v>0</v>
      </c>
      <c r="F316">
        <v>0</v>
      </c>
      <c r="G316">
        <v>0</v>
      </c>
      <c r="H316">
        <v>0</v>
      </c>
      <c r="I316">
        <v>0</v>
      </c>
      <c r="J316">
        <v>0</v>
      </c>
      <c r="K316">
        <v>0</v>
      </c>
      <c r="L316">
        <v>0</v>
      </c>
      <c r="M316">
        <v>0</v>
      </c>
      <c r="N316">
        <v>0</v>
      </c>
      <c r="O316">
        <v>0</v>
      </c>
      <c r="P316">
        <v>0</v>
      </c>
      <c r="Q316">
        <v>0</v>
      </c>
      <c r="R316">
        <v>0</v>
      </c>
      <c r="S316" t="s">
        <v>7</v>
      </c>
      <c r="T316" t="s">
        <v>7</v>
      </c>
      <c r="U316" t="s">
        <v>70</v>
      </c>
      <c r="V316">
        <v>6</v>
      </c>
      <c r="W316" t="s">
        <v>4493</v>
      </c>
      <c r="X316">
        <v>0</v>
      </c>
      <c r="Y316">
        <v>2.2080000000000002</v>
      </c>
      <c r="Z316">
        <v>2.2080000000000002</v>
      </c>
    </row>
    <row r="317" spans="1:26" x14ac:dyDescent="0.25">
      <c r="A317" t="s">
        <v>156</v>
      </c>
      <c r="B317">
        <v>1</v>
      </c>
      <c r="C317" t="s">
        <v>480</v>
      </c>
      <c r="D317" t="s">
        <v>5070</v>
      </c>
      <c r="E317">
        <v>0</v>
      </c>
      <c r="F317">
        <v>0</v>
      </c>
      <c r="G317">
        <v>0</v>
      </c>
      <c r="H317">
        <v>0</v>
      </c>
      <c r="I317">
        <v>0</v>
      </c>
      <c r="J317">
        <v>0</v>
      </c>
      <c r="K317">
        <v>0</v>
      </c>
      <c r="L317">
        <v>0</v>
      </c>
      <c r="M317">
        <v>0</v>
      </c>
      <c r="N317">
        <v>0</v>
      </c>
      <c r="O317">
        <v>0</v>
      </c>
      <c r="P317">
        <v>0</v>
      </c>
      <c r="Q317">
        <v>0</v>
      </c>
      <c r="R317">
        <v>0</v>
      </c>
      <c r="S317" t="s">
        <v>7</v>
      </c>
      <c r="T317" t="s">
        <v>7</v>
      </c>
      <c r="U317" t="s">
        <v>70</v>
      </c>
      <c r="V317">
        <v>6</v>
      </c>
      <c r="W317" t="s">
        <v>4493</v>
      </c>
      <c r="X317">
        <v>0</v>
      </c>
      <c r="Y317">
        <v>1.6080000000000001</v>
      </c>
      <c r="Z317">
        <v>1.6080000000000001</v>
      </c>
    </row>
    <row r="318" spans="1:26" x14ac:dyDescent="0.25">
      <c r="A318" t="s">
        <v>156</v>
      </c>
      <c r="B318">
        <v>1</v>
      </c>
      <c r="C318" t="s">
        <v>481</v>
      </c>
      <c r="D318" t="s">
        <v>5070</v>
      </c>
      <c r="E318">
        <v>0</v>
      </c>
      <c r="F318">
        <v>0</v>
      </c>
      <c r="G318">
        <v>0</v>
      </c>
      <c r="H318">
        <v>0</v>
      </c>
      <c r="I318">
        <v>0</v>
      </c>
      <c r="J318">
        <v>0</v>
      </c>
      <c r="K318">
        <v>0</v>
      </c>
      <c r="L318">
        <v>0</v>
      </c>
      <c r="M318">
        <v>0</v>
      </c>
      <c r="N318">
        <v>0</v>
      </c>
      <c r="O318">
        <v>0</v>
      </c>
      <c r="P318">
        <v>0</v>
      </c>
      <c r="Q318">
        <v>0</v>
      </c>
      <c r="R318">
        <v>0</v>
      </c>
      <c r="S318" t="s">
        <v>7</v>
      </c>
      <c r="T318" t="s">
        <v>7</v>
      </c>
      <c r="U318" t="s">
        <v>70</v>
      </c>
      <c r="V318">
        <v>6</v>
      </c>
      <c r="W318" t="s">
        <v>4493</v>
      </c>
      <c r="X318">
        <v>0</v>
      </c>
      <c r="Y318">
        <v>1.335</v>
      </c>
      <c r="Z318">
        <v>1.335</v>
      </c>
    </row>
    <row r="319" spans="1:26" x14ac:dyDescent="0.25">
      <c r="A319" t="s">
        <v>156</v>
      </c>
      <c r="B319">
        <v>1</v>
      </c>
      <c r="C319" t="s">
        <v>482</v>
      </c>
      <c r="D319" t="s">
        <v>5070</v>
      </c>
      <c r="E319">
        <v>0</v>
      </c>
      <c r="F319">
        <v>0</v>
      </c>
      <c r="G319">
        <v>0</v>
      </c>
      <c r="H319">
        <v>0</v>
      </c>
      <c r="I319">
        <v>0</v>
      </c>
      <c r="J319">
        <v>0</v>
      </c>
      <c r="K319">
        <v>0</v>
      </c>
      <c r="L319">
        <v>0</v>
      </c>
      <c r="M319">
        <v>0</v>
      </c>
      <c r="N319">
        <v>0</v>
      </c>
      <c r="O319">
        <v>0</v>
      </c>
      <c r="P319">
        <v>0</v>
      </c>
      <c r="Q319">
        <v>0</v>
      </c>
      <c r="R319">
        <v>0</v>
      </c>
      <c r="S319" t="s">
        <v>7</v>
      </c>
      <c r="T319" t="s">
        <v>7</v>
      </c>
      <c r="U319" t="s">
        <v>70</v>
      </c>
      <c r="V319">
        <v>6</v>
      </c>
      <c r="W319" t="s">
        <v>4493</v>
      </c>
      <c r="X319">
        <v>0</v>
      </c>
      <c r="Y319">
        <v>2.4409999999999998</v>
      </c>
      <c r="Z319">
        <v>2.4409999999999998</v>
      </c>
    </row>
    <row r="320" spans="1:26" x14ac:dyDescent="0.25">
      <c r="A320" t="s">
        <v>156</v>
      </c>
      <c r="B320">
        <v>1</v>
      </c>
      <c r="C320" t="s">
        <v>483</v>
      </c>
      <c r="D320" t="s">
        <v>5070</v>
      </c>
      <c r="E320">
        <v>0</v>
      </c>
      <c r="F320">
        <v>0</v>
      </c>
      <c r="G320">
        <v>0</v>
      </c>
      <c r="H320">
        <v>0</v>
      </c>
      <c r="I320">
        <v>0</v>
      </c>
      <c r="J320">
        <v>0</v>
      </c>
      <c r="K320">
        <v>0</v>
      </c>
      <c r="L320">
        <v>0</v>
      </c>
      <c r="M320">
        <v>0</v>
      </c>
      <c r="N320">
        <v>0</v>
      </c>
      <c r="O320">
        <v>0</v>
      </c>
      <c r="P320">
        <v>0</v>
      </c>
      <c r="Q320">
        <v>0</v>
      </c>
      <c r="R320">
        <v>0</v>
      </c>
      <c r="S320" t="s">
        <v>3</v>
      </c>
      <c r="T320" t="s">
        <v>69</v>
      </c>
      <c r="U320" t="s">
        <v>70</v>
      </c>
      <c r="V320">
        <v>10</v>
      </c>
      <c r="W320" t="s">
        <v>4494</v>
      </c>
      <c r="X320">
        <v>0</v>
      </c>
      <c r="Y320">
        <v>4.4329999999999998</v>
      </c>
      <c r="Z320">
        <v>4.4329999999999998</v>
      </c>
    </row>
    <row r="321" spans="1:26" x14ac:dyDescent="0.25">
      <c r="A321" t="s">
        <v>156</v>
      </c>
      <c r="B321">
        <v>1</v>
      </c>
      <c r="C321" t="s">
        <v>484</v>
      </c>
      <c r="D321" t="s">
        <v>5070</v>
      </c>
      <c r="E321">
        <v>0</v>
      </c>
      <c r="F321">
        <v>0</v>
      </c>
      <c r="G321">
        <v>0</v>
      </c>
      <c r="H321">
        <v>0</v>
      </c>
      <c r="I321">
        <v>0</v>
      </c>
      <c r="J321">
        <v>0</v>
      </c>
      <c r="K321">
        <v>0</v>
      </c>
      <c r="L321">
        <v>0</v>
      </c>
      <c r="M321">
        <v>0</v>
      </c>
      <c r="N321">
        <v>0</v>
      </c>
      <c r="O321">
        <v>0</v>
      </c>
      <c r="P321">
        <v>0</v>
      </c>
      <c r="Q321">
        <v>0</v>
      </c>
      <c r="R321">
        <v>0</v>
      </c>
      <c r="S321" t="s">
        <v>3</v>
      </c>
      <c r="T321" t="s">
        <v>69</v>
      </c>
      <c r="U321" t="s">
        <v>70</v>
      </c>
      <c r="V321">
        <v>10</v>
      </c>
      <c r="W321" t="s">
        <v>4494</v>
      </c>
      <c r="X321">
        <v>0</v>
      </c>
      <c r="Y321">
        <v>3.0939999999999999</v>
      </c>
      <c r="Z321">
        <v>3.0939999999999999</v>
      </c>
    </row>
    <row r="322" spans="1:26" x14ac:dyDescent="0.25">
      <c r="A322" t="s">
        <v>156</v>
      </c>
      <c r="B322">
        <v>1</v>
      </c>
      <c r="C322" t="s">
        <v>485</v>
      </c>
      <c r="D322" t="s">
        <v>5070</v>
      </c>
      <c r="E322">
        <v>0</v>
      </c>
      <c r="F322">
        <v>0</v>
      </c>
      <c r="G322">
        <v>0</v>
      </c>
      <c r="H322">
        <v>0</v>
      </c>
      <c r="I322">
        <v>0</v>
      </c>
      <c r="J322">
        <v>0</v>
      </c>
      <c r="K322">
        <v>0</v>
      </c>
      <c r="L322">
        <v>0</v>
      </c>
      <c r="M322">
        <v>0</v>
      </c>
      <c r="N322">
        <v>0</v>
      </c>
      <c r="O322">
        <v>0</v>
      </c>
      <c r="P322">
        <v>0</v>
      </c>
      <c r="Q322">
        <v>0</v>
      </c>
      <c r="R322">
        <v>0</v>
      </c>
      <c r="S322" t="s">
        <v>3</v>
      </c>
      <c r="T322" t="s">
        <v>69</v>
      </c>
      <c r="U322" t="s">
        <v>70</v>
      </c>
      <c r="V322">
        <v>10</v>
      </c>
      <c r="W322" t="s">
        <v>4494</v>
      </c>
      <c r="X322">
        <v>0</v>
      </c>
      <c r="Y322">
        <v>4.6399999999999997</v>
      </c>
      <c r="Z322">
        <v>4.6399999999999997</v>
      </c>
    </row>
    <row r="323" spans="1:26" x14ac:dyDescent="0.25">
      <c r="A323" t="s">
        <v>156</v>
      </c>
      <c r="B323">
        <v>1</v>
      </c>
      <c r="C323" t="s">
        <v>486</v>
      </c>
      <c r="D323" t="s">
        <v>5070</v>
      </c>
      <c r="E323">
        <v>0</v>
      </c>
      <c r="F323">
        <v>0</v>
      </c>
      <c r="G323">
        <v>0</v>
      </c>
      <c r="H323">
        <v>0</v>
      </c>
      <c r="I323">
        <v>0</v>
      </c>
      <c r="J323">
        <v>0</v>
      </c>
      <c r="K323">
        <v>0</v>
      </c>
      <c r="L323">
        <v>0</v>
      </c>
      <c r="M323">
        <v>0</v>
      </c>
      <c r="N323">
        <v>0</v>
      </c>
      <c r="O323">
        <v>0</v>
      </c>
      <c r="P323">
        <v>0</v>
      </c>
      <c r="Q323">
        <v>0</v>
      </c>
      <c r="R323">
        <v>0</v>
      </c>
      <c r="S323" t="s">
        <v>3</v>
      </c>
      <c r="T323" t="s">
        <v>69</v>
      </c>
      <c r="U323" t="s">
        <v>70</v>
      </c>
      <c r="V323">
        <v>10</v>
      </c>
      <c r="W323" t="s">
        <v>4494</v>
      </c>
      <c r="X323">
        <v>0</v>
      </c>
      <c r="Y323">
        <v>3.5</v>
      </c>
      <c r="Z323">
        <v>3.5</v>
      </c>
    </row>
    <row r="324" spans="1:26" x14ac:dyDescent="0.25">
      <c r="A324" t="s">
        <v>156</v>
      </c>
      <c r="B324">
        <v>1</v>
      </c>
      <c r="C324" t="s">
        <v>487</v>
      </c>
      <c r="D324" t="s">
        <v>5070</v>
      </c>
      <c r="E324">
        <v>0</v>
      </c>
      <c r="F324">
        <v>0</v>
      </c>
      <c r="G324">
        <v>0</v>
      </c>
      <c r="H324">
        <v>0</v>
      </c>
      <c r="I324">
        <v>0</v>
      </c>
      <c r="J324">
        <v>0</v>
      </c>
      <c r="K324">
        <v>0</v>
      </c>
      <c r="L324">
        <v>0</v>
      </c>
      <c r="M324">
        <v>0</v>
      </c>
      <c r="N324">
        <v>0</v>
      </c>
      <c r="O324">
        <v>0</v>
      </c>
      <c r="P324">
        <v>0</v>
      </c>
      <c r="Q324">
        <v>0</v>
      </c>
      <c r="R324">
        <v>0</v>
      </c>
      <c r="S324" t="s">
        <v>3</v>
      </c>
      <c r="T324" t="s">
        <v>69</v>
      </c>
      <c r="U324" t="s">
        <v>70</v>
      </c>
      <c r="V324">
        <v>10</v>
      </c>
      <c r="W324" t="s">
        <v>4494</v>
      </c>
      <c r="X324">
        <v>0</v>
      </c>
      <c r="Y324">
        <v>2.9119999999999999</v>
      </c>
      <c r="Z324">
        <v>2.9119999999999999</v>
      </c>
    </row>
    <row r="325" spans="1:26" x14ac:dyDescent="0.25">
      <c r="A325" t="s">
        <v>156</v>
      </c>
      <c r="B325">
        <v>1</v>
      </c>
      <c r="C325" t="s">
        <v>488</v>
      </c>
      <c r="D325" t="s">
        <v>5070</v>
      </c>
      <c r="E325">
        <v>38</v>
      </c>
      <c r="F325">
        <v>36</v>
      </c>
      <c r="G325">
        <v>37</v>
      </c>
      <c r="H325">
        <v>38</v>
      </c>
      <c r="I325">
        <v>34</v>
      </c>
      <c r="J325">
        <v>36</v>
      </c>
      <c r="K325">
        <v>0</v>
      </c>
      <c r="L325">
        <v>0</v>
      </c>
      <c r="M325">
        <v>0</v>
      </c>
      <c r="N325">
        <v>0</v>
      </c>
      <c r="O325">
        <v>0</v>
      </c>
      <c r="P325">
        <v>0</v>
      </c>
      <c r="Q325">
        <v>3.65</v>
      </c>
      <c r="R325">
        <v>4.8045679999999997</v>
      </c>
      <c r="S325" t="s">
        <v>5</v>
      </c>
      <c r="T325" t="s">
        <v>78</v>
      </c>
      <c r="U325" t="s">
        <v>70</v>
      </c>
      <c r="V325">
        <v>5</v>
      </c>
      <c r="W325" t="s">
        <v>4494</v>
      </c>
      <c r="X325">
        <v>0.96091359999999992</v>
      </c>
      <c r="Y325">
        <v>0</v>
      </c>
      <c r="Z325">
        <v>4.8045679999999997</v>
      </c>
    </row>
    <row r="326" spans="1:26" x14ac:dyDescent="0.25">
      <c r="A326" t="s">
        <v>156</v>
      </c>
      <c r="B326">
        <v>1</v>
      </c>
      <c r="C326" t="s">
        <v>489</v>
      </c>
      <c r="D326" t="s">
        <v>5070</v>
      </c>
      <c r="E326">
        <v>0</v>
      </c>
      <c r="F326">
        <v>0</v>
      </c>
      <c r="G326">
        <v>0</v>
      </c>
      <c r="H326">
        <v>0</v>
      </c>
      <c r="I326">
        <v>0</v>
      </c>
      <c r="J326">
        <v>0</v>
      </c>
      <c r="K326">
        <v>0</v>
      </c>
      <c r="L326">
        <v>0</v>
      </c>
      <c r="M326">
        <v>0</v>
      </c>
      <c r="N326">
        <v>0</v>
      </c>
      <c r="O326">
        <v>0</v>
      </c>
      <c r="P326">
        <v>0</v>
      </c>
      <c r="Q326">
        <v>0</v>
      </c>
      <c r="R326">
        <v>0</v>
      </c>
      <c r="S326" t="s">
        <v>3</v>
      </c>
      <c r="T326" t="s">
        <v>69</v>
      </c>
      <c r="U326" t="s">
        <v>70</v>
      </c>
      <c r="V326">
        <v>10</v>
      </c>
      <c r="W326" t="s">
        <v>4494</v>
      </c>
      <c r="X326">
        <v>0</v>
      </c>
      <c r="Y326">
        <v>3.544</v>
      </c>
      <c r="Z326">
        <v>3.544</v>
      </c>
    </row>
    <row r="327" spans="1:26" x14ac:dyDescent="0.25">
      <c r="A327" t="s">
        <v>156</v>
      </c>
      <c r="B327">
        <v>1</v>
      </c>
      <c r="C327" t="s">
        <v>490</v>
      </c>
      <c r="D327" t="s">
        <v>5070</v>
      </c>
      <c r="E327">
        <v>0</v>
      </c>
      <c r="F327">
        <v>0</v>
      </c>
      <c r="G327">
        <v>0</v>
      </c>
      <c r="H327">
        <v>0</v>
      </c>
      <c r="I327">
        <v>0</v>
      </c>
      <c r="J327">
        <v>0</v>
      </c>
      <c r="K327">
        <v>0</v>
      </c>
      <c r="L327">
        <v>0</v>
      </c>
      <c r="M327">
        <v>0</v>
      </c>
      <c r="N327">
        <v>0</v>
      </c>
      <c r="O327">
        <v>0</v>
      </c>
      <c r="P327">
        <v>0</v>
      </c>
      <c r="Q327">
        <v>0</v>
      </c>
      <c r="R327">
        <v>0</v>
      </c>
      <c r="S327" t="s">
        <v>3</v>
      </c>
      <c r="T327" t="s">
        <v>69</v>
      </c>
      <c r="U327" t="s">
        <v>70</v>
      </c>
      <c r="V327">
        <v>10</v>
      </c>
      <c r="W327" t="s">
        <v>4494</v>
      </c>
      <c r="X327">
        <v>0</v>
      </c>
      <c r="Y327">
        <v>2.8759999999999999</v>
      </c>
      <c r="Z327">
        <v>2.8759999999999999</v>
      </c>
    </row>
    <row r="328" spans="1:26" x14ac:dyDescent="0.25">
      <c r="A328" t="s">
        <v>156</v>
      </c>
      <c r="B328">
        <v>1</v>
      </c>
      <c r="C328" t="s">
        <v>491</v>
      </c>
      <c r="D328" t="s">
        <v>5070</v>
      </c>
      <c r="E328">
        <v>0</v>
      </c>
      <c r="F328">
        <v>0</v>
      </c>
      <c r="G328">
        <v>0</v>
      </c>
      <c r="H328">
        <v>0</v>
      </c>
      <c r="I328">
        <v>0</v>
      </c>
      <c r="J328">
        <v>0</v>
      </c>
      <c r="K328">
        <v>0</v>
      </c>
      <c r="L328">
        <v>0</v>
      </c>
      <c r="M328">
        <v>0</v>
      </c>
      <c r="N328">
        <v>0</v>
      </c>
      <c r="O328">
        <v>0</v>
      </c>
      <c r="P328">
        <v>0</v>
      </c>
      <c r="Q328">
        <v>0</v>
      </c>
      <c r="R328">
        <v>0</v>
      </c>
      <c r="S328" t="s">
        <v>3</v>
      </c>
      <c r="T328" t="s">
        <v>69</v>
      </c>
      <c r="U328" t="s">
        <v>70</v>
      </c>
      <c r="V328">
        <v>10</v>
      </c>
      <c r="W328" t="s">
        <v>4494</v>
      </c>
      <c r="X328">
        <v>0</v>
      </c>
      <c r="Y328">
        <v>2.9060000000000001</v>
      </c>
      <c r="Z328">
        <v>2.9060000000000001</v>
      </c>
    </row>
    <row r="329" spans="1:26" x14ac:dyDescent="0.25">
      <c r="A329" t="s">
        <v>156</v>
      </c>
      <c r="B329">
        <v>1</v>
      </c>
      <c r="C329" t="s">
        <v>492</v>
      </c>
      <c r="D329" t="s">
        <v>5070</v>
      </c>
      <c r="E329">
        <v>0</v>
      </c>
      <c r="F329">
        <v>0</v>
      </c>
      <c r="G329">
        <v>0</v>
      </c>
      <c r="H329">
        <v>0</v>
      </c>
      <c r="I329">
        <v>0</v>
      </c>
      <c r="J329">
        <v>0</v>
      </c>
      <c r="K329">
        <v>0</v>
      </c>
      <c r="L329">
        <v>0</v>
      </c>
      <c r="M329">
        <v>0</v>
      </c>
      <c r="N329">
        <v>0</v>
      </c>
      <c r="O329">
        <v>0</v>
      </c>
      <c r="P329">
        <v>0</v>
      </c>
      <c r="Q329">
        <v>0</v>
      </c>
      <c r="R329">
        <v>0</v>
      </c>
      <c r="S329" t="s">
        <v>3</v>
      </c>
      <c r="T329" t="s">
        <v>69</v>
      </c>
      <c r="U329" t="s">
        <v>70</v>
      </c>
      <c r="V329">
        <v>10</v>
      </c>
      <c r="W329" t="s">
        <v>4494</v>
      </c>
      <c r="X329">
        <v>0</v>
      </c>
      <c r="Y329">
        <v>3.3780000000000001</v>
      </c>
      <c r="Z329">
        <v>3.3780000000000001</v>
      </c>
    </row>
    <row r="330" spans="1:26" x14ac:dyDescent="0.25">
      <c r="A330" t="s">
        <v>156</v>
      </c>
      <c r="B330">
        <v>1</v>
      </c>
      <c r="C330" t="s">
        <v>493</v>
      </c>
      <c r="D330" t="s">
        <v>5070</v>
      </c>
      <c r="E330">
        <v>0</v>
      </c>
      <c r="F330">
        <v>0</v>
      </c>
      <c r="G330">
        <v>0</v>
      </c>
      <c r="H330">
        <v>0</v>
      </c>
      <c r="I330">
        <v>0</v>
      </c>
      <c r="J330">
        <v>0</v>
      </c>
      <c r="K330">
        <v>0</v>
      </c>
      <c r="L330">
        <v>0</v>
      </c>
      <c r="M330">
        <v>0</v>
      </c>
      <c r="N330">
        <v>0</v>
      </c>
      <c r="O330">
        <v>0</v>
      </c>
      <c r="P330">
        <v>0</v>
      </c>
      <c r="Q330">
        <v>0</v>
      </c>
      <c r="R330">
        <v>0</v>
      </c>
      <c r="S330" t="s">
        <v>3</v>
      </c>
      <c r="T330" t="s">
        <v>69</v>
      </c>
      <c r="U330" t="s">
        <v>70</v>
      </c>
      <c r="V330">
        <v>10</v>
      </c>
      <c r="W330" t="s">
        <v>4494</v>
      </c>
      <c r="X330">
        <v>0</v>
      </c>
      <c r="Y330">
        <v>3.0049999999999999</v>
      </c>
      <c r="Z330">
        <v>3.0049999999999999</v>
      </c>
    </row>
    <row r="331" spans="1:26" x14ac:dyDescent="0.25">
      <c r="A331" t="s">
        <v>156</v>
      </c>
      <c r="B331">
        <v>1</v>
      </c>
      <c r="C331" t="s">
        <v>494</v>
      </c>
      <c r="D331" t="s">
        <v>5070</v>
      </c>
      <c r="E331">
        <v>0</v>
      </c>
      <c r="F331">
        <v>0</v>
      </c>
      <c r="G331">
        <v>0</v>
      </c>
      <c r="H331">
        <v>0</v>
      </c>
      <c r="I331">
        <v>0</v>
      </c>
      <c r="J331">
        <v>0</v>
      </c>
      <c r="K331">
        <v>0</v>
      </c>
      <c r="L331">
        <v>0</v>
      </c>
      <c r="M331">
        <v>0</v>
      </c>
      <c r="N331">
        <v>0</v>
      </c>
      <c r="O331">
        <v>0</v>
      </c>
      <c r="P331">
        <v>0</v>
      </c>
      <c r="Q331">
        <v>0</v>
      </c>
      <c r="R331">
        <v>0</v>
      </c>
      <c r="S331" t="s">
        <v>6</v>
      </c>
      <c r="T331" t="s">
        <v>3</v>
      </c>
      <c r="U331" t="s">
        <v>100</v>
      </c>
      <c r="V331">
        <v>20</v>
      </c>
      <c r="W331" t="s">
        <v>4495</v>
      </c>
      <c r="X331">
        <v>0</v>
      </c>
      <c r="Y331">
        <v>0</v>
      </c>
      <c r="Z331">
        <v>0</v>
      </c>
    </row>
    <row r="332" spans="1:26" x14ac:dyDescent="0.25">
      <c r="A332" t="s">
        <v>156</v>
      </c>
      <c r="B332">
        <v>1</v>
      </c>
      <c r="C332" t="s">
        <v>495</v>
      </c>
      <c r="D332" t="s">
        <v>5070</v>
      </c>
      <c r="E332">
        <v>110</v>
      </c>
      <c r="F332">
        <v>90</v>
      </c>
      <c r="G332">
        <v>120</v>
      </c>
      <c r="H332">
        <v>110</v>
      </c>
      <c r="I332">
        <v>91</v>
      </c>
      <c r="J332">
        <v>130</v>
      </c>
      <c r="K332">
        <v>0</v>
      </c>
      <c r="L332">
        <v>0</v>
      </c>
      <c r="M332">
        <v>0</v>
      </c>
      <c r="N332">
        <v>0</v>
      </c>
      <c r="O332">
        <v>0</v>
      </c>
      <c r="P332">
        <v>0</v>
      </c>
      <c r="Q332">
        <v>10.85</v>
      </c>
      <c r="R332">
        <v>14.282071999999998</v>
      </c>
      <c r="S332" t="s">
        <v>6</v>
      </c>
      <c r="T332" t="s">
        <v>3</v>
      </c>
      <c r="U332" t="s">
        <v>70</v>
      </c>
      <c r="V332">
        <v>20</v>
      </c>
      <c r="W332" t="s">
        <v>4495</v>
      </c>
      <c r="X332">
        <v>0.71410359999999984</v>
      </c>
      <c r="Y332">
        <v>0</v>
      </c>
      <c r="Z332">
        <v>14.282071999999998</v>
      </c>
    </row>
    <row r="333" spans="1:26" x14ac:dyDescent="0.25">
      <c r="A333" t="s">
        <v>156</v>
      </c>
      <c r="B333">
        <v>1</v>
      </c>
      <c r="C333" t="s">
        <v>496</v>
      </c>
      <c r="D333" t="s">
        <v>5070</v>
      </c>
      <c r="E333">
        <v>120</v>
      </c>
      <c r="F333">
        <v>98</v>
      </c>
      <c r="G333">
        <v>130</v>
      </c>
      <c r="H333">
        <v>120</v>
      </c>
      <c r="I333">
        <v>100</v>
      </c>
      <c r="J333">
        <v>130</v>
      </c>
      <c r="K333">
        <v>0</v>
      </c>
      <c r="L333">
        <v>0</v>
      </c>
      <c r="M333">
        <v>0</v>
      </c>
      <c r="N333">
        <v>0</v>
      </c>
      <c r="O333">
        <v>0</v>
      </c>
      <c r="P333">
        <v>0</v>
      </c>
      <c r="Q333">
        <v>11.633333333333333</v>
      </c>
      <c r="R333">
        <v>15.313189333333332</v>
      </c>
      <c r="S333" t="s">
        <v>6</v>
      </c>
      <c r="T333" t="s">
        <v>3</v>
      </c>
      <c r="U333" t="s">
        <v>70</v>
      </c>
      <c r="V333">
        <v>20</v>
      </c>
      <c r="W333" t="s">
        <v>4495</v>
      </c>
      <c r="X333">
        <v>0.76565946666666662</v>
      </c>
      <c r="Y333">
        <v>0</v>
      </c>
      <c r="Z333">
        <v>15.313189333333332</v>
      </c>
    </row>
    <row r="334" spans="1:26" x14ac:dyDescent="0.25">
      <c r="A334" t="s">
        <v>156</v>
      </c>
      <c r="B334">
        <v>1</v>
      </c>
      <c r="C334" t="s">
        <v>497</v>
      </c>
      <c r="D334" t="s">
        <v>5070</v>
      </c>
      <c r="E334">
        <v>130</v>
      </c>
      <c r="F334">
        <v>98</v>
      </c>
      <c r="G334">
        <v>100</v>
      </c>
      <c r="H334">
        <v>98</v>
      </c>
      <c r="I334">
        <v>99</v>
      </c>
      <c r="J334">
        <v>100</v>
      </c>
      <c r="K334">
        <v>0</v>
      </c>
      <c r="L334">
        <v>0</v>
      </c>
      <c r="M334">
        <v>0</v>
      </c>
      <c r="N334">
        <v>0</v>
      </c>
      <c r="O334">
        <v>0</v>
      </c>
      <c r="P334">
        <v>0</v>
      </c>
      <c r="Q334">
        <v>10.416666666666668</v>
      </c>
      <c r="R334">
        <v>13.711666666666664</v>
      </c>
      <c r="S334" t="s">
        <v>6</v>
      </c>
      <c r="T334" t="s">
        <v>3</v>
      </c>
      <c r="U334" t="s">
        <v>70</v>
      </c>
      <c r="V334">
        <v>20</v>
      </c>
      <c r="W334" t="s">
        <v>4495</v>
      </c>
      <c r="X334">
        <v>0.68558333333333321</v>
      </c>
      <c r="Y334">
        <v>0</v>
      </c>
      <c r="Z334">
        <v>13.711666666666664</v>
      </c>
    </row>
    <row r="335" spans="1:26" x14ac:dyDescent="0.25">
      <c r="A335" t="s">
        <v>156</v>
      </c>
      <c r="B335">
        <v>1</v>
      </c>
      <c r="C335" t="s">
        <v>498</v>
      </c>
      <c r="D335" t="s">
        <v>5070</v>
      </c>
      <c r="E335">
        <v>100</v>
      </c>
      <c r="F335">
        <v>110</v>
      </c>
      <c r="G335">
        <v>130</v>
      </c>
      <c r="H335">
        <v>100</v>
      </c>
      <c r="I335">
        <v>110</v>
      </c>
      <c r="J335">
        <v>130</v>
      </c>
      <c r="K335">
        <v>0</v>
      </c>
      <c r="L335">
        <v>0</v>
      </c>
      <c r="M335">
        <v>0</v>
      </c>
      <c r="N335">
        <v>0</v>
      </c>
      <c r="O335">
        <v>0</v>
      </c>
      <c r="P335">
        <v>0</v>
      </c>
      <c r="Q335">
        <v>11.333333333333332</v>
      </c>
      <c r="R335">
        <v>14.918293333333331</v>
      </c>
      <c r="S335" t="s">
        <v>6</v>
      </c>
      <c r="T335" t="s">
        <v>3</v>
      </c>
      <c r="U335" t="s">
        <v>70</v>
      </c>
      <c r="V335">
        <v>20</v>
      </c>
      <c r="W335" t="s">
        <v>4495</v>
      </c>
      <c r="X335">
        <v>0.7459146666666665</v>
      </c>
      <c r="Y335">
        <v>0</v>
      </c>
      <c r="Z335">
        <v>14.918293333333333</v>
      </c>
    </row>
    <row r="336" spans="1:26" x14ac:dyDescent="0.25">
      <c r="A336" t="s">
        <v>156</v>
      </c>
      <c r="B336">
        <v>1</v>
      </c>
      <c r="C336" t="s">
        <v>499</v>
      </c>
      <c r="D336" t="s">
        <v>5070</v>
      </c>
      <c r="E336">
        <v>0</v>
      </c>
      <c r="F336">
        <v>0</v>
      </c>
      <c r="G336">
        <v>0</v>
      </c>
      <c r="H336">
        <v>0</v>
      </c>
      <c r="I336">
        <v>0</v>
      </c>
      <c r="J336">
        <v>0</v>
      </c>
      <c r="K336">
        <v>0</v>
      </c>
      <c r="L336">
        <v>0</v>
      </c>
      <c r="M336">
        <v>0</v>
      </c>
      <c r="N336">
        <v>0</v>
      </c>
      <c r="O336">
        <v>0</v>
      </c>
      <c r="P336">
        <v>0</v>
      </c>
      <c r="Q336">
        <v>0</v>
      </c>
      <c r="R336">
        <v>0</v>
      </c>
      <c r="S336" t="s">
        <v>10</v>
      </c>
      <c r="T336" t="s">
        <v>10</v>
      </c>
      <c r="U336" t="s">
        <v>92</v>
      </c>
      <c r="V336">
        <v>0</v>
      </c>
      <c r="W336" t="s">
        <v>4495</v>
      </c>
      <c r="X336">
        <v>0</v>
      </c>
      <c r="Y336">
        <v>0</v>
      </c>
      <c r="Z336">
        <v>0</v>
      </c>
    </row>
    <row r="337" spans="1:26" x14ac:dyDescent="0.25">
      <c r="A337" t="s">
        <v>156</v>
      </c>
      <c r="B337">
        <v>1</v>
      </c>
      <c r="C337" t="s">
        <v>500</v>
      </c>
      <c r="D337" t="s">
        <v>5070</v>
      </c>
      <c r="E337">
        <v>0</v>
      </c>
      <c r="F337">
        <v>0</v>
      </c>
      <c r="G337">
        <v>0</v>
      </c>
      <c r="H337">
        <v>0</v>
      </c>
      <c r="I337">
        <v>0</v>
      </c>
      <c r="J337">
        <v>0</v>
      </c>
      <c r="K337">
        <v>0</v>
      </c>
      <c r="L337">
        <v>0</v>
      </c>
      <c r="M337">
        <v>0</v>
      </c>
      <c r="N337">
        <v>0</v>
      </c>
      <c r="O337">
        <v>0</v>
      </c>
      <c r="P337">
        <v>0</v>
      </c>
      <c r="Q337">
        <v>0</v>
      </c>
      <c r="R337">
        <v>0</v>
      </c>
      <c r="S337" t="s">
        <v>10</v>
      </c>
      <c r="T337" t="s">
        <v>10</v>
      </c>
      <c r="U337" t="s">
        <v>92</v>
      </c>
      <c r="V337">
        <v>0</v>
      </c>
      <c r="W337" t="s">
        <v>4495</v>
      </c>
      <c r="X337">
        <v>0</v>
      </c>
      <c r="Y337">
        <v>0</v>
      </c>
      <c r="Z337">
        <v>0</v>
      </c>
    </row>
    <row r="338" spans="1:26" x14ac:dyDescent="0.25">
      <c r="A338" t="s">
        <v>156</v>
      </c>
      <c r="B338">
        <v>1</v>
      </c>
      <c r="C338" t="s">
        <v>501</v>
      </c>
      <c r="D338" t="s">
        <v>5070</v>
      </c>
      <c r="E338">
        <v>0</v>
      </c>
      <c r="F338">
        <v>0</v>
      </c>
      <c r="G338">
        <v>0</v>
      </c>
      <c r="H338">
        <v>0</v>
      </c>
      <c r="I338">
        <v>0</v>
      </c>
      <c r="J338">
        <v>0</v>
      </c>
      <c r="K338">
        <v>0</v>
      </c>
      <c r="L338">
        <v>0</v>
      </c>
      <c r="M338">
        <v>0</v>
      </c>
      <c r="N338">
        <v>0</v>
      </c>
      <c r="O338">
        <v>0</v>
      </c>
      <c r="P338">
        <v>0</v>
      </c>
      <c r="Q338">
        <v>0</v>
      </c>
      <c r="R338">
        <v>0</v>
      </c>
      <c r="S338" t="s">
        <v>10</v>
      </c>
      <c r="T338" t="s">
        <v>10</v>
      </c>
      <c r="U338" t="s">
        <v>92</v>
      </c>
      <c r="V338">
        <v>0</v>
      </c>
      <c r="W338" t="s">
        <v>4495</v>
      </c>
      <c r="X338">
        <v>0</v>
      </c>
      <c r="Y338">
        <v>0</v>
      </c>
      <c r="Z338">
        <v>0</v>
      </c>
    </row>
    <row r="339" spans="1:26" x14ac:dyDescent="0.25">
      <c r="A339" t="s">
        <v>156</v>
      </c>
      <c r="B339">
        <v>1</v>
      </c>
      <c r="C339" t="s">
        <v>502</v>
      </c>
      <c r="D339" t="s">
        <v>5070</v>
      </c>
      <c r="E339">
        <v>0</v>
      </c>
      <c r="F339">
        <v>0</v>
      </c>
      <c r="G339">
        <v>0</v>
      </c>
      <c r="H339">
        <v>0</v>
      </c>
      <c r="I339">
        <v>0</v>
      </c>
      <c r="J339">
        <v>0</v>
      </c>
      <c r="K339">
        <v>0</v>
      </c>
      <c r="L339">
        <v>0</v>
      </c>
      <c r="M339">
        <v>0</v>
      </c>
      <c r="N339">
        <v>0</v>
      </c>
      <c r="O339">
        <v>0</v>
      </c>
      <c r="P339">
        <v>0</v>
      </c>
      <c r="Q339">
        <v>0</v>
      </c>
      <c r="R339">
        <v>0</v>
      </c>
      <c r="S339" t="s">
        <v>10</v>
      </c>
      <c r="T339" t="s">
        <v>10</v>
      </c>
      <c r="U339" t="s">
        <v>92</v>
      </c>
      <c r="V339">
        <v>0</v>
      </c>
      <c r="W339" t="s">
        <v>4495</v>
      </c>
      <c r="X339">
        <v>0</v>
      </c>
      <c r="Y339">
        <v>0</v>
      </c>
      <c r="Z339">
        <v>0</v>
      </c>
    </row>
    <row r="340" spans="1:26" x14ac:dyDescent="0.25">
      <c r="A340" t="s">
        <v>156</v>
      </c>
      <c r="B340">
        <v>1</v>
      </c>
      <c r="C340" t="s">
        <v>503</v>
      </c>
      <c r="D340" t="s">
        <v>5070</v>
      </c>
      <c r="E340">
        <v>0</v>
      </c>
      <c r="F340">
        <v>0</v>
      </c>
      <c r="G340">
        <v>0</v>
      </c>
      <c r="H340">
        <v>0</v>
      </c>
      <c r="I340">
        <v>0</v>
      </c>
      <c r="J340">
        <v>0</v>
      </c>
      <c r="K340">
        <v>0</v>
      </c>
      <c r="L340">
        <v>0</v>
      </c>
      <c r="M340">
        <v>0</v>
      </c>
      <c r="N340">
        <v>0</v>
      </c>
      <c r="O340">
        <v>0</v>
      </c>
      <c r="P340">
        <v>0</v>
      </c>
      <c r="Q340">
        <v>0</v>
      </c>
      <c r="R340">
        <v>0</v>
      </c>
      <c r="S340" t="s">
        <v>10</v>
      </c>
      <c r="T340" t="s">
        <v>10</v>
      </c>
      <c r="U340" t="s">
        <v>92</v>
      </c>
      <c r="V340">
        <v>0</v>
      </c>
      <c r="W340" t="s">
        <v>4495</v>
      </c>
      <c r="X340">
        <v>0</v>
      </c>
      <c r="Y340">
        <v>0</v>
      </c>
      <c r="Z340">
        <v>0</v>
      </c>
    </row>
    <row r="341" spans="1:26" x14ac:dyDescent="0.25">
      <c r="A341" t="s">
        <v>156</v>
      </c>
      <c r="B341">
        <v>1</v>
      </c>
      <c r="C341" t="s">
        <v>504</v>
      </c>
      <c r="D341" t="s">
        <v>5070</v>
      </c>
      <c r="E341">
        <v>0</v>
      </c>
      <c r="F341">
        <v>0</v>
      </c>
      <c r="G341">
        <v>0</v>
      </c>
      <c r="H341">
        <v>0</v>
      </c>
      <c r="I341">
        <v>0</v>
      </c>
      <c r="J341">
        <v>0</v>
      </c>
      <c r="K341">
        <v>0</v>
      </c>
      <c r="L341">
        <v>0</v>
      </c>
      <c r="M341">
        <v>0</v>
      </c>
      <c r="N341">
        <v>0</v>
      </c>
      <c r="O341">
        <v>0</v>
      </c>
      <c r="P341">
        <v>0</v>
      </c>
      <c r="Q341">
        <v>0</v>
      </c>
      <c r="R341">
        <v>0</v>
      </c>
      <c r="S341" t="s">
        <v>10</v>
      </c>
      <c r="T341" t="s">
        <v>10</v>
      </c>
      <c r="U341" t="s">
        <v>92</v>
      </c>
      <c r="V341">
        <v>0</v>
      </c>
      <c r="W341" t="s">
        <v>4495</v>
      </c>
      <c r="X341">
        <v>0</v>
      </c>
      <c r="Y341">
        <v>0</v>
      </c>
      <c r="Z341">
        <v>0</v>
      </c>
    </row>
    <row r="342" spans="1:26" x14ac:dyDescent="0.25">
      <c r="A342" t="s">
        <v>156</v>
      </c>
      <c r="B342">
        <v>1</v>
      </c>
      <c r="C342" t="s">
        <v>505</v>
      </c>
      <c r="D342" t="s">
        <v>5070</v>
      </c>
      <c r="E342">
        <v>0</v>
      </c>
      <c r="F342">
        <v>0</v>
      </c>
      <c r="G342">
        <v>0</v>
      </c>
      <c r="H342">
        <v>0</v>
      </c>
      <c r="I342">
        <v>0</v>
      </c>
      <c r="J342">
        <v>0</v>
      </c>
      <c r="K342">
        <v>0</v>
      </c>
      <c r="L342">
        <v>0</v>
      </c>
      <c r="M342">
        <v>0</v>
      </c>
      <c r="N342">
        <v>0</v>
      </c>
      <c r="O342">
        <v>0</v>
      </c>
      <c r="P342">
        <v>0</v>
      </c>
      <c r="Q342">
        <v>0</v>
      </c>
      <c r="R342">
        <v>0</v>
      </c>
      <c r="S342" t="s">
        <v>7</v>
      </c>
      <c r="T342" t="s">
        <v>7</v>
      </c>
      <c r="U342" t="s">
        <v>70</v>
      </c>
      <c r="V342">
        <v>10.5</v>
      </c>
      <c r="W342" t="s">
        <v>4496</v>
      </c>
      <c r="X342">
        <v>0</v>
      </c>
      <c r="Y342">
        <v>8.2639999999999993</v>
      </c>
      <c r="Z342">
        <v>8.2639999999999993</v>
      </c>
    </row>
    <row r="343" spans="1:26" x14ac:dyDescent="0.25">
      <c r="A343" t="s">
        <v>156</v>
      </c>
      <c r="B343">
        <v>1</v>
      </c>
      <c r="C343" t="s">
        <v>506</v>
      </c>
      <c r="D343" t="s">
        <v>5070</v>
      </c>
      <c r="E343">
        <v>0</v>
      </c>
      <c r="F343">
        <v>0</v>
      </c>
      <c r="G343">
        <v>0</v>
      </c>
      <c r="H343">
        <v>0</v>
      </c>
      <c r="I343">
        <v>0</v>
      </c>
      <c r="J343">
        <v>0</v>
      </c>
      <c r="K343">
        <v>0</v>
      </c>
      <c r="L343">
        <v>0</v>
      </c>
      <c r="M343">
        <v>0</v>
      </c>
      <c r="N343">
        <v>0</v>
      </c>
      <c r="O343">
        <v>0</v>
      </c>
      <c r="P343">
        <v>0</v>
      </c>
      <c r="Q343">
        <v>0</v>
      </c>
      <c r="R343">
        <v>0</v>
      </c>
      <c r="S343" t="s">
        <v>7</v>
      </c>
      <c r="T343" t="s">
        <v>7</v>
      </c>
      <c r="U343" t="s">
        <v>70</v>
      </c>
      <c r="V343">
        <v>11</v>
      </c>
      <c r="W343" t="s">
        <v>4496</v>
      </c>
      <c r="X343">
        <v>0</v>
      </c>
      <c r="Y343">
        <v>9.1199999999999992</v>
      </c>
      <c r="Z343">
        <v>9.1199999999999992</v>
      </c>
    </row>
    <row r="344" spans="1:26" x14ac:dyDescent="0.25">
      <c r="A344" t="s">
        <v>156</v>
      </c>
      <c r="B344">
        <v>1</v>
      </c>
      <c r="C344" t="s">
        <v>507</v>
      </c>
      <c r="D344" t="s">
        <v>5070</v>
      </c>
      <c r="E344">
        <v>0</v>
      </c>
      <c r="F344">
        <v>0</v>
      </c>
      <c r="G344">
        <v>0</v>
      </c>
      <c r="H344">
        <v>0</v>
      </c>
      <c r="I344">
        <v>0</v>
      </c>
      <c r="J344">
        <v>0</v>
      </c>
      <c r="K344">
        <v>0</v>
      </c>
      <c r="L344">
        <v>0</v>
      </c>
      <c r="M344">
        <v>0</v>
      </c>
      <c r="N344">
        <v>0</v>
      </c>
      <c r="O344">
        <v>0</v>
      </c>
      <c r="P344">
        <v>0</v>
      </c>
      <c r="Q344">
        <v>0</v>
      </c>
      <c r="R344">
        <v>0</v>
      </c>
      <c r="S344" t="s">
        <v>7</v>
      </c>
      <c r="T344" t="s">
        <v>7</v>
      </c>
      <c r="U344" t="s">
        <v>70</v>
      </c>
      <c r="V344">
        <v>6</v>
      </c>
      <c r="W344" t="s">
        <v>4496</v>
      </c>
      <c r="X344">
        <v>0</v>
      </c>
      <c r="Y344">
        <v>4.3540000000000001</v>
      </c>
      <c r="Z344">
        <v>4.3540000000000001</v>
      </c>
    </row>
    <row r="345" spans="1:26" x14ac:dyDescent="0.25">
      <c r="A345" t="s">
        <v>156</v>
      </c>
      <c r="B345">
        <v>1</v>
      </c>
      <c r="C345" t="s">
        <v>508</v>
      </c>
      <c r="D345" t="s">
        <v>5070</v>
      </c>
      <c r="E345">
        <v>0</v>
      </c>
      <c r="F345">
        <v>0</v>
      </c>
      <c r="G345">
        <v>0</v>
      </c>
      <c r="H345">
        <v>0</v>
      </c>
      <c r="I345">
        <v>0</v>
      </c>
      <c r="J345">
        <v>0</v>
      </c>
      <c r="K345">
        <v>0</v>
      </c>
      <c r="L345">
        <v>0</v>
      </c>
      <c r="M345">
        <v>0</v>
      </c>
      <c r="N345">
        <v>0</v>
      </c>
      <c r="O345">
        <v>0</v>
      </c>
      <c r="P345">
        <v>0</v>
      </c>
      <c r="Q345">
        <v>0</v>
      </c>
      <c r="R345">
        <v>0</v>
      </c>
      <c r="S345" t="s">
        <v>7</v>
      </c>
      <c r="T345" t="s">
        <v>7</v>
      </c>
      <c r="U345" t="s">
        <v>70</v>
      </c>
      <c r="V345">
        <v>9</v>
      </c>
      <c r="W345" t="s">
        <v>4496</v>
      </c>
      <c r="X345">
        <v>0</v>
      </c>
      <c r="Y345">
        <v>4.9210000000000003</v>
      </c>
      <c r="Z345">
        <v>4.9210000000000003</v>
      </c>
    </row>
    <row r="346" spans="1:26" x14ac:dyDescent="0.25">
      <c r="A346" t="s">
        <v>156</v>
      </c>
      <c r="B346">
        <v>1</v>
      </c>
      <c r="C346" t="s">
        <v>509</v>
      </c>
      <c r="D346" t="s">
        <v>5070</v>
      </c>
      <c r="E346">
        <v>0</v>
      </c>
      <c r="F346">
        <v>0</v>
      </c>
      <c r="G346">
        <v>0</v>
      </c>
      <c r="H346">
        <v>0</v>
      </c>
      <c r="I346">
        <v>0</v>
      </c>
      <c r="J346">
        <v>0</v>
      </c>
      <c r="K346">
        <v>0</v>
      </c>
      <c r="L346">
        <v>0</v>
      </c>
      <c r="M346">
        <v>0</v>
      </c>
      <c r="N346">
        <v>0</v>
      </c>
      <c r="O346">
        <v>0</v>
      </c>
      <c r="P346">
        <v>0</v>
      </c>
      <c r="Q346">
        <v>0</v>
      </c>
      <c r="R346">
        <v>0</v>
      </c>
      <c r="S346" t="s">
        <v>7</v>
      </c>
      <c r="T346" t="s">
        <v>7</v>
      </c>
      <c r="U346" t="s">
        <v>70</v>
      </c>
      <c r="V346">
        <v>8</v>
      </c>
      <c r="W346" t="s">
        <v>4496</v>
      </c>
      <c r="X346">
        <v>0</v>
      </c>
      <c r="Y346">
        <v>6.2969999999999997</v>
      </c>
      <c r="Z346">
        <v>6.2969999999999997</v>
      </c>
    </row>
    <row r="347" spans="1:26" x14ac:dyDescent="0.25">
      <c r="A347" t="s">
        <v>156</v>
      </c>
      <c r="B347">
        <v>1</v>
      </c>
      <c r="C347" t="s">
        <v>510</v>
      </c>
      <c r="D347" t="s">
        <v>5070</v>
      </c>
      <c r="E347">
        <v>38</v>
      </c>
      <c r="F347">
        <v>35</v>
      </c>
      <c r="G347">
        <v>35</v>
      </c>
      <c r="H347">
        <v>38</v>
      </c>
      <c r="I347">
        <v>35</v>
      </c>
      <c r="J347">
        <v>36</v>
      </c>
      <c r="K347">
        <v>0</v>
      </c>
      <c r="L347">
        <v>0</v>
      </c>
      <c r="M347">
        <v>0</v>
      </c>
      <c r="N347">
        <v>0</v>
      </c>
      <c r="O347">
        <v>0</v>
      </c>
      <c r="P347">
        <v>0</v>
      </c>
      <c r="Q347">
        <v>3.6166666666666663</v>
      </c>
      <c r="R347">
        <v>4.7606906666666662</v>
      </c>
      <c r="S347" t="s">
        <v>5</v>
      </c>
      <c r="T347" t="s">
        <v>78</v>
      </c>
      <c r="U347" t="s">
        <v>70</v>
      </c>
      <c r="V347">
        <v>5</v>
      </c>
      <c r="W347" t="s">
        <v>4496</v>
      </c>
      <c r="X347">
        <v>0.95213813333333319</v>
      </c>
      <c r="Y347">
        <v>0</v>
      </c>
      <c r="Z347">
        <v>4.7606906666666662</v>
      </c>
    </row>
    <row r="348" spans="1:26" x14ac:dyDescent="0.25">
      <c r="A348" t="s">
        <v>156</v>
      </c>
      <c r="B348">
        <v>1</v>
      </c>
      <c r="C348" t="s">
        <v>511</v>
      </c>
      <c r="D348" t="s">
        <v>5070</v>
      </c>
      <c r="E348">
        <v>0</v>
      </c>
      <c r="F348">
        <v>0</v>
      </c>
      <c r="G348">
        <v>0</v>
      </c>
      <c r="H348">
        <v>0</v>
      </c>
      <c r="I348">
        <v>0</v>
      </c>
      <c r="J348">
        <v>0</v>
      </c>
      <c r="K348">
        <v>0</v>
      </c>
      <c r="L348">
        <v>0</v>
      </c>
      <c r="M348">
        <v>0</v>
      </c>
      <c r="N348">
        <v>0</v>
      </c>
      <c r="O348">
        <v>0</v>
      </c>
      <c r="P348">
        <v>0</v>
      </c>
      <c r="Q348">
        <v>0</v>
      </c>
      <c r="R348">
        <v>0</v>
      </c>
      <c r="S348" t="s">
        <v>7</v>
      </c>
      <c r="T348" t="s">
        <v>7</v>
      </c>
      <c r="U348" t="s">
        <v>70</v>
      </c>
      <c r="V348">
        <v>7.5</v>
      </c>
      <c r="W348" t="s">
        <v>4496</v>
      </c>
      <c r="X348">
        <v>0</v>
      </c>
      <c r="Y348">
        <v>6.6269999999999998</v>
      </c>
      <c r="Z348">
        <v>6.6269999999999998</v>
      </c>
    </row>
    <row r="349" spans="1:26" x14ac:dyDescent="0.25">
      <c r="A349" t="s">
        <v>156</v>
      </c>
      <c r="B349">
        <v>1</v>
      </c>
      <c r="C349" t="s">
        <v>512</v>
      </c>
      <c r="D349" t="s">
        <v>5070</v>
      </c>
      <c r="E349">
        <v>0</v>
      </c>
      <c r="F349">
        <v>0</v>
      </c>
      <c r="G349">
        <v>0</v>
      </c>
      <c r="H349">
        <v>0</v>
      </c>
      <c r="I349">
        <v>0</v>
      </c>
      <c r="J349">
        <v>0</v>
      </c>
      <c r="K349">
        <v>0</v>
      </c>
      <c r="L349">
        <v>0</v>
      </c>
      <c r="M349">
        <v>0</v>
      </c>
      <c r="N349">
        <v>0</v>
      </c>
      <c r="O349">
        <v>0</v>
      </c>
      <c r="P349">
        <v>0</v>
      </c>
      <c r="Q349">
        <v>0</v>
      </c>
      <c r="R349">
        <v>0</v>
      </c>
      <c r="S349" t="s">
        <v>7</v>
      </c>
      <c r="T349" t="s">
        <v>7</v>
      </c>
      <c r="U349" t="s">
        <v>70</v>
      </c>
      <c r="V349">
        <v>6</v>
      </c>
      <c r="W349" t="s">
        <v>4496</v>
      </c>
      <c r="X349">
        <v>0</v>
      </c>
      <c r="Y349">
        <v>5.0970000000000004</v>
      </c>
      <c r="Z349">
        <v>5.0970000000000004</v>
      </c>
    </row>
    <row r="350" spans="1:26" x14ac:dyDescent="0.25">
      <c r="A350" t="s">
        <v>156</v>
      </c>
      <c r="B350">
        <v>1</v>
      </c>
      <c r="C350" t="s">
        <v>513</v>
      </c>
      <c r="D350" t="s">
        <v>5070</v>
      </c>
      <c r="E350">
        <v>0</v>
      </c>
      <c r="F350">
        <v>0</v>
      </c>
      <c r="G350">
        <v>0</v>
      </c>
      <c r="H350">
        <v>0</v>
      </c>
      <c r="I350">
        <v>0</v>
      </c>
      <c r="J350">
        <v>0</v>
      </c>
      <c r="K350">
        <v>0</v>
      </c>
      <c r="L350">
        <v>0</v>
      </c>
      <c r="M350">
        <v>0</v>
      </c>
      <c r="N350">
        <v>0</v>
      </c>
      <c r="O350">
        <v>0</v>
      </c>
      <c r="P350">
        <v>0</v>
      </c>
      <c r="Q350">
        <v>0</v>
      </c>
      <c r="R350">
        <v>0</v>
      </c>
      <c r="S350" t="s">
        <v>7</v>
      </c>
      <c r="T350" t="s">
        <v>7</v>
      </c>
      <c r="U350" t="s">
        <v>70</v>
      </c>
      <c r="V350">
        <v>6</v>
      </c>
      <c r="W350" t="s">
        <v>4496</v>
      </c>
      <c r="X350">
        <v>0</v>
      </c>
      <c r="Y350">
        <v>4.8150000000000004</v>
      </c>
      <c r="Z350">
        <v>4.8150000000000004</v>
      </c>
    </row>
    <row r="351" spans="1:26" x14ac:dyDescent="0.25">
      <c r="A351" t="s">
        <v>156</v>
      </c>
      <c r="B351">
        <v>1</v>
      </c>
      <c r="C351" t="s">
        <v>514</v>
      </c>
      <c r="D351" t="s">
        <v>5070</v>
      </c>
      <c r="E351">
        <v>0</v>
      </c>
      <c r="F351">
        <v>0</v>
      </c>
      <c r="G351">
        <v>0</v>
      </c>
      <c r="H351">
        <v>0</v>
      </c>
      <c r="I351">
        <v>0</v>
      </c>
      <c r="J351">
        <v>0</v>
      </c>
      <c r="K351">
        <v>0</v>
      </c>
      <c r="L351">
        <v>0</v>
      </c>
      <c r="M351">
        <v>0</v>
      </c>
      <c r="N351">
        <v>0</v>
      </c>
      <c r="O351">
        <v>0</v>
      </c>
      <c r="P351">
        <v>0</v>
      </c>
      <c r="Q351">
        <v>0</v>
      </c>
      <c r="R351">
        <v>0</v>
      </c>
      <c r="S351" t="s">
        <v>7</v>
      </c>
      <c r="T351" t="s">
        <v>7</v>
      </c>
      <c r="U351" t="s">
        <v>70</v>
      </c>
      <c r="V351">
        <v>7.5</v>
      </c>
      <c r="W351" t="s">
        <v>4496</v>
      </c>
      <c r="X351">
        <v>0</v>
      </c>
      <c r="Y351">
        <v>6.657</v>
      </c>
      <c r="Z351">
        <v>6.657</v>
      </c>
    </row>
    <row r="352" spans="1:26" x14ac:dyDescent="0.25">
      <c r="A352" t="s">
        <v>156</v>
      </c>
      <c r="B352">
        <v>1</v>
      </c>
      <c r="C352" t="s">
        <v>515</v>
      </c>
      <c r="D352" t="s">
        <v>5070</v>
      </c>
      <c r="E352">
        <v>0</v>
      </c>
      <c r="F352">
        <v>0</v>
      </c>
      <c r="G352">
        <v>0</v>
      </c>
      <c r="H352">
        <v>0</v>
      </c>
      <c r="I352">
        <v>0</v>
      </c>
      <c r="J352">
        <v>0</v>
      </c>
      <c r="K352">
        <v>0</v>
      </c>
      <c r="L352">
        <v>0</v>
      </c>
      <c r="M352">
        <v>0</v>
      </c>
      <c r="N352">
        <v>0</v>
      </c>
      <c r="O352">
        <v>0</v>
      </c>
      <c r="P352">
        <v>0</v>
      </c>
      <c r="Q352">
        <v>0</v>
      </c>
      <c r="R352">
        <v>0</v>
      </c>
      <c r="S352" t="s">
        <v>7</v>
      </c>
      <c r="T352" t="s">
        <v>7</v>
      </c>
      <c r="U352" t="s">
        <v>70</v>
      </c>
      <c r="V352">
        <v>13</v>
      </c>
      <c r="W352" t="s">
        <v>4496</v>
      </c>
      <c r="X352">
        <v>0</v>
      </c>
      <c r="Y352">
        <v>8.9879999999999995</v>
      </c>
      <c r="Z352">
        <v>8.9879999999999995</v>
      </c>
    </row>
    <row r="353" spans="1:26" x14ac:dyDescent="0.25">
      <c r="A353" t="s">
        <v>156</v>
      </c>
      <c r="B353">
        <v>1</v>
      </c>
      <c r="C353" t="s">
        <v>516</v>
      </c>
      <c r="D353" t="s">
        <v>5070</v>
      </c>
      <c r="E353">
        <v>0</v>
      </c>
      <c r="F353">
        <v>0</v>
      </c>
      <c r="G353">
        <v>0</v>
      </c>
      <c r="H353">
        <v>0</v>
      </c>
      <c r="I353">
        <v>0</v>
      </c>
      <c r="J353">
        <v>0</v>
      </c>
      <c r="K353">
        <v>0</v>
      </c>
      <c r="L353">
        <v>0</v>
      </c>
      <c r="M353">
        <v>0</v>
      </c>
      <c r="N353">
        <v>0</v>
      </c>
      <c r="O353">
        <v>0</v>
      </c>
      <c r="P353">
        <v>0</v>
      </c>
      <c r="Q353">
        <v>0</v>
      </c>
      <c r="R353">
        <v>0</v>
      </c>
      <c r="S353" t="s">
        <v>7</v>
      </c>
      <c r="T353" t="s">
        <v>7</v>
      </c>
      <c r="U353" t="s">
        <v>70</v>
      </c>
      <c r="V353">
        <v>6</v>
      </c>
      <c r="W353" t="s">
        <v>4497</v>
      </c>
      <c r="X353">
        <v>0</v>
      </c>
      <c r="Y353">
        <v>0.374</v>
      </c>
      <c r="Z353">
        <v>0.374</v>
      </c>
    </row>
    <row r="354" spans="1:26" x14ac:dyDescent="0.25">
      <c r="A354" t="s">
        <v>156</v>
      </c>
      <c r="B354">
        <v>1</v>
      </c>
      <c r="C354" t="s">
        <v>517</v>
      </c>
      <c r="D354" t="s">
        <v>5070</v>
      </c>
      <c r="E354">
        <v>0</v>
      </c>
      <c r="F354">
        <v>0</v>
      </c>
      <c r="G354">
        <v>0</v>
      </c>
      <c r="H354">
        <v>0</v>
      </c>
      <c r="I354">
        <v>0</v>
      </c>
      <c r="J354">
        <v>0</v>
      </c>
      <c r="K354">
        <v>0</v>
      </c>
      <c r="L354">
        <v>0</v>
      </c>
      <c r="M354">
        <v>0</v>
      </c>
      <c r="N354">
        <v>0</v>
      </c>
      <c r="O354">
        <v>0</v>
      </c>
      <c r="P354">
        <v>0</v>
      </c>
      <c r="Q354">
        <v>0</v>
      </c>
      <c r="R354">
        <v>0</v>
      </c>
      <c r="S354" t="s">
        <v>7</v>
      </c>
      <c r="T354" t="s">
        <v>7</v>
      </c>
      <c r="U354" t="s">
        <v>70</v>
      </c>
      <c r="V354">
        <v>6</v>
      </c>
      <c r="W354" t="s">
        <v>4497</v>
      </c>
      <c r="X354">
        <v>0</v>
      </c>
      <c r="Y354">
        <v>0.74299999999999999</v>
      </c>
      <c r="Z354">
        <v>0.74299999999999999</v>
      </c>
    </row>
    <row r="355" spans="1:26" x14ac:dyDescent="0.25">
      <c r="A355" t="s">
        <v>156</v>
      </c>
      <c r="B355">
        <v>1</v>
      </c>
      <c r="C355" t="s">
        <v>518</v>
      </c>
      <c r="D355" t="s">
        <v>5070</v>
      </c>
      <c r="E355">
        <v>0</v>
      </c>
      <c r="F355">
        <v>0</v>
      </c>
      <c r="G355">
        <v>0</v>
      </c>
      <c r="H355">
        <v>0</v>
      </c>
      <c r="I355">
        <v>0</v>
      </c>
      <c r="J355">
        <v>0</v>
      </c>
      <c r="K355">
        <v>0</v>
      </c>
      <c r="L355">
        <v>0</v>
      </c>
      <c r="M355">
        <v>0</v>
      </c>
      <c r="N355">
        <v>0</v>
      </c>
      <c r="O355">
        <v>0</v>
      </c>
      <c r="P355">
        <v>0</v>
      </c>
      <c r="Q355">
        <v>0</v>
      </c>
      <c r="R355">
        <v>0</v>
      </c>
      <c r="S355" t="s">
        <v>7</v>
      </c>
      <c r="T355" t="s">
        <v>7</v>
      </c>
      <c r="U355" t="s">
        <v>70</v>
      </c>
      <c r="V355">
        <v>6</v>
      </c>
      <c r="W355" t="s">
        <v>4497</v>
      </c>
      <c r="X355">
        <v>0</v>
      </c>
      <c r="Y355">
        <v>3.915</v>
      </c>
      <c r="Z355">
        <v>3.915</v>
      </c>
    </row>
    <row r="356" spans="1:26" x14ac:dyDescent="0.25">
      <c r="A356" t="s">
        <v>156</v>
      </c>
      <c r="B356">
        <v>1</v>
      </c>
      <c r="C356" t="s">
        <v>519</v>
      </c>
      <c r="D356" t="s">
        <v>5070</v>
      </c>
      <c r="E356">
        <v>0</v>
      </c>
      <c r="F356">
        <v>0</v>
      </c>
      <c r="G356">
        <v>0</v>
      </c>
      <c r="H356">
        <v>0</v>
      </c>
      <c r="I356">
        <v>0</v>
      </c>
      <c r="J356">
        <v>0</v>
      </c>
      <c r="K356">
        <v>0</v>
      </c>
      <c r="L356">
        <v>0</v>
      </c>
      <c r="M356">
        <v>0</v>
      </c>
      <c r="N356">
        <v>0</v>
      </c>
      <c r="O356">
        <v>0</v>
      </c>
      <c r="P356">
        <v>0</v>
      </c>
      <c r="Q356">
        <v>0</v>
      </c>
      <c r="R356">
        <v>0</v>
      </c>
      <c r="S356" t="s">
        <v>7</v>
      </c>
      <c r="T356" t="s">
        <v>7</v>
      </c>
      <c r="U356" t="s">
        <v>70</v>
      </c>
      <c r="V356">
        <v>6</v>
      </c>
      <c r="W356" t="s">
        <v>4497</v>
      </c>
      <c r="X356">
        <v>0</v>
      </c>
      <c r="Y356">
        <v>0.86</v>
      </c>
      <c r="Z356">
        <v>0.86</v>
      </c>
    </row>
    <row r="357" spans="1:26" x14ac:dyDescent="0.25">
      <c r="A357" t="s">
        <v>156</v>
      </c>
      <c r="B357">
        <v>1</v>
      </c>
      <c r="C357" t="s">
        <v>520</v>
      </c>
      <c r="D357" t="s">
        <v>5070</v>
      </c>
      <c r="E357">
        <v>0</v>
      </c>
      <c r="F357">
        <v>0</v>
      </c>
      <c r="G357">
        <v>0</v>
      </c>
      <c r="H357">
        <v>0</v>
      </c>
      <c r="I357">
        <v>0</v>
      </c>
      <c r="J357">
        <v>0</v>
      </c>
      <c r="K357">
        <v>0</v>
      </c>
      <c r="L357">
        <v>0</v>
      </c>
      <c r="M357">
        <v>0</v>
      </c>
      <c r="N357">
        <v>0</v>
      </c>
      <c r="O357">
        <v>0</v>
      </c>
      <c r="P357">
        <v>0</v>
      </c>
      <c r="Q357">
        <v>0</v>
      </c>
      <c r="R357">
        <v>0</v>
      </c>
      <c r="S357" t="s">
        <v>7</v>
      </c>
      <c r="T357" t="s">
        <v>7</v>
      </c>
      <c r="U357" t="s">
        <v>70</v>
      </c>
      <c r="V357">
        <v>6</v>
      </c>
      <c r="W357" t="s">
        <v>4497</v>
      </c>
      <c r="X357">
        <v>0</v>
      </c>
      <c r="Y357">
        <v>3.4159999999999999</v>
      </c>
      <c r="Z357">
        <v>3.4159999999999999</v>
      </c>
    </row>
    <row r="358" spans="1:26" x14ac:dyDescent="0.25">
      <c r="A358" t="s">
        <v>156</v>
      </c>
      <c r="B358">
        <v>1</v>
      </c>
      <c r="C358" t="s">
        <v>521</v>
      </c>
      <c r="D358" t="s">
        <v>5070</v>
      </c>
      <c r="E358">
        <v>32</v>
      </c>
      <c r="F358">
        <v>36</v>
      </c>
      <c r="G358">
        <v>35</v>
      </c>
      <c r="H358">
        <v>33</v>
      </c>
      <c r="I358">
        <v>35</v>
      </c>
      <c r="J358">
        <v>35</v>
      </c>
      <c r="K358">
        <v>0</v>
      </c>
      <c r="L358">
        <v>0</v>
      </c>
      <c r="M358">
        <v>0</v>
      </c>
      <c r="N358">
        <v>0</v>
      </c>
      <c r="O358">
        <v>0</v>
      </c>
      <c r="P358">
        <v>0</v>
      </c>
      <c r="Q358">
        <v>3.4333333333333336</v>
      </c>
      <c r="R358">
        <v>4.5193653333333339</v>
      </c>
      <c r="S358" t="s">
        <v>5</v>
      </c>
      <c r="T358" t="s">
        <v>78</v>
      </c>
      <c r="U358" t="s">
        <v>70</v>
      </c>
      <c r="V358">
        <v>5</v>
      </c>
      <c r="W358" t="s">
        <v>4497</v>
      </c>
      <c r="X358">
        <v>0.90387306666666678</v>
      </c>
      <c r="Y358">
        <v>0</v>
      </c>
      <c r="Z358">
        <v>4.5193653333333339</v>
      </c>
    </row>
    <row r="359" spans="1:26" x14ac:dyDescent="0.25">
      <c r="A359" t="s">
        <v>156</v>
      </c>
      <c r="B359">
        <v>1</v>
      </c>
      <c r="C359" t="s">
        <v>522</v>
      </c>
      <c r="D359" t="s">
        <v>5070</v>
      </c>
      <c r="E359">
        <v>0</v>
      </c>
      <c r="F359">
        <v>0</v>
      </c>
      <c r="G359">
        <v>0</v>
      </c>
      <c r="H359">
        <v>0</v>
      </c>
      <c r="I359">
        <v>0</v>
      </c>
      <c r="J359">
        <v>0</v>
      </c>
      <c r="K359">
        <v>0</v>
      </c>
      <c r="L359">
        <v>0</v>
      </c>
      <c r="M359">
        <v>0</v>
      </c>
      <c r="N359">
        <v>0</v>
      </c>
      <c r="O359">
        <v>0</v>
      </c>
      <c r="P359">
        <v>0</v>
      </c>
      <c r="Q359">
        <v>0</v>
      </c>
      <c r="R359">
        <v>0</v>
      </c>
      <c r="S359" t="s">
        <v>7</v>
      </c>
      <c r="T359" t="s">
        <v>7</v>
      </c>
      <c r="U359" t="s">
        <v>70</v>
      </c>
      <c r="V359">
        <v>8</v>
      </c>
      <c r="W359" t="s">
        <v>4497</v>
      </c>
      <c r="X359">
        <v>0</v>
      </c>
      <c r="Y359">
        <v>6.9029999999999996</v>
      </c>
      <c r="Z359">
        <v>6.9029999999999996</v>
      </c>
    </row>
    <row r="360" spans="1:26" x14ac:dyDescent="0.25">
      <c r="A360" t="s">
        <v>156</v>
      </c>
      <c r="B360">
        <v>1</v>
      </c>
      <c r="C360" t="s">
        <v>523</v>
      </c>
      <c r="D360" t="s">
        <v>5070</v>
      </c>
      <c r="E360">
        <v>0</v>
      </c>
      <c r="F360">
        <v>0</v>
      </c>
      <c r="G360">
        <v>0</v>
      </c>
      <c r="H360">
        <v>0</v>
      </c>
      <c r="I360">
        <v>0</v>
      </c>
      <c r="J360">
        <v>0</v>
      </c>
      <c r="K360">
        <v>0</v>
      </c>
      <c r="L360">
        <v>0</v>
      </c>
      <c r="M360">
        <v>0</v>
      </c>
      <c r="N360">
        <v>0</v>
      </c>
      <c r="O360">
        <v>0</v>
      </c>
      <c r="P360">
        <v>0</v>
      </c>
      <c r="Q360">
        <v>0</v>
      </c>
      <c r="R360">
        <v>0</v>
      </c>
      <c r="S360" t="s">
        <v>7</v>
      </c>
      <c r="T360" t="s">
        <v>7</v>
      </c>
      <c r="U360" t="s">
        <v>70</v>
      </c>
      <c r="V360">
        <v>6</v>
      </c>
      <c r="W360" t="s">
        <v>4497</v>
      </c>
      <c r="X360">
        <v>0</v>
      </c>
      <c r="Y360">
        <v>0.36099999999999999</v>
      </c>
      <c r="Z360">
        <v>0.36099999999999999</v>
      </c>
    </row>
    <row r="361" spans="1:26" x14ac:dyDescent="0.25">
      <c r="A361" t="s">
        <v>156</v>
      </c>
      <c r="B361">
        <v>1</v>
      </c>
      <c r="C361" t="s">
        <v>524</v>
      </c>
      <c r="D361" t="s">
        <v>5070</v>
      </c>
      <c r="E361">
        <v>0</v>
      </c>
      <c r="F361">
        <v>0</v>
      </c>
      <c r="G361">
        <v>0</v>
      </c>
      <c r="H361">
        <v>0</v>
      </c>
      <c r="I361">
        <v>0</v>
      </c>
      <c r="J361">
        <v>0</v>
      </c>
      <c r="K361">
        <v>0</v>
      </c>
      <c r="L361">
        <v>0</v>
      </c>
      <c r="M361">
        <v>0</v>
      </c>
      <c r="N361">
        <v>0</v>
      </c>
      <c r="O361">
        <v>0</v>
      </c>
      <c r="P361">
        <v>0</v>
      </c>
      <c r="Q361">
        <v>0</v>
      </c>
      <c r="R361">
        <v>0</v>
      </c>
      <c r="S361" t="s">
        <v>7</v>
      </c>
      <c r="T361" t="s">
        <v>7</v>
      </c>
      <c r="U361" t="s">
        <v>70</v>
      </c>
      <c r="V361">
        <v>9</v>
      </c>
      <c r="W361" t="s">
        <v>4497</v>
      </c>
      <c r="X361">
        <v>0</v>
      </c>
      <c r="Y361">
        <v>7.8140000000000001</v>
      </c>
      <c r="Z361">
        <v>7.8140000000000001</v>
      </c>
    </row>
    <row r="362" spans="1:26" x14ac:dyDescent="0.25">
      <c r="A362" t="s">
        <v>156</v>
      </c>
      <c r="B362">
        <v>1</v>
      </c>
      <c r="C362" t="s">
        <v>525</v>
      </c>
      <c r="D362" t="s">
        <v>5070</v>
      </c>
      <c r="E362">
        <v>0</v>
      </c>
      <c r="F362">
        <v>0</v>
      </c>
      <c r="G362">
        <v>0</v>
      </c>
      <c r="H362">
        <v>0</v>
      </c>
      <c r="I362">
        <v>0</v>
      </c>
      <c r="J362">
        <v>0</v>
      </c>
      <c r="K362">
        <v>0</v>
      </c>
      <c r="L362">
        <v>0</v>
      </c>
      <c r="M362">
        <v>0</v>
      </c>
      <c r="N362">
        <v>0</v>
      </c>
      <c r="O362">
        <v>0</v>
      </c>
      <c r="P362">
        <v>0</v>
      </c>
      <c r="Q362">
        <v>0</v>
      </c>
      <c r="R362">
        <v>0</v>
      </c>
      <c r="S362" t="s">
        <v>7</v>
      </c>
      <c r="T362" t="s">
        <v>7</v>
      </c>
      <c r="U362" t="s">
        <v>70</v>
      </c>
      <c r="V362">
        <v>6</v>
      </c>
      <c r="W362" t="s">
        <v>4497</v>
      </c>
      <c r="X362">
        <v>0</v>
      </c>
      <c r="Y362">
        <v>0.34399999999999997</v>
      </c>
      <c r="Z362">
        <v>0.34399999999999997</v>
      </c>
    </row>
    <row r="363" spans="1:26" x14ac:dyDescent="0.25">
      <c r="A363" t="s">
        <v>156</v>
      </c>
      <c r="B363">
        <v>1</v>
      </c>
      <c r="C363" t="s">
        <v>526</v>
      </c>
      <c r="D363" t="s">
        <v>5070</v>
      </c>
      <c r="E363">
        <v>0</v>
      </c>
      <c r="F363">
        <v>0</v>
      </c>
      <c r="G363">
        <v>0</v>
      </c>
      <c r="H363">
        <v>0</v>
      </c>
      <c r="I363">
        <v>0</v>
      </c>
      <c r="J363">
        <v>0</v>
      </c>
      <c r="K363">
        <v>0</v>
      </c>
      <c r="L363">
        <v>0</v>
      </c>
      <c r="M363">
        <v>0</v>
      </c>
      <c r="N363">
        <v>0</v>
      </c>
      <c r="O363">
        <v>0</v>
      </c>
      <c r="P363">
        <v>0</v>
      </c>
      <c r="Q363">
        <v>0</v>
      </c>
      <c r="R363">
        <v>0</v>
      </c>
      <c r="S363" t="s">
        <v>7</v>
      </c>
      <c r="T363" t="s">
        <v>7</v>
      </c>
      <c r="U363" t="s">
        <v>70</v>
      </c>
      <c r="V363">
        <v>6</v>
      </c>
      <c r="W363" t="s">
        <v>4497</v>
      </c>
      <c r="X363">
        <v>0</v>
      </c>
      <c r="Y363">
        <v>0.376</v>
      </c>
      <c r="Z363">
        <v>0.376</v>
      </c>
    </row>
    <row r="364" spans="1:26" x14ac:dyDescent="0.25">
      <c r="A364" t="s">
        <v>156</v>
      </c>
      <c r="B364">
        <v>1</v>
      </c>
      <c r="C364" t="s">
        <v>527</v>
      </c>
      <c r="D364" t="s">
        <v>5070</v>
      </c>
      <c r="E364">
        <v>0</v>
      </c>
      <c r="F364">
        <v>0</v>
      </c>
      <c r="G364">
        <v>0</v>
      </c>
      <c r="H364">
        <v>0</v>
      </c>
      <c r="I364">
        <v>0</v>
      </c>
      <c r="J364">
        <v>0</v>
      </c>
      <c r="K364">
        <v>0</v>
      </c>
      <c r="L364">
        <v>0</v>
      </c>
      <c r="M364">
        <v>0</v>
      </c>
      <c r="N364">
        <v>0</v>
      </c>
      <c r="O364">
        <v>0</v>
      </c>
      <c r="P364">
        <v>0</v>
      </c>
      <c r="Q364">
        <v>0</v>
      </c>
      <c r="R364">
        <v>0</v>
      </c>
      <c r="S364" t="s">
        <v>7</v>
      </c>
      <c r="T364" t="s">
        <v>7</v>
      </c>
      <c r="U364" t="s">
        <v>70</v>
      </c>
      <c r="V364">
        <v>6</v>
      </c>
      <c r="W364" t="s">
        <v>4498</v>
      </c>
      <c r="X364">
        <v>0</v>
      </c>
      <c r="Y364">
        <v>1.2390000000000001</v>
      </c>
      <c r="Z364">
        <v>1.2390000000000001</v>
      </c>
    </row>
    <row r="365" spans="1:26" x14ac:dyDescent="0.25">
      <c r="A365" t="s">
        <v>156</v>
      </c>
      <c r="B365">
        <v>1</v>
      </c>
      <c r="C365" t="s">
        <v>528</v>
      </c>
      <c r="D365" t="s">
        <v>5070</v>
      </c>
      <c r="E365">
        <v>0</v>
      </c>
      <c r="F365">
        <v>0</v>
      </c>
      <c r="G365">
        <v>0</v>
      </c>
      <c r="H365">
        <v>0</v>
      </c>
      <c r="I365">
        <v>0</v>
      </c>
      <c r="J365">
        <v>0</v>
      </c>
      <c r="K365">
        <v>0</v>
      </c>
      <c r="L365">
        <v>0</v>
      </c>
      <c r="M365">
        <v>0</v>
      </c>
      <c r="N365">
        <v>0</v>
      </c>
      <c r="O365">
        <v>0</v>
      </c>
      <c r="P365">
        <v>0</v>
      </c>
      <c r="Q365">
        <v>0</v>
      </c>
      <c r="R365">
        <v>0</v>
      </c>
      <c r="S365" t="s">
        <v>7</v>
      </c>
      <c r="T365" t="s">
        <v>7</v>
      </c>
      <c r="U365" t="s">
        <v>70</v>
      </c>
      <c r="V365">
        <v>6</v>
      </c>
      <c r="W365" t="s">
        <v>4498</v>
      </c>
      <c r="X365">
        <v>0</v>
      </c>
      <c r="Y365">
        <v>1.107</v>
      </c>
      <c r="Z365">
        <v>1.107</v>
      </c>
    </row>
    <row r="366" spans="1:26" x14ac:dyDescent="0.25">
      <c r="A366" t="s">
        <v>156</v>
      </c>
      <c r="B366">
        <v>1</v>
      </c>
      <c r="C366" t="s">
        <v>529</v>
      </c>
      <c r="D366" t="s">
        <v>5070</v>
      </c>
      <c r="E366">
        <v>0</v>
      </c>
      <c r="F366">
        <v>0</v>
      </c>
      <c r="G366">
        <v>0</v>
      </c>
      <c r="H366">
        <v>0</v>
      </c>
      <c r="I366">
        <v>0</v>
      </c>
      <c r="J366">
        <v>0</v>
      </c>
      <c r="K366">
        <v>0</v>
      </c>
      <c r="L366">
        <v>0</v>
      </c>
      <c r="M366">
        <v>0</v>
      </c>
      <c r="N366">
        <v>0</v>
      </c>
      <c r="O366">
        <v>0</v>
      </c>
      <c r="P366">
        <v>0</v>
      </c>
      <c r="Q366">
        <v>0</v>
      </c>
      <c r="R366">
        <v>0</v>
      </c>
      <c r="S366" t="s">
        <v>7</v>
      </c>
      <c r="T366" t="s">
        <v>7</v>
      </c>
      <c r="U366" t="s">
        <v>70</v>
      </c>
      <c r="V366">
        <v>6</v>
      </c>
      <c r="W366" t="s">
        <v>4498</v>
      </c>
      <c r="X366">
        <v>0</v>
      </c>
      <c r="Y366">
        <v>1.349</v>
      </c>
      <c r="Z366">
        <v>1.349</v>
      </c>
    </row>
    <row r="367" spans="1:26" x14ac:dyDescent="0.25">
      <c r="A367" t="s">
        <v>156</v>
      </c>
      <c r="B367">
        <v>1</v>
      </c>
      <c r="C367" t="s">
        <v>530</v>
      </c>
      <c r="D367" t="s">
        <v>5070</v>
      </c>
      <c r="E367">
        <v>0</v>
      </c>
      <c r="F367">
        <v>0</v>
      </c>
      <c r="G367">
        <v>0</v>
      </c>
      <c r="H367">
        <v>0</v>
      </c>
      <c r="I367">
        <v>0</v>
      </c>
      <c r="J367">
        <v>0</v>
      </c>
      <c r="K367">
        <v>0</v>
      </c>
      <c r="L367">
        <v>0</v>
      </c>
      <c r="M367">
        <v>0</v>
      </c>
      <c r="N367">
        <v>0</v>
      </c>
      <c r="O367">
        <v>0</v>
      </c>
      <c r="P367">
        <v>0</v>
      </c>
      <c r="Q367">
        <v>0</v>
      </c>
      <c r="R367">
        <v>0</v>
      </c>
      <c r="S367" t="s">
        <v>7</v>
      </c>
      <c r="T367" t="s">
        <v>7</v>
      </c>
      <c r="U367" t="s">
        <v>70</v>
      </c>
      <c r="V367">
        <v>6</v>
      </c>
      <c r="W367" t="s">
        <v>4498</v>
      </c>
      <c r="X367">
        <v>0</v>
      </c>
      <c r="Y367">
        <v>2.198</v>
      </c>
      <c r="Z367">
        <v>2.198</v>
      </c>
    </row>
    <row r="368" spans="1:26" x14ac:dyDescent="0.25">
      <c r="A368" t="s">
        <v>156</v>
      </c>
      <c r="B368">
        <v>1</v>
      </c>
      <c r="C368" t="s">
        <v>531</v>
      </c>
      <c r="D368" t="s">
        <v>5070</v>
      </c>
      <c r="E368">
        <v>0</v>
      </c>
      <c r="F368">
        <v>0</v>
      </c>
      <c r="G368">
        <v>0</v>
      </c>
      <c r="H368">
        <v>0</v>
      </c>
      <c r="I368">
        <v>0</v>
      </c>
      <c r="J368">
        <v>0</v>
      </c>
      <c r="K368">
        <v>0</v>
      </c>
      <c r="L368">
        <v>0</v>
      </c>
      <c r="M368">
        <v>0</v>
      </c>
      <c r="N368">
        <v>0</v>
      </c>
      <c r="O368">
        <v>0</v>
      </c>
      <c r="P368">
        <v>0</v>
      </c>
      <c r="Q368">
        <v>0</v>
      </c>
      <c r="R368">
        <v>0</v>
      </c>
      <c r="S368" t="s">
        <v>7</v>
      </c>
      <c r="T368" t="s">
        <v>7</v>
      </c>
      <c r="U368" t="s">
        <v>70</v>
      </c>
      <c r="V368">
        <v>6</v>
      </c>
      <c r="W368" t="s">
        <v>4498</v>
      </c>
      <c r="X368">
        <v>0</v>
      </c>
      <c r="Y368">
        <v>0.70799999999999996</v>
      </c>
      <c r="Z368">
        <v>0.70799999999999996</v>
      </c>
    </row>
    <row r="369" spans="1:26" x14ac:dyDescent="0.25">
      <c r="A369" t="s">
        <v>156</v>
      </c>
      <c r="B369">
        <v>1</v>
      </c>
      <c r="C369" t="s">
        <v>532</v>
      </c>
      <c r="D369" t="s">
        <v>5070</v>
      </c>
      <c r="E369">
        <v>32</v>
      </c>
      <c r="F369">
        <v>32</v>
      </c>
      <c r="G369">
        <v>33</v>
      </c>
      <c r="H369">
        <v>32</v>
      </c>
      <c r="I369">
        <v>33</v>
      </c>
      <c r="J369">
        <v>33</v>
      </c>
      <c r="K369">
        <v>0</v>
      </c>
      <c r="L369">
        <v>0</v>
      </c>
      <c r="M369">
        <v>0</v>
      </c>
      <c r="N369">
        <v>0</v>
      </c>
      <c r="O369">
        <v>0</v>
      </c>
      <c r="P369">
        <v>0</v>
      </c>
      <c r="Q369">
        <v>3.25</v>
      </c>
      <c r="R369">
        <v>4.2780399999999998</v>
      </c>
      <c r="S369" t="s">
        <v>5</v>
      </c>
      <c r="T369" t="s">
        <v>78</v>
      </c>
      <c r="U369" t="s">
        <v>70</v>
      </c>
      <c r="V369">
        <v>5</v>
      </c>
      <c r="W369" t="s">
        <v>4498</v>
      </c>
      <c r="X369">
        <v>0.85560799999999992</v>
      </c>
      <c r="Y369">
        <v>0</v>
      </c>
      <c r="Z369">
        <v>4.2780399999999998</v>
      </c>
    </row>
    <row r="370" spans="1:26" x14ac:dyDescent="0.25">
      <c r="A370" t="s">
        <v>156</v>
      </c>
      <c r="B370">
        <v>1</v>
      </c>
      <c r="C370" t="s">
        <v>533</v>
      </c>
      <c r="D370" t="s">
        <v>5070</v>
      </c>
      <c r="E370">
        <v>0</v>
      </c>
      <c r="F370">
        <v>0</v>
      </c>
      <c r="G370">
        <v>0</v>
      </c>
      <c r="H370">
        <v>0</v>
      </c>
      <c r="I370">
        <v>0</v>
      </c>
      <c r="J370">
        <v>0</v>
      </c>
      <c r="K370">
        <v>0</v>
      </c>
      <c r="L370">
        <v>0</v>
      </c>
      <c r="M370">
        <v>0</v>
      </c>
      <c r="N370">
        <v>0</v>
      </c>
      <c r="O370">
        <v>0</v>
      </c>
      <c r="P370">
        <v>0</v>
      </c>
      <c r="Q370">
        <v>0</v>
      </c>
      <c r="R370">
        <v>0</v>
      </c>
      <c r="S370" t="s">
        <v>7</v>
      </c>
      <c r="T370" t="s">
        <v>7</v>
      </c>
      <c r="U370" t="s">
        <v>70</v>
      </c>
      <c r="V370">
        <v>6</v>
      </c>
      <c r="W370" t="s">
        <v>4498</v>
      </c>
      <c r="X370">
        <v>0</v>
      </c>
      <c r="Y370">
        <v>2.1389999999999998</v>
      </c>
      <c r="Z370">
        <v>2.1389999999999998</v>
      </c>
    </row>
    <row r="371" spans="1:26" x14ac:dyDescent="0.25">
      <c r="A371" t="s">
        <v>156</v>
      </c>
      <c r="B371">
        <v>1</v>
      </c>
      <c r="C371" t="s">
        <v>534</v>
      </c>
      <c r="D371" t="s">
        <v>5070</v>
      </c>
      <c r="E371">
        <v>0</v>
      </c>
      <c r="F371">
        <v>0</v>
      </c>
      <c r="G371">
        <v>0</v>
      </c>
      <c r="H371">
        <v>0</v>
      </c>
      <c r="I371">
        <v>0</v>
      </c>
      <c r="J371">
        <v>0</v>
      </c>
      <c r="K371">
        <v>0</v>
      </c>
      <c r="L371">
        <v>0</v>
      </c>
      <c r="M371">
        <v>0</v>
      </c>
      <c r="N371">
        <v>0</v>
      </c>
      <c r="O371">
        <v>0</v>
      </c>
      <c r="P371">
        <v>0</v>
      </c>
      <c r="Q371">
        <v>0</v>
      </c>
      <c r="R371">
        <v>0</v>
      </c>
      <c r="S371" t="s">
        <v>7</v>
      </c>
      <c r="T371" t="s">
        <v>7</v>
      </c>
      <c r="U371" t="s">
        <v>70</v>
      </c>
      <c r="V371">
        <v>6</v>
      </c>
      <c r="W371" t="s">
        <v>4498</v>
      </c>
      <c r="X371">
        <v>0</v>
      </c>
      <c r="Y371">
        <v>1.3580000000000001</v>
      </c>
      <c r="Z371">
        <v>1.3580000000000001</v>
      </c>
    </row>
    <row r="372" spans="1:26" x14ac:dyDescent="0.25">
      <c r="A372" t="s">
        <v>156</v>
      </c>
      <c r="B372">
        <v>1</v>
      </c>
      <c r="C372" t="s">
        <v>535</v>
      </c>
      <c r="D372" t="s">
        <v>5070</v>
      </c>
      <c r="E372">
        <v>0</v>
      </c>
      <c r="F372">
        <v>0</v>
      </c>
      <c r="G372">
        <v>0</v>
      </c>
      <c r="H372">
        <v>0</v>
      </c>
      <c r="I372">
        <v>0</v>
      </c>
      <c r="J372">
        <v>0</v>
      </c>
      <c r="K372">
        <v>0</v>
      </c>
      <c r="L372">
        <v>0</v>
      </c>
      <c r="M372">
        <v>0</v>
      </c>
      <c r="N372">
        <v>0</v>
      </c>
      <c r="O372">
        <v>0</v>
      </c>
      <c r="P372">
        <v>0</v>
      </c>
      <c r="Q372">
        <v>0</v>
      </c>
      <c r="R372">
        <v>0</v>
      </c>
      <c r="S372" t="s">
        <v>7</v>
      </c>
      <c r="T372" t="s">
        <v>7</v>
      </c>
      <c r="U372" t="s">
        <v>70</v>
      </c>
      <c r="V372">
        <v>6</v>
      </c>
      <c r="W372" t="s">
        <v>4498</v>
      </c>
      <c r="X372">
        <v>0</v>
      </c>
      <c r="Y372">
        <v>2.0710000000000002</v>
      </c>
      <c r="Z372">
        <v>2.0710000000000002</v>
      </c>
    </row>
    <row r="373" spans="1:26" x14ac:dyDescent="0.25">
      <c r="A373" t="s">
        <v>156</v>
      </c>
      <c r="B373">
        <v>1</v>
      </c>
      <c r="C373" t="s">
        <v>536</v>
      </c>
      <c r="D373" t="s">
        <v>5070</v>
      </c>
      <c r="E373">
        <v>0</v>
      </c>
      <c r="F373">
        <v>0</v>
      </c>
      <c r="G373">
        <v>0</v>
      </c>
      <c r="H373">
        <v>0</v>
      </c>
      <c r="I373">
        <v>0</v>
      </c>
      <c r="J373">
        <v>0</v>
      </c>
      <c r="K373">
        <v>0</v>
      </c>
      <c r="L373">
        <v>0</v>
      </c>
      <c r="M373">
        <v>0</v>
      </c>
      <c r="N373">
        <v>0</v>
      </c>
      <c r="O373">
        <v>0</v>
      </c>
      <c r="P373">
        <v>0</v>
      </c>
      <c r="Q373">
        <v>0</v>
      </c>
      <c r="R373">
        <v>0</v>
      </c>
      <c r="S373" t="s">
        <v>7</v>
      </c>
      <c r="T373" t="s">
        <v>7</v>
      </c>
      <c r="U373" t="s">
        <v>70</v>
      </c>
      <c r="V373">
        <v>6</v>
      </c>
      <c r="W373" t="s">
        <v>4498</v>
      </c>
      <c r="X373">
        <v>0</v>
      </c>
      <c r="Y373">
        <v>1.319</v>
      </c>
      <c r="Z373">
        <v>1.319</v>
      </c>
    </row>
    <row r="374" spans="1:26" x14ac:dyDescent="0.25">
      <c r="A374" t="s">
        <v>156</v>
      </c>
      <c r="B374">
        <v>1</v>
      </c>
      <c r="C374" t="s">
        <v>537</v>
      </c>
      <c r="D374" t="s">
        <v>5070</v>
      </c>
      <c r="E374">
        <v>0</v>
      </c>
      <c r="F374">
        <v>0</v>
      </c>
      <c r="G374">
        <v>0</v>
      </c>
      <c r="H374">
        <v>0</v>
      </c>
      <c r="I374">
        <v>0</v>
      </c>
      <c r="J374">
        <v>0</v>
      </c>
      <c r="K374">
        <v>0</v>
      </c>
      <c r="L374">
        <v>0</v>
      </c>
      <c r="M374">
        <v>0</v>
      </c>
      <c r="N374">
        <v>0</v>
      </c>
      <c r="O374">
        <v>0</v>
      </c>
      <c r="P374">
        <v>0</v>
      </c>
      <c r="Q374">
        <v>0</v>
      </c>
      <c r="R374">
        <v>0</v>
      </c>
      <c r="S374" t="s">
        <v>7</v>
      </c>
      <c r="T374" t="s">
        <v>7</v>
      </c>
      <c r="U374" t="s">
        <v>70</v>
      </c>
      <c r="V374">
        <v>6</v>
      </c>
      <c r="W374" t="s">
        <v>4498</v>
      </c>
      <c r="X374">
        <v>0</v>
      </c>
      <c r="Y374">
        <v>1.778</v>
      </c>
      <c r="Z374">
        <v>1.778</v>
      </c>
    </row>
    <row r="375" spans="1:26" x14ac:dyDescent="0.25">
      <c r="A375" t="s">
        <v>156</v>
      </c>
      <c r="B375">
        <v>1</v>
      </c>
      <c r="C375" t="s">
        <v>538</v>
      </c>
      <c r="D375" t="s">
        <v>5070</v>
      </c>
      <c r="E375">
        <v>0</v>
      </c>
      <c r="F375">
        <v>0</v>
      </c>
      <c r="G375">
        <v>0</v>
      </c>
      <c r="H375">
        <v>0</v>
      </c>
      <c r="I375">
        <v>0</v>
      </c>
      <c r="J375">
        <v>0</v>
      </c>
      <c r="K375">
        <v>0</v>
      </c>
      <c r="L375">
        <v>0</v>
      </c>
      <c r="M375">
        <v>0</v>
      </c>
      <c r="N375">
        <v>0</v>
      </c>
      <c r="O375">
        <v>0</v>
      </c>
      <c r="P375">
        <v>0</v>
      </c>
      <c r="Q375">
        <v>0</v>
      </c>
      <c r="R375">
        <v>0</v>
      </c>
      <c r="S375" t="s">
        <v>7</v>
      </c>
      <c r="T375" t="s">
        <v>7</v>
      </c>
      <c r="U375" t="s">
        <v>70</v>
      </c>
      <c r="V375">
        <v>6</v>
      </c>
      <c r="W375" t="s">
        <v>4499</v>
      </c>
      <c r="X375">
        <v>0</v>
      </c>
      <c r="Y375">
        <v>1.1759999999999999</v>
      </c>
      <c r="Z375">
        <v>1.1759999999999999</v>
      </c>
    </row>
    <row r="376" spans="1:26" x14ac:dyDescent="0.25">
      <c r="A376" t="s">
        <v>156</v>
      </c>
      <c r="B376">
        <v>1</v>
      </c>
      <c r="C376" t="s">
        <v>539</v>
      </c>
      <c r="D376" t="s">
        <v>5070</v>
      </c>
      <c r="E376">
        <v>0</v>
      </c>
      <c r="F376">
        <v>0</v>
      </c>
      <c r="G376">
        <v>0</v>
      </c>
      <c r="H376">
        <v>0</v>
      </c>
      <c r="I376">
        <v>0</v>
      </c>
      <c r="J376">
        <v>0</v>
      </c>
      <c r="K376">
        <v>0</v>
      </c>
      <c r="L376">
        <v>0</v>
      </c>
      <c r="M376">
        <v>0</v>
      </c>
      <c r="N376">
        <v>0</v>
      </c>
      <c r="O376">
        <v>0</v>
      </c>
      <c r="P376">
        <v>0</v>
      </c>
      <c r="Q376">
        <v>0</v>
      </c>
      <c r="R376">
        <v>0</v>
      </c>
      <c r="S376" t="s">
        <v>7</v>
      </c>
      <c r="T376" t="s">
        <v>7</v>
      </c>
      <c r="U376" t="s">
        <v>70</v>
      </c>
      <c r="V376">
        <v>6</v>
      </c>
      <c r="W376" t="s">
        <v>4499</v>
      </c>
      <c r="X376">
        <v>0</v>
      </c>
      <c r="Y376">
        <v>1.0049999999999999</v>
      </c>
      <c r="Z376">
        <v>1.0049999999999999</v>
      </c>
    </row>
    <row r="377" spans="1:26" x14ac:dyDescent="0.25">
      <c r="A377" t="s">
        <v>156</v>
      </c>
      <c r="B377">
        <v>1</v>
      </c>
      <c r="C377" t="s">
        <v>540</v>
      </c>
      <c r="D377" t="s">
        <v>5070</v>
      </c>
      <c r="E377">
        <v>0</v>
      </c>
      <c r="F377">
        <v>0</v>
      </c>
      <c r="G377">
        <v>0</v>
      </c>
      <c r="H377">
        <v>0</v>
      </c>
      <c r="I377">
        <v>0</v>
      </c>
      <c r="J377">
        <v>0</v>
      </c>
      <c r="K377">
        <v>0</v>
      </c>
      <c r="L377">
        <v>0</v>
      </c>
      <c r="M377">
        <v>0</v>
      </c>
      <c r="N377">
        <v>0</v>
      </c>
      <c r="O377">
        <v>0</v>
      </c>
      <c r="P377">
        <v>0</v>
      </c>
      <c r="Q377">
        <v>0</v>
      </c>
      <c r="R377">
        <v>0</v>
      </c>
      <c r="S377" t="s">
        <v>7</v>
      </c>
      <c r="T377" t="s">
        <v>7</v>
      </c>
      <c r="U377" t="s">
        <v>70</v>
      </c>
      <c r="V377">
        <v>6</v>
      </c>
      <c r="W377" t="s">
        <v>4499</v>
      </c>
      <c r="X377">
        <v>0</v>
      </c>
      <c r="Y377">
        <v>2.3319999999999999</v>
      </c>
      <c r="Z377">
        <v>2.3319999999999999</v>
      </c>
    </row>
    <row r="378" spans="1:26" x14ac:dyDescent="0.25">
      <c r="A378" t="s">
        <v>156</v>
      </c>
      <c r="B378">
        <v>1</v>
      </c>
      <c r="C378" t="s">
        <v>541</v>
      </c>
      <c r="D378" t="s">
        <v>5070</v>
      </c>
      <c r="E378">
        <v>0</v>
      </c>
      <c r="F378">
        <v>0</v>
      </c>
      <c r="G378">
        <v>0</v>
      </c>
      <c r="H378">
        <v>0</v>
      </c>
      <c r="I378">
        <v>0</v>
      </c>
      <c r="J378">
        <v>0</v>
      </c>
      <c r="K378">
        <v>0</v>
      </c>
      <c r="L378">
        <v>0</v>
      </c>
      <c r="M378">
        <v>0</v>
      </c>
      <c r="N378">
        <v>0</v>
      </c>
      <c r="O378">
        <v>0</v>
      </c>
      <c r="P378">
        <v>0</v>
      </c>
      <c r="Q378">
        <v>0</v>
      </c>
      <c r="R378">
        <v>0</v>
      </c>
      <c r="S378" t="s">
        <v>7</v>
      </c>
      <c r="T378" t="s">
        <v>7</v>
      </c>
      <c r="U378" t="s">
        <v>70</v>
      </c>
      <c r="V378">
        <v>6</v>
      </c>
      <c r="W378" t="s">
        <v>4499</v>
      </c>
      <c r="X378">
        <v>0</v>
      </c>
      <c r="Y378">
        <v>2.6219999999999999</v>
      </c>
      <c r="Z378">
        <v>2.6219999999999999</v>
      </c>
    </row>
    <row r="379" spans="1:26" x14ac:dyDescent="0.25">
      <c r="A379" t="s">
        <v>156</v>
      </c>
      <c r="B379">
        <v>1</v>
      </c>
      <c r="C379" t="s">
        <v>542</v>
      </c>
      <c r="D379" t="s">
        <v>5070</v>
      </c>
      <c r="E379">
        <v>0</v>
      </c>
      <c r="F379">
        <v>0</v>
      </c>
      <c r="G379">
        <v>0</v>
      </c>
      <c r="H379">
        <v>0</v>
      </c>
      <c r="I379">
        <v>0</v>
      </c>
      <c r="J379">
        <v>0</v>
      </c>
      <c r="K379">
        <v>0</v>
      </c>
      <c r="L379">
        <v>0</v>
      </c>
      <c r="M379">
        <v>0</v>
      </c>
      <c r="N379">
        <v>0</v>
      </c>
      <c r="O379">
        <v>0</v>
      </c>
      <c r="P379">
        <v>0</v>
      </c>
      <c r="Q379">
        <v>0</v>
      </c>
      <c r="R379">
        <v>0</v>
      </c>
      <c r="S379" t="s">
        <v>7</v>
      </c>
      <c r="T379" t="s">
        <v>7</v>
      </c>
      <c r="U379" t="s">
        <v>70</v>
      </c>
      <c r="V379">
        <v>6</v>
      </c>
      <c r="W379" t="s">
        <v>4499</v>
      </c>
      <c r="X379">
        <v>0</v>
      </c>
      <c r="Y379">
        <v>2.8069999999999999</v>
      </c>
      <c r="Z379">
        <v>2.8069999999999999</v>
      </c>
    </row>
    <row r="380" spans="1:26" x14ac:dyDescent="0.25">
      <c r="A380" t="s">
        <v>156</v>
      </c>
      <c r="B380">
        <v>1</v>
      </c>
      <c r="C380" t="s">
        <v>543</v>
      </c>
      <c r="D380" t="s">
        <v>5070</v>
      </c>
      <c r="E380">
        <v>35</v>
      </c>
      <c r="F380">
        <v>33</v>
      </c>
      <c r="G380">
        <v>32</v>
      </c>
      <c r="H380">
        <v>34</v>
      </c>
      <c r="I380">
        <v>34</v>
      </c>
      <c r="J380">
        <v>32</v>
      </c>
      <c r="K380">
        <v>0</v>
      </c>
      <c r="L380">
        <v>0</v>
      </c>
      <c r="M380">
        <v>0</v>
      </c>
      <c r="N380">
        <v>0</v>
      </c>
      <c r="O380">
        <v>0</v>
      </c>
      <c r="P380">
        <v>0</v>
      </c>
      <c r="Q380">
        <v>3.3333333333333335</v>
      </c>
      <c r="R380">
        <v>4.3877333333333333</v>
      </c>
      <c r="S380" t="s">
        <v>5</v>
      </c>
      <c r="T380" t="s">
        <v>78</v>
      </c>
      <c r="U380" t="s">
        <v>70</v>
      </c>
      <c r="V380">
        <v>5</v>
      </c>
      <c r="W380" t="s">
        <v>4499</v>
      </c>
      <c r="X380">
        <v>0.8775466666666667</v>
      </c>
      <c r="Y380">
        <v>0</v>
      </c>
      <c r="Z380">
        <v>4.3877333333333333</v>
      </c>
    </row>
    <row r="381" spans="1:26" x14ac:dyDescent="0.25">
      <c r="A381" t="s">
        <v>156</v>
      </c>
      <c r="B381">
        <v>1</v>
      </c>
      <c r="C381" t="s">
        <v>544</v>
      </c>
      <c r="D381" t="s">
        <v>5070</v>
      </c>
      <c r="E381">
        <v>0</v>
      </c>
      <c r="F381">
        <v>0</v>
      </c>
      <c r="G381">
        <v>0</v>
      </c>
      <c r="H381">
        <v>0</v>
      </c>
      <c r="I381">
        <v>0</v>
      </c>
      <c r="J381">
        <v>0</v>
      </c>
      <c r="K381">
        <v>0</v>
      </c>
      <c r="L381">
        <v>0</v>
      </c>
      <c r="M381">
        <v>0</v>
      </c>
      <c r="N381">
        <v>0</v>
      </c>
      <c r="O381">
        <v>0</v>
      </c>
      <c r="P381">
        <v>0</v>
      </c>
      <c r="Q381">
        <v>0</v>
      </c>
      <c r="R381">
        <v>0</v>
      </c>
      <c r="S381" t="s">
        <v>7</v>
      </c>
      <c r="T381" t="s">
        <v>7</v>
      </c>
      <c r="U381" t="s">
        <v>70</v>
      </c>
      <c r="V381">
        <v>6</v>
      </c>
      <c r="W381" t="s">
        <v>4499</v>
      </c>
      <c r="X381">
        <v>0</v>
      </c>
      <c r="Y381">
        <v>3.552</v>
      </c>
      <c r="Z381">
        <v>3.552</v>
      </c>
    </row>
    <row r="382" spans="1:26" x14ac:dyDescent="0.25">
      <c r="A382" t="s">
        <v>156</v>
      </c>
      <c r="B382">
        <v>1</v>
      </c>
      <c r="C382" t="s">
        <v>545</v>
      </c>
      <c r="D382" t="s">
        <v>5070</v>
      </c>
      <c r="E382">
        <v>0</v>
      </c>
      <c r="F382">
        <v>0</v>
      </c>
      <c r="G382">
        <v>0</v>
      </c>
      <c r="H382">
        <v>0</v>
      </c>
      <c r="I382">
        <v>0</v>
      </c>
      <c r="J382">
        <v>0</v>
      </c>
      <c r="K382">
        <v>0</v>
      </c>
      <c r="L382">
        <v>0</v>
      </c>
      <c r="M382">
        <v>0</v>
      </c>
      <c r="N382">
        <v>0</v>
      </c>
      <c r="O382">
        <v>0</v>
      </c>
      <c r="P382">
        <v>0</v>
      </c>
      <c r="Q382">
        <v>0</v>
      </c>
      <c r="R382">
        <v>0</v>
      </c>
      <c r="S382" t="s">
        <v>7</v>
      </c>
      <c r="T382" t="s">
        <v>7</v>
      </c>
      <c r="U382" t="s">
        <v>70</v>
      </c>
      <c r="V382">
        <v>6</v>
      </c>
      <c r="W382" t="s">
        <v>4499</v>
      </c>
      <c r="X382">
        <v>0</v>
      </c>
      <c r="Y382">
        <v>3.0019999999999998</v>
      </c>
      <c r="Z382">
        <v>3.0019999999999998</v>
      </c>
    </row>
    <row r="383" spans="1:26" x14ac:dyDescent="0.25">
      <c r="A383" t="s">
        <v>156</v>
      </c>
      <c r="B383">
        <v>1</v>
      </c>
      <c r="C383" t="s">
        <v>546</v>
      </c>
      <c r="D383" t="s">
        <v>5070</v>
      </c>
      <c r="E383">
        <v>0</v>
      </c>
      <c r="F383">
        <v>0</v>
      </c>
      <c r="G383">
        <v>0</v>
      </c>
      <c r="H383">
        <v>0</v>
      </c>
      <c r="I383">
        <v>0</v>
      </c>
      <c r="J383">
        <v>0</v>
      </c>
      <c r="K383">
        <v>0</v>
      </c>
      <c r="L383">
        <v>0</v>
      </c>
      <c r="M383">
        <v>0</v>
      </c>
      <c r="N383">
        <v>0</v>
      </c>
      <c r="O383">
        <v>0</v>
      </c>
      <c r="P383">
        <v>0</v>
      </c>
      <c r="Q383">
        <v>0</v>
      </c>
      <c r="R383">
        <v>0</v>
      </c>
      <c r="S383" t="s">
        <v>7</v>
      </c>
      <c r="T383" t="s">
        <v>7</v>
      </c>
      <c r="U383" t="s">
        <v>70</v>
      </c>
      <c r="V383">
        <v>6</v>
      </c>
      <c r="W383" t="s">
        <v>4499</v>
      </c>
      <c r="X383">
        <v>0</v>
      </c>
      <c r="Y383">
        <v>1.7190000000000001</v>
      </c>
      <c r="Z383">
        <v>1.7190000000000001</v>
      </c>
    </row>
    <row r="384" spans="1:26" x14ac:dyDescent="0.25">
      <c r="A384" t="s">
        <v>156</v>
      </c>
      <c r="B384">
        <v>1</v>
      </c>
      <c r="C384" t="s">
        <v>547</v>
      </c>
      <c r="D384" t="s">
        <v>5070</v>
      </c>
      <c r="E384">
        <v>0</v>
      </c>
      <c r="F384">
        <v>0</v>
      </c>
      <c r="G384">
        <v>0</v>
      </c>
      <c r="H384">
        <v>0</v>
      </c>
      <c r="I384">
        <v>0</v>
      </c>
      <c r="J384">
        <v>0</v>
      </c>
      <c r="K384">
        <v>0</v>
      </c>
      <c r="L384">
        <v>0</v>
      </c>
      <c r="M384">
        <v>0</v>
      </c>
      <c r="N384">
        <v>0</v>
      </c>
      <c r="O384">
        <v>0</v>
      </c>
      <c r="P384">
        <v>0</v>
      </c>
      <c r="Q384">
        <v>0</v>
      </c>
      <c r="R384">
        <v>0</v>
      </c>
      <c r="S384" t="s">
        <v>7</v>
      </c>
      <c r="T384" t="s">
        <v>7</v>
      </c>
      <c r="U384" t="s">
        <v>70</v>
      </c>
      <c r="V384">
        <v>6</v>
      </c>
      <c r="W384" t="s">
        <v>4499</v>
      </c>
      <c r="X384">
        <v>0</v>
      </c>
      <c r="Y384">
        <v>2.8860000000000001</v>
      </c>
      <c r="Z384">
        <v>2.8860000000000001</v>
      </c>
    </row>
    <row r="385" spans="1:26" x14ac:dyDescent="0.25">
      <c r="A385" t="s">
        <v>156</v>
      </c>
      <c r="B385">
        <v>1</v>
      </c>
      <c r="C385" t="s">
        <v>548</v>
      </c>
      <c r="D385" t="s">
        <v>5070</v>
      </c>
      <c r="E385">
        <v>0</v>
      </c>
      <c r="F385">
        <v>0</v>
      </c>
      <c r="G385">
        <v>0</v>
      </c>
      <c r="H385">
        <v>0</v>
      </c>
      <c r="I385">
        <v>0</v>
      </c>
      <c r="J385">
        <v>0</v>
      </c>
      <c r="K385">
        <v>0</v>
      </c>
      <c r="L385">
        <v>0</v>
      </c>
      <c r="M385">
        <v>0</v>
      </c>
      <c r="N385">
        <v>0</v>
      </c>
      <c r="O385">
        <v>0</v>
      </c>
      <c r="P385">
        <v>0</v>
      </c>
      <c r="Q385">
        <v>0</v>
      </c>
      <c r="R385">
        <v>0</v>
      </c>
      <c r="S385" t="s">
        <v>7</v>
      </c>
      <c r="T385" t="s">
        <v>7</v>
      </c>
      <c r="U385" t="s">
        <v>70</v>
      </c>
      <c r="V385">
        <v>6</v>
      </c>
      <c r="W385" t="s">
        <v>4499</v>
      </c>
      <c r="X385">
        <v>0</v>
      </c>
      <c r="Y385">
        <v>2.9510000000000001</v>
      </c>
      <c r="Z385">
        <v>2.9510000000000001</v>
      </c>
    </row>
    <row r="386" spans="1:26" x14ac:dyDescent="0.25">
      <c r="A386" t="s">
        <v>156</v>
      </c>
      <c r="B386">
        <v>1</v>
      </c>
      <c r="C386" t="s">
        <v>549</v>
      </c>
      <c r="D386" t="s">
        <v>5070</v>
      </c>
      <c r="E386">
        <v>0</v>
      </c>
      <c r="F386">
        <v>0</v>
      </c>
      <c r="G386">
        <v>0</v>
      </c>
      <c r="H386">
        <v>0</v>
      </c>
      <c r="I386">
        <v>0</v>
      </c>
      <c r="J386">
        <v>0</v>
      </c>
      <c r="K386">
        <v>0</v>
      </c>
      <c r="L386">
        <v>0</v>
      </c>
      <c r="M386">
        <v>0</v>
      </c>
      <c r="N386">
        <v>0</v>
      </c>
      <c r="O386">
        <v>0</v>
      </c>
      <c r="P386">
        <v>0</v>
      </c>
      <c r="Q386">
        <v>0</v>
      </c>
      <c r="R386">
        <v>0</v>
      </c>
      <c r="S386" t="s">
        <v>7</v>
      </c>
      <c r="T386" t="s">
        <v>7</v>
      </c>
      <c r="U386" t="s">
        <v>70</v>
      </c>
      <c r="V386">
        <v>6</v>
      </c>
      <c r="W386" t="s">
        <v>4981</v>
      </c>
      <c r="X386">
        <v>0</v>
      </c>
      <c r="Y386">
        <v>1.587</v>
      </c>
      <c r="Z386">
        <v>1.587</v>
      </c>
    </row>
    <row r="387" spans="1:26" x14ac:dyDescent="0.25">
      <c r="A387" t="s">
        <v>156</v>
      </c>
      <c r="B387">
        <v>1</v>
      </c>
      <c r="C387" t="s">
        <v>550</v>
      </c>
      <c r="D387" t="s">
        <v>5070</v>
      </c>
      <c r="E387">
        <v>0</v>
      </c>
      <c r="F387">
        <v>0</v>
      </c>
      <c r="G387">
        <v>0</v>
      </c>
      <c r="H387">
        <v>0</v>
      </c>
      <c r="I387">
        <v>0</v>
      </c>
      <c r="J387">
        <v>0</v>
      </c>
      <c r="K387">
        <v>0</v>
      </c>
      <c r="L387">
        <v>0</v>
      </c>
      <c r="M387">
        <v>0</v>
      </c>
      <c r="N387">
        <v>0</v>
      </c>
      <c r="O387">
        <v>0</v>
      </c>
      <c r="P387">
        <v>0</v>
      </c>
      <c r="Q387">
        <v>0</v>
      </c>
      <c r="R387">
        <v>0</v>
      </c>
      <c r="S387" t="s">
        <v>7</v>
      </c>
      <c r="T387" t="s">
        <v>7</v>
      </c>
      <c r="U387" t="s">
        <v>70</v>
      </c>
      <c r="V387">
        <v>6</v>
      </c>
      <c r="W387" t="s">
        <v>4981</v>
      </c>
      <c r="X387">
        <v>0</v>
      </c>
      <c r="Y387">
        <v>2.528</v>
      </c>
      <c r="Z387">
        <v>2.528</v>
      </c>
    </row>
    <row r="388" spans="1:26" x14ac:dyDescent="0.25">
      <c r="A388" t="s">
        <v>156</v>
      </c>
      <c r="B388">
        <v>1</v>
      </c>
      <c r="C388" t="s">
        <v>551</v>
      </c>
      <c r="D388" t="s">
        <v>5070</v>
      </c>
      <c r="E388">
        <v>0</v>
      </c>
      <c r="F388">
        <v>0</v>
      </c>
      <c r="G388">
        <v>0</v>
      </c>
      <c r="H388">
        <v>0</v>
      </c>
      <c r="I388">
        <v>0</v>
      </c>
      <c r="J388">
        <v>0</v>
      </c>
      <c r="K388">
        <v>0</v>
      </c>
      <c r="L388">
        <v>0</v>
      </c>
      <c r="M388">
        <v>0</v>
      </c>
      <c r="N388">
        <v>0</v>
      </c>
      <c r="O388">
        <v>0</v>
      </c>
      <c r="P388">
        <v>0</v>
      </c>
      <c r="Q388">
        <v>0</v>
      </c>
      <c r="R388">
        <v>0</v>
      </c>
      <c r="S388" t="s">
        <v>7</v>
      </c>
      <c r="T388" t="s">
        <v>7</v>
      </c>
      <c r="U388" t="s">
        <v>70</v>
      </c>
      <c r="V388">
        <v>6</v>
      </c>
      <c r="W388" t="s">
        <v>4981</v>
      </c>
      <c r="X388">
        <v>0</v>
      </c>
      <c r="Y388">
        <v>2.355</v>
      </c>
      <c r="Z388">
        <v>2.355</v>
      </c>
    </row>
    <row r="389" spans="1:26" x14ac:dyDescent="0.25">
      <c r="A389" t="s">
        <v>156</v>
      </c>
      <c r="B389">
        <v>1</v>
      </c>
      <c r="C389" t="s">
        <v>552</v>
      </c>
      <c r="D389" t="s">
        <v>5070</v>
      </c>
      <c r="E389">
        <v>0</v>
      </c>
      <c r="F389">
        <v>0</v>
      </c>
      <c r="G389">
        <v>0</v>
      </c>
      <c r="H389">
        <v>0</v>
      </c>
      <c r="I389">
        <v>0</v>
      </c>
      <c r="J389">
        <v>0</v>
      </c>
      <c r="K389">
        <v>0</v>
      </c>
      <c r="L389">
        <v>0</v>
      </c>
      <c r="M389">
        <v>0</v>
      </c>
      <c r="N389">
        <v>0</v>
      </c>
      <c r="O389">
        <v>0</v>
      </c>
      <c r="P389">
        <v>0</v>
      </c>
      <c r="Q389">
        <v>0</v>
      </c>
      <c r="R389">
        <v>0</v>
      </c>
      <c r="S389" t="s">
        <v>7</v>
      </c>
      <c r="T389" t="s">
        <v>7</v>
      </c>
      <c r="U389" t="s">
        <v>70</v>
      </c>
      <c r="V389">
        <v>6</v>
      </c>
      <c r="W389" t="s">
        <v>4981</v>
      </c>
      <c r="X389">
        <v>0</v>
      </c>
      <c r="Y389">
        <v>1.6319999999999999</v>
      </c>
      <c r="Z389">
        <v>1.6319999999999999</v>
      </c>
    </row>
    <row r="390" spans="1:26" x14ac:dyDescent="0.25">
      <c r="A390" t="s">
        <v>156</v>
      </c>
      <c r="B390">
        <v>1</v>
      </c>
      <c r="C390" t="s">
        <v>553</v>
      </c>
      <c r="D390" t="s">
        <v>5070</v>
      </c>
      <c r="E390">
        <v>0</v>
      </c>
      <c r="F390">
        <v>0</v>
      </c>
      <c r="G390">
        <v>0</v>
      </c>
      <c r="H390">
        <v>0</v>
      </c>
      <c r="I390">
        <v>0</v>
      </c>
      <c r="J390">
        <v>0</v>
      </c>
      <c r="K390">
        <v>0</v>
      </c>
      <c r="L390">
        <v>0</v>
      </c>
      <c r="M390">
        <v>0</v>
      </c>
      <c r="N390">
        <v>0</v>
      </c>
      <c r="O390">
        <v>0</v>
      </c>
      <c r="P390">
        <v>0</v>
      </c>
      <c r="Q390">
        <v>0</v>
      </c>
      <c r="R390">
        <v>0</v>
      </c>
      <c r="S390" t="s">
        <v>7</v>
      </c>
      <c r="T390" t="s">
        <v>7</v>
      </c>
      <c r="U390" t="s">
        <v>70</v>
      </c>
      <c r="V390">
        <v>6</v>
      </c>
      <c r="W390" t="s">
        <v>4981</v>
      </c>
      <c r="X390">
        <v>0</v>
      </c>
      <c r="Y390">
        <v>1.4450000000000001</v>
      </c>
      <c r="Z390">
        <v>1.4450000000000001</v>
      </c>
    </row>
    <row r="391" spans="1:26" x14ac:dyDescent="0.25">
      <c r="A391" t="s">
        <v>156</v>
      </c>
      <c r="B391">
        <v>1</v>
      </c>
      <c r="C391" t="s">
        <v>554</v>
      </c>
      <c r="D391" t="s">
        <v>5070</v>
      </c>
      <c r="E391">
        <v>46</v>
      </c>
      <c r="F391">
        <v>32</v>
      </c>
      <c r="G391">
        <v>33</v>
      </c>
      <c r="H391">
        <v>45</v>
      </c>
      <c r="I391">
        <v>32</v>
      </c>
      <c r="J391">
        <v>34</v>
      </c>
      <c r="K391">
        <v>0</v>
      </c>
      <c r="L391">
        <v>0</v>
      </c>
      <c r="M391">
        <v>0</v>
      </c>
      <c r="N391">
        <v>0</v>
      </c>
      <c r="O391">
        <v>0</v>
      </c>
      <c r="P391">
        <v>0</v>
      </c>
      <c r="Q391">
        <v>3.7</v>
      </c>
      <c r="R391">
        <v>4.8703839999999996</v>
      </c>
      <c r="S391" t="s">
        <v>5</v>
      </c>
      <c r="T391" t="s">
        <v>78</v>
      </c>
      <c r="U391" t="s">
        <v>70</v>
      </c>
      <c r="V391">
        <v>5</v>
      </c>
      <c r="W391" t="s">
        <v>4981</v>
      </c>
      <c r="X391">
        <v>0.97407679999999996</v>
      </c>
      <c r="Y391">
        <v>0</v>
      </c>
      <c r="Z391">
        <v>4.8703839999999996</v>
      </c>
    </row>
    <row r="392" spans="1:26" x14ac:dyDescent="0.25">
      <c r="A392" t="s">
        <v>156</v>
      </c>
      <c r="B392">
        <v>1</v>
      </c>
      <c r="C392" t="s">
        <v>555</v>
      </c>
      <c r="D392" t="s">
        <v>5070</v>
      </c>
      <c r="E392">
        <v>0</v>
      </c>
      <c r="F392">
        <v>0</v>
      </c>
      <c r="G392">
        <v>0</v>
      </c>
      <c r="H392">
        <v>0</v>
      </c>
      <c r="I392">
        <v>0</v>
      </c>
      <c r="J392">
        <v>0</v>
      </c>
      <c r="K392">
        <v>0</v>
      </c>
      <c r="L392">
        <v>0</v>
      </c>
      <c r="M392">
        <v>0</v>
      </c>
      <c r="N392">
        <v>0</v>
      </c>
      <c r="O392">
        <v>0</v>
      </c>
      <c r="P392">
        <v>0</v>
      </c>
      <c r="Q392">
        <v>0</v>
      </c>
      <c r="R392">
        <v>0</v>
      </c>
      <c r="S392" t="s">
        <v>7</v>
      </c>
      <c r="T392" t="s">
        <v>7</v>
      </c>
      <c r="U392" t="s">
        <v>70</v>
      </c>
      <c r="V392">
        <v>6</v>
      </c>
      <c r="W392" t="s">
        <v>4981</v>
      </c>
      <c r="X392">
        <v>0</v>
      </c>
      <c r="Y392">
        <v>2.3330000000000002</v>
      </c>
      <c r="Z392">
        <v>2.3330000000000002</v>
      </c>
    </row>
    <row r="393" spans="1:26" x14ac:dyDescent="0.25">
      <c r="A393" t="s">
        <v>156</v>
      </c>
      <c r="B393">
        <v>1</v>
      </c>
      <c r="C393" t="s">
        <v>556</v>
      </c>
      <c r="D393" t="s">
        <v>5070</v>
      </c>
      <c r="E393">
        <v>0</v>
      </c>
      <c r="F393">
        <v>0</v>
      </c>
      <c r="G393">
        <v>0</v>
      </c>
      <c r="H393">
        <v>0</v>
      </c>
      <c r="I393">
        <v>0</v>
      </c>
      <c r="J393">
        <v>0</v>
      </c>
      <c r="K393">
        <v>0</v>
      </c>
      <c r="L393">
        <v>0</v>
      </c>
      <c r="M393">
        <v>0</v>
      </c>
      <c r="N393">
        <v>0</v>
      </c>
      <c r="O393">
        <v>0</v>
      </c>
      <c r="P393">
        <v>0</v>
      </c>
      <c r="Q393">
        <v>0</v>
      </c>
      <c r="R393">
        <v>0</v>
      </c>
      <c r="S393" t="s">
        <v>7</v>
      </c>
      <c r="T393" t="s">
        <v>7</v>
      </c>
      <c r="U393" t="s">
        <v>70</v>
      </c>
      <c r="V393">
        <v>6</v>
      </c>
      <c r="W393" t="s">
        <v>4981</v>
      </c>
      <c r="X393">
        <v>0</v>
      </c>
      <c r="Y393">
        <v>2.2930000000000001</v>
      </c>
      <c r="Z393">
        <v>2.2930000000000001</v>
      </c>
    </row>
    <row r="394" spans="1:26" x14ac:dyDescent="0.25">
      <c r="A394" t="s">
        <v>156</v>
      </c>
      <c r="B394">
        <v>1</v>
      </c>
      <c r="C394" t="s">
        <v>557</v>
      </c>
      <c r="D394" t="s">
        <v>5070</v>
      </c>
      <c r="E394">
        <v>0</v>
      </c>
      <c r="F394">
        <v>0</v>
      </c>
      <c r="G394">
        <v>0</v>
      </c>
      <c r="H394">
        <v>0</v>
      </c>
      <c r="I394">
        <v>0</v>
      </c>
      <c r="J394">
        <v>0</v>
      </c>
      <c r="K394">
        <v>0</v>
      </c>
      <c r="L394">
        <v>0</v>
      </c>
      <c r="M394">
        <v>0</v>
      </c>
      <c r="N394">
        <v>0</v>
      </c>
      <c r="O394">
        <v>0</v>
      </c>
      <c r="P394">
        <v>0</v>
      </c>
      <c r="Q394">
        <v>0</v>
      </c>
      <c r="R394">
        <v>0</v>
      </c>
      <c r="S394" t="s">
        <v>7</v>
      </c>
      <c r="T394" t="s">
        <v>7</v>
      </c>
      <c r="U394" t="s">
        <v>70</v>
      </c>
      <c r="V394">
        <v>11</v>
      </c>
      <c r="W394" t="s">
        <v>4981</v>
      </c>
      <c r="X394">
        <v>0</v>
      </c>
      <c r="Y394">
        <v>9.6319999999999997</v>
      </c>
      <c r="Z394">
        <v>9.6319999999999997</v>
      </c>
    </row>
    <row r="395" spans="1:26" x14ac:dyDescent="0.25">
      <c r="A395" t="s">
        <v>156</v>
      </c>
      <c r="B395">
        <v>1</v>
      </c>
      <c r="C395" t="s">
        <v>558</v>
      </c>
      <c r="D395" t="s">
        <v>5070</v>
      </c>
      <c r="E395">
        <v>0</v>
      </c>
      <c r="F395">
        <v>0</v>
      </c>
      <c r="G395">
        <v>0</v>
      </c>
      <c r="H395">
        <v>0</v>
      </c>
      <c r="I395">
        <v>0</v>
      </c>
      <c r="J395">
        <v>0</v>
      </c>
      <c r="K395">
        <v>0</v>
      </c>
      <c r="L395">
        <v>0</v>
      </c>
      <c r="M395">
        <v>0</v>
      </c>
      <c r="N395">
        <v>0</v>
      </c>
      <c r="O395">
        <v>0</v>
      </c>
      <c r="P395">
        <v>0</v>
      </c>
      <c r="Q395">
        <v>0</v>
      </c>
      <c r="R395">
        <v>0</v>
      </c>
      <c r="S395" t="s">
        <v>7</v>
      </c>
      <c r="T395" t="s">
        <v>7</v>
      </c>
      <c r="U395" t="s">
        <v>70</v>
      </c>
      <c r="V395">
        <v>10</v>
      </c>
      <c r="W395" t="s">
        <v>4981</v>
      </c>
      <c r="X395">
        <v>0</v>
      </c>
      <c r="Y395">
        <v>8.968</v>
      </c>
      <c r="Z395">
        <v>8.968</v>
      </c>
    </row>
    <row r="396" spans="1:26" x14ac:dyDescent="0.25">
      <c r="A396" t="s">
        <v>156</v>
      </c>
      <c r="B396">
        <v>1</v>
      </c>
      <c r="C396" t="s">
        <v>559</v>
      </c>
      <c r="D396" t="s">
        <v>5070</v>
      </c>
      <c r="E396">
        <v>0</v>
      </c>
      <c r="F396">
        <v>0</v>
      </c>
      <c r="G396">
        <v>0</v>
      </c>
      <c r="H396">
        <v>0</v>
      </c>
      <c r="I396">
        <v>0</v>
      </c>
      <c r="J396">
        <v>0</v>
      </c>
      <c r="K396">
        <v>0</v>
      </c>
      <c r="L396">
        <v>0</v>
      </c>
      <c r="M396">
        <v>0</v>
      </c>
      <c r="N396">
        <v>0</v>
      </c>
      <c r="O396">
        <v>0</v>
      </c>
      <c r="P396">
        <v>0</v>
      </c>
      <c r="Q396">
        <v>0</v>
      </c>
      <c r="R396">
        <v>0</v>
      </c>
      <c r="S396" t="s">
        <v>7</v>
      </c>
      <c r="T396" t="s">
        <v>7</v>
      </c>
      <c r="U396" t="s">
        <v>70</v>
      </c>
      <c r="V396">
        <v>11</v>
      </c>
      <c r="W396" t="s">
        <v>4981</v>
      </c>
      <c r="X396">
        <v>0</v>
      </c>
      <c r="Y396">
        <v>10.074999999999999</v>
      </c>
      <c r="Z396">
        <v>10.074999999999999</v>
      </c>
    </row>
    <row r="397" spans="1:26" x14ac:dyDescent="0.25">
      <c r="A397" t="s">
        <v>156</v>
      </c>
      <c r="B397">
        <v>1</v>
      </c>
      <c r="C397" t="s">
        <v>560</v>
      </c>
      <c r="D397" t="s">
        <v>5070</v>
      </c>
      <c r="E397">
        <v>0</v>
      </c>
      <c r="F397">
        <v>0</v>
      </c>
      <c r="G397">
        <v>0</v>
      </c>
      <c r="H397">
        <v>0</v>
      </c>
      <c r="I397">
        <v>0</v>
      </c>
      <c r="J397">
        <v>0</v>
      </c>
      <c r="K397">
        <v>0</v>
      </c>
      <c r="L397">
        <v>0</v>
      </c>
      <c r="M397">
        <v>0</v>
      </c>
      <c r="N397">
        <v>0</v>
      </c>
      <c r="O397">
        <v>0</v>
      </c>
      <c r="P397">
        <v>0</v>
      </c>
      <c r="Q397">
        <v>0</v>
      </c>
      <c r="R397">
        <v>0</v>
      </c>
      <c r="S397" t="s">
        <v>7</v>
      </c>
      <c r="T397" t="s">
        <v>7</v>
      </c>
      <c r="U397" t="s">
        <v>70</v>
      </c>
      <c r="V397">
        <v>6</v>
      </c>
      <c r="W397" t="s">
        <v>4500</v>
      </c>
      <c r="X397">
        <v>0</v>
      </c>
      <c r="Y397">
        <v>0.58599999999999997</v>
      </c>
      <c r="Z397">
        <v>0.58599999999999997</v>
      </c>
    </row>
    <row r="398" spans="1:26" x14ac:dyDescent="0.25">
      <c r="A398" t="s">
        <v>156</v>
      </c>
      <c r="B398">
        <v>1</v>
      </c>
      <c r="C398" t="s">
        <v>561</v>
      </c>
      <c r="D398" t="s">
        <v>5070</v>
      </c>
      <c r="E398">
        <v>0</v>
      </c>
      <c r="F398">
        <v>0</v>
      </c>
      <c r="G398">
        <v>0</v>
      </c>
      <c r="H398">
        <v>0</v>
      </c>
      <c r="I398">
        <v>0</v>
      </c>
      <c r="J398">
        <v>0</v>
      </c>
      <c r="K398">
        <v>0</v>
      </c>
      <c r="L398">
        <v>0</v>
      </c>
      <c r="M398">
        <v>0</v>
      </c>
      <c r="N398">
        <v>0</v>
      </c>
      <c r="O398">
        <v>0</v>
      </c>
      <c r="P398">
        <v>0</v>
      </c>
      <c r="Q398">
        <v>0</v>
      </c>
      <c r="R398">
        <v>0</v>
      </c>
      <c r="S398" t="s">
        <v>7</v>
      </c>
      <c r="T398" t="s">
        <v>7</v>
      </c>
      <c r="U398" t="s">
        <v>70</v>
      </c>
      <c r="V398">
        <v>6</v>
      </c>
      <c r="W398" t="s">
        <v>4500</v>
      </c>
      <c r="X398">
        <v>0</v>
      </c>
      <c r="Y398">
        <v>1.8169999999999999</v>
      </c>
      <c r="Z398">
        <v>1.8169999999999999</v>
      </c>
    </row>
    <row r="399" spans="1:26" x14ac:dyDescent="0.25">
      <c r="A399" t="s">
        <v>156</v>
      </c>
      <c r="B399">
        <v>1</v>
      </c>
      <c r="C399" t="s">
        <v>562</v>
      </c>
      <c r="D399" t="s">
        <v>5070</v>
      </c>
      <c r="E399">
        <v>0</v>
      </c>
      <c r="F399">
        <v>0</v>
      </c>
      <c r="G399">
        <v>0</v>
      </c>
      <c r="H399">
        <v>0</v>
      </c>
      <c r="I399">
        <v>0</v>
      </c>
      <c r="J399">
        <v>0</v>
      </c>
      <c r="K399">
        <v>0</v>
      </c>
      <c r="L399">
        <v>0</v>
      </c>
      <c r="M399">
        <v>0</v>
      </c>
      <c r="N399">
        <v>0</v>
      </c>
      <c r="O399">
        <v>0</v>
      </c>
      <c r="P399">
        <v>0</v>
      </c>
      <c r="Q399">
        <v>0</v>
      </c>
      <c r="R399">
        <v>0</v>
      </c>
      <c r="S399" t="s">
        <v>7</v>
      </c>
      <c r="T399" t="s">
        <v>7</v>
      </c>
      <c r="U399" t="s">
        <v>70</v>
      </c>
      <c r="V399">
        <v>6</v>
      </c>
      <c r="W399" t="s">
        <v>4500</v>
      </c>
      <c r="X399">
        <v>0</v>
      </c>
      <c r="Y399">
        <v>3.0190000000000001</v>
      </c>
      <c r="Z399">
        <v>3.0190000000000001</v>
      </c>
    </row>
    <row r="400" spans="1:26" x14ac:dyDescent="0.25">
      <c r="A400" t="s">
        <v>156</v>
      </c>
      <c r="B400">
        <v>1</v>
      </c>
      <c r="C400" t="s">
        <v>563</v>
      </c>
      <c r="D400" t="s">
        <v>5070</v>
      </c>
      <c r="E400">
        <v>0</v>
      </c>
      <c r="F400">
        <v>0</v>
      </c>
      <c r="G400">
        <v>0</v>
      </c>
      <c r="H400">
        <v>0</v>
      </c>
      <c r="I400">
        <v>0</v>
      </c>
      <c r="J400">
        <v>0</v>
      </c>
      <c r="K400">
        <v>0</v>
      </c>
      <c r="L400">
        <v>0</v>
      </c>
      <c r="M400">
        <v>0</v>
      </c>
      <c r="N400">
        <v>0</v>
      </c>
      <c r="O400">
        <v>0</v>
      </c>
      <c r="P400">
        <v>0</v>
      </c>
      <c r="Q400">
        <v>0</v>
      </c>
      <c r="R400">
        <v>0</v>
      </c>
      <c r="S400" t="s">
        <v>7</v>
      </c>
      <c r="T400" t="s">
        <v>7</v>
      </c>
      <c r="U400" t="s">
        <v>70</v>
      </c>
      <c r="V400">
        <v>6</v>
      </c>
      <c r="W400" t="s">
        <v>4500</v>
      </c>
      <c r="X400">
        <v>0</v>
      </c>
      <c r="Y400">
        <v>0.52900000000000003</v>
      </c>
      <c r="Z400">
        <v>0.52900000000000003</v>
      </c>
    </row>
    <row r="401" spans="1:26" x14ac:dyDescent="0.25">
      <c r="A401" t="s">
        <v>156</v>
      </c>
      <c r="B401">
        <v>1</v>
      </c>
      <c r="C401" t="s">
        <v>564</v>
      </c>
      <c r="D401" t="s">
        <v>5070</v>
      </c>
      <c r="E401">
        <v>0</v>
      </c>
      <c r="F401">
        <v>0</v>
      </c>
      <c r="G401">
        <v>0</v>
      </c>
      <c r="H401">
        <v>0</v>
      </c>
      <c r="I401">
        <v>0</v>
      </c>
      <c r="J401">
        <v>0</v>
      </c>
      <c r="K401">
        <v>0</v>
      </c>
      <c r="L401">
        <v>0</v>
      </c>
      <c r="M401">
        <v>0</v>
      </c>
      <c r="N401">
        <v>0</v>
      </c>
      <c r="O401">
        <v>0</v>
      </c>
      <c r="P401">
        <v>0</v>
      </c>
      <c r="Q401">
        <v>0</v>
      </c>
      <c r="R401">
        <v>0</v>
      </c>
      <c r="S401" t="s">
        <v>7</v>
      </c>
      <c r="T401" t="s">
        <v>7</v>
      </c>
      <c r="U401" t="s">
        <v>70</v>
      </c>
      <c r="V401">
        <v>6</v>
      </c>
      <c r="W401" t="s">
        <v>4500</v>
      </c>
      <c r="X401">
        <v>0</v>
      </c>
      <c r="Y401">
        <v>0.82799999999999996</v>
      </c>
      <c r="Z401">
        <v>0.82799999999999996</v>
      </c>
    </row>
    <row r="402" spans="1:26" x14ac:dyDescent="0.25">
      <c r="A402" t="s">
        <v>156</v>
      </c>
      <c r="B402">
        <v>1</v>
      </c>
      <c r="C402" t="s">
        <v>565</v>
      </c>
      <c r="D402" t="s">
        <v>5070</v>
      </c>
      <c r="E402">
        <v>32</v>
      </c>
      <c r="F402">
        <v>32</v>
      </c>
      <c r="G402">
        <v>32</v>
      </c>
      <c r="H402">
        <v>33</v>
      </c>
      <c r="I402">
        <v>31</v>
      </c>
      <c r="J402">
        <v>32</v>
      </c>
      <c r="K402">
        <v>0</v>
      </c>
      <c r="L402">
        <v>0</v>
      </c>
      <c r="M402">
        <v>0</v>
      </c>
      <c r="N402">
        <v>0</v>
      </c>
      <c r="O402">
        <v>0</v>
      </c>
      <c r="P402">
        <v>0</v>
      </c>
      <c r="Q402">
        <v>3.2</v>
      </c>
      <c r="R402">
        <v>4.212224</v>
      </c>
      <c r="S402" t="s">
        <v>5</v>
      </c>
      <c r="T402" t="s">
        <v>78</v>
      </c>
      <c r="U402" t="s">
        <v>70</v>
      </c>
      <c r="V402">
        <v>5</v>
      </c>
      <c r="W402" t="s">
        <v>4500</v>
      </c>
      <c r="X402">
        <v>0.84244479999999999</v>
      </c>
      <c r="Y402">
        <v>0</v>
      </c>
      <c r="Z402">
        <v>4.212224</v>
      </c>
    </row>
    <row r="403" spans="1:26" x14ac:dyDescent="0.25">
      <c r="A403" t="s">
        <v>156</v>
      </c>
      <c r="B403">
        <v>1</v>
      </c>
      <c r="C403" t="s">
        <v>566</v>
      </c>
      <c r="D403" t="s">
        <v>5070</v>
      </c>
      <c r="E403">
        <v>0</v>
      </c>
      <c r="F403">
        <v>0</v>
      </c>
      <c r="G403">
        <v>0</v>
      </c>
      <c r="H403">
        <v>0</v>
      </c>
      <c r="I403">
        <v>0</v>
      </c>
      <c r="J403">
        <v>0</v>
      </c>
      <c r="K403">
        <v>0</v>
      </c>
      <c r="L403">
        <v>0</v>
      </c>
      <c r="M403">
        <v>0</v>
      </c>
      <c r="N403">
        <v>0</v>
      </c>
      <c r="O403">
        <v>0</v>
      </c>
      <c r="P403">
        <v>0</v>
      </c>
      <c r="Q403">
        <v>0</v>
      </c>
      <c r="R403">
        <v>0</v>
      </c>
      <c r="S403" t="s">
        <v>7</v>
      </c>
      <c r="T403" t="s">
        <v>7</v>
      </c>
      <c r="U403" t="s">
        <v>70</v>
      </c>
      <c r="V403">
        <v>6</v>
      </c>
      <c r="W403" t="s">
        <v>4500</v>
      </c>
      <c r="X403">
        <v>0</v>
      </c>
      <c r="Y403">
        <v>1.639</v>
      </c>
      <c r="Z403">
        <v>1.639</v>
      </c>
    </row>
    <row r="404" spans="1:26" x14ac:dyDescent="0.25">
      <c r="A404" t="s">
        <v>156</v>
      </c>
      <c r="B404">
        <v>1</v>
      </c>
      <c r="C404" t="s">
        <v>567</v>
      </c>
      <c r="D404" t="s">
        <v>5070</v>
      </c>
      <c r="E404">
        <v>0</v>
      </c>
      <c r="F404">
        <v>0</v>
      </c>
      <c r="G404">
        <v>0</v>
      </c>
      <c r="H404">
        <v>0</v>
      </c>
      <c r="I404">
        <v>0</v>
      </c>
      <c r="J404">
        <v>0</v>
      </c>
      <c r="K404">
        <v>0</v>
      </c>
      <c r="L404">
        <v>0</v>
      </c>
      <c r="M404">
        <v>0</v>
      </c>
      <c r="N404">
        <v>0</v>
      </c>
      <c r="O404">
        <v>0</v>
      </c>
      <c r="P404">
        <v>0</v>
      </c>
      <c r="Q404">
        <v>0</v>
      </c>
      <c r="R404">
        <v>0</v>
      </c>
      <c r="S404" t="s">
        <v>7</v>
      </c>
      <c r="T404" t="s">
        <v>7</v>
      </c>
      <c r="U404" t="s">
        <v>70</v>
      </c>
      <c r="V404">
        <v>6</v>
      </c>
      <c r="W404" t="s">
        <v>4500</v>
      </c>
      <c r="X404">
        <v>0</v>
      </c>
      <c r="Y404">
        <v>2.0750000000000002</v>
      </c>
      <c r="Z404">
        <v>2.0750000000000002</v>
      </c>
    </row>
    <row r="405" spans="1:26" x14ac:dyDescent="0.25">
      <c r="A405" t="s">
        <v>156</v>
      </c>
      <c r="B405">
        <v>1</v>
      </c>
      <c r="C405" t="s">
        <v>568</v>
      </c>
      <c r="D405" t="s">
        <v>5070</v>
      </c>
      <c r="E405">
        <v>0</v>
      </c>
      <c r="F405">
        <v>0</v>
      </c>
      <c r="G405">
        <v>0</v>
      </c>
      <c r="H405">
        <v>0</v>
      </c>
      <c r="I405">
        <v>0</v>
      </c>
      <c r="J405">
        <v>0</v>
      </c>
      <c r="K405">
        <v>0</v>
      </c>
      <c r="L405">
        <v>0</v>
      </c>
      <c r="M405">
        <v>0</v>
      </c>
      <c r="N405">
        <v>0</v>
      </c>
      <c r="O405">
        <v>0</v>
      </c>
      <c r="P405">
        <v>0</v>
      </c>
      <c r="Q405">
        <v>0</v>
      </c>
      <c r="R405">
        <v>0</v>
      </c>
      <c r="S405" t="s">
        <v>7</v>
      </c>
      <c r="T405" t="s">
        <v>7</v>
      </c>
      <c r="U405" t="s">
        <v>70</v>
      </c>
      <c r="V405">
        <v>6</v>
      </c>
      <c r="W405" t="s">
        <v>4500</v>
      </c>
      <c r="X405">
        <v>0</v>
      </c>
      <c r="Y405">
        <v>1.51</v>
      </c>
      <c r="Z405">
        <v>1.51</v>
      </c>
    </row>
    <row r="406" spans="1:26" x14ac:dyDescent="0.25">
      <c r="A406" t="s">
        <v>156</v>
      </c>
      <c r="B406">
        <v>1</v>
      </c>
      <c r="C406" t="s">
        <v>569</v>
      </c>
      <c r="D406" t="s">
        <v>5070</v>
      </c>
      <c r="E406">
        <v>0</v>
      </c>
      <c r="F406">
        <v>0</v>
      </c>
      <c r="G406">
        <v>0</v>
      </c>
      <c r="H406">
        <v>0</v>
      </c>
      <c r="I406">
        <v>0</v>
      </c>
      <c r="J406">
        <v>0</v>
      </c>
      <c r="K406">
        <v>0</v>
      </c>
      <c r="L406">
        <v>0</v>
      </c>
      <c r="M406">
        <v>0</v>
      </c>
      <c r="N406">
        <v>0</v>
      </c>
      <c r="O406">
        <v>0</v>
      </c>
      <c r="P406">
        <v>0</v>
      </c>
      <c r="Q406">
        <v>0</v>
      </c>
      <c r="R406">
        <v>0</v>
      </c>
      <c r="S406" t="s">
        <v>7</v>
      </c>
      <c r="T406" t="s">
        <v>7</v>
      </c>
      <c r="U406" t="s">
        <v>70</v>
      </c>
      <c r="V406">
        <v>6</v>
      </c>
      <c r="W406" t="s">
        <v>4500</v>
      </c>
      <c r="X406">
        <v>0</v>
      </c>
      <c r="Y406">
        <v>0.48599999999999999</v>
      </c>
      <c r="Z406">
        <v>0.48599999999999999</v>
      </c>
    </row>
    <row r="407" spans="1:26" x14ac:dyDescent="0.25">
      <c r="A407" t="s">
        <v>156</v>
      </c>
      <c r="B407">
        <v>1</v>
      </c>
      <c r="C407" t="s">
        <v>570</v>
      </c>
      <c r="D407" t="s">
        <v>5070</v>
      </c>
      <c r="E407">
        <v>0</v>
      </c>
      <c r="F407">
        <v>0</v>
      </c>
      <c r="G407">
        <v>0</v>
      </c>
      <c r="H407">
        <v>0</v>
      </c>
      <c r="I407">
        <v>0</v>
      </c>
      <c r="J407">
        <v>0</v>
      </c>
      <c r="K407">
        <v>0</v>
      </c>
      <c r="L407">
        <v>0</v>
      </c>
      <c r="M407">
        <v>0</v>
      </c>
      <c r="N407">
        <v>0</v>
      </c>
      <c r="O407">
        <v>0</v>
      </c>
      <c r="P407">
        <v>0</v>
      </c>
      <c r="Q407">
        <v>0</v>
      </c>
      <c r="R407">
        <v>0</v>
      </c>
      <c r="S407" t="s">
        <v>7</v>
      </c>
      <c r="T407" t="s">
        <v>7</v>
      </c>
      <c r="U407" t="s">
        <v>70</v>
      </c>
      <c r="V407">
        <v>6</v>
      </c>
      <c r="W407" t="s">
        <v>4500</v>
      </c>
      <c r="X407">
        <v>0</v>
      </c>
      <c r="Y407">
        <v>0.59199999999999997</v>
      </c>
      <c r="Z407">
        <v>0.59199999999999997</v>
      </c>
    </row>
    <row r="408" spans="1:26" x14ac:dyDescent="0.25">
      <c r="A408" t="s">
        <v>156</v>
      </c>
      <c r="B408">
        <v>1</v>
      </c>
      <c r="C408" t="s">
        <v>571</v>
      </c>
      <c r="D408" t="s">
        <v>5070</v>
      </c>
      <c r="E408">
        <v>0</v>
      </c>
      <c r="F408">
        <v>0</v>
      </c>
      <c r="G408">
        <v>0</v>
      </c>
      <c r="H408">
        <v>0</v>
      </c>
      <c r="I408">
        <v>0</v>
      </c>
      <c r="J408">
        <v>0</v>
      </c>
      <c r="K408">
        <v>0</v>
      </c>
      <c r="L408">
        <v>0</v>
      </c>
      <c r="M408">
        <v>0</v>
      </c>
      <c r="N408">
        <v>0</v>
      </c>
      <c r="O408">
        <v>0</v>
      </c>
      <c r="P408">
        <v>0</v>
      </c>
      <c r="Q408">
        <v>0</v>
      </c>
      <c r="R408">
        <v>0</v>
      </c>
      <c r="S408" t="s">
        <v>7</v>
      </c>
      <c r="T408" t="s">
        <v>7</v>
      </c>
      <c r="U408" t="s">
        <v>70</v>
      </c>
      <c r="V408">
        <v>6</v>
      </c>
      <c r="W408" t="s">
        <v>4501</v>
      </c>
      <c r="X408">
        <v>0</v>
      </c>
      <c r="Y408">
        <v>0.98199999999999998</v>
      </c>
      <c r="Z408">
        <v>0.98199999999999998</v>
      </c>
    </row>
    <row r="409" spans="1:26" x14ac:dyDescent="0.25">
      <c r="A409" t="s">
        <v>156</v>
      </c>
      <c r="B409">
        <v>1</v>
      </c>
      <c r="C409" t="s">
        <v>572</v>
      </c>
      <c r="D409" t="s">
        <v>5070</v>
      </c>
      <c r="E409">
        <v>0</v>
      </c>
      <c r="F409">
        <v>0</v>
      </c>
      <c r="G409">
        <v>0</v>
      </c>
      <c r="H409">
        <v>0</v>
      </c>
      <c r="I409">
        <v>0</v>
      </c>
      <c r="J409">
        <v>0</v>
      </c>
      <c r="K409">
        <v>0</v>
      </c>
      <c r="L409">
        <v>0</v>
      </c>
      <c r="M409">
        <v>0</v>
      </c>
      <c r="N409">
        <v>0</v>
      </c>
      <c r="O409">
        <v>0</v>
      </c>
      <c r="P409">
        <v>0</v>
      </c>
      <c r="Q409">
        <v>0</v>
      </c>
      <c r="R409">
        <v>0</v>
      </c>
      <c r="S409" t="s">
        <v>7</v>
      </c>
      <c r="T409" t="s">
        <v>7</v>
      </c>
      <c r="U409" t="s">
        <v>70</v>
      </c>
      <c r="V409">
        <v>6</v>
      </c>
      <c r="W409" t="s">
        <v>4501</v>
      </c>
      <c r="X409">
        <v>0</v>
      </c>
      <c r="Y409">
        <v>1.571</v>
      </c>
      <c r="Z409">
        <v>1.571</v>
      </c>
    </row>
    <row r="410" spans="1:26" x14ac:dyDescent="0.25">
      <c r="A410" t="s">
        <v>156</v>
      </c>
      <c r="B410">
        <v>1</v>
      </c>
      <c r="C410" t="s">
        <v>573</v>
      </c>
      <c r="D410" t="s">
        <v>5070</v>
      </c>
      <c r="E410">
        <v>0</v>
      </c>
      <c r="F410">
        <v>0</v>
      </c>
      <c r="G410">
        <v>0</v>
      </c>
      <c r="H410">
        <v>0</v>
      </c>
      <c r="I410">
        <v>0</v>
      </c>
      <c r="J410">
        <v>0</v>
      </c>
      <c r="K410">
        <v>0</v>
      </c>
      <c r="L410">
        <v>0</v>
      </c>
      <c r="M410">
        <v>0</v>
      </c>
      <c r="N410">
        <v>0</v>
      </c>
      <c r="O410">
        <v>0</v>
      </c>
      <c r="P410">
        <v>0</v>
      </c>
      <c r="Q410">
        <v>0</v>
      </c>
      <c r="R410">
        <v>0</v>
      </c>
      <c r="S410" t="s">
        <v>7</v>
      </c>
      <c r="T410" t="s">
        <v>7</v>
      </c>
      <c r="U410" t="s">
        <v>70</v>
      </c>
      <c r="V410">
        <v>6</v>
      </c>
      <c r="W410" t="s">
        <v>4501</v>
      </c>
      <c r="X410">
        <v>0</v>
      </c>
      <c r="Y410">
        <v>2.5840000000000001</v>
      </c>
      <c r="Z410">
        <v>2.5840000000000001</v>
      </c>
    </row>
    <row r="411" spans="1:26" x14ac:dyDescent="0.25">
      <c r="A411" t="s">
        <v>156</v>
      </c>
      <c r="B411">
        <v>1</v>
      </c>
      <c r="C411" t="s">
        <v>574</v>
      </c>
      <c r="D411" t="s">
        <v>5070</v>
      </c>
      <c r="E411">
        <v>0</v>
      </c>
      <c r="F411">
        <v>0</v>
      </c>
      <c r="G411">
        <v>0</v>
      </c>
      <c r="H411">
        <v>0</v>
      </c>
      <c r="I411">
        <v>0</v>
      </c>
      <c r="J411">
        <v>0</v>
      </c>
      <c r="K411">
        <v>0</v>
      </c>
      <c r="L411">
        <v>0</v>
      </c>
      <c r="M411">
        <v>0</v>
      </c>
      <c r="N411">
        <v>0</v>
      </c>
      <c r="O411">
        <v>0</v>
      </c>
      <c r="P411">
        <v>0</v>
      </c>
      <c r="Q411">
        <v>0</v>
      </c>
      <c r="R411">
        <v>0</v>
      </c>
      <c r="S411" t="s">
        <v>7</v>
      </c>
      <c r="T411" t="s">
        <v>7</v>
      </c>
      <c r="U411" t="s">
        <v>70</v>
      </c>
      <c r="V411">
        <v>6</v>
      </c>
      <c r="W411" t="s">
        <v>4501</v>
      </c>
      <c r="X411">
        <v>0</v>
      </c>
      <c r="Y411">
        <v>1.8069999999999999</v>
      </c>
      <c r="Z411">
        <v>1.8069999999999999</v>
      </c>
    </row>
    <row r="412" spans="1:26" x14ac:dyDescent="0.25">
      <c r="A412" t="s">
        <v>156</v>
      </c>
      <c r="B412">
        <v>1</v>
      </c>
      <c r="C412" t="s">
        <v>575</v>
      </c>
      <c r="D412" t="s">
        <v>5070</v>
      </c>
      <c r="E412">
        <v>0</v>
      </c>
      <c r="F412">
        <v>0</v>
      </c>
      <c r="G412">
        <v>0</v>
      </c>
      <c r="H412">
        <v>0</v>
      </c>
      <c r="I412">
        <v>0</v>
      </c>
      <c r="J412">
        <v>0</v>
      </c>
      <c r="K412">
        <v>0</v>
      </c>
      <c r="L412">
        <v>0</v>
      </c>
      <c r="M412">
        <v>0</v>
      </c>
      <c r="N412">
        <v>0</v>
      </c>
      <c r="O412">
        <v>0</v>
      </c>
      <c r="P412">
        <v>0</v>
      </c>
      <c r="Q412">
        <v>0</v>
      </c>
      <c r="R412">
        <v>0</v>
      </c>
      <c r="S412" t="s">
        <v>7</v>
      </c>
      <c r="T412" t="s">
        <v>7</v>
      </c>
      <c r="U412" t="s">
        <v>70</v>
      </c>
      <c r="V412">
        <v>6</v>
      </c>
      <c r="W412" t="s">
        <v>4501</v>
      </c>
      <c r="X412">
        <v>0</v>
      </c>
      <c r="Y412">
        <v>2.5390000000000001</v>
      </c>
      <c r="Z412">
        <v>2.5390000000000001</v>
      </c>
    </row>
    <row r="413" spans="1:26" x14ac:dyDescent="0.25">
      <c r="A413" t="s">
        <v>156</v>
      </c>
      <c r="B413">
        <v>1</v>
      </c>
      <c r="C413" t="s">
        <v>576</v>
      </c>
      <c r="D413" t="s">
        <v>5070</v>
      </c>
      <c r="E413">
        <v>33</v>
      </c>
      <c r="F413">
        <v>31</v>
      </c>
      <c r="G413">
        <v>34</v>
      </c>
      <c r="H413">
        <v>33</v>
      </c>
      <c r="I413">
        <v>32</v>
      </c>
      <c r="J413">
        <v>34</v>
      </c>
      <c r="K413">
        <v>0</v>
      </c>
      <c r="L413">
        <v>0</v>
      </c>
      <c r="M413">
        <v>0</v>
      </c>
      <c r="N413">
        <v>0</v>
      </c>
      <c r="O413">
        <v>0</v>
      </c>
      <c r="P413">
        <v>0</v>
      </c>
      <c r="Q413">
        <v>3.2833333333333337</v>
      </c>
      <c r="R413">
        <v>4.3219173333333325</v>
      </c>
      <c r="S413" t="s">
        <v>5</v>
      </c>
      <c r="T413" t="s">
        <v>78</v>
      </c>
      <c r="U413" t="s">
        <v>70</v>
      </c>
      <c r="V413">
        <v>5</v>
      </c>
      <c r="W413" t="s">
        <v>4501</v>
      </c>
      <c r="X413">
        <v>0.86438346666666654</v>
      </c>
      <c r="Y413">
        <v>0</v>
      </c>
      <c r="Z413">
        <v>4.3219173333333325</v>
      </c>
    </row>
    <row r="414" spans="1:26" x14ac:dyDescent="0.25">
      <c r="A414" t="s">
        <v>156</v>
      </c>
      <c r="B414">
        <v>1</v>
      </c>
      <c r="C414" t="s">
        <v>577</v>
      </c>
      <c r="D414" t="s">
        <v>5070</v>
      </c>
      <c r="E414">
        <v>0</v>
      </c>
      <c r="F414">
        <v>0</v>
      </c>
      <c r="G414">
        <v>0</v>
      </c>
      <c r="H414">
        <v>0</v>
      </c>
      <c r="I414">
        <v>0</v>
      </c>
      <c r="J414">
        <v>0</v>
      </c>
      <c r="K414">
        <v>0</v>
      </c>
      <c r="L414">
        <v>0</v>
      </c>
      <c r="M414">
        <v>0</v>
      </c>
      <c r="N414">
        <v>0</v>
      </c>
      <c r="O414">
        <v>0</v>
      </c>
      <c r="P414">
        <v>0</v>
      </c>
      <c r="Q414">
        <v>0</v>
      </c>
      <c r="R414">
        <v>0</v>
      </c>
      <c r="S414" t="s">
        <v>7</v>
      </c>
      <c r="T414" t="s">
        <v>7</v>
      </c>
      <c r="U414" t="s">
        <v>70</v>
      </c>
      <c r="V414">
        <v>6</v>
      </c>
      <c r="W414" t="s">
        <v>4501</v>
      </c>
      <c r="X414">
        <v>0</v>
      </c>
      <c r="Y414">
        <v>1.0740000000000001</v>
      </c>
      <c r="Z414">
        <v>1.0740000000000001</v>
      </c>
    </row>
    <row r="415" spans="1:26" x14ac:dyDescent="0.25">
      <c r="A415" t="s">
        <v>156</v>
      </c>
      <c r="B415">
        <v>1</v>
      </c>
      <c r="C415" t="s">
        <v>578</v>
      </c>
      <c r="D415" t="s">
        <v>5070</v>
      </c>
      <c r="E415">
        <v>0</v>
      </c>
      <c r="F415">
        <v>0</v>
      </c>
      <c r="G415">
        <v>0</v>
      </c>
      <c r="H415">
        <v>0</v>
      </c>
      <c r="I415">
        <v>0</v>
      </c>
      <c r="J415">
        <v>0</v>
      </c>
      <c r="K415">
        <v>0</v>
      </c>
      <c r="L415">
        <v>0</v>
      </c>
      <c r="M415">
        <v>0</v>
      </c>
      <c r="N415">
        <v>0</v>
      </c>
      <c r="O415">
        <v>0</v>
      </c>
      <c r="P415">
        <v>0</v>
      </c>
      <c r="Q415">
        <v>0</v>
      </c>
      <c r="R415">
        <v>0</v>
      </c>
      <c r="S415" t="s">
        <v>7</v>
      </c>
      <c r="T415" t="s">
        <v>7</v>
      </c>
      <c r="U415" t="s">
        <v>70</v>
      </c>
      <c r="V415">
        <v>6</v>
      </c>
      <c r="W415" t="s">
        <v>4501</v>
      </c>
      <c r="X415">
        <v>0</v>
      </c>
      <c r="Y415">
        <v>1.446</v>
      </c>
      <c r="Z415">
        <v>1.446</v>
      </c>
    </row>
    <row r="416" spans="1:26" x14ac:dyDescent="0.25">
      <c r="A416" t="s">
        <v>156</v>
      </c>
      <c r="B416">
        <v>1</v>
      </c>
      <c r="C416" t="s">
        <v>579</v>
      </c>
      <c r="D416" t="s">
        <v>5070</v>
      </c>
      <c r="E416">
        <v>0</v>
      </c>
      <c r="F416">
        <v>0</v>
      </c>
      <c r="G416">
        <v>0</v>
      </c>
      <c r="H416">
        <v>0</v>
      </c>
      <c r="I416">
        <v>0</v>
      </c>
      <c r="J416">
        <v>0</v>
      </c>
      <c r="K416">
        <v>0</v>
      </c>
      <c r="L416">
        <v>0</v>
      </c>
      <c r="M416">
        <v>0</v>
      </c>
      <c r="N416">
        <v>0</v>
      </c>
      <c r="O416">
        <v>0</v>
      </c>
      <c r="P416">
        <v>0</v>
      </c>
      <c r="Q416">
        <v>0</v>
      </c>
      <c r="R416">
        <v>0</v>
      </c>
      <c r="S416" t="s">
        <v>7</v>
      </c>
      <c r="T416" t="s">
        <v>7</v>
      </c>
      <c r="U416" t="s">
        <v>70</v>
      </c>
      <c r="V416">
        <v>6</v>
      </c>
      <c r="W416" t="s">
        <v>4501</v>
      </c>
      <c r="X416">
        <v>0</v>
      </c>
      <c r="Y416">
        <v>2.343</v>
      </c>
      <c r="Z416">
        <v>2.343</v>
      </c>
    </row>
    <row r="417" spans="1:26" x14ac:dyDescent="0.25">
      <c r="A417" t="s">
        <v>156</v>
      </c>
      <c r="B417">
        <v>1</v>
      </c>
      <c r="C417" t="s">
        <v>580</v>
      </c>
      <c r="D417" t="s">
        <v>5070</v>
      </c>
      <c r="E417">
        <v>0</v>
      </c>
      <c r="F417">
        <v>0</v>
      </c>
      <c r="G417">
        <v>0</v>
      </c>
      <c r="H417">
        <v>0</v>
      </c>
      <c r="I417">
        <v>0</v>
      </c>
      <c r="J417">
        <v>0</v>
      </c>
      <c r="K417">
        <v>0</v>
      </c>
      <c r="L417">
        <v>0</v>
      </c>
      <c r="M417">
        <v>0</v>
      </c>
      <c r="N417">
        <v>0</v>
      </c>
      <c r="O417">
        <v>0</v>
      </c>
      <c r="P417">
        <v>0</v>
      </c>
      <c r="Q417">
        <v>0</v>
      </c>
      <c r="R417">
        <v>0</v>
      </c>
      <c r="S417" t="s">
        <v>7</v>
      </c>
      <c r="T417" t="s">
        <v>7</v>
      </c>
      <c r="U417" t="s">
        <v>70</v>
      </c>
      <c r="V417">
        <v>6</v>
      </c>
      <c r="W417" t="s">
        <v>4501</v>
      </c>
      <c r="X417">
        <v>0</v>
      </c>
      <c r="Y417">
        <v>2.7280000000000002</v>
      </c>
      <c r="Z417">
        <v>2.7280000000000002</v>
      </c>
    </row>
    <row r="418" spans="1:26" x14ac:dyDescent="0.25">
      <c r="A418" t="s">
        <v>156</v>
      </c>
      <c r="B418">
        <v>1</v>
      </c>
      <c r="C418" t="s">
        <v>581</v>
      </c>
      <c r="D418" t="s">
        <v>5070</v>
      </c>
      <c r="E418">
        <v>0</v>
      </c>
      <c r="F418">
        <v>0</v>
      </c>
      <c r="G418">
        <v>0</v>
      </c>
      <c r="H418">
        <v>0</v>
      </c>
      <c r="I418">
        <v>0</v>
      </c>
      <c r="J418">
        <v>0</v>
      </c>
      <c r="K418">
        <v>0</v>
      </c>
      <c r="L418">
        <v>0</v>
      </c>
      <c r="M418">
        <v>0</v>
      </c>
      <c r="N418">
        <v>0</v>
      </c>
      <c r="O418">
        <v>0</v>
      </c>
      <c r="P418">
        <v>0</v>
      </c>
      <c r="Q418">
        <v>0</v>
      </c>
      <c r="R418">
        <v>0</v>
      </c>
      <c r="S418" t="s">
        <v>7</v>
      </c>
      <c r="T418" t="s">
        <v>7</v>
      </c>
      <c r="U418" t="s">
        <v>70</v>
      </c>
      <c r="V418">
        <v>6</v>
      </c>
      <c r="W418" t="s">
        <v>4501</v>
      </c>
      <c r="X418">
        <v>0</v>
      </c>
      <c r="Y418">
        <v>2.0819999999999999</v>
      </c>
      <c r="Z418">
        <v>2.0819999999999999</v>
      </c>
    </row>
    <row r="419" spans="1:26" x14ac:dyDescent="0.25">
      <c r="A419" t="s">
        <v>156</v>
      </c>
      <c r="B419">
        <v>1</v>
      </c>
      <c r="C419" t="s">
        <v>582</v>
      </c>
      <c r="D419" t="s">
        <v>5070</v>
      </c>
      <c r="E419">
        <v>92</v>
      </c>
      <c r="F419">
        <v>69</v>
      </c>
      <c r="G419">
        <v>79</v>
      </c>
      <c r="H419">
        <v>92</v>
      </c>
      <c r="I419">
        <v>67</v>
      </c>
      <c r="J419">
        <v>82</v>
      </c>
      <c r="K419">
        <v>0</v>
      </c>
      <c r="L419">
        <v>0</v>
      </c>
      <c r="M419">
        <v>0</v>
      </c>
      <c r="N419">
        <v>0</v>
      </c>
      <c r="O419">
        <v>0</v>
      </c>
      <c r="P419">
        <v>0</v>
      </c>
      <c r="Q419">
        <v>8.0166666666666675</v>
      </c>
      <c r="R419">
        <v>10.552498666666667</v>
      </c>
      <c r="S419" t="s">
        <v>6</v>
      </c>
      <c r="T419" t="s">
        <v>3</v>
      </c>
      <c r="U419" t="s">
        <v>70</v>
      </c>
      <c r="V419">
        <v>20</v>
      </c>
      <c r="W419" t="s">
        <v>4502</v>
      </c>
      <c r="X419">
        <v>0.52762493333333338</v>
      </c>
      <c r="Y419">
        <v>0</v>
      </c>
      <c r="Z419">
        <v>10.552498666666668</v>
      </c>
    </row>
    <row r="420" spans="1:26" x14ac:dyDescent="0.25">
      <c r="A420" t="s">
        <v>156</v>
      </c>
      <c r="B420">
        <v>1</v>
      </c>
      <c r="C420" t="s">
        <v>583</v>
      </c>
      <c r="D420" t="s">
        <v>5070</v>
      </c>
      <c r="E420">
        <v>93</v>
      </c>
      <c r="F420">
        <v>67</v>
      </c>
      <c r="G420">
        <v>99</v>
      </c>
      <c r="H420">
        <v>93</v>
      </c>
      <c r="I420">
        <v>69</v>
      </c>
      <c r="J420">
        <v>110</v>
      </c>
      <c r="K420">
        <v>0</v>
      </c>
      <c r="L420">
        <v>0</v>
      </c>
      <c r="M420">
        <v>0</v>
      </c>
      <c r="N420">
        <v>0</v>
      </c>
      <c r="O420">
        <v>0</v>
      </c>
      <c r="P420">
        <v>0</v>
      </c>
      <c r="Q420">
        <v>8.85</v>
      </c>
      <c r="R420">
        <v>11.649431999999999</v>
      </c>
      <c r="S420" t="s">
        <v>6</v>
      </c>
      <c r="T420" t="s">
        <v>3</v>
      </c>
      <c r="U420" t="s">
        <v>70</v>
      </c>
      <c r="V420">
        <v>20</v>
      </c>
      <c r="W420" t="s">
        <v>4502</v>
      </c>
      <c r="X420">
        <v>0.58247159999999998</v>
      </c>
      <c r="Y420">
        <v>0</v>
      </c>
      <c r="Z420">
        <v>11.649431999999999</v>
      </c>
    </row>
    <row r="421" spans="1:26" x14ac:dyDescent="0.25">
      <c r="A421" t="s">
        <v>156</v>
      </c>
      <c r="B421">
        <v>1</v>
      </c>
      <c r="C421" t="s">
        <v>584</v>
      </c>
      <c r="D421" t="s">
        <v>5070</v>
      </c>
      <c r="E421">
        <v>110</v>
      </c>
      <c r="F421">
        <v>84</v>
      </c>
      <c r="G421">
        <v>85</v>
      </c>
      <c r="H421">
        <v>76</v>
      </c>
      <c r="I421">
        <v>86</v>
      </c>
      <c r="J421">
        <v>86</v>
      </c>
      <c r="K421">
        <v>0</v>
      </c>
      <c r="L421">
        <v>0</v>
      </c>
      <c r="M421">
        <v>0</v>
      </c>
      <c r="N421">
        <v>0</v>
      </c>
      <c r="O421">
        <v>0</v>
      </c>
      <c r="P421">
        <v>0</v>
      </c>
      <c r="Q421">
        <v>8.7833333333333332</v>
      </c>
      <c r="R421">
        <v>11.561677333333336</v>
      </c>
      <c r="S421" t="s">
        <v>6</v>
      </c>
      <c r="T421" t="s">
        <v>3</v>
      </c>
      <c r="U421" t="s">
        <v>70</v>
      </c>
      <c r="V421">
        <v>20</v>
      </c>
      <c r="W421" t="s">
        <v>4502</v>
      </c>
      <c r="X421">
        <v>0.57808386666666678</v>
      </c>
      <c r="Y421">
        <v>0</v>
      </c>
      <c r="Z421">
        <v>11.561677333333336</v>
      </c>
    </row>
    <row r="422" spans="1:26" x14ac:dyDescent="0.25">
      <c r="A422" t="s">
        <v>156</v>
      </c>
      <c r="B422">
        <v>1</v>
      </c>
      <c r="C422" t="s">
        <v>585</v>
      </c>
      <c r="D422" t="s">
        <v>5070</v>
      </c>
      <c r="E422">
        <v>72</v>
      </c>
      <c r="F422">
        <v>53</v>
      </c>
      <c r="G422">
        <v>55</v>
      </c>
      <c r="H422">
        <v>71</v>
      </c>
      <c r="I422">
        <v>52</v>
      </c>
      <c r="J422">
        <v>54</v>
      </c>
      <c r="K422">
        <v>0</v>
      </c>
      <c r="L422">
        <v>0</v>
      </c>
      <c r="M422">
        <v>0</v>
      </c>
      <c r="N422">
        <v>0</v>
      </c>
      <c r="O422">
        <v>0</v>
      </c>
      <c r="P422">
        <v>0</v>
      </c>
      <c r="Q422">
        <v>5.95</v>
      </c>
      <c r="R422">
        <v>7.8321039999999993</v>
      </c>
      <c r="S422" t="s">
        <v>6</v>
      </c>
      <c r="T422" t="s">
        <v>3</v>
      </c>
      <c r="U422" t="s">
        <v>70</v>
      </c>
      <c r="V422">
        <v>20</v>
      </c>
      <c r="W422" t="s">
        <v>4502</v>
      </c>
      <c r="X422">
        <v>0.39160519999999999</v>
      </c>
      <c r="Y422">
        <v>0</v>
      </c>
      <c r="Z422">
        <v>7.8321040000000002</v>
      </c>
    </row>
    <row r="423" spans="1:26" x14ac:dyDescent="0.25">
      <c r="A423" t="s">
        <v>156</v>
      </c>
      <c r="B423">
        <v>1</v>
      </c>
      <c r="C423" t="s">
        <v>586</v>
      </c>
      <c r="D423" t="s">
        <v>5070</v>
      </c>
      <c r="E423">
        <v>0</v>
      </c>
      <c r="F423">
        <v>0</v>
      </c>
      <c r="G423">
        <v>0</v>
      </c>
      <c r="H423">
        <v>0</v>
      </c>
      <c r="I423">
        <v>0</v>
      </c>
      <c r="J423">
        <v>0</v>
      </c>
      <c r="K423">
        <v>0</v>
      </c>
      <c r="L423">
        <v>0</v>
      </c>
      <c r="M423">
        <v>0</v>
      </c>
      <c r="N423">
        <v>0</v>
      </c>
      <c r="O423">
        <v>0</v>
      </c>
      <c r="P423">
        <v>0</v>
      </c>
      <c r="Q423">
        <v>0</v>
      </c>
      <c r="R423">
        <v>0</v>
      </c>
      <c r="S423" t="s">
        <v>10</v>
      </c>
      <c r="T423" t="s">
        <v>10</v>
      </c>
      <c r="U423" t="s">
        <v>92</v>
      </c>
      <c r="V423">
        <v>0</v>
      </c>
      <c r="W423" t="s">
        <v>4502</v>
      </c>
      <c r="X423">
        <v>0</v>
      </c>
      <c r="Y423">
        <v>0</v>
      </c>
      <c r="Z423">
        <v>0</v>
      </c>
    </row>
    <row r="424" spans="1:26" x14ac:dyDescent="0.25">
      <c r="A424" t="s">
        <v>156</v>
      </c>
      <c r="B424">
        <v>1</v>
      </c>
      <c r="C424" t="s">
        <v>587</v>
      </c>
      <c r="D424" t="s">
        <v>5070</v>
      </c>
      <c r="E424">
        <v>0</v>
      </c>
      <c r="F424">
        <v>0</v>
      </c>
      <c r="G424">
        <v>0</v>
      </c>
      <c r="H424">
        <v>0</v>
      </c>
      <c r="I424">
        <v>0</v>
      </c>
      <c r="J424">
        <v>0</v>
      </c>
      <c r="K424">
        <v>0</v>
      </c>
      <c r="L424">
        <v>0</v>
      </c>
      <c r="M424">
        <v>0</v>
      </c>
      <c r="N424">
        <v>0</v>
      </c>
      <c r="O424">
        <v>0</v>
      </c>
      <c r="P424">
        <v>0</v>
      </c>
      <c r="Q424">
        <v>0</v>
      </c>
      <c r="R424">
        <v>0</v>
      </c>
      <c r="S424" t="s">
        <v>10</v>
      </c>
      <c r="T424" t="s">
        <v>10</v>
      </c>
      <c r="U424" t="s">
        <v>92</v>
      </c>
      <c r="V424">
        <v>0</v>
      </c>
      <c r="W424" t="s">
        <v>4502</v>
      </c>
      <c r="X424">
        <v>0</v>
      </c>
      <c r="Y424">
        <v>0</v>
      </c>
      <c r="Z424">
        <v>0</v>
      </c>
    </row>
    <row r="425" spans="1:26" x14ac:dyDescent="0.25">
      <c r="A425" t="s">
        <v>156</v>
      </c>
      <c r="B425">
        <v>1</v>
      </c>
      <c r="C425" t="s">
        <v>588</v>
      </c>
      <c r="D425" t="s">
        <v>5070</v>
      </c>
      <c r="E425">
        <v>0</v>
      </c>
      <c r="F425">
        <v>0</v>
      </c>
      <c r="G425">
        <v>0</v>
      </c>
      <c r="H425">
        <v>0</v>
      </c>
      <c r="I425">
        <v>0</v>
      </c>
      <c r="J425">
        <v>0</v>
      </c>
      <c r="K425">
        <v>0</v>
      </c>
      <c r="L425">
        <v>0</v>
      </c>
      <c r="M425">
        <v>0</v>
      </c>
      <c r="N425">
        <v>0</v>
      </c>
      <c r="O425">
        <v>0</v>
      </c>
      <c r="P425">
        <v>0</v>
      </c>
      <c r="Q425">
        <v>0</v>
      </c>
      <c r="R425">
        <v>0</v>
      </c>
      <c r="S425" t="s">
        <v>10</v>
      </c>
      <c r="T425" t="s">
        <v>10</v>
      </c>
      <c r="U425" t="s">
        <v>92</v>
      </c>
      <c r="V425">
        <v>0</v>
      </c>
      <c r="W425" t="s">
        <v>4502</v>
      </c>
      <c r="X425">
        <v>0</v>
      </c>
      <c r="Y425">
        <v>0</v>
      </c>
      <c r="Z425">
        <v>0</v>
      </c>
    </row>
    <row r="426" spans="1:26" x14ac:dyDescent="0.25">
      <c r="A426" t="s">
        <v>156</v>
      </c>
      <c r="B426">
        <v>1</v>
      </c>
      <c r="C426" t="s">
        <v>589</v>
      </c>
      <c r="D426" t="s">
        <v>5070</v>
      </c>
      <c r="E426">
        <v>0</v>
      </c>
      <c r="F426">
        <v>0</v>
      </c>
      <c r="G426">
        <v>0</v>
      </c>
      <c r="H426">
        <v>0</v>
      </c>
      <c r="I426">
        <v>0</v>
      </c>
      <c r="J426">
        <v>0</v>
      </c>
      <c r="K426">
        <v>0</v>
      </c>
      <c r="L426">
        <v>0</v>
      </c>
      <c r="M426">
        <v>0</v>
      </c>
      <c r="N426">
        <v>0</v>
      </c>
      <c r="O426">
        <v>0</v>
      </c>
      <c r="P426">
        <v>0</v>
      </c>
      <c r="Q426">
        <v>0</v>
      </c>
      <c r="R426">
        <v>0</v>
      </c>
      <c r="S426" t="s">
        <v>6</v>
      </c>
      <c r="T426" t="s">
        <v>87</v>
      </c>
      <c r="U426" t="s">
        <v>100</v>
      </c>
      <c r="V426">
        <v>14</v>
      </c>
      <c r="W426" t="s">
        <v>4502</v>
      </c>
      <c r="X426">
        <v>0</v>
      </c>
      <c r="Y426">
        <v>0</v>
      </c>
      <c r="Z426">
        <v>0</v>
      </c>
    </row>
    <row r="427" spans="1:26" x14ac:dyDescent="0.25">
      <c r="A427" t="s">
        <v>156</v>
      </c>
      <c r="B427">
        <v>1</v>
      </c>
      <c r="C427" t="s">
        <v>590</v>
      </c>
      <c r="D427" t="s">
        <v>5070</v>
      </c>
      <c r="E427">
        <v>0</v>
      </c>
      <c r="F427">
        <v>0</v>
      </c>
      <c r="G427">
        <v>0</v>
      </c>
      <c r="H427">
        <v>0</v>
      </c>
      <c r="I427">
        <v>0</v>
      </c>
      <c r="J427">
        <v>0</v>
      </c>
      <c r="K427">
        <v>0</v>
      </c>
      <c r="L427">
        <v>0</v>
      </c>
      <c r="M427">
        <v>0</v>
      </c>
      <c r="N427">
        <v>0</v>
      </c>
      <c r="O427">
        <v>0</v>
      </c>
      <c r="P427">
        <v>0</v>
      </c>
      <c r="Q427">
        <v>0</v>
      </c>
      <c r="R427">
        <v>0</v>
      </c>
      <c r="S427" t="s">
        <v>6</v>
      </c>
      <c r="T427" t="s">
        <v>87</v>
      </c>
      <c r="U427" t="s">
        <v>100</v>
      </c>
      <c r="V427">
        <v>14</v>
      </c>
      <c r="W427" t="s">
        <v>4502</v>
      </c>
      <c r="X427">
        <v>0</v>
      </c>
      <c r="Y427">
        <v>0</v>
      </c>
      <c r="Z427">
        <v>0</v>
      </c>
    </row>
    <row r="428" spans="1:26" x14ac:dyDescent="0.25">
      <c r="A428" t="s">
        <v>156</v>
      </c>
      <c r="B428">
        <v>1</v>
      </c>
      <c r="C428" t="s">
        <v>591</v>
      </c>
      <c r="D428" t="s">
        <v>5070</v>
      </c>
      <c r="E428">
        <v>0</v>
      </c>
      <c r="F428">
        <v>0</v>
      </c>
      <c r="G428">
        <v>0</v>
      </c>
      <c r="H428">
        <v>0</v>
      </c>
      <c r="I428">
        <v>0</v>
      </c>
      <c r="J428">
        <v>0</v>
      </c>
      <c r="K428">
        <v>0</v>
      </c>
      <c r="L428">
        <v>0</v>
      </c>
      <c r="M428">
        <v>0</v>
      </c>
      <c r="N428">
        <v>0</v>
      </c>
      <c r="O428">
        <v>0</v>
      </c>
      <c r="P428">
        <v>0</v>
      </c>
      <c r="Q428">
        <v>0</v>
      </c>
      <c r="R428">
        <v>0</v>
      </c>
      <c r="S428" t="s">
        <v>6</v>
      </c>
      <c r="T428" t="s">
        <v>87</v>
      </c>
      <c r="U428" t="s">
        <v>100</v>
      </c>
      <c r="V428">
        <v>14</v>
      </c>
      <c r="W428" t="s">
        <v>4502</v>
      </c>
      <c r="X428">
        <v>0</v>
      </c>
      <c r="Y428">
        <v>0</v>
      </c>
      <c r="Z428">
        <v>0</v>
      </c>
    </row>
    <row r="429" spans="1:26" x14ac:dyDescent="0.25">
      <c r="A429" t="s">
        <v>156</v>
      </c>
      <c r="B429">
        <v>1</v>
      </c>
      <c r="C429" t="s">
        <v>592</v>
      </c>
      <c r="D429" t="s">
        <v>5070</v>
      </c>
      <c r="E429">
        <v>0</v>
      </c>
      <c r="F429">
        <v>0</v>
      </c>
      <c r="G429">
        <v>0</v>
      </c>
      <c r="H429">
        <v>0</v>
      </c>
      <c r="I429">
        <v>0</v>
      </c>
      <c r="J429">
        <v>0</v>
      </c>
      <c r="K429">
        <v>0</v>
      </c>
      <c r="L429">
        <v>0</v>
      </c>
      <c r="M429">
        <v>0</v>
      </c>
      <c r="N429">
        <v>0</v>
      </c>
      <c r="O429">
        <v>0</v>
      </c>
      <c r="P429">
        <v>0</v>
      </c>
      <c r="Q429">
        <v>0</v>
      </c>
      <c r="R429">
        <v>0</v>
      </c>
      <c r="S429" t="s">
        <v>6</v>
      </c>
      <c r="T429" t="s">
        <v>87</v>
      </c>
      <c r="U429" t="s">
        <v>100</v>
      </c>
      <c r="V429">
        <v>14</v>
      </c>
      <c r="W429" t="s">
        <v>4502</v>
      </c>
      <c r="X429">
        <v>0</v>
      </c>
      <c r="Y429">
        <v>0</v>
      </c>
      <c r="Z429">
        <v>0</v>
      </c>
    </row>
    <row r="430" spans="1:26" x14ac:dyDescent="0.25">
      <c r="A430" t="s">
        <v>156</v>
      </c>
      <c r="B430">
        <v>1</v>
      </c>
      <c r="C430" t="s">
        <v>593</v>
      </c>
      <c r="D430" t="s">
        <v>5070</v>
      </c>
      <c r="E430">
        <v>0</v>
      </c>
      <c r="F430">
        <v>0</v>
      </c>
      <c r="G430">
        <v>0</v>
      </c>
      <c r="H430">
        <v>0</v>
      </c>
      <c r="I430">
        <v>0</v>
      </c>
      <c r="J430">
        <v>0</v>
      </c>
      <c r="K430">
        <v>0</v>
      </c>
      <c r="L430">
        <v>0</v>
      </c>
      <c r="M430">
        <v>0</v>
      </c>
      <c r="N430">
        <v>0</v>
      </c>
      <c r="O430">
        <v>0</v>
      </c>
      <c r="P430">
        <v>0</v>
      </c>
      <c r="Q430">
        <v>0</v>
      </c>
      <c r="R430">
        <v>0</v>
      </c>
      <c r="S430" t="s">
        <v>5</v>
      </c>
      <c r="T430" t="s">
        <v>97</v>
      </c>
      <c r="U430" t="s">
        <v>70</v>
      </c>
      <c r="V430">
        <v>6</v>
      </c>
      <c r="W430" t="s">
        <v>4503</v>
      </c>
      <c r="X430">
        <v>0</v>
      </c>
      <c r="Y430">
        <v>0</v>
      </c>
      <c r="Z430">
        <v>0</v>
      </c>
    </row>
    <row r="431" spans="1:26" x14ac:dyDescent="0.25">
      <c r="A431" t="s">
        <v>156</v>
      </c>
      <c r="B431">
        <v>1</v>
      </c>
      <c r="C431" t="s">
        <v>594</v>
      </c>
      <c r="D431" t="s">
        <v>5070</v>
      </c>
      <c r="E431">
        <v>0</v>
      </c>
      <c r="F431">
        <v>0</v>
      </c>
      <c r="G431">
        <v>0</v>
      </c>
      <c r="H431">
        <v>0</v>
      </c>
      <c r="I431">
        <v>0</v>
      </c>
      <c r="J431">
        <v>0</v>
      </c>
      <c r="K431">
        <v>0</v>
      </c>
      <c r="L431">
        <v>0</v>
      </c>
      <c r="M431">
        <v>0</v>
      </c>
      <c r="N431">
        <v>0</v>
      </c>
      <c r="O431">
        <v>0</v>
      </c>
      <c r="P431">
        <v>0</v>
      </c>
      <c r="Q431">
        <v>0</v>
      </c>
      <c r="R431">
        <v>0</v>
      </c>
      <c r="S431" t="s">
        <v>5</v>
      </c>
      <c r="T431" t="s">
        <v>98</v>
      </c>
      <c r="U431" t="s">
        <v>70</v>
      </c>
      <c r="V431">
        <v>6</v>
      </c>
      <c r="W431" t="s">
        <v>4503</v>
      </c>
      <c r="X431">
        <v>0</v>
      </c>
      <c r="Y431">
        <v>0</v>
      </c>
      <c r="Z431">
        <v>0</v>
      </c>
    </row>
    <row r="432" spans="1:26" x14ac:dyDescent="0.25">
      <c r="A432" t="s">
        <v>156</v>
      </c>
      <c r="B432">
        <v>1</v>
      </c>
      <c r="C432" t="s">
        <v>595</v>
      </c>
      <c r="D432" t="s">
        <v>5070</v>
      </c>
      <c r="E432">
        <v>30</v>
      </c>
      <c r="F432">
        <v>17</v>
      </c>
      <c r="G432">
        <v>32</v>
      </c>
      <c r="H432">
        <v>30</v>
      </c>
      <c r="I432">
        <v>14</v>
      </c>
      <c r="J432">
        <v>32</v>
      </c>
      <c r="K432">
        <v>0</v>
      </c>
      <c r="L432">
        <v>0</v>
      </c>
      <c r="M432">
        <v>0</v>
      </c>
      <c r="N432">
        <v>0</v>
      </c>
      <c r="O432">
        <v>0</v>
      </c>
      <c r="P432">
        <v>0</v>
      </c>
      <c r="Q432">
        <v>2.583333333333333</v>
      </c>
      <c r="R432">
        <v>3.4004933333333329</v>
      </c>
      <c r="S432" t="s">
        <v>5</v>
      </c>
      <c r="T432" t="s">
        <v>269</v>
      </c>
      <c r="U432" t="s">
        <v>70</v>
      </c>
      <c r="V432">
        <v>9.1</v>
      </c>
      <c r="W432" t="s">
        <v>4503</v>
      </c>
      <c r="X432">
        <v>0.37368058608058607</v>
      </c>
      <c r="Y432">
        <v>0</v>
      </c>
      <c r="Z432">
        <v>3.4004933333333329</v>
      </c>
    </row>
    <row r="433" spans="1:26" x14ac:dyDescent="0.25">
      <c r="A433" t="s">
        <v>156</v>
      </c>
      <c r="B433">
        <v>1</v>
      </c>
      <c r="C433" t="s">
        <v>596</v>
      </c>
      <c r="D433" t="s">
        <v>5070</v>
      </c>
      <c r="E433">
        <v>0</v>
      </c>
      <c r="F433">
        <v>0</v>
      </c>
      <c r="G433">
        <v>0</v>
      </c>
      <c r="H433">
        <v>0</v>
      </c>
      <c r="I433">
        <v>0</v>
      </c>
      <c r="J433">
        <v>0</v>
      </c>
      <c r="K433">
        <v>0</v>
      </c>
      <c r="L433">
        <v>0</v>
      </c>
      <c r="M433">
        <v>0</v>
      </c>
      <c r="N433">
        <v>0</v>
      </c>
      <c r="O433">
        <v>0</v>
      </c>
      <c r="P433">
        <v>0</v>
      </c>
      <c r="Q433">
        <v>0</v>
      </c>
      <c r="R433">
        <v>0</v>
      </c>
      <c r="S433" t="s">
        <v>5</v>
      </c>
      <c r="T433" t="s">
        <v>2</v>
      </c>
      <c r="U433" t="s">
        <v>70</v>
      </c>
      <c r="V433">
        <v>9.1</v>
      </c>
      <c r="W433" t="s">
        <v>4503</v>
      </c>
      <c r="X433">
        <v>0</v>
      </c>
      <c r="Y433">
        <v>0</v>
      </c>
      <c r="Z433">
        <v>0</v>
      </c>
    </row>
    <row r="434" spans="1:26" x14ac:dyDescent="0.25">
      <c r="A434" t="s">
        <v>156</v>
      </c>
      <c r="B434">
        <v>1</v>
      </c>
      <c r="C434" t="s">
        <v>597</v>
      </c>
      <c r="D434" t="s">
        <v>5070</v>
      </c>
      <c r="E434">
        <v>0</v>
      </c>
      <c r="F434">
        <v>0</v>
      </c>
      <c r="G434">
        <v>0</v>
      </c>
      <c r="H434">
        <v>0</v>
      </c>
      <c r="I434">
        <v>0</v>
      </c>
      <c r="J434">
        <v>0</v>
      </c>
      <c r="K434">
        <v>0</v>
      </c>
      <c r="L434">
        <v>0</v>
      </c>
      <c r="M434">
        <v>0</v>
      </c>
      <c r="N434">
        <v>0</v>
      </c>
      <c r="O434">
        <v>0</v>
      </c>
      <c r="P434">
        <v>0</v>
      </c>
      <c r="Q434">
        <v>0</v>
      </c>
      <c r="R434">
        <v>0</v>
      </c>
      <c r="S434" t="s">
        <v>5</v>
      </c>
      <c r="T434" t="s">
        <v>2</v>
      </c>
      <c r="U434" t="s">
        <v>70</v>
      </c>
      <c r="V434">
        <v>9.1</v>
      </c>
      <c r="W434" t="s">
        <v>4503</v>
      </c>
      <c r="X434">
        <v>0</v>
      </c>
      <c r="Y434">
        <v>0</v>
      </c>
      <c r="Z434">
        <v>0</v>
      </c>
    </row>
    <row r="435" spans="1:26" x14ac:dyDescent="0.25">
      <c r="A435" t="s">
        <v>156</v>
      </c>
      <c r="B435">
        <v>1</v>
      </c>
      <c r="C435" t="s">
        <v>598</v>
      </c>
      <c r="D435" t="s">
        <v>5070</v>
      </c>
      <c r="E435">
        <v>0</v>
      </c>
      <c r="F435">
        <v>0</v>
      </c>
      <c r="G435">
        <v>0</v>
      </c>
      <c r="H435">
        <v>0</v>
      </c>
      <c r="I435">
        <v>0</v>
      </c>
      <c r="J435">
        <v>0</v>
      </c>
      <c r="K435">
        <v>0</v>
      </c>
      <c r="L435">
        <v>0</v>
      </c>
      <c r="M435">
        <v>0</v>
      </c>
      <c r="N435">
        <v>0</v>
      </c>
      <c r="O435">
        <v>0</v>
      </c>
      <c r="P435">
        <v>0</v>
      </c>
      <c r="Q435">
        <v>0</v>
      </c>
      <c r="R435">
        <v>0</v>
      </c>
      <c r="S435" t="s">
        <v>5</v>
      </c>
      <c r="T435" t="s">
        <v>2</v>
      </c>
      <c r="U435" t="s">
        <v>70</v>
      </c>
      <c r="V435">
        <v>9.1</v>
      </c>
      <c r="W435" t="s">
        <v>4503</v>
      </c>
      <c r="X435">
        <v>0</v>
      </c>
      <c r="Y435">
        <v>0</v>
      </c>
      <c r="Z435">
        <v>0</v>
      </c>
    </row>
    <row r="436" spans="1:26" x14ac:dyDescent="0.25">
      <c r="A436" t="s">
        <v>156</v>
      </c>
      <c r="B436">
        <v>1</v>
      </c>
      <c r="C436" t="s">
        <v>599</v>
      </c>
      <c r="D436" t="s">
        <v>5070</v>
      </c>
      <c r="E436">
        <v>0</v>
      </c>
      <c r="F436">
        <v>0</v>
      </c>
      <c r="G436">
        <v>0</v>
      </c>
      <c r="H436">
        <v>0</v>
      </c>
      <c r="I436">
        <v>0</v>
      </c>
      <c r="J436">
        <v>0</v>
      </c>
      <c r="K436">
        <v>0</v>
      </c>
      <c r="L436">
        <v>0</v>
      </c>
      <c r="M436">
        <v>0</v>
      </c>
      <c r="N436">
        <v>0</v>
      </c>
      <c r="O436">
        <v>0</v>
      </c>
      <c r="P436">
        <v>0</v>
      </c>
      <c r="Q436">
        <v>0</v>
      </c>
      <c r="R436">
        <v>0</v>
      </c>
      <c r="S436" t="s">
        <v>5</v>
      </c>
      <c r="T436" t="s">
        <v>2</v>
      </c>
      <c r="U436" t="s">
        <v>70</v>
      </c>
      <c r="V436">
        <v>9.1</v>
      </c>
      <c r="W436" t="s">
        <v>4503</v>
      </c>
      <c r="X436">
        <v>0</v>
      </c>
      <c r="Y436">
        <v>0</v>
      </c>
      <c r="Z436">
        <v>0</v>
      </c>
    </row>
    <row r="437" spans="1:26" x14ac:dyDescent="0.25">
      <c r="A437" t="s">
        <v>156</v>
      </c>
      <c r="B437">
        <v>1</v>
      </c>
      <c r="C437" t="s">
        <v>600</v>
      </c>
      <c r="D437" t="s">
        <v>5070</v>
      </c>
      <c r="E437">
        <v>0</v>
      </c>
      <c r="F437">
        <v>0</v>
      </c>
      <c r="G437">
        <v>0</v>
      </c>
      <c r="H437">
        <v>0</v>
      </c>
      <c r="I437">
        <v>0</v>
      </c>
      <c r="J437">
        <v>0</v>
      </c>
      <c r="K437">
        <v>0</v>
      </c>
      <c r="L437">
        <v>0</v>
      </c>
      <c r="M437">
        <v>0</v>
      </c>
      <c r="N437">
        <v>0</v>
      </c>
      <c r="O437">
        <v>0</v>
      </c>
      <c r="P437">
        <v>0</v>
      </c>
      <c r="Q437">
        <v>0</v>
      </c>
      <c r="R437">
        <v>0</v>
      </c>
      <c r="S437" t="s">
        <v>5</v>
      </c>
      <c r="T437" t="s">
        <v>269</v>
      </c>
      <c r="U437" t="s">
        <v>302</v>
      </c>
      <c r="V437">
        <v>9.1</v>
      </c>
      <c r="W437" t="s">
        <v>4503</v>
      </c>
      <c r="X437">
        <v>0</v>
      </c>
      <c r="Y437">
        <v>0</v>
      </c>
      <c r="Z437">
        <v>0</v>
      </c>
    </row>
    <row r="438" spans="1:26" x14ac:dyDescent="0.25">
      <c r="A438" t="s">
        <v>156</v>
      </c>
      <c r="B438">
        <v>1</v>
      </c>
      <c r="C438" t="s">
        <v>601</v>
      </c>
      <c r="D438" t="s">
        <v>5071</v>
      </c>
      <c r="E438">
        <v>20</v>
      </c>
      <c r="F438">
        <v>0</v>
      </c>
      <c r="G438">
        <v>0</v>
      </c>
      <c r="H438">
        <v>23</v>
      </c>
      <c r="I438">
        <v>0</v>
      </c>
      <c r="J438">
        <v>0</v>
      </c>
      <c r="K438">
        <v>20</v>
      </c>
      <c r="L438">
        <v>22</v>
      </c>
      <c r="M438">
        <v>20</v>
      </c>
      <c r="N438">
        <v>26</v>
      </c>
      <c r="O438">
        <v>23</v>
      </c>
      <c r="P438">
        <v>0</v>
      </c>
      <c r="Q438">
        <v>2.2000000000000002</v>
      </c>
      <c r="R438">
        <v>5.8027773333333332</v>
      </c>
      <c r="S438" t="s">
        <v>5</v>
      </c>
      <c r="T438" t="s">
        <v>269</v>
      </c>
      <c r="U438" t="s">
        <v>70</v>
      </c>
      <c r="V438">
        <v>9.1</v>
      </c>
      <c r="W438" t="s">
        <v>4503</v>
      </c>
      <c r="X438">
        <v>0.63766783882783884</v>
      </c>
      <c r="Y438">
        <v>0</v>
      </c>
      <c r="Z438">
        <v>5.8027773333333332</v>
      </c>
    </row>
    <row r="439" spans="1:26" x14ac:dyDescent="0.25">
      <c r="A439" t="s">
        <v>156</v>
      </c>
      <c r="B439">
        <v>1</v>
      </c>
      <c r="C439" t="s">
        <v>602</v>
      </c>
      <c r="D439" t="s">
        <v>5070</v>
      </c>
      <c r="E439">
        <v>0</v>
      </c>
      <c r="F439">
        <v>0</v>
      </c>
      <c r="G439">
        <v>0</v>
      </c>
      <c r="H439">
        <v>0</v>
      </c>
      <c r="I439">
        <v>0</v>
      </c>
      <c r="J439">
        <v>0</v>
      </c>
      <c r="K439">
        <v>0</v>
      </c>
      <c r="L439">
        <v>0</v>
      </c>
      <c r="M439">
        <v>0</v>
      </c>
      <c r="N439">
        <v>0</v>
      </c>
      <c r="O439">
        <v>0</v>
      </c>
      <c r="P439">
        <v>0</v>
      </c>
      <c r="Q439">
        <v>0</v>
      </c>
      <c r="R439">
        <v>0</v>
      </c>
      <c r="S439" t="s">
        <v>5</v>
      </c>
      <c r="T439" t="s">
        <v>93</v>
      </c>
      <c r="U439" t="s">
        <v>70</v>
      </c>
      <c r="V439">
        <v>0</v>
      </c>
      <c r="W439" t="s">
        <v>4503</v>
      </c>
      <c r="X439">
        <v>0</v>
      </c>
      <c r="Y439">
        <v>0</v>
      </c>
      <c r="Z439">
        <v>0</v>
      </c>
    </row>
    <row r="440" spans="1:26" x14ac:dyDescent="0.25">
      <c r="A440" t="s">
        <v>156</v>
      </c>
      <c r="B440">
        <v>1</v>
      </c>
      <c r="C440" t="s">
        <v>603</v>
      </c>
      <c r="D440" t="s">
        <v>5070</v>
      </c>
      <c r="E440">
        <v>44</v>
      </c>
      <c r="F440">
        <v>45</v>
      </c>
      <c r="G440">
        <v>52</v>
      </c>
      <c r="H440">
        <v>54</v>
      </c>
      <c r="I440">
        <v>52</v>
      </c>
      <c r="J440">
        <v>52</v>
      </c>
      <c r="K440">
        <v>0</v>
      </c>
      <c r="L440">
        <v>0</v>
      </c>
      <c r="M440">
        <v>0</v>
      </c>
      <c r="N440">
        <v>0</v>
      </c>
      <c r="O440">
        <v>0</v>
      </c>
      <c r="P440">
        <v>0</v>
      </c>
      <c r="Q440">
        <v>4.9833333333333334</v>
      </c>
      <c r="R440">
        <v>6.5596613333333336</v>
      </c>
      <c r="S440" t="s">
        <v>8</v>
      </c>
      <c r="T440" t="s">
        <v>87</v>
      </c>
      <c r="U440" t="s">
        <v>70</v>
      </c>
      <c r="V440">
        <v>6</v>
      </c>
      <c r="W440" t="s">
        <v>4504</v>
      </c>
      <c r="X440">
        <v>1.0932768888888889</v>
      </c>
      <c r="Y440">
        <v>0</v>
      </c>
      <c r="Z440">
        <v>6.5596613333333336</v>
      </c>
    </row>
    <row r="441" spans="1:26" x14ac:dyDescent="0.25">
      <c r="A441" t="s">
        <v>156</v>
      </c>
      <c r="B441">
        <v>1</v>
      </c>
      <c r="C441" t="s">
        <v>604</v>
      </c>
      <c r="D441" t="s">
        <v>5070</v>
      </c>
      <c r="E441">
        <v>25</v>
      </c>
      <c r="F441">
        <v>49</v>
      </c>
      <c r="G441">
        <v>56</v>
      </c>
      <c r="H441">
        <v>47</v>
      </c>
      <c r="I441">
        <v>47</v>
      </c>
      <c r="J441">
        <v>62</v>
      </c>
      <c r="K441">
        <v>0</v>
      </c>
      <c r="L441">
        <v>0</v>
      </c>
      <c r="M441">
        <v>0</v>
      </c>
      <c r="N441">
        <v>0</v>
      </c>
      <c r="O441">
        <v>0</v>
      </c>
      <c r="P441">
        <v>0</v>
      </c>
      <c r="Q441">
        <v>4.7666666666666666</v>
      </c>
      <c r="R441">
        <v>6.2744586666666669</v>
      </c>
      <c r="S441" t="s">
        <v>8</v>
      </c>
      <c r="T441" t="s">
        <v>87</v>
      </c>
      <c r="U441" t="s">
        <v>70</v>
      </c>
      <c r="V441">
        <v>6</v>
      </c>
      <c r="W441" t="s">
        <v>4504</v>
      </c>
      <c r="X441">
        <v>1.0457431111111111</v>
      </c>
      <c r="Y441">
        <v>0</v>
      </c>
      <c r="Z441">
        <v>6.2744586666666669</v>
      </c>
    </row>
    <row r="442" spans="1:26" x14ac:dyDescent="0.25">
      <c r="A442" t="s">
        <v>156</v>
      </c>
      <c r="B442">
        <v>1</v>
      </c>
      <c r="C442" t="s">
        <v>605</v>
      </c>
      <c r="D442" t="s">
        <v>5070</v>
      </c>
      <c r="E442">
        <v>37</v>
      </c>
      <c r="F442">
        <v>49</v>
      </c>
      <c r="G442">
        <v>51</v>
      </c>
      <c r="H442">
        <v>37</v>
      </c>
      <c r="I442">
        <v>51</v>
      </c>
      <c r="J442">
        <v>52</v>
      </c>
      <c r="K442">
        <v>0</v>
      </c>
      <c r="L442">
        <v>0</v>
      </c>
      <c r="M442">
        <v>0</v>
      </c>
      <c r="N442">
        <v>0</v>
      </c>
      <c r="O442">
        <v>0</v>
      </c>
      <c r="P442">
        <v>0</v>
      </c>
      <c r="Q442">
        <v>4.6166666666666663</v>
      </c>
      <c r="R442">
        <v>6.0770106666666655</v>
      </c>
      <c r="S442" t="s">
        <v>8</v>
      </c>
      <c r="T442" t="s">
        <v>87</v>
      </c>
      <c r="U442" t="s">
        <v>70</v>
      </c>
      <c r="V442">
        <v>6</v>
      </c>
      <c r="W442" t="s">
        <v>4504</v>
      </c>
      <c r="X442">
        <v>1.0128351111111109</v>
      </c>
      <c r="Y442">
        <v>0</v>
      </c>
      <c r="Z442">
        <v>6.0770106666666655</v>
      </c>
    </row>
    <row r="443" spans="1:26" x14ac:dyDescent="0.25">
      <c r="A443" t="s">
        <v>156</v>
      </c>
      <c r="B443">
        <v>1</v>
      </c>
      <c r="C443" t="s">
        <v>606</v>
      </c>
      <c r="D443" t="s">
        <v>5070</v>
      </c>
      <c r="E443">
        <v>54</v>
      </c>
      <c r="F443">
        <v>47</v>
      </c>
      <c r="G443">
        <v>37</v>
      </c>
      <c r="H443">
        <v>45</v>
      </c>
      <c r="I443">
        <v>49</v>
      </c>
      <c r="J443">
        <v>31</v>
      </c>
      <c r="K443">
        <v>0</v>
      </c>
      <c r="L443">
        <v>0</v>
      </c>
      <c r="M443">
        <v>0</v>
      </c>
      <c r="N443">
        <v>0</v>
      </c>
      <c r="O443">
        <v>0</v>
      </c>
      <c r="P443">
        <v>0</v>
      </c>
      <c r="Q443">
        <v>4.3833333333333337</v>
      </c>
      <c r="R443">
        <v>5.7698693333333324</v>
      </c>
      <c r="S443" t="s">
        <v>8</v>
      </c>
      <c r="T443" t="s">
        <v>87</v>
      </c>
      <c r="U443" t="s">
        <v>70</v>
      </c>
      <c r="V443">
        <v>6</v>
      </c>
      <c r="W443" t="s">
        <v>4504</v>
      </c>
      <c r="X443">
        <v>0.96164488888888877</v>
      </c>
      <c r="Y443">
        <v>0</v>
      </c>
      <c r="Z443">
        <v>5.7698693333333324</v>
      </c>
    </row>
    <row r="444" spans="1:26" x14ac:dyDescent="0.25">
      <c r="A444" t="s">
        <v>156</v>
      </c>
      <c r="B444">
        <v>1</v>
      </c>
      <c r="C444" t="s">
        <v>607</v>
      </c>
      <c r="D444" t="s">
        <v>5070</v>
      </c>
      <c r="E444">
        <v>55</v>
      </c>
      <c r="F444">
        <v>52</v>
      </c>
      <c r="G444">
        <v>39</v>
      </c>
      <c r="H444">
        <v>44</v>
      </c>
      <c r="I444">
        <v>49</v>
      </c>
      <c r="J444">
        <v>40</v>
      </c>
      <c r="K444">
        <v>0</v>
      </c>
      <c r="L444">
        <v>0</v>
      </c>
      <c r="M444">
        <v>0</v>
      </c>
      <c r="N444">
        <v>0</v>
      </c>
      <c r="O444">
        <v>0</v>
      </c>
      <c r="P444">
        <v>0</v>
      </c>
      <c r="Q444">
        <v>4.6500000000000004</v>
      </c>
      <c r="R444">
        <v>6.120887999999999</v>
      </c>
      <c r="S444" t="s">
        <v>8</v>
      </c>
      <c r="T444" t="s">
        <v>87</v>
      </c>
      <c r="U444" t="s">
        <v>70</v>
      </c>
      <c r="V444">
        <v>6</v>
      </c>
      <c r="W444" t="s">
        <v>4504</v>
      </c>
      <c r="X444">
        <v>1.0201479999999998</v>
      </c>
      <c r="Y444">
        <v>0</v>
      </c>
      <c r="Z444">
        <v>6.120887999999999</v>
      </c>
    </row>
    <row r="445" spans="1:26" x14ac:dyDescent="0.25">
      <c r="A445" t="s">
        <v>156</v>
      </c>
      <c r="B445">
        <v>1</v>
      </c>
      <c r="C445" t="s">
        <v>608</v>
      </c>
      <c r="D445" t="s">
        <v>5070</v>
      </c>
      <c r="E445">
        <v>48</v>
      </c>
      <c r="F445">
        <v>68</v>
      </c>
      <c r="G445">
        <v>40</v>
      </c>
      <c r="H445">
        <v>48</v>
      </c>
      <c r="I445">
        <v>64</v>
      </c>
      <c r="J445">
        <v>38</v>
      </c>
      <c r="K445">
        <v>0</v>
      </c>
      <c r="L445">
        <v>0</v>
      </c>
      <c r="M445">
        <v>0</v>
      </c>
      <c r="N445">
        <v>0</v>
      </c>
      <c r="O445">
        <v>0</v>
      </c>
      <c r="P445">
        <v>0</v>
      </c>
      <c r="Q445">
        <v>5.0999999999999996</v>
      </c>
      <c r="R445">
        <v>6.7132319999999996</v>
      </c>
      <c r="S445" t="s">
        <v>8</v>
      </c>
      <c r="T445" t="s">
        <v>87</v>
      </c>
      <c r="U445" t="s">
        <v>70</v>
      </c>
      <c r="V445">
        <v>6</v>
      </c>
      <c r="W445" t="s">
        <v>4504</v>
      </c>
      <c r="X445">
        <v>1.1188719999999999</v>
      </c>
      <c r="Y445">
        <v>0</v>
      </c>
      <c r="Z445">
        <v>6.7132319999999996</v>
      </c>
    </row>
    <row r="446" spans="1:26" x14ac:dyDescent="0.25">
      <c r="A446" t="s">
        <v>156</v>
      </c>
      <c r="B446">
        <v>1</v>
      </c>
      <c r="C446" t="s">
        <v>609</v>
      </c>
      <c r="D446" t="s">
        <v>5070</v>
      </c>
      <c r="E446">
        <v>31</v>
      </c>
      <c r="F446">
        <v>61</v>
      </c>
      <c r="G446">
        <v>50</v>
      </c>
      <c r="H446">
        <v>45</v>
      </c>
      <c r="I446">
        <v>44</v>
      </c>
      <c r="J446">
        <v>52</v>
      </c>
      <c r="K446">
        <v>0</v>
      </c>
      <c r="L446">
        <v>0</v>
      </c>
      <c r="M446">
        <v>0</v>
      </c>
      <c r="N446">
        <v>0</v>
      </c>
      <c r="O446">
        <v>0</v>
      </c>
      <c r="P446">
        <v>0</v>
      </c>
      <c r="Q446">
        <v>4.7166666666666668</v>
      </c>
      <c r="R446">
        <v>6.208642666666667</v>
      </c>
      <c r="S446" t="s">
        <v>8</v>
      </c>
      <c r="T446" t="s">
        <v>87</v>
      </c>
      <c r="U446" t="s">
        <v>70</v>
      </c>
      <c r="V446">
        <v>6</v>
      </c>
      <c r="W446" t="s">
        <v>4504</v>
      </c>
      <c r="X446">
        <v>1.0347737777777779</v>
      </c>
      <c r="Y446">
        <v>0</v>
      </c>
      <c r="Z446">
        <v>6.208642666666667</v>
      </c>
    </row>
    <row r="447" spans="1:26" x14ac:dyDescent="0.25">
      <c r="A447" t="s">
        <v>156</v>
      </c>
      <c r="B447">
        <v>1</v>
      </c>
      <c r="C447" t="s">
        <v>610</v>
      </c>
      <c r="D447" t="s">
        <v>5070</v>
      </c>
      <c r="E447">
        <v>47</v>
      </c>
      <c r="F447">
        <v>50</v>
      </c>
      <c r="G447">
        <v>31</v>
      </c>
      <c r="H447">
        <v>53</v>
      </c>
      <c r="I447">
        <v>48</v>
      </c>
      <c r="J447">
        <v>34</v>
      </c>
      <c r="K447">
        <v>0</v>
      </c>
      <c r="L447">
        <v>0</v>
      </c>
      <c r="M447">
        <v>0</v>
      </c>
      <c r="N447">
        <v>0</v>
      </c>
      <c r="O447">
        <v>0</v>
      </c>
      <c r="P447">
        <v>0</v>
      </c>
      <c r="Q447">
        <v>4.3833333333333337</v>
      </c>
      <c r="R447">
        <v>5.7698693333333333</v>
      </c>
      <c r="S447" t="s">
        <v>8</v>
      </c>
      <c r="T447" t="s">
        <v>87</v>
      </c>
      <c r="U447" t="s">
        <v>70</v>
      </c>
      <c r="V447">
        <v>6</v>
      </c>
      <c r="W447" t="s">
        <v>4504</v>
      </c>
      <c r="X447">
        <v>0.96164488888888888</v>
      </c>
      <c r="Y447">
        <v>0</v>
      </c>
      <c r="Z447">
        <v>5.7698693333333333</v>
      </c>
    </row>
    <row r="448" spans="1:26" x14ac:dyDescent="0.25">
      <c r="A448" t="s">
        <v>156</v>
      </c>
      <c r="B448">
        <v>1</v>
      </c>
      <c r="C448" t="s">
        <v>611</v>
      </c>
      <c r="D448" t="s">
        <v>5070</v>
      </c>
      <c r="E448">
        <v>51</v>
      </c>
      <c r="F448">
        <v>48</v>
      </c>
      <c r="G448">
        <v>41</v>
      </c>
      <c r="H448">
        <v>49</v>
      </c>
      <c r="I448">
        <v>49</v>
      </c>
      <c r="J448">
        <v>39</v>
      </c>
      <c r="K448">
        <v>0</v>
      </c>
      <c r="L448">
        <v>0</v>
      </c>
      <c r="M448">
        <v>0</v>
      </c>
      <c r="N448">
        <v>0</v>
      </c>
      <c r="O448">
        <v>0</v>
      </c>
      <c r="P448">
        <v>0</v>
      </c>
      <c r="Q448">
        <v>4.6166666666666663</v>
      </c>
      <c r="R448">
        <v>6.0770106666666655</v>
      </c>
      <c r="S448" t="s">
        <v>8</v>
      </c>
      <c r="T448" t="s">
        <v>87</v>
      </c>
      <c r="U448" t="s">
        <v>70</v>
      </c>
      <c r="V448">
        <v>6</v>
      </c>
      <c r="W448" t="s">
        <v>4504</v>
      </c>
      <c r="X448">
        <v>1.0128351111111109</v>
      </c>
      <c r="Y448">
        <v>0</v>
      </c>
      <c r="Z448">
        <v>6.0770106666666655</v>
      </c>
    </row>
    <row r="449" spans="1:26" x14ac:dyDescent="0.25">
      <c r="A449" t="s">
        <v>156</v>
      </c>
      <c r="B449">
        <v>1</v>
      </c>
      <c r="C449" t="s">
        <v>612</v>
      </c>
      <c r="D449" t="s">
        <v>5070</v>
      </c>
      <c r="E449">
        <v>52</v>
      </c>
      <c r="F449">
        <v>48</v>
      </c>
      <c r="G449">
        <v>53</v>
      </c>
      <c r="H449">
        <v>49</v>
      </c>
      <c r="I449">
        <v>36</v>
      </c>
      <c r="J449">
        <v>54</v>
      </c>
      <c r="K449">
        <v>0</v>
      </c>
      <c r="L449">
        <v>0</v>
      </c>
      <c r="M449">
        <v>0</v>
      </c>
      <c r="N449">
        <v>0</v>
      </c>
      <c r="O449">
        <v>0</v>
      </c>
      <c r="P449">
        <v>0</v>
      </c>
      <c r="Q449">
        <v>4.8666666666666663</v>
      </c>
      <c r="R449">
        <v>6.4060906666666657</v>
      </c>
      <c r="S449" t="s">
        <v>8</v>
      </c>
      <c r="T449" t="s">
        <v>87</v>
      </c>
      <c r="U449" t="s">
        <v>70</v>
      </c>
      <c r="V449">
        <v>6</v>
      </c>
      <c r="W449" t="s">
        <v>4504</v>
      </c>
      <c r="X449">
        <v>1.0676817777777776</v>
      </c>
      <c r="Y449">
        <v>0</v>
      </c>
      <c r="Z449">
        <v>6.4060906666666657</v>
      </c>
    </row>
    <row r="450" spans="1:26" x14ac:dyDescent="0.25">
      <c r="A450" t="s">
        <v>156</v>
      </c>
      <c r="B450">
        <v>1</v>
      </c>
      <c r="C450" t="s">
        <v>613</v>
      </c>
      <c r="D450" t="s">
        <v>5070</v>
      </c>
      <c r="E450">
        <v>59</v>
      </c>
      <c r="F450">
        <v>57</v>
      </c>
      <c r="G450">
        <v>55</v>
      </c>
      <c r="H450">
        <v>41</v>
      </c>
      <c r="I450">
        <v>40</v>
      </c>
      <c r="J450">
        <v>56</v>
      </c>
      <c r="K450">
        <v>0</v>
      </c>
      <c r="L450">
        <v>0</v>
      </c>
      <c r="M450">
        <v>0</v>
      </c>
      <c r="N450">
        <v>0</v>
      </c>
      <c r="O450">
        <v>0</v>
      </c>
      <c r="P450">
        <v>0</v>
      </c>
      <c r="Q450">
        <v>5.1333333333333337</v>
      </c>
      <c r="R450">
        <v>6.7571093333333332</v>
      </c>
      <c r="S450" t="s">
        <v>8</v>
      </c>
      <c r="T450" t="s">
        <v>87</v>
      </c>
      <c r="U450" t="s">
        <v>70</v>
      </c>
      <c r="V450">
        <v>6</v>
      </c>
      <c r="W450" t="s">
        <v>4504</v>
      </c>
      <c r="X450">
        <v>1.1261848888888888</v>
      </c>
      <c r="Y450">
        <v>0</v>
      </c>
      <c r="Z450">
        <v>6.7571093333333332</v>
      </c>
    </row>
    <row r="451" spans="1:26" x14ac:dyDescent="0.25">
      <c r="A451" t="s">
        <v>156</v>
      </c>
      <c r="B451">
        <v>1</v>
      </c>
      <c r="C451" t="s">
        <v>614</v>
      </c>
      <c r="D451" t="s">
        <v>5070</v>
      </c>
      <c r="E451">
        <v>80</v>
      </c>
      <c r="F451">
        <v>81</v>
      </c>
      <c r="G451">
        <v>79</v>
      </c>
      <c r="H451">
        <v>81</v>
      </c>
      <c r="I451">
        <v>80</v>
      </c>
      <c r="J451">
        <v>75</v>
      </c>
      <c r="K451">
        <v>0</v>
      </c>
      <c r="L451">
        <v>0</v>
      </c>
      <c r="M451">
        <v>0</v>
      </c>
      <c r="N451">
        <v>0</v>
      </c>
      <c r="O451">
        <v>0</v>
      </c>
      <c r="P451">
        <v>0</v>
      </c>
      <c r="Q451">
        <v>7.9333333333333327</v>
      </c>
      <c r="R451">
        <v>10.442805333333334</v>
      </c>
      <c r="S451" t="s">
        <v>6</v>
      </c>
      <c r="T451" t="s">
        <v>5</v>
      </c>
      <c r="U451" t="s">
        <v>70</v>
      </c>
      <c r="V451">
        <v>15</v>
      </c>
      <c r="W451" t="s">
        <v>4505</v>
      </c>
      <c r="X451">
        <v>0.69618702222222228</v>
      </c>
      <c r="Y451">
        <v>0</v>
      </c>
      <c r="Z451">
        <v>10.442805333333334</v>
      </c>
    </row>
    <row r="452" spans="1:26" x14ac:dyDescent="0.25">
      <c r="A452" t="s">
        <v>156</v>
      </c>
      <c r="B452">
        <v>1</v>
      </c>
      <c r="C452" t="s">
        <v>615</v>
      </c>
      <c r="D452" t="s">
        <v>5070</v>
      </c>
      <c r="E452">
        <v>84</v>
      </c>
      <c r="F452">
        <v>84</v>
      </c>
      <c r="G452">
        <v>79</v>
      </c>
      <c r="H452">
        <v>84</v>
      </c>
      <c r="I452">
        <v>84</v>
      </c>
      <c r="J452">
        <v>79</v>
      </c>
      <c r="K452">
        <v>0</v>
      </c>
      <c r="L452">
        <v>0</v>
      </c>
      <c r="M452">
        <v>0</v>
      </c>
      <c r="N452">
        <v>0</v>
      </c>
      <c r="O452">
        <v>0</v>
      </c>
      <c r="P452">
        <v>0</v>
      </c>
      <c r="Q452">
        <v>8.2333333333333325</v>
      </c>
      <c r="R452">
        <v>10.83770133333333</v>
      </c>
      <c r="S452" t="s">
        <v>6</v>
      </c>
      <c r="T452" t="s">
        <v>5</v>
      </c>
      <c r="U452" t="s">
        <v>70</v>
      </c>
      <c r="V452">
        <v>15</v>
      </c>
      <c r="W452" t="s">
        <v>4505</v>
      </c>
      <c r="X452">
        <v>0.72251342222222203</v>
      </c>
      <c r="Y452">
        <v>0</v>
      </c>
      <c r="Z452">
        <v>10.83770133333333</v>
      </c>
    </row>
    <row r="453" spans="1:26" x14ac:dyDescent="0.25">
      <c r="A453" t="s">
        <v>156</v>
      </c>
      <c r="B453">
        <v>1</v>
      </c>
      <c r="C453" t="s">
        <v>616</v>
      </c>
      <c r="D453" t="s">
        <v>5070</v>
      </c>
      <c r="E453">
        <v>98</v>
      </c>
      <c r="F453">
        <v>89</v>
      </c>
      <c r="G453">
        <v>110</v>
      </c>
      <c r="H453">
        <v>100</v>
      </c>
      <c r="I453">
        <v>93</v>
      </c>
      <c r="J453">
        <v>100</v>
      </c>
      <c r="K453">
        <v>0</v>
      </c>
      <c r="L453">
        <v>0</v>
      </c>
      <c r="M453">
        <v>0</v>
      </c>
      <c r="N453">
        <v>0</v>
      </c>
      <c r="O453">
        <v>0</v>
      </c>
      <c r="P453">
        <v>0</v>
      </c>
      <c r="Q453">
        <v>9.8333333333333321</v>
      </c>
      <c r="R453">
        <v>12.943813333333333</v>
      </c>
      <c r="S453" t="s">
        <v>6</v>
      </c>
      <c r="T453" t="s">
        <v>3</v>
      </c>
      <c r="U453" t="s">
        <v>70</v>
      </c>
      <c r="V453">
        <v>20</v>
      </c>
      <c r="W453" t="s">
        <v>4505</v>
      </c>
      <c r="X453">
        <v>0.64719066666666669</v>
      </c>
      <c r="Y453">
        <v>0</v>
      </c>
      <c r="Z453">
        <v>12.943813333333331</v>
      </c>
    </row>
    <row r="454" spans="1:26" x14ac:dyDescent="0.25">
      <c r="A454" t="s">
        <v>156</v>
      </c>
      <c r="B454">
        <v>1</v>
      </c>
      <c r="C454" t="s">
        <v>617</v>
      </c>
      <c r="D454" t="s">
        <v>5070</v>
      </c>
      <c r="E454">
        <v>69</v>
      </c>
      <c r="F454">
        <v>70</v>
      </c>
      <c r="G454">
        <v>70</v>
      </c>
      <c r="H454">
        <v>67</v>
      </c>
      <c r="I454">
        <v>67</v>
      </c>
      <c r="J454">
        <v>68</v>
      </c>
      <c r="K454">
        <v>0</v>
      </c>
      <c r="L454">
        <v>0</v>
      </c>
      <c r="M454">
        <v>0</v>
      </c>
      <c r="N454">
        <v>0</v>
      </c>
      <c r="O454">
        <v>0</v>
      </c>
      <c r="P454">
        <v>0</v>
      </c>
      <c r="Q454">
        <v>6.85</v>
      </c>
      <c r="R454">
        <v>9.016791999999997</v>
      </c>
      <c r="S454" t="s">
        <v>6</v>
      </c>
      <c r="T454" t="s">
        <v>3</v>
      </c>
      <c r="U454" t="s">
        <v>70</v>
      </c>
      <c r="V454">
        <v>20</v>
      </c>
      <c r="W454" t="s">
        <v>4505</v>
      </c>
      <c r="X454">
        <v>0.45083959999999984</v>
      </c>
      <c r="Y454">
        <v>0</v>
      </c>
      <c r="Z454">
        <v>9.0167919999999953</v>
      </c>
    </row>
    <row r="455" spans="1:26" x14ac:dyDescent="0.25">
      <c r="A455" t="s">
        <v>156</v>
      </c>
      <c r="B455">
        <v>1</v>
      </c>
      <c r="C455" t="s">
        <v>618</v>
      </c>
      <c r="D455" t="s">
        <v>5070</v>
      </c>
      <c r="E455">
        <v>0</v>
      </c>
      <c r="F455">
        <v>0</v>
      </c>
      <c r="G455">
        <v>0</v>
      </c>
      <c r="H455">
        <v>0</v>
      </c>
      <c r="I455">
        <v>0</v>
      </c>
      <c r="J455">
        <v>0</v>
      </c>
      <c r="K455">
        <v>0</v>
      </c>
      <c r="L455">
        <v>0</v>
      </c>
      <c r="M455">
        <v>0</v>
      </c>
      <c r="N455">
        <v>0</v>
      </c>
      <c r="O455">
        <v>0</v>
      </c>
      <c r="P455">
        <v>0</v>
      </c>
      <c r="Q455">
        <v>0</v>
      </c>
      <c r="R455">
        <v>0</v>
      </c>
      <c r="S455" t="s">
        <v>10</v>
      </c>
      <c r="T455" t="s">
        <v>10</v>
      </c>
      <c r="U455" t="s">
        <v>92</v>
      </c>
      <c r="V455">
        <v>0</v>
      </c>
      <c r="W455" t="s">
        <v>4505</v>
      </c>
      <c r="X455">
        <v>0</v>
      </c>
      <c r="Y455">
        <v>0</v>
      </c>
      <c r="Z455">
        <v>0</v>
      </c>
    </row>
    <row r="456" spans="1:26" x14ac:dyDescent="0.25">
      <c r="A456" t="s">
        <v>156</v>
      </c>
      <c r="B456">
        <v>1</v>
      </c>
      <c r="C456" t="s">
        <v>619</v>
      </c>
      <c r="D456" t="s">
        <v>5070</v>
      </c>
      <c r="E456">
        <v>0</v>
      </c>
      <c r="F456">
        <v>0</v>
      </c>
      <c r="G456">
        <v>0</v>
      </c>
      <c r="H456">
        <v>0</v>
      </c>
      <c r="I456">
        <v>0</v>
      </c>
      <c r="J456">
        <v>0</v>
      </c>
      <c r="K456">
        <v>0</v>
      </c>
      <c r="L456">
        <v>0</v>
      </c>
      <c r="M456">
        <v>0</v>
      </c>
      <c r="N456">
        <v>0</v>
      </c>
      <c r="O456">
        <v>0</v>
      </c>
      <c r="P456">
        <v>0</v>
      </c>
      <c r="Q456">
        <v>0</v>
      </c>
      <c r="R456">
        <v>0</v>
      </c>
      <c r="S456" t="s">
        <v>10</v>
      </c>
      <c r="T456" t="s">
        <v>10</v>
      </c>
      <c r="U456" t="s">
        <v>92</v>
      </c>
      <c r="V456">
        <v>0</v>
      </c>
      <c r="W456" t="s">
        <v>4505</v>
      </c>
      <c r="X456">
        <v>0</v>
      </c>
      <c r="Y456">
        <v>0</v>
      </c>
      <c r="Z456">
        <v>0</v>
      </c>
    </row>
    <row r="457" spans="1:26" x14ac:dyDescent="0.25">
      <c r="A457" t="s">
        <v>156</v>
      </c>
      <c r="B457">
        <v>1</v>
      </c>
      <c r="C457" t="s">
        <v>620</v>
      </c>
      <c r="D457" t="s">
        <v>5070</v>
      </c>
      <c r="E457">
        <v>0</v>
      </c>
      <c r="F457">
        <v>0</v>
      </c>
      <c r="G457">
        <v>0</v>
      </c>
      <c r="H457">
        <v>0</v>
      </c>
      <c r="I457">
        <v>0</v>
      </c>
      <c r="J457">
        <v>0</v>
      </c>
      <c r="K457">
        <v>0</v>
      </c>
      <c r="L457">
        <v>0</v>
      </c>
      <c r="M457">
        <v>0</v>
      </c>
      <c r="N457">
        <v>0</v>
      </c>
      <c r="O457">
        <v>0</v>
      </c>
      <c r="P457">
        <v>0</v>
      </c>
      <c r="Q457">
        <v>0</v>
      </c>
      <c r="R457">
        <v>0</v>
      </c>
      <c r="S457" t="s">
        <v>10</v>
      </c>
      <c r="T457" t="s">
        <v>10</v>
      </c>
      <c r="U457" t="s">
        <v>92</v>
      </c>
      <c r="V457">
        <v>0</v>
      </c>
      <c r="W457" t="s">
        <v>4505</v>
      </c>
      <c r="X457">
        <v>0</v>
      </c>
      <c r="Y457">
        <v>0</v>
      </c>
      <c r="Z457">
        <v>0</v>
      </c>
    </row>
    <row r="458" spans="1:26" x14ac:dyDescent="0.25">
      <c r="A458" t="s">
        <v>156</v>
      </c>
      <c r="B458">
        <v>1</v>
      </c>
      <c r="C458" t="s">
        <v>621</v>
      </c>
      <c r="D458" t="s">
        <v>5070</v>
      </c>
      <c r="E458">
        <v>0</v>
      </c>
      <c r="F458">
        <v>0</v>
      </c>
      <c r="G458">
        <v>0</v>
      </c>
      <c r="H458">
        <v>0</v>
      </c>
      <c r="I458">
        <v>0</v>
      </c>
      <c r="J458">
        <v>0</v>
      </c>
      <c r="K458">
        <v>0</v>
      </c>
      <c r="L458">
        <v>0</v>
      </c>
      <c r="M458">
        <v>0</v>
      </c>
      <c r="N458">
        <v>0</v>
      </c>
      <c r="O458">
        <v>0</v>
      </c>
      <c r="P458">
        <v>0</v>
      </c>
      <c r="Q458">
        <v>0</v>
      </c>
      <c r="R458">
        <v>0</v>
      </c>
      <c r="S458" t="s">
        <v>10</v>
      </c>
      <c r="T458" t="s">
        <v>10</v>
      </c>
      <c r="U458" t="s">
        <v>92</v>
      </c>
      <c r="V458">
        <v>0</v>
      </c>
      <c r="W458" t="s">
        <v>4505</v>
      </c>
      <c r="X458">
        <v>0</v>
      </c>
      <c r="Y458">
        <v>0</v>
      </c>
      <c r="Z458">
        <v>0</v>
      </c>
    </row>
    <row r="459" spans="1:26" x14ac:dyDescent="0.25">
      <c r="A459" t="s">
        <v>156</v>
      </c>
      <c r="B459">
        <v>1</v>
      </c>
      <c r="C459" t="s">
        <v>622</v>
      </c>
      <c r="D459" t="s">
        <v>5070</v>
      </c>
      <c r="E459">
        <v>0</v>
      </c>
      <c r="F459">
        <v>0</v>
      </c>
      <c r="G459">
        <v>0</v>
      </c>
      <c r="H459">
        <v>0</v>
      </c>
      <c r="I459">
        <v>0</v>
      </c>
      <c r="J459">
        <v>0</v>
      </c>
      <c r="K459">
        <v>0</v>
      </c>
      <c r="L459">
        <v>0</v>
      </c>
      <c r="M459">
        <v>0</v>
      </c>
      <c r="N459">
        <v>0</v>
      </c>
      <c r="O459">
        <v>0</v>
      </c>
      <c r="P459">
        <v>0</v>
      </c>
      <c r="Q459">
        <v>0</v>
      </c>
      <c r="R459">
        <v>0</v>
      </c>
      <c r="S459" t="s">
        <v>10</v>
      </c>
      <c r="T459" t="s">
        <v>10</v>
      </c>
      <c r="U459" t="s">
        <v>92</v>
      </c>
      <c r="V459">
        <v>0</v>
      </c>
      <c r="W459" t="s">
        <v>4505</v>
      </c>
      <c r="X459">
        <v>0</v>
      </c>
      <c r="Y459">
        <v>0</v>
      </c>
      <c r="Z459">
        <v>0</v>
      </c>
    </row>
    <row r="460" spans="1:26" x14ac:dyDescent="0.25">
      <c r="A460" t="s">
        <v>156</v>
      </c>
      <c r="B460">
        <v>1</v>
      </c>
      <c r="C460" t="s">
        <v>623</v>
      </c>
      <c r="D460" t="s">
        <v>5070</v>
      </c>
      <c r="E460">
        <v>0</v>
      </c>
      <c r="F460">
        <v>0</v>
      </c>
      <c r="G460">
        <v>0</v>
      </c>
      <c r="H460">
        <v>0</v>
      </c>
      <c r="I460">
        <v>0</v>
      </c>
      <c r="J460">
        <v>0</v>
      </c>
      <c r="K460">
        <v>0</v>
      </c>
      <c r="L460">
        <v>0</v>
      </c>
      <c r="M460">
        <v>0</v>
      </c>
      <c r="N460">
        <v>0</v>
      </c>
      <c r="O460">
        <v>0</v>
      </c>
      <c r="P460">
        <v>0</v>
      </c>
      <c r="Q460">
        <v>0</v>
      </c>
      <c r="R460">
        <v>0</v>
      </c>
      <c r="S460" t="s">
        <v>10</v>
      </c>
      <c r="T460" t="s">
        <v>10</v>
      </c>
      <c r="U460" t="s">
        <v>92</v>
      </c>
      <c r="V460">
        <v>0</v>
      </c>
      <c r="W460" t="s">
        <v>4505</v>
      </c>
      <c r="X460">
        <v>0</v>
      </c>
      <c r="Y460">
        <v>0</v>
      </c>
      <c r="Z460">
        <v>0</v>
      </c>
    </row>
    <row r="461" spans="1:26" x14ac:dyDescent="0.25">
      <c r="A461" t="s">
        <v>156</v>
      </c>
      <c r="B461">
        <v>1</v>
      </c>
      <c r="C461" t="s">
        <v>624</v>
      </c>
      <c r="D461" t="s">
        <v>5070</v>
      </c>
      <c r="E461">
        <v>0</v>
      </c>
      <c r="F461">
        <v>0</v>
      </c>
      <c r="G461">
        <v>0</v>
      </c>
      <c r="H461">
        <v>0</v>
      </c>
      <c r="I461">
        <v>0</v>
      </c>
      <c r="J461">
        <v>0</v>
      </c>
      <c r="K461">
        <v>0</v>
      </c>
      <c r="L461">
        <v>0</v>
      </c>
      <c r="M461">
        <v>0</v>
      </c>
      <c r="N461">
        <v>0</v>
      </c>
      <c r="O461">
        <v>0</v>
      </c>
      <c r="P461">
        <v>0</v>
      </c>
      <c r="Q461">
        <v>0</v>
      </c>
      <c r="R461">
        <v>0</v>
      </c>
      <c r="S461" t="s">
        <v>10</v>
      </c>
      <c r="T461" t="s">
        <v>10</v>
      </c>
      <c r="U461" t="s">
        <v>92</v>
      </c>
      <c r="V461">
        <v>0</v>
      </c>
      <c r="W461" t="s">
        <v>4505</v>
      </c>
      <c r="X461">
        <v>0</v>
      </c>
      <c r="Y461">
        <v>0</v>
      </c>
      <c r="Z461">
        <v>0</v>
      </c>
    </row>
    <row r="462" spans="1:26" x14ac:dyDescent="0.25">
      <c r="A462" t="s">
        <v>156</v>
      </c>
      <c r="B462">
        <v>1</v>
      </c>
      <c r="C462" t="s">
        <v>625</v>
      </c>
      <c r="D462" t="s">
        <v>5070</v>
      </c>
      <c r="E462">
        <v>0</v>
      </c>
      <c r="F462">
        <v>0</v>
      </c>
      <c r="G462">
        <v>0</v>
      </c>
      <c r="H462">
        <v>0</v>
      </c>
      <c r="I462">
        <v>0</v>
      </c>
      <c r="J462">
        <v>0</v>
      </c>
      <c r="K462">
        <v>0</v>
      </c>
      <c r="L462">
        <v>0</v>
      </c>
      <c r="M462">
        <v>0</v>
      </c>
      <c r="N462">
        <v>0</v>
      </c>
      <c r="O462">
        <v>0</v>
      </c>
      <c r="P462">
        <v>0</v>
      </c>
      <c r="Q462">
        <v>0</v>
      </c>
      <c r="R462">
        <v>0</v>
      </c>
      <c r="S462" t="s">
        <v>8</v>
      </c>
      <c r="T462" t="s">
        <v>84</v>
      </c>
      <c r="U462" t="s">
        <v>70</v>
      </c>
      <c r="V462">
        <v>6</v>
      </c>
      <c r="W462" t="s">
        <v>4506</v>
      </c>
      <c r="X462">
        <v>0</v>
      </c>
      <c r="Y462">
        <v>0</v>
      </c>
      <c r="Z462">
        <v>0</v>
      </c>
    </row>
    <row r="463" spans="1:26" x14ac:dyDescent="0.25">
      <c r="A463" t="s">
        <v>156</v>
      </c>
      <c r="B463">
        <v>1</v>
      </c>
      <c r="C463" t="s">
        <v>626</v>
      </c>
      <c r="D463" t="s">
        <v>5070</v>
      </c>
      <c r="E463">
        <v>0</v>
      </c>
      <c r="F463">
        <v>0</v>
      </c>
      <c r="G463">
        <v>0</v>
      </c>
      <c r="H463">
        <v>0</v>
      </c>
      <c r="I463">
        <v>0</v>
      </c>
      <c r="J463">
        <v>0</v>
      </c>
      <c r="K463">
        <v>0</v>
      </c>
      <c r="L463">
        <v>0</v>
      </c>
      <c r="M463">
        <v>0</v>
      </c>
      <c r="N463">
        <v>0</v>
      </c>
      <c r="O463">
        <v>0</v>
      </c>
      <c r="P463">
        <v>0</v>
      </c>
      <c r="Q463">
        <v>0</v>
      </c>
      <c r="R463">
        <v>0</v>
      </c>
      <c r="S463" t="s">
        <v>8</v>
      </c>
      <c r="T463" t="s">
        <v>84</v>
      </c>
      <c r="U463" t="s">
        <v>70</v>
      </c>
      <c r="V463">
        <v>6</v>
      </c>
      <c r="W463" t="s">
        <v>4506</v>
      </c>
      <c r="X463">
        <v>0</v>
      </c>
      <c r="Y463">
        <v>0</v>
      </c>
      <c r="Z463">
        <v>0</v>
      </c>
    </row>
    <row r="464" spans="1:26" x14ac:dyDescent="0.25">
      <c r="A464" t="s">
        <v>156</v>
      </c>
      <c r="B464">
        <v>1</v>
      </c>
      <c r="C464" t="s">
        <v>627</v>
      </c>
      <c r="D464" t="s">
        <v>5070</v>
      </c>
      <c r="E464">
        <v>12</v>
      </c>
      <c r="F464">
        <v>24</v>
      </c>
      <c r="G464">
        <v>11</v>
      </c>
      <c r="H464">
        <v>12</v>
      </c>
      <c r="I464">
        <v>24</v>
      </c>
      <c r="J464">
        <v>11</v>
      </c>
      <c r="K464">
        <v>0</v>
      </c>
      <c r="L464">
        <v>0</v>
      </c>
      <c r="M464">
        <v>0</v>
      </c>
      <c r="N464">
        <v>0</v>
      </c>
      <c r="O464">
        <v>0</v>
      </c>
      <c r="P464">
        <v>0</v>
      </c>
      <c r="Q464">
        <v>1.5666666666666667</v>
      </c>
      <c r="R464">
        <v>2.0622346666666664</v>
      </c>
      <c r="S464" t="s">
        <v>8</v>
      </c>
      <c r="T464" t="s">
        <v>84</v>
      </c>
      <c r="U464" t="s">
        <v>70</v>
      </c>
      <c r="V464">
        <v>6</v>
      </c>
      <c r="W464" t="s">
        <v>4506</v>
      </c>
      <c r="X464">
        <v>0.34370577777777772</v>
      </c>
      <c r="Y464">
        <v>0</v>
      </c>
      <c r="Z464">
        <v>2.0622346666666664</v>
      </c>
    </row>
    <row r="465" spans="1:26" x14ac:dyDescent="0.25">
      <c r="A465" t="s">
        <v>156</v>
      </c>
      <c r="B465">
        <v>1</v>
      </c>
      <c r="C465" t="s">
        <v>628</v>
      </c>
      <c r="D465" t="s">
        <v>5070</v>
      </c>
      <c r="E465">
        <v>0</v>
      </c>
      <c r="F465">
        <v>0</v>
      </c>
      <c r="G465">
        <v>11</v>
      </c>
      <c r="H465">
        <v>0</v>
      </c>
      <c r="I465">
        <v>0</v>
      </c>
      <c r="J465">
        <v>11</v>
      </c>
      <c r="K465">
        <v>0</v>
      </c>
      <c r="L465">
        <v>0</v>
      </c>
      <c r="M465">
        <v>0</v>
      </c>
      <c r="N465">
        <v>0</v>
      </c>
      <c r="O465">
        <v>0</v>
      </c>
      <c r="P465">
        <v>0</v>
      </c>
      <c r="Q465">
        <v>1.1000000000000001</v>
      </c>
      <c r="R465">
        <v>1.4479519999999999</v>
      </c>
      <c r="S465" t="s">
        <v>8</v>
      </c>
      <c r="T465" t="s">
        <v>84</v>
      </c>
      <c r="U465" t="s">
        <v>70</v>
      </c>
      <c r="V465">
        <v>6</v>
      </c>
      <c r="W465" t="s">
        <v>4506</v>
      </c>
      <c r="X465">
        <v>0.24132533333333331</v>
      </c>
      <c r="Y465">
        <v>0</v>
      </c>
      <c r="Z465">
        <v>1.4479519999999999</v>
      </c>
    </row>
    <row r="466" spans="1:26" x14ac:dyDescent="0.25">
      <c r="A466" t="s">
        <v>156</v>
      </c>
      <c r="B466">
        <v>1</v>
      </c>
      <c r="C466" t="s">
        <v>629</v>
      </c>
      <c r="D466" t="s">
        <v>5070</v>
      </c>
      <c r="E466">
        <v>0</v>
      </c>
      <c r="F466">
        <v>0</v>
      </c>
      <c r="G466">
        <v>0</v>
      </c>
      <c r="H466">
        <v>0</v>
      </c>
      <c r="I466">
        <v>0</v>
      </c>
      <c r="J466">
        <v>0</v>
      </c>
      <c r="K466">
        <v>0</v>
      </c>
      <c r="L466">
        <v>0</v>
      </c>
      <c r="M466">
        <v>0</v>
      </c>
      <c r="N466">
        <v>0</v>
      </c>
      <c r="O466">
        <v>0</v>
      </c>
      <c r="P466">
        <v>0</v>
      </c>
      <c r="Q466">
        <v>0</v>
      </c>
      <c r="R466">
        <v>0</v>
      </c>
      <c r="S466" t="s">
        <v>8</v>
      </c>
      <c r="T466" t="s">
        <v>84</v>
      </c>
      <c r="U466" t="s">
        <v>70</v>
      </c>
      <c r="V466">
        <v>6</v>
      </c>
      <c r="W466" t="s">
        <v>4506</v>
      </c>
      <c r="X466">
        <v>0</v>
      </c>
      <c r="Y466">
        <v>0</v>
      </c>
      <c r="Z466">
        <v>0</v>
      </c>
    </row>
    <row r="467" spans="1:26" x14ac:dyDescent="0.25">
      <c r="A467" t="s">
        <v>156</v>
      </c>
      <c r="B467">
        <v>1</v>
      </c>
      <c r="C467" t="s">
        <v>630</v>
      </c>
      <c r="D467" t="s">
        <v>5070</v>
      </c>
      <c r="E467">
        <v>0</v>
      </c>
      <c r="F467">
        <v>0</v>
      </c>
      <c r="G467">
        <v>10</v>
      </c>
      <c r="H467">
        <v>0</v>
      </c>
      <c r="I467">
        <v>0</v>
      </c>
      <c r="J467">
        <v>10</v>
      </c>
      <c r="K467">
        <v>0</v>
      </c>
      <c r="L467">
        <v>0</v>
      </c>
      <c r="M467">
        <v>0</v>
      </c>
      <c r="N467">
        <v>0</v>
      </c>
      <c r="O467">
        <v>0</v>
      </c>
      <c r="P467">
        <v>0</v>
      </c>
      <c r="Q467">
        <v>1</v>
      </c>
      <c r="R467">
        <v>1.3163199999999999</v>
      </c>
      <c r="S467" t="s">
        <v>8</v>
      </c>
      <c r="T467" t="s">
        <v>84</v>
      </c>
      <c r="U467" t="s">
        <v>70</v>
      </c>
      <c r="V467">
        <v>6</v>
      </c>
      <c r="W467" t="s">
        <v>4506</v>
      </c>
      <c r="X467">
        <v>0.21938666666666665</v>
      </c>
      <c r="Y467">
        <v>0</v>
      </c>
      <c r="Z467">
        <v>1.3163199999999999</v>
      </c>
    </row>
    <row r="468" spans="1:26" x14ac:dyDescent="0.25">
      <c r="A468" t="s">
        <v>156</v>
      </c>
      <c r="B468">
        <v>1</v>
      </c>
      <c r="C468" t="s">
        <v>631</v>
      </c>
      <c r="D468" t="s">
        <v>5070</v>
      </c>
      <c r="E468">
        <v>86</v>
      </c>
      <c r="F468">
        <v>0</v>
      </c>
      <c r="G468">
        <v>25</v>
      </c>
      <c r="H468">
        <v>86</v>
      </c>
      <c r="I468">
        <v>0</v>
      </c>
      <c r="J468">
        <v>26</v>
      </c>
      <c r="K468">
        <v>0</v>
      </c>
      <c r="L468">
        <v>0</v>
      </c>
      <c r="M468">
        <v>0</v>
      </c>
      <c r="N468">
        <v>0</v>
      </c>
      <c r="O468">
        <v>0</v>
      </c>
      <c r="P468">
        <v>0</v>
      </c>
      <c r="Q468">
        <v>5.5750000000000002</v>
      </c>
      <c r="R468">
        <v>7.3384839999999993</v>
      </c>
      <c r="S468" t="s">
        <v>8</v>
      </c>
      <c r="T468" t="s">
        <v>84</v>
      </c>
      <c r="U468" t="s">
        <v>70</v>
      </c>
      <c r="V468">
        <v>8</v>
      </c>
      <c r="W468" t="s">
        <v>4506</v>
      </c>
      <c r="X468">
        <v>0.91731049999999992</v>
      </c>
      <c r="Y468">
        <v>0</v>
      </c>
      <c r="Z468">
        <v>7.3384840000000002</v>
      </c>
    </row>
    <row r="469" spans="1:26" x14ac:dyDescent="0.25">
      <c r="A469" t="s">
        <v>156</v>
      </c>
      <c r="B469">
        <v>1</v>
      </c>
      <c r="C469" t="s">
        <v>632</v>
      </c>
      <c r="D469" t="s">
        <v>5070</v>
      </c>
      <c r="E469">
        <v>85</v>
      </c>
      <c r="F469">
        <v>43</v>
      </c>
      <c r="G469">
        <v>24</v>
      </c>
      <c r="H469">
        <v>89</v>
      </c>
      <c r="I469">
        <v>48</v>
      </c>
      <c r="J469">
        <v>26</v>
      </c>
      <c r="K469">
        <v>0</v>
      </c>
      <c r="L469">
        <v>0</v>
      </c>
      <c r="M469">
        <v>0</v>
      </c>
      <c r="N469">
        <v>0</v>
      </c>
      <c r="O469">
        <v>0</v>
      </c>
      <c r="P469">
        <v>0</v>
      </c>
      <c r="Q469">
        <v>5.25</v>
      </c>
      <c r="R469">
        <v>6.9106800000000002</v>
      </c>
      <c r="S469" t="s">
        <v>8</v>
      </c>
      <c r="T469" t="s">
        <v>84</v>
      </c>
      <c r="U469" t="s">
        <v>70</v>
      </c>
      <c r="V469">
        <v>6</v>
      </c>
      <c r="W469" t="s">
        <v>4506</v>
      </c>
      <c r="X469">
        <v>1.15178</v>
      </c>
      <c r="Y469">
        <v>0</v>
      </c>
      <c r="Z469">
        <v>6.9106800000000002</v>
      </c>
    </row>
    <row r="470" spans="1:26" x14ac:dyDescent="0.25">
      <c r="A470" t="s">
        <v>156</v>
      </c>
      <c r="B470">
        <v>1</v>
      </c>
      <c r="C470" t="s">
        <v>633</v>
      </c>
      <c r="D470" t="s">
        <v>5070</v>
      </c>
      <c r="E470">
        <v>47</v>
      </c>
      <c r="F470">
        <v>29</v>
      </c>
      <c r="G470">
        <v>48</v>
      </c>
      <c r="H470">
        <v>51</v>
      </c>
      <c r="I470">
        <v>29</v>
      </c>
      <c r="J470">
        <v>49</v>
      </c>
      <c r="K470">
        <v>0</v>
      </c>
      <c r="L470">
        <v>0</v>
      </c>
      <c r="M470">
        <v>0</v>
      </c>
      <c r="N470">
        <v>0</v>
      </c>
      <c r="O470">
        <v>0</v>
      </c>
      <c r="P470">
        <v>0</v>
      </c>
      <c r="Q470">
        <v>4.2166666666666668</v>
      </c>
      <c r="R470">
        <v>5.5504826666666665</v>
      </c>
      <c r="S470" t="s">
        <v>8</v>
      </c>
      <c r="T470" t="s">
        <v>84</v>
      </c>
      <c r="U470" t="s">
        <v>70</v>
      </c>
      <c r="V470">
        <v>6</v>
      </c>
      <c r="W470" t="s">
        <v>4506</v>
      </c>
      <c r="X470">
        <v>0.92508044444444437</v>
      </c>
      <c r="Y470">
        <v>0</v>
      </c>
      <c r="Z470">
        <v>5.5504826666666665</v>
      </c>
    </row>
    <row r="471" spans="1:26" x14ac:dyDescent="0.25">
      <c r="A471" t="s">
        <v>156</v>
      </c>
      <c r="B471">
        <v>1</v>
      </c>
      <c r="C471" t="s">
        <v>634</v>
      </c>
      <c r="D471" t="s">
        <v>5070</v>
      </c>
      <c r="E471">
        <v>0</v>
      </c>
      <c r="F471">
        <v>46</v>
      </c>
      <c r="G471">
        <v>28</v>
      </c>
      <c r="H471">
        <v>0</v>
      </c>
      <c r="I471">
        <v>46</v>
      </c>
      <c r="J471">
        <v>27</v>
      </c>
      <c r="K471">
        <v>0</v>
      </c>
      <c r="L471">
        <v>0</v>
      </c>
      <c r="M471">
        <v>0</v>
      </c>
      <c r="N471">
        <v>0</v>
      </c>
      <c r="O471">
        <v>0</v>
      </c>
      <c r="P471">
        <v>0</v>
      </c>
      <c r="Q471">
        <v>3.6749999999999998</v>
      </c>
      <c r="R471">
        <v>4.8374759999999997</v>
      </c>
      <c r="S471" t="s">
        <v>8</v>
      </c>
      <c r="T471" t="s">
        <v>84</v>
      </c>
      <c r="U471" t="s">
        <v>70</v>
      </c>
      <c r="V471">
        <v>6</v>
      </c>
      <c r="W471" t="s">
        <v>4506</v>
      </c>
      <c r="X471">
        <v>0.80624599999999991</v>
      </c>
      <c r="Y471">
        <v>0</v>
      </c>
      <c r="Z471">
        <v>4.8374759999999997</v>
      </c>
    </row>
    <row r="472" spans="1:26" x14ac:dyDescent="0.25">
      <c r="A472" t="s">
        <v>156</v>
      </c>
      <c r="B472">
        <v>1</v>
      </c>
      <c r="C472" t="s">
        <v>635</v>
      </c>
      <c r="D472" t="s">
        <v>5070</v>
      </c>
      <c r="E472">
        <v>12</v>
      </c>
      <c r="F472">
        <v>24</v>
      </c>
      <c r="G472">
        <v>15</v>
      </c>
      <c r="H472">
        <v>12</v>
      </c>
      <c r="I472">
        <v>24</v>
      </c>
      <c r="J472">
        <v>17</v>
      </c>
      <c r="K472">
        <v>0</v>
      </c>
      <c r="L472">
        <v>0</v>
      </c>
      <c r="M472">
        <v>0</v>
      </c>
      <c r="N472">
        <v>0</v>
      </c>
      <c r="O472">
        <v>0</v>
      </c>
      <c r="P472">
        <v>0</v>
      </c>
      <c r="Q472">
        <v>1.7333333333333332</v>
      </c>
      <c r="R472">
        <v>2.2816213333333333</v>
      </c>
      <c r="S472" t="s">
        <v>8</v>
      </c>
      <c r="T472" t="s">
        <v>84</v>
      </c>
      <c r="U472" t="s">
        <v>70</v>
      </c>
      <c r="V472">
        <v>6</v>
      </c>
      <c r="W472" t="s">
        <v>4506</v>
      </c>
      <c r="X472">
        <v>0.38027022222222223</v>
      </c>
      <c r="Y472">
        <v>0</v>
      </c>
      <c r="Z472">
        <v>2.2816213333333333</v>
      </c>
    </row>
    <row r="473" spans="1:26" x14ac:dyDescent="0.25">
      <c r="A473" t="s">
        <v>156</v>
      </c>
      <c r="B473">
        <v>1</v>
      </c>
      <c r="C473" t="s">
        <v>636</v>
      </c>
      <c r="D473" t="s">
        <v>5070</v>
      </c>
      <c r="E473">
        <v>0</v>
      </c>
      <c r="F473">
        <v>0</v>
      </c>
      <c r="G473">
        <v>18</v>
      </c>
      <c r="H473">
        <v>0</v>
      </c>
      <c r="I473">
        <v>0</v>
      </c>
      <c r="J473">
        <v>17</v>
      </c>
      <c r="K473">
        <v>0</v>
      </c>
      <c r="L473">
        <v>0</v>
      </c>
      <c r="M473">
        <v>0</v>
      </c>
      <c r="N473">
        <v>0</v>
      </c>
      <c r="O473">
        <v>0</v>
      </c>
      <c r="P473">
        <v>0</v>
      </c>
      <c r="Q473">
        <v>1.75</v>
      </c>
      <c r="R473">
        <v>2.3035599999999996</v>
      </c>
      <c r="S473" t="s">
        <v>8</v>
      </c>
      <c r="T473" t="s">
        <v>84</v>
      </c>
      <c r="U473" t="s">
        <v>70</v>
      </c>
      <c r="V473">
        <v>6</v>
      </c>
      <c r="W473" t="s">
        <v>4507</v>
      </c>
      <c r="X473">
        <v>0.38392666666666658</v>
      </c>
      <c r="Y473">
        <v>0</v>
      </c>
      <c r="Z473">
        <v>2.3035599999999996</v>
      </c>
    </row>
    <row r="474" spans="1:26" x14ac:dyDescent="0.25">
      <c r="A474" t="s">
        <v>156</v>
      </c>
      <c r="B474">
        <v>1</v>
      </c>
      <c r="C474" t="s">
        <v>637</v>
      </c>
      <c r="D474" t="s">
        <v>5070</v>
      </c>
      <c r="E474">
        <v>0</v>
      </c>
      <c r="F474">
        <v>0</v>
      </c>
      <c r="G474">
        <v>42</v>
      </c>
      <c r="H474">
        <v>0</v>
      </c>
      <c r="I474">
        <v>0</v>
      </c>
      <c r="J474">
        <v>45</v>
      </c>
      <c r="K474">
        <v>0</v>
      </c>
      <c r="L474">
        <v>0</v>
      </c>
      <c r="M474">
        <v>0</v>
      </c>
      <c r="N474">
        <v>0</v>
      </c>
      <c r="O474">
        <v>0</v>
      </c>
      <c r="P474">
        <v>0</v>
      </c>
      <c r="Q474">
        <v>4.3499999999999996</v>
      </c>
      <c r="R474">
        <v>5.7259919999999989</v>
      </c>
      <c r="S474" t="s">
        <v>8</v>
      </c>
      <c r="T474" t="s">
        <v>84</v>
      </c>
      <c r="U474" t="s">
        <v>70</v>
      </c>
      <c r="V474">
        <v>6</v>
      </c>
      <c r="W474" t="s">
        <v>4507</v>
      </c>
      <c r="X474">
        <v>0.95433199999999985</v>
      </c>
      <c r="Y474">
        <v>0</v>
      </c>
      <c r="Z474">
        <v>5.7259919999999989</v>
      </c>
    </row>
    <row r="475" spans="1:26" x14ac:dyDescent="0.25">
      <c r="A475" t="s">
        <v>156</v>
      </c>
      <c r="B475">
        <v>1</v>
      </c>
      <c r="C475" t="s">
        <v>638</v>
      </c>
      <c r="D475" t="s">
        <v>5070</v>
      </c>
      <c r="E475">
        <v>35</v>
      </c>
      <c r="F475">
        <v>26</v>
      </c>
      <c r="G475">
        <v>10</v>
      </c>
      <c r="H475">
        <v>35</v>
      </c>
      <c r="I475">
        <v>26</v>
      </c>
      <c r="J475">
        <v>10</v>
      </c>
      <c r="K475">
        <v>0</v>
      </c>
      <c r="L475">
        <v>0</v>
      </c>
      <c r="M475">
        <v>0</v>
      </c>
      <c r="N475">
        <v>0</v>
      </c>
      <c r="O475">
        <v>0</v>
      </c>
      <c r="P475">
        <v>0</v>
      </c>
      <c r="Q475">
        <v>2.3666666666666667</v>
      </c>
      <c r="R475">
        <v>3.1152906666666662</v>
      </c>
      <c r="S475" t="s">
        <v>8</v>
      </c>
      <c r="T475" t="s">
        <v>84</v>
      </c>
      <c r="U475" t="s">
        <v>70</v>
      </c>
      <c r="V475">
        <v>6</v>
      </c>
      <c r="W475" t="s">
        <v>4507</v>
      </c>
      <c r="X475">
        <v>0.51921511111111107</v>
      </c>
      <c r="Y475">
        <v>0</v>
      </c>
      <c r="Z475">
        <v>3.1152906666666662</v>
      </c>
    </row>
    <row r="476" spans="1:26" x14ac:dyDescent="0.25">
      <c r="A476" t="s">
        <v>156</v>
      </c>
      <c r="B476">
        <v>1</v>
      </c>
      <c r="C476" t="s">
        <v>639</v>
      </c>
      <c r="D476" t="s">
        <v>5070</v>
      </c>
      <c r="E476">
        <v>23</v>
      </c>
      <c r="F476">
        <v>25</v>
      </c>
      <c r="G476">
        <v>10</v>
      </c>
      <c r="H476">
        <v>22</v>
      </c>
      <c r="I476">
        <v>26</v>
      </c>
      <c r="J476">
        <v>10</v>
      </c>
      <c r="K476">
        <v>0</v>
      </c>
      <c r="L476">
        <v>0</v>
      </c>
      <c r="M476">
        <v>0</v>
      </c>
      <c r="N476">
        <v>0</v>
      </c>
      <c r="O476">
        <v>0</v>
      </c>
      <c r="P476">
        <v>0</v>
      </c>
      <c r="Q476">
        <v>1.9333333333333331</v>
      </c>
      <c r="R476">
        <v>2.5448853333333328</v>
      </c>
      <c r="S476" t="s">
        <v>8</v>
      </c>
      <c r="T476" t="s">
        <v>84</v>
      </c>
      <c r="U476" t="s">
        <v>70</v>
      </c>
      <c r="V476">
        <v>6</v>
      </c>
      <c r="W476" t="s">
        <v>4507</v>
      </c>
      <c r="X476">
        <v>0.42414755555555544</v>
      </c>
      <c r="Y476">
        <v>0</v>
      </c>
      <c r="Z476">
        <v>2.5448853333333328</v>
      </c>
    </row>
    <row r="477" spans="1:26" x14ac:dyDescent="0.25">
      <c r="A477" t="s">
        <v>156</v>
      </c>
      <c r="B477">
        <v>1</v>
      </c>
      <c r="C477" t="s">
        <v>640</v>
      </c>
      <c r="D477" t="s">
        <v>5070</v>
      </c>
      <c r="E477">
        <v>0</v>
      </c>
      <c r="F477">
        <v>0</v>
      </c>
      <c r="G477">
        <v>49</v>
      </c>
      <c r="H477">
        <v>0</v>
      </c>
      <c r="I477">
        <v>0</v>
      </c>
      <c r="J477">
        <v>48</v>
      </c>
      <c r="K477">
        <v>0</v>
      </c>
      <c r="L477">
        <v>0</v>
      </c>
      <c r="M477">
        <v>0</v>
      </c>
      <c r="N477">
        <v>0</v>
      </c>
      <c r="O477">
        <v>0</v>
      </c>
      <c r="P477">
        <v>0</v>
      </c>
      <c r="Q477">
        <v>4.8499999999999996</v>
      </c>
      <c r="R477">
        <v>6.3841520000000003</v>
      </c>
      <c r="S477" t="s">
        <v>8</v>
      </c>
      <c r="T477" t="s">
        <v>84</v>
      </c>
      <c r="U477" t="s">
        <v>70</v>
      </c>
      <c r="V477">
        <v>6</v>
      </c>
      <c r="W477" t="s">
        <v>4507</v>
      </c>
      <c r="X477">
        <v>1.0640253333333334</v>
      </c>
      <c r="Y477">
        <v>0</v>
      </c>
      <c r="Z477">
        <v>6.3841520000000003</v>
      </c>
    </row>
    <row r="478" spans="1:26" x14ac:dyDescent="0.25">
      <c r="A478" t="s">
        <v>156</v>
      </c>
      <c r="B478">
        <v>1</v>
      </c>
      <c r="C478" t="s">
        <v>641</v>
      </c>
      <c r="D478" t="s">
        <v>5070</v>
      </c>
      <c r="E478">
        <v>0</v>
      </c>
      <c r="F478">
        <v>0</v>
      </c>
      <c r="G478">
        <v>10</v>
      </c>
      <c r="H478">
        <v>0</v>
      </c>
      <c r="I478">
        <v>0</v>
      </c>
      <c r="J478">
        <v>10</v>
      </c>
      <c r="K478">
        <v>0</v>
      </c>
      <c r="L478">
        <v>0</v>
      </c>
      <c r="M478">
        <v>0</v>
      </c>
      <c r="N478">
        <v>0</v>
      </c>
      <c r="O478">
        <v>0</v>
      </c>
      <c r="P478">
        <v>0</v>
      </c>
      <c r="Q478">
        <v>1</v>
      </c>
      <c r="R478">
        <v>1.3163199999999999</v>
      </c>
      <c r="S478" t="s">
        <v>8</v>
      </c>
      <c r="T478" t="s">
        <v>84</v>
      </c>
      <c r="U478" t="s">
        <v>70</v>
      </c>
      <c r="V478">
        <v>6</v>
      </c>
      <c r="W478" t="s">
        <v>4507</v>
      </c>
      <c r="X478">
        <v>0.21938666666666665</v>
      </c>
      <c r="Y478">
        <v>0</v>
      </c>
      <c r="Z478">
        <v>1.3163199999999999</v>
      </c>
    </row>
    <row r="479" spans="1:26" x14ac:dyDescent="0.25">
      <c r="A479" t="s">
        <v>156</v>
      </c>
      <c r="B479">
        <v>1</v>
      </c>
      <c r="C479" t="s">
        <v>642</v>
      </c>
      <c r="D479" t="s">
        <v>5070</v>
      </c>
      <c r="E479">
        <v>0</v>
      </c>
      <c r="F479">
        <v>0</v>
      </c>
      <c r="G479">
        <v>10</v>
      </c>
      <c r="H479">
        <v>0</v>
      </c>
      <c r="I479">
        <v>0</v>
      </c>
      <c r="J479">
        <v>10</v>
      </c>
      <c r="K479">
        <v>0</v>
      </c>
      <c r="L479">
        <v>0</v>
      </c>
      <c r="M479">
        <v>0</v>
      </c>
      <c r="N479">
        <v>0</v>
      </c>
      <c r="O479">
        <v>0</v>
      </c>
      <c r="P479">
        <v>0</v>
      </c>
      <c r="Q479">
        <v>1</v>
      </c>
      <c r="R479">
        <v>1.3163199999999999</v>
      </c>
      <c r="S479" t="s">
        <v>8</v>
      </c>
      <c r="T479" t="s">
        <v>84</v>
      </c>
      <c r="U479" t="s">
        <v>70</v>
      </c>
      <c r="V479">
        <v>6</v>
      </c>
      <c r="W479" t="s">
        <v>4507</v>
      </c>
      <c r="X479">
        <v>0.21938666666666665</v>
      </c>
      <c r="Y479">
        <v>0</v>
      </c>
      <c r="Z479">
        <v>1.3163199999999999</v>
      </c>
    </row>
    <row r="480" spans="1:26" x14ac:dyDescent="0.25">
      <c r="A480" t="s">
        <v>156</v>
      </c>
      <c r="B480">
        <v>1</v>
      </c>
      <c r="C480" t="s">
        <v>643</v>
      </c>
      <c r="D480" t="s">
        <v>5070</v>
      </c>
      <c r="E480">
        <v>22</v>
      </c>
      <c r="F480">
        <v>56</v>
      </c>
      <c r="G480">
        <v>25</v>
      </c>
      <c r="H480">
        <v>23</v>
      </c>
      <c r="I480">
        <v>53</v>
      </c>
      <c r="J480">
        <v>25</v>
      </c>
      <c r="K480">
        <v>0</v>
      </c>
      <c r="L480">
        <v>0</v>
      </c>
      <c r="M480">
        <v>0</v>
      </c>
      <c r="N480">
        <v>0</v>
      </c>
      <c r="O480">
        <v>0</v>
      </c>
      <c r="P480">
        <v>0</v>
      </c>
      <c r="Q480">
        <v>3.4</v>
      </c>
      <c r="R480">
        <v>4.4754879999999995</v>
      </c>
      <c r="S480" t="s">
        <v>8</v>
      </c>
      <c r="T480" t="s">
        <v>84</v>
      </c>
      <c r="U480" t="s">
        <v>70</v>
      </c>
      <c r="V480">
        <v>6</v>
      </c>
      <c r="W480" t="s">
        <v>4507</v>
      </c>
      <c r="X480">
        <v>0.74591466666666661</v>
      </c>
      <c r="Y480">
        <v>0</v>
      </c>
      <c r="Z480">
        <v>4.4754879999999995</v>
      </c>
    </row>
    <row r="481" spans="1:26" x14ac:dyDescent="0.25">
      <c r="A481" t="s">
        <v>156</v>
      </c>
      <c r="B481">
        <v>1</v>
      </c>
      <c r="C481" t="s">
        <v>644</v>
      </c>
      <c r="D481" t="s">
        <v>5070</v>
      </c>
      <c r="E481">
        <v>22</v>
      </c>
      <c r="F481">
        <v>27</v>
      </c>
      <c r="G481">
        <v>10</v>
      </c>
      <c r="H481">
        <v>23</v>
      </c>
      <c r="I481">
        <v>24</v>
      </c>
      <c r="J481">
        <v>10</v>
      </c>
      <c r="K481">
        <v>0</v>
      </c>
      <c r="L481">
        <v>0</v>
      </c>
      <c r="M481">
        <v>0</v>
      </c>
      <c r="N481">
        <v>0</v>
      </c>
      <c r="O481">
        <v>0</v>
      </c>
      <c r="P481">
        <v>0</v>
      </c>
      <c r="Q481">
        <v>1.9333333333333331</v>
      </c>
      <c r="R481">
        <v>2.5448853333333337</v>
      </c>
      <c r="S481" t="s">
        <v>8</v>
      </c>
      <c r="T481" t="s">
        <v>84</v>
      </c>
      <c r="U481" t="s">
        <v>70</v>
      </c>
      <c r="V481">
        <v>6</v>
      </c>
      <c r="W481" t="s">
        <v>4507</v>
      </c>
      <c r="X481">
        <v>0.42414755555555561</v>
      </c>
      <c r="Y481">
        <v>0</v>
      </c>
      <c r="Z481">
        <v>2.5448853333333337</v>
      </c>
    </row>
    <row r="482" spans="1:26" x14ac:dyDescent="0.25">
      <c r="A482" t="s">
        <v>156</v>
      </c>
      <c r="B482">
        <v>1</v>
      </c>
      <c r="C482" t="s">
        <v>645</v>
      </c>
      <c r="D482" t="s">
        <v>5070</v>
      </c>
      <c r="E482">
        <v>0</v>
      </c>
      <c r="F482">
        <v>0</v>
      </c>
      <c r="G482">
        <v>10</v>
      </c>
      <c r="H482">
        <v>0</v>
      </c>
      <c r="I482">
        <v>0</v>
      </c>
      <c r="J482">
        <v>10</v>
      </c>
      <c r="K482">
        <v>0</v>
      </c>
      <c r="L482">
        <v>0</v>
      </c>
      <c r="M482">
        <v>0</v>
      </c>
      <c r="N482">
        <v>0</v>
      </c>
      <c r="O482">
        <v>0</v>
      </c>
      <c r="P482">
        <v>0</v>
      </c>
      <c r="Q482">
        <v>1</v>
      </c>
      <c r="R482">
        <v>1.3163199999999999</v>
      </c>
      <c r="S482" t="s">
        <v>8</v>
      </c>
      <c r="T482" t="s">
        <v>84</v>
      </c>
      <c r="U482" t="s">
        <v>70</v>
      </c>
      <c r="V482">
        <v>6</v>
      </c>
      <c r="W482" t="s">
        <v>4507</v>
      </c>
      <c r="X482">
        <v>0.21938666666666665</v>
      </c>
      <c r="Y482">
        <v>0</v>
      </c>
      <c r="Z482">
        <v>1.3163199999999999</v>
      </c>
    </row>
    <row r="483" spans="1:26" x14ac:dyDescent="0.25">
      <c r="A483" t="s">
        <v>156</v>
      </c>
      <c r="B483">
        <v>1</v>
      </c>
      <c r="C483" t="s">
        <v>646</v>
      </c>
      <c r="D483" t="s">
        <v>5070</v>
      </c>
      <c r="E483">
        <v>24</v>
      </c>
      <c r="F483">
        <v>50</v>
      </c>
      <c r="G483">
        <v>31</v>
      </c>
      <c r="H483">
        <v>24</v>
      </c>
      <c r="I483">
        <v>52</v>
      </c>
      <c r="J483">
        <v>30</v>
      </c>
      <c r="K483">
        <v>0</v>
      </c>
      <c r="L483">
        <v>0</v>
      </c>
      <c r="M483">
        <v>0</v>
      </c>
      <c r="N483">
        <v>0</v>
      </c>
      <c r="O483">
        <v>0</v>
      </c>
      <c r="P483">
        <v>0</v>
      </c>
      <c r="Q483">
        <v>3.5166666666666666</v>
      </c>
      <c r="R483">
        <v>4.6290586666666664</v>
      </c>
      <c r="S483" t="s">
        <v>8</v>
      </c>
      <c r="T483" t="s">
        <v>84</v>
      </c>
      <c r="U483" t="s">
        <v>70</v>
      </c>
      <c r="V483">
        <v>6</v>
      </c>
      <c r="W483" t="s">
        <v>4507</v>
      </c>
      <c r="X483">
        <v>0.77150977777777774</v>
      </c>
      <c r="Y483">
        <v>0</v>
      </c>
      <c r="Z483">
        <v>4.6290586666666664</v>
      </c>
    </row>
    <row r="484" spans="1:26" x14ac:dyDescent="0.25">
      <c r="A484" t="s">
        <v>156</v>
      </c>
      <c r="B484">
        <v>1</v>
      </c>
      <c r="C484" t="s">
        <v>647</v>
      </c>
      <c r="D484" t="s">
        <v>5070</v>
      </c>
      <c r="E484">
        <v>23</v>
      </c>
      <c r="F484">
        <v>51</v>
      </c>
      <c r="G484">
        <v>16</v>
      </c>
      <c r="H484">
        <v>23</v>
      </c>
      <c r="I484">
        <v>51</v>
      </c>
      <c r="J484">
        <v>16</v>
      </c>
      <c r="K484">
        <v>0</v>
      </c>
      <c r="L484">
        <v>0</v>
      </c>
      <c r="M484">
        <v>0</v>
      </c>
      <c r="N484">
        <v>0</v>
      </c>
      <c r="O484">
        <v>0</v>
      </c>
      <c r="P484">
        <v>0</v>
      </c>
      <c r="Q484">
        <v>3</v>
      </c>
      <c r="R484">
        <v>3.94896</v>
      </c>
      <c r="S484" t="s">
        <v>8</v>
      </c>
      <c r="T484" t="s">
        <v>84</v>
      </c>
      <c r="U484" t="s">
        <v>70</v>
      </c>
      <c r="V484">
        <v>6</v>
      </c>
      <c r="W484" t="s">
        <v>4508</v>
      </c>
      <c r="X484">
        <v>0.65815999999999997</v>
      </c>
      <c r="Y484">
        <v>0</v>
      </c>
      <c r="Z484">
        <v>3.94896</v>
      </c>
    </row>
    <row r="485" spans="1:26" x14ac:dyDescent="0.25">
      <c r="A485" t="s">
        <v>156</v>
      </c>
      <c r="B485">
        <v>1</v>
      </c>
      <c r="C485" t="s">
        <v>649</v>
      </c>
      <c r="D485" t="s">
        <v>5070</v>
      </c>
      <c r="E485">
        <v>22</v>
      </c>
      <c r="F485">
        <v>25</v>
      </c>
      <c r="G485">
        <v>18</v>
      </c>
      <c r="H485">
        <v>22</v>
      </c>
      <c r="I485">
        <v>25</v>
      </c>
      <c r="J485">
        <v>16</v>
      </c>
      <c r="K485">
        <v>0</v>
      </c>
      <c r="L485">
        <v>0</v>
      </c>
      <c r="M485">
        <v>0</v>
      </c>
      <c r="N485">
        <v>0</v>
      </c>
      <c r="O485">
        <v>0</v>
      </c>
      <c r="P485">
        <v>0</v>
      </c>
      <c r="Q485">
        <v>2.1333333333333333</v>
      </c>
      <c r="R485">
        <v>2.8081493333333327</v>
      </c>
      <c r="S485" t="s">
        <v>8</v>
      </c>
      <c r="T485" t="s">
        <v>84</v>
      </c>
      <c r="U485" t="s">
        <v>70</v>
      </c>
      <c r="V485">
        <v>6</v>
      </c>
      <c r="W485" t="s">
        <v>4508</v>
      </c>
      <c r="X485">
        <v>0.46802488888888877</v>
      </c>
      <c r="Y485">
        <v>0</v>
      </c>
      <c r="Z485">
        <v>2.8081493333333327</v>
      </c>
    </row>
    <row r="486" spans="1:26" x14ac:dyDescent="0.25">
      <c r="A486" t="s">
        <v>156</v>
      </c>
      <c r="B486">
        <v>1</v>
      </c>
      <c r="C486" t="s">
        <v>650</v>
      </c>
      <c r="D486" t="s">
        <v>5070</v>
      </c>
      <c r="E486">
        <v>36</v>
      </c>
      <c r="F486">
        <v>24</v>
      </c>
      <c r="G486">
        <v>0</v>
      </c>
      <c r="H486">
        <v>36</v>
      </c>
      <c r="I486">
        <v>27</v>
      </c>
      <c r="J486">
        <v>0</v>
      </c>
      <c r="K486">
        <v>0</v>
      </c>
      <c r="L486">
        <v>0</v>
      </c>
      <c r="M486">
        <v>0</v>
      </c>
      <c r="N486">
        <v>0</v>
      </c>
      <c r="O486">
        <v>0</v>
      </c>
      <c r="P486">
        <v>0</v>
      </c>
      <c r="Q486">
        <v>3.0750000000000002</v>
      </c>
      <c r="R486">
        <v>4.0476840000000003</v>
      </c>
      <c r="S486" t="s">
        <v>8</v>
      </c>
      <c r="T486" t="s">
        <v>84</v>
      </c>
      <c r="U486" t="s">
        <v>70</v>
      </c>
      <c r="V486">
        <v>6</v>
      </c>
      <c r="W486" t="s">
        <v>4508</v>
      </c>
      <c r="X486">
        <v>0.67461400000000005</v>
      </c>
      <c r="Y486">
        <v>0</v>
      </c>
      <c r="Z486">
        <v>4.0476840000000003</v>
      </c>
    </row>
    <row r="487" spans="1:26" x14ac:dyDescent="0.25">
      <c r="A487" t="s">
        <v>156</v>
      </c>
      <c r="B487">
        <v>1</v>
      </c>
      <c r="C487" t="s">
        <v>651</v>
      </c>
      <c r="D487" t="s">
        <v>5070</v>
      </c>
      <c r="E487">
        <v>0</v>
      </c>
      <c r="F487">
        <v>0</v>
      </c>
      <c r="G487">
        <v>0</v>
      </c>
      <c r="H487">
        <v>0</v>
      </c>
      <c r="I487">
        <v>0</v>
      </c>
      <c r="J487">
        <v>0</v>
      </c>
      <c r="K487">
        <v>0</v>
      </c>
      <c r="L487">
        <v>0</v>
      </c>
      <c r="M487">
        <v>0</v>
      </c>
      <c r="N487">
        <v>0</v>
      </c>
      <c r="O487">
        <v>0</v>
      </c>
      <c r="P487">
        <v>0</v>
      </c>
      <c r="Q487">
        <v>0</v>
      </c>
      <c r="R487">
        <v>0</v>
      </c>
      <c r="S487" t="s">
        <v>8</v>
      </c>
      <c r="T487" t="s">
        <v>84</v>
      </c>
      <c r="U487" t="s">
        <v>70</v>
      </c>
      <c r="V487">
        <v>6</v>
      </c>
      <c r="W487" t="s">
        <v>4508</v>
      </c>
      <c r="X487">
        <v>0</v>
      </c>
      <c r="Y487">
        <v>0</v>
      </c>
      <c r="Z487">
        <v>0</v>
      </c>
    </row>
    <row r="488" spans="1:26" x14ac:dyDescent="0.25">
      <c r="A488" t="s">
        <v>156</v>
      </c>
      <c r="B488">
        <v>1</v>
      </c>
      <c r="C488" t="s">
        <v>652</v>
      </c>
      <c r="D488" t="s">
        <v>5070</v>
      </c>
      <c r="E488">
        <v>0</v>
      </c>
      <c r="F488">
        <v>0</v>
      </c>
      <c r="G488">
        <v>10</v>
      </c>
      <c r="H488">
        <v>0</v>
      </c>
      <c r="I488">
        <v>0</v>
      </c>
      <c r="J488">
        <v>10</v>
      </c>
      <c r="K488">
        <v>0</v>
      </c>
      <c r="L488">
        <v>0</v>
      </c>
      <c r="M488">
        <v>0</v>
      </c>
      <c r="N488">
        <v>0</v>
      </c>
      <c r="O488">
        <v>0</v>
      </c>
      <c r="P488">
        <v>0</v>
      </c>
      <c r="Q488">
        <v>1</v>
      </c>
      <c r="R488">
        <v>1.3163199999999999</v>
      </c>
      <c r="S488" t="s">
        <v>8</v>
      </c>
      <c r="T488" t="s">
        <v>84</v>
      </c>
      <c r="U488" t="s">
        <v>70</v>
      </c>
      <c r="V488">
        <v>6</v>
      </c>
      <c r="W488" t="s">
        <v>4508</v>
      </c>
      <c r="X488">
        <v>0.21938666666666665</v>
      </c>
      <c r="Y488">
        <v>0</v>
      </c>
      <c r="Z488">
        <v>1.3163199999999999</v>
      </c>
    </row>
    <row r="489" spans="1:26" x14ac:dyDescent="0.25">
      <c r="A489" t="s">
        <v>156</v>
      </c>
      <c r="B489">
        <v>1</v>
      </c>
      <c r="C489" t="s">
        <v>653</v>
      </c>
      <c r="D489" t="s">
        <v>5070</v>
      </c>
      <c r="E489">
        <v>0</v>
      </c>
      <c r="F489">
        <v>0</v>
      </c>
      <c r="G489">
        <v>10</v>
      </c>
      <c r="H489">
        <v>0</v>
      </c>
      <c r="I489">
        <v>0</v>
      </c>
      <c r="J489">
        <v>10</v>
      </c>
      <c r="K489">
        <v>0</v>
      </c>
      <c r="L489">
        <v>0</v>
      </c>
      <c r="M489">
        <v>0</v>
      </c>
      <c r="N489">
        <v>0</v>
      </c>
      <c r="O489">
        <v>0</v>
      </c>
      <c r="P489">
        <v>0</v>
      </c>
      <c r="Q489">
        <v>1</v>
      </c>
      <c r="R489">
        <v>1.3163199999999999</v>
      </c>
      <c r="S489" t="s">
        <v>8</v>
      </c>
      <c r="T489" t="s">
        <v>84</v>
      </c>
      <c r="U489" t="s">
        <v>70</v>
      </c>
      <c r="V489">
        <v>6</v>
      </c>
      <c r="W489" t="s">
        <v>4508</v>
      </c>
      <c r="X489">
        <v>0.21938666666666665</v>
      </c>
      <c r="Y489">
        <v>0</v>
      </c>
      <c r="Z489">
        <v>1.3163199999999999</v>
      </c>
    </row>
    <row r="490" spans="1:26" x14ac:dyDescent="0.25">
      <c r="A490" t="s">
        <v>156</v>
      </c>
      <c r="B490">
        <v>1</v>
      </c>
      <c r="C490" t="s">
        <v>654</v>
      </c>
      <c r="D490" t="s">
        <v>5070</v>
      </c>
      <c r="E490">
        <v>23</v>
      </c>
      <c r="F490">
        <v>30</v>
      </c>
      <c r="G490">
        <v>0</v>
      </c>
      <c r="H490">
        <v>23</v>
      </c>
      <c r="I490">
        <v>27</v>
      </c>
      <c r="J490">
        <v>0</v>
      </c>
      <c r="K490">
        <v>0</v>
      </c>
      <c r="L490">
        <v>0</v>
      </c>
      <c r="M490">
        <v>0</v>
      </c>
      <c r="N490">
        <v>0</v>
      </c>
      <c r="O490">
        <v>0</v>
      </c>
      <c r="P490">
        <v>0</v>
      </c>
      <c r="Q490">
        <v>2.5750000000000002</v>
      </c>
      <c r="R490">
        <v>3.3895239999999998</v>
      </c>
      <c r="S490" t="s">
        <v>8</v>
      </c>
      <c r="T490" t="s">
        <v>84</v>
      </c>
      <c r="U490" t="s">
        <v>70</v>
      </c>
      <c r="V490">
        <v>6</v>
      </c>
      <c r="W490" t="s">
        <v>4508</v>
      </c>
      <c r="X490">
        <v>0.56492066666666663</v>
      </c>
      <c r="Y490">
        <v>0</v>
      </c>
      <c r="Z490">
        <v>3.3895240000000002</v>
      </c>
    </row>
    <row r="491" spans="1:26" x14ac:dyDescent="0.25">
      <c r="A491" t="s">
        <v>156</v>
      </c>
      <c r="B491">
        <v>1</v>
      </c>
      <c r="C491" t="s">
        <v>655</v>
      </c>
      <c r="D491" t="s">
        <v>5070</v>
      </c>
      <c r="E491">
        <v>48</v>
      </c>
      <c r="F491">
        <v>0</v>
      </c>
      <c r="G491">
        <v>42</v>
      </c>
      <c r="H491">
        <v>47</v>
      </c>
      <c r="I491">
        <v>0</v>
      </c>
      <c r="J491">
        <v>41</v>
      </c>
      <c r="K491">
        <v>0</v>
      </c>
      <c r="L491">
        <v>0</v>
      </c>
      <c r="M491">
        <v>0</v>
      </c>
      <c r="N491">
        <v>0</v>
      </c>
      <c r="O491">
        <v>0</v>
      </c>
      <c r="P491">
        <v>0</v>
      </c>
      <c r="Q491">
        <v>4.45</v>
      </c>
      <c r="R491">
        <v>5.8576239999999995</v>
      </c>
      <c r="S491" t="s">
        <v>8</v>
      </c>
      <c r="T491" t="s">
        <v>84</v>
      </c>
      <c r="U491" t="s">
        <v>70</v>
      </c>
      <c r="V491">
        <v>6</v>
      </c>
      <c r="W491" t="s">
        <v>4508</v>
      </c>
      <c r="X491">
        <v>0.97627066666666662</v>
      </c>
      <c r="Y491">
        <v>0</v>
      </c>
      <c r="Z491">
        <v>5.8576239999999995</v>
      </c>
    </row>
    <row r="492" spans="1:26" x14ac:dyDescent="0.25">
      <c r="A492" t="s">
        <v>156</v>
      </c>
      <c r="B492">
        <v>1</v>
      </c>
      <c r="C492" t="s">
        <v>656</v>
      </c>
      <c r="D492" t="s">
        <v>5070</v>
      </c>
      <c r="E492">
        <v>24</v>
      </c>
      <c r="F492">
        <v>26</v>
      </c>
      <c r="G492">
        <v>18</v>
      </c>
      <c r="H492">
        <v>24</v>
      </c>
      <c r="I492">
        <v>26</v>
      </c>
      <c r="J492">
        <v>18</v>
      </c>
      <c r="K492">
        <v>0</v>
      </c>
      <c r="L492">
        <v>0</v>
      </c>
      <c r="M492">
        <v>0</v>
      </c>
      <c r="N492">
        <v>0</v>
      </c>
      <c r="O492">
        <v>0</v>
      </c>
      <c r="P492">
        <v>0</v>
      </c>
      <c r="Q492">
        <v>2.2666666666666666</v>
      </c>
      <c r="R492">
        <v>2.9836586666666665</v>
      </c>
      <c r="S492" t="s">
        <v>8</v>
      </c>
      <c r="T492" t="s">
        <v>84</v>
      </c>
      <c r="U492" t="s">
        <v>70</v>
      </c>
      <c r="V492">
        <v>6</v>
      </c>
      <c r="W492" t="s">
        <v>4508</v>
      </c>
      <c r="X492">
        <v>0.49727644444444441</v>
      </c>
      <c r="Y492">
        <v>0</v>
      </c>
      <c r="Z492">
        <v>2.9836586666666665</v>
      </c>
    </row>
    <row r="493" spans="1:26" x14ac:dyDescent="0.25">
      <c r="A493" t="s">
        <v>156</v>
      </c>
      <c r="B493">
        <v>1</v>
      </c>
      <c r="C493" t="s">
        <v>657</v>
      </c>
      <c r="D493" t="s">
        <v>5070</v>
      </c>
      <c r="E493">
        <v>0</v>
      </c>
      <c r="F493">
        <v>0</v>
      </c>
      <c r="G493">
        <v>0</v>
      </c>
      <c r="H493">
        <v>0</v>
      </c>
      <c r="I493">
        <v>0</v>
      </c>
      <c r="J493">
        <v>0</v>
      </c>
      <c r="K493">
        <v>0</v>
      </c>
      <c r="L493">
        <v>0</v>
      </c>
      <c r="M493">
        <v>0</v>
      </c>
      <c r="N493">
        <v>0</v>
      </c>
      <c r="O493">
        <v>0</v>
      </c>
      <c r="P493">
        <v>0</v>
      </c>
      <c r="Q493">
        <v>0</v>
      </c>
      <c r="R493">
        <v>0</v>
      </c>
      <c r="S493" t="s">
        <v>8</v>
      </c>
      <c r="T493" t="s">
        <v>84</v>
      </c>
      <c r="U493" t="s">
        <v>70</v>
      </c>
      <c r="V493">
        <v>6</v>
      </c>
      <c r="W493" t="s">
        <v>4508</v>
      </c>
      <c r="X493">
        <v>0</v>
      </c>
      <c r="Y493">
        <v>0</v>
      </c>
      <c r="Z493">
        <v>0</v>
      </c>
    </row>
    <row r="494" spans="1:26" x14ac:dyDescent="0.25">
      <c r="A494" t="s">
        <v>156</v>
      </c>
      <c r="B494">
        <v>1</v>
      </c>
      <c r="C494" t="s">
        <v>658</v>
      </c>
      <c r="D494" t="s">
        <v>5070</v>
      </c>
      <c r="E494">
        <v>0</v>
      </c>
      <c r="F494">
        <v>0</v>
      </c>
      <c r="G494">
        <v>0</v>
      </c>
      <c r="H494">
        <v>0</v>
      </c>
      <c r="I494">
        <v>0</v>
      </c>
      <c r="J494">
        <v>0</v>
      </c>
      <c r="K494">
        <v>0</v>
      </c>
      <c r="L494">
        <v>0</v>
      </c>
      <c r="M494">
        <v>0</v>
      </c>
      <c r="N494">
        <v>0</v>
      </c>
      <c r="O494">
        <v>0</v>
      </c>
      <c r="P494">
        <v>0</v>
      </c>
      <c r="Q494">
        <v>0</v>
      </c>
      <c r="R494">
        <v>0</v>
      </c>
      <c r="S494" t="s">
        <v>8</v>
      </c>
      <c r="T494" t="s">
        <v>84</v>
      </c>
      <c r="U494" t="s">
        <v>70</v>
      </c>
      <c r="V494">
        <v>6</v>
      </c>
      <c r="W494" t="s">
        <v>4508</v>
      </c>
      <c r="X494">
        <v>0</v>
      </c>
      <c r="Y494">
        <v>0</v>
      </c>
      <c r="Z494">
        <v>0</v>
      </c>
    </row>
    <row r="495" spans="1:26" x14ac:dyDescent="0.25">
      <c r="A495" t="s">
        <v>156</v>
      </c>
      <c r="B495">
        <v>1</v>
      </c>
      <c r="C495" t="s">
        <v>659</v>
      </c>
      <c r="D495" t="s">
        <v>5070</v>
      </c>
      <c r="E495">
        <v>23</v>
      </c>
      <c r="F495">
        <v>53</v>
      </c>
      <c r="G495">
        <v>17</v>
      </c>
      <c r="H495">
        <v>23</v>
      </c>
      <c r="I495">
        <v>51</v>
      </c>
      <c r="J495">
        <v>18</v>
      </c>
      <c r="K495">
        <v>0</v>
      </c>
      <c r="L495">
        <v>0</v>
      </c>
      <c r="M495">
        <v>0</v>
      </c>
      <c r="N495">
        <v>0</v>
      </c>
      <c r="O495">
        <v>0</v>
      </c>
      <c r="P495">
        <v>0</v>
      </c>
      <c r="Q495">
        <v>3.083333333333333</v>
      </c>
      <c r="R495">
        <v>4.058653333333333</v>
      </c>
      <c r="S495" t="s">
        <v>8</v>
      </c>
      <c r="T495" t="s">
        <v>84</v>
      </c>
      <c r="U495" t="s">
        <v>70</v>
      </c>
      <c r="V495">
        <v>6</v>
      </c>
      <c r="W495" t="s">
        <v>4509</v>
      </c>
      <c r="X495">
        <v>0.67644222222222217</v>
      </c>
      <c r="Y495">
        <v>0</v>
      </c>
      <c r="Z495">
        <v>4.058653333333333</v>
      </c>
    </row>
    <row r="496" spans="1:26" x14ac:dyDescent="0.25">
      <c r="A496" t="s">
        <v>156</v>
      </c>
      <c r="B496">
        <v>1</v>
      </c>
      <c r="C496" t="s">
        <v>660</v>
      </c>
      <c r="D496" t="s">
        <v>5070</v>
      </c>
      <c r="E496">
        <v>23</v>
      </c>
      <c r="F496">
        <v>25</v>
      </c>
      <c r="G496">
        <v>18</v>
      </c>
      <c r="H496">
        <v>23</v>
      </c>
      <c r="I496">
        <v>27</v>
      </c>
      <c r="J496">
        <v>17</v>
      </c>
      <c r="K496">
        <v>0</v>
      </c>
      <c r="L496">
        <v>0</v>
      </c>
      <c r="M496">
        <v>0</v>
      </c>
      <c r="N496">
        <v>0</v>
      </c>
      <c r="O496">
        <v>0</v>
      </c>
      <c r="P496">
        <v>0</v>
      </c>
      <c r="Q496">
        <v>2.2166666666666668</v>
      </c>
      <c r="R496">
        <v>2.9178426666666666</v>
      </c>
      <c r="S496" t="s">
        <v>8</v>
      </c>
      <c r="T496" t="s">
        <v>84</v>
      </c>
      <c r="U496" t="s">
        <v>70</v>
      </c>
      <c r="V496">
        <v>6</v>
      </c>
      <c r="W496" t="s">
        <v>4509</v>
      </c>
      <c r="X496">
        <v>0.48630711111111108</v>
      </c>
      <c r="Y496">
        <v>0</v>
      </c>
      <c r="Z496">
        <v>2.9178426666666666</v>
      </c>
    </row>
    <row r="497" spans="1:26" x14ac:dyDescent="0.25">
      <c r="A497" t="s">
        <v>156</v>
      </c>
      <c r="B497">
        <v>1</v>
      </c>
      <c r="C497" t="s">
        <v>661</v>
      </c>
      <c r="D497" t="s">
        <v>5070</v>
      </c>
      <c r="E497">
        <v>23</v>
      </c>
      <c r="F497">
        <v>53</v>
      </c>
      <c r="G497">
        <v>23</v>
      </c>
      <c r="H497">
        <v>24</v>
      </c>
      <c r="I497">
        <v>10</v>
      </c>
      <c r="J497">
        <v>24</v>
      </c>
      <c r="K497">
        <v>0</v>
      </c>
      <c r="L497">
        <v>0</v>
      </c>
      <c r="M497">
        <v>0</v>
      </c>
      <c r="N497">
        <v>0</v>
      </c>
      <c r="O497">
        <v>0</v>
      </c>
      <c r="P497">
        <v>0</v>
      </c>
      <c r="Q497">
        <v>2.6166666666666667</v>
      </c>
      <c r="R497">
        <v>3.444370666666666</v>
      </c>
      <c r="S497" t="s">
        <v>8</v>
      </c>
      <c r="T497" t="s">
        <v>84</v>
      </c>
      <c r="U497" t="s">
        <v>70</v>
      </c>
      <c r="V497">
        <v>6</v>
      </c>
      <c r="W497" t="s">
        <v>4509</v>
      </c>
      <c r="X497">
        <v>0.57406177777777767</v>
      </c>
      <c r="Y497">
        <v>0</v>
      </c>
      <c r="Z497">
        <v>3.444370666666666</v>
      </c>
    </row>
    <row r="498" spans="1:26" x14ac:dyDescent="0.25">
      <c r="A498" t="s">
        <v>156</v>
      </c>
      <c r="B498">
        <v>1</v>
      </c>
      <c r="C498" t="s">
        <v>662</v>
      </c>
      <c r="D498" t="s">
        <v>5070</v>
      </c>
      <c r="E498">
        <v>0</v>
      </c>
      <c r="F498">
        <v>34</v>
      </c>
      <c r="G498">
        <v>23</v>
      </c>
      <c r="H498">
        <v>0</v>
      </c>
      <c r="I498">
        <v>38</v>
      </c>
      <c r="J498">
        <v>22</v>
      </c>
      <c r="K498">
        <v>0</v>
      </c>
      <c r="L498">
        <v>0</v>
      </c>
      <c r="M498">
        <v>0</v>
      </c>
      <c r="N498">
        <v>0</v>
      </c>
      <c r="O498">
        <v>0</v>
      </c>
      <c r="P498">
        <v>0</v>
      </c>
      <c r="Q498">
        <v>2.9249999999999998</v>
      </c>
      <c r="R498">
        <v>3.8502359999999998</v>
      </c>
      <c r="S498" t="s">
        <v>8</v>
      </c>
      <c r="T498" t="s">
        <v>84</v>
      </c>
      <c r="U498" t="s">
        <v>70</v>
      </c>
      <c r="V498">
        <v>6</v>
      </c>
      <c r="W498" t="s">
        <v>4509</v>
      </c>
      <c r="X498">
        <v>0.641706</v>
      </c>
      <c r="Y498">
        <v>0</v>
      </c>
      <c r="Z498">
        <v>3.8502360000000002</v>
      </c>
    </row>
    <row r="499" spans="1:26" x14ac:dyDescent="0.25">
      <c r="A499" t="s">
        <v>156</v>
      </c>
      <c r="B499">
        <v>1</v>
      </c>
      <c r="C499" t="s">
        <v>663</v>
      </c>
      <c r="D499" t="s">
        <v>5070</v>
      </c>
      <c r="E499">
        <v>0</v>
      </c>
      <c r="F499">
        <v>0</v>
      </c>
      <c r="G499">
        <v>0</v>
      </c>
      <c r="H499">
        <v>0</v>
      </c>
      <c r="I499">
        <v>0</v>
      </c>
      <c r="J499">
        <v>0</v>
      </c>
      <c r="K499">
        <v>0</v>
      </c>
      <c r="L499">
        <v>0</v>
      </c>
      <c r="M499">
        <v>0</v>
      </c>
      <c r="N499">
        <v>0</v>
      </c>
      <c r="O499">
        <v>0</v>
      </c>
      <c r="P499">
        <v>0</v>
      </c>
      <c r="Q499">
        <v>0</v>
      </c>
      <c r="R499">
        <v>0</v>
      </c>
      <c r="S499" t="s">
        <v>8</v>
      </c>
      <c r="T499" t="s">
        <v>84</v>
      </c>
      <c r="U499" t="s">
        <v>70</v>
      </c>
      <c r="V499">
        <v>6</v>
      </c>
      <c r="W499" t="s">
        <v>4509</v>
      </c>
      <c r="X499">
        <v>0</v>
      </c>
      <c r="Y499">
        <v>0</v>
      </c>
      <c r="Z499">
        <v>0</v>
      </c>
    </row>
    <row r="500" spans="1:26" x14ac:dyDescent="0.25">
      <c r="A500" t="s">
        <v>156</v>
      </c>
      <c r="B500">
        <v>1</v>
      </c>
      <c r="C500" t="s">
        <v>664</v>
      </c>
      <c r="D500" t="s">
        <v>5070</v>
      </c>
      <c r="E500">
        <v>0</v>
      </c>
      <c r="F500">
        <v>0</v>
      </c>
      <c r="G500">
        <v>10</v>
      </c>
      <c r="H500">
        <v>0</v>
      </c>
      <c r="I500">
        <v>0</v>
      </c>
      <c r="J500">
        <v>10</v>
      </c>
      <c r="K500">
        <v>0</v>
      </c>
      <c r="L500">
        <v>0</v>
      </c>
      <c r="M500">
        <v>0</v>
      </c>
      <c r="N500">
        <v>0</v>
      </c>
      <c r="O500">
        <v>0</v>
      </c>
      <c r="P500">
        <v>0</v>
      </c>
      <c r="Q500">
        <v>1</v>
      </c>
      <c r="R500">
        <v>1.3163199999999999</v>
      </c>
      <c r="S500" t="s">
        <v>8</v>
      </c>
      <c r="T500" t="s">
        <v>84</v>
      </c>
      <c r="U500" t="s">
        <v>70</v>
      </c>
      <c r="V500">
        <v>6</v>
      </c>
      <c r="W500" t="s">
        <v>4509</v>
      </c>
      <c r="X500">
        <v>0.21938666666666665</v>
      </c>
      <c r="Y500">
        <v>0</v>
      </c>
      <c r="Z500">
        <v>1.3163199999999999</v>
      </c>
    </row>
    <row r="501" spans="1:26" x14ac:dyDescent="0.25">
      <c r="A501" t="s">
        <v>156</v>
      </c>
      <c r="B501">
        <v>1</v>
      </c>
      <c r="C501" t="s">
        <v>665</v>
      </c>
      <c r="D501" t="s">
        <v>5070</v>
      </c>
      <c r="E501">
        <v>0</v>
      </c>
      <c r="F501">
        <v>0</v>
      </c>
      <c r="G501">
        <v>59</v>
      </c>
      <c r="H501">
        <v>0</v>
      </c>
      <c r="I501">
        <v>0</v>
      </c>
      <c r="J501">
        <v>57</v>
      </c>
      <c r="K501">
        <v>0</v>
      </c>
      <c r="L501">
        <v>0</v>
      </c>
      <c r="M501">
        <v>0</v>
      </c>
      <c r="N501">
        <v>0</v>
      </c>
      <c r="O501">
        <v>0</v>
      </c>
      <c r="P501">
        <v>0</v>
      </c>
      <c r="Q501">
        <v>5.8</v>
      </c>
      <c r="R501">
        <v>7.6346559999999988</v>
      </c>
      <c r="S501" t="s">
        <v>8</v>
      </c>
      <c r="T501" t="s">
        <v>84</v>
      </c>
      <c r="U501" t="s">
        <v>70</v>
      </c>
      <c r="V501">
        <v>8</v>
      </c>
      <c r="W501" t="s">
        <v>4509</v>
      </c>
      <c r="X501">
        <v>0.95433199999999985</v>
      </c>
      <c r="Y501">
        <v>0</v>
      </c>
      <c r="Z501">
        <v>7.6346559999999988</v>
      </c>
    </row>
    <row r="502" spans="1:26" x14ac:dyDescent="0.25">
      <c r="A502" t="s">
        <v>156</v>
      </c>
      <c r="B502">
        <v>1</v>
      </c>
      <c r="C502" t="s">
        <v>666</v>
      </c>
      <c r="D502" t="s">
        <v>5070</v>
      </c>
      <c r="E502">
        <v>0</v>
      </c>
      <c r="F502">
        <v>0</v>
      </c>
      <c r="G502">
        <v>10</v>
      </c>
      <c r="H502">
        <v>0</v>
      </c>
      <c r="I502">
        <v>0</v>
      </c>
      <c r="J502">
        <v>10</v>
      </c>
      <c r="K502">
        <v>0</v>
      </c>
      <c r="L502">
        <v>0</v>
      </c>
      <c r="M502">
        <v>0</v>
      </c>
      <c r="N502">
        <v>0</v>
      </c>
      <c r="O502">
        <v>0</v>
      </c>
      <c r="P502">
        <v>0</v>
      </c>
      <c r="Q502">
        <v>1</v>
      </c>
      <c r="R502">
        <v>1.3163199999999999</v>
      </c>
      <c r="S502" t="s">
        <v>8</v>
      </c>
      <c r="T502" t="s">
        <v>84</v>
      </c>
      <c r="U502" t="s">
        <v>70</v>
      </c>
      <c r="V502">
        <v>6</v>
      </c>
      <c r="W502" t="s">
        <v>4509</v>
      </c>
      <c r="X502">
        <v>0.21938666666666665</v>
      </c>
      <c r="Y502">
        <v>0</v>
      </c>
      <c r="Z502">
        <v>1.3163199999999999</v>
      </c>
    </row>
    <row r="503" spans="1:26" x14ac:dyDescent="0.25">
      <c r="A503" t="s">
        <v>156</v>
      </c>
      <c r="B503">
        <v>1</v>
      </c>
      <c r="C503" t="s">
        <v>667</v>
      </c>
      <c r="D503" t="s">
        <v>5070</v>
      </c>
      <c r="E503">
        <v>59</v>
      </c>
      <c r="F503">
        <v>0</v>
      </c>
      <c r="G503">
        <v>10</v>
      </c>
      <c r="H503">
        <v>59</v>
      </c>
      <c r="I503">
        <v>0</v>
      </c>
      <c r="J503">
        <v>10</v>
      </c>
      <c r="K503">
        <v>0</v>
      </c>
      <c r="L503">
        <v>0</v>
      </c>
      <c r="M503">
        <v>0</v>
      </c>
      <c r="N503">
        <v>0</v>
      </c>
      <c r="O503">
        <v>0</v>
      </c>
      <c r="P503">
        <v>0</v>
      </c>
      <c r="Q503">
        <v>3.45</v>
      </c>
      <c r="R503">
        <v>4.5413039999999993</v>
      </c>
      <c r="S503" t="s">
        <v>8</v>
      </c>
      <c r="T503" t="s">
        <v>84</v>
      </c>
      <c r="U503" t="s">
        <v>70</v>
      </c>
      <c r="V503">
        <v>6</v>
      </c>
      <c r="W503" t="s">
        <v>4509</v>
      </c>
      <c r="X503">
        <v>0.75688399999999989</v>
      </c>
      <c r="Y503">
        <v>0</v>
      </c>
      <c r="Z503">
        <v>4.5413039999999993</v>
      </c>
    </row>
    <row r="504" spans="1:26" x14ac:dyDescent="0.25">
      <c r="A504" t="s">
        <v>156</v>
      </c>
      <c r="B504">
        <v>1</v>
      </c>
      <c r="C504" t="s">
        <v>668</v>
      </c>
      <c r="D504" t="s">
        <v>5070</v>
      </c>
      <c r="E504">
        <v>0</v>
      </c>
      <c r="F504">
        <v>0</v>
      </c>
      <c r="G504">
        <v>0</v>
      </c>
      <c r="H504">
        <v>0</v>
      </c>
      <c r="I504">
        <v>0</v>
      </c>
      <c r="J504">
        <v>0</v>
      </c>
      <c r="K504">
        <v>0</v>
      </c>
      <c r="L504">
        <v>0</v>
      </c>
      <c r="M504">
        <v>0</v>
      </c>
      <c r="N504">
        <v>0</v>
      </c>
      <c r="O504">
        <v>0</v>
      </c>
      <c r="P504">
        <v>0</v>
      </c>
      <c r="Q504">
        <v>0</v>
      </c>
      <c r="R504">
        <v>0</v>
      </c>
      <c r="S504" t="s">
        <v>8</v>
      </c>
      <c r="T504" t="s">
        <v>84</v>
      </c>
      <c r="U504" t="s">
        <v>70</v>
      </c>
      <c r="V504">
        <v>6</v>
      </c>
      <c r="W504" t="s">
        <v>4509</v>
      </c>
      <c r="X504">
        <v>0</v>
      </c>
      <c r="Y504">
        <v>0</v>
      </c>
      <c r="Z504">
        <v>0</v>
      </c>
    </row>
    <row r="505" spans="1:26" x14ac:dyDescent="0.25">
      <c r="A505" t="s">
        <v>156</v>
      </c>
      <c r="B505">
        <v>1</v>
      </c>
      <c r="C505" t="s">
        <v>669</v>
      </c>
      <c r="D505" t="s">
        <v>5070</v>
      </c>
      <c r="E505">
        <v>0</v>
      </c>
      <c r="F505">
        <v>0</v>
      </c>
      <c r="G505">
        <v>0</v>
      </c>
      <c r="H505">
        <v>0</v>
      </c>
      <c r="I505">
        <v>0</v>
      </c>
      <c r="J505">
        <v>0</v>
      </c>
      <c r="K505">
        <v>0</v>
      </c>
      <c r="L505">
        <v>0</v>
      </c>
      <c r="M505">
        <v>0</v>
      </c>
      <c r="N505">
        <v>0</v>
      </c>
      <c r="O505">
        <v>0</v>
      </c>
      <c r="P505">
        <v>0</v>
      </c>
      <c r="Q505">
        <v>0</v>
      </c>
      <c r="R505">
        <v>0</v>
      </c>
      <c r="S505" t="s">
        <v>8</v>
      </c>
      <c r="T505" t="s">
        <v>84</v>
      </c>
      <c r="U505" t="s">
        <v>70</v>
      </c>
      <c r="V505">
        <v>6</v>
      </c>
      <c r="W505" t="s">
        <v>4509</v>
      </c>
      <c r="X505">
        <v>0</v>
      </c>
      <c r="Y505">
        <v>0</v>
      </c>
      <c r="Z505">
        <v>0</v>
      </c>
    </row>
    <row r="506" spans="1:26" x14ac:dyDescent="0.25">
      <c r="A506" t="s">
        <v>156</v>
      </c>
      <c r="B506">
        <v>1</v>
      </c>
      <c r="C506" t="s">
        <v>670</v>
      </c>
      <c r="D506" t="s">
        <v>5070</v>
      </c>
      <c r="E506">
        <v>0</v>
      </c>
      <c r="F506">
        <v>0</v>
      </c>
      <c r="G506">
        <v>0</v>
      </c>
      <c r="H506">
        <v>0</v>
      </c>
      <c r="I506">
        <v>0</v>
      </c>
      <c r="J506">
        <v>0</v>
      </c>
      <c r="K506">
        <v>0</v>
      </c>
      <c r="L506">
        <v>0</v>
      </c>
      <c r="M506">
        <v>0</v>
      </c>
      <c r="N506">
        <v>0</v>
      </c>
      <c r="O506">
        <v>0</v>
      </c>
      <c r="P506">
        <v>0</v>
      </c>
      <c r="Q506">
        <v>0</v>
      </c>
      <c r="R506">
        <v>0</v>
      </c>
      <c r="S506" t="s">
        <v>7</v>
      </c>
      <c r="T506" t="s">
        <v>7</v>
      </c>
      <c r="U506" t="s">
        <v>70</v>
      </c>
      <c r="V506">
        <v>6</v>
      </c>
      <c r="W506" t="s">
        <v>4510</v>
      </c>
      <c r="X506">
        <v>0</v>
      </c>
      <c r="Y506">
        <v>2.323</v>
      </c>
      <c r="Z506">
        <v>2.323</v>
      </c>
    </row>
    <row r="507" spans="1:26" x14ac:dyDescent="0.25">
      <c r="A507" t="s">
        <v>156</v>
      </c>
      <c r="B507">
        <v>1</v>
      </c>
      <c r="C507" t="s">
        <v>671</v>
      </c>
      <c r="D507" t="s">
        <v>5070</v>
      </c>
      <c r="E507">
        <v>0</v>
      </c>
      <c r="F507">
        <v>0</v>
      </c>
      <c r="G507">
        <v>0</v>
      </c>
      <c r="H507">
        <v>0</v>
      </c>
      <c r="I507">
        <v>0</v>
      </c>
      <c r="J507">
        <v>0</v>
      </c>
      <c r="K507">
        <v>0</v>
      </c>
      <c r="L507">
        <v>0</v>
      </c>
      <c r="M507">
        <v>0</v>
      </c>
      <c r="N507">
        <v>0</v>
      </c>
      <c r="O507">
        <v>0</v>
      </c>
      <c r="P507">
        <v>0</v>
      </c>
      <c r="Q507">
        <v>0</v>
      </c>
      <c r="R507">
        <v>0</v>
      </c>
      <c r="S507" t="s">
        <v>7</v>
      </c>
      <c r="T507" t="s">
        <v>7</v>
      </c>
      <c r="U507" t="s">
        <v>70</v>
      </c>
      <c r="V507">
        <v>6</v>
      </c>
      <c r="W507" t="s">
        <v>4510</v>
      </c>
      <c r="X507">
        <v>0</v>
      </c>
      <c r="Y507">
        <v>2.3620000000000001</v>
      </c>
      <c r="Z507">
        <v>2.3620000000000001</v>
      </c>
    </row>
    <row r="508" spans="1:26" x14ac:dyDescent="0.25">
      <c r="A508" t="s">
        <v>156</v>
      </c>
      <c r="B508">
        <v>1</v>
      </c>
      <c r="C508" t="s">
        <v>672</v>
      </c>
      <c r="D508" t="s">
        <v>5070</v>
      </c>
      <c r="E508">
        <v>0</v>
      </c>
      <c r="F508">
        <v>0</v>
      </c>
      <c r="G508">
        <v>0</v>
      </c>
      <c r="H508">
        <v>0</v>
      </c>
      <c r="I508">
        <v>0</v>
      </c>
      <c r="J508">
        <v>0</v>
      </c>
      <c r="K508">
        <v>0</v>
      </c>
      <c r="L508">
        <v>0</v>
      </c>
      <c r="M508">
        <v>0</v>
      </c>
      <c r="N508">
        <v>0</v>
      </c>
      <c r="O508">
        <v>0</v>
      </c>
      <c r="P508">
        <v>0</v>
      </c>
      <c r="Q508">
        <v>0</v>
      </c>
      <c r="R508">
        <v>0</v>
      </c>
      <c r="S508" t="s">
        <v>7</v>
      </c>
      <c r="T508" t="s">
        <v>7</v>
      </c>
      <c r="U508" t="s">
        <v>70</v>
      </c>
      <c r="V508">
        <v>6</v>
      </c>
      <c r="W508" t="s">
        <v>4510</v>
      </c>
      <c r="X508">
        <v>0</v>
      </c>
      <c r="Y508">
        <v>2.67</v>
      </c>
      <c r="Z508">
        <v>2.67</v>
      </c>
    </row>
    <row r="509" spans="1:26" x14ac:dyDescent="0.25">
      <c r="A509" t="s">
        <v>156</v>
      </c>
      <c r="B509">
        <v>1</v>
      </c>
      <c r="C509" t="s">
        <v>673</v>
      </c>
      <c r="D509" t="s">
        <v>5070</v>
      </c>
      <c r="E509">
        <v>0</v>
      </c>
      <c r="F509">
        <v>0</v>
      </c>
      <c r="G509">
        <v>0</v>
      </c>
      <c r="H509">
        <v>0</v>
      </c>
      <c r="I509">
        <v>0</v>
      </c>
      <c r="J509">
        <v>0</v>
      </c>
      <c r="K509">
        <v>0</v>
      </c>
      <c r="L509">
        <v>0</v>
      </c>
      <c r="M509">
        <v>0</v>
      </c>
      <c r="N509">
        <v>0</v>
      </c>
      <c r="O509">
        <v>0</v>
      </c>
      <c r="P509">
        <v>0</v>
      </c>
      <c r="Q509">
        <v>0</v>
      </c>
      <c r="R509">
        <v>0</v>
      </c>
      <c r="S509" t="s">
        <v>7</v>
      </c>
      <c r="T509" t="s">
        <v>7</v>
      </c>
      <c r="U509" t="s">
        <v>70</v>
      </c>
      <c r="V509">
        <v>6</v>
      </c>
      <c r="W509" t="s">
        <v>4510</v>
      </c>
      <c r="X509">
        <v>0</v>
      </c>
      <c r="Y509">
        <v>1.355</v>
      </c>
      <c r="Z509">
        <v>1.355</v>
      </c>
    </row>
    <row r="510" spans="1:26" x14ac:dyDescent="0.25">
      <c r="A510" t="s">
        <v>156</v>
      </c>
      <c r="B510">
        <v>1</v>
      </c>
      <c r="C510" t="s">
        <v>674</v>
      </c>
      <c r="D510" t="s">
        <v>5070</v>
      </c>
      <c r="E510">
        <v>0</v>
      </c>
      <c r="F510">
        <v>0</v>
      </c>
      <c r="G510">
        <v>0</v>
      </c>
      <c r="H510">
        <v>0</v>
      </c>
      <c r="I510">
        <v>0</v>
      </c>
      <c r="J510">
        <v>0</v>
      </c>
      <c r="K510">
        <v>0</v>
      </c>
      <c r="L510">
        <v>0</v>
      </c>
      <c r="M510">
        <v>0</v>
      </c>
      <c r="N510">
        <v>0</v>
      </c>
      <c r="O510">
        <v>0</v>
      </c>
      <c r="P510">
        <v>0</v>
      </c>
      <c r="Q510">
        <v>0</v>
      </c>
      <c r="R510">
        <v>0</v>
      </c>
      <c r="S510" t="s">
        <v>7</v>
      </c>
      <c r="T510" t="s">
        <v>7</v>
      </c>
      <c r="U510" t="s">
        <v>70</v>
      </c>
      <c r="V510">
        <v>6</v>
      </c>
      <c r="W510" t="s">
        <v>4510</v>
      </c>
      <c r="X510">
        <v>0</v>
      </c>
      <c r="Y510">
        <v>3.613</v>
      </c>
      <c r="Z510">
        <v>3.613</v>
      </c>
    </row>
    <row r="511" spans="1:26" x14ac:dyDescent="0.25">
      <c r="A511" t="s">
        <v>156</v>
      </c>
      <c r="B511">
        <v>1</v>
      </c>
      <c r="C511" t="s">
        <v>675</v>
      </c>
      <c r="D511" t="s">
        <v>5070</v>
      </c>
      <c r="E511">
        <v>36</v>
      </c>
      <c r="F511">
        <v>34</v>
      </c>
      <c r="G511">
        <v>33</v>
      </c>
      <c r="H511">
        <v>35</v>
      </c>
      <c r="I511">
        <v>34</v>
      </c>
      <c r="J511">
        <v>33</v>
      </c>
      <c r="K511">
        <v>0</v>
      </c>
      <c r="L511">
        <v>0</v>
      </c>
      <c r="M511">
        <v>0</v>
      </c>
      <c r="N511">
        <v>0</v>
      </c>
      <c r="O511">
        <v>0</v>
      </c>
      <c r="P511">
        <v>0</v>
      </c>
      <c r="Q511">
        <v>3.4166666666666665</v>
      </c>
      <c r="R511">
        <v>4.4974266666666667</v>
      </c>
      <c r="S511" t="s">
        <v>5</v>
      </c>
      <c r="T511" t="s">
        <v>78</v>
      </c>
      <c r="U511" t="s">
        <v>70</v>
      </c>
      <c r="V511">
        <v>5</v>
      </c>
      <c r="W511" t="s">
        <v>4510</v>
      </c>
      <c r="X511">
        <v>0.89948533333333336</v>
      </c>
      <c r="Y511">
        <v>0</v>
      </c>
      <c r="Z511">
        <v>4.4974266666666667</v>
      </c>
    </row>
    <row r="512" spans="1:26" x14ac:dyDescent="0.25">
      <c r="A512" t="s">
        <v>156</v>
      </c>
      <c r="B512">
        <v>1</v>
      </c>
      <c r="C512" t="s">
        <v>676</v>
      </c>
      <c r="D512" t="s">
        <v>5070</v>
      </c>
      <c r="E512">
        <v>0</v>
      </c>
      <c r="F512">
        <v>0</v>
      </c>
      <c r="G512">
        <v>0</v>
      </c>
      <c r="H512">
        <v>0</v>
      </c>
      <c r="I512">
        <v>0</v>
      </c>
      <c r="J512">
        <v>0</v>
      </c>
      <c r="K512">
        <v>0</v>
      </c>
      <c r="L512">
        <v>0</v>
      </c>
      <c r="M512">
        <v>0</v>
      </c>
      <c r="N512">
        <v>0</v>
      </c>
      <c r="O512">
        <v>0</v>
      </c>
      <c r="P512">
        <v>0</v>
      </c>
      <c r="Q512">
        <v>0</v>
      </c>
      <c r="R512">
        <v>0</v>
      </c>
      <c r="S512" t="s">
        <v>7</v>
      </c>
      <c r="T512" t="s">
        <v>7</v>
      </c>
      <c r="U512" t="s">
        <v>70</v>
      </c>
      <c r="V512">
        <v>6</v>
      </c>
      <c r="W512" t="s">
        <v>4510</v>
      </c>
      <c r="X512">
        <v>0</v>
      </c>
      <c r="Y512">
        <v>2.9329999999999998</v>
      </c>
      <c r="Z512">
        <v>2.9329999999999998</v>
      </c>
    </row>
    <row r="513" spans="1:26" x14ac:dyDescent="0.25">
      <c r="A513" t="s">
        <v>156</v>
      </c>
      <c r="B513">
        <v>1</v>
      </c>
      <c r="C513" t="s">
        <v>677</v>
      </c>
      <c r="D513" t="s">
        <v>5070</v>
      </c>
      <c r="E513">
        <v>0</v>
      </c>
      <c r="F513">
        <v>0</v>
      </c>
      <c r="G513">
        <v>0</v>
      </c>
      <c r="H513">
        <v>0</v>
      </c>
      <c r="I513">
        <v>0</v>
      </c>
      <c r="J513">
        <v>0</v>
      </c>
      <c r="K513">
        <v>0</v>
      </c>
      <c r="L513">
        <v>0</v>
      </c>
      <c r="M513">
        <v>0</v>
      </c>
      <c r="N513">
        <v>0</v>
      </c>
      <c r="O513">
        <v>0</v>
      </c>
      <c r="P513">
        <v>0</v>
      </c>
      <c r="Q513">
        <v>0</v>
      </c>
      <c r="R513">
        <v>0</v>
      </c>
      <c r="S513" t="s">
        <v>7</v>
      </c>
      <c r="T513" t="s">
        <v>7</v>
      </c>
      <c r="U513" t="s">
        <v>70</v>
      </c>
      <c r="V513">
        <v>6</v>
      </c>
      <c r="W513" t="s">
        <v>4510</v>
      </c>
      <c r="X513">
        <v>0</v>
      </c>
      <c r="Y513">
        <v>2.1539999999999999</v>
      </c>
      <c r="Z513">
        <v>2.1539999999999999</v>
      </c>
    </row>
    <row r="514" spans="1:26" x14ac:dyDescent="0.25">
      <c r="A514" t="s">
        <v>156</v>
      </c>
      <c r="B514">
        <v>1</v>
      </c>
      <c r="C514" t="s">
        <v>678</v>
      </c>
      <c r="D514" t="s">
        <v>5070</v>
      </c>
      <c r="E514">
        <v>0</v>
      </c>
      <c r="F514">
        <v>0</v>
      </c>
      <c r="G514">
        <v>0</v>
      </c>
      <c r="H514">
        <v>0</v>
      </c>
      <c r="I514">
        <v>0</v>
      </c>
      <c r="J514">
        <v>0</v>
      </c>
      <c r="K514">
        <v>0</v>
      </c>
      <c r="L514">
        <v>0</v>
      </c>
      <c r="M514">
        <v>0</v>
      </c>
      <c r="N514">
        <v>0</v>
      </c>
      <c r="O514">
        <v>0</v>
      </c>
      <c r="P514">
        <v>0</v>
      </c>
      <c r="Q514">
        <v>0</v>
      </c>
      <c r="R514">
        <v>0</v>
      </c>
      <c r="S514" t="s">
        <v>7</v>
      </c>
      <c r="T514" t="s">
        <v>7</v>
      </c>
      <c r="U514" t="s">
        <v>70</v>
      </c>
      <c r="V514">
        <v>6</v>
      </c>
      <c r="W514" t="s">
        <v>4510</v>
      </c>
      <c r="X514">
        <v>0</v>
      </c>
      <c r="Y514">
        <v>1.9870000000000001</v>
      </c>
      <c r="Z514">
        <v>1.9870000000000001</v>
      </c>
    </row>
    <row r="515" spans="1:26" x14ac:dyDescent="0.25">
      <c r="A515" t="s">
        <v>156</v>
      </c>
      <c r="B515">
        <v>1</v>
      </c>
      <c r="C515" t="s">
        <v>679</v>
      </c>
      <c r="D515" t="s">
        <v>5070</v>
      </c>
      <c r="E515">
        <v>0</v>
      </c>
      <c r="F515">
        <v>0</v>
      </c>
      <c r="G515">
        <v>0</v>
      </c>
      <c r="H515">
        <v>0</v>
      </c>
      <c r="I515">
        <v>0</v>
      </c>
      <c r="J515">
        <v>0</v>
      </c>
      <c r="K515">
        <v>0</v>
      </c>
      <c r="L515">
        <v>0</v>
      </c>
      <c r="M515">
        <v>0</v>
      </c>
      <c r="N515">
        <v>0</v>
      </c>
      <c r="O515">
        <v>0</v>
      </c>
      <c r="P515">
        <v>0</v>
      </c>
      <c r="Q515">
        <v>0</v>
      </c>
      <c r="R515">
        <v>0</v>
      </c>
      <c r="S515" t="s">
        <v>7</v>
      </c>
      <c r="T515" t="s">
        <v>7</v>
      </c>
      <c r="U515" t="s">
        <v>70</v>
      </c>
      <c r="V515">
        <v>6</v>
      </c>
      <c r="W515" t="s">
        <v>4510</v>
      </c>
      <c r="X515">
        <v>0</v>
      </c>
      <c r="Y515">
        <v>3.1110000000000002</v>
      </c>
      <c r="Z515">
        <v>3.1110000000000002</v>
      </c>
    </row>
    <row r="516" spans="1:26" x14ac:dyDescent="0.25">
      <c r="A516" t="s">
        <v>156</v>
      </c>
      <c r="B516">
        <v>1</v>
      </c>
      <c r="C516" t="s">
        <v>680</v>
      </c>
      <c r="D516" t="s">
        <v>5070</v>
      </c>
      <c r="E516">
        <v>0</v>
      </c>
      <c r="F516">
        <v>0</v>
      </c>
      <c r="G516">
        <v>0</v>
      </c>
      <c r="H516">
        <v>0</v>
      </c>
      <c r="I516">
        <v>0</v>
      </c>
      <c r="J516">
        <v>0</v>
      </c>
      <c r="K516">
        <v>0</v>
      </c>
      <c r="L516">
        <v>0</v>
      </c>
      <c r="M516">
        <v>0</v>
      </c>
      <c r="N516">
        <v>0</v>
      </c>
      <c r="O516">
        <v>0</v>
      </c>
      <c r="P516">
        <v>0</v>
      </c>
      <c r="Q516">
        <v>0</v>
      </c>
      <c r="R516">
        <v>0</v>
      </c>
      <c r="S516" t="s">
        <v>7</v>
      </c>
      <c r="T516" t="s">
        <v>7</v>
      </c>
      <c r="U516" t="s">
        <v>70</v>
      </c>
      <c r="V516">
        <v>6</v>
      </c>
      <c r="W516" t="s">
        <v>4510</v>
      </c>
      <c r="X516">
        <v>0</v>
      </c>
      <c r="Y516">
        <v>1.726</v>
      </c>
      <c r="Z516">
        <v>1.726</v>
      </c>
    </row>
    <row r="517" spans="1:26" x14ac:dyDescent="0.25">
      <c r="A517" t="s">
        <v>156</v>
      </c>
      <c r="B517">
        <v>1</v>
      </c>
      <c r="C517" t="s">
        <v>681</v>
      </c>
      <c r="D517" t="s">
        <v>5070</v>
      </c>
      <c r="E517">
        <v>0</v>
      </c>
      <c r="F517">
        <v>0</v>
      </c>
      <c r="G517">
        <v>0</v>
      </c>
      <c r="H517">
        <v>0</v>
      </c>
      <c r="I517">
        <v>0</v>
      </c>
      <c r="J517">
        <v>0</v>
      </c>
      <c r="K517">
        <v>0</v>
      </c>
      <c r="L517">
        <v>0</v>
      </c>
      <c r="M517">
        <v>0</v>
      </c>
      <c r="N517">
        <v>0</v>
      </c>
      <c r="O517">
        <v>0</v>
      </c>
      <c r="P517">
        <v>0</v>
      </c>
      <c r="Q517">
        <v>0</v>
      </c>
      <c r="R517">
        <v>0</v>
      </c>
      <c r="S517" t="s">
        <v>7</v>
      </c>
      <c r="T517" t="s">
        <v>7</v>
      </c>
      <c r="U517" t="s">
        <v>70</v>
      </c>
      <c r="V517">
        <v>6</v>
      </c>
      <c r="W517" t="s">
        <v>4511</v>
      </c>
      <c r="X517">
        <v>0</v>
      </c>
      <c r="Y517">
        <v>1.845</v>
      </c>
      <c r="Z517">
        <v>1.845</v>
      </c>
    </row>
    <row r="518" spans="1:26" x14ac:dyDescent="0.25">
      <c r="A518" t="s">
        <v>156</v>
      </c>
      <c r="B518">
        <v>1</v>
      </c>
      <c r="C518" t="s">
        <v>682</v>
      </c>
      <c r="D518" t="s">
        <v>5070</v>
      </c>
      <c r="E518">
        <v>0</v>
      </c>
      <c r="F518">
        <v>0</v>
      </c>
      <c r="G518">
        <v>0</v>
      </c>
      <c r="H518">
        <v>0</v>
      </c>
      <c r="I518">
        <v>0</v>
      </c>
      <c r="J518">
        <v>0</v>
      </c>
      <c r="K518">
        <v>0</v>
      </c>
      <c r="L518">
        <v>0</v>
      </c>
      <c r="M518">
        <v>0</v>
      </c>
      <c r="N518">
        <v>0</v>
      </c>
      <c r="O518">
        <v>0</v>
      </c>
      <c r="P518">
        <v>0</v>
      </c>
      <c r="Q518">
        <v>0</v>
      </c>
      <c r="R518">
        <v>0</v>
      </c>
      <c r="S518" t="s">
        <v>7</v>
      </c>
      <c r="T518" t="s">
        <v>7</v>
      </c>
      <c r="U518" t="s">
        <v>70</v>
      </c>
      <c r="V518">
        <v>6</v>
      </c>
      <c r="W518" t="s">
        <v>4511</v>
      </c>
      <c r="X518">
        <v>0</v>
      </c>
      <c r="Y518">
        <v>3.254</v>
      </c>
      <c r="Z518">
        <v>3.254</v>
      </c>
    </row>
    <row r="519" spans="1:26" x14ac:dyDescent="0.25">
      <c r="A519" t="s">
        <v>156</v>
      </c>
      <c r="B519">
        <v>1</v>
      </c>
      <c r="C519" t="s">
        <v>683</v>
      </c>
      <c r="D519" t="s">
        <v>5070</v>
      </c>
      <c r="E519">
        <v>0</v>
      </c>
      <c r="F519">
        <v>0</v>
      </c>
      <c r="G519">
        <v>0</v>
      </c>
      <c r="H519">
        <v>0</v>
      </c>
      <c r="I519">
        <v>0</v>
      </c>
      <c r="J519">
        <v>0</v>
      </c>
      <c r="K519">
        <v>0</v>
      </c>
      <c r="L519">
        <v>0</v>
      </c>
      <c r="M519">
        <v>0</v>
      </c>
      <c r="N519">
        <v>0</v>
      </c>
      <c r="O519">
        <v>0</v>
      </c>
      <c r="P519">
        <v>0</v>
      </c>
      <c r="Q519">
        <v>0</v>
      </c>
      <c r="R519">
        <v>0</v>
      </c>
      <c r="S519" t="s">
        <v>7</v>
      </c>
      <c r="T519" t="s">
        <v>7</v>
      </c>
      <c r="U519" t="s">
        <v>70</v>
      </c>
      <c r="V519">
        <v>6</v>
      </c>
      <c r="W519" t="s">
        <v>4511</v>
      </c>
      <c r="X519">
        <v>0</v>
      </c>
      <c r="Y519">
        <v>1.837</v>
      </c>
      <c r="Z519">
        <v>1.837</v>
      </c>
    </row>
    <row r="520" spans="1:26" x14ac:dyDescent="0.25">
      <c r="A520" t="s">
        <v>156</v>
      </c>
      <c r="B520">
        <v>1</v>
      </c>
      <c r="C520" t="s">
        <v>684</v>
      </c>
      <c r="D520" t="s">
        <v>5070</v>
      </c>
      <c r="E520">
        <v>0</v>
      </c>
      <c r="F520">
        <v>0</v>
      </c>
      <c r="G520">
        <v>0</v>
      </c>
      <c r="H520">
        <v>0</v>
      </c>
      <c r="I520">
        <v>0</v>
      </c>
      <c r="J520">
        <v>0</v>
      </c>
      <c r="K520">
        <v>0</v>
      </c>
      <c r="L520">
        <v>0</v>
      </c>
      <c r="M520">
        <v>0</v>
      </c>
      <c r="N520">
        <v>0</v>
      </c>
      <c r="O520">
        <v>0</v>
      </c>
      <c r="P520">
        <v>0</v>
      </c>
      <c r="Q520">
        <v>0</v>
      </c>
      <c r="R520">
        <v>0</v>
      </c>
      <c r="S520" t="s">
        <v>7</v>
      </c>
      <c r="T520" t="s">
        <v>7</v>
      </c>
      <c r="U520" t="s">
        <v>70</v>
      </c>
      <c r="V520">
        <v>6</v>
      </c>
      <c r="W520" t="s">
        <v>4511</v>
      </c>
      <c r="X520">
        <v>0</v>
      </c>
      <c r="Y520">
        <v>1.681</v>
      </c>
      <c r="Z520">
        <v>1.681</v>
      </c>
    </row>
    <row r="521" spans="1:26" x14ac:dyDescent="0.25">
      <c r="A521" t="s">
        <v>156</v>
      </c>
      <c r="B521">
        <v>1</v>
      </c>
      <c r="C521" t="s">
        <v>685</v>
      </c>
      <c r="D521" t="s">
        <v>5070</v>
      </c>
      <c r="E521">
        <v>0</v>
      </c>
      <c r="F521">
        <v>0</v>
      </c>
      <c r="G521">
        <v>0</v>
      </c>
      <c r="H521">
        <v>0</v>
      </c>
      <c r="I521">
        <v>0</v>
      </c>
      <c r="J521">
        <v>0</v>
      </c>
      <c r="K521">
        <v>0</v>
      </c>
      <c r="L521">
        <v>0</v>
      </c>
      <c r="M521">
        <v>0</v>
      </c>
      <c r="N521">
        <v>0</v>
      </c>
      <c r="O521">
        <v>0</v>
      </c>
      <c r="P521">
        <v>0</v>
      </c>
      <c r="Q521">
        <v>0</v>
      </c>
      <c r="R521">
        <v>0</v>
      </c>
      <c r="S521" t="s">
        <v>7</v>
      </c>
      <c r="T521" t="s">
        <v>7</v>
      </c>
      <c r="U521" t="s">
        <v>70</v>
      </c>
      <c r="V521">
        <v>6</v>
      </c>
      <c r="W521" t="s">
        <v>4511</v>
      </c>
      <c r="X521">
        <v>0</v>
      </c>
      <c r="Y521">
        <v>3.09</v>
      </c>
      <c r="Z521">
        <v>3.09</v>
      </c>
    </row>
    <row r="522" spans="1:26" x14ac:dyDescent="0.25">
      <c r="A522" t="s">
        <v>156</v>
      </c>
      <c r="B522">
        <v>1</v>
      </c>
      <c r="C522" t="s">
        <v>686</v>
      </c>
      <c r="D522" t="s">
        <v>5070</v>
      </c>
      <c r="E522">
        <v>34</v>
      </c>
      <c r="F522">
        <v>34</v>
      </c>
      <c r="G522">
        <v>34</v>
      </c>
      <c r="H522">
        <v>33</v>
      </c>
      <c r="I522">
        <v>34</v>
      </c>
      <c r="J522">
        <v>34</v>
      </c>
      <c r="K522">
        <v>0</v>
      </c>
      <c r="L522">
        <v>0</v>
      </c>
      <c r="M522">
        <v>0</v>
      </c>
      <c r="N522">
        <v>0</v>
      </c>
      <c r="O522">
        <v>0</v>
      </c>
      <c r="P522">
        <v>0</v>
      </c>
      <c r="Q522">
        <v>3.3833333333333337</v>
      </c>
      <c r="R522">
        <v>4.4535493333333322</v>
      </c>
      <c r="S522" t="s">
        <v>5</v>
      </c>
      <c r="T522" t="s">
        <v>78</v>
      </c>
      <c r="U522" t="s">
        <v>70</v>
      </c>
      <c r="V522">
        <v>5</v>
      </c>
      <c r="W522" t="s">
        <v>4511</v>
      </c>
      <c r="X522">
        <v>0.89070986666666641</v>
      </c>
      <c r="Y522">
        <v>0</v>
      </c>
      <c r="Z522">
        <v>4.4535493333333322</v>
      </c>
    </row>
    <row r="523" spans="1:26" x14ac:dyDescent="0.25">
      <c r="A523" t="s">
        <v>156</v>
      </c>
      <c r="B523">
        <v>1</v>
      </c>
      <c r="C523" t="s">
        <v>687</v>
      </c>
      <c r="D523" t="s">
        <v>5070</v>
      </c>
      <c r="E523">
        <v>0</v>
      </c>
      <c r="F523">
        <v>0</v>
      </c>
      <c r="G523">
        <v>0</v>
      </c>
      <c r="H523">
        <v>0</v>
      </c>
      <c r="I523">
        <v>0</v>
      </c>
      <c r="J523">
        <v>0</v>
      </c>
      <c r="K523">
        <v>0</v>
      </c>
      <c r="L523">
        <v>0</v>
      </c>
      <c r="M523">
        <v>0</v>
      </c>
      <c r="N523">
        <v>0</v>
      </c>
      <c r="O523">
        <v>0</v>
      </c>
      <c r="P523">
        <v>0</v>
      </c>
      <c r="Q523">
        <v>0</v>
      </c>
      <c r="R523">
        <v>0</v>
      </c>
      <c r="S523" t="s">
        <v>7</v>
      </c>
      <c r="T523" t="s">
        <v>7</v>
      </c>
      <c r="U523" t="s">
        <v>70</v>
      </c>
      <c r="V523">
        <v>6</v>
      </c>
      <c r="W523" t="s">
        <v>4511</v>
      </c>
      <c r="X523">
        <v>0</v>
      </c>
      <c r="Y523">
        <v>3.7480000000000002</v>
      </c>
      <c r="Z523">
        <v>3.7480000000000002</v>
      </c>
    </row>
    <row r="524" spans="1:26" x14ac:dyDescent="0.25">
      <c r="A524" t="s">
        <v>156</v>
      </c>
      <c r="B524">
        <v>1</v>
      </c>
      <c r="C524" t="s">
        <v>688</v>
      </c>
      <c r="D524" t="s">
        <v>5070</v>
      </c>
      <c r="E524">
        <v>0</v>
      </c>
      <c r="F524">
        <v>0</v>
      </c>
      <c r="G524">
        <v>0</v>
      </c>
      <c r="H524">
        <v>0</v>
      </c>
      <c r="I524">
        <v>0</v>
      </c>
      <c r="J524">
        <v>0</v>
      </c>
      <c r="K524">
        <v>0</v>
      </c>
      <c r="L524">
        <v>0</v>
      </c>
      <c r="M524">
        <v>0</v>
      </c>
      <c r="N524">
        <v>0</v>
      </c>
      <c r="O524">
        <v>0</v>
      </c>
      <c r="P524">
        <v>0</v>
      </c>
      <c r="Q524">
        <v>0</v>
      </c>
      <c r="R524">
        <v>0</v>
      </c>
      <c r="S524" t="s">
        <v>7</v>
      </c>
      <c r="T524" t="s">
        <v>7</v>
      </c>
      <c r="U524" t="s">
        <v>70</v>
      </c>
      <c r="V524">
        <v>6</v>
      </c>
      <c r="W524" t="s">
        <v>4511</v>
      </c>
      <c r="X524">
        <v>0</v>
      </c>
      <c r="Y524">
        <v>3.5390000000000001</v>
      </c>
      <c r="Z524">
        <v>3.5390000000000001</v>
      </c>
    </row>
    <row r="525" spans="1:26" x14ac:dyDescent="0.25">
      <c r="A525" t="s">
        <v>156</v>
      </c>
      <c r="B525">
        <v>1</v>
      </c>
      <c r="C525" t="s">
        <v>689</v>
      </c>
      <c r="D525" t="s">
        <v>5070</v>
      </c>
      <c r="E525">
        <v>0</v>
      </c>
      <c r="F525">
        <v>0</v>
      </c>
      <c r="G525">
        <v>0</v>
      </c>
      <c r="H525">
        <v>0</v>
      </c>
      <c r="I525">
        <v>0</v>
      </c>
      <c r="J525">
        <v>0</v>
      </c>
      <c r="K525">
        <v>0</v>
      </c>
      <c r="L525">
        <v>0</v>
      </c>
      <c r="M525">
        <v>0</v>
      </c>
      <c r="N525">
        <v>0</v>
      </c>
      <c r="O525">
        <v>0</v>
      </c>
      <c r="P525">
        <v>0</v>
      </c>
      <c r="Q525">
        <v>0</v>
      </c>
      <c r="R525">
        <v>0</v>
      </c>
      <c r="S525" t="s">
        <v>7</v>
      </c>
      <c r="T525" t="s">
        <v>7</v>
      </c>
      <c r="U525" t="s">
        <v>70</v>
      </c>
      <c r="V525">
        <v>6</v>
      </c>
      <c r="W525" t="s">
        <v>4511</v>
      </c>
      <c r="X525">
        <v>0</v>
      </c>
      <c r="Y525">
        <v>1.321</v>
      </c>
      <c r="Z525">
        <v>1.321</v>
      </c>
    </row>
    <row r="526" spans="1:26" x14ac:dyDescent="0.25">
      <c r="A526" t="s">
        <v>156</v>
      </c>
      <c r="B526">
        <v>1</v>
      </c>
      <c r="C526" t="s">
        <v>690</v>
      </c>
      <c r="D526" t="s">
        <v>5070</v>
      </c>
      <c r="E526">
        <v>0</v>
      </c>
      <c r="F526">
        <v>0</v>
      </c>
      <c r="G526">
        <v>0</v>
      </c>
      <c r="H526">
        <v>0</v>
      </c>
      <c r="I526">
        <v>0</v>
      </c>
      <c r="J526">
        <v>0</v>
      </c>
      <c r="K526">
        <v>0</v>
      </c>
      <c r="L526">
        <v>0</v>
      </c>
      <c r="M526">
        <v>0</v>
      </c>
      <c r="N526">
        <v>0</v>
      </c>
      <c r="O526">
        <v>0</v>
      </c>
      <c r="P526">
        <v>0</v>
      </c>
      <c r="Q526">
        <v>0</v>
      </c>
      <c r="R526">
        <v>0</v>
      </c>
      <c r="S526" t="s">
        <v>7</v>
      </c>
      <c r="T526" t="s">
        <v>7</v>
      </c>
      <c r="U526" t="s">
        <v>70</v>
      </c>
      <c r="V526">
        <v>6</v>
      </c>
      <c r="W526" t="s">
        <v>4511</v>
      </c>
      <c r="X526">
        <v>0</v>
      </c>
      <c r="Y526">
        <v>1.738</v>
      </c>
      <c r="Z526">
        <v>1.738</v>
      </c>
    </row>
    <row r="527" spans="1:26" x14ac:dyDescent="0.25">
      <c r="A527" t="s">
        <v>156</v>
      </c>
      <c r="B527">
        <v>1</v>
      </c>
      <c r="C527" t="s">
        <v>691</v>
      </c>
      <c r="D527" t="s">
        <v>5070</v>
      </c>
      <c r="E527">
        <v>0</v>
      </c>
      <c r="F527">
        <v>0</v>
      </c>
      <c r="G527">
        <v>0</v>
      </c>
      <c r="H527">
        <v>0</v>
      </c>
      <c r="I527">
        <v>0</v>
      </c>
      <c r="J527">
        <v>0</v>
      </c>
      <c r="K527">
        <v>0</v>
      </c>
      <c r="L527">
        <v>0</v>
      </c>
      <c r="M527">
        <v>0</v>
      </c>
      <c r="N527">
        <v>0</v>
      </c>
      <c r="O527">
        <v>0</v>
      </c>
      <c r="P527">
        <v>0</v>
      </c>
      <c r="Q527">
        <v>0</v>
      </c>
      <c r="R527">
        <v>0</v>
      </c>
      <c r="S527" t="s">
        <v>7</v>
      </c>
      <c r="T527" t="s">
        <v>7</v>
      </c>
      <c r="U527" t="s">
        <v>70</v>
      </c>
      <c r="V527">
        <v>6</v>
      </c>
      <c r="W527" t="s">
        <v>4511</v>
      </c>
      <c r="X527">
        <v>0</v>
      </c>
      <c r="Y527">
        <v>3.827</v>
      </c>
      <c r="Z527">
        <v>3.827</v>
      </c>
    </row>
    <row r="528" spans="1:26" x14ac:dyDescent="0.25">
      <c r="A528" t="s">
        <v>156</v>
      </c>
      <c r="B528">
        <v>1</v>
      </c>
      <c r="C528" t="s">
        <v>692</v>
      </c>
      <c r="D528" t="s">
        <v>5070</v>
      </c>
      <c r="E528">
        <v>0</v>
      </c>
      <c r="F528">
        <v>0</v>
      </c>
      <c r="G528">
        <v>10</v>
      </c>
      <c r="H528">
        <v>0</v>
      </c>
      <c r="I528">
        <v>0</v>
      </c>
      <c r="J528">
        <v>10</v>
      </c>
      <c r="K528">
        <v>0</v>
      </c>
      <c r="L528">
        <v>0</v>
      </c>
      <c r="M528">
        <v>0</v>
      </c>
      <c r="N528">
        <v>0</v>
      </c>
      <c r="O528">
        <v>0</v>
      </c>
      <c r="P528">
        <v>0</v>
      </c>
      <c r="Q528">
        <v>1</v>
      </c>
      <c r="R528">
        <v>1.3163199999999999</v>
      </c>
      <c r="S528" t="s">
        <v>8</v>
      </c>
      <c r="T528" t="s">
        <v>84</v>
      </c>
      <c r="U528" t="s">
        <v>70</v>
      </c>
      <c r="V528">
        <v>6</v>
      </c>
      <c r="W528" t="s">
        <v>4512</v>
      </c>
      <c r="X528">
        <v>0.21938666666666665</v>
      </c>
      <c r="Y528">
        <v>0</v>
      </c>
      <c r="Z528">
        <v>1.3163199999999999</v>
      </c>
    </row>
    <row r="529" spans="1:26" x14ac:dyDescent="0.25">
      <c r="A529" t="s">
        <v>156</v>
      </c>
      <c r="B529">
        <v>1</v>
      </c>
      <c r="C529" t="s">
        <v>694</v>
      </c>
      <c r="D529" t="s">
        <v>5070</v>
      </c>
      <c r="E529">
        <v>0</v>
      </c>
      <c r="F529">
        <v>0</v>
      </c>
      <c r="G529">
        <v>10</v>
      </c>
      <c r="H529">
        <v>0</v>
      </c>
      <c r="I529">
        <v>0</v>
      </c>
      <c r="J529">
        <v>10</v>
      </c>
      <c r="K529">
        <v>0</v>
      </c>
      <c r="L529">
        <v>0</v>
      </c>
      <c r="M529">
        <v>0</v>
      </c>
      <c r="N529">
        <v>0</v>
      </c>
      <c r="O529">
        <v>0</v>
      </c>
      <c r="P529">
        <v>0</v>
      </c>
      <c r="Q529">
        <v>1</v>
      </c>
      <c r="R529">
        <v>1.3163199999999999</v>
      </c>
      <c r="S529" t="s">
        <v>8</v>
      </c>
      <c r="T529" t="s">
        <v>84</v>
      </c>
      <c r="U529" t="s">
        <v>70</v>
      </c>
      <c r="V529">
        <v>6</v>
      </c>
      <c r="W529" t="s">
        <v>4512</v>
      </c>
      <c r="X529">
        <v>0.21938666666666665</v>
      </c>
      <c r="Y529">
        <v>0</v>
      </c>
      <c r="Z529">
        <v>1.3163199999999999</v>
      </c>
    </row>
    <row r="530" spans="1:26" x14ac:dyDescent="0.25">
      <c r="A530" t="s">
        <v>156</v>
      </c>
      <c r="B530">
        <v>1</v>
      </c>
      <c r="C530" t="s">
        <v>695</v>
      </c>
      <c r="D530" t="s">
        <v>5070</v>
      </c>
      <c r="E530">
        <v>0</v>
      </c>
      <c r="F530">
        <v>0</v>
      </c>
      <c r="G530">
        <v>0</v>
      </c>
      <c r="H530">
        <v>0</v>
      </c>
      <c r="I530">
        <v>0</v>
      </c>
      <c r="J530">
        <v>0</v>
      </c>
      <c r="K530">
        <v>0</v>
      </c>
      <c r="L530">
        <v>0</v>
      </c>
      <c r="M530">
        <v>0</v>
      </c>
      <c r="N530">
        <v>0</v>
      </c>
      <c r="O530">
        <v>0</v>
      </c>
      <c r="P530">
        <v>0</v>
      </c>
      <c r="Q530">
        <v>0</v>
      </c>
      <c r="R530">
        <v>0</v>
      </c>
      <c r="S530" t="s">
        <v>8</v>
      </c>
      <c r="T530" t="s">
        <v>84</v>
      </c>
      <c r="U530" t="s">
        <v>100</v>
      </c>
      <c r="V530">
        <v>6</v>
      </c>
      <c r="W530" t="s">
        <v>4512</v>
      </c>
      <c r="X530">
        <v>0</v>
      </c>
      <c r="Y530">
        <v>0</v>
      </c>
      <c r="Z530">
        <v>0</v>
      </c>
    </row>
    <row r="531" spans="1:26" x14ac:dyDescent="0.25">
      <c r="A531" t="s">
        <v>156</v>
      </c>
      <c r="B531">
        <v>1</v>
      </c>
      <c r="C531" t="s">
        <v>696</v>
      </c>
      <c r="D531" t="s">
        <v>5070</v>
      </c>
      <c r="E531">
        <v>0</v>
      </c>
      <c r="F531">
        <v>0</v>
      </c>
      <c r="G531">
        <v>0</v>
      </c>
      <c r="H531">
        <v>0</v>
      </c>
      <c r="I531">
        <v>0</v>
      </c>
      <c r="J531">
        <v>0</v>
      </c>
      <c r="K531">
        <v>0</v>
      </c>
      <c r="L531">
        <v>0</v>
      </c>
      <c r="M531">
        <v>0</v>
      </c>
      <c r="N531">
        <v>0</v>
      </c>
      <c r="O531">
        <v>0</v>
      </c>
      <c r="P531">
        <v>0</v>
      </c>
      <c r="Q531">
        <v>0</v>
      </c>
      <c r="R531">
        <v>0</v>
      </c>
      <c r="S531" t="s">
        <v>8</v>
      </c>
      <c r="T531" t="s">
        <v>84</v>
      </c>
      <c r="U531" t="s">
        <v>100</v>
      </c>
      <c r="V531">
        <v>6</v>
      </c>
      <c r="W531" t="s">
        <v>4512</v>
      </c>
      <c r="X531">
        <v>0</v>
      </c>
      <c r="Y531">
        <v>0</v>
      </c>
      <c r="Z531">
        <v>0</v>
      </c>
    </row>
    <row r="532" spans="1:26" x14ac:dyDescent="0.25">
      <c r="A532" t="s">
        <v>156</v>
      </c>
      <c r="B532">
        <v>1</v>
      </c>
      <c r="C532" t="s">
        <v>697</v>
      </c>
      <c r="D532" t="s">
        <v>5070</v>
      </c>
      <c r="E532">
        <v>0</v>
      </c>
      <c r="F532">
        <v>0</v>
      </c>
      <c r="G532">
        <v>10</v>
      </c>
      <c r="H532">
        <v>0</v>
      </c>
      <c r="I532">
        <v>0</v>
      </c>
      <c r="J532">
        <v>10</v>
      </c>
      <c r="K532">
        <v>0</v>
      </c>
      <c r="L532">
        <v>0</v>
      </c>
      <c r="M532">
        <v>0</v>
      </c>
      <c r="N532">
        <v>0</v>
      </c>
      <c r="O532">
        <v>0</v>
      </c>
      <c r="P532">
        <v>0</v>
      </c>
      <c r="Q532">
        <v>1</v>
      </c>
      <c r="R532">
        <v>1.3163199999999999</v>
      </c>
      <c r="S532" t="s">
        <v>8</v>
      </c>
      <c r="T532" t="s">
        <v>84</v>
      </c>
      <c r="U532" t="s">
        <v>70</v>
      </c>
      <c r="V532">
        <v>6</v>
      </c>
      <c r="W532" t="s">
        <v>4512</v>
      </c>
      <c r="X532">
        <v>0.21938666666666665</v>
      </c>
      <c r="Y532">
        <v>0</v>
      </c>
      <c r="Z532">
        <v>1.3163199999999999</v>
      </c>
    </row>
    <row r="533" spans="1:26" x14ac:dyDescent="0.25">
      <c r="A533" t="s">
        <v>156</v>
      </c>
      <c r="B533">
        <v>1</v>
      </c>
      <c r="C533" t="s">
        <v>698</v>
      </c>
      <c r="D533" t="s">
        <v>5070</v>
      </c>
      <c r="E533">
        <v>0</v>
      </c>
      <c r="F533">
        <v>0</v>
      </c>
      <c r="G533">
        <v>10</v>
      </c>
      <c r="H533">
        <v>0</v>
      </c>
      <c r="I533">
        <v>0</v>
      </c>
      <c r="J533">
        <v>10</v>
      </c>
      <c r="K533">
        <v>0</v>
      </c>
      <c r="L533">
        <v>0</v>
      </c>
      <c r="M533">
        <v>0</v>
      </c>
      <c r="N533">
        <v>0</v>
      </c>
      <c r="O533">
        <v>0</v>
      </c>
      <c r="P533">
        <v>0</v>
      </c>
      <c r="Q533">
        <v>1</v>
      </c>
      <c r="R533">
        <v>1.3163199999999999</v>
      </c>
      <c r="S533" t="s">
        <v>8</v>
      </c>
      <c r="T533" t="s">
        <v>84</v>
      </c>
      <c r="U533" t="s">
        <v>70</v>
      </c>
      <c r="V533">
        <v>6</v>
      </c>
      <c r="W533" t="s">
        <v>4512</v>
      </c>
      <c r="X533">
        <v>0.21938666666666665</v>
      </c>
      <c r="Y533">
        <v>0</v>
      </c>
      <c r="Z533">
        <v>1.3163199999999999</v>
      </c>
    </row>
    <row r="534" spans="1:26" x14ac:dyDescent="0.25">
      <c r="A534" t="s">
        <v>156</v>
      </c>
      <c r="B534">
        <v>1</v>
      </c>
      <c r="C534" t="s">
        <v>699</v>
      </c>
      <c r="D534" t="s">
        <v>5070</v>
      </c>
      <c r="E534">
        <v>0</v>
      </c>
      <c r="F534">
        <v>0</v>
      </c>
      <c r="G534">
        <v>0</v>
      </c>
      <c r="H534">
        <v>0</v>
      </c>
      <c r="I534">
        <v>0</v>
      </c>
      <c r="J534">
        <v>0</v>
      </c>
      <c r="K534">
        <v>0</v>
      </c>
      <c r="L534">
        <v>0</v>
      </c>
      <c r="M534">
        <v>0</v>
      </c>
      <c r="N534">
        <v>0</v>
      </c>
      <c r="O534">
        <v>0</v>
      </c>
      <c r="P534">
        <v>0</v>
      </c>
      <c r="Q534">
        <v>0</v>
      </c>
      <c r="R534">
        <v>0</v>
      </c>
      <c r="S534" t="s">
        <v>8</v>
      </c>
      <c r="T534" t="s">
        <v>84</v>
      </c>
      <c r="U534" t="s">
        <v>100</v>
      </c>
      <c r="V534">
        <v>6</v>
      </c>
      <c r="W534" t="s">
        <v>4512</v>
      </c>
      <c r="X534">
        <v>0</v>
      </c>
      <c r="Y534">
        <v>0</v>
      </c>
      <c r="Z534">
        <v>0</v>
      </c>
    </row>
    <row r="535" spans="1:26" x14ac:dyDescent="0.25">
      <c r="A535" t="s">
        <v>156</v>
      </c>
      <c r="B535">
        <v>1</v>
      </c>
      <c r="C535" t="s">
        <v>700</v>
      </c>
      <c r="D535" t="s">
        <v>5070</v>
      </c>
      <c r="E535">
        <v>12</v>
      </c>
      <c r="F535">
        <v>92</v>
      </c>
      <c r="G535">
        <v>33</v>
      </c>
      <c r="H535">
        <v>12</v>
      </c>
      <c r="I535">
        <v>91</v>
      </c>
      <c r="J535">
        <v>34</v>
      </c>
      <c r="K535">
        <v>0</v>
      </c>
      <c r="L535">
        <v>0</v>
      </c>
      <c r="M535">
        <v>0</v>
      </c>
      <c r="N535">
        <v>0</v>
      </c>
      <c r="O535">
        <v>0</v>
      </c>
      <c r="P535">
        <v>0</v>
      </c>
      <c r="Q535">
        <v>4.5666666666666664</v>
      </c>
      <c r="R535">
        <v>6.0111946666666665</v>
      </c>
      <c r="S535" t="s">
        <v>8</v>
      </c>
      <c r="T535" t="s">
        <v>84</v>
      </c>
      <c r="U535" t="s">
        <v>70</v>
      </c>
      <c r="V535">
        <v>6</v>
      </c>
      <c r="W535" t="s">
        <v>4512</v>
      </c>
      <c r="X535">
        <v>1.0018657777777777</v>
      </c>
      <c r="Y535">
        <v>0</v>
      </c>
      <c r="Z535">
        <v>6.0111946666666665</v>
      </c>
    </row>
    <row r="536" spans="1:26" x14ac:dyDescent="0.25">
      <c r="A536" t="s">
        <v>156</v>
      </c>
      <c r="B536">
        <v>1</v>
      </c>
      <c r="C536" t="s">
        <v>701</v>
      </c>
      <c r="D536" t="s">
        <v>5070</v>
      </c>
      <c r="E536">
        <v>12</v>
      </c>
      <c r="F536">
        <v>45</v>
      </c>
      <c r="G536">
        <v>10</v>
      </c>
      <c r="H536">
        <v>12</v>
      </c>
      <c r="I536">
        <v>45</v>
      </c>
      <c r="J536">
        <v>11</v>
      </c>
      <c r="K536">
        <v>0</v>
      </c>
      <c r="L536">
        <v>0</v>
      </c>
      <c r="M536">
        <v>0</v>
      </c>
      <c r="N536">
        <v>0</v>
      </c>
      <c r="O536">
        <v>0</v>
      </c>
      <c r="P536">
        <v>0</v>
      </c>
      <c r="Q536">
        <v>2.25</v>
      </c>
      <c r="R536">
        <v>2.9617199999999997</v>
      </c>
      <c r="S536" t="s">
        <v>8</v>
      </c>
      <c r="T536" t="s">
        <v>84</v>
      </c>
      <c r="U536" t="s">
        <v>70</v>
      </c>
      <c r="V536">
        <v>6</v>
      </c>
      <c r="W536" t="s">
        <v>4512</v>
      </c>
      <c r="X536">
        <v>0.49361999999999995</v>
      </c>
      <c r="Y536">
        <v>0</v>
      </c>
      <c r="Z536">
        <v>2.9617199999999997</v>
      </c>
    </row>
    <row r="537" spans="1:26" x14ac:dyDescent="0.25">
      <c r="A537" t="s">
        <v>156</v>
      </c>
      <c r="B537">
        <v>1</v>
      </c>
      <c r="C537" t="s">
        <v>702</v>
      </c>
      <c r="D537" t="s">
        <v>5070</v>
      </c>
      <c r="E537">
        <v>0</v>
      </c>
      <c r="F537">
        <v>45</v>
      </c>
      <c r="G537">
        <v>15</v>
      </c>
      <c r="H537">
        <v>0</v>
      </c>
      <c r="I537">
        <v>45</v>
      </c>
      <c r="J537">
        <v>15</v>
      </c>
      <c r="K537">
        <v>0</v>
      </c>
      <c r="L537">
        <v>0</v>
      </c>
      <c r="M537">
        <v>0</v>
      </c>
      <c r="N537">
        <v>0</v>
      </c>
      <c r="O537">
        <v>0</v>
      </c>
      <c r="P537">
        <v>0</v>
      </c>
      <c r="Q537">
        <v>3</v>
      </c>
      <c r="R537">
        <v>3.94896</v>
      </c>
      <c r="S537" t="s">
        <v>8</v>
      </c>
      <c r="T537" t="s">
        <v>84</v>
      </c>
      <c r="U537" t="s">
        <v>70</v>
      </c>
      <c r="V537">
        <v>6</v>
      </c>
      <c r="W537" t="s">
        <v>4512</v>
      </c>
      <c r="X537">
        <v>0.65815999999999997</v>
      </c>
      <c r="Y537">
        <v>0</v>
      </c>
      <c r="Z537">
        <v>3.94896</v>
      </c>
    </row>
    <row r="538" spans="1:26" x14ac:dyDescent="0.25">
      <c r="A538" t="s">
        <v>156</v>
      </c>
      <c r="B538">
        <v>1</v>
      </c>
      <c r="C538" t="s">
        <v>703</v>
      </c>
      <c r="D538" t="s">
        <v>5070</v>
      </c>
      <c r="E538">
        <v>0</v>
      </c>
      <c r="F538">
        <v>10</v>
      </c>
      <c r="G538">
        <v>0</v>
      </c>
      <c r="H538">
        <v>0</v>
      </c>
      <c r="I538">
        <v>10</v>
      </c>
      <c r="J538">
        <v>0</v>
      </c>
      <c r="K538">
        <v>0</v>
      </c>
      <c r="L538">
        <v>0</v>
      </c>
      <c r="M538">
        <v>0</v>
      </c>
      <c r="N538">
        <v>0</v>
      </c>
      <c r="O538">
        <v>0</v>
      </c>
      <c r="P538">
        <v>0</v>
      </c>
      <c r="Q538">
        <v>1</v>
      </c>
      <c r="R538">
        <v>1.3163199999999999</v>
      </c>
      <c r="S538" t="s">
        <v>8</v>
      </c>
      <c r="T538" t="s">
        <v>84</v>
      </c>
      <c r="U538" t="s">
        <v>70</v>
      </c>
      <c r="V538">
        <v>6</v>
      </c>
      <c r="W538" t="s">
        <v>4512</v>
      </c>
      <c r="X538">
        <v>0.21938666666666665</v>
      </c>
      <c r="Y538">
        <v>0</v>
      </c>
      <c r="Z538">
        <v>1.3163199999999999</v>
      </c>
    </row>
    <row r="539" spans="1:26" x14ac:dyDescent="0.25">
      <c r="A539" t="s">
        <v>156</v>
      </c>
      <c r="B539">
        <v>1</v>
      </c>
      <c r="C539" t="s">
        <v>704</v>
      </c>
      <c r="D539" t="s">
        <v>5070</v>
      </c>
      <c r="E539">
        <v>0</v>
      </c>
      <c r="F539">
        <v>0</v>
      </c>
      <c r="G539">
        <v>0</v>
      </c>
      <c r="H539">
        <v>0</v>
      </c>
      <c r="I539">
        <v>0</v>
      </c>
      <c r="J539">
        <v>0</v>
      </c>
      <c r="K539">
        <v>0</v>
      </c>
      <c r="L539">
        <v>0</v>
      </c>
      <c r="M539">
        <v>0</v>
      </c>
      <c r="N539">
        <v>0</v>
      </c>
      <c r="O539">
        <v>0</v>
      </c>
      <c r="P539">
        <v>0</v>
      </c>
      <c r="Q539">
        <v>0</v>
      </c>
      <c r="R539">
        <v>0</v>
      </c>
      <c r="S539" t="s">
        <v>3</v>
      </c>
      <c r="T539" t="s">
        <v>69</v>
      </c>
      <c r="U539" t="s">
        <v>70</v>
      </c>
      <c r="V539">
        <v>10</v>
      </c>
      <c r="W539" t="s">
        <v>4513</v>
      </c>
      <c r="X539">
        <v>0</v>
      </c>
      <c r="Y539">
        <v>2.7629999999999999</v>
      </c>
      <c r="Z539">
        <v>2.7629999999999999</v>
      </c>
    </row>
    <row r="540" spans="1:26" x14ac:dyDescent="0.25">
      <c r="A540" t="s">
        <v>156</v>
      </c>
      <c r="B540">
        <v>1</v>
      </c>
      <c r="C540" t="s">
        <v>705</v>
      </c>
      <c r="D540" t="s">
        <v>5070</v>
      </c>
      <c r="E540">
        <v>0</v>
      </c>
      <c r="F540">
        <v>0</v>
      </c>
      <c r="G540">
        <v>0</v>
      </c>
      <c r="H540">
        <v>0</v>
      </c>
      <c r="I540">
        <v>0</v>
      </c>
      <c r="J540">
        <v>0</v>
      </c>
      <c r="K540">
        <v>0</v>
      </c>
      <c r="L540">
        <v>0</v>
      </c>
      <c r="M540">
        <v>0</v>
      </c>
      <c r="N540">
        <v>0</v>
      </c>
      <c r="O540">
        <v>0</v>
      </c>
      <c r="P540">
        <v>0</v>
      </c>
      <c r="Q540">
        <v>0</v>
      </c>
      <c r="R540">
        <v>0</v>
      </c>
      <c r="S540" t="s">
        <v>7</v>
      </c>
      <c r="T540" t="s">
        <v>7</v>
      </c>
      <c r="U540" t="s">
        <v>70</v>
      </c>
      <c r="V540">
        <v>6</v>
      </c>
      <c r="W540" t="s">
        <v>4513</v>
      </c>
      <c r="X540">
        <v>0</v>
      </c>
      <c r="Y540">
        <v>1.72</v>
      </c>
      <c r="Z540">
        <v>1.72</v>
      </c>
    </row>
    <row r="541" spans="1:26" x14ac:dyDescent="0.25">
      <c r="A541" t="s">
        <v>156</v>
      </c>
      <c r="B541">
        <v>1</v>
      </c>
      <c r="C541" t="s">
        <v>706</v>
      </c>
      <c r="D541" t="s">
        <v>5070</v>
      </c>
      <c r="E541">
        <v>0</v>
      </c>
      <c r="F541">
        <v>0</v>
      </c>
      <c r="G541">
        <v>0</v>
      </c>
      <c r="H541">
        <v>0</v>
      </c>
      <c r="I541">
        <v>0</v>
      </c>
      <c r="J541">
        <v>0</v>
      </c>
      <c r="K541">
        <v>0</v>
      </c>
      <c r="L541">
        <v>0</v>
      </c>
      <c r="M541">
        <v>0</v>
      </c>
      <c r="N541">
        <v>0</v>
      </c>
      <c r="O541">
        <v>0</v>
      </c>
      <c r="P541">
        <v>0</v>
      </c>
      <c r="Q541">
        <v>0</v>
      </c>
      <c r="R541">
        <v>0</v>
      </c>
      <c r="S541" t="s">
        <v>7</v>
      </c>
      <c r="T541" t="s">
        <v>7</v>
      </c>
      <c r="U541" t="s">
        <v>70</v>
      </c>
      <c r="V541">
        <v>6</v>
      </c>
      <c r="W541" t="s">
        <v>4513</v>
      </c>
      <c r="X541">
        <v>0</v>
      </c>
      <c r="Y541">
        <v>3.2450000000000001</v>
      </c>
      <c r="Z541">
        <v>3.2450000000000001</v>
      </c>
    </row>
    <row r="542" spans="1:26" x14ac:dyDescent="0.25">
      <c r="A542" t="s">
        <v>156</v>
      </c>
      <c r="B542">
        <v>1</v>
      </c>
      <c r="C542" t="s">
        <v>707</v>
      </c>
      <c r="D542" t="s">
        <v>5070</v>
      </c>
      <c r="E542">
        <v>0</v>
      </c>
      <c r="F542">
        <v>0</v>
      </c>
      <c r="G542">
        <v>0</v>
      </c>
      <c r="H542">
        <v>0</v>
      </c>
      <c r="I542">
        <v>0</v>
      </c>
      <c r="J542">
        <v>0</v>
      </c>
      <c r="K542">
        <v>0</v>
      </c>
      <c r="L542">
        <v>0</v>
      </c>
      <c r="M542">
        <v>0</v>
      </c>
      <c r="N542">
        <v>0</v>
      </c>
      <c r="O542">
        <v>0</v>
      </c>
      <c r="P542">
        <v>0</v>
      </c>
      <c r="Q542">
        <v>0</v>
      </c>
      <c r="R542">
        <v>0</v>
      </c>
      <c r="S542" t="s">
        <v>7</v>
      </c>
      <c r="T542" t="s">
        <v>7</v>
      </c>
      <c r="U542" t="s">
        <v>70</v>
      </c>
      <c r="V542">
        <v>6</v>
      </c>
      <c r="W542" t="s">
        <v>4513</v>
      </c>
      <c r="X542">
        <v>0</v>
      </c>
      <c r="Y542">
        <v>4.1340000000000003</v>
      </c>
      <c r="Z542">
        <v>4.1340000000000003</v>
      </c>
    </row>
    <row r="543" spans="1:26" x14ac:dyDescent="0.25">
      <c r="A543" t="s">
        <v>156</v>
      </c>
      <c r="B543">
        <v>1</v>
      </c>
      <c r="C543" t="s">
        <v>708</v>
      </c>
      <c r="D543" t="s">
        <v>5070</v>
      </c>
      <c r="E543">
        <v>0</v>
      </c>
      <c r="F543">
        <v>0</v>
      </c>
      <c r="G543">
        <v>0</v>
      </c>
      <c r="H543">
        <v>0</v>
      </c>
      <c r="I543">
        <v>0</v>
      </c>
      <c r="J543">
        <v>0</v>
      </c>
      <c r="K543">
        <v>0</v>
      </c>
      <c r="L543">
        <v>0</v>
      </c>
      <c r="M543">
        <v>0</v>
      </c>
      <c r="N543">
        <v>0</v>
      </c>
      <c r="O543">
        <v>0</v>
      </c>
      <c r="P543">
        <v>0</v>
      </c>
      <c r="Q543">
        <v>0</v>
      </c>
      <c r="R543">
        <v>0</v>
      </c>
      <c r="S543" t="s">
        <v>7</v>
      </c>
      <c r="T543" t="s">
        <v>7</v>
      </c>
      <c r="U543" t="s">
        <v>70</v>
      </c>
      <c r="V543">
        <v>6</v>
      </c>
      <c r="W543" t="s">
        <v>4513</v>
      </c>
      <c r="X543">
        <v>0</v>
      </c>
      <c r="Y543">
        <v>2.4830000000000001</v>
      </c>
      <c r="Z543">
        <v>2.4830000000000001</v>
      </c>
    </row>
    <row r="544" spans="1:26" x14ac:dyDescent="0.25">
      <c r="A544" t="s">
        <v>156</v>
      </c>
      <c r="B544">
        <v>1</v>
      </c>
      <c r="C544" t="s">
        <v>709</v>
      </c>
      <c r="D544" t="s">
        <v>5070</v>
      </c>
      <c r="E544">
        <v>35</v>
      </c>
      <c r="F544">
        <v>33</v>
      </c>
      <c r="G544">
        <v>38</v>
      </c>
      <c r="H544">
        <v>36</v>
      </c>
      <c r="I544">
        <v>32</v>
      </c>
      <c r="J544">
        <v>38</v>
      </c>
      <c r="K544">
        <v>0</v>
      </c>
      <c r="L544">
        <v>0</v>
      </c>
      <c r="M544">
        <v>0</v>
      </c>
      <c r="N544">
        <v>0</v>
      </c>
      <c r="O544">
        <v>0</v>
      </c>
      <c r="P544">
        <v>0</v>
      </c>
      <c r="Q544">
        <v>3.5333333333333337</v>
      </c>
      <c r="R544">
        <v>4.6509973333333336</v>
      </c>
      <c r="S544" t="s">
        <v>5</v>
      </c>
      <c r="T544" t="s">
        <v>78</v>
      </c>
      <c r="U544" t="s">
        <v>70</v>
      </c>
      <c r="V544">
        <v>5</v>
      </c>
      <c r="W544" t="s">
        <v>4513</v>
      </c>
      <c r="X544">
        <v>0.93019946666666675</v>
      </c>
      <c r="Y544">
        <v>0</v>
      </c>
      <c r="Z544">
        <v>4.6509973333333336</v>
      </c>
    </row>
    <row r="545" spans="1:26" x14ac:dyDescent="0.25">
      <c r="A545" t="s">
        <v>156</v>
      </c>
      <c r="B545">
        <v>1</v>
      </c>
      <c r="C545" t="s">
        <v>710</v>
      </c>
      <c r="D545" t="s">
        <v>5070</v>
      </c>
      <c r="E545">
        <v>0</v>
      </c>
      <c r="F545">
        <v>0</v>
      </c>
      <c r="G545">
        <v>0</v>
      </c>
      <c r="H545">
        <v>0</v>
      </c>
      <c r="I545">
        <v>0</v>
      </c>
      <c r="J545">
        <v>0</v>
      </c>
      <c r="K545">
        <v>0</v>
      </c>
      <c r="L545">
        <v>0</v>
      </c>
      <c r="M545">
        <v>0</v>
      </c>
      <c r="N545">
        <v>0</v>
      </c>
      <c r="O545">
        <v>0</v>
      </c>
      <c r="P545">
        <v>0</v>
      </c>
      <c r="Q545">
        <v>0</v>
      </c>
      <c r="R545">
        <v>0</v>
      </c>
      <c r="S545" t="s">
        <v>7</v>
      </c>
      <c r="T545" t="s">
        <v>7</v>
      </c>
      <c r="U545" t="s">
        <v>70</v>
      </c>
      <c r="V545">
        <v>6</v>
      </c>
      <c r="W545" t="s">
        <v>4513</v>
      </c>
      <c r="X545">
        <v>0</v>
      </c>
      <c r="Y545">
        <v>2.3279999999999998</v>
      </c>
      <c r="Z545">
        <v>2.3279999999999998</v>
      </c>
    </row>
    <row r="546" spans="1:26" x14ac:dyDescent="0.25">
      <c r="A546" t="s">
        <v>156</v>
      </c>
      <c r="B546">
        <v>1</v>
      </c>
      <c r="C546" t="s">
        <v>711</v>
      </c>
      <c r="D546" t="s">
        <v>5070</v>
      </c>
      <c r="E546">
        <v>0</v>
      </c>
      <c r="F546">
        <v>0</v>
      </c>
      <c r="G546">
        <v>0</v>
      </c>
      <c r="H546">
        <v>0</v>
      </c>
      <c r="I546">
        <v>0</v>
      </c>
      <c r="J546">
        <v>0</v>
      </c>
      <c r="K546">
        <v>0</v>
      </c>
      <c r="L546">
        <v>0</v>
      </c>
      <c r="M546">
        <v>0</v>
      </c>
      <c r="N546">
        <v>0</v>
      </c>
      <c r="O546">
        <v>0</v>
      </c>
      <c r="P546">
        <v>0</v>
      </c>
      <c r="Q546">
        <v>0</v>
      </c>
      <c r="R546">
        <v>0</v>
      </c>
      <c r="S546" t="s">
        <v>7</v>
      </c>
      <c r="T546" t="s">
        <v>7</v>
      </c>
      <c r="U546" t="s">
        <v>70</v>
      </c>
      <c r="V546">
        <v>6</v>
      </c>
      <c r="W546" t="s">
        <v>4513</v>
      </c>
      <c r="X546">
        <v>0</v>
      </c>
      <c r="Y546">
        <v>3.274</v>
      </c>
      <c r="Z546">
        <v>3.274</v>
      </c>
    </row>
    <row r="547" spans="1:26" x14ac:dyDescent="0.25">
      <c r="A547" t="s">
        <v>156</v>
      </c>
      <c r="B547">
        <v>1</v>
      </c>
      <c r="C547" t="s">
        <v>712</v>
      </c>
      <c r="D547" t="s">
        <v>5070</v>
      </c>
      <c r="E547">
        <v>0</v>
      </c>
      <c r="F547">
        <v>0</v>
      </c>
      <c r="G547">
        <v>0</v>
      </c>
      <c r="H547">
        <v>0</v>
      </c>
      <c r="I547">
        <v>0</v>
      </c>
      <c r="J547">
        <v>0</v>
      </c>
      <c r="K547">
        <v>0</v>
      </c>
      <c r="L547">
        <v>0</v>
      </c>
      <c r="M547">
        <v>0</v>
      </c>
      <c r="N547">
        <v>0</v>
      </c>
      <c r="O547">
        <v>0</v>
      </c>
      <c r="P547">
        <v>0</v>
      </c>
      <c r="Q547">
        <v>0</v>
      </c>
      <c r="R547">
        <v>0</v>
      </c>
      <c r="S547" t="s">
        <v>7</v>
      </c>
      <c r="T547" t="s">
        <v>7</v>
      </c>
      <c r="U547" t="s">
        <v>70</v>
      </c>
      <c r="V547">
        <v>6</v>
      </c>
      <c r="W547" t="s">
        <v>4513</v>
      </c>
      <c r="X547">
        <v>0</v>
      </c>
      <c r="Y547">
        <v>3.871</v>
      </c>
      <c r="Z547">
        <v>3.871</v>
      </c>
    </row>
    <row r="548" spans="1:26" x14ac:dyDescent="0.25">
      <c r="A548" t="s">
        <v>156</v>
      </c>
      <c r="B548">
        <v>1</v>
      </c>
      <c r="C548" t="s">
        <v>713</v>
      </c>
      <c r="D548" t="s">
        <v>5070</v>
      </c>
      <c r="E548">
        <v>0</v>
      </c>
      <c r="F548">
        <v>0</v>
      </c>
      <c r="G548">
        <v>0</v>
      </c>
      <c r="H548">
        <v>0</v>
      </c>
      <c r="I548">
        <v>0</v>
      </c>
      <c r="J548">
        <v>0</v>
      </c>
      <c r="K548">
        <v>0</v>
      </c>
      <c r="L548">
        <v>0</v>
      </c>
      <c r="M548">
        <v>0</v>
      </c>
      <c r="N548">
        <v>0</v>
      </c>
      <c r="O548">
        <v>0</v>
      </c>
      <c r="P548">
        <v>0</v>
      </c>
      <c r="Q548">
        <v>0</v>
      </c>
      <c r="R548">
        <v>0</v>
      </c>
      <c r="S548" t="s">
        <v>7</v>
      </c>
      <c r="T548" t="s">
        <v>7</v>
      </c>
      <c r="U548" t="s">
        <v>70</v>
      </c>
      <c r="V548">
        <v>6</v>
      </c>
      <c r="W548" t="s">
        <v>4513</v>
      </c>
      <c r="X548">
        <v>0</v>
      </c>
      <c r="Y548">
        <v>3.9169999999999998</v>
      </c>
      <c r="Z548">
        <v>3.9169999999999998</v>
      </c>
    </row>
    <row r="549" spans="1:26" x14ac:dyDescent="0.25">
      <c r="A549" t="s">
        <v>156</v>
      </c>
      <c r="B549">
        <v>1</v>
      </c>
      <c r="C549" t="s">
        <v>714</v>
      </c>
      <c r="D549" t="s">
        <v>5070</v>
      </c>
      <c r="E549">
        <v>0</v>
      </c>
      <c r="F549">
        <v>0</v>
      </c>
      <c r="G549">
        <v>0</v>
      </c>
      <c r="H549">
        <v>0</v>
      </c>
      <c r="I549">
        <v>0</v>
      </c>
      <c r="J549">
        <v>0</v>
      </c>
      <c r="K549">
        <v>0</v>
      </c>
      <c r="L549">
        <v>0</v>
      </c>
      <c r="M549">
        <v>0</v>
      </c>
      <c r="N549">
        <v>0</v>
      </c>
      <c r="O549">
        <v>0</v>
      </c>
      <c r="P549">
        <v>0</v>
      </c>
      <c r="Q549">
        <v>0</v>
      </c>
      <c r="R549">
        <v>0</v>
      </c>
      <c r="S549" t="s">
        <v>7</v>
      </c>
      <c r="T549" t="s">
        <v>7</v>
      </c>
      <c r="U549" t="s">
        <v>70</v>
      </c>
      <c r="V549">
        <v>6</v>
      </c>
      <c r="W549" t="s">
        <v>4513</v>
      </c>
      <c r="X549">
        <v>0</v>
      </c>
      <c r="Y549">
        <v>5.0110000000000001</v>
      </c>
      <c r="Z549">
        <v>5.0110000000000001</v>
      </c>
    </row>
    <row r="550" spans="1:26" x14ac:dyDescent="0.25">
      <c r="A550" t="s">
        <v>156</v>
      </c>
      <c r="B550">
        <v>1</v>
      </c>
      <c r="C550" t="s">
        <v>715</v>
      </c>
      <c r="D550" t="s">
        <v>5070</v>
      </c>
      <c r="E550">
        <v>100</v>
      </c>
      <c r="F550">
        <v>62</v>
      </c>
      <c r="G550">
        <v>52</v>
      </c>
      <c r="H550">
        <v>100</v>
      </c>
      <c r="I550">
        <v>62</v>
      </c>
      <c r="J550">
        <v>52</v>
      </c>
      <c r="K550">
        <v>0</v>
      </c>
      <c r="L550">
        <v>0</v>
      </c>
      <c r="M550">
        <v>0</v>
      </c>
      <c r="N550">
        <v>0</v>
      </c>
      <c r="O550">
        <v>0</v>
      </c>
      <c r="P550">
        <v>0</v>
      </c>
      <c r="Q550">
        <v>7.1333333333333329</v>
      </c>
      <c r="R550">
        <v>9.3897493333333308</v>
      </c>
      <c r="S550" t="s">
        <v>3794</v>
      </c>
      <c r="T550" t="s">
        <v>87</v>
      </c>
      <c r="U550" t="s">
        <v>70</v>
      </c>
      <c r="V550">
        <v>14</v>
      </c>
      <c r="W550" t="s">
        <v>4514</v>
      </c>
      <c r="X550">
        <v>0.67069638095238082</v>
      </c>
      <c r="Y550">
        <v>0</v>
      </c>
      <c r="Z550">
        <v>9.3897493333333308</v>
      </c>
    </row>
    <row r="551" spans="1:26" x14ac:dyDescent="0.25">
      <c r="A551" t="s">
        <v>156</v>
      </c>
      <c r="B551">
        <v>1</v>
      </c>
      <c r="C551" t="s">
        <v>716</v>
      </c>
      <c r="D551" t="s">
        <v>5070</v>
      </c>
      <c r="E551">
        <v>110</v>
      </c>
      <c r="F551">
        <v>61</v>
      </c>
      <c r="G551">
        <v>54</v>
      </c>
      <c r="H551">
        <v>110</v>
      </c>
      <c r="I551">
        <v>64</v>
      </c>
      <c r="J551">
        <v>49</v>
      </c>
      <c r="K551">
        <v>0</v>
      </c>
      <c r="L551">
        <v>0</v>
      </c>
      <c r="M551">
        <v>0</v>
      </c>
      <c r="N551">
        <v>0</v>
      </c>
      <c r="O551">
        <v>0</v>
      </c>
      <c r="P551">
        <v>0</v>
      </c>
      <c r="Q551">
        <v>7.4666666666666668</v>
      </c>
      <c r="R551">
        <v>9.8285226666666663</v>
      </c>
      <c r="S551" t="s">
        <v>3794</v>
      </c>
      <c r="T551" t="s">
        <v>87</v>
      </c>
      <c r="U551" t="s">
        <v>70</v>
      </c>
      <c r="V551">
        <v>14</v>
      </c>
      <c r="W551" t="s">
        <v>4514</v>
      </c>
      <c r="X551">
        <v>0.70203733333333329</v>
      </c>
      <c r="Y551">
        <v>0</v>
      </c>
      <c r="Z551">
        <v>9.8285226666666663</v>
      </c>
    </row>
    <row r="552" spans="1:26" x14ac:dyDescent="0.25">
      <c r="A552" t="s">
        <v>156</v>
      </c>
      <c r="B552">
        <v>1</v>
      </c>
      <c r="C552" t="s">
        <v>717</v>
      </c>
      <c r="D552" t="s">
        <v>5070</v>
      </c>
      <c r="E552">
        <v>110</v>
      </c>
      <c r="F552">
        <v>63</v>
      </c>
      <c r="G552">
        <v>49</v>
      </c>
      <c r="H552">
        <v>110</v>
      </c>
      <c r="I552">
        <v>62</v>
      </c>
      <c r="J552">
        <v>56</v>
      </c>
      <c r="K552">
        <v>0</v>
      </c>
      <c r="L552">
        <v>0</v>
      </c>
      <c r="M552">
        <v>0</v>
      </c>
      <c r="N552">
        <v>0</v>
      </c>
      <c r="O552">
        <v>0</v>
      </c>
      <c r="P552">
        <v>0</v>
      </c>
      <c r="Q552">
        <v>7.5</v>
      </c>
      <c r="R552">
        <v>9.872399999999999</v>
      </c>
      <c r="S552" t="s">
        <v>3794</v>
      </c>
      <c r="T552" t="s">
        <v>87</v>
      </c>
      <c r="U552" t="s">
        <v>70</v>
      </c>
      <c r="V552">
        <v>14</v>
      </c>
      <c r="W552" t="s">
        <v>4514</v>
      </c>
      <c r="X552">
        <v>0.70517142857142845</v>
      </c>
      <c r="Y552">
        <v>0</v>
      </c>
      <c r="Z552">
        <v>9.8724000000000007</v>
      </c>
    </row>
    <row r="553" spans="1:26" x14ac:dyDescent="0.25">
      <c r="A553" t="s">
        <v>156</v>
      </c>
      <c r="B553">
        <v>1</v>
      </c>
      <c r="C553" t="s">
        <v>718</v>
      </c>
      <c r="D553" t="s">
        <v>5070</v>
      </c>
      <c r="E553">
        <v>100</v>
      </c>
      <c r="F553">
        <v>45</v>
      </c>
      <c r="G553">
        <v>49</v>
      </c>
      <c r="H553">
        <v>82</v>
      </c>
      <c r="I553">
        <v>100</v>
      </c>
      <c r="J553">
        <v>29</v>
      </c>
      <c r="K553">
        <v>0</v>
      </c>
      <c r="L553">
        <v>0</v>
      </c>
      <c r="M553">
        <v>0</v>
      </c>
      <c r="N553">
        <v>0</v>
      </c>
      <c r="O553">
        <v>0</v>
      </c>
      <c r="P553">
        <v>0</v>
      </c>
      <c r="Q553">
        <v>6.75</v>
      </c>
      <c r="R553">
        <v>8.8851599999999991</v>
      </c>
      <c r="S553" t="s">
        <v>3794</v>
      </c>
      <c r="T553" t="s">
        <v>87</v>
      </c>
      <c r="U553" t="s">
        <v>70</v>
      </c>
      <c r="V553">
        <v>14</v>
      </c>
      <c r="W553" t="s">
        <v>4514</v>
      </c>
      <c r="X553">
        <v>0.63465428571428562</v>
      </c>
      <c r="Y553">
        <v>0</v>
      </c>
      <c r="Z553">
        <v>8.8851599999999991</v>
      </c>
    </row>
    <row r="554" spans="1:26" x14ac:dyDescent="0.25">
      <c r="A554" t="s">
        <v>156</v>
      </c>
      <c r="B554">
        <v>1</v>
      </c>
      <c r="C554" t="s">
        <v>719</v>
      </c>
      <c r="D554" t="s">
        <v>5070</v>
      </c>
      <c r="E554">
        <v>0</v>
      </c>
      <c r="F554">
        <v>0</v>
      </c>
      <c r="G554">
        <v>0</v>
      </c>
      <c r="H554">
        <v>0</v>
      </c>
      <c r="I554">
        <v>0</v>
      </c>
      <c r="J554">
        <v>0</v>
      </c>
      <c r="K554">
        <v>0</v>
      </c>
      <c r="L554">
        <v>0</v>
      </c>
      <c r="M554">
        <v>0</v>
      </c>
      <c r="N554">
        <v>0</v>
      </c>
      <c r="O554">
        <v>0</v>
      </c>
      <c r="P554">
        <v>0</v>
      </c>
      <c r="Q554">
        <v>0</v>
      </c>
      <c r="R554">
        <v>0</v>
      </c>
      <c r="S554" t="s">
        <v>10</v>
      </c>
      <c r="T554" t="s">
        <v>10</v>
      </c>
      <c r="U554" t="s">
        <v>92</v>
      </c>
      <c r="V554">
        <v>0</v>
      </c>
      <c r="W554" t="s">
        <v>4514</v>
      </c>
      <c r="X554">
        <v>0</v>
      </c>
      <c r="Y554">
        <v>0</v>
      </c>
      <c r="Z554">
        <v>0</v>
      </c>
    </row>
    <row r="555" spans="1:26" x14ac:dyDescent="0.25">
      <c r="A555" t="s">
        <v>156</v>
      </c>
      <c r="B555">
        <v>1</v>
      </c>
      <c r="C555" t="s">
        <v>720</v>
      </c>
      <c r="D555" t="s">
        <v>5070</v>
      </c>
      <c r="E555">
        <v>0</v>
      </c>
      <c r="F555">
        <v>0</v>
      </c>
      <c r="G555">
        <v>0</v>
      </c>
      <c r="H555">
        <v>0</v>
      </c>
      <c r="I555">
        <v>0</v>
      </c>
      <c r="J555">
        <v>0</v>
      </c>
      <c r="K555">
        <v>0</v>
      </c>
      <c r="L555">
        <v>0</v>
      </c>
      <c r="M555">
        <v>0</v>
      </c>
      <c r="N555">
        <v>0</v>
      </c>
      <c r="O555">
        <v>0</v>
      </c>
      <c r="P555">
        <v>0</v>
      </c>
      <c r="Q555">
        <v>0</v>
      </c>
      <c r="R555">
        <v>0</v>
      </c>
      <c r="S555" t="s">
        <v>10</v>
      </c>
      <c r="T555" t="s">
        <v>10</v>
      </c>
      <c r="U555" t="s">
        <v>92</v>
      </c>
      <c r="V555">
        <v>0</v>
      </c>
      <c r="W555" t="s">
        <v>4514</v>
      </c>
      <c r="X555">
        <v>0</v>
      </c>
      <c r="Y555">
        <v>0</v>
      </c>
      <c r="Z555">
        <v>0</v>
      </c>
    </row>
    <row r="556" spans="1:26" x14ac:dyDescent="0.25">
      <c r="A556" t="s">
        <v>156</v>
      </c>
      <c r="B556">
        <v>1</v>
      </c>
      <c r="C556" t="s">
        <v>721</v>
      </c>
      <c r="D556" t="s">
        <v>5070</v>
      </c>
      <c r="E556">
        <v>0</v>
      </c>
      <c r="F556">
        <v>0</v>
      </c>
      <c r="G556">
        <v>0</v>
      </c>
      <c r="H556">
        <v>0</v>
      </c>
      <c r="I556">
        <v>0</v>
      </c>
      <c r="J556">
        <v>0</v>
      </c>
      <c r="K556">
        <v>0</v>
      </c>
      <c r="L556">
        <v>0</v>
      </c>
      <c r="M556">
        <v>0</v>
      </c>
      <c r="N556">
        <v>0</v>
      </c>
      <c r="O556">
        <v>0</v>
      </c>
      <c r="P556">
        <v>0</v>
      </c>
      <c r="Q556">
        <v>0</v>
      </c>
      <c r="R556">
        <v>0</v>
      </c>
      <c r="S556" t="s">
        <v>10</v>
      </c>
      <c r="T556" t="s">
        <v>10</v>
      </c>
      <c r="U556" t="s">
        <v>92</v>
      </c>
      <c r="V556">
        <v>0</v>
      </c>
      <c r="W556" t="s">
        <v>4514</v>
      </c>
      <c r="X556">
        <v>0</v>
      </c>
      <c r="Y556">
        <v>0</v>
      </c>
      <c r="Z556">
        <v>0</v>
      </c>
    </row>
    <row r="557" spans="1:26" x14ac:dyDescent="0.25">
      <c r="A557" t="s">
        <v>156</v>
      </c>
      <c r="B557">
        <v>1</v>
      </c>
      <c r="C557" t="s">
        <v>722</v>
      </c>
      <c r="D557" t="s">
        <v>5070</v>
      </c>
      <c r="E557">
        <v>0</v>
      </c>
      <c r="F557">
        <v>0</v>
      </c>
      <c r="G557">
        <v>0</v>
      </c>
      <c r="H557">
        <v>0</v>
      </c>
      <c r="I557">
        <v>0</v>
      </c>
      <c r="J557">
        <v>0</v>
      </c>
      <c r="K557">
        <v>0</v>
      </c>
      <c r="L557">
        <v>0</v>
      </c>
      <c r="M557">
        <v>0</v>
      </c>
      <c r="N557">
        <v>0</v>
      </c>
      <c r="O557">
        <v>0</v>
      </c>
      <c r="P557">
        <v>0</v>
      </c>
      <c r="Q557">
        <v>0</v>
      </c>
      <c r="R557">
        <v>0</v>
      </c>
      <c r="S557" t="s">
        <v>10</v>
      </c>
      <c r="T557" t="s">
        <v>10</v>
      </c>
      <c r="U557" t="s">
        <v>92</v>
      </c>
      <c r="V557">
        <v>0</v>
      </c>
      <c r="W557" t="s">
        <v>4514</v>
      </c>
      <c r="X557">
        <v>0</v>
      </c>
      <c r="Y557">
        <v>0</v>
      </c>
      <c r="Z557">
        <v>0</v>
      </c>
    </row>
    <row r="558" spans="1:26" x14ac:dyDescent="0.25">
      <c r="A558" t="s">
        <v>156</v>
      </c>
      <c r="B558">
        <v>1</v>
      </c>
      <c r="C558" t="s">
        <v>723</v>
      </c>
      <c r="D558" t="s">
        <v>5070</v>
      </c>
      <c r="E558">
        <v>0</v>
      </c>
      <c r="F558">
        <v>0</v>
      </c>
      <c r="G558">
        <v>0</v>
      </c>
      <c r="H558">
        <v>0</v>
      </c>
      <c r="I558">
        <v>0</v>
      </c>
      <c r="J558">
        <v>0</v>
      </c>
      <c r="K558">
        <v>0</v>
      </c>
      <c r="L558">
        <v>0</v>
      </c>
      <c r="M558">
        <v>0</v>
      </c>
      <c r="N558">
        <v>0</v>
      </c>
      <c r="O558">
        <v>0</v>
      </c>
      <c r="P558">
        <v>0</v>
      </c>
      <c r="Q558">
        <v>0</v>
      </c>
      <c r="R558">
        <v>0</v>
      </c>
      <c r="S558" t="s">
        <v>6</v>
      </c>
      <c r="T558" t="s">
        <v>1518</v>
      </c>
      <c r="U558" t="s">
        <v>100</v>
      </c>
      <c r="V558">
        <v>20</v>
      </c>
      <c r="W558" t="s">
        <v>4514</v>
      </c>
      <c r="X558">
        <v>0</v>
      </c>
      <c r="Y558">
        <v>0</v>
      </c>
      <c r="Z558">
        <v>0</v>
      </c>
    </row>
    <row r="559" spans="1:26" x14ac:dyDescent="0.25">
      <c r="A559" t="s">
        <v>156</v>
      </c>
      <c r="B559">
        <v>1</v>
      </c>
      <c r="C559" t="s">
        <v>724</v>
      </c>
      <c r="D559" t="s">
        <v>5070</v>
      </c>
      <c r="E559">
        <v>0</v>
      </c>
      <c r="F559">
        <v>0</v>
      </c>
      <c r="G559">
        <v>0</v>
      </c>
      <c r="H559">
        <v>0</v>
      </c>
      <c r="I559">
        <v>0</v>
      </c>
      <c r="J559">
        <v>0</v>
      </c>
      <c r="K559">
        <v>0</v>
      </c>
      <c r="L559">
        <v>0</v>
      </c>
      <c r="M559">
        <v>0</v>
      </c>
      <c r="N559">
        <v>0</v>
      </c>
      <c r="O559">
        <v>0</v>
      </c>
      <c r="P559">
        <v>0</v>
      </c>
      <c r="Q559">
        <v>0</v>
      </c>
      <c r="R559">
        <v>0</v>
      </c>
      <c r="S559" t="s">
        <v>6</v>
      </c>
      <c r="T559" t="s">
        <v>1518</v>
      </c>
      <c r="U559" t="s">
        <v>100</v>
      </c>
      <c r="V559">
        <v>20</v>
      </c>
      <c r="W559" t="s">
        <v>4514</v>
      </c>
      <c r="X559">
        <v>0</v>
      </c>
      <c r="Y559">
        <v>0</v>
      </c>
      <c r="Z559">
        <v>0</v>
      </c>
    </row>
    <row r="560" spans="1:26" x14ac:dyDescent="0.25">
      <c r="A560" t="s">
        <v>156</v>
      </c>
      <c r="B560">
        <v>1</v>
      </c>
      <c r="C560" t="s">
        <v>725</v>
      </c>
      <c r="D560" t="s">
        <v>5070</v>
      </c>
      <c r="E560">
        <v>0</v>
      </c>
      <c r="F560">
        <v>0</v>
      </c>
      <c r="G560">
        <v>0</v>
      </c>
      <c r="H560">
        <v>0</v>
      </c>
      <c r="I560">
        <v>0</v>
      </c>
      <c r="J560">
        <v>0</v>
      </c>
      <c r="K560">
        <v>0</v>
      </c>
      <c r="L560">
        <v>0</v>
      </c>
      <c r="M560">
        <v>0</v>
      </c>
      <c r="N560">
        <v>0</v>
      </c>
      <c r="O560">
        <v>0</v>
      </c>
      <c r="P560">
        <v>0</v>
      </c>
      <c r="Q560">
        <v>0</v>
      </c>
      <c r="R560">
        <v>0</v>
      </c>
      <c r="S560" t="s">
        <v>10</v>
      </c>
      <c r="T560" t="s">
        <v>10</v>
      </c>
      <c r="U560" t="s">
        <v>92</v>
      </c>
      <c r="V560">
        <v>0</v>
      </c>
      <c r="W560" t="s">
        <v>4514</v>
      </c>
      <c r="X560">
        <v>0</v>
      </c>
      <c r="Y560">
        <v>0</v>
      </c>
      <c r="Z560">
        <v>0</v>
      </c>
    </row>
    <row r="561" spans="1:26" x14ac:dyDescent="0.25">
      <c r="A561" t="s">
        <v>156</v>
      </c>
      <c r="B561">
        <v>1</v>
      </c>
      <c r="C561" t="s">
        <v>726</v>
      </c>
      <c r="D561" t="s">
        <v>5070</v>
      </c>
      <c r="E561">
        <v>60</v>
      </c>
      <c r="F561">
        <v>59</v>
      </c>
      <c r="G561">
        <v>46</v>
      </c>
      <c r="H561">
        <v>56</v>
      </c>
      <c r="I561">
        <v>54</v>
      </c>
      <c r="J561">
        <v>45</v>
      </c>
      <c r="K561">
        <v>0</v>
      </c>
      <c r="L561">
        <v>0</v>
      </c>
      <c r="M561">
        <v>0</v>
      </c>
      <c r="N561">
        <v>0</v>
      </c>
      <c r="O561">
        <v>0</v>
      </c>
      <c r="P561">
        <v>0</v>
      </c>
      <c r="Q561">
        <v>5.3333333333333339</v>
      </c>
      <c r="R561">
        <v>7.0203733333333327</v>
      </c>
      <c r="S561" t="s">
        <v>6</v>
      </c>
      <c r="T561" t="s">
        <v>3</v>
      </c>
      <c r="U561" t="s">
        <v>70</v>
      </c>
      <c r="V561">
        <v>20</v>
      </c>
      <c r="W561" t="s">
        <v>4515</v>
      </c>
      <c r="X561">
        <v>0.35101866666666665</v>
      </c>
      <c r="Y561">
        <v>0</v>
      </c>
      <c r="Z561">
        <v>7.0203733333333327</v>
      </c>
    </row>
    <row r="562" spans="1:26" x14ac:dyDescent="0.25">
      <c r="A562" t="s">
        <v>156</v>
      </c>
      <c r="B562">
        <v>1</v>
      </c>
      <c r="C562" t="s">
        <v>727</v>
      </c>
      <c r="D562" t="s">
        <v>5070</v>
      </c>
      <c r="E562">
        <v>38</v>
      </c>
      <c r="F562">
        <v>58</v>
      </c>
      <c r="G562">
        <v>37</v>
      </c>
      <c r="H562">
        <v>37</v>
      </c>
      <c r="I562">
        <v>60</v>
      </c>
      <c r="J562">
        <v>36</v>
      </c>
      <c r="K562">
        <v>0</v>
      </c>
      <c r="L562">
        <v>0</v>
      </c>
      <c r="M562">
        <v>0</v>
      </c>
      <c r="N562">
        <v>0</v>
      </c>
      <c r="O562">
        <v>0</v>
      </c>
      <c r="P562">
        <v>0</v>
      </c>
      <c r="Q562">
        <v>4.4333333333333336</v>
      </c>
      <c r="R562">
        <v>5.8356853333333332</v>
      </c>
      <c r="S562" t="s">
        <v>6</v>
      </c>
      <c r="T562" t="s">
        <v>3</v>
      </c>
      <c r="U562" t="s">
        <v>70</v>
      </c>
      <c r="V562">
        <v>20</v>
      </c>
      <c r="W562" t="s">
        <v>4515</v>
      </c>
      <c r="X562">
        <v>0.29178426666666668</v>
      </c>
      <c r="Y562">
        <v>0</v>
      </c>
      <c r="Z562">
        <v>5.8356853333333332</v>
      </c>
    </row>
    <row r="563" spans="1:26" x14ac:dyDescent="0.25">
      <c r="A563" t="s">
        <v>156</v>
      </c>
      <c r="B563">
        <v>1</v>
      </c>
      <c r="C563" t="s">
        <v>728</v>
      </c>
      <c r="D563" t="s">
        <v>5070</v>
      </c>
      <c r="E563">
        <v>41</v>
      </c>
      <c r="F563">
        <v>48</v>
      </c>
      <c r="G563">
        <v>53</v>
      </c>
      <c r="H563">
        <v>41</v>
      </c>
      <c r="I563">
        <v>51</v>
      </c>
      <c r="J563">
        <v>53</v>
      </c>
      <c r="K563">
        <v>0</v>
      </c>
      <c r="L563">
        <v>0</v>
      </c>
      <c r="M563">
        <v>0</v>
      </c>
      <c r="N563">
        <v>0</v>
      </c>
      <c r="O563">
        <v>0</v>
      </c>
      <c r="P563">
        <v>0</v>
      </c>
      <c r="Q563">
        <v>4.7833333333333332</v>
      </c>
      <c r="R563">
        <v>6.2963973333333332</v>
      </c>
      <c r="S563" t="s">
        <v>6</v>
      </c>
      <c r="T563" t="s">
        <v>3</v>
      </c>
      <c r="U563" t="s">
        <v>70</v>
      </c>
      <c r="V563">
        <v>20</v>
      </c>
      <c r="W563" t="s">
        <v>4515</v>
      </c>
      <c r="X563">
        <v>0.31481986666666667</v>
      </c>
      <c r="Y563">
        <v>0</v>
      </c>
      <c r="Z563">
        <v>6.2963973333333332</v>
      </c>
    </row>
    <row r="564" spans="1:26" x14ac:dyDescent="0.25">
      <c r="A564" t="s">
        <v>156</v>
      </c>
      <c r="B564">
        <v>1</v>
      </c>
      <c r="C564" t="s">
        <v>729</v>
      </c>
      <c r="D564" t="s">
        <v>5070</v>
      </c>
      <c r="E564">
        <v>0</v>
      </c>
      <c r="F564">
        <v>0</v>
      </c>
      <c r="G564">
        <v>0</v>
      </c>
      <c r="H564">
        <v>0</v>
      </c>
      <c r="I564">
        <v>0</v>
      </c>
      <c r="J564">
        <v>0</v>
      </c>
      <c r="K564">
        <v>0</v>
      </c>
      <c r="L564">
        <v>0</v>
      </c>
      <c r="M564">
        <v>0</v>
      </c>
      <c r="N564">
        <v>0</v>
      </c>
      <c r="O564">
        <v>0</v>
      </c>
      <c r="P564">
        <v>0</v>
      </c>
      <c r="Q564">
        <v>0</v>
      </c>
      <c r="R564">
        <v>0</v>
      </c>
      <c r="S564" t="s">
        <v>6</v>
      </c>
      <c r="T564" t="s">
        <v>3</v>
      </c>
      <c r="U564" t="s">
        <v>100</v>
      </c>
      <c r="V564">
        <v>20</v>
      </c>
      <c r="W564" t="s">
        <v>4515</v>
      </c>
      <c r="X564">
        <v>0</v>
      </c>
      <c r="Y564">
        <v>0</v>
      </c>
      <c r="Z564">
        <v>0</v>
      </c>
    </row>
    <row r="565" spans="1:26" x14ac:dyDescent="0.25">
      <c r="A565" t="s">
        <v>156</v>
      </c>
      <c r="B565">
        <v>1</v>
      </c>
      <c r="C565" t="s">
        <v>730</v>
      </c>
      <c r="D565" t="s">
        <v>5070</v>
      </c>
      <c r="E565">
        <v>0</v>
      </c>
      <c r="F565">
        <v>10</v>
      </c>
      <c r="G565">
        <v>0</v>
      </c>
      <c r="H565">
        <v>0</v>
      </c>
      <c r="I565">
        <v>10</v>
      </c>
      <c r="J565">
        <v>0</v>
      </c>
      <c r="K565">
        <v>0</v>
      </c>
      <c r="L565">
        <v>0</v>
      </c>
      <c r="M565">
        <v>0</v>
      </c>
      <c r="N565">
        <v>0</v>
      </c>
      <c r="O565">
        <v>0</v>
      </c>
      <c r="P565">
        <v>0</v>
      </c>
      <c r="Q565">
        <v>1</v>
      </c>
      <c r="R565">
        <v>1.3163199999999999</v>
      </c>
      <c r="S565" t="s">
        <v>10</v>
      </c>
      <c r="T565" t="s">
        <v>10</v>
      </c>
      <c r="U565" t="s">
        <v>92</v>
      </c>
      <c r="V565">
        <v>0</v>
      </c>
      <c r="W565" t="s">
        <v>4515</v>
      </c>
      <c r="X565">
        <v>0</v>
      </c>
      <c r="Y565">
        <v>0</v>
      </c>
      <c r="Z565">
        <v>1.3163199999999999</v>
      </c>
    </row>
    <row r="566" spans="1:26" x14ac:dyDescent="0.25">
      <c r="A566" t="s">
        <v>156</v>
      </c>
      <c r="B566">
        <v>1</v>
      </c>
      <c r="C566" t="s">
        <v>731</v>
      </c>
      <c r="D566" t="s">
        <v>5070</v>
      </c>
      <c r="E566">
        <v>32</v>
      </c>
      <c r="F566">
        <v>37</v>
      </c>
      <c r="G566">
        <v>0</v>
      </c>
      <c r="H566">
        <v>31</v>
      </c>
      <c r="I566">
        <v>37</v>
      </c>
      <c r="J566">
        <v>0</v>
      </c>
      <c r="K566">
        <v>0</v>
      </c>
      <c r="L566">
        <v>0</v>
      </c>
      <c r="M566">
        <v>0</v>
      </c>
      <c r="N566">
        <v>0</v>
      </c>
      <c r="O566">
        <v>0</v>
      </c>
      <c r="P566">
        <v>0</v>
      </c>
      <c r="Q566">
        <v>3.4249999999999998</v>
      </c>
      <c r="R566">
        <v>4.5083959999999985</v>
      </c>
      <c r="S566" t="s">
        <v>10</v>
      </c>
      <c r="T566" t="s">
        <v>10</v>
      </c>
      <c r="U566" t="s">
        <v>92</v>
      </c>
      <c r="V566">
        <v>0</v>
      </c>
      <c r="W566" t="s">
        <v>4515</v>
      </c>
      <c r="X566">
        <v>0</v>
      </c>
      <c r="Y566">
        <v>0</v>
      </c>
      <c r="Z566">
        <v>4.5083959999999985</v>
      </c>
    </row>
    <row r="567" spans="1:26" x14ac:dyDescent="0.25">
      <c r="A567" t="s">
        <v>156</v>
      </c>
      <c r="B567">
        <v>1</v>
      </c>
      <c r="C567" t="s">
        <v>732</v>
      </c>
      <c r="D567" t="s">
        <v>5070</v>
      </c>
      <c r="E567">
        <v>0</v>
      </c>
      <c r="F567">
        <v>10</v>
      </c>
      <c r="G567">
        <v>0</v>
      </c>
      <c r="H567">
        <v>0</v>
      </c>
      <c r="I567">
        <v>10</v>
      </c>
      <c r="J567">
        <v>0</v>
      </c>
      <c r="K567">
        <v>0</v>
      </c>
      <c r="L567">
        <v>0</v>
      </c>
      <c r="M567">
        <v>0</v>
      </c>
      <c r="N567">
        <v>0</v>
      </c>
      <c r="O567">
        <v>0</v>
      </c>
      <c r="P567">
        <v>0</v>
      </c>
      <c r="Q567">
        <v>1</v>
      </c>
      <c r="R567">
        <v>1.3163199999999999</v>
      </c>
      <c r="S567" t="s">
        <v>10</v>
      </c>
      <c r="T567" t="s">
        <v>10</v>
      </c>
      <c r="U567" t="s">
        <v>92</v>
      </c>
      <c r="V567">
        <v>0</v>
      </c>
      <c r="W567" t="s">
        <v>4515</v>
      </c>
      <c r="X567">
        <v>0</v>
      </c>
      <c r="Y567">
        <v>0</v>
      </c>
      <c r="Z567">
        <v>1.3163199999999999</v>
      </c>
    </row>
    <row r="568" spans="1:26" x14ac:dyDescent="0.25">
      <c r="A568" t="s">
        <v>156</v>
      </c>
      <c r="B568">
        <v>1</v>
      </c>
      <c r="C568" t="s">
        <v>733</v>
      </c>
      <c r="D568" t="s">
        <v>5070</v>
      </c>
      <c r="E568">
        <v>0</v>
      </c>
      <c r="F568">
        <v>10</v>
      </c>
      <c r="G568">
        <v>0</v>
      </c>
      <c r="H568">
        <v>0</v>
      </c>
      <c r="I568">
        <v>10</v>
      </c>
      <c r="J568">
        <v>0</v>
      </c>
      <c r="K568">
        <v>0</v>
      </c>
      <c r="L568">
        <v>0</v>
      </c>
      <c r="M568">
        <v>0</v>
      </c>
      <c r="N568">
        <v>0</v>
      </c>
      <c r="O568">
        <v>0</v>
      </c>
      <c r="P568">
        <v>0</v>
      </c>
      <c r="Q568">
        <v>1</v>
      </c>
      <c r="R568">
        <v>1.3163199999999999</v>
      </c>
      <c r="S568" t="s">
        <v>10</v>
      </c>
      <c r="T568" t="s">
        <v>10</v>
      </c>
      <c r="U568" t="s">
        <v>92</v>
      </c>
      <c r="V568">
        <v>0</v>
      </c>
      <c r="W568" t="s">
        <v>4515</v>
      </c>
      <c r="X568">
        <v>0</v>
      </c>
      <c r="Y568">
        <v>0</v>
      </c>
      <c r="Z568">
        <v>1.3163199999999999</v>
      </c>
    </row>
    <row r="569" spans="1:26" x14ac:dyDescent="0.25">
      <c r="A569" t="s">
        <v>156</v>
      </c>
      <c r="B569">
        <v>1</v>
      </c>
      <c r="C569" t="s">
        <v>734</v>
      </c>
      <c r="D569" t="s">
        <v>5070</v>
      </c>
      <c r="E569">
        <v>0</v>
      </c>
      <c r="F569">
        <v>10</v>
      </c>
      <c r="G569">
        <v>0</v>
      </c>
      <c r="H569">
        <v>0</v>
      </c>
      <c r="I569">
        <v>10</v>
      </c>
      <c r="J569">
        <v>0</v>
      </c>
      <c r="K569">
        <v>0</v>
      </c>
      <c r="L569">
        <v>0</v>
      </c>
      <c r="M569">
        <v>0</v>
      </c>
      <c r="N569">
        <v>0</v>
      </c>
      <c r="O569">
        <v>0</v>
      </c>
      <c r="P569">
        <v>0</v>
      </c>
      <c r="Q569">
        <v>1</v>
      </c>
      <c r="R569">
        <v>1.3163199999999999</v>
      </c>
      <c r="S569" t="s">
        <v>10</v>
      </c>
      <c r="T569" t="s">
        <v>10</v>
      </c>
      <c r="U569" t="s">
        <v>92</v>
      </c>
      <c r="V569">
        <v>0</v>
      </c>
      <c r="W569" t="s">
        <v>4515</v>
      </c>
      <c r="X569">
        <v>0</v>
      </c>
      <c r="Y569">
        <v>0</v>
      </c>
      <c r="Z569">
        <v>1.3163199999999999</v>
      </c>
    </row>
    <row r="570" spans="1:26" x14ac:dyDescent="0.25">
      <c r="A570" t="s">
        <v>156</v>
      </c>
      <c r="B570">
        <v>1</v>
      </c>
      <c r="C570" t="s">
        <v>735</v>
      </c>
      <c r="D570" t="s">
        <v>5070</v>
      </c>
      <c r="E570">
        <v>0</v>
      </c>
      <c r="F570">
        <v>10</v>
      </c>
      <c r="G570">
        <v>0</v>
      </c>
      <c r="H570">
        <v>0</v>
      </c>
      <c r="I570">
        <v>10</v>
      </c>
      <c r="J570">
        <v>0</v>
      </c>
      <c r="K570">
        <v>0</v>
      </c>
      <c r="L570">
        <v>0</v>
      </c>
      <c r="M570">
        <v>0</v>
      </c>
      <c r="N570">
        <v>0</v>
      </c>
      <c r="O570">
        <v>0</v>
      </c>
      <c r="P570">
        <v>0</v>
      </c>
      <c r="Q570">
        <v>1</v>
      </c>
      <c r="R570">
        <v>1.3163199999999999</v>
      </c>
      <c r="S570" t="s">
        <v>10</v>
      </c>
      <c r="T570" t="s">
        <v>10</v>
      </c>
      <c r="U570" t="s">
        <v>92</v>
      </c>
      <c r="V570">
        <v>0</v>
      </c>
      <c r="W570" t="s">
        <v>4515</v>
      </c>
      <c r="X570">
        <v>0</v>
      </c>
      <c r="Y570">
        <v>0</v>
      </c>
      <c r="Z570">
        <v>1.3163199999999999</v>
      </c>
    </row>
    <row r="571" spans="1:26" x14ac:dyDescent="0.25">
      <c r="A571" t="s">
        <v>156</v>
      </c>
      <c r="B571">
        <v>1</v>
      </c>
      <c r="C571" t="s">
        <v>736</v>
      </c>
      <c r="D571" t="s">
        <v>5070</v>
      </c>
      <c r="E571">
        <v>0</v>
      </c>
      <c r="F571">
        <v>10</v>
      </c>
      <c r="G571">
        <v>0</v>
      </c>
      <c r="H571">
        <v>0</v>
      </c>
      <c r="I571">
        <v>10</v>
      </c>
      <c r="J571">
        <v>0</v>
      </c>
      <c r="K571">
        <v>0</v>
      </c>
      <c r="L571">
        <v>0</v>
      </c>
      <c r="M571">
        <v>0</v>
      </c>
      <c r="N571">
        <v>0</v>
      </c>
      <c r="O571">
        <v>0</v>
      </c>
      <c r="P571">
        <v>0</v>
      </c>
      <c r="Q571">
        <v>1</v>
      </c>
      <c r="R571">
        <v>1.3163199999999999</v>
      </c>
      <c r="S571" t="s">
        <v>10</v>
      </c>
      <c r="T571" t="s">
        <v>10</v>
      </c>
      <c r="U571" t="s">
        <v>92</v>
      </c>
      <c r="V571">
        <v>0</v>
      </c>
      <c r="W571" t="s">
        <v>4515</v>
      </c>
      <c r="X571">
        <v>0</v>
      </c>
      <c r="Y571">
        <v>0</v>
      </c>
      <c r="Z571">
        <v>1.3163199999999999</v>
      </c>
    </row>
    <row r="572" spans="1:26" x14ac:dyDescent="0.25">
      <c r="A572" t="s">
        <v>156</v>
      </c>
      <c r="B572">
        <v>1</v>
      </c>
      <c r="C572" t="s">
        <v>737</v>
      </c>
      <c r="D572" t="s">
        <v>5070</v>
      </c>
      <c r="E572">
        <v>140</v>
      </c>
      <c r="F572">
        <v>100</v>
      </c>
      <c r="G572">
        <v>120</v>
      </c>
      <c r="H572">
        <v>130</v>
      </c>
      <c r="I572">
        <v>100</v>
      </c>
      <c r="J572">
        <v>120</v>
      </c>
      <c r="K572">
        <v>0</v>
      </c>
      <c r="L572">
        <v>0</v>
      </c>
      <c r="M572">
        <v>0</v>
      </c>
      <c r="N572">
        <v>0</v>
      </c>
      <c r="O572">
        <v>0</v>
      </c>
      <c r="P572">
        <v>0</v>
      </c>
      <c r="Q572">
        <v>11.833333333333332</v>
      </c>
      <c r="R572">
        <v>15.576453333333333</v>
      </c>
      <c r="S572" t="s">
        <v>6</v>
      </c>
      <c r="T572" t="s">
        <v>3</v>
      </c>
      <c r="U572" t="s">
        <v>70</v>
      </c>
      <c r="V572">
        <v>20</v>
      </c>
      <c r="W572" t="s">
        <v>4516</v>
      </c>
      <c r="X572">
        <v>0.77882266666666666</v>
      </c>
      <c r="Y572">
        <v>0</v>
      </c>
      <c r="Z572">
        <v>15.576453333333331</v>
      </c>
    </row>
    <row r="573" spans="1:26" x14ac:dyDescent="0.25">
      <c r="A573" t="s">
        <v>156</v>
      </c>
      <c r="B573">
        <v>1</v>
      </c>
      <c r="C573" t="s">
        <v>738</v>
      </c>
      <c r="D573" t="s">
        <v>5070</v>
      </c>
      <c r="E573">
        <v>110</v>
      </c>
      <c r="F573">
        <v>96</v>
      </c>
      <c r="G573">
        <v>130</v>
      </c>
      <c r="H573">
        <v>120</v>
      </c>
      <c r="I573">
        <v>96</v>
      </c>
      <c r="J573">
        <v>130</v>
      </c>
      <c r="K573">
        <v>0</v>
      </c>
      <c r="L573">
        <v>0</v>
      </c>
      <c r="M573">
        <v>0</v>
      </c>
      <c r="N573">
        <v>0</v>
      </c>
      <c r="O573">
        <v>0</v>
      </c>
      <c r="P573">
        <v>0</v>
      </c>
      <c r="Q573">
        <v>11.366666666666667</v>
      </c>
      <c r="R573">
        <v>14.962170666666665</v>
      </c>
      <c r="S573" t="s">
        <v>6</v>
      </c>
      <c r="T573" t="s">
        <v>3</v>
      </c>
      <c r="U573" t="s">
        <v>70</v>
      </c>
      <c r="V573">
        <v>20</v>
      </c>
      <c r="W573" t="s">
        <v>4516</v>
      </c>
      <c r="X573">
        <v>0.74810853333333327</v>
      </c>
      <c r="Y573">
        <v>0</v>
      </c>
      <c r="Z573">
        <v>14.962170666666664</v>
      </c>
    </row>
    <row r="574" spans="1:26" x14ac:dyDescent="0.25">
      <c r="A574" t="s">
        <v>156</v>
      </c>
      <c r="B574">
        <v>1</v>
      </c>
      <c r="C574" t="s">
        <v>739</v>
      </c>
      <c r="D574" t="s">
        <v>5070</v>
      </c>
      <c r="E574">
        <v>120</v>
      </c>
      <c r="F574">
        <v>120</v>
      </c>
      <c r="G574">
        <v>130</v>
      </c>
      <c r="H574">
        <v>120</v>
      </c>
      <c r="I574">
        <v>120</v>
      </c>
      <c r="J574">
        <v>130</v>
      </c>
      <c r="K574">
        <v>0</v>
      </c>
      <c r="L574">
        <v>0</v>
      </c>
      <c r="M574">
        <v>0</v>
      </c>
      <c r="N574">
        <v>0</v>
      </c>
      <c r="O574">
        <v>0</v>
      </c>
      <c r="P574">
        <v>0</v>
      </c>
      <c r="Q574">
        <v>12.333333333333332</v>
      </c>
      <c r="R574">
        <v>16.234613333333332</v>
      </c>
      <c r="S574" t="s">
        <v>6</v>
      </c>
      <c r="T574" t="s">
        <v>3</v>
      </c>
      <c r="U574" t="s">
        <v>70</v>
      </c>
      <c r="V574">
        <v>20</v>
      </c>
      <c r="W574" t="s">
        <v>4516</v>
      </c>
      <c r="X574">
        <v>0.8117306666666666</v>
      </c>
      <c r="Y574">
        <v>0</v>
      </c>
      <c r="Z574">
        <v>16.234613333333332</v>
      </c>
    </row>
    <row r="575" spans="1:26" x14ac:dyDescent="0.25">
      <c r="A575" t="s">
        <v>156</v>
      </c>
      <c r="B575">
        <v>1</v>
      </c>
      <c r="C575" t="s">
        <v>740</v>
      </c>
      <c r="D575" t="s">
        <v>5070</v>
      </c>
      <c r="E575">
        <v>0</v>
      </c>
      <c r="F575">
        <v>0</v>
      </c>
      <c r="G575">
        <v>0</v>
      </c>
      <c r="H575">
        <v>0</v>
      </c>
      <c r="I575">
        <v>0</v>
      </c>
      <c r="J575">
        <v>0</v>
      </c>
      <c r="K575">
        <v>0</v>
      </c>
      <c r="L575">
        <v>0</v>
      </c>
      <c r="M575">
        <v>0</v>
      </c>
      <c r="N575">
        <v>0</v>
      </c>
      <c r="O575">
        <v>0</v>
      </c>
      <c r="P575">
        <v>0</v>
      </c>
      <c r="Q575">
        <v>0</v>
      </c>
      <c r="R575">
        <v>0</v>
      </c>
      <c r="S575" t="s">
        <v>6</v>
      </c>
      <c r="T575" t="s">
        <v>3</v>
      </c>
      <c r="U575" t="s">
        <v>100</v>
      </c>
      <c r="V575">
        <v>20</v>
      </c>
      <c r="W575" t="s">
        <v>4516</v>
      </c>
      <c r="X575">
        <v>0</v>
      </c>
      <c r="Y575">
        <v>0</v>
      </c>
      <c r="Z575">
        <v>0</v>
      </c>
    </row>
    <row r="576" spans="1:26" x14ac:dyDescent="0.25">
      <c r="A576" t="s">
        <v>156</v>
      </c>
      <c r="B576">
        <v>1</v>
      </c>
      <c r="C576" t="s">
        <v>741</v>
      </c>
      <c r="D576" t="s">
        <v>5070</v>
      </c>
      <c r="E576">
        <v>0</v>
      </c>
      <c r="F576">
        <v>0</v>
      </c>
      <c r="G576">
        <v>0</v>
      </c>
      <c r="H576">
        <v>0</v>
      </c>
      <c r="I576">
        <v>0</v>
      </c>
      <c r="J576">
        <v>0</v>
      </c>
      <c r="K576">
        <v>0</v>
      </c>
      <c r="L576">
        <v>0</v>
      </c>
      <c r="M576">
        <v>0</v>
      </c>
      <c r="N576">
        <v>0</v>
      </c>
      <c r="O576">
        <v>0</v>
      </c>
      <c r="P576">
        <v>0</v>
      </c>
      <c r="Q576">
        <v>0</v>
      </c>
      <c r="R576">
        <v>0</v>
      </c>
      <c r="S576" t="s">
        <v>10</v>
      </c>
      <c r="T576" t="s">
        <v>10</v>
      </c>
      <c r="U576" t="s">
        <v>92</v>
      </c>
      <c r="V576">
        <v>0</v>
      </c>
      <c r="W576" t="s">
        <v>4516</v>
      </c>
      <c r="X576">
        <v>0</v>
      </c>
      <c r="Y576">
        <v>0</v>
      </c>
      <c r="Z576">
        <v>0</v>
      </c>
    </row>
    <row r="577" spans="1:26" x14ac:dyDescent="0.25">
      <c r="A577" t="s">
        <v>156</v>
      </c>
      <c r="B577">
        <v>1</v>
      </c>
      <c r="C577" t="s">
        <v>742</v>
      </c>
      <c r="D577" t="s">
        <v>5070</v>
      </c>
      <c r="E577">
        <v>0</v>
      </c>
      <c r="F577">
        <v>0</v>
      </c>
      <c r="G577">
        <v>0</v>
      </c>
      <c r="H577">
        <v>0</v>
      </c>
      <c r="I577">
        <v>0</v>
      </c>
      <c r="J577">
        <v>0</v>
      </c>
      <c r="K577">
        <v>0</v>
      </c>
      <c r="L577">
        <v>0</v>
      </c>
      <c r="M577">
        <v>0</v>
      </c>
      <c r="N577">
        <v>0</v>
      </c>
      <c r="O577">
        <v>0</v>
      </c>
      <c r="P577">
        <v>0</v>
      </c>
      <c r="Q577">
        <v>0</v>
      </c>
      <c r="R577">
        <v>0</v>
      </c>
      <c r="S577" t="s">
        <v>10</v>
      </c>
      <c r="T577" t="s">
        <v>10</v>
      </c>
      <c r="U577" t="s">
        <v>92</v>
      </c>
      <c r="V577">
        <v>0</v>
      </c>
      <c r="W577" t="s">
        <v>4516</v>
      </c>
      <c r="X577">
        <v>0</v>
      </c>
      <c r="Y577">
        <v>0</v>
      </c>
      <c r="Z577">
        <v>0</v>
      </c>
    </row>
    <row r="578" spans="1:26" x14ac:dyDescent="0.25">
      <c r="A578" t="s">
        <v>156</v>
      </c>
      <c r="B578">
        <v>1</v>
      </c>
      <c r="C578" t="s">
        <v>743</v>
      </c>
      <c r="D578" t="s">
        <v>5070</v>
      </c>
      <c r="E578">
        <v>0</v>
      </c>
      <c r="F578">
        <v>0</v>
      </c>
      <c r="G578">
        <v>0</v>
      </c>
      <c r="H578">
        <v>0</v>
      </c>
      <c r="I578">
        <v>0</v>
      </c>
      <c r="J578">
        <v>0</v>
      </c>
      <c r="K578">
        <v>0</v>
      </c>
      <c r="L578">
        <v>0</v>
      </c>
      <c r="M578">
        <v>0</v>
      </c>
      <c r="N578">
        <v>0</v>
      </c>
      <c r="O578">
        <v>0</v>
      </c>
      <c r="P578">
        <v>0</v>
      </c>
      <c r="Q578">
        <v>0</v>
      </c>
      <c r="R578">
        <v>0</v>
      </c>
      <c r="S578" t="s">
        <v>10</v>
      </c>
      <c r="T578" t="s">
        <v>10</v>
      </c>
      <c r="U578" t="s">
        <v>92</v>
      </c>
      <c r="V578">
        <v>0</v>
      </c>
      <c r="W578" t="s">
        <v>4516</v>
      </c>
      <c r="X578">
        <v>0</v>
      </c>
      <c r="Y578">
        <v>0</v>
      </c>
      <c r="Z578">
        <v>0</v>
      </c>
    </row>
    <row r="579" spans="1:26" x14ac:dyDescent="0.25">
      <c r="A579" t="s">
        <v>156</v>
      </c>
      <c r="B579">
        <v>1</v>
      </c>
      <c r="C579" t="s">
        <v>744</v>
      </c>
      <c r="D579" t="s">
        <v>5070</v>
      </c>
      <c r="E579">
        <v>0</v>
      </c>
      <c r="F579">
        <v>0</v>
      </c>
      <c r="G579">
        <v>0</v>
      </c>
      <c r="H579">
        <v>0</v>
      </c>
      <c r="I579">
        <v>0</v>
      </c>
      <c r="J579">
        <v>0</v>
      </c>
      <c r="K579">
        <v>0</v>
      </c>
      <c r="L579">
        <v>0</v>
      </c>
      <c r="M579">
        <v>0</v>
      </c>
      <c r="N579">
        <v>0</v>
      </c>
      <c r="O579">
        <v>0</v>
      </c>
      <c r="P579">
        <v>0</v>
      </c>
      <c r="Q579">
        <v>0</v>
      </c>
      <c r="R579">
        <v>0</v>
      </c>
      <c r="S579" t="s">
        <v>10</v>
      </c>
      <c r="T579" t="s">
        <v>10</v>
      </c>
      <c r="U579" t="s">
        <v>92</v>
      </c>
      <c r="V579">
        <v>0</v>
      </c>
      <c r="W579" t="s">
        <v>4516</v>
      </c>
      <c r="X579">
        <v>0</v>
      </c>
      <c r="Y579">
        <v>0</v>
      </c>
      <c r="Z579">
        <v>0</v>
      </c>
    </row>
    <row r="580" spans="1:26" x14ac:dyDescent="0.25">
      <c r="A580" t="s">
        <v>156</v>
      </c>
      <c r="B580">
        <v>1</v>
      </c>
      <c r="C580" t="s">
        <v>745</v>
      </c>
      <c r="D580" t="s">
        <v>5070</v>
      </c>
      <c r="E580">
        <v>0</v>
      </c>
      <c r="F580">
        <v>0</v>
      </c>
      <c r="G580">
        <v>0</v>
      </c>
      <c r="H580">
        <v>0</v>
      </c>
      <c r="I580">
        <v>0</v>
      </c>
      <c r="J580">
        <v>0</v>
      </c>
      <c r="K580">
        <v>0</v>
      </c>
      <c r="L580">
        <v>0</v>
      </c>
      <c r="M580">
        <v>0</v>
      </c>
      <c r="N580">
        <v>0</v>
      </c>
      <c r="O580">
        <v>0</v>
      </c>
      <c r="P580">
        <v>0</v>
      </c>
      <c r="Q580">
        <v>0</v>
      </c>
      <c r="R580">
        <v>0</v>
      </c>
      <c r="S580" t="s">
        <v>10</v>
      </c>
      <c r="T580" t="s">
        <v>10</v>
      </c>
      <c r="U580" t="s">
        <v>92</v>
      </c>
      <c r="V580">
        <v>0</v>
      </c>
      <c r="W580" t="s">
        <v>4516</v>
      </c>
      <c r="X580">
        <v>0</v>
      </c>
      <c r="Y580">
        <v>0</v>
      </c>
      <c r="Z580">
        <v>0</v>
      </c>
    </row>
    <row r="581" spans="1:26" x14ac:dyDescent="0.25">
      <c r="A581" t="s">
        <v>156</v>
      </c>
      <c r="B581">
        <v>1</v>
      </c>
      <c r="C581" t="s">
        <v>746</v>
      </c>
      <c r="D581" t="s">
        <v>5070</v>
      </c>
      <c r="E581">
        <v>0</v>
      </c>
      <c r="F581">
        <v>0</v>
      </c>
      <c r="G581">
        <v>0</v>
      </c>
      <c r="H581">
        <v>0</v>
      </c>
      <c r="I581">
        <v>0</v>
      </c>
      <c r="J581">
        <v>0</v>
      </c>
      <c r="K581">
        <v>0</v>
      </c>
      <c r="L581">
        <v>0</v>
      </c>
      <c r="M581">
        <v>0</v>
      </c>
      <c r="N581">
        <v>0</v>
      </c>
      <c r="O581">
        <v>0</v>
      </c>
      <c r="P581">
        <v>0</v>
      </c>
      <c r="Q581">
        <v>0</v>
      </c>
      <c r="R581">
        <v>0</v>
      </c>
      <c r="S581" t="s">
        <v>10</v>
      </c>
      <c r="T581" t="s">
        <v>10</v>
      </c>
      <c r="U581" t="s">
        <v>92</v>
      </c>
      <c r="V581">
        <v>0</v>
      </c>
      <c r="W581" t="s">
        <v>4516</v>
      </c>
      <c r="X581">
        <v>0</v>
      </c>
      <c r="Y581">
        <v>0</v>
      </c>
      <c r="Z581">
        <v>0</v>
      </c>
    </row>
    <row r="582" spans="1:26" x14ac:dyDescent="0.25">
      <c r="A582" t="s">
        <v>156</v>
      </c>
      <c r="B582">
        <v>1</v>
      </c>
      <c r="C582" t="s">
        <v>747</v>
      </c>
      <c r="D582" t="s">
        <v>5070</v>
      </c>
      <c r="E582">
        <v>0</v>
      </c>
      <c r="F582">
        <v>0</v>
      </c>
      <c r="G582">
        <v>0</v>
      </c>
      <c r="H582">
        <v>0</v>
      </c>
      <c r="I582">
        <v>0</v>
      </c>
      <c r="J582">
        <v>0</v>
      </c>
      <c r="K582">
        <v>0</v>
      </c>
      <c r="L582">
        <v>0</v>
      </c>
      <c r="M582">
        <v>0</v>
      </c>
      <c r="N582">
        <v>0</v>
      </c>
      <c r="O582">
        <v>0</v>
      </c>
      <c r="P582">
        <v>0</v>
      </c>
      <c r="Q582">
        <v>0</v>
      </c>
      <c r="R582">
        <v>0</v>
      </c>
      <c r="S582" t="s">
        <v>10</v>
      </c>
      <c r="T582" t="s">
        <v>10</v>
      </c>
      <c r="U582" t="s">
        <v>92</v>
      </c>
      <c r="V582">
        <v>0</v>
      </c>
      <c r="W582" t="s">
        <v>4516</v>
      </c>
      <c r="X582">
        <v>0</v>
      </c>
      <c r="Y582">
        <v>0</v>
      </c>
      <c r="Z582">
        <v>0</v>
      </c>
    </row>
    <row r="583" spans="1:26" x14ac:dyDescent="0.25">
      <c r="A583" t="s">
        <v>156</v>
      </c>
      <c r="B583">
        <v>1</v>
      </c>
      <c r="C583" t="s">
        <v>748</v>
      </c>
      <c r="D583" t="s">
        <v>5070</v>
      </c>
      <c r="E583">
        <v>34</v>
      </c>
      <c r="F583">
        <v>52</v>
      </c>
      <c r="G583">
        <v>29</v>
      </c>
      <c r="H583">
        <v>34</v>
      </c>
      <c r="I583">
        <v>50</v>
      </c>
      <c r="J583">
        <v>28</v>
      </c>
      <c r="K583">
        <v>0</v>
      </c>
      <c r="L583">
        <v>0</v>
      </c>
      <c r="M583">
        <v>0</v>
      </c>
      <c r="N583">
        <v>0</v>
      </c>
      <c r="O583">
        <v>0</v>
      </c>
      <c r="P583">
        <v>0</v>
      </c>
      <c r="Q583">
        <v>3.7833333333333337</v>
      </c>
      <c r="R583">
        <v>4.980077333333333</v>
      </c>
      <c r="S583" t="s">
        <v>8</v>
      </c>
      <c r="T583" t="s">
        <v>84</v>
      </c>
      <c r="U583" t="s">
        <v>70</v>
      </c>
      <c r="V583">
        <v>6</v>
      </c>
      <c r="W583" t="s">
        <v>4517</v>
      </c>
      <c r="X583">
        <v>0.8300128888888888</v>
      </c>
      <c r="Y583">
        <v>0</v>
      </c>
      <c r="Z583">
        <v>4.980077333333333</v>
      </c>
    </row>
    <row r="584" spans="1:26" x14ac:dyDescent="0.25">
      <c r="A584" t="s">
        <v>156</v>
      </c>
      <c r="B584">
        <v>1</v>
      </c>
      <c r="C584" t="s">
        <v>750</v>
      </c>
      <c r="D584" t="s">
        <v>5070</v>
      </c>
      <c r="E584">
        <v>32</v>
      </c>
      <c r="F584">
        <v>24</v>
      </c>
      <c r="G584">
        <v>17</v>
      </c>
      <c r="H584">
        <v>34</v>
      </c>
      <c r="I584">
        <v>27</v>
      </c>
      <c r="J584">
        <v>17</v>
      </c>
      <c r="K584">
        <v>0</v>
      </c>
      <c r="L584">
        <v>0</v>
      </c>
      <c r="M584">
        <v>0</v>
      </c>
      <c r="N584">
        <v>0</v>
      </c>
      <c r="O584">
        <v>0</v>
      </c>
      <c r="P584">
        <v>0</v>
      </c>
      <c r="Q584">
        <v>2.5166666666666666</v>
      </c>
      <c r="R584">
        <v>3.3127386666666663</v>
      </c>
      <c r="S584" t="s">
        <v>8</v>
      </c>
      <c r="T584" t="s">
        <v>84</v>
      </c>
      <c r="U584" t="s">
        <v>70</v>
      </c>
      <c r="V584">
        <v>6</v>
      </c>
      <c r="W584" t="s">
        <v>4517</v>
      </c>
      <c r="X584">
        <v>0.55212311111111101</v>
      </c>
      <c r="Y584">
        <v>0</v>
      </c>
      <c r="Z584">
        <v>3.3127386666666663</v>
      </c>
    </row>
    <row r="585" spans="1:26" x14ac:dyDescent="0.25">
      <c r="A585" t="s">
        <v>156</v>
      </c>
      <c r="B585">
        <v>1</v>
      </c>
      <c r="C585" t="s">
        <v>751</v>
      </c>
      <c r="D585" t="s">
        <v>5070</v>
      </c>
      <c r="E585">
        <v>23</v>
      </c>
      <c r="F585">
        <v>26</v>
      </c>
      <c r="G585">
        <v>0</v>
      </c>
      <c r="H585">
        <v>22</v>
      </c>
      <c r="I585">
        <v>26</v>
      </c>
      <c r="J585">
        <v>0</v>
      </c>
      <c r="K585">
        <v>0</v>
      </c>
      <c r="L585">
        <v>0</v>
      </c>
      <c r="M585">
        <v>0</v>
      </c>
      <c r="N585">
        <v>0</v>
      </c>
      <c r="O585">
        <v>0</v>
      </c>
      <c r="P585">
        <v>0</v>
      </c>
      <c r="Q585">
        <v>2.4249999999999998</v>
      </c>
      <c r="R585">
        <v>3.1920760000000001</v>
      </c>
      <c r="S585" t="s">
        <v>8</v>
      </c>
      <c r="T585" t="s">
        <v>84</v>
      </c>
      <c r="U585" t="s">
        <v>70</v>
      </c>
      <c r="V585">
        <v>6</v>
      </c>
      <c r="W585" t="s">
        <v>4517</v>
      </c>
      <c r="X585">
        <v>0.53201266666666669</v>
      </c>
      <c r="Y585">
        <v>0</v>
      </c>
      <c r="Z585">
        <v>3.1920760000000001</v>
      </c>
    </row>
    <row r="586" spans="1:26" x14ac:dyDescent="0.25">
      <c r="A586" t="s">
        <v>156</v>
      </c>
      <c r="B586">
        <v>1</v>
      </c>
      <c r="C586" t="s">
        <v>752</v>
      </c>
      <c r="D586" t="s">
        <v>5070</v>
      </c>
      <c r="E586">
        <v>0</v>
      </c>
      <c r="F586">
        <v>0</v>
      </c>
      <c r="G586">
        <v>0</v>
      </c>
      <c r="H586">
        <v>0</v>
      </c>
      <c r="I586">
        <v>0</v>
      </c>
      <c r="J586">
        <v>0</v>
      </c>
      <c r="K586">
        <v>0</v>
      </c>
      <c r="L586">
        <v>0</v>
      </c>
      <c r="M586">
        <v>0</v>
      </c>
      <c r="N586">
        <v>0</v>
      </c>
      <c r="O586">
        <v>0</v>
      </c>
      <c r="P586">
        <v>0</v>
      </c>
      <c r="Q586">
        <v>0</v>
      </c>
      <c r="R586">
        <v>0</v>
      </c>
      <c r="S586" t="s">
        <v>8</v>
      </c>
      <c r="T586" t="s">
        <v>84</v>
      </c>
      <c r="U586" t="s">
        <v>70</v>
      </c>
      <c r="V586">
        <v>6</v>
      </c>
      <c r="W586" t="s">
        <v>4517</v>
      </c>
      <c r="X586">
        <v>0</v>
      </c>
      <c r="Y586">
        <v>0</v>
      </c>
      <c r="Z586">
        <v>0</v>
      </c>
    </row>
    <row r="587" spans="1:26" x14ac:dyDescent="0.25">
      <c r="A587" t="s">
        <v>156</v>
      </c>
      <c r="B587">
        <v>1</v>
      </c>
      <c r="C587" t="s">
        <v>753</v>
      </c>
      <c r="D587" t="s">
        <v>5070</v>
      </c>
      <c r="E587">
        <v>0</v>
      </c>
      <c r="F587">
        <v>0</v>
      </c>
      <c r="G587">
        <v>10</v>
      </c>
      <c r="H587">
        <v>0</v>
      </c>
      <c r="I587">
        <v>0</v>
      </c>
      <c r="J587">
        <v>10</v>
      </c>
      <c r="K587">
        <v>0</v>
      </c>
      <c r="L587">
        <v>0</v>
      </c>
      <c r="M587">
        <v>0</v>
      </c>
      <c r="N587">
        <v>0</v>
      </c>
      <c r="O587">
        <v>0</v>
      </c>
      <c r="P587">
        <v>0</v>
      </c>
      <c r="Q587">
        <v>1</v>
      </c>
      <c r="R587">
        <v>1.3163199999999999</v>
      </c>
      <c r="S587" t="s">
        <v>8</v>
      </c>
      <c r="T587" t="s">
        <v>84</v>
      </c>
      <c r="U587" t="s">
        <v>70</v>
      </c>
      <c r="V587">
        <v>6</v>
      </c>
      <c r="W587" t="s">
        <v>4517</v>
      </c>
      <c r="X587">
        <v>0.21938666666666665</v>
      </c>
      <c r="Y587">
        <v>0</v>
      </c>
      <c r="Z587">
        <v>1.3163199999999999</v>
      </c>
    </row>
    <row r="588" spans="1:26" x14ac:dyDescent="0.25">
      <c r="A588" t="s">
        <v>156</v>
      </c>
      <c r="B588">
        <v>1</v>
      </c>
      <c r="C588" t="s">
        <v>754</v>
      </c>
      <c r="D588" t="s">
        <v>5070</v>
      </c>
      <c r="E588">
        <v>0</v>
      </c>
      <c r="F588">
        <v>0</v>
      </c>
      <c r="G588">
        <v>10</v>
      </c>
      <c r="H588">
        <v>0</v>
      </c>
      <c r="I588">
        <v>0</v>
      </c>
      <c r="J588">
        <v>10</v>
      </c>
      <c r="K588">
        <v>0</v>
      </c>
      <c r="L588">
        <v>0</v>
      </c>
      <c r="M588">
        <v>0</v>
      </c>
      <c r="N588">
        <v>0</v>
      </c>
      <c r="O588">
        <v>0</v>
      </c>
      <c r="P588">
        <v>0</v>
      </c>
      <c r="Q588">
        <v>1</v>
      </c>
      <c r="R588">
        <v>1.3163199999999999</v>
      </c>
      <c r="S588" t="s">
        <v>8</v>
      </c>
      <c r="T588" t="s">
        <v>84</v>
      </c>
      <c r="U588" t="s">
        <v>70</v>
      </c>
      <c r="V588">
        <v>6</v>
      </c>
      <c r="W588" t="s">
        <v>4517</v>
      </c>
      <c r="X588">
        <v>0.21938666666666665</v>
      </c>
      <c r="Y588">
        <v>0</v>
      </c>
      <c r="Z588">
        <v>1.3163199999999999</v>
      </c>
    </row>
    <row r="589" spans="1:26" x14ac:dyDescent="0.25">
      <c r="A589" t="s">
        <v>156</v>
      </c>
      <c r="B589">
        <v>1</v>
      </c>
      <c r="C589" t="s">
        <v>755</v>
      </c>
      <c r="D589" t="s">
        <v>5070</v>
      </c>
      <c r="E589">
        <v>0</v>
      </c>
      <c r="F589">
        <v>0</v>
      </c>
      <c r="G589">
        <v>0</v>
      </c>
      <c r="H589">
        <v>0</v>
      </c>
      <c r="I589">
        <v>0</v>
      </c>
      <c r="J589">
        <v>0</v>
      </c>
      <c r="K589">
        <v>0</v>
      </c>
      <c r="L589">
        <v>0</v>
      </c>
      <c r="M589">
        <v>0</v>
      </c>
      <c r="N589">
        <v>0</v>
      </c>
      <c r="O589">
        <v>0</v>
      </c>
      <c r="P589">
        <v>0</v>
      </c>
      <c r="Q589">
        <v>0</v>
      </c>
      <c r="R589">
        <v>0</v>
      </c>
      <c r="S589" t="s">
        <v>8</v>
      </c>
      <c r="T589" t="s">
        <v>84</v>
      </c>
      <c r="U589" t="s">
        <v>70</v>
      </c>
      <c r="V589">
        <v>6</v>
      </c>
      <c r="W589" t="s">
        <v>4517</v>
      </c>
      <c r="X589">
        <v>0</v>
      </c>
      <c r="Y589">
        <v>0</v>
      </c>
      <c r="Z589">
        <v>0</v>
      </c>
    </row>
    <row r="590" spans="1:26" x14ac:dyDescent="0.25">
      <c r="A590" t="s">
        <v>156</v>
      </c>
      <c r="B590">
        <v>1</v>
      </c>
      <c r="C590" t="s">
        <v>756</v>
      </c>
      <c r="D590" t="s">
        <v>5070</v>
      </c>
      <c r="E590">
        <v>0</v>
      </c>
      <c r="F590">
        <v>25</v>
      </c>
      <c r="G590">
        <v>29</v>
      </c>
      <c r="H590">
        <v>0</v>
      </c>
      <c r="I590">
        <v>28</v>
      </c>
      <c r="J590">
        <v>29</v>
      </c>
      <c r="K590">
        <v>0</v>
      </c>
      <c r="L590">
        <v>0</v>
      </c>
      <c r="M590">
        <v>0</v>
      </c>
      <c r="N590">
        <v>0</v>
      </c>
      <c r="O590">
        <v>0</v>
      </c>
      <c r="P590">
        <v>0</v>
      </c>
      <c r="Q590">
        <v>2.7749999999999999</v>
      </c>
      <c r="R590">
        <v>3.6527879999999997</v>
      </c>
      <c r="S590" t="s">
        <v>8</v>
      </c>
      <c r="T590" t="s">
        <v>84</v>
      </c>
      <c r="U590" t="s">
        <v>70</v>
      </c>
      <c r="V590">
        <v>6</v>
      </c>
      <c r="W590" t="s">
        <v>4517</v>
      </c>
      <c r="X590">
        <v>0.60879799999999995</v>
      </c>
      <c r="Y590">
        <v>0</v>
      </c>
      <c r="Z590">
        <v>3.6527880000000001</v>
      </c>
    </row>
    <row r="591" spans="1:26" x14ac:dyDescent="0.25">
      <c r="A591" t="s">
        <v>156</v>
      </c>
      <c r="B591">
        <v>1</v>
      </c>
      <c r="C591" t="s">
        <v>757</v>
      </c>
      <c r="D591" t="s">
        <v>5070</v>
      </c>
      <c r="E591">
        <v>0</v>
      </c>
      <c r="F591">
        <v>0</v>
      </c>
      <c r="G591">
        <v>28</v>
      </c>
      <c r="H591">
        <v>0</v>
      </c>
      <c r="I591">
        <v>0</v>
      </c>
      <c r="J591">
        <v>27</v>
      </c>
      <c r="K591">
        <v>0</v>
      </c>
      <c r="L591">
        <v>0</v>
      </c>
      <c r="M591">
        <v>0</v>
      </c>
      <c r="N591">
        <v>0</v>
      </c>
      <c r="O591">
        <v>0</v>
      </c>
      <c r="P591">
        <v>0</v>
      </c>
      <c r="Q591">
        <v>2.75</v>
      </c>
      <c r="R591">
        <v>3.6198799999999998</v>
      </c>
      <c r="S591" t="s">
        <v>8</v>
      </c>
      <c r="T591" t="s">
        <v>84</v>
      </c>
      <c r="U591" t="s">
        <v>70</v>
      </c>
      <c r="V591">
        <v>6</v>
      </c>
      <c r="W591" t="s">
        <v>4517</v>
      </c>
      <c r="X591">
        <v>0.60331333333333326</v>
      </c>
      <c r="Y591">
        <v>0</v>
      </c>
      <c r="Z591">
        <v>3.6198800000000002</v>
      </c>
    </row>
    <row r="592" spans="1:26" x14ac:dyDescent="0.25">
      <c r="A592" t="s">
        <v>156</v>
      </c>
      <c r="B592">
        <v>1</v>
      </c>
      <c r="C592" t="s">
        <v>758</v>
      </c>
      <c r="D592" t="s">
        <v>5070</v>
      </c>
      <c r="E592">
        <v>0</v>
      </c>
      <c r="F592">
        <v>0</v>
      </c>
      <c r="G592">
        <v>0</v>
      </c>
      <c r="H592">
        <v>0</v>
      </c>
      <c r="I592">
        <v>0</v>
      </c>
      <c r="J592">
        <v>0</v>
      </c>
      <c r="K592">
        <v>0</v>
      </c>
      <c r="L592">
        <v>0</v>
      </c>
      <c r="M592">
        <v>0</v>
      </c>
      <c r="N592">
        <v>0</v>
      </c>
      <c r="O592">
        <v>0</v>
      </c>
      <c r="P592">
        <v>0</v>
      </c>
      <c r="Q592">
        <v>0</v>
      </c>
      <c r="R592">
        <v>0</v>
      </c>
      <c r="S592" t="s">
        <v>8</v>
      </c>
      <c r="T592" t="s">
        <v>84</v>
      </c>
      <c r="U592" t="s">
        <v>70</v>
      </c>
      <c r="V592">
        <v>6</v>
      </c>
      <c r="W592" t="s">
        <v>4517</v>
      </c>
      <c r="X592">
        <v>0</v>
      </c>
      <c r="Y592">
        <v>0</v>
      </c>
      <c r="Z592">
        <v>0</v>
      </c>
    </row>
    <row r="593" spans="1:26" x14ac:dyDescent="0.25">
      <c r="A593" t="s">
        <v>156</v>
      </c>
      <c r="B593">
        <v>1</v>
      </c>
      <c r="C593" t="s">
        <v>759</v>
      </c>
      <c r="D593" t="s">
        <v>5070</v>
      </c>
      <c r="E593">
        <v>0</v>
      </c>
      <c r="F593">
        <v>0</v>
      </c>
      <c r="G593">
        <v>0</v>
      </c>
      <c r="H593">
        <v>0</v>
      </c>
      <c r="I593">
        <v>0</v>
      </c>
      <c r="J593">
        <v>0</v>
      </c>
      <c r="K593">
        <v>0</v>
      </c>
      <c r="L593">
        <v>0</v>
      </c>
      <c r="M593">
        <v>0</v>
      </c>
      <c r="N593">
        <v>0</v>
      </c>
      <c r="O593">
        <v>0</v>
      </c>
      <c r="P593">
        <v>0</v>
      </c>
      <c r="Q593">
        <v>0</v>
      </c>
      <c r="R593">
        <v>0</v>
      </c>
      <c r="S593" t="s">
        <v>8</v>
      </c>
      <c r="T593" t="s">
        <v>84</v>
      </c>
      <c r="U593" t="s">
        <v>70</v>
      </c>
      <c r="V593">
        <v>6</v>
      </c>
      <c r="W593" t="s">
        <v>4517</v>
      </c>
      <c r="X593">
        <v>0</v>
      </c>
      <c r="Y593">
        <v>0</v>
      </c>
      <c r="Z593">
        <v>0</v>
      </c>
    </row>
    <row r="594" spans="1:26" x14ac:dyDescent="0.25">
      <c r="A594" t="s">
        <v>156</v>
      </c>
      <c r="B594">
        <v>1</v>
      </c>
      <c r="C594" t="s">
        <v>760</v>
      </c>
      <c r="D594" t="s">
        <v>5070</v>
      </c>
      <c r="E594">
        <v>0</v>
      </c>
      <c r="F594">
        <v>0</v>
      </c>
      <c r="G594">
        <v>0</v>
      </c>
      <c r="H594">
        <v>0</v>
      </c>
      <c r="I594">
        <v>0</v>
      </c>
      <c r="J594">
        <v>0</v>
      </c>
      <c r="K594">
        <v>0</v>
      </c>
      <c r="L594">
        <v>0</v>
      </c>
      <c r="M594">
        <v>0</v>
      </c>
      <c r="N594">
        <v>0</v>
      </c>
      <c r="O594">
        <v>0</v>
      </c>
      <c r="P594">
        <v>0</v>
      </c>
      <c r="Q594">
        <v>0</v>
      </c>
      <c r="R594">
        <v>0</v>
      </c>
      <c r="S594" t="s">
        <v>5</v>
      </c>
      <c r="T594" t="s">
        <v>99</v>
      </c>
      <c r="U594" t="s">
        <v>70</v>
      </c>
      <c r="V594">
        <v>6</v>
      </c>
      <c r="W594" t="s">
        <v>4518</v>
      </c>
      <c r="X594">
        <v>0</v>
      </c>
      <c r="Y594">
        <v>0.78200000000000003</v>
      </c>
      <c r="Z594">
        <v>0.78200000000000003</v>
      </c>
    </row>
    <row r="595" spans="1:26" x14ac:dyDescent="0.25">
      <c r="A595" t="s">
        <v>156</v>
      </c>
      <c r="B595">
        <v>1</v>
      </c>
      <c r="C595" t="s">
        <v>761</v>
      </c>
      <c r="D595" t="s">
        <v>5070</v>
      </c>
      <c r="E595">
        <v>0</v>
      </c>
      <c r="F595">
        <v>0</v>
      </c>
      <c r="G595">
        <v>0</v>
      </c>
      <c r="H595">
        <v>0</v>
      </c>
      <c r="I595">
        <v>0</v>
      </c>
      <c r="J595">
        <v>0</v>
      </c>
      <c r="K595">
        <v>0</v>
      </c>
      <c r="L595">
        <v>0</v>
      </c>
      <c r="M595">
        <v>0</v>
      </c>
      <c r="N595">
        <v>0</v>
      </c>
      <c r="O595">
        <v>0</v>
      </c>
      <c r="P595">
        <v>0</v>
      </c>
      <c r="Q595">
        <v>0</v>
      </c>
      <c r="R595">
        <v>0</v>
      </c>
      <c r="S595" t="s">
        <v>7</v>
      </c>
      <c r="T595" t="s">
        <v>7</v>
      </c>
      <c r="U595" t="s">
        <v>70</v>
      </c>
      <c r="V595">
        <v>6</v>
      </c>
      <c r="W595" t="s">
        <v>4518</v>
      </c>
      <c r="X595">
        <v>0</v>
      </c>
      <c r="Y595">
        <v>0.48699999999999999</v>
      </c>
      <c r="Z595">
        <v>0.48699999999999999</v>
      </c>
    </row>
    <row r="596" spans="1:26" x14ac:dyDescent="0.25">
      <c r="A596" t="s">
        <v>156</v>
      </c>
      <c r="B596">
        <v>1</v>
      </c>
      <c r="C596" t="s">
        <v>762</v>
      </c>
      <c r="D596" t="s">
        <v>5070</v>
      </c>
      <c r="E596">
        <v>0</v>
      </c>
      <c r="F596">
        <v>0</v>
      </c>
      <c r="G596">
        <v>0</v>
      </c>
      <c r="H596">
        <v>0</v>
      </c>
      <c r="I596">
        <v>0</v>
      </c>
      <c r="J596">
        <v>0</v>
      </c>
      <c r="K596">
        <v>0</v>
      </c>
      <c r="L596">
        <v>0</v>
      </c>
      <c r="M596">
        <v>0</v>
      </c>
      <c r="N596">
        <v>0</v>
      </c>
      <c r="O596">
        <v>0</v>
      </c>
      <c r="P596">
        <v>0</v>
      </c>
      <c r="Q596">
        <v>0</v>
      </c>
      <c r="R596">
        <v>0</v>
      </c>
      <c r="S596" t="s">
        <v>7</v>
      </c>
      <c r="T596" t="s">
        <v>7</v>
      </c>
      <c r="U596" t="s">
        <v>70</v>
      </c>
      <c r="V596">
        <v>6</v>
      </c>
      <c r="W596" t="s">
        <v>4518</v>
      </c>
      <c r="X596">
        <v>0</v>
      </c>
      <c r="Y596">
        <v>1.726</v>
      </c>
      <c r="Z596">
        <v>1.726</v>
      </c>
    </row>
    <row r="597" spans="1:26" x14ac:dyDescent="0.25">
      <c r="A597" t="s">
        <v>156</v>
      </c>
      <c r="B597">
        <v>1</v>
      </c>
      <c r="C597" t="s">
        <v>763</v>
      </c>
      <c r="D597" t="s">
        <v>5070</v>
      </c>
      <c r="E597">
        <v>0</v>
      </c>
      <c r="F597">
        <v>0</v>
      </c>
      <c r="G597">
        <v>0</v>
      </c>
      <c r="H597">
        <v>0</v>
      </c>
      <c r="I597">
        <v>0</v>
      </c>
      <c r="J597">
        <v>0</v>
      </c>
      <c r="K597">
        <v>0</v>
      </c>
      <c r="L597">
        <v>0</v>
      </c>
      <c r="M597">
        <v>0</v>
      </c>
      <c r="N597">
        <v>0</v>
      </c>
      <c r="O597">
        <v>0</v>
      </c>
      <c r="P597">
        <v>0</v>
      </c>
      <c r="Q597">
        <v>0</v>
      </c>
      <c r="R597">
        <v>0</v>
      </c>
      <c r="S597" t="s">
        <v>7</v>
      </c>
      <c r="T597" t="s">
        <v>7</v>
      </c>
      <c r="U597" t="s">
        <v>70</v>
      </c>
      <c r="V597">
        <v>6</v>
      </c>
      <c r="W597" t="s">
        <v>4518</v>
      </c>
      <c r="X597">
        <v>0</v>
      </c>
      <c r="Y597">
        <v>0.47099999999999997</v>
      </c>
      <c r="Z597">
        <v>0.47099999999999997</v>
      </c>
    </row>
    <row r="598" spans="1:26" x14ac:dyDescent="0.25">
      <c r="A598" t="s">
        <v>156</v>
      </c>
      <c r="B598">
        <v>1</v>
      </c>
      <c r="C598" t="s">
        <v>764</v>
      </c>
      <c r="D598" t="s">
        <v>5070</v>
      </c>
      <c r="E598">
        <v>0</v>
      </c>
      <c r="F598">
        <v>0</v>
      </c>
      <c r="G598">
        <v>0</v>
      </c>
      <c r="H598">
        <v>0</v>
      </c>
      <c r="I598">
        <v>0</v>
      </c>
      <c r="J598">
        <v>0</v>
      </c>
      <c r="K598">
        <v>0</v>
      </c>
      <c r="L598">
        <v>0</v>
      </c>
      <c r="M598">
        <v>0</v>
      </c>
      <c r="N598">
        <v>0</v>
      </c>
      <c r="O598">
        <v>0</v>
      </c>
      <c r="P598">
        <v>0</v>
      </c>
      <c r="Q598">
        <v>0</v>
      </c>
      <c r="R598">
        <v>0</v>
      </c>
      <c r="S598" t="s">
        <v>7</v>
      </c>
      <c r="T598" t="s">
        <v>7</v>
      </c>
      <c r="U598" t="s">
        <v>70</v>
      </c>
      <c r="V598">
        <v>6</v>
      </c>
      <c r="W598" t="s">
        <v>4518</v>
      </c>
      <c r="X598">
        <v>0</v>
      </c>
      <c r="Y598">
        <v>2.3279999999999998</v>
      </c>
      <c r="Z598">
        <v>2.3279999999999998</v>
      </c>
    </row>
    <row r="599" spans="1:26" x14ac:dyDescent="0.25">
      <c r="A599" t="s">
        <v>156</v>
      </c>
      <c r="B599">
        <v>1</v>
      </c>
      <c r="C599" t="s">
        <v>765</v>
      </c>
      <c r="D599" t="s">
        <v>5070</v>
      </c>
      <c r="E599">
        <v>32</v>
      </c>
      <c r="F599">
        <v>32</v>
      </c>
      <c r="G599">
        <v>33</v>
      </c>
      <c r="H599">
        <v>33</v>
      </c>
      <c r="I599">
        <v>32</v>
      </c>
      <c r="J599">
        <v>33</v>
      </c>
      <c r="K599">
        <v>0</v>
      </c>
      <c r="L599">
        <v>0</v>
      </c>
      <c r="M599">
        <v>0</v>
      </c>
      <c r="N599">
        <v>0</v>
      </c>
      <c r="O599">
        <v>0</v>
      </c>
      <c r="P599">
        <v>0</v>
      </c>
      <c r="Q599">
        <v>3.25</v>
      </c>
      <c r="R599">
        <v>4.2780399999999998</v>
      </c>
      <c r="S599" t="s">
        <v>5</v>
      </c>
      <c r="T599" t="s">
        <v>78</v>
      </c>
      <c r="U599" t="s">
        <v>70</v>
      </c>
      <c r="V599">
        <v>5</v>
      </c>
      <c r="W599" t="s">
        <v>4518</v>
      </c>
      <c r="X599">
        <v>0.85560799999999992</v>
      </c>
      <c r="Y599">
        <v>0</v>
      </c>
      <c r="Z599">
        <v>4.2780399999999998</v>
      </c>
    </row>
    <row r="600" spans="1:26" x14ac:dyDescent="0.25">
      <c r="A600" t="s">
        <v>156</v>
      </c>
      <c r="B600">
        <v>1</v>
      </c>
      <c r="C600" t="s">
        <v>766</v>
      </c>
      <c r="D600" t="s">
        <v>5070</v>
      </c>
      <c r="E600">
        <v>0</v>
      </c>
      <c r="F600">
        <v>0</v>
      </c>
      <c r="G600">
        <v>0</v>
      </c>
      <c r="H600">
        <v>0</v>
      </c>
      <c r="I600">
        <v>0</v>
      </c>
      <c r="J600">
        <v>0</v>
      </c>
      <c r="K600">
        <v>0</v>
      </c>
      <c r="L600">
        <v>0</v>
      </c>
      <c r="M600">
        <v>0</v>
      </c>
      <c r="N600">
        <v>0</v>
      </c>
      <c r="O600">
        <v>0</v>
      </c>
      <c r="P600">
        <v>0</v>
      </c>
      <c r="Q600">
        <v>0</v>
      </c>
      <c r="R600">
        <v>0</v>
      </c>
      <c r="S600" t="s">
        <v>7</v>
      </c>
      <c r="T600" t="s">
        <v>7</v>
      </c>
      <c r="U600" t="s">
        <v>70</v>
      </c>
      <c r="V600">
        <v>6</v>
      </c>
      <c r="W600" t="s">
        <v>4518</v>
      </c>
      <c r="X600">
        <v>0</v>
      </c>
      <c r="Y600">
        <v>0.97399999999999998</v>
      </c>
      <c r="Z600">
        <v>0.97399999999999998</v>
      </c>
    </row>
    <row r="601" spans="1:26" x14ac:dyDescent="0.25">
      <c r="A601" t="s">
        <v>156</v>
      </c>
      <c r="B601">
        <v>1</v>
      </c>
      <c r="C601" t="s">
        <v>767</v>
      </c>
      <c r="D601" t="s">
        <v>5070</v>
      </c>
      <c r="E601">
        <v>0</v>
      </c>
      <c r="F601">
        <v>0</v>
      </c>
      <c r="G601">
        <v>0</v>
      </c>
      <c r="H601">
        <v>0</v>
      </c>
      <c r="I601">
        <v>0</v>
      </c>
      <c r="J601">
        <v>0</v>
      </c>
      <c r="K601">
        <v>0</v>
      </c>
      <c r="L601">
        <v>0</v>
      </c>
      <c r="M601">
        <v>0</v>
      </c>
      <c r="N601">
        <v>0</v>
      </c>
      <c r="O601">
        <v>0</v>
      </c>
      <c r="P601">
        <v>0</v>
      </c>
      <c r="Q601">
        <v>0</v>
      </c>
      <c r="R601">
        <v>0</v>
      </c>
      <c r="S601" t="s">
        <v>7</v>
      </c>
      <c r="T601" t="s">
        <v>7</v>
      </c>
      <c r="U601" t="s">
        <v>70</v>
      </c>
      <c r="V601">
        <v>6</v>
      </c>
      <c r="W601" t="s">
        <v>4518</v>
      </c>
      <c r="X601">
        <v>0</v>
      </c>
      <c r="Y601">
        <v>0.378</v>
      </c>
      <c r="Z601">
        <v>0.378</v>
      </c>
    </row>
    <row r="602" spans="1:26" x14ac:dyDescent="0.25">
      <c r="A602" t="s">
        <v>156</v>
      </c>
      <c r="B602">
        <v>1</v>
      </c>
      <c r="C602" t="s">
        <v>768</v>
      </c>
      <c r="D602" t="s">
        <v>5070</v>
      </c>
      <c r="E602">
        <v>0</v>
      </c>
      <c r="F602">
        <v>0</v>
      </c>
      <c r="G602">
        <v>0</v>
      </c>
      <c r="H602">
        <v>0</v>
      </c>
      <c r="I602">
        <v>0</v>
      </c>
      <c r="J602">
        <v>0</v>
      </c>
      <c r="K602">
        <v>0</v>
      </c>
      <c r="L602">
        <v>0</v>
      </c>
      <c r="M602">
        <v>0</v>
      </c>
      <c r="N602">
        <v>0</v>
      </c>
      <c r="O602">
        <v>0</v>
      </c>
      <c r="P602">
        <v>0</v>
      </c>
      <c r="Q602">
        <v>0</v>
      </c>
      <c r="R602">
        <v>0</v>
      </c>
      <c r="S602" t="s">
        <v>7</v>
      </c>
      <c r="T602" t="s">
        <v>7</v>
      </c>
      <c r="U602" t="s">
        <v>70</v>
      </c>
      <c r="V602">
        <v>6</v>
      </c>
      <c r="W602" t="s">
        <v>4518</v>
      </c>
      <c r="X602">
        <v>0</v>
      </c>
      <c r="Y602">
        <v>1.1659999999999999</v>
      </c>
      <c r="Z602">
        <v>1.1659999999999999</v>
      </c>
    </row>
    <row r="603" spans="1:26" x14ac:dyDescent="0.25">
      <c r="A603" t="s">
        <v>156</v>
      </c>
      <c r="B603">
        <v>1</v>
      </c>
      <c r="C603" t="s">
        <v>769</v>
      </c>
      <c r="D603" t="s">
        <v>5070</v>
      </c>
      <c r="E603">
        <v>0</v>
      </c>
      <c r="F603">
        <v>0</v>
      </c>
      <c r="G603">
        <v>0</v>
      </c>
      <c r="H603">
        <v>0</v>
      </c>
      <c r="I603">
        <v>0</v>
      </c>
      <c r="J603">
        <v>0</v>
      </c>
      <c r="K603">
        <v>0</v>
      </c>
      <c r="L603">
        <v>0</v>
      </c>
      <c r="M603">
        <v>0</v>
      </c>
      <c r="N603">
        <v>0</v>
      </c>
      <c r="O603">
        <v>0</v>
      </c>
      <c r="P603">
        <v>0</v>
      </c>
      <c r="Q603">
        <v>0</v>
      </c>
      <c r="R603">
        <v>0</v>
      </c>
      <c r="S603" t="s">
        <v>7</v>
      </c>
      <c r="T603" t="s">
        <v>7</v>
      </c>
      <c r="U603" t="s">
        <v>70</v>
      </c>
      <c r="V603">
        <v>6</v>
      </c>
      <c r="W603" t="s">
        <v>4518</v>
      </c>
      <c r="X603">
        <v>0</v>
      </c>
      <c r="Y603">
        <v>2.786</v>
      </c>
      <c r="Z603">
        <v>2.786</v>
      </c>
    </row>
    <row r="604" spans="1:26" x14ac:dyDescent="0.25">
      <c r="A604" t="s">
        <v>156</v>
      </c>
      <c r="B604">
        <v>1</v>
      </c>
      <c r="C604" t="s">
        <v>770</v>
      </c>
      <c r="D604" t="s">
        <v>5070</v>
      </c>
      <c r="E604">
        <v>0</v>
      </c>
      <c r="F604">
        <v>0</v>
      </c>
      <c r="G604">
        <v>0</v>
      </c>
      <c r="H604">
        <v>0</v>
      </c>
      <c r="I604">
        <v>0</v>
      </c>
      <c r="J604">
        <v>0</v>
      </c>
      <c r="K604">
        <v>0</v>
      </c>
      <c r="L604">
        <v>0</v>
      </c>
      <c r="M604">
        <v>0</v>
      </c>
      <c r="N604">
        <v>0</v>
      </c>
      <c r="O604">
        <v>0</v>
      </c>
      <c r="P604">
        <v>0</v>
      </c>
      <c r="Q604">
        <v>0</v>
      </c>
      <c r="R604">
        <v>0</v>
      </c>
      <c r="S604" t="s">
        <v>7</v>
      </c>
      <c r="T604" t="s">
        <v>7</v>
      </c>
      <c r="U604" t="s">
        <v>70</v>
      </c>
      <c r="V604">
        <v>6</v>
      </c>
      <c r="W604" t="s">
        <v>4518</v>
      </c>
      <c r="X604">
        <v>0</v>
      </c>
      <c r="Y604">
        <v>0.96099999999999997</v>
      </c>
      <c r="Z604">
        <v>0.96099999999999997</v>
      </c>
    </row>
    <row r="605" spans="1:26" x14ac:dyDescent="0.25">
      <c r="A605" t="s">
        <v>156</v>
      </c>
      <c r="B605">
        <v>1</v>
      </c>
      <c r="C605" t="s">
        <v>771</v>
      </c>
      <c r="D605" t="s">
        <v>5070</v>
      </c>
      <c r="E605">
        <v>0</v>
      </c>
      <c r="F605">
        <v>0</v>
      </c>
      <c r="G605">
        <v>0</v>
      </c>
      <c r="H605">
        <v>0</v>
      </c>
      <c r="I605">
        <v>0</v>
      </c>
      <c r="J605">
        <v>0</v>
      </c>
      <c r="K605">
        <v>0</v>
      </c>
      <c r="L605">
        <v>0</v>
      </c>
      <c r="M605">
        <v>0</v>
      </c>
      <c r="N605">
        <v>0</v>
      </c>
      <c r="O605">
        <v>0</v>
      </c>
      <c r="P605">
        <v>0</v>
      </c>
      <c r="Q605">
        <v>0</v>
      </c>
      <c r="R605">
        <v>0</v>
      </c>
      <c r="S605" t="s">
        <v>3</v>
      </c>
      <c r="T605" t="s">
        <v>69</v>
      </c>
      <c r="U605" t="s">
        <v>70</v>
      </c>
      <c r="V605">
        <v>10</v>
      </c>
      <c r="W605" t="s">
        <v>4519</v>
      </c>
      <c r="X605">
        <v>0</v>
      </c>
      <c r="Y605">
        <v>5.25</v>
      </c>
      <c r="Z605">
        <v>5.25</v>
      </c>
    </row>
    <row r="606" spans="1:26" x14ac:dyDescent="0.25">
      <c r="A606" t="s">
        <v>156</v>
      </c>
      <c r="B606">
        <v>1</v>
      </c>
      <c r="C606" t="s">
        <v>772</v>
      </c>
      <c r="D606" t="s">
        <v>5070</v>
      </c>
      <c r="E606">
        <v>0</v>
      </c>
      <c r="F606">
        <v>0</v>
      </c>
      <c r="G606">
        <v>0</v>
      </c>
      <c r="H606">
        <v>0</v>
      </c>
      <c r="I606">
        <v>0</v>
      </c>
      <c r="J606">
        <v>0</v>
      </c>
      <c r="K606">
        <v>0</v>
      </c>
      <c r="L606">
        <v>0</v>
      </c>
      <c r="M606">
        <v>0</v>
      </c>
      <c r="N606">
        <v>0</v>
      </c>
      <c r="O606">
        <v>0</v>
      </c>
      <c r="P606">
        <v>0</v>
      </c>
      <c r="Q606">
        <v>0</v>
      </c>
      <c r="R606">
        <v>0</v>
      </c>
      <c r="S606" t="s">
        <v>7</v>
      </c>
      <c r="T606" t="s">
        <v>7</v>
      </c>
      <c r="U606" t="s">
        <v>70</v>
      </c>
      <c r="V606">
        <v>6</v>
      </c>
      <c r="W606" t="s">
        <v>4519</v>
      </c>
      <c r="X606">
        <v>0</v>
      </c>
      <c r="Y606">
        <v>2.742</v>
      </c>
      <c r="Z606">
        <v>2.742</v>
      </c>
    </row>
    <row r="607" spans="1:26" x14ac:dyDescent="0.25">
      <c r="A607" t="s">
        <v>156</v>
      </c>
      <c r="B607">
        <v>1</v>
      </c>
      <c r="C607" t="s">
        <v>773</v>
      </c>
      <c r="D607" t="s">
        <v>5070</v>
      </c>
      <c r="E607">
        <v>0</v>
      </c>
      <c r="F607">
        <v>0</v>
      </c>
      <c r="G607">
        <v>0</v>
      </c>
      <c r="H607">
        <v>0</v>
      </c>
      <c r="I607">
        <v>0</v>
      </c>
      <c r="J607">
        <v>0</v>
      </c>
      <c r="K607">
        <v>0</v>
      </c>
      <c r="L607">
        <v>0</v>
      </c>
      <c r="M607">
        <v>0</v>
      </c>
      <c r="N607">
        <v>0</v>
      </c>
      <c r="O607">
        <v>0</v>
      </c>
      <c r="P607">
        <v>0</v>
      </c>
      <c r="Q607">
        <v>0</v>
      </c>
      <c r="R607">
        <v>0</v>
      </c>
      <c r="S607" t="s">
        <v>7</v>
      </c>
      <c r="T607" t="s">
        <v>7</v>
      </c>
      <c r="U607" t="s">
        <v>70</v>
      </c>
      <c r="V607">
        <v>6</v>
      </c>
      <c r="W607" t="s">
        <v>4519</v>
      </c>
      <c r="X607">
        <v>0</v>
      </c>
      <c r="Y607">
        <v>3.5459999999999998</v>
      </c>
      <c r="Z607">
        <v>3.5459999999999998</v>
      </c>
    </row>
    <row r="608" spans="1:26" x14ac:dyDescent="0.25">
      <c r="A608" t="s">
        <v>156</v>
      </c>
      <c r="B608">
        <v>1</v>
      </c>
      <c r="C608" t="s">
        <v>774</v>
      </c>
      <c r="D608" t="s">
        <v>5070</v>
      </c>
      <c r="E608">
        <v>0</v>
      </c>
      <c r="F608">
        <v>0</v>
      </c>
      <c r="G608">
        <v>0</v>
      </c>
      <c r="H608">
        <v>0</v>
      </c>
      <c r="I608">
        <v>0</v>
      </c>
      <c r="J608">
        <v>0</v>
      </c>
      <c r="K608">
        <v>0</v>
      </c>
      <c r="L608">
        <v>0</v>
      </c>
      <c r="M608">
        <v>0</v>
      </c>
      <c r="N608">
        <v>0</v>
      </c>
      <c r="O608">
        <v>0</v>
      </c>
      <c r="P608">
        <v>0</v>
      </c>
      <c r="Q608">
        <v>0</v>
      </c>
      <c r="R608">
        <v>0</v>
      </c>
      <c r="S608" t="s">
        <v>7</v>
      </c>
      <c r="T608" t="s">
        <v>7</v>
      </c>
      <c r="U608" t="s">
        <v>70</v>
      </c>
      <c r="V608">
        <v>6</v>
      </c>
      <c r="W608" t="s">
        <v>4519</v>
      </c>
      <c r="X608">
        <v>0</v>
      </c>
      <c r="Y608">
        <v>2.8220000000000001</v>
      </c>
      <c r="Z608">
        <v>2.8220000000000001</v>
      </c>
    </row>
    <row r="609" spans="1:26" x14ac:dyDescent="0.25">
      <c r="A609" t="s">
        <v>156</v>
      </c>
      <c r="B609">
        <v>1</v>
      </c>
      <c r="C609" t="s">
        <v>775</v>
      </c>
      <c r="D609" t="s">
        <v>5070</v>
      </c>
      <c r="E609">
        <v>0</v>
      </c>
      <c r="F609">
        <v>0</v>
      </c>
      <c r="G609">
        <v>0</v>
      </c>
      <c r="H609">
        <v>0</v>
      </c>
      <c r="I609">
        <v>0</v>
      </c>
      <c r="J609">
        <v>0</v>
      </c>
      <c r="K609">
        <v>0</v>
      </c>
      <c r="L609">
        <v>0</v>
      </c>
      <c r="M609">
        <v>0</v>
      </c>
      <c r="N609">
        <v>0</v>
      </c>
      <c r="O609">
        <v>0</v>
      </c>
      <c r="P609">
        <v>0</v>
      </c>
      <c r="Q609">
        <v>0</v>
      </c>
      <c r="R609">
        <v>0</v>
      </c>
      <c r="S609" t="s">
        <v>7</v>
      </c>
      <c r="T609" t="s">
        <v>7</v>
      </c>
      <c r="U609" t="s">
        <v>70</v>
      </c>
      <c r="V609">
        <v>6</v>
      </c>
      <c r="W609" t="s">
        <v>4519</v>
      </c>
      <c r="X609">
        <v>0</v>
      </c>
      <c r="Y609">
        <v>2.8439999999999999</v>
      </c>
      <c r="Z609">
        <v>2.8439999999999999</v>
      </c>
    </row>
    <row r="610" spans="1:26" x14ac:dyDescent="0.25">
      <c r="A610" t="s">
        <v>156</v>
      </c>
      <c r="B610">
        <v>1</v>
      </c>
      <c r="C610" t="s">
        <v>776</v>
      </c>
      <c r="D610" t="s">
        <v>5070</v>
      </c>
      <c r="E610">
        <v>35</v>
      </c>
      <c r="F610">
        <v>34</v>
      </c>
      <c r="G610">
        <v>36</v>
      </c>
      <c r="H610">
        <v>34</v>
      </c>
      <c r="I610">
        <v>33</v>
      </c>
      <c r="J610">
        <v>37</v>
      </c>
      <c r="K610">
        <v>0</v>
      </c>
      <c r="L610">
        <v>0</v>
      </c>
      <c r="M610">
        <v>0</v>
      </c>
      <c r="N610">
        <v>0</v>
      </c>
      <c r="O610">
        <v>0</v>
      </c>
      <c r="P610">
        <v>0</v>
      </c>
      <c r="Q610">
        <v>3.4833333333333334</v>
      </c>
      <c r="R610">
        <v>4.5851813333333329</v>
      </c>
      <c r="S610" t="s">
        <v>5</v>
      </c>
      <c r="T610" t="s">
        <v>78</v>
      </c>
      <c r="U610" t="s">
        <v>70</v>
      </c>
      <c r="V610">
        <v>5</v>
      </c>
      <c r="W610" t="s">
        <v>4519</v>
      </c>
      <c r="X610">
        <v>0.9170362666666666</v>
      </c>
      <c r="Y610">
        <v>0</v>
      </c>
      <c r="Z610">
        <v>4.5851813333333329</v>
      </c>
    </row>
    <row r="611" spans="1:26" x14ac:dyDescent="0.25">
      <c r="A611" t="s">
        <v>156</v>
      </c>
      <c r="B611">
        <v>1</v>
      </c>
      <c r="C611" t="s">
        <v>777</v>
      </c>
      <c r="D611" t="s">
        <v>5070</v>
      </c>
      <c r="E611">
        <v>0</v>
      </c>
      <c r="F611">
        <v>0</v>
      </c>
      <c r="G611">
        <v>0</v>
      </c>
      <c r="H611">
        <v>0</v>
      </c>
      <c r="I611">
        <v>0</v>
      </c>
      <c r="J611">
        <v>0</v>
      </c>
      <c r="K611">
        <v>0</v>
      </c>
      <c r="L611">
        <v>0</v>
      </c>
      <c r="M611">
        <v>0</v>
      </c>
      <c r="N611">
        <v>0</v>
      </c>
      <c r="O611">
        <v>0</v>
      </c>
      <c r="P611">
        <v>0</v>
      </c>
      <c r="Q611">
        <v>0</v>
      </c>
      <c r="R611">
        <v>0</v>
      </c>
      <c r="S611" t="s">
        <v>7</v>
      </c>
      <c r="T611" t="s">
        <v>7</v>
      </c>
      <c r="U611" t="s">
        <v>70</v>
      </c>
      <c r="V611">
        <v>6</v>
      </c>
      <c r="W611" t="s">
        <v>4519</v>
      </c>
      <c r="X611">
        <v>0</v>
      </c>
      <c r="Y611">
        <v>5.8550000000000004</v>
      </c>
      <c r="Z611">
        <v>5.8550000000000004</v>
      </c>
    </row>
    <row r="612" spans="1:26" x14ac:dyDescent="0.25">
      <c r="A612" t="s">
        <v>156</v>
      </c>
      <c r="B612">
        <v>1</v>
      </c>
      <c r="C612" t="s">
        <v>778</v>
      </c>
      <c r="D612" t="s">
        <v>5070</v>
      </c>
      <c r="E612">
        <v>0</v>
      </c>
      <c r="F612">
        <v>0</v>
      </c>
      <c r="G612">
        <v>0</v>
      </c>
      <c r="H612">
        <v>0</v>
      </c>
      <c r="I612">
        <v>0</v>
      </c>
      <c r="J612">
        <v>0</v>
      </c>
      <c r="K612">
        <v>0</v>
      </c>
      <c r="L612">
        <v>0</v>
      </c>
      <c r="M612">
        <v>0</v>
      </c>
      <c r="N612">
        <v>0</v>
      </c>
      <c r="O612">
        <v>0</v>
      </c>
      <c r="P612">
        <v>0</v>
      </c>
      <c r="Q612">
        <v>0</v>
      </c>
      <c r="R612">
        <v>0</v>
      </c>
      <c r="S612" t="s">
        <v>7</v>
      </c>
      <c r="T612" t="s">
        <v>7</v>
      </c>
      <c r="U612" t="s">
        <v>70</v>
      </c>
      <c r="V612">
        <v>6</v>
      </c>
      <c r="W612" t="s">
        <v>4519</v>
      </c>
      <c r="X612">
        <v>0</v>
      </c>
      <c r="Y612">
        <v>2.4950000000000001</v>
      </c>
      <c r="Z612">
        <v>2.4950000000000001</v>
      </c>
    </row>
    <row r="613" spans="1:26" x14ac:dyDescent="0.25">
      <c r="A613" t="s">
        <v>156</v>
      </c>
      <c r="B613">
        <v>1</v>
      </c>
      <c r="C613" t="s">
        <v>779</v>
      </c>
      <c r="D613" t="s">
        <v>5070</v>
      </c>
      <c r="E613">
        <v>0</v>
      </c>
      <c r="F613">
        <v>0</v>
      </c>
      <c r="G613">
        <v>0</v>
      </c>
      <c r="H613">
        <v>0</v>
      </c>
      <c r="I613">
        <v>0</v>
      </c>
      <c r="J613">
        <v>0</v>
      </c>
      <c r="K613">
        <v>0</v>
      </c>
      <c r="L613">
        <v>0</v>
      </c>
      <c r="M613">
        <v>0</v>
      </c>
      <c r="N613">
        <v>0</v>
      </c>
      <c r="O613">
        <v>0</v>
      </c>
      <c r="P613">
        <v>0</v>
      </c>
      <c r="Q613">
        <v>0</v>
      </c>
      <c r="R613">
        <v>0</v>
      </c>
      <c r="S613" t="s">
        <v>7</v>
      </c>
      <c r="T613" t="s">
        <v>7</v>
      </c>
      <c r="U613" t="s">
        <v>70</v>
      </c>
      <c r="V613">
        <v>6</v>
      </c>
      <c r="W613" t="s">
        <v>4519</v>
      </c>
      <c r="X613">
        <v>0</v>
      </c>
      <c r="Y613">
        <v>3.4529999999999998</v>
      </c>
      <c r="Z613">
        <v>3.4529999999999998</v>
      </c>
    </row>
    <row r="614" spans="1:26" x14ac:dyDescent="0.25">
      <c r="A614" t="s">
        <v>156</v>
      </c>
      <c r="B614">
        <v>1</v>
      </c>
      <c r="C614" t="s">
        <v>780</v>
      </c>
      <c r="D614" t="s">
        <v>5070</v>
      </c>
      <c r="E614">
        <v>0</v>
      </c>
      <c r="F614">
        <v>0</v>
      </c>
      <c r="G614">
        <v>0</v>
      </c>
      <c r="H614">
        <v>0</v>
      </c>
      <c r="I614">
        <v>0</v>
      </c>
      <c r="J614">
        <v>0</v>
      </c>
      <c r="K614">
        <v>0</v>
      </c>
      <c r="L614">
        <v>0</v>
      </c>
      <c r="M614">
        <v>0</v>
      </c>
      <c r="N614">
        <v>0</v>
      </c>
      <c r="O614">
        <v>0</v>
      </c>
      <c r="P614">
        <v>0</v>
      </c>
      <c r="Q614">
        <v>0</v>
      </c>
      <c r="R614">
        <v>0</v>
      </c>
      <c r="S614" t="s">
        <v>7</v>
      </c>
      <c r="T614" t="s">
        <v>7</v>
      </c>
      <c r="U614" t="s">
        <v>70</v>
      </c>
      <c r="V614">
        <v>6</v>
      </c>
      <c r="W614" t="s">
        <v>4519</v>
      </c>
      <c r="X614">
        <v>0</v>
      </c>
      <c r="Y614">
        <v>3.581</v>
      </c>
      <c r="Z614">
        <v>3.581</v>
      </c>
    </row>
    <row r="615" spans="1:26" x14ac:dyDescent="0.25">
      <c r="A615" t="s">
        <v>156</v>
      </c>
      <c r="B615">
        <v>1</v>
      </c>
      <c r="C615" t="s">
        <v>781</v>
      </c>
      <c r="D615" t="s">
        <v>5070</v>
      </c>
      <c r="E615">
        <v>0</v>
      </c>
      <c r="F615">
        <v>0</v>
      </c>
      <c r="G615">
        <v>0</v>
      </c>
      <c r="H615">
        <v>0</v>
      </c>
      <c r="I615">
        <v>0</v>
      </c>
      <c r="J615">
        <v>0</v>
      </c>
      <c r="K615">
        <v>0</v>
      </c>
      <c r="L615">
        <v>0</v>
      </c>
      <c r="M615">
        <v>0</v>
      </c>
      <c r="N615">
        <v>0</v>
      </c>
      <c r="O615">
        <v>0</v>
      </c>
      <c r="P615">
        <v>0</v>
      </c>
      <c r="Q615">
        <v>0</v>
      </c>
      <c r="R615">
        <v>0</v>
      </c>
      <c r="S615" t="s">
        <v>7</v>
      </c>
      <c r="T615" t="s">
        <v>7</v>
      </c>
      <c r="U615" t="s">
        <v>70</v>
      </c>
      <c r="V615">
        <v>6</v>
      </c>
      <c r="W615" t="s">
        <v>4519</v>
      </c>
      <c r="X615">
        <v>0</v>
      </c>
      <c r="Y615">
        <v>2.1110000000000002</v>
      </c>
      <c r="Z615">
        <v>2.1110000000000002</v>
      </c>
    </row>
    <row r="616" spans="1:26" x14ac:dyDescent="0.25">
      <c r="A616" t="s">
        <v>156</v>
      </c>
      <c r="B616">
        <v>1</v>
      </c>
      <c r="C616" t="s">
        <v>782</v>
      </c>
      <c r="D616" t="s">
        <v>5070</v>
      </c>
      <c r="E616">
        <v>21</v>
      </c>
      <c r="F616">
        <v>21</v>
      </c>
      <c r="G616">
        <v>0</v>
      </c>
      <c r="H616">
        <v>20</v>
      </c>
      <c r="I616">
        <v>19</v>
      </c>
      <c r="J616">
        <v>0</v>
      </c>
      <c r="K616">
        <v>0</v>
      </c>
      <c r="L616">
        <v>0</v>
      </c>
      <c r="M616">
        <v>0</v>
      </c>
      <c r="N616">
        <v>0</v>
      </c>
      <c r="O616">
        <v>0</v>
      </c>
      <c r="P616">
        <v>0</v>
      </c>
      <c r="Q616">
        <v>2.0249999999999999</v>
      </c>
      <c r="R616">
        <v>2.6655479999999998</v>
      </c>
      <c r="S616" t="s">
        <v>5</v>
      </c>
      <c r="T616" t="s">
        <v>93</v>
      </c>
      <c r="U616" t="s">
        <v>70</v>
      </c>
      <c r="V616">
        <v>0</v>
      </c>
      <c r="W616" t="s">
        <v>2075</v>
      </c>
      <c r="X616">
        <v>0</v>
      </c>
      <c r="Y616">
        <v>0</v>
      </c>
      <c r="Z616">
        <v>2.6655479999999998</v>
      </c>
    </row>
    <row r="617" spans="1:26" x14ac:dyDescent="0.25">
      <c r="A617" t="s">
        <v>156</v>
      </c>
      <c r="B617">
        <v>2</v>
      </c>
      <c r="C617" t="s">
        <v>783</v>
      </c>
      <c r="D617" t="s">
        <v>5070</v>
      </c>
      <c r="E617">
        <v>0</v>
      </c>
      <c r="F617">
        <v>0</v>
      </c>
      <c r="G617">
        <v>0</v>
      </c>
      <c r="H617">
        <v>0</v>
      </c>
      <c r="I617">
        <v>0</v>
      </c>
      <c r="J617">
        <v>0</v>
      </c>
      <c r="K617">
        <v>0</v>
      </c>
      <c r="L617">
        <v>0</v>
      </c>
      <c r="M617">
        <v>0</v>
      </c>
      <c r="N617">
        <v>0</v>
      </c>
      <c r="O617">
        <v>0</v>
      </c>
      <c r="P617">
        <v>0</v>
      </c>
      <c r="Q617">
        <v>0</v>
      </c>
      <c r="R617">
        <v>0</v>
      </c>
      <c r="S617" t="s">
        <v>7</v>
      </c>
      <c r="T617" t="s">
        <v>7</v>
      </c>
      <c r="U617" t="s">
        <v>70</v>
      </c>
      <c r="V617">
        <v>6</v>
      </c>
      <c r="W617" t="s">
        <v>4464</v>
      </c>
      <c r="X617">
        <v>0</v>
      </c>
      <c r="Y617">
        <v>1.82</v>
      </c>
      <c r="Z617">
        <v>1.82</v>
      </c>
    </row>
    <row r="618" spans="1:26" x14ac:dyDescent="0.25">
      <c r="A618" t="s">
        <v>156</v>
      </c>
      <c r="B618">
        <v>2</v>
      </c>
      <c r="C618" t="s">
        <v>784</v>
      </c>
      <c r="D618" t="s">
        <v>5070</v>
      </c>
      <c r="E618">
        <v>0</v>
      </c>
      <c r="F618">
        <v>0</v>
      </c>
      <c r="G618">
        <v>0</v>
      </c>
      <c r="H618">
        <v>0</v>
      </c>
      <c r="I618">
        <v>0</v>
      </c>
      <c r="J618">
        <v>0</v>
      </c>
      <c r="K618">
        <v>0</v>
      </c>
      <c r="L618">
        <v>0</v>
      </c>
      <c r="M618">
        <v>0</v>
      </c>
      <c r="N618">
        <v>0</v>
      </c>
      <c r="O618">
        <v>0</v>
      </c>
      <c r="P618">
        <v>0</v>
      </c>
      <c r="Q618">
        <v>0</v>
      </c>
      <c r="R618">
        <v>0</v>
      </c>
      <c r="S618" t="s">
        <v>7</v>
      </c>
      <c r="T618" t="s">
        <v>7</v>
      </c>
      <c r="U618" t="s">
        <v>70</v>
      </c>
      <c r="V618">
        <v>6</v>
      </c>
      <c r="W618" t="s">
        <v>4464</v>
      </c>
      <c r="X618">
        <v>0</v>
      </c>
      <c r="Y618">
        <v>2.7909999999999999</v>
      </c>
      <c r="Z618">
        <v>2.7909999999999999</v>
      </c>
    </row>
    <row r="619" spans="1:26" x14ac:dyDescent="0.25">
      <c r="A619" t="s">
        <v>156</v>
      </c>
      <c r="B619">
        <v>2</v>
      </c>
      <c r="C619" t="s">
        <v>785</v>
      </c>
      <c r="D619" t="s">
        <v>5070</v>
      </c>
      <c r="E619">
        <v>0</v>
      </c>
      <c r="F619">
        <v>0</v>
      </c>
      <c r="G619">
        <v>0</v>
      </c>
      <c r="H619">
        <v>0</v>
      </c>
      <c r="I619">
        <v>0</v>
      </c>
      <c r="J619">
        <v>0</v>
      </c>
      <c r="K619">
        <v>0</v>
      </c>
      <c r="L619">
        <v>0</v>
      </c>
      <c r="M619">
        <v>0</v>
      </c>
      <c r="N619">
        <v>0</v>
      </c>
      <c r="O619">
        <v>0</v>
      </c>
      <c r="P619">
        <v>0</v>
      </c>
      <c r="Q619">
        <v>0</v>
      </c>
      <c r="R619">
        <v>0</v>
      </c>
      <c r="S619" t="s">
        <v>7</v>
      </c>
      <c r="T619" t="s">
        <v>7</v>
      </c>
      <c r="U619" t="s">
        <v>70</v>
      </c>
      <c r="V619">
        <v>6</v>
      </c>
      <c r="W619" t="s">
        <v>4464</v>
      </c>
      <c r="X619">
        <v>0</v>
      </c>
      <c r="Y619">
        <v>3.1989999999999998</v>
      </c>
      <c r="Z619">
        <v>3.1989999999999998</v>
      </c>
    </row>
    <row r="620" spans="1:26" x14ac:dyDescent="0.25">
      <c r="A620" t="s">
        <v>156</v>
      </c>
      <c r="B620">
        <v>2</v>
      </c>
      <c r="C620" t="s">
        <v>786</v>
      </c>
      <c r="D620" t="s">
        <v>5070</v>
      </c>
      <c r="E620">
        <v>0</v>
      </c>
      <c r="F620">
        <v>0</v>
      </c>
      <c r="G620">
        <v>0</v>
      </c>
      <c r="H620">
        <v>0</v>
      </c>
      <c r="I620">
        <v>0</v>
      </c>
      <c r="J620">
        <v>0</v>
      </c>
      <c r="K620">
        <v>0</v>
      </c>
      <c r="L620">
        <v>0</v>
      </c>
      <c r="M620">
        <v>0</v>
      </c>
      <c r="N620">
        <v>0</v>
      </c>
      <c r="O620">
        <v>0</v>
      </c>
      <c r="P620">
        <v>0</v>
      </c>
      <c r="Q620">
        <v>0</v>
      </c>
      <c r="R620">
        <v>0</v>
      </c>
      <c r="S620" t="s">
        <v>7</v>
      </c>
      <c r="T620" t="s">
        <v>7</v>
      </c>
      <c r="U620" t="s">
        <v>70</v>
      </c>
      <c r="V620">
        <v>6</v>
      </c>
      <c r="W620" t="s">
        <v>4464</v>
      </c>
      <c r="X620">
        <v>0</v>
      </c>
      <c r="Y620">
        <v>2.8559999999999999</v>
      </c>
      <c r="Z620">
        <v>2.8559999999999999</v>
      </c>
    </row>
    <row r="621" spans="1:26" x14ac:dyDescent="0.25">
      <c r="A621" t="s">
        <v>156</v>
      </c>
      <c r="B621">
        <v>2</v>
      </c>
      <c r="C621" t="s">
        <v>787</v>
      </c>
      <c r="D621" t="s">
        <v>5070</v>
      </c>
      <c r="E621">
        <v>0</v>
      </c>
      <c r="F621">
        <v>0</v>
      </c>
      <c r="G621">
        <v>0</v>
      </c>
      <c r="H621">
        <v>0</v>
      </c>
      <c r="I621">
        <v>0</v>
      </c>
      <c r="J621">
        <v>0</v>
      </c>
      <c r="K621">
        <v>0</v>
      </c>
      <c r="L621">
        <v>0</v>
      </c>
      <c r="M621">
        <v>0</v>
      </c>
      <c r="N621">
        <v>0</v>
      </c>
      <c r="O621">
        <v>0</v>
      </c>
      <c r="P621">
        <v>0</v>
      </c>
      <c r="Q621">
        <v>0</v>
      </c>
      <c r="R621">
        <v>0</v>
      </c>
      <c r="S621" t="s">
        <v>7</v>
      </c>
      <c r="T621" t="s">
        <v>7</v>
      </c>
      <c r="U621" t="s">
        <v>70</v>
      </c>
      <c r="V621">
        <v>6</v>
      </c>
      <c r="W621" t="s">
        <v>4464</v>
      </c>
      <c r="X621">
        <v>0</v>
      </c>
      <c r="Y621">
        <v>3.4729999999999999</v>
      </c>
      <c r="Z621">
        <v>3.4729999999999999</v>
      </c>
    </row>
    <row r="622" spans="1:26" x14ac:dyDescent="0.25">
      <c r="A622" t="s">
        <v>156</v>
      </c>
      <c r="B622">
        <v>2</v>
      </c>
      <c r="C622" t="s">
        <v>788</v>
      </c>
      <c r="D622" t="s">
        <v>5070</v>
      </c>
      <c r="E622">
        <v>34</v>
      </c>
      <c r="F622">
        <v>32</v>
      </c>
      <c r="G622">
        <v>37</v>
      </c>
      <c r="H622">
        <v>34</v>
      </c>
      <c r="I622">
        <v>33</v>
      </c>
      <c r="J622">
        <v>36</v>
      </c>
      <c r="K622">
        <v>0</v>
      </c>
      <c r="L622">
        <v>0</v>
      </c>
      <c r="M622">
        <v>0</v>
      </c>
      <c r="N622">
        <v>0</v>
      </c>
      <c r="O622">
        <v>0</v>
      </c>
      <c r="P622">
        <v>0</v>
      </c>
      <c r="Q622">
        <v>3.4333333333333336</v>
      </c>
      <c r="R622">
        <v>4.5193653333333339</v>
      </c>
      <c r="S622" t="s">
        <v>5</v>
      </c>
      <c r="T622" t="s">
        <v>78</v>
      </c>
      <c r="U622" t="s">
        <v>70</v>
      </c>
      <c r="V622">
        <v>5</v>
      </c>
      <c r="W622" t="s">
        <v>4464</v>
      </c>
      <c r="X622">
        <v>0.90387306666666678</v>
      </c>
      <c r="Y622">
        <v>0</v>
      </c>
      <c r="Z622">
        <v>4.5193653333333339</v>
      </c>
    </row>
    <row r="623" spans="1:26" x14ac:dyDescent="0.25">
      <c r="A623" t="s">
        <v>156</v>
      </c>
      <c r="B623">
        <v>2</v>
      </c>
      <c r="C623" t="s">
        <v>789</v>
      </c>
      <c r="D623" t="s">
        <v>5070</v>
      </c>
      <c r="E623">
        <v>0</v>
      </c>
      <c r="F623">
        <v>0</v>
      </c>
      <c r="G623">
        <v>0</v>
      </c>
      <c r="H623">
        <v>0</v>
      </c>
      <c r="I623">
        <v>0</v>
      </c>
      <c r="J623">
        <v>0</v>
      </c>
      <c r="K623">
        <v>0</v>
      </c>
      <c r="L623">
        <v>0</v>
      </c>
      <c r="M623">
        <v>0</v>
      </c>
      <c r="N623">
        <v>0</v>
      </c>
      <c r="O623">
        <v>0</v>
      </c>
      <c r="P623">
        <v>0</v>
      </c>
      <c r="Q623">
        <v>0</v>
      </c>
      <c r="R623">
        <v>0</v>
      </c>
      <c r="S623" t="s">
        <v>7</v>
      </c>
      <c r="T623" t="s">
        <v>7</v>
      </c>
      <c r="U623" t="s">
        <v>70</v>
      </c>
      <c r="V623">
        <v>6</v>
      </c>
      <c r="W623" t="s">
        <v>4464</v>
      </c>
      <c r="X623">
        <v>0</v>
      </c>
      <c r="Y623">
        <v>2.9340000000000002</v>
      </c>
      <c r="Z623">
        <v>2.9340000000000002</v>
      </c>
    </row>
    <row r="624" spans="1:26" x14ac:dyDescent="0.25">
      <c r="A624" t="s">
        <v>156</v>
      </c>
      <c r="B624">
        <v>2</v>
      </c>
      <c r="C624" t="s">
        <v>790</v>
      </c>
      <c r="D624" t="s">
        <v>5070</v>
      </c>
      <c r="E624">
        <v>0</v>
      </c>
      <c r="F624">
        <v>0</v>
      </c>
      <c r="G624">
        <v>0</v>
      </c>
      <c r="H624">
        <v>0</v>
      </c>
      <c r="I624">
        <v>0</v>
      </c>
      <c r="J624">
        <v>0</v>
      </c>
      <c r="K624">
        <v>0</v>
      </c>
      <c r="L624">
        <v>0</v>
      </c>
      <c r="M624">
        <v>0</v>
      </c>
      <c r="N624">
        <v>0</v>
      </c>
      <c r="O624">
        <v>0</v>
      </c>
      <c r="P624">
        <v>0</v>
      </c>
      <c r="Q624">
        <v>0</v>
      </c>
      <c r="R624">
        <v>0</v>
      </c>
      <c r="S624" t="s">
        <v>7</v>
      </c>
      <c r="T624" t="s">
        <v>7</v>
      </c>
      <c r="U624" t="s">
        <v>70</v>
      </c>
      <c r="V624">
        <v>6</v>
      </c>
      <c r="W624" t="s">
        <v>4464</v>
      </c>
      <c r="X624">
        <v>0</v>
      </c>
      <c r="Y624">
        <v>2.7130000000000001</v>
      </c>
      <c r="Z624">
        <v>2.7130000000000001</v>
      </c>
    </row>
    <row r="625" spans="1:26" x14ac:dyDescent="0.25">
      <c r="A625" t="s">
        <v>156</v>
      </c>
      <c r="B625">
        <v>2</v>
      </c>
      <c r="C625" t="s">
        <v>791</v>
      </c>
      <c r="D625" t="s">
        <v>5070</v>
      </c>
      <c r="E625">
        <v>0</v>
      </c>
      <c r="F625">
        <v>0</v>
      </c>
      <c r="G625">
        <v>0</v>
      </c>
      <c r="H625">
        <v>0</v>
      </c>
      <c r="I625">
        <v>0</v>
      </c>
      <c r="J625">
        <v>0</v>
      </c>
      <c r="K625">
        <v>0</v>
      </c>
      <c r="L625">
        <v>0</v>
      </c>
      <c r="M625">
        <v>0</v>
      </c>
      <c r="N625">
        <v>0</v>
      </c>
      <c r="O625">
        <v>0</v>
      </c>
      <c r="P625">
        <v>0</v>
      </c>
      <c r="Q625">
        <v>0</v>
      </c>
      <c r="R625">
        <v>0</v>
      </c>
      <c r="S625" t="s">
        <v>7</v>
      </c>
      <c r="T625" t="s">
        <v>7</v>
      </c>
      <c r="U625" t="s">
        <v>70</v>
      </c>
      <c r="V625">
        <v>6</v>
      </c>
      <c r="W625" t="s">
        <v>4464</v>
      </c>
      <c r="X625">
        <v>0</v>
      </c>
      <c r="Y625">
        <v>3.8119999999999998</v>
      </c>
      <c r="Z625">
        <v>3.8119999999999998</v>
      </c>
    </row>
    <row r="626" spans="1:26" x14ac:dyDescent="0.25">
      <c r="A626" t="s">
        <v>156</v>
      </c>
      <c r="B626">
        <v>2</v>
      </c>
      <c r="C626" t="s">
        <v>792</v>
      </c>
      <c r="D626" t="s">
        <v>5070</v>
      </c>
      <c r="E626">
        <v>0</v>
      </c>
      <c r="F626">
        <v>0</v>
      </c>
      <c r="G626">
        <v>0</v>
      </c>
      <c r="H626">
        <v>0</v>
      </c>
      <c r="I626">
        <v>0</v>
      </c>
      <c r="J626">
        <v>0</v>
      </c>
      <c r="K626">
        <v>0</v>
      </c>
      <c r="L626">
        <v>0</v>
      </c>
      <c r="M626">
        <v>0</v>
      </c>
      <c r="N626">
        <v>0</v>
      </c>
      <c r="O626">
        <v>0</v>
      </c>
      <c r="P626">
        <v>0</v>
      </c>
      <c r="Q626">
        <v>0</v>
      </c>
      <c r="R626">
        <v>0</v>
      </c>
      <c r="S626" t="s">
        <v>7</v>
      </c>
      <c r="T626" t="s">
        <v>7</v>
      </c>
      <c r="U626" t="s">
        <v>70</v>
      </c>
      <c r="V626">
        <v>6</v>
      </c>
      <c r="W626" t="s">
        <v>4464</v>
      </c>
      <c r="X626">
        <v>0</v>
      </c>
      <c r="Y626">
        <v>5.4109999999999996</v>
      </c>
      <c r="Z626">
        <v>5.4109999999999996</v>
      </c>
    </row>
    <row r="627" spans="1:26" x14ac:dyDescent="0.25">
      <c r="A627" t="s">
        <v>156</v>
      </c>
      <c r="B627">
        <v>2</v>
      </c>
      <c r="C627" t="s">
        <v>793</v>
      </c>
      <c r="D627" t="s">
        <v>5070</v>
      </c>
      <c r="E627">
        <v>0</v>
      </c>
      <c r="F627">
        <v>0</v>
      </c>
      <c r="G627">
        <v>0</v>
      </c>
      <c r="H627">
        <v>0</v>
      </c>
      <c r="I627">
        <v>0</v>
      </c>
      <c r="J627">
        <v>0</v>
      </c>
      <c r="K627">
        <v>0</v>
      </c>
      <c r="L627">
        <v>0</v>
      </c>
      <c r="M627">
        <v>0</v>
      </c>
      <c r="N627">
        <v>0</v>
      </c>
      <c r="O627">
        <v>0</v>
      </c>
      <c r="P627">
        <v>0</v>
      </c>
      <c r="Q627">
        <v>0</v>
      </c>
      <c r="R627">
        <v>0</v>
      </c>
      <c r="S627" t="s">
        <v>7</v>
      </c>
      <c r="T627" t="s">
        <v>7</v>
      </c>
      <c r="U627" t="s">
        <v>70</v>
      </c>
      <c r="V627">
        <v>6</v>
      </c>
      <c r="W627" t="s">
        <v>4464</v>
      </c>
      <c r="X627">
        <v>0</v>
      </c>
      <c r="Y627">
        <v>0.41899999999999998</v>
      </c>
      <c r="Z627">
        <v>0.41899999999999998</v>
      </c>
    </row>
    <row r="628" spans="1:26" x14ac:dyDescent="0.25">
      <c r="A628" t="s">
        <v>156</v>
      </c>
      <c r="B628">
        <v>2</v>
      </c>
      <c r="C628" t="s">
        <v>794</v>
      </c>
      <c r="D628" t="s">
        <v>5070</v>
      </c>
      <c r="E628">
        <v>0</v>
      </c>
      <c r="F628">
        <v>0</v>
      </c>
      <c r="G628">
        <v>0</v>
      </c>
      <c r="H628">
        <v>0</v>
      </c>
      <c r="I628">
        <v>0</v>
      </c>
      <c r="J628">
        <v>0</v>
      </c>
      <c r="K628">
        <v>0</v>
      </c>
      <c r="L628">
        <v>0</v>
      </c>
      <c r="M628">
        <v>0</v>
      </c>
      <c r="N628">
        <v>0</v>
      </c>
      <c r="O628">
        <v>0</v>
      </c>
      <c r="P628">
        <v>0</v>
      </c>
      <c r="Q628">
        <v>0</v>
      </c>
      <c r="R628">
        <v>0</v>
      </c>
      <c r="S628" t="s">
        <v>7</v>
      </c>
      <c r="T628" t="s">
        <v>7</v>
      </c>
      <c r="U628" t="s">
        <v>70</v>
      </c>
      <c r="V628">
        <v>6</v>
      </c>
      <c r="W628" t="s">
        <v>4465</v>
      </c>
      <c r="X628">
        <v>0</v>
      </c>
      <c r="Y628">
        <v>0.69599999999999995</v>
      </c>
      <c r="Z628">
        <v>0.69599999999999995</v>
      </c>
    </row>
    <row r="629" spans="1:26" x14ac:dyDescent="0.25">
      <c r="A629" t="s">
        <v>156</v>
      </c>
      <c r="B629">
        <v>2</v>
      </c>
      <c r="C629" t="s">
        <v>795</v>
      </c>
      <c r="D629" t="s">
        <v>5070</v>
      </c>
      <c r="E629">
        <v>0</v>
      </c>
      <c r="F629">
        <v>0</v>
      </c>
      <c r="G629">
        <v>0</v>
      </c>
      <c r="H629">
        <v>0</v>
      </c>
      <c r="I629">
        <v>0</v>
      </c>
      <c r="J629">
        <v>0</v>
      </c>
      <c r="K629">
        <v>0</v>
      </c>
      <c r="L629">
        <v>0</v>
      </c>
      <c r="M629">
        <v>0</v>
      </c>
      <c r="N629">
        <v>0</v>
      </c>
      <c r="O629">
        <v>0</v>
      </c>
      <c r="P629">
        <v>0</v>
      </c>
      <c r="Q629">
        <v>0</v>
      </c>
      <c r="R629">
        <v>0</v>
      </c>
      <c r="S629" t="s">
        <v>7</v>
      </c>
      <c r="T629" t="s">
        <v>7</v>
      </c>
      <c r="U629" t="s">
        <v>70</v>
      </c>
      <c r="V629">
        <v>6</v>
      </c>
      <c r="W629" t="s">
        <v>4465</v>
      </c>
      <c r="X629">
        <v>0</v>
      </c>
      <c r="Y629">
        <v>0.61299999999999999</v>
      </c>
      <c r="Z629">
        <v>0.61299999999999999</v>
      </c>
    </row>
    <row r="630" spans="1:26" x14ac:dyDescent="0.25">
      <c r="A630" t="s">
        <v>156</v>
      </c>
      <c r="B630">
        <v>2</v>
      </c>
      <c r="C630" t="s">
        <v>796</v>
      </c>
      <c r="D630" t="s">
        <v>5070</v>
      </c>
      <c r="E630">
        <v>0</v>
      </c>
      <c r="F630">
        <v>0</v>
      </c>
      <c r="G630">
        <v>0</v>
      </c>
      <c r="H630">
        <v>0</v>
      </c>
      <c r="I630">
        <v>0</v>
      </c>
      <c r="J630">
        <v>0</v>
      </c>
      <c r="K630">
        <v>0</v>
      </c>
      <c r="L630">
        <v>0</v>
      </c>
      <c r="M630">
        <v>0</v>
      </c>
      <c r="N630">
        <v>0</v>
      </c>
      <c r="O630">
        <v>0</v>
      </c>
      <c r="P630">
        <v>0</v>
      </c>
      <c r="Q630">
        <v>0</v>
      </c>
      <c r="R630">
        <v>0</v>
      </c>
      <c r="S630" t="s">
        <v>7</v>
      </c>
      <c r="T630" t="s">
        <v>7</v>
      </c>
      <c r="U630" t="s">
        <v>70</v>
      </c>
      <c r="V630">
        <v>6</v>
      </c>
      <c r="W630" t="s">
        <v>4465</v>
      </c>
      <c r="X630">
        <v>0</v>
      </c>
      <c r="Y630">
        <v>1.5429999999999999</v>
      </c>
      <c r="Z630">
        <v>1.5429999999999999</v>
      </c>
    </row>
    <row r="631" spans="1:26" x14ac:dyDescent="0.25">
      <c r="A631" t="s">
        <v>156</v>
      </c>
      <c r="B631">
        <v>2</v>
      </c>
      <c r="C631" t="s">
        <v>797</v>
      </c>
      <c r="D631" t="s">
        <v>5070</v>
      </c>
      <c r="E631">
        <v>0</v>
      </c>
      <c r="F631">
        <v>0</v>
      </c>
      <c r="G631">
        <v>0</v>
      </c>
      <c r="H631">
        <v>0</v>
      </c>
      <c r="I631">
        <v>0</v>
      </c>
      <c r="J631">
        <v>0</v>
      </c>
      <c r="K631">
        <v>0</v>
      </c>
      <c r="L631">
        <v>0</v>
      </c>
      <c r="M631">
        <v>0</v>
      </c>
      <c r="N631">
        <v>0</v>
      </c>
      <c r="O631">
        <v>0</v>
      </c>
      <c r="P631">
        <v>0</v>
      </c>
      <c r="Q631">
        <v>0</v>
      </c>
      <c r="R631">
        <v>0</v>
      </c>
      <c r="S631" t="s">
        <v>7</v>
      </c>
      <c r="T631" t="s">
        <v>7</v>
      </c>
      <c r="U631" t="s">
        <v>70</v>
      </c>
      <c r="V631">
        <v>6</v>
      </c>
      <c r="W631" t="s">
        <v>4465</v>
      </c>
      <c r="X631">
        <v>0</v>
      </c>
      <c r="Y631">
        <v>1.3420000000000001</v>
      </c>
      <c r="Z631">
        <v>1.3420000000000001</v>
      </c>
    </row>
    <row r="632" spans="1:26" x14ac:dyDescent="0.25">
      <c r="A632" t="s">
        <v>156</v>
      </c>
      <c r="B632">
        <v>2</v>
      </c>
      <c r="C632" t="s">
        <v>798</v>
      </c>
      <c r="D632" t="s">
        <v>5070</v>
      </c>
      <c r="E632">
        <v>0</v>
      </c>
      <c r="F632">
        <v>0</v>
      </c>
      <c r="G632">
        <v>0</v>
      </c>
      <c r="H632">
        <v>0</v>
      </c>
      <c r="I632">
        <v>0</v>
      </c>
      <c r="J632">
        <v>0</v>
      </c>
      <c r="K632">
        <v>0</v>
      </c>
      <c r="L632">
        <v>0</v>
      </c>
      <c r="M632">
        <v>0</v>
      </c>
      <c r="N632">
        <v>0</v>
      </c>
      <c r="O632">
        <v>0</v>
      </c>
      <c r="P632">
        <v>0</v>
      </c>
      <c r="Q632">
        <v>0</v>
      </c>
      <c r="R632">
        <v>0</v>
      </c>
      <c r="S632" t="s">
        <v>7</v>
      </c>
      <c r="T632" t="s">
        <v>7</v>
      </c>
      <c r="U632" t="s">
        <v>70</v>
      </c>
      <c r="V632">
        <v>6</v>
      </c>
      <c r="W632" t="s">
        <v>4465</v>
      </c>
      <c r="X632">
        <v>0</v>
      </c>
      <c r="Y632">
        <v>1.0629999999999999</v>
      </c>
      <c r="Z632">
        <v>1.0629999999999999</v>
      </c>
    </row>
    <row r="633" spans="1:26" x14ac:dyDescent="0.25">
      <c r="A633" t="s">
        <v>156</v>
      </c>
      <c r="B633">
        <v>2</v>
      </c>
      <c r="C633" t="s">
        <v>799</v>
      </c>
      <c r="D633" t="s">
        <v>5070</v>
      </c>
      <c r="E633">
        <v>33</v>
      </c>
      <c r="F633">
        <v>32</v>
      </c>
      <c r="G633">
        <v>34</v>
      </c>
      <c r="H633">
        <v>33</v>
      </c>
      <c r="I633">
        <v>32</v>
      </c>
      <c r="J633">
        <v>33</v>
      </c>
      <c r="K633">
        <v>0</v>
      </c>
      <c r="L633">
        <v>0</v>
      </c>
      <c r="M633">
        <v>0</v>
      </c>
      <c r="N633">
        <v>0</v>
      </c>
      <c r="O633">
        <v>0</v>
      </c>
      <c r="P633">
        <v>0</v>
      </c>
      <c r="Q633">
        <v>3.2833333333333337</v>
      </c>
      <c r="R633">
        <v>4.3219173333333325</v>
      </c>
      <c r="S633" t="s">
        <v>5</v>
      </c>
      <c r="T633" t="s">
        <v>78</v>
      </c>
      <c r="U633" t="s">
        <v>70</v>
      </c>
      <c r="V633">
        <v>5</v>
      </c>
      <c r="W633" t="s">
        <v>4465</v>
      </c>
      <c r="X633">
        <v>0.86438346666666654</v>
      </c>
      <c r="Y633">
        <v>0</v>
      </c>
      <c r="Z633">
        <v>4.3219173333333325</v>
      </c>
    </row>
    <row r="634" spans="1:26" x14ac:dyDescent="0.25">
      <c r="A634" t="s">
        <v>156</v>
      </c>
      <c r="B634">
        <v>2</v>
      </c>
      <c r="C634" t="s">
        <v>800</v>
      </c>
      <c r="D634" t="s">
        <v>5070</v>
      </c>
      <c r="E634">
        <v>0</v>
      </c>
      <c r="F634">
        <v>0</v>
      </c>
      <c r="G634">
        <v>0</v>
      </c>
      <c r="H634">
        <v>0</v>
      </c>
      <c r="I634">
        <v>0</v>
      </c>
      <c r="J634">
        <v>0</v>
      </c>
      <c r="K634">
        <v>0</v>
      </c>
      <c r="L634">
        <v>0</v>
      </c>
      <c r="M634">
        <v>0</v>
      </c>
      <c r="N634">
        <v>0</v>
      </c>
      <c r="O634">
        <v>0</v>
      </c>
      <c r="P634">
        <v>0</v>
      </c>
      <c r="Q634">
        <v>0</v>
      </c>
      <c r="R634">
        <v>0</v>
      </c>
      <c r="S634" t="s">
        <v>7</v>
      </c>
      <c r="T634" t="s">
        <v>7</v>
      </c>
      <c r="U634" t="s">
        <v>70</v>
      </c>
      <c r="V634">
        <v>6</v>
      </c>
      <c r="W634" t="s">
        <v>4465</v>
      </c>
      <c r="X634">
        <v>0</v>
      </c>
      <c r="Y634">
        <v>1.5069999999999999</v>
      </c>
      <c r="Z634">
        <v>1.5069999999999999</v>
      </c>
    </row>
    <row r="635" spans="1:26" x14ac:dyDescent="0.25">
      <c r="A635" t="s">
        <v>156</v>
      </c>
      <c r="B635">
        <v>2</v>
      </c>
      <c r="C635" t="s">
        <v>801</v>
      </c>
      <c r="D635" t="s">
        <v>5070</v>
      </c>
      <c r="E635">
        <v>0</v>
      </c>
      <c r="F635">
        <v>0</v>
      </c>
      <c r="G635">
        <v>0</v>
      </c>
      <c r="H635">
        <v>0</v>
      </c>
      <c r="I635">
        <v>0</v>
      </c>
      <c r="J635">
        <v>0</v>
      </c>
      <c r="K635">
        <v>0</v>
      </c>
      <c r="L635">
        <v>0</v>
      </c>
      <c r="M635">
        <v>0</v>
      </c>
      <c r="N635">
        <v>0</v>
      </c>
      <c r="O635">
        <v>0</v>
      </c>
      <c r="P635">
        <v>0</v>
      </c>
      <c r="Q635">
        <v>0</v>
      </c>
      <c r="R635">
        <v>0</v>
      </c>
      <c r="S635" t="s">
        <v>7</v>
      </c>
      <c r="T635" t="s">
        <v>7</v>
      </c>
      <c r="U635" t="s">
        <v>70</v>
      </c>
      <c r="V635">
        <v>6</v>
      </c>
      <c r="W635" t="s">
        <v>4465</v>
      </c>
      <c r="X635">
        <v>0</v>
      </c>
      <c r="Y635">
        <v>1.4530000000000001</v>
      </c>
      <c r="Z635">
        <v>1.4530000000000001</v>
      </c>
    </row>
    <row r="636" spans="1:26" x14ac:dyDescent="0.25">
      <c r="A636" t="s">
        <v>156</v>
      </c>
      <c r="B636">
        <v>2</v>
      </c>
      <c r="C636" t="s">
        <v>802</v>
      </c>
      <c r="D636" t="s">
        <v>5070</v>
      </c>
      <c r="E636">
        <v>0</v>
      </c>
      <c r="F636">
        <v>0</v>
      </c>
      <c r="G636">
        <v>0</v>
      </c>
      <c r="H636">
        <v>0</v>
      </c>
      <c r="I636">
        <v>0</v>
      </c>
      <c r="J636">
        <v>0</v>
      </c>
      <c r="K636">
        <v>0</v>
      </c>
      <c r="L636">
        <v>0</v>
      </c>
      <c r="M636">
        <v>0</v>
      </c>
      <c r="N636">
        <v>0</v>
      </c>
      <c r="O636">
        <v>0</v>
      </c>
      <c r="P636">
        <v>0</v>
      </c>
      <c r="Q636">
        <v>0</v>
      </c>
      <c r="R636">
        <v>0</v>
      </c>
      <c r="S636" t="s">
        <v>7</v>
      </c>
      <c r="T636" t="s">
        <v>7</v>
      </c>
      <c r="U636" t="s">
        <v>70</v>
      </c>
      <c r="V636">
        <v>6</v>
      </c>
      <c r="W636" t="s">
        <v>4465</v>
      </c>
      <c r="X636">
        <v>0</v>
      </c>
      <c r="Y636">
        <v>3.9449999999999998</v>
      </c>
      <c r="Z636">
        <v>3.9449999999999998</v>
      </c>
    </row>
    <row r="637" spans="1:26" x14ac:dyDescent="0.25">
      <c r="A637" t="s">
        <v>156</v>
      </c>
      <c r="B637">
        <v>2</v>
      </c>
      <c r="C637" t="s">
        <v>803</v>
      </c>
      <c r="D637" t="s">
        <v>5070</v>
      </c>
      <c r="E637">
        <v>0</v>
      </c>
      <c r="F637">
        <v>0</v>
      </c>
      <c r="G637">
        <v>0</v>
      </c>
      <c r="H637">
        <v>0</v>
      </c>
      <c r="I637">
        <v>0</v>
      </c>
      <c r="J637">
        <v>0</v>
      </c>
      <c r="K637">
        <v>0</v>
      </c>
      <c r="L637">
        <v>0</v>
      </c>
      <c r="M637">
        <v>0</v>
      </c>
      <c r="N637">
        <v>0</v>
      </c>
      <c r="O637">
        <v>0</v>
      </c>
      <c r="P637">
        <v>0</v>
      </c>
      <c r="Q637">
        <v>0</v>
      </c>
      <c r="R637">
        <v>0</v>
      </c>
      <c r="S637" t="s">
        <v>7</v>
      </c>
      <c r="T637" t="s">
        <v>7</v>
      </c>
      <c r="U637" t="s">
        <v>70</v>
      </c>
      <c r="V637">
        <v>6</v>
      </c>
      <c r="W637" t="s">
        <v>4465</v>
      </c>
      <c r="X637">
        <v>0</v>
      </c>
      <c r="Y637">
        <v>1.7729999999999999</v>
      </c>
      <c r="Z637">
        <v>1.7729999999999999</v>
      </c>
    </row>
    <row r="638" spans="1:26" x14ac:dyDescent="0.25">
      <c r="A638" t="s">
        <v>156</v>
      </c>
      <c r="B638">
        <v>2</v>
      </c>
      <c r="C638" t="s">
        <v>804</v>
      </c>
      <c r="D638" t="s">
        <v>5070</v>
      </c>
      <c r="E638">
        <v>0</v>
      </c>
      <c r="F638">
        <v>0</v>
      </c>
      <c r="G638">
        <v>0</v>
      </c>
      <c r="H638">
        <v>0</v>
      </c>
      <c r="I638">
        <v>0</v>
      </c>
      <c r="J638">
        <v>0</v>
      </c>
      <c r="K638">
        <v>0</v>
      </c>
      <c r="L638">
        <v>0</v>
      </c>
      <c r="M638">
        <v>0</v>
      </c>
      <c r="N638">
        <v>0</v>
      </c>
      <c r="O638">
        <v>0</v>
      </c>
      <c r="P638">
        <v>0</v>
      </c>
      <c r="Q638">
        <v>0</v>
      </c>
      <c r="R638">
        <v>0</v>
      </c>
      <c r="S638" t="s">
        <v>7</v>
      </c>
      <c r="T638" t="s">
        <v>7</v>
      </c>
      <c r="U638" t="s">
        <v>70</v>
      </c>
      <c r="V638">
        <v>6</v>
      </c>
      <c r="W638" t="s">
        <v>4465</v>
      </c>
      <c r="X638">
        <v>0</v>
      </c>
      <c r="Y638">
        <v>1.784</v>
      </c>
      <c r="Z638">
        <v>1.784</v>
      </c>
    </row>
    <row r="639" spans="1:26" x14ac:dyDescent="0.25">
      <c r="A639" t="s">
        <v>156</v>
      </c>
      <c r="B639">
        <v>2</v>
      </c>
      <c r="C639" t="s">
        <v>805</v>
      </c>
      <c r="D639" t="s">
        <v>5070</v>
      </c>
      <c r="E639">
        <v>0</v>
      </c>
      <c r="F639">
        <v>0</v>
      </c>
      <c r="G639">
        <v>0</v>
      </c>
      <c r="H639">
        <v>0</v>
      </c>
      <c r="I639">
        <v>0</v>
      </c>
      <c r="J639">
        <v>0</v>
      </c>
      <c r="K639">
        <v>0</v>
      </c>
      <c r="L639">
        <v>0</v>
      </c>
      <c r="M639">
        <v>0</v>
      </c>
      <c r="N639">
        <v>0</v>
      </c>
      <c r="O639">
        <v>0</v>
      </c>
      <c r="P639">
        <v>0</v>
      </c>
      <c r="Q639">
        <v>0</v>
      </c>
      <c r="R639">
        <v>0</v>
      </c>
      <c r="S639" t="s">
        <v>7</v>
      </c>
      <c r="T639" t="s">
        <v>7</v>
      </c>
      <c r="U639" t="s">
        <v>70</v>
      </c>
      <c r="V639">
        <v>6</v>
      </c>
      <c r="W639" t="s">
        <v>4466</v>
      </c>
      <c r="X639">
        <v>0</v>
      </c>
      <c r="Y639">
        <v>4.8479999999999999</v>
      </c>
      <c r="Z639">
        <v>4.8479999999999999</v>
      </c>
    </row>
    <row r="640" spans="1:26" x14ac:dyDescent="0.25">
      <c r="A640" t="s">
        <v>156</v>
      </c>
      <c r="B640">
        <v>2</v>
      </c>
      <c r="C640" t="s">
        <v>806</v>
      </c>
      <c r="D640" t="s">
        <v>5070</v>
      </c>
      <c r="E640">
        <v>0</v>
      </c>
      <c r="F640">
        <v>0</v>
      </c>
      <c r="G640">
        <v>0</v>
      </c>
      <c r="H640">
        <v>0</v>
      </c>
      <c r="I640">
        <v>0</v>
      </c>
      <c r="J640">
        <v>0</v>
      </c>
      <c r="K640">
        <v>0</v>
      </c>
      <c r="L640">
        <v>0</v>
      </c>
      <c r="M640">
        <v>0</v>
      </c>
      <c r="N640">
        <v>0</v>
      </c>
      <c r="O640">
        <v>0</v>
      </c>
      <c r="P640">
        <v>0</v>
      </c>
      <c r="Q640">
        <v>0</v>
      </c>
      <c r="R640">
        <v>0</v>
      </c>
      <c r="S640" t="s">
        <v>7</v>
      </c>
      <c r="T640" t="s">
        <v>7</v>
      </c>
      <c r="U640" t="s">
        <v>70</v>
      </c>
      <c r="V640">
        <v>6</v>
      </c>
      <c r="W640" t="s">
        <v>4466</v>
      </c>
      <c r="X640">
        <v>0</v>
      </c>
      <c r="Y640">
        <v>3.9089999999999998</v>
      </c>
      <c r="Z640">
        <v>3.9089999999999998</v>
      </c>
    </row>
    <row r="641" spans="1:26" x14ac:dyDescent="0.25">
      <c r="A641" t="s">
        <v>156</v>
      </c>
      <c r="B641">
        <v>2</v>
      </c>
      <c r="C641" t="s">
        <v>807</v>
      </c>
      <c r="D641" t="s">
        <v>5070</v>
      </c>
      <c r="E641">
        <v>0</v>
      </c>
      <c r="F641">
        <v>0</v>
      </c>
      <c r="G641">
        <v>0</v>
      </c>
      <c r="H641">
        <v>0</v>
      </c>
      <c r="I641">
        <v>0</v>
      </c>
      <c r="J641">
        <v>0</v>
      </c>
      <c r="K641">
        <v>0</v>
      </c>
      <c r="L641">
        <v>0</v>
      </c>
      <c r="M641">
        <v>0</v>
      </c>
      <c r="N641">
        <v>0</v>
      </c>
      <c r="O641">
        <v>0</v>
      </c>
      <c r="P641">
        <v>0</v>
      </c>
      <c r="Q641">
        <v>0</v>
      </c>
      <c r="R641">
        <v>0</v>
      </c>
      <c r="S641" t="s">
        <v>7</v>
      </c>
      <c r="T641" t="s">
        <v>7</v>
      </c>
      <c r="U641" t="s">
        <v>70</v>
      </c>
      <c r="V641">
        <v>8</v>
      </c>
      <c r="W641" t="s">
        <v>4466</v>
      </c>
      <c r="X641">
        <v>0</v>
      </c>
      <c r="Y641">
        <v>7.0010000000000003</v>
      </c>
      <c r="Z641">
        <v>7.0010000000000003</v>
      </c>
    </row>
    <row r="642" spans="1:26" x14ac:dyDescent="0.25">
      <c r="A642" t="s">
        <v>156</v>
      </c>
      <c r="B642">
        <v>2</v>
      </c>
      <c r="C642" t="s">
        <v>808</v>
      </c>
      <c r="D642" t="s">
        <v>5070</v>
      </c>
      <c r="E642">
        <v>0</v>
      </c>
      <c r="F642">
        <v>0</v>
      </c>
      <c r="G642">
        <v>0</v>
      </c>
      <c r="H642">
        <v>0</v>
      </c>
      <c r="I642">
        <v>0</v>
      </c>
      <c r="J642">
        <v>0</v>
      </c>
      <c r="K642">
        <v>0</v>
      </c>
      <c r="L642">
        <v>0</v>
      </c>
      <c r="M642">
        <v>0</v>
      </c>
      <c r="N642">
        <v>0</v>
      </c>
      <c r="O642">
        <v>0</v>
      </c>
      <c r="P642">
        <v>0</v>
      </c>
      <c r="Q642">
        <v>0</v>
      </c>
      <c r="R642">
        <v>0</v>
      </c>
      <c r="S642" t="s">
        <v>7</v>
      </c>
      <c r="T642" t="s">
        <v>7</v>
      </c>
      <c r="U642" t="s">
        <v>70</v>
      </c>
      <c r="V642">
        <v>6</v>
      </c>
      <c r="W642" t="s">
        <v>4466</v>
      </c>
      <c r="X642">
        <v>0</v>
      </c>
      <c r="Y642">
        <v>2.839</v>
      </c>
      <c r="Z642">
        <v>2.839</v>
      </c>
    </row>
    <row r="643" spans="1:26" x14ac:dyDescent="0.25">
      <c r="A643" t="s">
        <v>156</v>
      </c>
      <c r="B643">
        <v>2</v>
      </c>
      <c r="C643" t="s">
        <v>809</v>
      </c>
      <c r="D643" t="s">
        <v>5070</v>
      </c>
      <c r="E643">
        <v>0</v>
      </c>
      <c r="F643">
        <v>0</v>
      </c>
      <c r="G643">
        <v>0</v>
      </c>
      <c r="H643">
        <v>0</v>
      </c>
      <c r="I643">
        <v>0</v>
      </c>
      <c r="J643">
        <v>0</v>
      </c>
      <c r="K643">
        <v>0</v>
      </c>
      <c r="L643">
        <v>0</v>
      </c>
      <c r="M643">
        <v>0</v>
      </c>
      <c r="N643">
        <v>0</v>
      </c>
      <c r="O643">
        <v>0</v>
      </c>
      <c r="P643">
        <v>0</v>
      </c>
      <c r="Q643">
        <v>0</v>
      </c>
      <c r="R643">
        <v>0</v>
      </c>
      <c r="S643" t="s">
        <v>7</v>
      </c>
      <c r="T643" t="s">
        <v>7</v>
      </c>
      <c r="U643" t="s">
        <v>70</v>
      </c>
      <c r="V643">
        <v>6</v>
      </c>
      <c r="W643" t="s">
        <v>4466</v>
      </c>
      <c r="X643">
        <v>0</v>
      </c>
      <c r="Y643">
        <v>3.5539999999999998</v>
      </c>
      <c r="Z643">
        <v>3.5539999999999998</v>
      </c>
    </row>
    <row r="644" spans="1:26" x14ac:dyDescent="0.25">
      <c r="A644" t="s">
        <v>156</v>
      </c>
      <c r="B644">
        <v>2</v>
      </c>
      <c r="C644" t="s">
        <v>810</v>
      </c>
      <c r="D644" t="s">
        <v>5070</v>
      </c>
      <c r="E644">
        <v>34</v>
      </c>
      <c r="F644">
        <v>33</v>
      </c>
      <c r="G644">
        <v>36</v>
      </c>
      <c r="H644">
        <v>35</v>
      </c>
      <c r="I644">
        <v>33</v>
      </c>
      <c r="J644">
        <v>37</v>
      </c>
      <c r="K644">
        <v>0</v>
      </c>
      <c r="L644">
        <v>0</v>
      </c>
      <c r="M644">
        <v>0</v>
      </c>
      <c r="N644">
        <v>0</v>
      </c>
      <c r="O644">
        <v>0</v>
      </c>
      <c r="P644">
        <v>0</v>
      </c>
      <c r="Q644">
        <v>3.4666666666666663</v>
      </c>
      <c r="R644">
        <v>4.5632426666666666</v>
      </c>
      <c r="S644" t="s">
        <v>5</v>
      </c>
      <c r="T644" t="s">
        <v>78</v>
      </c>
      <c r="U644" t="s">
        <v>70</v>
      </c>
      <c r="V644">
        <v>5</v>
      </c>
      <c r="W644" t="s">
        <v>4466</v>
      </c>
      <c r="X644">
        <v>0.91264853333333329</v>
      </c>
      <c r="Y644">
        <v>0</v>
      </c>
      <c r="Z644">
        <v>4.5632426666666666</v>
      </c>
    </row>
    <row r="645" spans="1:26" x14ac:dyDescent="0.25">
      <c r="A645" t="s">
        <v>156</v>
      </c>
      <c r="B645">
        <v>2</v>
      </c>
      <c r="C645" t="s">
        <v>811</v>
      </c>
      <c r="D645" t="s">
        <v>5070</v>
      </c>
      <c r="E645">
        <v>0</v>
      </c>
      <c r="F645">
        <v>0</v>
      </c>
      <c r="G645">
        <v>0</v>
      </c>
      <c r="H645">
        <v>0</v>
      </c>
      <c r="I645">
        <v>0</v>
      </c>
      <c r="J645">
        <v>0</v>
      </c>
      <c r="K645">
        <v>0</v>
      </c>
      <c r="L645">
        <v>0</v>
      </c>
      <c r="M645">
        <v>0</v>
      </c>
      <c r="N645">
        <v>0</v>
      </c>
      <c r="O645">
        <v>0</v>
      </c>
      <c r="P645">
        <v>0</v>
      </c>
      <c r="Q645">
        <v>0</v>
      </c>
      <c r="R645">
        <v>0</v>
      </c>
      <c r="S645" t="s">
        <v>7</v>
      </c>
      <c r="T645" t="s">
        <v>7</v>
      </c>
      <c r="U645" t="s">
        <v>70</v>
      </c>
      <c r="V645">
        <v>6</v>
      </c>
      <c r="W645" t="s">
        <v>4466</v>
      </c>
      <c r="X645">
        <v>0</v>
      </c>
      <c r="Y645">
        <v>3.06</v>
      </c>
      <c r="Z645">
        <v>3.06</v>
      </c>
    </row>
    <row r="646" spans="1:26" x14ac:dyDescent="0.25">
      <c r="A646" t="s">
        <v>156</v>
      </c>
      <c r="B646">
        <v>2</v>
      </c>
      <c r="C646" t="s">
        <v>812</v>
      </c>
      <c r="D646" t="s">
        <v>5070</v>
      </c>
      <c r="E646">
        <v>0</v>
      </c>
      <c r="F646">
        <v>0</v>
      </c>
      <c r="G646">
        <v>0</v>
      </c>
      <c r="H646">
        <v>0</v>
      </c>
      <c r="I646">
        <v>0</v>
      </c>
      <c r="J646">
        <v>0</v>
      </c>
      <c r="K646">
        <v>0</v>
      </c>
      <c r="L646">
        <v>0</v>
      </c>
      <c r="M646">
        <v>0</v>
      </c>
      <c r="N646">
        <v>0</v>
      </c>
      <c r="O646">
        <v>0</v>
      </c>
      <c r="P646">
        <v>0</v>
      </c>
      <c r="Q646">
        <v>0</v>
      </c>
      <c r="R646">
        <v>0</v>
      </c>
      <c r="S646" t="s">
        <v>7</v>
      </c>
      <c r="T646" t="s">
        <v>7</v>
      </c>
      <c r="U646" t="s">
        <v>70</v>
      </c>
      <c r="V646">
        <v>6</v>
      </c>
      <c r="W646" t="s">
        <v>4466</v>
      </c>
      <c r="X646">
        <v>0</v>
      </c>
      <c r="Y646">
        <v>3.9220000000000002</v>
      </c>
      <c r="Z646">
        <v>3.9220000000000002</v>
      </c>
    </row>
    <row r="647" spans="1:26" x14ac:dyDescent="0.25">
      <c r="A647" t="s">
        <v>156</v>
      </c>
      <c r="B647">
        <v>2</v>
      </c>
      <c r="C647" t="s">
        <v>813</v>
      </c>
      <c r="D647" t="s">
        <v>5070</v>
      </c>
      <c r="E647">
        <v>0</v>
      </c>
      <c r="F647">
        <v>0</v>
      </c>
      <c r="G647">
        <v>0</v>
      </c>
      <c r="H647">
        <v>0</v>
      </c>
      <c r="I647">
        <v>0</v>
      </c>
      <c r="J647">
        <v>0</v>
      </c>
      <c r="K647">
        <v>0</v>
      </c>
      <c r="L647">
        <v>0</v>
      </c>
      <c r="M647">
        <v>0</v>
      </c>
      <c r="N647">
        <v>0</v>
      </c>
      <c r="O647">
        <v>0</v>
      </c>
      <c r="P647">
        <v>0</v>
      </c>
      <c r="Q647">
        <v>0</v>
      </c>
      <c r="R647">
        <v>0</v>
      </c>
      <c r="S647" t="s">
        <v>7</v>
      </c>
      <c r="T647" t="s">
        <v>7</v>
      </c>
      <c r="U647" t="s">
        <v>70</v>
      </c>
      <c r="V647">
        <v>6</v>
      </c>
      <c r="W647" t="s">
        <v>4466</v>
      </c>
      <c r="X647">
        <v>0</v>
      </c>
      <c r="Y647">
        <v>0.35099999999999998</v>
      </c>
      <c r="Z647">
        <v>0.35099999999999998</v>
      </c>
    </row>
    <row r="648" spans="1:26" x14ac:dyDescent="0.25">
      <c r="A648" t="s">
        <v>156</v>
      </c>
      <c r="B648">
        <v>2</v>
      </c>
      <c r="C648" t="s">
        <v>814</v>
      </c>
      <c r="D648" t="s">
        <v>5070</v>
      </c>
      <c r="E648">
        <v>0</v>
      </c>
      <c r="F648">
        <v>0</v>
      </c>
      <c r="G648">
        <v>0</v>
      </c>
      <c r="H648">
        <v>0</v>
      </c>
      <c r="I648">
        <v>0</v>
      </c>
      <c r="J648">
        <v>0</v>
      </c>
      <c r="K648">
        <v>0</v>
      </c>
      <c r="L648">
        <v>0</v>
      </c>
      <c r="M648">
        <v>0</v>
      </c>
      <c r="N648">
        <v>0</v>
      </c>
      <c r="O648">
        <v>0</v>
      </c>
      <c r="P648">
        <v>0</v>
      </c>
      <c r="Q648">
        <v>0</v>
      </c>
      <c r="R648">
        <v>0</v>
      </c>
      <c r="S648" t="s">
        <v>7</v>
      </c>
      <c r="T648" t="s">
        <v>110</v>
      </c>
      <c r="U648" t="s">
        <v>70</v>
      </c>
      <c r="V648">
        <v>6</v>
      </c>
      <c r="W648" t="s">
        <v>4466</v>
      </c>
      <c r="X648">
        <v>0</v>
      </c>
      <c r="Y648">
        <v>0.88600000000000001</v>
      </c>
      <c r="Z648">
        <v>0.88600000000000001</v>
      </c>
    </row>
    <row r="649" spans="1:26" x14ac:dyDescent="0.25">
      <c r="A649" t="s">
        <v>156</v>
      </c>
      <c r="B649">
        <v>2</v>
      </c>
      <c r="C649" t="s">
        <v>815</v>
      </c>
      <c r="D649" t="s">
        <v>5070</v>
      </c>
      <c r="E649">
        <v>0</v>
      </c>
      <c r="F649">
        <v>0</v>
      </c>
      <c r="G649">
        <v>0</v>
      </c>
      <c r="H649">
        <v>0</v>
      </c>
      <c r="I649">
        <v>0</v>
      </c>
      <c r="J649">
        <v>0</v>
      </c>
      <c r="K649">
        <v>0</v>
      </c>
      <c r="L649">
        <v>0</v>
      </c>
      <c r="M649">
        <v>0</v>
      </c>
      <c r="N649">
        <v>0</v>
      </c>
      <c r="O649">
        <v>0</v>
      </c>
      <c r="P649">
        <v>0</v>
      </c>
      <c r="Q649">
        <v>0</v>
      </c>
      <c r="R649">
        <v>0</v>
      </c>
      <c r="S649" t="s">
        <v>7</v>
      </c>
      <c r="T649" t="s">
        <v>7</v>
      </c>
      <c r="U649" t="s">
        <v>70</v>
      </c>
      <c r="V649">
        <v>6</v>
      </c>
      <c r="W649" t="s">
        <v>4466</v>
      </c>
      <c r="X649">
        <v>0</v>
      </c>
      <c r="Y649">
        <v>0.36599999999999999</v>
      </c>
      <c r="Z649">
        <v>0.36599999999999999</v>
      </c>
    </row>
    <row r="650" spans="1:26" x14ac:dyDescent="0.25">
      <c r="A650" t="s">
        <v>156</v>
      </c>
      <c r="B650">
        <v>2</v>
      </c>
      <c r="C650" t="s">
        <v>816</v>
      </c>
      <c r="D650" t="s">
        <v>5070</v>
      </c>
      <c r="E650">
        <v>49</v>
      </c>
      <c r="F650">
        <v>86</v>
      </c>
      <c r="G650">
        <v>94</v>
      </c>
      <c r="H650">
        <v>48</v>
      </c>
      <c r="I650">
        <v>88</v>
      </c>
      <c r="J650">
        <v>92</v>
      </c>
      <c r="K650">
        <v>0</v>
      </c>
      <c r="L650">
        <v>0</v>
      </c>
      <c r="M650">
        <v>0</v>
      </c>
      <c r="N650">
        <v>0</v>
      </c>
      <c r="O650">
        <v>0</v>
      </c>
      <c r="P650">
        <v>0</v>
      </c>
      <c r="Q650">
        <v>7.6166666666666671</v>
      </c>
      <c r="R650">
        <v>10.025970666666666</v>
      </c>
      <c r="S650" t="s">
        <v>6</v>
      </c>
      <c r="T650" t="s">
        <v>2676</v>
      </c>
      <c r="U650" t="s">
        <v>70</v>
      </c>
      <c r="V650">
        <v>15</v>
      </c>
      <c r="W650" t="s">
        <v>4467</v>
      </c>
      <c r="X650">
        <v>0.66839804444444439</v>
      </c>
      <c r="Y650">
        <v>0</v>
      </c>
      <c r="Z650">
        <v>10.025970666666666</v>
      </c>
    </row>
    <row r="651" spans="1:26" x14ac:dyDescent="0.25">
      <c r="A651" t="s">
        <v>156</v>
      </c>
      <c r="B651">
        <v>2</v>
      </c>
      <c r="C651" t="s">
        <v>818</v>
      </c>
      <c r="D651" t="s">
        <v>5070</v>
      </c>
      <c r="E651">
        <v>0</v>
      </c>
      <c r="F651">
        <v>0</v>
      </c>
      <c r="G651">
        <v>0</v>
      </c>
      <c r="H651">
        <v>0</v>
      </c>
      <c r="I651">
        <v>0</v>
      </c>
      <c r="J651">
        <v>0</v>
      </c>
      <c r="K651">
        <v>0</v>
      </c>
      <c r="L651">
        <v>0</v>
      </c>
      <c r="M651">
        <v>0</v>
      </c>
      <c r="N651">
        <v>0</v>
      </c>
      <c r="O651">
        <v>0</v>
      </c>
      <c r="P651">
        <v>0</v>
      </c>
      <c r="Q651">
        <v>0</v>
      </c>
      <c r="R651">
        <v>0</v>
      </c>
      <c r="S651" t="s">
        <v>10</v>
      </c>
      <c r="T651" t="s">
        <v>10</v>
      </c>
      <c r="U651" t="s">
        <v>302</v>
      </c>
      <c r="V651">
        <v>0</v>
      </c>
      <c r="W651" t="s">
        <v>4467</v>
      </c>
      <c r="X651">
        <v>0</v>
      </c>
      <c r="Y651">
        <v>0</v>
      </c>
      <c r="Z651">
        <v>0</v>
      </c>
    </row>
    <row r="652" spans="1:26" x14ac:dyDescent="0.25">
      <c r="A652" t="s">
        <v>156</v>
      </c>
      <c r="B652">
        <v>2</v>
      </c>
      <c r="C652" t="s">
        <v>819</v>
      </c>
      <c r="D652" t="s">
        <v>5070</v>
      </c>
      <c r="E652">
        <v>91</v>
      </c>
      <c r="F652">
        <v>85</v>
      </c>
      <c r="G652">
        <v>86</v>
      </c>
      <c r="H652">
        <v>67</v>
      </c>
      <c r="I652">
        <v>84</v>
      </c>
      <c r="J652">
        <v>86</v>
      </c>
      <c r="K652">
        <v>0</v>
      </c>
      <c r="L652">
        <v>0</v>
      </c>
      <c r="M652">
        <v>0</v>
      </c>
      <c r="N652">
        <v>0</v>
      </c>
      <c r="O652">
        <v>0</v>
      </c>
      <c r="P652">
        <v>0</v>
      </c>
      <c r="Q652">
        <v>8.3166666666666664</v>
      </c>
      <c r="R652">
        <v>10.947394666666668</v>
      </c>
      <c r="S652" t="s">
        <v>6</v>
      </c>
      <c r="T652" t="s">
        <v>2676</v>
      </c>
      <c r="U652" t="s">
        <v>70</v>
      </c>
      <c r="V652">
        <v>15</v>
      </c>
      <c r="W652" t="s">
        <v>4467</v>
      </c>
      <c r="X652">
        <v>0.72982631111111118</v>
      </c>
      <c r="Y652">
        <v>0</v>
      </c>
      <c r="Z652">
        <v>10.947394666666668</v>
      </c>
    </row>
    <row r="653" spans="1:26" x14ac:dyDescent="0.25">
      <c r="A653" t="s">
        <v>156</v>
      </c>
      <c r="B653">
        <v>2</v>
      </c>
      <c r="C653" t="s">
        <v>820</v>
      </c>
      <c r="D653" t="s">
        <v>5070</v>
      </c>
      <c r="E653">
        <v>0</v>
      </c>
      <c r="F653">
        <v>0</v>
      </c>
      <c r="G653">
        <v>0</v>
      </c>
      <c r="H653">
        <v>0</v>
      </c>
      <c r="I653">
        <v>0</v>
      </c>
      <c r="J653">
        <v>0</v>
      </c>
      <c r="K653">
        <v>0</v>
      </c>
      <c r="L653">
        <v>0</v>
      </c>
      <c r="M653">
        <v>0</v>
      </c>
      <c r="N653">
        <v>0</v>
      </c>
      <c r="O653">
        <v>0</v>
      </c>
      <c r="P653">
        <v>0</v>
      </c>
      <c r="Q653">
        <v>0</v>
      </c>
      <c r="R653">
        <v>0</v>
      </c>
      <c r="S653" t="s">
        <v>10</v>
      </c>
      <c r="T653" t="s">
        <v>10</v>
      </c>
      <c r="U653" t="s">
        <v>92</v>
      </c>
      <c r="V653">
        <v>0</v>
      </c>
      <c r="W653" t="s">
        <v>4467</v>
      </c>
      <c r="X653">
        <v>0</v>
      </c>
      <c r="Y653">
        <v>0</v>
      </c>
      <c r="Z653">
        <v>0</v>
      </c>
    </row>
    <row r="654" spans="1:26" x14ac:dyDescent="0.25">
      <c r="A654" t="s">
        <v>156</v>
      </c>
      <c r="B654">
        <v>2</v>
      </c>
      <c r="C654" t="s">
        <v>821</v>
      </c>
      <c r="D654" t="s">
        <v>5070</v>
      </c>
      <c r="E654">
        <v>0</v>
      </c>
      <c r="F654">
        <v>0</v>
      </c>
      <c r="G654">
        <v>0</v>
      </c>
      <c r="H654">
        <v>0</v>
      </c>
      <c r="I654">
        <v>0</v>
      </c>
      <c r="J654">
        <v>0</v>
      </c>
      <c r="K654">
        <v>0</v>
      </c>
      <c r="L654">
        <v>0</v>
      </c>
      <c r="M654">
        <v>0</v>
      </c>
      <c r="N654">
        <v>0</v>
      </c>
      <c r="O654">
        <v>0</v>
      </c>
      <c r="P654">
        <v>0</v>
      </c>
      <c r="Q654">
        <v>0</v>
      </c>
      <c r="R654">
        <v>0</v>
      </c>
      <c r="S654" t="s">
        <v>10</v>
      </c>
      <c r="T654" t="s">
        <v>10</v>
      </c>
      <c r="U654" t="s">
        <v>92</v>
      </c>
      <c r="V654">
        <v>0</v>
      </c>
      <c r="W654" t="s">
        <v>4467</v>
      </c>
      <c r="X654">
        <v>0</v>
      </c>
      <c r="Y654">
        <v>0</v>
      </c>
      <c r="Z654">
        <v>0</v>
      </c>
    </row>
    <row r="655" spans="1:26" x14ac:dyDescent="0.25">
      <c r="A655" t="s">
        <v>156</v>
      </c>
      <c r="B655">
        <v>2</v>
      </c>
      <c r="C655" t="s">
        <v>822</v>
      </c>
      <c r="D655" t="s">
        <v>5070</v>
      </c>
      <c r="E655">
        <v>0</v>
      </c>
      <c r="F655">
        <v>0</v>
      </c>
      <c r="G655">
        <v>0</v>
      </c>
      <c r="H655">
        <v>0</v>
      </c>
      <c r="I655">
        <v>0</v>
      </c>
      <c r="J655">
        <v>0</v>
      </c>
      <c r="K655">
        <v>0</v>
      </c>
      <c r="L655">
        <v>0</v>
      </c>
      <c r="M655">
        <v>0</v>
      </c>
      <c r="N655">
        <v>0</v>
      </c>
      <c r="O655">
        <v>0</v>
      </c>
      <c r="P655">
        <v>0</v>
      </c>
      <c r="Q655">
        <v>0</v>
      </c>
      <c r="R655">
        <v>0</v>
      </c>
      <c r="S655" t="s">
        <v>10</v>
      </c>
      <c r="T655" t="s">
        <v>10</v>
      </c>
      <c r="U655" t="s">
        <v>92</v>
      </c>
      <c r="V655">
        <v>0</v>
      </c>
      <c r="W655" t="s">
        <v>4467</v>
      </c>
      <c r="X655">
        <v>0</v>
      </c>
      <c r="Y655">
        <v>0</v>
      </c>
      <c r="Z655">
        <v>0</v>
      </c>
    </row>
    <row r="656" spans="1:26" x14ac:dyDescent="0.25">
      <c r="A656" t="s">
        <v>156</v>
      </c>
      <c r="B656">
        <v>2</v>
      </c>
      <c r="C656" t="s">
        <v>823</v>
      </c>
      <c r="D656" t="s">
        <v>5070</v>
      </c>
      <c r="E656">
        <v>87</v>
      </c>
      <c r="F656">
        <v>91</v>
      </c>
      <c r="G656">
        <v>93</v>
      </c>
      <c r="H656">
        <v>86</v>
      </c>
      <c r="I656">
        <v>89</v>
      </c>
      <c r="J656">
        <v>78</v>
      </c>
      <c r="K656">
        <v>0</v>
      </c>
      <c r="L656">
        <v>0</v>
      </c>
      <c r="M656">
        <v>0</v>
      </c>
      <c r="N656">
        <v>0</v>
      </c>
      <c r="O656">
        <v>0</v>
      </c>
      <c r="P656">
        <v>0</v>
      </c>
      <c r="Q656">
        <v>8.7333333333333325</v>
      </c>
      <c r="R656">
        <v>11.495861333333334</v>
      </c>
      <c r="S656" t="s">
        <v>6</v>
      </c>
      <c r="T656" t="s">
        <v>2676</v>
      </c>
      <c r="U656" t="s">
        <v>70</v>
      </c>
      <c r="V656">
        <v>15</v>
      </c>
      <c r="W656" t="s">
        <v>4467</v>
      </c>
      <c r="X656">
        <v>0.76639075555555558</v>
      </c>
      <c r="Y656">
        <v>0</v>
      </c>
      <c r="Z656">
        <v>11.495861333333334</v>
      </c>
    </row>
    <row r="657" spans="1:26" x14ac:dyDescent="0.25">
      <c r="A657" t="s">
        <v>156</v>
      </c>
      <c r="B657">
        <v>2</v>
      </c>
      <c r="C657" t="s">
        <v>824</v>
      </c>
      <c r="D657" t="s">
        <v>5070</v>
      </c>
      <c r="E657">
        <v>0</v>
      </c>
      <c r="F657">
        <v>0</v>
      </c>
      <c r="G657">
        <v>0</v>
      </c>
      <c r="H657">
        <v>0</v>
      </c>
      <c r="I657">
        <v>0</v>
      </c>
      <c r="J657">
        <v>0</v>
      </c>
      <c r="K657">
        <v>0</v>
      </c>
      <c r="L657">
        <v>0</v>
      </c>
      <c r="M657">
        <v>0</v>
      </c>
      <c r="N657">
        <v>0</v>
      </c>
      <c r="O657">
        <v>0</v>
      </c>
      <c r="P657">
        <v>0</v>
      </c>
      <c r="Q657">
        <v>0</v>
      </c>
      <c r="R657">
        <v>0</v>
      </c>
      <c r="S657" t="s">
        <v>10</v>
      </c>
      <c r="T657" t="s">
        <v>10</v>
      </c>
      <c r="U657" t="s">
        <v>92</v>
      </c>
      <c r="V657">
        <v>0</v>
      </c>
      <c r="W657" t="s">
        <v>4467</v>
      </c>
      <c r="X657">
        <v>0</v>
      </c>
      <c r="Y657">
        <v>0</v>
      </c>
      <c r="Z657">
        <v>0</v>
      </c>
    </row>
    <row r="658" spans="1:26" x14ac:dyDescent="0.25">
      <c r="A658" t="s">
        <v>156</v>
      </c>
      <c r="B658">
        <v>2</v>
      </c>
      <c r="C658" t="s">
        <v>825</v>
      </c>
      <c r="D658" t="s">
        <v>5070</v>
      </c>
      <c r="E658">
        <v>0</v>
      </c>
      <c r="F658">
        <v>0</v>
      </c>
      <c r="G658">
        <v>0</v>
      </c>
      <c r="H658">
        <v>0</v>
      </c>
      <c r="I658">
        <v>0</v>
      </c>
      <c r="J658">
        <v>0</v>
      </c>
      <c r="K658">
        <v>0</v>
      </c>
      <c r="L658">
        <v>0</v>
      </c>
      <c r="M658">
        <v>0</v>
      </c>
      <c r="N658">
        <v>0</v>
      </c>
      <c r="O658">
        <v>0</v>
      </c>
      <c r="P658">
        <v>0</v>
      </c>
      <c r="Q658">
        <v>0</v>
      </c>
      <c r="R658">
        <v>0</v>
      </c>
      <c r="S658" t="s">
        <v>10</v>
      </c>
      <c r="T658" t="s">
        <v>10</v>
      </c>
      <c r="U658" t="s">
        <v>92</v>
      </c>
      <c r="V658">
        <v>0</v>
      </c>
      <c r="W658" t="s">
        <v>4467</v>
      </c>
      <c r="X658">
        <v>0</v>
      </c>
      <c r="Y658">
        <v>0</v>
      </c>
      <c r="Z658">
        <v>0</v>
      </c>
    </row>
    <row r="659" spans="1:26" x14ac:dyDescent="0.25">
      <c r="A659" t="s">
        <v>156</v>
      </c>
      <c r="B659">
        <v>2</v>
      </c>
      <c r="C659" t="s">
        <v>826</v>
      </c>
      <c r="D659" t="s">
        <v>5070</v>
      </c>
      <c r="E659">
        <v>10</v>
      </c>
      <c r="F659">
        <v>20</v>
      </c>
      <c r="G659">
        <v>10</v>
      </c>
      <c r="H659">
        <v>10</v>
      </c>
      <c r="I659">
        <v>12</v>
      </c>
      <c r="J659">
        <v>10</v>
      </c>
      <c r="K659">
        <v>0</v>
      </c>
      <c r="L659">
        <v>0</v>
      </c>
      <c r="M659">
        <v>0</v>
      </c>
      <c r="N659">
        <v>0</v>
      </c>
      <c r="O659">
        <v>0</v>
      </c>
      <c r="P659">
        <v>0</v>
      </c>
      <c r="Q659">
        <v>1.2</v>
      </c>
      <c r="R659">
        <v>1.5795839999999999</v>
      </c>
      <c r="S659" t="s">
        <v>6</v>
      </c>
      <c r="T659" t="s">
        <v>2676</v>
      </c>
      <c r="U659" t="s">
        <v>100</v>
      </c>
      <c r="V659">
        <v>20</v>
      </c>
      <c r="W659" t="s">
        <v>4467</v>
      </c>
      <c r="X659">
        <v>7.8979199999999999E-2</v>
      </c>
      <c r="Y659">
        <v>0</v>
      </c>
      <c r="Z659">
        <v>1.5795840000000001</v>
      </c>
    </row>
    <row r="660" spans="1:26" x14ac:dyDescent="0.25">
      <c r="A660" t="s">
        <v>156</v>
      </c>
      <c r="B660">
        <v>2</v>
      </c>
      <c r="C660" t="s">
        <v>827</v>
      </c>
      <c r="D660" t="s">
        <v>5070</v>
      </c>
      <c r="E660">
        <v>99</v>
      </c>
      <c r="F660">
        <v>75</v>
      </c>
      <c r="G660">
        <v>79</v>
      </c>
      <c r="H660">
        <v>100</v>
      </c>
      <c r="I660">
        <v>68</v>
      </c>
      <c r="J660">
        <v>72</v>
      </c>
      <c r="K660">
        <v>0</v>
      </c>
      <c r="L660">
        <v>0</v>
      </c>
      <c r="M660">
        <v>0</v>
      </c>
      <c r="N660">
        <v>0</v>
      </c>
      <c r="O660">
        <v>0</v>
      </c>
      <c r="P660">
        <v>0</v>
      </c>
      <c r="Q660">
        <v>8.2166666666666668</v>
      </c>
      <c r="R660">
        <v>10.815762666666666</v>
      </c>
      <c r="S660" t="s">
        <v>6</v>
      </c>
      <c r="T660" t="s">
        <v>2676</v>
      </c>
      <c r="U660" t="s">
        <v>70</v>
      </c>
      <c r="V660">
        <v>15</v>
      </c>
      <c r="W660" t="s">
        <v>4467</v>
      </c>
      <c r="X660">
        <v>0.72105084444444445</v>
      </c>
      <c r="Y660">
        <v>0</v>
      </c>
      <c r="Z660">
        <v>10.815762666666666</v>
      </c>
    </row>
    <row r="661" spans="1:26" x14ac:dyDescent="0.25">
      <c r="A661" t="s">
        <v>156</v>
      </c>
      <c r="B661">
        <v>2</v>
      </c>
      <c r="C661" t="s">
        <v>829</v>
      </c>
      <c r="D661" t="s">
        <v>5070</v>
      </c>
      <c r="E661">
        <v>0</v>
      </c>
      <c r="F661">
        <v>0</v>
      </c>
      <c r="G661">
        <v>0</v>
      </c>
      <c r="H661">
        <v>0</v>
      </c>
      <c r="I661">
        <v>0</v>
      </c>
      <c r="J661">
        <v>0</v>
      </c>
      <c r="K661">
        <v>0</v>
      </c>
      <c r="L661">
        <v>0</v>
      </c>
      <c r="M661">
        <v>0</v>
      </c>
      <c r="N661">
        <v>0</v>
      </c>
      <c r="O661">
        <v>0</v>
      </c>
      <c r="P661">
        <v>0</v>
      </c>
      <c r="Q661">
        <v>0</v>
      </c>
      <c r="R661">
        <v>0</v>
      </c>
      <c r="S661" t="s">
        <v>7</v>
      </c>
      <c r="T661" t="s">
        <v>7</v>
      </c>
      <c r="U661" t="s">
        <v>70</v>
      </c>
      <c r="V661">
        <v>9.5</v>
      </c>
      <c r="W661" t="s">
        <v>4468</v>
      </c>
      <c r="X661">
        <v>0</v>
      </c>
      <c r="Y661">
        <v>3.8159999999999998</v>
      </c>
      <c r="Z661">
        <v>3.8159999999999998</v>
      </c>
    </row>
    <row r="662" spans="1:26" x14ac:dyDescent="0.25">
      <c r="A662" t="s">
        <v>156</v>
      </c>
      <c r="B662">
        <v>2</v>
      </c>
      <c r="C662" t="s">
        <v>830</v>
      </c>
      <c r="D662" t="s">
        <v>5070</v>
      </c>
      <c r="E662">
        <v>0</v>
      </c>
      <c r="F662">
        <v>0</v>
      </c>
      <c r="G662">
        <v>0</v>
      </c>
      <c r="H662">
        <v>0</v>
      </c>
      <c r="I662">
        <v>0</v>
      </c>
      <c r="J662">
        <v>0</v>
      </c>
      <c r="K662">
        <v>0</v>
      </c>
      <c r="L662">
        <v>0</v>
      </c>
      <c r="M662">
        <v>0</v>
      </c>
      <c r="N662">
        <v>0</v>
      </c>
      <c r="O662">
        <v>0</v>
      </c>
      <c r="P662">
        <v>0</v>
      </c>
      <c r="Q662">
        <v>0</v>
      </c>
      <c r="R662">
        <v>0</v>
      </c>
      <c r="S662" t="s">
        <v>7</v>
      </c>
      <c r="T662" t="s">
        <v>7</v>
      </c>
      <c r="U662" t="s">
        <v>70</v>
      </c>
      <c r="V662">
        <v>6</v>
      </c>
      <c r="W662" t="s">
        <v>4468</v>
      </c>
      <c r="X662">
        <v>0</v>
      </c>
      <c r="Y662">
        <v>1.9810000000000001</v>
      </c>
      <c r="Z662">
        <v>1.9810000000000001</v>
      </c>
    </row>
    <row r="663" spans="1:26" x14ac:dyDescent="0.25">
      <c r="A663" t="s">
        <v>156</v>
      </c>
      <c r="B663">
        <v>2</v>
      </c>
      <c r="C663" t="s">
        <v>831</v>
      </c>
      <c r="D663" t="s">
        <v>5070</v>
      </c>
      <c r="E663">
        <v>0</v>
      </c>
      <c r="F663">
        <v>0</v>
      </c>
      <c r="G663">
        <v>0</v>
      </c>
      <c r="H663">
        <v>0</v>
      </c>
      <c r="I663">
        <v>0</v>
      </c>
      <c r="J663">
        <v>0</v>
      </c>
      <c r="K663">
        <v>0</v>
      </c>
      <c r="L663">
        <v>0</v>
      </c>
      <c r="M663">
        <v>0</v>
      </c>
      <c r="N663">
        <v>0</v>
      </c>
      <c r="O663">
        <v>0</v>
      </c>
      <c r="P663">
        <v>0</v>
      </c>
      <c r="Q663">
        <v>0</v>
      </c>
      <c r="R663">
        <v>0</v>
      </c>
      <c r="S663" t="s">
        <v>7</v>
      </c>
      <c r="T663" t="s">
        <v>7</v>
      </c>
      <c r="U663" t="s">
        <v>70</v>
      </c>
      <c r="V663">
        <v>6</v>
      </c>
      <c r="W663" t="s">
        <v>4468</v>
      </c>
      <c r="X663">
        <v>0</v>
      </c>
      <c r="Y663">
        <v>4.2910000000000004</v>
      </c>
      <c r="Z663">
        <v>4.2910000000000004</v>
      </c>
    </row>
    <row r="664" spans="1:26" x14ac:dyDescent="0.25">
      <c r="A664" t="s">
        <v>156</v>
      </c>
      <c r="B664">
        <v>2</v>
      </c>
      <c r="C664" t="s">
        <v>832</v>
      </c>
      <c r="D664" t="s">
        <v>5070</v>
      </c>
      <c r="E664">
        <v>0</v>
      </c>
      <c r="F664">
        <v>0</v>
      </c>
      <c r="G664">
        <v>0</v>
      </c>
      <c r="H664">
        <v>0</v>
      </c>
      <c r="I664">
        <v>0</v>
      </c>
      <c r="J664">
        <v>0</v>
      </c>
      <c r="K664">
        <v>0</v>
      </c>
      <c r="L664">
        <v>0</v>
      </c>
      <c r="M664">
        <v>0</v>
      </c>
      <c r="N664">
        <v>0</v>
      </c>
      <c r="O664">
        <v>0</v>
      </c>
      <c r="P664">
        <v>0</v>
      </c>
      <c r="Q664">
        <v>0</v>
      </c>
      <c r="R664">
        <v>0</v>
      </c>
      <c r="S664" t="s">
        <v>7</v>
      </c>
      <c r="T664" t="s">
        <v>7</v>
      </c>
      <c r="U664" t="s">
        <v>70</v>
      </c>
      <c r="V664">
        <v>6</v>
      </c>
      <c r="W664" t="s">
        <v>4468</v>
      </c>
      <c r="X664">
        <v>0</v>
      </c>
      <c r="Y664">
        <v>1.679</v>
      </c>
      <c r="Z664">
        <v>1.679</v>
      </c>
    </row>
    <row r="665" spans="1:26" x14ac:dyDescent="0.25">
      <c r="A665" t="s">
        <v>156</v>
      </c>
      <c r="B665">
        <v>2</v>
      </c>
      <c r="C665" t="s">
        <v>833</v>
      </c>
      <c r="D665" t="s">
        <v>5070</v>
      </c>
      <c r="E665">
        <v>0</v>
      </c>
      <c r="F665">
        <v>0</v>
      </c>
      <c r="G665">
        <v>0</v>
      </c>
      <c r="H665">
        <v>0</v>
      </c>
      <c r="I665">
        <v>0</v>
      </c>
      <c r="J665">
        <v>0</v>
      </c>
      <c r="K665">
        <v>0</v>
      </c>
      <c r="L665">
        <v>0</v>
      </c>
      <c r="M665">
        <v>0</v>
      </c>
      <c r="N665">
        <v>0</v>
      </c>
      <c r="O665">
        <v>0</v>
      </c>
      <c r="P665">
        <v>0</v>
      </c>
      <c r="Q665">
        <v>0</v>
      </c>
      <c r="R665">
        <v>0</v>
      </c>
      <c r="S665" t="s">
        <v>7</v>
      </c>
      <c r="T665" t="s">
        <v>7</v>
      </c>
      <c r="U665" t="s">
        <v>70</v>
      </c>
      <c r="V665">
        <v>6</v>
      </c>
      <c r="W665" t="s">
        <v>4468</v>
      </c>
      <c r="X665">
        <v>0</v>
      </c>
      <c r="Y665">
        <v>3.8620000000000001</v>
      </c>
      <c r="Z665">
        <v>3.8620000000000001</v>
      </c>
    </row>
    <row r="666" spans="1:26" x14ac:dyDescent="0.25">
      <c r="A666" t="s">
        <v>156</v>
      </c>
      <c r="B666">
        <v>2</v>
      </c>
      <c r="C666" t="s">
        <v>834</v>
      </c>
      <c r="D666" t="s">
        <v>5070</v>
      </c>
      <c r="E666">
        <v>36</v>
      </c>
      <c r="F666">
        <v>33</v>
      </c>
      <c r="G666">
        <v>35</v>
      </c>
      <c r="H666">
        <v>36</v>
      </c>
      <c r="I666">
        <v>34</v>
      </c>
      <c r="J666">
        <v>35</v>
      </c>
      <c r="K666">
        <v>0</v>
      </c>
      <c r="L666">
        <v>0</v>
      </c>
      <c r="M666">
        <v>0</v>
      </c>
      <c r="N666">
        <v>0</v>
      </c>
      <c r="O666">
        <v>0</v>
      </c>
      <c r="P666">
        <v>0</v>
      </c>
      <c r="Q666">
        <v>3.4833333333333334</v>
      </c>
      <c r="R666">
        <v>4.5851813333333329</v>
      </c>
      <c r="S666" t="s">
        <v>5</v>
      </c>
      <c r="T666" t="s">
        <v>78</v>
      </c>
      <c r="U666" t="s">
        <v>70</v>
      </c>
      <c r="V666">
        <v>5</v>
      </c>
      <c r="W666" t="s">
        <v>4468</v>
      </c>
      <c r="X666">
        <v>0.9170362666666666</v>
      </c>
      <c r="Y666">
        <v>0</v>
      </c>
      <c r="Z666">
        <v>4.5851813333333329</v>
      </c>
    </row>
    <row r="667" spans="1:26" x14ac:dyDescent="0.25">
      <c r="A667" t="s">
        <v>156</v>
      </c>
      <c r="B667">
        <v>2</v>
      </c>
      <c r="C667" t="s">
        <v>835</v>
      </c>
      <c r="D667" t="s">
        <v>5070</v>
      </c>
      <c r="E667">
        <v>0</v>
      </c>
      <c r="F667">
        <v>0</v>
      </c>
      <c r="G667">
        <v>0</v>
      </c>
      <c r="H667">
        <v>0</v>
      </c>
      <c r="I667">
        <v>0</v>
      </c>
      <c r="J667">
        <v>0</v>
      </c>
      <c r="K667">
        <v>0</v>
      </c>
      <c r="L667">
        <v>0</v>
      </c>
      <c r="M667">
        <v>0</v>
      </c>
      <c r="N667">
        <v>0</v>
      </c>
      <c r="O667">
        <v>0</v>
      </c>
      <c r="P667">
        <v>0</v>
      </c>
      <c r="Q667">
        <v>0</v>
      </c>
      <c r="R667">
        <v>0</v>
      </c>
      <c r="S667" t="s">
        <v>7</v>
      </c>
      <c r="T667" t="s">
        <v>7</v>
      </c>
      <c r="U667" t="s">
        <v>70</v>
      </c>
      <c r="V667">
        <v>6</v>
      </c>
      <c r="W667" t="s">
        <v>4468</v>
      </c>
      <c r="X667">
        <v>0</v>
      </c>
      <c r="Y667">
        <v>2.3290000000000002</v>
      </c>
      <c r="Z667">
        <v>2.3290000000000002</v>
      </c>
    </row>
    <row r="668" spans="1:26" x14ac:dyDescent="0.25">
      <c r="A668" t="s">
        <v>156</v>
      </c>
      <c r="B668">
        <v>2</v>
      </c>
      <c r="C668" t="s">
        <v>836</v>
      </c>
      <c r="D668" t="s">
        <v>5070</v>
      </c>
      <c r="E668">
        <v>0</v>
      </c>
      <c r="F668">
        <v>0</v>
      </c>
      <c r="G668">
        <v>0</v>
      </c>
      <c r="H668">
        <v>0</v>
      </c>
      <c r="I668">
        <v>0</v>
      </c>
      <c r="J668">
        <v>0</v>
      </c>
      <c r="K668">
        <v>0</v>
      </c>
      <c r="L668">
        <v>0</v>
      </c>
      <c r="M668">
        <v>0</v>
      </c>
      <c r="N668">
        <v>0</v>
      </c>
      <c r="O668">
        <v>0</v>
      </c>
      <c r="P668">
        <v>0</v>
      </c>
      <c r="Q668">
        <v>0</v>
      </c>
      <c r="R668">
        <v>0</v>
      </c>
      <c r="S668" t="s">
        <v>7</v>
      </c>
      <c r="T668" t="s">
        <v>7</v>
      </c>
      <c r="U668" t="s">
        <v>70</v>
      </c>
      <c r="V668">
        <v>6</v>
      </c>
      <c r="W668" t="s">
        <v>4468</v>
      </c>
      <c r="X668">
        <v>0</v>
      </c>
      <c r="Y668">
        <v>3.9129999999999998</v>
      </c>
      <c r="Z668">
        <v>3.9129999999999998</v>
      </c>
    </row>
    <row r="669" spans="1:26" x14ac:dyDescent="0.25">
      <c r="A669" t="s">
        <v>156</v>
      </c>
      <c r="B669">
        <v>2</v>
      </c>
      <c r="C669" t="s">
        <v>837</v>
      </c>
      <c r="D669" t="s">
        <v>5070</v>
      </c>
      <c r="E669">
        <v>0</v>
      </c>
      <c r="F669">
        <v>0</v>
      </c>
      <c r="G669">
        <v>0</v>
      </c>
      <c r="H669">
        <v>0</v>
      </c>
      <c r="I669">
        <v>0</v>
      </c>
      <c r="J669">
        <v>0</v>
      </c>
      <c r="K669">
        <v>0</v>
      </c>
      <c r="L669">
        <v>0</v>
      </c>
      <c r="M669">
        <v>0</v>
      </c>
      <c r="N669">
        <v>0</v>
      </c>
      <c r="O669">
        <v>0</v>
      </c>
      <c r="P669">
        <v>0</v>
      </c>
      <c r="Q669">
        <v>0</v>
      </c>
      <c r="R669">
        <v>0</v>
      </c>
      <c r="S669" t="s">
        <v>7</v>
      </c>
      <c r="T669" t="s">
        <v>7</v>
      </c>
      <c r="U669" t="s">
        <v>70</v>
      </c>
      <c r="V669">
        <v>6</v>
      </c>
      <c r="W669" t="s">
        <v>4468</v>
      </c>
      <c r="X669">
        <v>0</v>
      </c>
      <c r="Y669">
        <v>2.9159999999999999</v>
      </c>
      <c r="Z669">
        <v>2.9159999999999999</v>
      </c>
    </row>
    <row r="670" spans="1:26" x14ac:dyDescent="0.25">
      <c r="A670" t="s">
        <v>156</v>
      </c>
      <c r="B670">
        <v>2</v>
      </c>
      <c r="C670" t="s">
        <v>838</v>
      </c>
      <c r="D670" t="s">
        <v>5070</v>
      </c>
      <c r="E670">
        <v>0</v>
      </c>
      <c r="F670">
        <v>0</v>
      </c>
      <c r="G670">
        <v>0</v>
      </c>
      <c r="H670">
        <v>0</v>
      </c>
      <c r="I670">
        <v>0</v>
      </c>
      <c r="J670">
        <v>0</v>
      </c>
      <c r="K670">
        <v>0</v>
      </c>
      <c r="L670">
        <v>0</v>
      </c>
      <c r="M670">
        <v>0</v>
      </c>
      <c r="N670">
        <v>0</v>
      </c>
      <c r="O670">
        <v>0</v>
      </c>
      <c r="P670">
        <v>0</v>
      </c>
      <c r="Q670">
        <v>0</v>
      </c>
      <c r="R670">
        <v>0</v>
      </c>
      <c r="S670" t="s">
        <v>7</v>
      </c>
      <c r="T670" t="s">
        <v>7</v>
      </c>
      <c r="U670" t="s">
        <v>70</v>
      </c>
      <c r="V670">
        <v>6</v>
      </c>
      <c r="W670" t="s">
        <v>4468</v>
      </c>
      <c r="X670">
        <v>0</v>
      </c>
      <c r="Y670">
        <v>4.6369999999999996</v>
      </c>
      <c r="Z670">
        <v>4.6369999999999996</v>
      </c>
    </row>
    <row r="671" spans="1:26" x14ac:dyDescent="0.25">
      <c r="A671" t="s">
        <v>156</v>
      </c>
      <c r="B671">
        <v>2</v>
      </c>
      <c r="C671" t="s">
        <v>839</v>
      </c>
      <c r="D671" t="s">
        <v>5070</v>
      </c>
      <c r="E671">
        <v>0</v>
      </c>
      <c r="F671">
        <v>0</v>
      </c>
      <c r="G671">
        <v>0</v>
      </c>
      <c r="H671">
        <v>0</v>
      </c>
      <c r="I671">
        <v>0</v>
      </c>
      <c r="J671">
        <v>0</v>
      </c>
      <c r="K671">
        <v>0</v>
      </c>
      <c r="L671">
        <v>0</v>
      </c>
      <c r="M671">
        <v>0</v>
      </c>
      <c r="N671">
        <v>0</v>
      </c>
      <c r="O671">
        <v>0</v>
      </c>
      <c r="P671">
        <v>0</v>
      </c>
      <c r="Q671">
        <v>0</v>
      </c>
      <c r="R671">
        <v>0</v>
      </c>
      <c r="S671" t="s">
        <v>7</v>
      </c>
      <c r="T671" t="s">
        <v>7</v>
      </c>
      <c r="U671" t="s">
        <v>70</v>
      </c>
      <c r="V671">
        <v>6</v>
      </c>
      <c r="W671" t="s">
        <v>4468</v>
      </c>
      <c r="X671">
        <v>0</v>
      </c>
      <c r="Y671">
        <v>3.5579999999999998</v>
      </c>
      <c r="Z671">
        <v>3.5579999999999998</v>
      </c>
    </row>
    <row r="672" spans="1:26" x14ac:dyDescent="0.25">
      <c r="A672" t="s">
        <v>156</v>
      </c>
      <c r="B672">
        <v>2</v>
      </c>
      <c r="C672" t="s">
        <v>840</v>
      </c>
      <c r="D672" t="s">
        <v>5070</v>
      </c>
      <c r="E672">
        <v>0</v>
      </c>
      <c r="F672">
        <v>0</v>
      </c>
      <c r="G672">
        <v>0</v>
      </c>
      <c r="H672">
        <v>0</v>
      </c>
      <c r="I672">
        <v>0</v>
      </c>
      <c r="J672">
        <v>0</v>
      </c>
      <c r="K672">
        <v>0</v>
      </c>
      <c r="L672">
        <v>0</v>
      </c>
      <c r="M672">
        <v>0</v>
      </c>
      <c r="N672">
        <v>0</v>
      </c>
      <c r="O672">
        <v>0</v>
      </c>
      <c r="P672">
        <v>0</v>
      </c>
      <c r="Q672">
        <v>0</v>
      </c>
      <c r="R672">
        <v>0</v>
      </c>
      <c r="S672" t="s">
        <v>7</v>
      </c>
      <c r="T672" t="s">
        <v>7</v>
      </c>
      <c r="U672" t="s">
        <v>70</v>
      </c>
      <c r="V672">
        <v>6</v>
      </c>
      <c r="W672" t="s">
        <v>4469</v>
      </c>
      <c r="X672">
        <v>0</v>
      </c>
      <c r="Y672">
        <v>1.897</v>
      </c>
      <c r="Z672">
        <v>1.897</v>
      </c>
    </row>
    <row r="673" spans="1:26" x14ac:dyDescent="0.25">
      <c r="A673" t="s">
        <v>156</v>
      </c>
      <c r="B673">
        <v>2</v>
      </c>
      <c r="C673" t="s">
        <v>841</v>
      </c>
      <c r="D673" t="s">
        <v>5070</v>
      </c>
      <c r="E673">
        <v>0</v>
      </c>
      <c r="F673">
        <v>0</v>
      </c>
      <c r="G673">
        <v>0</v>
      </c>
      <c r="H673">
        <v>0</v>
      </c>
      <c r="I673">
        <v>0</v>
      </c>
      <c r="J673">
        <v>0</v>
      </c>
      <c r="K673">
        <v>0</v>
      </c>
      <c r="L673">
        <v>0</v>
      </c>
      <c r="M673">
        <v>0</v>
      </c>
      <c r="N673">
        <v>0</v>
      </c>
      <c r="O673">
        <v>0</v>
      </c>
      <c r="P673">
        <v>0</v>
      </c>
      <c r="Q673">
        <v>0</v>
      </c>
      <c r="R673">
        <v>0</v>
      </c>
      <c r="S673" t="s">
        <v>7</v>
      </c>
      <c r="T673" t="s">
        <v>7</v>
      </c>
      <c r="U673" t="s">
        <v>70</v>
      </c>
      <c r="V673">
        <v>6</v>
      </c>
      <c r="W673" t="s">
        <v>4469</v>
      </c>
      <c r="X673">
        <v>0</v>
      </c>
      <c r="Y673">
        <v>1.278</v>
      </c>
      <c r="Z673">
        <v>1.278</v>
      </c>
    </row>
    <row r="674" spans="1:26" x14ac:dyDescent="0.25">
      <c r="A674" t="s">
        <v>156</v>
      </c>
      <c r="B674">
        <v>2</v>
      </c>
      <c r="C674" t="s">
        <v>842</v>
      </c>
      <c r="D674" t="s">
        <v>5070</v>
      </c>
      <c r="E674">
        <v>0</v>
      </c>
      <c r="F674">
        <v>0</v>
      </c>
      <c r="G674">
        <v>0</v>
      </c>
      <c r="H674">
        <v>0</v>
      </c>
      <c r="I674">
        <v>0</v>
      </c>
      <c r="J674">
        <v>0</v>
      </c>
      <c r="K674">
        <v>0</v>
      </c>
      <c r="L674">
        <v>0</v>
      </c>
      <c r="M674">
        <v>0</v>
      </c>
      <c r="N674">
        <v>0</v>
      </c>
      <c r="O674">
        <v>0</v>
      </c>
      <c r="P674">
        <v>0</v>
      </c>
      <c r="Q674">
        <v>0</v>
      </c>
      <c r="R674">
        <v>0</v>
      </c>
      <c r="S674" t="s">
        <v>7</v>
      </c>
      <c r="T674" t="s">
        <v>7</v>
      </c>
      <c r="U674" t="s">
        <v>70</v>
      </c>
      <c r="V674">
        <v>6</v>
      </c>
      <c r="W674" t="s">
        <v>4469</v>
      </c>
      <c r="X674">
        <v>0</v>
      </c>
      <c r="Y674">
        <v>2.2109999999999999</v>
      </c>
      <c r="Z674">
        <v>2.2109999999999999</v>
      </c>
    </row>
    <row r="675" spans="1:26" x14ac:dyDescent="0.25">
      <c r="A675" t="s">
        <v>156</v>
      </c>
      <c r="B675">
        <v>2</v>
      </c>
      <c r="C675" t="s">
        <v>843</v>
      </c>
      <c r="D675" t="s">
        <v>5070</v>
      </c>
      <c r="E675">
        <v>0</v>
      </c>
      <c r="F675">
        <v>0</v>
      </c>
      <c r="G675">
        <v>0</v>
      </c>
      <c r="H675">
        <v>0</v>
      </c>
      <c r="I675">
        <v>0</v>
      </c>
      <c r="J675">
        <v>0</v>
      </c>
      <c r="K675">
        <v>0</v>
      </c>
      <c r="L675">
        <v>0</v>
      </c>
      <c r="M675">
        <v>0</v>
      </c>
      <c r="N675">
        <v>0</v>
      </c>
      <c r="O675">
        <v>0</v>
      </c>
      <c r="P675">
        <v>0</v>
      </c>
      <c r="Q675">
        <v>0</v>
      </c>
      <c r="R675">
        <v>0</v>
      </c>
      <c r="S675" t="s">
        <v>7</v>
      </c>
      <c r="T675" t="s">
        <v>7</v>
      </c>
      <c r="U675" t="s">
        <v>70</v>
      </c>
      <c r="V675">
        <v>6</v>
      </c>
      <c r="W675" t="s">
        <v>4469</v>
      </c>
      <c r="X675">
        <v>0</v>
      </c>
      <c r="Y675">
        <v>1.8640000000000001</v>
      </c>
      <c r="Z675">
        <v>1.8640000000000001</v>
      </c>
    </row>
    <row r="676" spans="1:26" x14ac:dyDescent="0.25">
      <c r="A676" t="s">
        <v>156</v>
      </c>
      <c r="B676">
        <v>2</v>
      </c>
      <c r="C676" t="s">
        <v>844</v>
      </c>
      <c r="D676" t="s">
        <v>5070</v>
      </c>
      <c r="E676">
        <v>0</v>
      </c>
      <c r="F676">
        <v>0</v>
      </c>
      <c r="G676">
        <v>0</v>
      </c>
      <c r="H676">
        <v>0</v>
      </c>
      <c r="I676">
        <v>0</v>
      </c>
      <c r="J676">
        <v>0</v>
      </c>
      <c r="K676">
        <v>0</v>
      </c>
      <c r="L676">
        <v>0</v>
      </c>
      <c r="M676">
        <v>0</v>
      </c>
      <c r="N676">
        <v>0</v>
      </c>
      <c r="O676">
        <v>0</v>
      </c>
      <c r="P676">
        <v>0</v>
      </c>
      <c r="Q676">
        <v>0</v>
      </c>
      <c r="R676">
        <v>0</v>
      </c>
      <c r="S676" t="s">
        <v>7</v>
      </c>
      <c r="T676" t="s">
        <v>7</v>
      </c>
      <c r="U676" t="s">
        <v>70</v>
      </c>
      <c r="V676">
        <v>6</v>
      </c>
      <c r="W676" t="s">
        <v>4469</v>
      </c>
      <c r="X676">
        <v>0</v>
      </c>
      <c r="Y676">
        <v>4.9429999999999996</v>
      </c>
      <c r="Z676">
        <v>4.9429999999999996</v>
      </c>
    </row>
    <row r="677" spans="1:26" x14ac:dyDescent="0.25">
      <c r="A677" t="s">
        <v>156</v>
      </c>
      <c r="B677">
        <v>2</v>
      </c>
      <c r="C677" t="s">
        <v>845</v>
      </c>
      <c r="D677" t="s">
        <v>5070</v>
      </c>
      <c r="E677">
        <v>34</v>
      </c>
      <c r="F677">
        <v>30</v>
      </c>
      <c r="G677">
        <v>32</v>
      </c>
      <c r="H677">
        <v>35</v>
      </c>
      <c r="I677">
        <v>32</v>
      </c>
      <c r="J677">
        <v>34</v>
      </c>
      <c r="K677">
        <v>0</v>
      </c>
      <c r="L677">
        <v>0</v>
      </c>
      <c r="M677">
        <v>0</v>
      </c>
      <c r="N677">
        <v>0</v>
      </c>
      <c r="O677">
        <v>0</v>
      </c>
      <c r="P677">
        <v>0</v>
      </c>
      <c r="Q677">
        <v>3.2833333333333337</v>
      </c>
      <c r="R677">
        <v>4.3219173333333325</v>
      </c>
      <c r="S677" t="s">
        <v>5</v>
      </c>
      <c r="T677" t="s">
        <v>78</v>
      </c>
      <c r="U677" t="s">
        <v>70</v>
      </c>
      <c r="V677">
        <v>5</v>
      </c>
      <c r="W677" t="s">
        <v>4469</v>
      </c>
      <c r="X677">
        <v>0.86438346666666654</v>
      </c>
      <c r="Y677">
        <v>0</v>
      </c>
      <c r="Z677">
        <v>4.3219173333333325</v>
      </c>
    </row>
    <row r="678" spans="1:26" x14ac:dyDescent="0.25">
      <c r="A678" t="s">
        <v>156</v>
      </c>
      <c r="B678">
        <v>2</v>
      </c>
      <c r="C678" t="s">
        <v>846</v>
      </c>
      <c r="D678" t="s">
        <v>5070</v>
      </c>
      <c r="E678">
        <v>0</v>
      </c>
      <c r="F678">
        <v>0</v>
      </c>
      <c r="G678">
        <v>0</v>
      </c>
      <c r="H678">
        <v>0</v>
      </c>
      <c r="I678">
        <v>0</v>
      </c>
      <c r="J678">
        <v>0</v>
      </c>
      <c r="K678">
        <v>0</v>
      </c>
      <c r="L678">
        <v>0</v>
      </c>
      <c r="M678">
        <v>0</v>
      </c>
      <c r="N678">
        <v>0</v>
      </c>
      <c r="O678">
        <v>0</v>
      </c>
      <c r="P678">
        <v>0</v>
      </c>
      <c r="Q678">
        <v>0</v>
      </c>
      <c r="R678">
        <v>0</v>
      </c>
      <c r="S678" t="s">
        <v>7</v>
      </c>
      <c r="T678" t="s">
        <v>7</v>
      </c>
      <c r="U678" t="s">
        <v>70</v>
      </c>
      <c r="V678">
        <v>6</v>
      </c>
      <c r="W678" t="s">
        <v>4469</v>
      </c>
      <c r="X678">
        <v>0</v>
      </c>
      <c r="Y678">
        <v>0.97599999999999998</v>
      </c>
      <c r="Z678">
        <v>0.97599999999999998</v>
      </c>
    </row>
    <row r="679" spans="1:26" x14ac:dyDescent="0.25">
      <c r="A679" t="s">
        <v>156</v>
      </c>
      <c r="B679">
        <v>2</v>
      </c>
      <c r="C679" t="s">
        <v>847</v>
      </c>
      <c r="D679" t="s">
        <v>5070</v>
      </c>
      <c r="E679">
        <v>0</v>
      </c>
      <c r="F679">
        <v>0</v>
      </c>
      <c r="G679">
        <v>0</v>
      </c>
      <c r="H679">
        <v>0</v>
      </c>
      <c r="I679">
        <v>0</v>
      </c>
      <c r="J679">
        <v>0</v>
      </c>
      <c r="K679">
        <v>0</v>
      </c>
      <c r="L679">
        <v>0</v>
      </c>
      <c r="M679">
        <v>0</v>
      </c>
      <c r="N679">
        <v>0</v>
      </c>
      <c r="O679">
        <v>0</v>
      </c>
      <c r="P679">
        <v>0</v>
      </c>
      <c r="Q679">
        <v>0</v>
      </c>
      <c r="R679">
        <v>0</v>
      </c>
      <c r="S679" t="s">
        <v>7</v>
      </c>
      <c r="T679" t="s">
        <v>7</v>
      </c>
      <c r="U679" t="s">
        <v>70</v>
      </c>
      <c r="V679">
        <v>6</v>
      </c>
      <c r="W679" t="s">
        <v>4469</v>
      </c>
      <c r="X679">
        <v>0</v>
      </c>
      <c r="Y679">
        <v>1.1040000000000001</v>
      </c>
      <c r="Z679">
        <v>1.1040000000000001</v>
      </c>
    </row>
    <row r="680" spans="1:26" x14ac:dyDescent="0.25">
      <c r="A680" t="s">
        <v>156</v>
      </c>
      <c r="B680">
        <v>2</v>
      </c>
      <c r="C680" t="s">
        <v>848</v>
      </c>
      <c r="D680" t="s">
        <v>5070</v>
      </c>
      <c r="E680">
        <v>0</v>
      </c>
      <c r="F680">
        <v>0</v>
      </c>
      <c r="G680">
        <v>0</v>
      </c>
      <c r="H680">
        <v>0</v>
      </c>
      <c r="I680">
        <v>0</v>
      </c>
      <c r="J680">
        <v>0</v>
      </c>
      <c r="K680">
        <v>0</v>
      </c>
      <c r="L680">
        <v>0</v>
      </c>
      <c r="M680">
        <v>0</v>
      </c>
      <c r="N680">
        <v>0</v>
      </c>
      <c r="O680">
        <v>0</v>
      </c>
      <c r="P680">
        <v>0</v>
      </c>
      <c r="Q680">
        <v>0</v>
      </c>
      <c r="R680">
        <v>0</v>
      </c>
      <c r="S680" t="s">
        <v>7</v>
      </c>
      <c r="T680" t="s">
        <v>7</v>
      </c>
      <c r="U680" t="s">
        <v>70</v>
      </c>
      <c r="V680">
        <v>6</v>
      </c>
      <c r="W680" t="s">
        <v>4469</v>
      </c>
      <c r="X680">
        <v>0</v>
      </c>
      <c r="Y680">
        <v>5.6909999999999998</v>
      </c>
      <c r="Z680">
        <v>5.6909999999999998</v>
      </c>
    </row>
    <row r="681" spans="1:26" x14ac:dyDescent="0.25">
      <c r="A681" t="s">
        <v>156</v>
      </c>
      <c r="B681">
        <v>2</v>
      </c>
      <c r="C681" t="s">
        <v>849</v>
      </c>
      <c r="D681" t="s">
        <v>5070</v>
      </c>
      <c r="E681">
        <v>0</v>
      </c>
      <c r="F681">
        <v>0</v>
      </c>
      <c r="G681">
        <v>0</v>
      </c>
      <c r="H681">
        <v>0</v>
      </c>
      <c r="I681">
        <v>0</v>
      </c>
      <c r="J681">
        <v>0</v>
      </c>
      <c r="K681">
        <v>0</v>
      </c>
      <c r="L681">
        <v>0</v>
      </c>
      <c r="M681">
        <v>0</v>
      </c>
      <c r="N681">
        <v>0</v>
      </c>
      <c r="O681">
        <v>0</v>
      </c>
      <c r="P681">
        <v>0</v>
      </c>
      <c r="Q681">
        <v>0</v>
      </c>
      <c r="R681">
        <v>0</v>
      </c>
      <c r="S681" t="s">
        <v>7</v>
      </c>
      <c r="T681" t="s">
        <v>7</v>
      </c>
      <c r="U681" t="s">
        <v>70</v>
      </c>
      <c r="V681">
        <v>6</v>
      </c>
      <c r="W681" t="s">
        <v>4469</v>
      </c>
      <c r="X681">
        <v>0</v>
      </c>
      <c r="Y681">
        <v>4.702</v>
      </c>
      <c r="Z681">
        <v>4.702</v>
      </c>
    </row>
    <row r="682" spans="1:26" x14ac:dyDescent="0.25">
      <c r="A682" t="s">
        <v>156</v>
      </c>
      <c r="B682">
        <v>2</v>
      </c>
      <c r="C682" t="s">
        <v>850</v>
      </c>
      <c r="D682" t="s">
        <v>5070</v>
      </c>
      <c r="E682">
        <v>0</v>
      </c>
      <c r="F682">
        <v>0</v>
      </c>
      <c r="G682">
        <v>0</v>
      </c>
      <c r="H682">
        <v>0</v>
      </c>
      <c r="I682">
        <v>0</v>
      </c>
      <c r="J682">
        <v>0</v>
      </c>
      <c r="K682">
        <v>0</v>
      </c>
      <c r="L682">
        <v>0</v>
      </c>
      <c r="M682">
        <v>0</v>
      </c>
      <c r="N682">
        <v>0</v>
      </c>
      <c r="O682">
        <v>0</v>
      </c>
      <c r="P682">
        <v>0</v>
      </c>
      <c r="Q682">
        <v>0</v>
      </c>
      <c r="R682">
        <v>0</v>
      </c>
      <c r="S682" t="s">
        <v>7</v>
      </c>
      <c r="T682" t="s">
        <v>7</v>
      </c>
      <c r="U682" t="s">
        <v>70</v>
      </c>
      <c r="V682">
        <v>10</v>
      </c>
      <c r="W682" t="s">
        <v>4469</v>
      </c>
      <c r="X682">
        <v>0</v>
      </c>
      <c r="Y682">
        <v>5.9880000000000004</v>
      </c>
      <c r="Z682">
        <v>5.9880000000000004</v>
      </c>
    </row>
    <row r="683" spans="1:26" x14ac:dyDescent="0.25">
      <c r="A683" t="s">
        <v>156</v>
      </c>
      <c r="B683">
        <v>2</v>
      </c>
      <c r="C683" t="s">
        <v>851</v>
      </c>
      <c r="D683" t="s">
        <v>5070</v>
      </c>
      <c r="E683">
        <v>69</v>
      </c>
      <c r="F683">
        <v>89</v>
      </c>
      <c r="G683">
        <v>58</v>
      </c>
      <c r="H683">
        <v>69</v>
      </c>
      <c r="I683">
        <v>89</v>
      </c>
      <c r="J683">
        <v>58</v>
      </c>
      <c r="K683">
        <v>0</v>
      </c>
      <c r="L683">
        <v>0</v>
      </c>
      <c r="M683">
        <v>0</v>
      </c>
      <c r="N683">
        <v>0</v>
      </c>
      <c r="O683">
        <v>0</v>
      </c>
      <c r="P683">
        <v>0</v>
      </c>
      <c r="Q683">
        <v>7.2</v>
      </c>
      <c r="R683">
        <v>9.4775039999999997</v>
      </c>
      <c r="S683" t="s">
        <v>114</v>
      </c>
      <c r="T683" t="s">
        <v>114</v>
      </c>
      <c r="U683" t="s">
        <v>70</v>
      </c>
      <c r="V683">
        <v>11.8</v>
      </c>
      <c r="W683" t="s">
        <v>4470</v>
      </c>
      <c r="X683">
        <v>0.80317830508474564</v>
      </c>
      <c r="Y683">
        <v>0</v>
      </c>
      <c r="Z683">
        <v>9.4775039999999997</v>
      </c>
    </row>
    <row r="684" spans="1:26" x14ac:dyDescent="0.25">
      <c r="A684" t="s">
        <v>156</v>
      </c>
      <c r="B684">
        <v>2</v>
      </c>
      <c r="C684" t="s">
        <v>852</v>
      </c>
      <c r="D684" t="s">
        <v>5070</v>
      </c>
      <c r="E684">
        <v>53</v>
      </c>
      <c r="F684">
        <v>74</v>
      </c>
      <c r="G684">
        <v>60</v>
      </c>
      <c r="H684">
        <v>84</v>
      </c>
      <c r="I684">
        <v>100</v>
      </c>
      <c r="J684">
        <v>57</v>
      </c>
      <c r="K684">
        <v>0</v>
      </c>
      <c r="L684">
        <v>0</v>
      </c>
      <c r="M684">
        <v>0</v>
      </c>
      <c r="N684">
        <v>0</v>
      </c>
      <c r="O684">
        <v>0</v>
      </c>
      <c r="P684">
        <v>0</v>
      </c>
      <c r="Q684">
        <v>7.1333333333333329</v>
      </c>
      <c r="R684">
        <v>9.3897493333333326</v>
      </c>
      <c r="S684" t="s">
        <v>114</v>
      </c>
      <c r="T684" t="s">
        <v>114</v>
      </c>
      <c r="U684" t="s">
        <v>70</v>
      </c>
      <c r="V684">
        <v>11.8</v>
      </c>
      <c r="W684" t="s">
        <v>4470</v>
      </c>
      <c r="X684">
        <v>0.79574146892655362</v>
      </c>
      <c r="Y684">
        <v>0</v>
      </c>
      <c r="Z684">
        <v>9.3897493333333326</v>
      </c>
    </row>
    <row r="685" spans="1:26" x14ac:dyDescent="0.25">
      <c r="A685" t="s">
        <v>156</v>
      </c>
      <c r="B685">
        <v>2</v>
      </c>
      <c r="C685" t="s">
        <v>853</v>
      </c>
      <c r="D685" t="s">
        <v>5070</v>
      </c>
      <c r="E685">
        <v>83</v>
      </c>
      <c r="F685">
        <v>99</v>
      </c>
      <c r="G685">
        <v>21</v>
      </c>
      <c r="H685">
        <v>76</v>
      </c>
      <c r="I685">
        <v>97</v>
      </c>
      <c r="J685">
        <v>20</v>
      </c>
      <c r="K685">
        <v>0</v>
      </c>
      <c r="L685">
        <v>0</v>
      </c>
      <c r="M685">
        <v>0</v>
      </c>
      <c r="N685">
        <v>0</v>
      </c>
      <c r="O685">
        <v>0</v>
      </c>
      <c r="P685">
        <v>0</v>
      </c>
      <c r="Q685">
        <v>6.6</v>
      </c>
      <c r="R685">
        <v>8.6877119999999994</v>
      </c>
      <c r="S685" t="s">
        <v>114</v>
      </c>
      <c r="T685" t="s">
        <v>114</v>
      </c>
      <c r="U685" t="s">
        <v>70</v>
      </c>
      <c r="V685">
        <v>11.8</v>
      </c>
      <c r="W685" t="s">
        <v>4470</v>
      </c>
      <c r="X685">
        <v>0.73624677966101681</v>
      </c>
      <c r="Y685">
        <v>0</v>
      </c>
      <c r="Z685">
        <v>8.6877119999999994</v>
      </c>
    </row>
    <row r="686" spans="1:26" x14ac:dyDescent="0.25">
      <c r="A686" t="s">
        <v>156</v>
      </c>
      <c r="B686">
        <v>2</v>
      </c>
      <c r="C686" t="s">
        <v>854</v>
      </c>
      <c r="D686" t="s">
        <v>5070</v>
      </c>
      <c r="E686">
        <v>83</v>
      </c>
      <c r="F686">
        <v>80</v>
      </c>
      <c r="G686">
        <v>21</v>
      </c>
      <c r="H686">
        <v>79</v>
      </c>
      <c r="I686">
        <v>89</v>
      </c>
      <c r="J686">
        <v>21</v>
      </c>
      <c r="K686">
        <v>0</v>
      </c>
      <c r="L686">
        <v>0</v>
      </c>
      <c r="M686">
        <v>0</v>
      </c>
      <c r="N686">
        <v>0</v>
      </c>
      <c r="O686">
        <v>0</v>
      </c>
      <c r="P686">
        <v>0</v>
      </c>
      <c r="Q686">
        <v>6.2166666666666668</v>
      </c>
      <c r="R686">
        <v>8.1831226666666659</v>
      </c>
      <c r="S686" t="s">
        <v>114</v>
      </c>
      <c r="T686" t="s">
        <v>114</v>
      </c>
      <c r="U686" t="s">
        <v>70</v>
      </c>
      <c r="V686">
        <v>11.8</v>
      </c>
      <c r="W686" t="s">
        <v>4470</v>
      </c>
      <c r="X686">
        <v>0.69348497175141233</v>
      </c>
      <c r="Y686">
        <v>0</v>
      </c>
      <c r="Z686">
        <v>8.1831226666666659</v>
      </c>
    </row>
    <row r="687" spans="1:26" x14ac:dyDescent="0.25">
      <c r="A687" t="s">
        <v>156</v>
      </c>
      <c r="B687">
        <v>2</v>
      </c>
      <c r="C687" t="s">
        <v>855</v>
      </c>
      <c r="D687" t="s">
        <v>5070</v>
      </c>
      <c r="E687">
        <v>0</v>
      </c>
      <c r="F687">
        <v>24</v>
      </c>
      <c r="G687">
        <v>23</v>
      </c>
      <c r="H687">
        <v>0</v>
      </c>
      <c r="I687">
        <v>20</v>
      </c>
      <c r="J687">
        <v>23</v>
      </c>
      <c r="K687">
        <v>0</v>
      </c>
      <c r="L687">
        <v>0</v>
      </c>
      <c r="M687">
        <v>0</v>
      </c>
      <c r="N687">
        <v>0</v>
      </c>
      <c r="O687">
        <v>0</v>
      </c>
      <c r="P687">
        <v>0</v>
      </c>
      <c r="Q687">
        <v>2.25</v>
      </c>
      <c r="R687">
        <v>2.9617199999999997</v>
      </c>
      <c r="S687" t="s">
        <v>114</v>
      </c>
      <c r="T687" t="s">
        <v>114</v>
      </c>
      <c r="U687" t="s">
        <v>70</v>
      </c>
      <c r="V687">
        <v>11.8</v>
      </c>
      <c r="W687" t="s">
        <v>4470</v>
      </c>
      <c r="X687">
        <v>0.25099322033898303</v>
      </c>
      <c r="Y687">
        <v>0</v>
      </c>
      <c r="Z687">
        <v>2.9617199999999997</v>
      </c>
    </row>
    <row r="688" spans="1:26" x14ac:dyDescent="0.25">
      <c r="A688" t="s">
        <v>156</v>
      </c>
      <c r="B688">
        <v>2</v>
      </c>
      <c r="C688" t="s">
        <v>856</v>
      </c>
      <c r="D688" t="s">
        <v>5070</v>
      </c>
      <c r="E688">
        <v>0</v>
      </c>
      <c r="F688">
        <v>18</v>
      </c>
      <c r="G688">
        <v>23</v>
      </c>
      <c r="H688">
        <v>0</v>
      </c>
      <c r="I688">
        <v>18</v>
      </c>
      <c r="J688">
        <v>22</v>
      </c>
      <c r="K688">
        <v>0</v>
      </c>
      <c r="L688">
        <v>0</v>
      </c>
      <c r="M688">
        <v>0</v>
      </c>
      <c r="N688">
        <v>0</v>
      </c>
      <c r="O688">
        <v>0</v>
      </c>
      <c r="P688">
        <v>0</v>
      </c>
      <c r="Q688">
        <v>2.0249999999999999</v>
      </c>
      <c r="R688">
        <v>2.6655479999999998</v>
      </c>
      <c r="S688" t="s">
        <v>114</v>
      </c>
      <c r="T688" t="s">
        <v>114</v>
      </c>
      <c r="U688" t="s">
        <v>70</v>
      </c>
      <c r="V688">
        <v>11.8</v>
      </c>
      <c r="W688" t="s">
        <v>4470</v>
      </c>
      <c r="X688">
        <v>0.22589389830508472</v>
      </c>
      <c r="Y688">
        <v>0</v>
      </c>
      <c r="Z688">
        <v>2.6655479999999998</v>
      </c>
    </row>
    <row r="689" spans="1:26" x14ac:dyDescent="0.25">
      <c r="A689" t="s">
        <v>156</v>
      </c>
      <c r="B689">
        <v>2</v>
      </c>
      <c r="C689" t="s">
        <v>857</v>
      </c>
      <c r="D689" t="s">
        <v>5070</v>
      </c>
      <c r="E689">
        <v>65</v>
      </c>
      <c r="F689">
        <v>66</v>
      </c>
      <c r="G689">
        <v>39</v>
      </c>
      <c r="H689">
        <v>66</v>
      </c>
      <c r="I689">
        <v>42</v>
      </c>
      <c r="J689">
        <v>40</v>
      </c>
      <c r="K689">
        <v>0</v>
      </c>
      <c r="L689">
        <v>0</v>
      </c>
      <c r="M689">
        <v>0</v>
      </c>
      <c r="N689">
        <v>0</v>
      </c>
      <c r="O689">
        <v>0</v>
      </c>
      <c r="P689">
        <v>0</v>
      </c>
      <c r="Q689">
        <v>5.3</v>
      </c>
      <c r="R689">
        <v>6.9764959999999991</v>
      </c>
      <c r="S689" t="s">
        <v>114</v>
      </c>
      <c r="T689" t="s">
        <v>114</v>
      </c>
      <c r="U689" t="s">
        <v>70</v>
      </c>
      <c r="V689">
        <v>11.8</v>
      </c>
      <c r="W689" t="s">
        <v>4470</v>
      </c>
      <c r="X689">
        <v>0.59122847457627103</v>
      </c>
      <c r="Y689">
        <v>0</v>
      </c>
      <c r="Z689">
        <v>6.9764959999999991</v>
      </c>
    </row>
    <row r="690" spans="1:26" x14ac:dyDescent="0.25">
      <c r="A690" t="s">
        <v>156</v>
      </c>
      <c r="B690">
        <v>2</v>
      </c>
      <c r="C690" t="s">
        <v>858</v>
      </c>
      <c r="D690" t="s">
        <v>5070</v>
      </c>
      <c r="E690">
        <v>42</v>
      </c>
      <c r="F690">
        <v>45</v>
      </c>
      <c r="G690">
        <v>65</v>
      </c>
      <c r="H690">
        <v>43</v>
      </c>
      <c r="I690">
        <v>44</v>
      </c>
      <c r="J690">
        <v>64</v>
      </c>
      <c r="K690">
        <v>0</v>
      </c>
      <c r="L690">
        <v>0</v>
      </c>
      <c r="M690">
        <v>0</v>
      </c>
      <c r="N690">
        <v>0</v>
      </c>
      <c r="O690">
        <v>0</v>
      </c>
      <c r="P690">
        <v>0</v>
      </c>
      <c r="Q690">
        <v>5.05</v>
      </c>
      <c r="R690">
        <v>6.6474159999999989</v>
      </c>
      <c r="S690" t="s">
        <v>114</v>
      </c>
      <c r="T690" t="s">
        <v>114</v>
      </c>
      <c r="U690" t="s">
        <v>70</v>
      </c>
      <c r="V690">
        <v>11.8</v>
      </c>
      <c r="W690" t="s">
        <v>4470</v>
      </c>
      <c r="X690">
        <v>0.56334033898305069</v>
      </c>
      <c r="Y690">
        <v>0</v>
      </c>
      <c r="Z690">
        <v>6.6474159999999989</v>
      </c>
    </row>
    <row r="691" spans="1:26" x14ac:dyDescent="0.25">
      <c r="A691" t="s">
        <v>156</v>
      </c>
      <c r="B691">
        <v>2</v>
      </c>
      <c r="C691" t="s">
        <v>859</v>
      </c>
      <c r="D691" t="s">
        <v>5070</v>
      </c>
      <c r="E691">
        <v>43</v>
      </c>
      <c r="F691">
        <v>41</v>
      </c>
      <c r="G691">
        <v>61</v>
      </c>
      <c r="H691">
        <v>41</v>
      </c>
      <c r="I691">
        <v>45</v>
      </c>
      <c r="J691">
        <v>66</v>
      </c>
      <c r="K691">
        <v>0</v>
      </c>
      <c r="L691">
        <v>0</v>
      </c>
      <c r="M691">
        <v>0</v>
      </c>
      <c r="N691">
        <v>0</v>
      </c>
      <c r="O691">
        <v>0</v>
      </c>
      <c r="P691">
        <v>0</v>
      </c>
      <c r="Q691">
        <v>4.95</v>
      </c>
      <c r="R691">
        <v>6.515784</v>
      </c>
      <c r="S691" t="s">
        <v>114</v>
      </c>
      <c r="T691" t="s">
        <v>114</v>
      </c>
      <c r="U691" t="s">
        <v>70</v>
      </c>
      <c r="V691">
        <v>11.8</v>
      </c>
      <c r="W691" t="s">
        <v>4470</v>
      </c>
      <c r="X691">
        <v>0.55218508474576267</v>
      </c>
      <c r="Y691">
        <v>0</v>
      </c>
      <c r="Z691">
        <v>6.515784</v>
      </c>
    </row>
    <row r="692" spans="1:26" x14ac:dyDescent="0.25">
      <c r="A692" t="s">
        <v>156</v>
      </c>
      <c r="B692">
        <v>2</v>
      </c>
      <c r="C692" t="s">
        <v>860</v>
      </c>
      <c r="D692" t="s">
        <v>5070</v>
      </c>
      <c r="E692">
        <v>0</v>
      </c>
      <c r="F692">
        <v>0</v>
      </c>
      <c r="G692">
        <v>0</v>
      </c>
      <c r="H692">
        <v>0</v>
      </c>
      <c r="I692">
        <v>0</v>
      </c>
      <c r="J692">
        <v>0</v>
      </c>
      <c r="K692">
        <v>0</v>
      </c>
      <c r="L692">
        <v>0</v>
      </c>
      <c r="M692">
        <v>0</v>
      </c>
      <c r="N692">
        <v>0</v>
      </c>
      <c r="O692">
        <v>0</v>
      </c>
      <c r="P692">
        <v>0</v>
      </c>
      <c r="Q692">
        <v>0</v>
      </c>
      <c r="R692">
        <v>0</v>
      </c>
      <c r="S692" t="s">
        <v>114</v>
      </c>
      <c r="T692" t="s">
        <v>114</v>
      </c>
      <c r="U692" t="s">
        <v>70</v>
      </c>
      <c r="V692">
        <v>11.8</v>
      </c>
      <c r="W692" t="s">
        <v>4470</v>
      </c>
      <c r="X692">
        <v>0</v>
      </c>
      <c r="Y692">
        <v>0</v>
      </c>
      <c r="Z692">
        <v>0</v>
      </c>
    </row>
    <row r="693" spans="1:26" x14ac:dyDescent="0.25">
      <c r="A693" t="s">
        <v>156</v>
      </c>
      <c r="B693">
        <v>2</v>
      </c>
      <c r="C693" t="s">
        <v>861</v>
      </c>
      <c r="D693" t="s">
        <v>5070</v>
      </c>
      <c r="E693">
        <v>66</v>
      </c>
      <c r="F693">
        <v>66</v>
      </c>
      <c r="G693">
        <v>56</v>
      </c>
      <c r="H693">
        <v>68</v>
      </c>
      <c r="I693">
        <v>66</v>
      </c>
      <c r="J693">
        <v>56</v>
      </c>
      <c r="K693">
        <v>0</v>
      </c>
      <c r="L693">
        <v>0</v>
      </c>
      <c r="M693">
        <v>0</v>
      </c>
      <c r="N693">
        <v>0</v>
      </c>
      <c r="O693">
        <v>0</v>
      </c>
      <c r="P693">
        <v>0</v>
      </c>
      <c r="Q693">
        <v>6.3</v>
      </c>
      <c r="R693">
        <v>8.2928159999999984</v>
      </c>
      <c r="S693" t="s">
        <v>114</v>
      </c>
      <c r="T693" t="s">
        <v>114</v>
      </c>
      <c r="U693" t="s">
        <v>70</v>
      </c>
      <c r="V693">
        <v>11.8</v>
      </c>
      <c r="W693" t="s">
        <v>4470</v>
      </c>
      <c r="X693">
        <v>0.7027810169491524</v>
      </c>
      <c r="Y693">
        <v>0</v>
      </c>
      <c r="Z693">
        <v>8.2928159999999984</v>
      </c>
    </row>
    <row r="694" spans="1:26" x14ac:dyDescent="0.25">
      <c r="A694" t="s">
        <v>156</v>
      </c>
      <c r="B694">
        <v>2</v>
      </c>
      <c r="C694" t="s">
        <v>862</v>
      </c>
      <c r="D694" t="s">
        <v>5070</v>
      </c>
      <c r="E694">
        <v>0</v>
      </c>
      <c r="F694">
        <v>0</v>
      </c>
      <c r="G694">
        <v>0</v>
      </c>
      <c r="H694">
        <v>0</v>
      </c>
      <c r="I694">
        <v>0</v>
      </c>
      <c r="J694">
        <v>0</v>
      </c>
      <c r="K694">
        <v>0</v>
      </c>
      <c r="L694">
        <v>0</v>
      </c>
      <c r="M694">
        <v>0</v>
      </c>
      <c r="N694">
        <v>0</v>
      </c>
      <c r="O694">
        <v>0</v>
      </c>
      <c r="P694">
        <v>0</v>
      </c>
      <c r="Q694">
        <v>0</v>
      </c>
      <c r="R694">
        <v>0</v>
      </c>
      <c r="S694" t="s">
        <v>7</v>
      </c>
      <c r="T694" t="s">
        <v>7</v>
      </c>
      <c r="U694" t="s">
        <v>70</v>
      </c>
      <c r="V694">
        <v>6</v>
      </c>
      <c r="W694" t="s">
        <v>4472</v>
      </c>
      <c r="X694">
        <v>0</v>
      </c>
      <c r="Y694">
        <v>0.36799999999999999</v>
      </c>
      <c r="Z694">
        <v>0.36799999999999999</v>
      </c>
    </row>
    <row r="695" spans="1:26" x14ac:dyDescent="0.25">
      <c r="A695" t="s">
        <v>156</v>
      </c>
      <c r="B695">
        <v>2</v>
      </c>
      <c r="C695" t="s">
        <v>863</v>
      </c>
      <c r="D695" t="s">
        <v>5070</v>
      </c>
      <c r="E695">
        <v>0</v>
      </c>
      <c r="F695">
        <v>0</v>
      </c>
      <c r="G695">
        <v>0</v>
      </c>
      <c r="H695">
        <v>0</v>
      </c>
      <c r="I695">
        <v>0</v>
      </c>
      <c r="J695">
        <v>0</v>
      </c>
      <c r="K695">
        <v>0</v>
      </c>
      <c r="L695">
        <v>0</v>
      </c>
      <c r="M695">
        <v>0</v>
      </c>
      <c r="N695">
        <v>0</v>
      </c>
      <c r="O695">
        <v>0</v>
      </c>
      <c r="P695">
        <v>0</v>
      </c>
      <c r="Q695">
        <v>0</v>
      </c>
      <c r="R695">
        <v>0</v>
      </c>
      <c r="S695" t="s">
        <v>7</v>
      </c>
      <c r="T695" t="s">
        <v>7</v>
      </c>
      <c r="U695" t="s">
        <v>70</v>
      </c>
      <c r="V695">
        <v>6</v>
      </c>
      <c r="W695" t="s">
        <v>4472</v>
      </c>
      <c r="X695">
        <v>0</v>
      </c>
      <c r="Y695">
        <v>1.2370000000000001</v>
      </c>
      <c r="Z695">
        <v>1.2370000000000001</v>
      </c>
    </row>
    <row r="696" spans="1:26" x14ac:dyDescent="0.25">
      <c r="A696" t="s">
        <v>156</v>
      </c>
      <c r="B696">
        <v>2</v>
      </c>
      <c r="C696" t="s">
        <v>864</v>
      </c>
      <c r="D696" t="s">
        <v>5070</v>
      </c>
      <c r="E696">
        <v>0</v>
      </c>
      <c r="F696">
        <v>0</v>
      </c>
      <c r="G696">
        <v>0</v>
      </c>
      <c r="H696">
        <v>0</v>
      </c>
      <c r="I696">
        <v>0</v>
      </c>
      <c r="J696">
        <v>0</v>
      </c>
      <c r="K696">
        <v>0</v>
      </c>
      <c r="L696">
        <v>0</v>
      </c>
      <c r="M696">
        <v>0</v>
      </c>
      <c r="N696">
        <v>0</v>
      </c>
      <c r="O696">
        <v>0</v>
      </c>
      <c r="P696">
        <v>0</v>
      </c>
      <c r="Q696">
        <v>0</v>
      </c>
      <c r="R696">
        <v>0</v>
      </c>
      <c r="S696" t="s">
        <v>7</v>
      </c>
      <c r="T696" t="s">
        <v>7</v>
      </c>
      <c r="U696" t="s">
        <v>70</v>
      </c>
      <c r="V696">
        <v>6</v>
      </c>
      <c r="W696" t="s">
        <v>4472</v>
      </c>
      <c r="X696">
        <v>0</v>
      </c>
      <c r="Y696">
        <v>0.77</v>
      </c>
      <c r="Z696">
        <v>0.77</v>
      </c>
    </row>
    <row r="697" spans="1:26" x14ac:dyDescent="0.25">
      <c r="A697" t="s">
        <v>156</v>
      </c>
      <c r="B697">
        <v>2</v>
      </c>
      <c r="C697" t="s">
        <v>865</v>
      </c>
      <c r="D697" t="s">
        <v>5070</v>
      </c>
      <c r="E697">
        <v>0</v>
      </c>
      <c r="F697">
        <v>0</v>
      </c>
      <c r="G697">
        <v>0</v>
      </c>
      <c r="H697">
        <v>0</v>
      </c>
      <c r="I697">
        <v>0</v>
      </c>
      <c r="J697">
        <v>0</v>
      </c>
      <c r="K697">
        <v>0</v>
      </c>
      <c r="L697">
        <v>0</v>
      </c>
      <c r="M697">
        <v>0</v>
      </c>
      <c r="N697">
        <v>0</v>
      </c>
      <c r="O697">
        <v>0</v>
      </c>
      <c r="P697">
        <v>0</v>
      </c>
      <c r="Q697">
        <v>0</v>
      </c>
      <c r="R697">
        <v>0</v>
      </c>
      <c r="S697" t="s">
        <v>7</v>
      </c>
      <c r="T697" t="s">
        <v>7</v>
      </c>
      <c r="U697" t="s">
        <v>70</v>
      </c>
      <c r="V697">
        <v>6</v>
      </c>
      <c r="W697" t="s">
        <v>4472</v>
      </c>
      <c r="X697">
        <v>0</v>
      </c>
      <c r="Y697">
        <v>1.4790000000000001</v>
      </c>
      <c r="Z697">
        <v>1.4790000000000001</v>
      </c>
    </row>
    <row r="698" spans="1:26" x14ac:dyDescent="0.25">
      <c r="A698" t="s">
        <v>156</v>
      </c>
      <c r="B698">
        <v>2</v>
      </c>
      <c r="C698" t="s">
        <v>866</v>
      </c>
      <c r="D698" t="s">
        <v>5070</v>
      </c>
      <c r="E698">
        <v>0</v>
      </c>
      <c r="F698">
        <v>0</v>
      </c>
      <c r="G698">
        <v>0</v>
      </c>
      <c r="H698">
        <v>0</v>
      </c>
      <c r="I698">
        <v>0</v>
      </c>
      <c r="J698">
        <v>0</v>
      </c>
      <c r="K698">
        <v>0</v>
      </c>
      <c r="L698">
        <v>0</v>
      </c>
      <c r="M698">
        <v>0</v>
      </c>
      <c r="N698">
        <v>0</v>
      </c>
      <c r="O698">
        <v>0</v>
      </c>
      <c r="P698">
        <v>0</v>
      </c>
      <c r="Q698">
        <v>0</v>
      </c>
      <c r="R698">
        <v>0</v>
      </c>
      <c r="S698" t="s">
        <v>7</v>
      </c>
      <c r="T698" t="s">
        <v>7</v>
      </c>
      <c r="U698" t="s">
        <v>70</v>
      </c>
      <c r="V698">
        <v>6</v>
      </c>
      <c r="W698" t="s">
        <v>4472</v>
      </c>
      <c r="X698">
        <v>0</v>
      </c>
      <c r="Y698">
        <v>1.1359999999999999</v>
      </c>
      <c r="Z698">
        <v>1.1359999999999999</v>
      </c>
    </row>
    <row r="699" spans="1:26" x14ac:dyDescent="0.25">
      <c r="A699" t="s">
        <v>156</v>
      </c>
      <c r="B699">
        <v>2</v>
      </c>
      <c r="C699" t="s">
        <v>867</v>
      </c>
      <c r="D699" t="s">
        <v>5070</v>
      </c>
      <c r="E699">
        <v>33</v>
      </c>
      <c r="F699">
        <v>33</v>
      </c>
      <c r="G699">
        <v>34</v>
      </c>
      <c r="H699">
        <v>32</v>
      </c>
      <c r="I699">
        <v>32</v>
      </c>
      <c r="J699">
        <v>33</v>
      </c>
      <c r="K699">
        <v>0</v>
      </c>
      <c r="L699">
        <v>0</v>
      </c>
      <c r="M699">
        <v>0</v>
      </c>
      <c r="N699">
        <v>0</v>
      </c>
      <c r="O699">
        <v>0</v>
      </c>
      <c r="P699">
        <v>0</v>
      </c>
      <c r="Q699">
        <v>3.2833333333333337</v>
      </c>
      <c r="R699">
        <v>4.3219173333333325</v>
      </c>
      <c r="S699" t="s">
        <v>5</v>
      </c>
      <c r="T699" t="s">
        <v>78</v>
      </c>
      <c r="U699" t="s">
        <v>70</v>
      </c>
      <c r="V699">
        <v>5</v>
      </c>
      <c r="W699" t="s">
        <v>4472</v>
      </c>
      <c r="X699">
        <v>0.86438346666666654</v>
      </c>
      <c r="Y699">
        <v>0</v>
      </c>
      <c r="Z699">
        <v>4.3219173333333325</v>
      </c>
    </row>
    <row r="700" spans="1:26" x14ac:dyDescent="0.25">
      <c r="A700" t="s">
        <v>156</v>
      </c>
      <c r="B700">
        <v>2</v>
      </c>
      <c r="C700" t="s">
        <v>868</v>
      </c>
      <c r="D700" t="s">
        <v>5070</v>
      </c>
      <c r="E700">
        <v>0</v>
      </c>
      <c r="F700">
        <v>0</v>
      </c>
      <c r="G700">
        <v>0</v>
      </c>
      <c r="H700">
        <v>0</v>
      </c>
      <c r="I700">
        <v>0</v>
      </c>
      <c r="J700">
        <v>0</v>
      </c>
      <c r="K700">
        <v>0</v>
      </c>
      <c r="L700">
        <v>0</v>
      </c>
      <c r="M700">
        <v>0</v>
      </c>
      <c r="N700">
        <v>0</v>
      </c>
      <c r="O700">
        <v>0</v>
      </c>
      <c r="P700">
        <v>0</v>
      </c>
      <c r="Q700">
        <v>0</v>
      </c>
      <c r="R700">
        <v>0</v>
      </c>
      <c r="S700" t="s">
        <v>7</v>
      </c>
      <c r="T700" t="s">
        <v>7</v>
      </c>
      <c r="U700" t="s">
        <v>70</v>
      </c>
      <c r="V700">
        <v>6</v>
      </c>
      <c r="W700" t="s">
        <v>4472</v>
      </c>
      <c r="X700">
        <v>0</v>
      </c>
      <c r="Y700">
        <v>1.004</v>
      </c>
      <c r="Z700">
        <v>1.004</v>
      </c>
    </row>
    <row r="701" spans="1:26" x14ac:dyDescent="0.25">
      <c r="A701" t="s">
        <v>156</v>
      </c>
      <c r="B701">
        <v>2</v>
      </c>
      <c r="C701" t="s">
        <v>869</v>
      </c>
      <c r="D701" t="s">
        <v>5070</v>
      </c>
      <c r="E701">
        <v>0</v>
      </c>
      <c r="F701">
        <v>0</v>
      </c>
      <c r="G701">
        <v>0</v>
      </c>
      <c r="H701">
        <v>0</v>
      </c>
      <c r="I701">
        <v>0</v>
      </c>
      <c r="J701">
        <v>0</v>
      </c>
      <c r="K701">
        <v>0</v>
      </c>
      <c r="L701">
        <v>0</v>
      </c>
      <c r="M701">
        <v>0</v>
      </c>
      <c r="N701">
        <v>0</v>
      </c>
      <c r="O701">
        <v>0</v>
      </c>
      <c r="P701">
        <v>0</v>
      </c>
      <c r="Q701">
        <v>0</v>
      </c>
      <c r="R701">
        <v>0</v>
      </c>
      <c r="S701" t="s">
        <v>7</v>
      </c>
      <c r="T701" t="s">
        <v>7</v>
      </c>
      <c r="U701" t="s">
        <v>70</v>
      </c>
      <c r="V701">
        <v>6</v>
      </c>
      <c r="W701" t="s">
        <v>4472</v>
      </c>
      <c r="X701">
        <v>0</v>
      </c>
      <c r="Y701">
        <v>1.1080000000000001</v>
      </c>
      <c r="Z701">
        <v>1.1080000000000001</v>
      </c>
    </row>
    <row r="702" spans="1:26" x14ac:dyDescent="0.25">
      <c r="A702" t="s">
        <v>156</v>
      </c>
      <c r="B702">
        <v>2</v>
      </c>
      <c r="C702" t="s">
        <v>870</v>
      </c>
      <c r="D702" t="s">
        <v>5070</v>
      </c>
      <c r="E702">
        <v>0</v>
      </c>
      <c r="F702">
        <v>0</v>
      </c>
      <c r="G702">
        <v>0</v>
      </c>
      <c r="H702">
        <v>0</v>
      </c>
      <c r="I702">
        <v>0</v>
      </c>
      <c r="J702">
        <v>0</v>
      </c>
      <c r="K702">
        <v>0</v>
      </c>
      <c r="L702">
        <v>0</v>
      </c>
      <c r="M702">
        <v>0</v>
      </c>
      <c r="N702">
        <v>0</v>
      </c>
      <c r="O702">
        <v>0</v>
      </c>
      <c r="P702">
        <v>0</v>
      </c>
      <c r="Q702">
        <v>0</v>
      </c>
      <c r="R702">
        <v>0</v>
      </c>
      <c r="S702" t="s">
        <v>7</v>
      </c>
      <c r="T702" t="s">
        <v>7</v>
      </c>
      <c r="U702" t="s">
        <v>70</v>
      </c>
      <c r="V702">
        <v>6</v>
      </c>
      <c r="W702" t="s">
        <v>4472</v>
      </c>
      <c r="X702">
        <v>0</v>
      </c>
      <c r="Y702">
        <v>2.3580000000000001</v>
      </c>
      <c r="Z702">
        <v>2.3580000000000001</v>
      </c>
    </row>
    <row r="703" spans="1:26" x14ac:dyDescent="0.25">
      <c r="A703" t="s">
        <v>156</v>
      </c>
      <c r="B703">
        <v>2</v>
      </c>
      <c r="C703" t="s">
        <v>871</v>
      </c>
      <c r="D703" t="s">
        <v>5070</v>
      </c>
      <c r="E703">
        <v>0</v>
      </c>
      <c r="F703">
        <v>0</v>
      </c>
      <c r="G703">
        <v>0</v>
      </c>
      <c r="H703">
        <v>0</v>
      </c>
      <c r="I703">
        <v>0</v>
      </c>
      <c r="J703">
        <v>0</v>
      </c>
      <c r="K703">
        <v>0</v>
      </c>
      <c r="L703">
        <v>0</v>
      </c>
      <c r="M703">
        <v>0</v>
      </c>
      <c r="N703">
        <v>0</v>
      </c>
      <c r="O703">
        <v>0</v>
      </c>
      <c r="P703">
        <v>0</v>
      </c>
      <c r="Q703">
        <v>0</v>
      </c>
      <c r="R703">
        <v>0</v>
      </c>
      <c r="S703" t="s">
        <v>7</v>
      </c>
      <c r="T703" t="s">
        <v>7</v>
      </c>
      <c r="U703" t="s">
        <v>70</v>
      </c>
      <c r="V703">
        <v>6</v>
      </c>
      <c r="W703" t="s">
        <v>4472</v>
      </c>
      <c r="X703">
        <v>0</v>
      </c>
      <c r="Y703">
        <v>1.94</v>
      </c>
      <c r="Z703">
        <v>1.94</v>
      </c>
    </row>
    <row r="704" spans="1:26" x14ac:dyDescent="0.25">
      <c r="A704" t="s">
        <v>156</v>
      </c>
      <c r="B704">
        <v>2</v>
      </c>
      <c r="C704" t="s">
        <v>872</v>
      </c>
      <c r="D704" t="s">
        <v>5070</v>
      </c>
      <c r="E704">
        <v>0</v>
      </c>
      <c r="F704">
        <v>0</v>
      </c>
      <c r="G704">
        <v>0</v>
      </c>
      <c r="H704">
        <v>0</v>
      </c>
      <c r="I704">
        <v>0</v>
      </c>
      <c r="J704">
        <v>0</v>
      </c>
      <c r="K704">
        <v>0</v>
      </c>
      <c r="L704">
        <v>0</v>
      </c>
      <c r="M704">
        <v>0</v>
      </c>
      <c r="N704">
        <v>0</v>
      </c>
      <c r="O704">
        <v>0</v>
      </c>
      <c r="P704">
        <v>0</v>
      </c>
      <c r="Q704">
        <v>0</v>
      </c>
      <c r="R704">
        <v>0</v>
      </c>
      <c r="S704" t="s">
        <v>7</v>
      </c>
      <c r="T704" t="s">
        <v>7</v>
      </c>
      <c r="U704" t="s">
        <v>70</v>
      </c>
      <c r="V704">
        <v>6</v>
      </c>
      <c r="W704" t="s">
        <v>4472</v>
      </c>
      <c r="X704">
        <v>0</v>
      </c>
      <c r="Y704">
        <v>0.98899999999999999</v>
      </c>
      <c r="Z704">
        <v>0.98899999999999999</v>
      </c>
    </row>
    <row r="705" spans="1:26" x14ac:dyDescent="0.25">
      <c r="A705" t="s">
        <v>156</v>
      </c>
      <c r="B705">
        <v>2</v>
      </c>
      <c r="C705" t="s">
        <v>873</v>
      </c>
      <c r="D705" t="s">
        <v>5070</v>
      </c>
      <c r="E705">
        <v>69</v>
      </c>
      <c r="F705">
        <v>97</v>
      </c>
      <c r="G705">
        <v>36</v>
      </c>
      <c r="H705">
        <v>70</v>
      </c>
      <c r="I705">
        <v>100</v>
      </c>
      <c r="J705">
        <v>35</v>
      </c>
      <c r="K705">
        <v>0</v>
      </c>
      <c r="L705">
        <v>0</v>
      </c>
      <c r="M705">
        <v>0</v>
      </c>
      <c r="N705">
        <v>0</v>
      </c>
      <c r="O705">
        <v>0</v>
      </c>
      <c r="P705">
        <v>0</v>
      </c>
      <c r="Q705">
        <v>6.7833333333333332</v>
      </c>
      <c r="R705">
        <v>8.9290373333333317</v>
      </c>
      <c r="S705" t="s">
        <v>114</v>
      </c>
      <c r="T705" t="s">
        <v>114</v>
      </c>
      <c r="U705" t="s">
        <v>70</v>
      </c>
      <c r="V705">
        <v>11.8</v>
      </c>
      <c r="W705" t="s">
        <v>4473</v>
      </c>
      <c r="X705">
        <v>0.75669807909604503</v>
      </c>
      <c r="Y705">
        <v>0</v>
      </c>
      <c r="Z705">
        <v>8.9290373333333317</v>
      </c>
    </row>
    <row r="706" spans="1:26" x14ac:dyDescent="0.25">
      <c r="A706" t="s">
        <v>156</v>
      </c>
      <c r="B706">
        <v>2</v>
      </c>
      <c r="C706" t="s">
        <v>874</v>
      </c>
      <c r="D706" t="s">
        <v>5070</v>
      </c>
      <c r="E706">
        <v>89</v>
      </c>
      <c r="F706">
        <v>79</v>
      </c>
      <c r="G706">
        <v>37</v>
      </c>
      <c r="H706">
        <v>91</v>
      </c>
      <c r="I706">
        <v>55</v>
      </c>
      <c r="J706">
        <v>61</v>
      </c>
      <c r="K706">
        <v>0</v>
      </c>
      <c r="L706">
        <v>0</v>
      </c>
      <c r="M706">
        <v>0</v>
      </c>
      <c r="N706">
        <v>0</v>
      </c>
      <c r="O706">
        <v>0</v>
      </c>
      <c r="P706">
        <v>0</v>
      </c>
      <c r="Q706">
        <v>6.8666666666666671</v>
      </c>
      <c r="R706">
        <v>9.038730666666666</v>
      </c>
      <c r="S706" t="s">
        <v>114</v>
      </c>
      <c r="T706" t="s">
        <v>114</v>
      </c>
      <c r="U706" t="s">
        <v>70</v>
      </c>
      <c r="V706">
        <v>11.8</v>
      </c>
      <c r="W706" t="s">
        <v>4473</v>
      </c>
      <c r="X706">
        <v>0.76599412429378522</v>
      </c>
      <c r="Y706">
        <v>0</v>
      </c>
      <c r="Z706">
        <v>9.038730666666666</v>
      </c>
    </row>
    <row r="707" spans="1:26" x14ac:dyDescent="0.25">
      <c r="A707" t="s">
        <v>156</v>
      </c>
      <c r="B707">
        <v>2</v>
      </c>
      <c r="C707" t="s">
        <v>875</v>
      </c>
      <c r="D707" t="s">
        <v>5070</v>
      </c>
      <c r="E707">
        <v>61</v>
      </c>
      <c r="F707">
        <v>77</v>
      </c>
      <c r="G707">
        <v>46</v>
      </c>
      <c r="H707">
        <v>56</v>
      </c>
      <c r="I707">
        <v>73</v>
      </c>
      <c r="J707">
        <v>42</v>
      </c>
      <c r="K707">
        <v>0</v>
      </c>
      <c r="L707">
        <v>0</v>
      </c>
      <c r="M707">
        <v>0</v>
      </c>
      <c r="N707">
        <v>0</v>
      </c>
      <c r="O707">
        <v>0</v>
      </c>
      <c r="P707">
        <v>0</v>
      </c>
      <c r="Q707">
        <v>5.9166666666666661</v>
      </c>
      <c r="R707">
        <v>7.7882266666666657</v>
      </c>
      <c r="S707" t="s">
        <v>114</v>
      </c>
      <c r="T707" t="s">
        <v>114</v>
      </c>
      <c r="U707" t="s">
        <v>70</v>
      </c>
      <c r="V707">
        <v>11.8</v>
      </c>
      <c r="W707" t="s">
        <v>4473</v>
      </c>
      <c r="X707">
        <v>0.66001920903954792</v>
      </c>
      <c r="Y707">
        <v>0</v>
      </c>
      <c r="Z707">
        <v>7.7882266666666657</v>
      </c>
    </row>
    <row r="708" spans="1:26" x14ac:dyDescent="0.25">
      <c r="A708" t="s">
        <v>156</v>
      </c>
      <c r="B708">
        <v>2</v>
      </c>
      <c r="C708" t="s">
        <v>876</v>
      </c>
      <c r="D708" t="s">
        <v>5070</v>
      </c>
      <c r="E708">
        <v>69</v>
      </c>
      <c r="F708">
        <v>76</v>
      </c>
      <c r="G708">
        <v>44</v>
      </c>
      <c r="H708">
        <v>71</v>
      </c>
      <c r="I708">
        <v>75</v>
      </c>
      <c r="J708">
        <v>44</v>
      </c>
      <c r="K708">
        <v>0</v>
      </c>
      <c r="L708">
        <v>0</v>
      </c>
      <c r="M708">
        <v>0</v>
      </c>
      <c r="N708">
        <v>0</v>
      </c>
      <c r="O708">
        <v>0</v>
      </c>
      <c r="P708">
        <v>0</v>
      </c>
      <c r="Q708">
        <v>6.3166666666666664</v>
      </c>
      <c r="R708">
        <v>8.3147546666666674</v>
      </c>
      <c r="S708" t="s">
        <v>114</v>
      </c>
      <c r="T708" t="s">
        <v>114</v>
      </c>
      <c r="U708" t="s">
        <v>70</v>
      </c>
      <c r="V708">
        <v>11.8</v>
      </c>
      <c r="W708" t="s">
        <v>4473</v>
      </c>
      <c r="X708">
        <v>0.70464022598870057</v>
      </c>
      <c r="Y708">
        <v>0</v>
      </c>
      <c r="Z708">
        <v>8.3147546666666674</v>
      </c>
    </row>
    <row r="709" spans="1:26" x14ac:dyDescent="0.25">
      <c r="A709" t="s">
        <v>156</v>
      </c>
      <c r="B709">
        <v>2</v>
      </c>
      <c r="C709" t="s">
        <v>877</v>
      </c>
      <c r="D709" t="s">
        <v>5070</v>
      </c>
      <c r="E709">
        <v>82</v>
      </c>
      <c r="F709">
        <v>67</v>
      </c>
      <c r="G709">
        <v>15</v>
      </c>
      <c r="H709">
        <v>110</v>
      </c>
      <c r="I709">
        <v>67</v>
      </c>
      <c r="J709">
        <v>58</v>
      </c>
      <c r="K709">
        <v>0</v>
      </c>
      <c r="L709">
        <v>0</v>
      </c>
      <c r="M709">
        <v>0</v>
      </c>
      <c r="N709">
        <v>0</v>
      </c>
      <c r="O709">
        <v>0</v>
      </c>
      <c r="P709">
        <v>0</v>
      </c>
      <c r="Q709">
        <v>6.65</v>
      </c>
      <c r="R709">
        <v>8.7535279999999993</v>
      </c>
      <c r="S709" t="s">
        <v>114</v>
      </c>
      <c r="T709" t="s">
        <v>114</v>
      </c>
      <c r="U709" t="s">
        <v>70</v>
      </c>
      <c r="V709">
        <v>11.8</v>
      </c>
      <c r="W709" t="s">
        <v>4473</v>
      </c>
      <c r="X709">
        <v>0.74182440677966088</v>
      </c>
      <c r="Y709">
        <v>0</v>
      </c>
      <c r="Z709">
        <v>8.7535279999999993</v>
      </c>
    </row>
    <row r="710" spans="1:26" x14ac:dyDescent="0.25">
      <c r="A710" t="s">
        <v>156</v>
      </c>
      <c r="B710">
        <v>2</v>
      </c>
      <c r="C710" t="s">
        <v>878</v>
      </c>
      <c r="D710" t="s">
        <v>5070</v>
      </c>
      <c r="E710">
        <v>96</v>
      </c>
      <c r="F710">
        <v>89</v>
      </c>
      <c r="G710">
        <v>14</v>
      </c>
      <c r="H710">
        <v>98</v>
      </c>
      <c r="I710">
        <v>44</v>
      </c>
      <c r="J710">
        <v>56</v>
      </c>
      <c r="K710">
        <v>0</v>
      </c>
      <c r="L710">
        <v>0</v>
      </c>
      <c r="M710">
        <v>0</v>
      </c>
      <c r="N710">
        <v>0</v>
      </c>
      <c r="O710">
        <v>0</v>
      </c>
      <c r="P710">
        <v>0</v>
      </c>
      <c r="Q710">
        <v>6.6166666666666671</v>
      </c>
      <c r="R710">
        <v>8.7096506666666649</v>
      </c>
      <c r="S710" t="s">
        <v>114</v>
      </c>
      <c r="T710" t="s">
        <v>114</v>
      </c>
      <c r="U710" t="s">
        <v>70</v>
      </c>
      <c r="V710">
        <v>11.8</v>
      </c>
      <c r="W710" t="s">
        <v>4473</v>
      </c>
      <c r="X710">
        <v>0.73810598870056476</v>
      </c>
      <c r="Y710">
        <v>0</v>
      </c>
      <c r="Z710">
        <v>8.7096506666666649</v>
      </c>
    </row>
    <row r="711" spans="1:26" x14ac:dyDescent="0.25">
      <c r="A711" t="s">
        <v>156</v>
      </c>
      <c r="B711">
        <v>2</v>
      </c>
      <c r="C711" t="s">
        <v>879</v>
      </c>
      <c r="D711" t="s">
        <v>5070</v>
      </c>
      <c r="E711">
        <v>94</v>
      </c>
      <c r="F711">
        <v>88</v>
      </c>
      <c r="G711">
        <v>15</v>
      </c>
      <c r="H711">
        <v>93</v>
      </c>
      <c r="I711">
        <v>77</v>
      </c>
      <c r="J711">
        <v>10</v>
      </c>
      <c r="K711">
        <v>0</v>
      </c>
      <c r="L711">
        <v>0</v>
      </c>
      <c r="M711">
        <v>0</v>
      </c>
      <c r="N711">
        <v>0</v>
      </c>
      <c r="O711">
        <v>0</v>
      </c>
      <c r="P711">
        <v>0</v>
      </c>
      <c r="Q711">
        <v>6.2833333333333332</v>
      </c>
      <c r="R711">
        <v>8.270877333333333</v>
      </c>
      <c r="S711" t="s">
        <v>114</v>
      </c>
      <c r="T711" t="s">
        <v>114</v>
      </c>
      <c r="U711" t="s">
        <v>70</v>
      </c>
      <c r="V711">
        <v>11.8</v>
      </c>
      <c r="W711" t="s">
        <v>4473</v>
      </c>
      <c r="X711">
        <v>0.70092180790960446</v>
      </c>
      <c r="Y711">
        <v>0</v>
      </c>
      <c r="Z711">
        <v>8.270877333333333</v>
      </c>
    </row>
    <row r="712" spans="1:26" x14ac:dyDescent="0.25">
      <c r="A712" t="s">
        <v>156</v>
      </c>
      <c r="B712">
        <v>2</v>
      </c>
      <c r="C712" t="s">
        <v>880</v>
      </c>
      <c r="D712" t="s">
        <v>5070</v>
      </c>
      <c r="E712">
        <v>92</v>
      </c>
      <c r="F712">
        <v>81</v>
      </c>
      <c r="G712">
        <v>14</v>
      </c>
      <c r="H712">
        <v>91</v>
      </c>
      <c r="I712">
        <v>86</v>
      </c>
      <c r="J712">
        <v>10</v>
      </c>
      <c r="K712">
        <v>0</v>
      </c>
      <c r="L712">
        <v>0</v>
      </c>
      <c r="M712">
        <v>0</v>
      </c>
      <c r="N712">
        <v>0</v>
      </c>
      <c r="O712">
        <v>0</v>
      </c>
      <c r="P712">
        <v>0</v>
      </c>
      <c r="Q712">
        <v>6.2333333333333334</v>
      </c>
      <c r="R712">
        <v>8.2050613333333331</v>
      </c>
      <c r="S712" t="s">
        <v>114</v>
      </c>
      <c r="T712" t="s">
        <v>114</v>
      </c>
      <c r="U712" t="s">
        <v>70</v>
      </c>
      <c r="V712">
        <v>11.8</v>
      </c>
      <c r="W712" t="s">
        <v>4473</v>
      </c>
      <c r="X712">
        <v>0.69534418079096039</v>
      </c>
      <c r="Y712">
        <v>0</v>
      </c>
      <c r="Z712">
        <v>8.2050613333333331</v>
      </c>
    </row>
    <row r="713" spans="1:26" x14ac:dyDescent="0.25">
      <c r="A713" t="s">
        <v>156</v>
      </c>
      <c r="B713">
        <v>2</v>
      </c>
      <c r="C713" t="s">
        <v>881</v>
      </c>
      <c r="D713" t="s">
        <v>5070</v>
      </c>
      <c r="E713">
        <v>41</v>
      </c>
      <c r="F713">
        <v>100</v>
      </c>
      <c r="G713">
        <v>19</v>
      </c>
      <c r="H713">
        <v>38</v>
      </c>
      <c r="I713">
        <v>100</v>
      </c>
      <c r="J713">
        <v>19</v>
      </c>
      <c r="K713">
        <v>0</v>
      </c>
      <c r="L713">
        <v>0</v>
      </c>
      <c r="M713">
        <v>0</v>
      </c>
      <c r="N713">
        <v>0</v>
      </c>
      <c r="O713">
        <v>0</v>
      </c>
      <c r="P713">
        <v>0</v>
      </c>
      <c r="Q713">
        <v>5.2833333333333332</v>
      </c>
      <c r="R713">
        <v>6.9545573333333328</v>
      </c>
      <c r="S713" t="s">
        <v>114</v>
      </c>
      <c r="T713" t="s">
        <v>114</v>
      </c>
      <c r="U713" t="s">
        <v>70</v>
      </c>
      <c r="V713">
        <v>11.8</v>
      </c>
      <c r="W713" t="s">
        <v>4473</v>
      </c>
      <c r="X713">
        <v>0.58936926553672309</v>
      </c>
      <c r="Y713">
        <v>0</v>
      </c>
      <c r="Z713">
        <v>6.9545573333333328</v>
      </c>
    </row>
    <row r="714" spans="1:26" x14ac:dyDescent="0.25">
      <c r="A714" t="s">
        <v>156</v>
      </c>
      <c r="B714">
        <v>2</v>
      </c>
      <c r="C714" t="s">
        <v>882</v>
      </c>
      <c r="D714" t="s">
        <v>5070</v>
      </c>
      <c r="E714">
        <v>68</v>
      </c>
      <c r="F714">
        <v>68</v>
      </c>
      <c r="G714">
        <v>67</v>
      </c>
      <c r="H714">
        <v>66</v>
      </c>
      <c r="I714">
        <v>71</v>
      </c>
      <c r="J714">
        <v>63</v>
      </c>
      <c r="K714">
        <v>0</v>
      </c>
      <c r="L714">
        <v>0</v>
      </c>
      <c r="M714">
        <v>0</v>
      </c>
      <c r="N714">
        <v>0</v>
      </c>
      <c r="O714">
        <v>0</v>
      </c>
      <c r="P714">
        <v>0</v>
      </c>
      <c r="Q714">
        <v>6.7166666666666668</v>
      </c>
      <c r="R714">
        <v>8.8412826666666664</v>
      </c>
      <c r="S714" t="s">
        <v>114</v>
      </c>
      <c r="T714" t="s">
        <v>114</v>
      </c>
      <c r="U714" t="s">
        <v>70</v>
      </c>
      <c r="V714">
        <v>11.8</v>
      </c>
      <c r="W714" t="s">
        <v>4473</v>
      </c>
      <c r="X714">
        <v>0.74926124293785301</v>
      </c>
      <c r="Y714">
        <v>0</v>
      </c>
      <c r="Z714">
        <v>8.8412826666666664</v>
      </c>
    </row>
    <row r="715" spans="1:26" x14ac:dyDescent="0.25">
      <c r="A715" t="s">
        <v>156</v>
      </c>
      <c r="B715">
        <v>2</v>
      </c>
      <c r="C715" t="s">
        <v>883</v>
      </c>
      <c r="D715" t="s">
        <v>5070</v>
      </c>
      <c r="E715">
        <v>72</v>
      </c>
      <c r="F715">
        <v>50</v>
      </c>
      <c r="G715">
        <v>67</v>
      </c>
      <c r="H715">
        <v>72</v>
      </c>
      <c r="I715">
        <v>79</v>
      </c>
      <c r="J715">
        <v>41</v>
      </c>
      <c r="K715">
        <v>0</v>
      </c>
      <c r="L715">
        <v>0</v>
      </c>
      <c r="M715">
        <v>0</v>
      </c>
      <c r="N715">
        <v>0</v>
      </c>
      <c r="O715">
        <v>0</v>
      </c>
      <c r="P715">
        <v>0</v>
      </c>
      <c r="Q715">
        <v>6.35</v>
      </c>
      <c r="R715">
        <v>8.3586320000000018</v>
      </c>
      <c r="S715" t="s">
        <v>114</v>
      </c>
      <c r="T715" t="s">
        <v>114</v>
      </c>
      <c r="U715" t="s">
        <v>70</v>
      </c>
      <c r="V715">
        <v>11.8</v>
      </c>
      <c r="W715" t="s">
        <v>4473</v>
      </c>
      <c r="X715">
        <v>0.70835864406779669</v>
      </c>
      <c r="Y715">
        <v>0</v>
      </c>
      <c r="Z715">
        <v>8.3586320000000018</v>
      </c>
    </row>
    <row r="716" spans="1:26" x14ac:dyDescent="0.25">
      <c r="A716" t="s">
        <v>156</v>
      </c>
      <c r="B716">
        <v>2</v>
      </c>
      <c r="C716" t="s">
        <v>884</v>
      </c>
      <c r="D716" t="s">
        <v>5070</v>
      </c>
      <c r="E716">
        <v>66</v>
      </c>
      <c r="F716">
        <v>65</v>
      </c>
      <c r="G716">
        <v>56</v>
      </c>
      <c r="H716">
        <v>66</v>
      </c>
      <c r="I716">
        <v>65</v>
      </c>
      <c r="J716">
        <v>56</v>
      </c>
      <c r="K716">
        <v>0</v>
      </c>
      <c r="L716">
        <v>0</v>
      </c>
      <c r="M716">
        <v>0</v>
      </c>
      <c r="N716">
        <v>0</v>
      </c>
      <c r="O716">
        <v>0</v>
      </c>
      <c r="P716">
        <v>0</v>
      </c>
      <c r="Q716">
        <v>6.2333333333333334</v>
      </c>
      <c r="R716">
        <v>8.2050613333333331</v>
      </c>
      <c r="S716" t="s">
        <v>6</v>
      </c>
      <c r="T716" t="s">
        <v>1518</v>
      </c>
      <c r="U716" t="s">
        <v>70</v>
      </c>
      <c r="V716">
        <v>20</v>
      </c>
      <c r="W716" t="s">
        <v>4976</v>
      </c>
      <c r="X716">
        <v>0.41025306666666667</v>
      </c>
      <c r="Y716">
        <v>0</v>
      </c>
      <c r="Z716">
        <v>8.2050613333333331</v>
      </c>
    </row>
    <row r="717" spans="1:26" x14ac:dyDescent="0.25">
      <c r="A717" t="s">
        <v>156</v>
      </c>
      <c r="B717">
        <v>2</v>
      </c>
      <c r="C717" t="s">
        <v>885</v>
      </c>
      <c r="D717" t="s">
        <v>5070</v>
      </c>
      <c r="E717">
        <v>65</v>
      </c>
      <c r="F717">
        <v>64</v>
      </c>
      <c r="G717">
        <v>55</v>
      </c>
      <c r="H717">
        <v>65</v>
      </c>
      <c r="I717">
        <v>65</v>
      </c>
      <c r="J717">
        <v>56</v>
      </c>
      <c r="K717">
        <v>0</v>
      </c>
      <c r="L717">
        <v>0</v>
      </c>
      <c r="M717">
        <v>0</v>
      </c>
      <c r="N717">
        <v>0</v>
      </c>
      <c r="O717">
        <v>0</v>
      </c>
      <c r="P717">
        <v>0</v>
      </c>
      <c r="Q717">
        <v>6.1666666666666661</v>
      </c>
      <c r="R717">
        <v>8.117306666666666</v>
      </c>
      <c r="S717" t="s">
        <v>6</v>
      </c>
      <c r="T717" t="s">
        <v>1518</v>
      </c>
      <c r="U717" t="s">
        <v>70</v>
      </c>
      <c r="V717">
        <v>20</v>
      </c>
      <c r="W717" t="s">
        <v>4976</v>
      </c>
      <c r="X717">
        <v>0.4058653333333333</v>
      </c>
      <c r="Y717">
        <v>0</v>
      </c>
      <c r="Z717">
        <v>8.117306666666666</v>
      </c>
    </row>
    <row r="718" spans="1:26" x14ac:dyDescent="0.25">
      <c r="A718" t="s">
        <v>156</v>
      </c>
      <c r="B718">
        <v>2</v>
      </c>
      <c r="C718" t="s">
        <v>886</v>
      </c>
      <c r="D718" t="s">
        <v>5070</v>
      </c>
      <c r="E718">
        <v>75</v>
      </c>
      <c r="F718">
        <v>54</v>
      </c>
      <c r="G718">
        <v>69</v>
      </c>
      <c r="H718">
        <v>67</v>
      </c>
      <c r="I718">
        <v>52</v>
      </c>
      <c r="J718">
        <v>66</v>
      </c>
      <c r="K718">
        <v>0</v>
      </c>
      <c r="L718">
        <v>0</v>
      </c>
      <c r="M718">
        <v>0</v>
      </c>
      <c r="N718">
        <v>0</v>
      </c>
      <c r="O718">
        <v>0</v>
      </c>
      <c r="P718">
        <v>0</v>
      </c>
      <c r="Q718">
        <v>6.3833333333333337</v>
      </c>
      <c r="R718">
        <v>8.4025093333333309</v>
      </c>
      <c r="S718" t="s">
        <v>6</v>
      </c>
      <c r="T718" t="s">
        <v>7</v>
      </c>
      <c r="U718" t="s">
        <v>70</v>
      </c>
      <c r="V718">
        <v>20</v>
      </c>
      <c r="W718" t="s">
        <v>4976</v>
      </c>
      <c r="X718">
        <v>0.42012546666666656</v>
      </c>
      <c r="Y718">
        <v>0</v>
      </c>
      <c r="Z718">
        <v>8.4025093333333309</v>
      </c>
    </row>
    <row r="719" spans="1:26" x14ac:dyDescent="0.25">
      <c r="A719" t="s">
        <v>156</v>
      </c>
      <c r="B719">
        <v>2</v>
      </c>
      <c r="C719" t="s">
        <v>887</v>
      </c>
      <c r="D719" t="s">
        <v>5070</v>
      </c>
      <c r="E719">
        <v>76</v>
      </c>
      <c r="F719">
        <v>63</v>
      </c>
      <c r="G719">
        <v>67</v>
      </c>
      <c r="H719">
        <v>77</v>
      </c>
      <c r="I719">
        <v>60</v>
      </c>
      <c r="J719">
        <v>67</v>
      </c>
      <c r="K719">
        <v>0</v>
      </c>
      <c r="L719">
        <v>0</v>
      </c>
      <c r="M719">
        <v>0</v>
      </c>
      <c r="N719">
        <v>0</v>
      </c>
      <c r="O719">
        <v>0</v>
      </c>
      <c r="P719">
        <v>0</v>
      </c>
      <c r="Q719">
        <v>6.833333333333333</v>
      </c>
      <c r="R719">
        <v>8.9948533333333334</v>
      </c>
      <c r="S719" t="s">
        <v>6</v>
      </c>
      <c r="T719" t="s">
        <v>7</v>
      </c>
      <c r="U719" t="s">
        <v>70</v>
      </c>
      <c r="V719">
        <v>20</v>
      </c>
      <c r="W719" t="s">
        <v>4976</v>
      </c>
      <c r="X719">
        <v>0.44974266666666668</v>
      </c>
      <c r="Y719">
        <v>0</v>
      </c>
      <c r="Z719">
        <v>8.9948533333333334</v>
      </c>
    </row>
    <row r="720" spans="1:26" x14ac:dyDescent="0.25">
      <c r="A720" t="s">
        <v>156</v>
      </c>
      <c r="B720">
        <v>2</v>
      </c>
      <c r="C720" t="s">
        <v>888</v>
      </c>
      <c r="D720" t="s">
        <v>5070</v>
      </c>
      <c r="E720">
        <v>0</v>
      </c>
      <c r="F720">
        <v>0</v>
      </c>
      <c r="G720">
        <v>0</v>
      </c>
      <c r="H720">
        <v>0</v>
      </c>
      <c r="I720">
        <v>0</v>
      </c>
      <c r="J720">
        <v>0</v>
      </c>
      <c r="K720">
        <v>0</v>
      </c>
      <c r="L720">
        <v>0</v>
      </c>
      <c r="M720">
        <v>0</v>
      </c>
      <c r="N720">
        <v>0</v>
      </c>
      <c r="O720">
        <v>0</v>
      </c>
      <c r="P720">
        <v>0</v>
      </c>
      <c r="Q720">
        <v>0</v>
      </c>
      <c r="R720">
        <v>0</v>
      </c>
      <c r="S720" t="s">
        <v>10</v>
      </c>
      <c r="T720" t="s">
        <v>10</v>
      </c>
      <c r="U720" t="s">
        <v>100</v>
      </c>
      <c r="V720">
        <v>0</v>
      </c>
      <c r="W720" t="s">
        <v>4976</v>
      </c>
      <c r="X720">
        <v>0</v>
      </c>
      <c r="Y720">
        <v>0</v>
      </c>
      <c r="Z720">
        <v>0</v>
      </c>
    </row>
    <row r="721" spans="1:26" x14ac:dyDescent="0.25">
      <c r="A721" t="s">
        <v>156</v>
      </c>
      <c r="B721">
        <v>2</v>
      </c>
      <c r="C721" t="s">
        <v>889</v>
      </c>
      <c r="D721" t="s">
        <v>5070</v>
      </c>
      <c r="E721">
        <v>0</v>
      </c>
      <c r="F721">
        <v>0</v>
      </c>
      <c r="G721">
        <v>0</v>
      </c>
      <c r="H721">
        <v>0</v>
      </c>
      <c r="I721">
        <v>0</v>
      </c>
      <c r="J721">
        <v>0</v>
      </c>
      <c r="K721">
        <v>0</v>
      </c>
      <c r="L721">
        <v>0</v>
      </c>
      <c r="M721">
        <v>0</v>
      </c>
      <c r="N721">
        <v>0</v>
      </c>
      <c r="O721">
        <v>0</v>
      </c>
      <c r="P721">
        <v>0</v>
      </c>
      <c r="Q721">
        <v>0</v>
      </c>
      <c r="R721">
        <v>0</v>
      </c>
      <c r="S721" t="s">
        <v>10</v>
      </c>
      <c r="T721" t="s">
        <v>10</v>
      </c>
      <c r="U721" t="s">
        <v>100</v>
      </c>
      <c r="V721">
        <v>0</v>
      </c>
      <c r="W721" t="s">
        <v>4976</v>
      </c>
      <c r="X721">
        <v>0</v>
      </c>
      <c r="Y721">
        <v>0</v>
      </c>
      <c r="Z721">
        <v>0</v>
      </c>
    </row>
    <row r="722" spans="1:26" x14ac:dyDescent="0.25">
      <c r="A722" t="s">
        <v>156</v>
      </c>
      <c r="B722">
        <v>2</v>
      </c>
      <c r="C722" t="s">
        <v>890</v>
      </c>
      <c r="D722" t="s">
        <v>5070</v>
      </c>
      <c r="E722">
        <v>0</v>
      </c>
      <c r="F722">
        <v>0</v>
      </c>
      <c r="G722">
        <v>0</v>
      </c>
      <c r="H722">
        <v>0</v>
      </c>
      <c r="I722">
        <v>0</v>
      </c>
      <c r="J722">
        <v>0</v>
      </c>
      <c r="K722">
        <v>0</v>
      </c>
      <c r="L722">
        <v>0</v>
      </c>
      <c r="M722">
        <v>0</v>
      </c>
      <c r="N722">
        <v>0</v>
      </c>
      <c r="O722">
        <v>0</v>
      </c>
      <c r="P722">
        <v>0</v>
      </c>
      <c r="Q722">
        <v>0</v>
      </c>
      <c r="R722">
        <v>0</v>
      </c>
      <c r="S722" t="s">
        <v>10</v>
      </c>
      <c r="T722" t="s">
        <v>10</v>
      </c>
      <c r="U722" t="s">
        <v>100</v>
      </c>
      <c r="V722">
        <v>0</v>
      </c>
      <c r="W722" t="s">
        <v>4976</v>
      </c>
      <c r="X722">
        <v>0</v>
      </c>
      <c r="Y722">
        <v>0</v>
      </c>
      <c r="Z722">
        <v>0</v>
      </c>
    </row>
    <row r="723" spans="1:26" x14ac:dyDescent="0.25">
      <c r="A723" t="s">
        <v>156</v>
      </c>
      <c r="B723">
        <v>2</v>
      </c>
      <c r="C723" t="s">
        <v>891</v>
      </c>
      <c r="D723" t="s">
        <v>5070</v>
      </c>
      <c r="E723">
        <v>0</v>
      </c>
      <c r="F723">
        <v>0</v>
      </c>
      <c r="G723">
        <v>0</v>
      </c>
      <c r="H723">
        <v>0</v>
      </c>
      <c r="I723">
        <v>0</v>
      </c>
      <c r="J723">
        <v>0</v>
      </c>
      <c r="K723">
        <v>0</v>
      </c>
      <c r="L723">
        <v>0</v>
      </c>
      <c r="M723">
        <v>0</v>
      </c>
      <c r="N723">
        <v>0</v>
      </c>
      <c r="O723">
        <v>0</v>
      </c>
      <c r="P723">
        <v>0</v>
      </c>
      <c r="Q723">
        <v>0</v>
      </c>
      <c r="R723">
        <v>0</v>
      </c>
      <c r="S723" t="s">
        <v>10</v>
      </c>
      <c r="T723" t="s">
        <v>10</v>
      </c>
      <c r="U723" t="s">
        <v>100</v>
      </c>
      <c r="V723">
        <v>0</v>
      </c>
      <c r="W723" t="s">
        <v>4976</v>
      </c>
      <c r="X723">
        <v>0</v>
      </c>
      <c r="Y723">
        <v>0</v>
      </c>
      <c r="Z723">
        <v>0</v>
      </c>
    </row>
    <row r="724" spans="1:26" x14ac:dyDescent="0.25">
      <c r="A724" t="s">
        <v>156</v>
      </c>
      <c r="B724">
        <v>2</v>
      </c>
      <c r="C724" t="s">
        <v>892</v>
      </c>
      <c r="D724" t="s">
        <v>5070</v>
      </c>
      <c r="E724">
        <v>0</v>
      </c>
      <c r="F724">
        <v>0</v>
      </c>
      <c r="G724">
        <v>0</v>
      </c>
      <c r="H724">
        <v>0</v>
      </c>
      <c r="I724">
        <v>0</v>
      </c>
      <c r="J724">
        <v>0</v>
      </c>
      <c r="K724">
        <v>0</v>
      </c>
      <c r="L724">
        <v>0</v>
      </c>
      <c r="M724">
        <v>0</v>
      </c>
      <c r="N724">
        <v>0</v>
      </c>
      <c r="O724">
        <v>0</v>
      </c>
      <c r="P724">
        <v>0</v>
      </c>
      <c r="Q724">
        <v>0</v>
      </c>
      <c r="R724">
        <v>0</v>
      </c>
      <c r="S724" t="s">
        <v>10</v>
      </c>
      <c r="T724" t="s">
        <v>10</v>
      </c>
      <c r="U724" t="s">
        <v>100</v>
      </c>
      <c r="V724">
        <v>0</v>
      </c>
      <c r="W724" t="s">
        <v>4976</v>
      </c>
      <c r="X724">
        <v>0</v>
      </c>
      <c r="Y724">
        <v>0</v>
      </c>
      <c r="Z724">
        <v>0</v>
      </c>
    </row>
    <row r="725" spans="1:26" x14ac:dyDescent="0.25">
      <c r="A725" t="s">
        <v>156</v>
      </c>
      <c r="B725">
        <v>2</v>
      </c>
      <c r="C725" t="s">
        <v>893</v>
      </c>
      <c r="D725" t="s">
        <v>5070</v>
      </c>
      <c r="E725">
        <v>0</v>
      </c>
      <c r="F725">
        <v>0</v>
      </c>
      <c r="G725">
        <v>0</v>
      </c>
      <c r="H725">
        <v>0</v>
      </c>
      <c r="I725">
        <v>0</v>
      </c>
      <c r="J725">
        <v>0</v>
      </c>
      <c r="K725">
        <v>0</v>
      </c>
      <c r="L725">
        <v>0</v>
      </c>
      <c r="M725">
        <v>0</v>
      </c>
      <c r="N725">
        <v>0</v>
      </c>
      <c r="O725">
        <v>0</v>
      </c>
      <c r="P725">
        <v>0</v>
      </c>
      <c r="Q725">
        <v>0</v>
      </c>
      <c r="R725">
        <v>0</v>
      </c>
      <c r="S725" t="s">
        <v>10</v>
      </c>
      <c r="T725" t="s">
        <v>10</v>
      </c>
      <c r="U725" t="s">
        <v>100</v>
      </c>
      <c r="V725">
        <v>0</v>
      </c>
      <c r="W725" t="s">
        <v>4976</v>
      </c>
      <c r="X725">
        <v>0</v>
      </c>
      <c r="Y725">
        <v>0</v>
      </c>
      <c r="Z725">
        <v>0</v>
      </c>
    </row>
    <row r="726" spans="1:26" x14ac:dyDescent="0.25">
      <c r="A726" t="s">
        <v>156</v>
      </c>
      <c r="B726">
        <v>2</v>
      </c>
      <c r="C726" t="s">
        <v>894</v>
      </c>
      <c r="D726" t="s">
        <v>5070</v>
      </c>
      <c r="E726">
        <v>0</v>
      </c>
      <c r="F726">
        <v>0</v>
      </c>
      <c r="G726">
        <v>0</v>
      </c>
      <c r="H726">
        <v>0</v>
      </c>
      <c r="I726">
        <v>0</v>
      </c>
      <c r="J726">
        <v>0</v>
      </c>
      <c r="K726">
        <v>0</v>
      </c>
      <c r="L726">
        <v>0</v>
      </c>
      <c r="M726">
        <v>0</v>
      </c>
      <c r="N726">
        <v>0</v>
      </c>
      <c r="O726">
        <v>0</v>
      </c>
      <c r="P726">
        <v>0</v>
      </c>
      <c r="Q726">
        <v>0</v>
      </c>
      <c r="R726">
        <v>0</v>
      </c>
      <c r="S726" t="s">
        <v>10</v>
      </c>
      <c r="T726" t="s">
        <v>10</v>
      </c>
      <c r="U726" t="s">
        <v>100</v>
      </c>
      <c r="V726">
        <v>0</v>
      </c>
      <c r="W726" t="s">
        <v>4976</v>
      </c>
      <c r="X726">
        <v>0</v>
      </c>
      <c r="Y726">
        <v>0</v>
      </c>
      <c r="Z726">
        <v>0</v>
      </c>
    </row>
    <row r="727" spans="1:26" x14ac:dyDescent="0.25">
      <c r="A727" t="s">
        <v>156</v>
      </c>
      <c r="B727">
        <v>2</v>
      </c>
      <c r="C727" t="s">
        <v>895</v>
      </c>
      <c r="D727" t="s">
        <v>5070</v>
      </c>
      <c r="E727">
        <v>0</v>
      </c>
      <c r="F727">
        <v>0</v>
      </c>
      <c r="G727">
        <v>0</v>
      </c>
      <c r="H727">
        <v>0</v>
      </c>
      <c r="I727">
        <v>0</v>
      </c>
      <c r="J727">
        <v>0</v>
      </c>
      <c r="K727">
        <v>0</v>
      </c>
      <c r="L727">
        <v>0</v>
      </c>
      <c r="M727">
        <v>0</v>
      </c>
      <c r="N727">
        <v>0</v>
      </c>
      <c r="O727">
        <v>0</v>
      </c>
      <c r="P727">
        <v>0</v>
      </c>
      <c r="Q727">
        <v>0</v>
      </c>
      <c r="R727">
        <v>0</v>
      </c>
      <c r="S727" t="s">
        <v>10</v>
      </c>
      <c r="T727" t="s">
        <v>10</v>
      </c>
      <c r="U727" t="s">
        <v>302</v>
      </c>
      <c r="V727">
        <v>0</v>
      </c>
      <c r="W727" t="s">
        <v>4474</v>
      </c>
      <c r="X727">
        <v>0</v>
      </c>
      <c r="Y727">
        <v>0</v>
      </c>
      <c r="Z727">
        <v>0</v>
      </c>
    </row>
    <row r="728" spans="1:26" x14ac:dyDescent="0.25">
      <c r="A728" t="s">
        <v>156</v>
      </c>
      <c r="B728">
        <v>2</v>
      </c>
      <c r="C728" t="s">
        <v>897</v>
      </c>
      <c r="D728" t="s">
        <v>5070</v>
      </c>
      <c r="E728">
        <v>0</v>
      </c>
      <c r="F728">
        <v>0</v>
      </c>
      <c r="G728">
        <v>0</v>
      </c>
      <c r="H728">
        <v>0</v>
      </c>
      <c r="I728">
        <v>0</v>
      </c>
      <c r="J728">
        <v>0</v>
      </c>
      <c r="K728">
        <v>0</v>
      </c>
      <c r="L728">
        <v>0</v>
      </c>
      <c r="M728">
        <v>0</v>
      </c>
      <c r="N728">
        <v>0</v>
      </c>
      <c r="O728">
        <v>0</v>
      </c>
      <c r="P728">
        <v>0</v>
      </c>
      <c r="Q728">
        <v>0</v>
      </c>
      <c r="R728">
        <v>0</v>
      </c>
      <c r="S728" t="s">
        <v>7</v>
      </c>
      <c r="T728" t="s">
        <v>7</v>
      </c>
      <c r="U728" t="s">
        <v>70</v>
      </c>
      <c r="V728">
        <v>6</v>
      </c>
      <c r="W728" t="s">
        <v>4474</v>
      </c>
      <c r="X728">
        <v>0</v>
      </c>
      <c r="Y728">
        <v>4.3920000000000003</v>
      </c>
      <c r="Z728">
        <v>4.3920000000000003</v>
      </c>
    </row>
    <row r="729" spans="1:26" x14ac:dyDescent="0.25">
      <c r="A729" t="s">
        <v>156</v>
      </c>
      <c r="B729">
        <v>2</v>
      </c>
      <c r="C729" t="s">
        <v>898</v>
      </c>
      <c r="D729" t="s">
        <v>5070</v>
      </c>
      <c r="E729">
        <v>0</v>
      </c>
      <c r="F729">
        <v>0</v>
      </c>
      <c r="G729">
        <v>0</v>
      </c>
      <c r="H729">
        <v>0</v>
      </c>
      <c r="I729">
        <v>0</v>
      </c>
      <c r="J729">
        <v>0</v>
      </c>
      <c r="K729">
        <v>0</v>
      </c>
      <c r="L729">
        <v>0</v>
      </c>
      <c r="M729">
        <v>0</v>
      </c>
      <c r="N729">
        <v>0</v>
      </c>
      <c r="O729">
        <v>0</v>
      </c>
      <c r="P729">
        <v>0</v>
      </c>
      <c r="Q729">
        <v>0</v>
      </c>
      <c r="R729">
        <v>0</v>
      </c>
      <c r="S729" t="s">
        <v>7</v>
      </c>
      <c r="T729" t="s">
        <v>7</v>
      </c>
      <c r="U729" t="s">
        <v>70</v>
      </c>
      <c r="V729">
        <v>6</v>
      </c>
      <c r="W729" t="s">
        <v>4474</v>
      </c>
      <c r="X729">
        <v>0</v>
      </c>
      <c r="Y729">
        <v>2.8</v>
      </c>
      <c r="Z729">
        <v>2.8</v>
      </c>
    </row>
    <row r="730" spans="1:26" x14ac:dyDescent="0.25">
      <c r="A730" t="s">
        <v>156</v>
      </c>
      <c r="B730">
        <v>2</v>
      </c>
      <c r="C730" t="s">
        <v>899</v>
      </c>
      <c r="D730" t="s">
        <v>5070</v>
      </c>
      <c r="E730">
        <v>0</v>
      </c>
      <c r="F730">
        <v>0</v>
      </c>
      <c r="G730">
        <v>0</v>
      </c>
      <c r="H730">
        <v>0</v>
      </c>
      <c r="I730">
        <v>0</v>
      </c>
      <c r="J730">
        <v>0</v>
      </c>
      <c r="K730">
        <v>0</v>
      </c>
      <c r="L730">
        <v>0</v>
      </c>
      <c r="M730">
        <v>0</v>
      </c>
      <c r="N730">
        <v>0</v>
      </c>
      <c r="O730">
        <v>0</v>
      </c>
      <c r="P730">
        <v>0</v>
      </c>
      <c r="Q730">
        <v>0</v>
      </c>
      <c r="R730">
        <v>0</v>
      </c>
      <c r="S730" t="s">
        <v>7</v>
      </c>
      <c r="T730" t="s">
        <v>7</v>
      </c>
      <c r="U730" t="s">
        <v>70</v>
      </c>
      <c r="V730">
        <v>6</v>
      </c>
      <c r="W730" t="s">
        <v>4474</v>
      </c>
      <c r="X730">
        <v>0</v>
      </c>
      <c r="Y730">
        <v>2.847</v>
      </c>
      <c r="Z730">
        <v>2.847</v>
      </c>
    </row>
    <row r="731" spans="1:26" x14ac:dyDescent="0.25">
      <c r="A731" t="s">
        <v>156</v>
      </c>
      <c r="B731">
        <v>2</v>
      </c>
      <c r="C731" t="s">
        <v>900</v>
      </c>
      <c r="D731" t="s">
        <v>5070</v>
      </c>
      <c r="E731">
        <v>0</v>
      </c>
      <c r="F731">
        <v>0</v>
      </c>
      <c r="G731">
        <v>0</v>
      </c>
      <c r="H731">
        <v>0</v>
      </c>
      <c r="I731">
        <v>0</v>
      </c>
      <c r="J731">
        <v>0</v>
      </c>
      <c r="K731">
        <v>0</v>
      </c>
      <c r="L731">
        <v>0</v>
      </c>
      <c r="M731">
        <v>0</v>
      </c>
      <c r="N731">
        <v>0</v>
      </c>
      <c r="O731">
        <v>0</v>
      </c>
      <c r="P731">
        <v>0</v>
      </c>
      <c r="Q731">
        <v>0</v>
      </c>
      <c r="R731">
        <v>0</v>
      </c>
      <c r="S731" t="s">
        <v>7</v>
      </c>
      <c r="T731" t="s">
        <v>7</v>
      </c>
      <c r="U731" t="s">
        <v>70</v>
      </c>
      <c r="V731">
        <v>6</v>
      </c>
      <c r="W731" t="s">
        <v>4474</v>
      </c>
      <c r="X731">
        <v>0</v>
      </c>
      <c r="Y731">
        <v>2.7879999999999998</v>
      </c>
      <c r="Z731">
        <v>2.7879999999999998</v>
      </c>
    </row>
    <row r="732" spans="1:26" x14ac:dyDescent="0.25">
      <c r="A732" t="s">
        <v>156</v>
      </c>
      <c r="B732">
        <v>2</v>
      </c>
      <c r="C732" t="s">
        <v>901</v>
      </c>
      <c r="D732" t="s">
        <v>5070</v>
      </c>
      <c r="E732">
        <v>0</v>
      </c>
      <c r="F732">
        <v>0</v>
      </c>
      <c r="G732">
        <v>0</v>
      </c>
      <c r="H732">
        <v>0</v>
      </c>
      <c r="I732">
        <v>0</v>
      </c>
      <c r="J732">
        <v>0</v>
      </c>
      <c r="K732">
        <v>0</v>
      </c>
      <c r="L732">
        <v>0</v>
      </c>
      <c r="M732">
        <v>0</v>
      </c>
      <c r="N732">
        <v>0</v>
      </c>
      <c r="O732">
        <v>0</v>
      </c>
      <c r="P732">
        <v>0</v>
      </c>
      <c r="Q732">
        <v>0</v>
      </c>
      <c r="R732">
        <v>0</v>
      </c>
      <c r="S732" t="s">
        <v>7</v>
      </c>
      <c r="T732" t="s">
        <v>7</v>
      </c>
      <c r="U732" t="s">
        <v>70</v>
      </c>
      <c r="V732">
        <v>6</v>
      </c>
      <c r="W732" t="s">
        <v>4474</v>
      </c>
      <c r="X732">
        <v>0</v>
      </c>
      <c r="Y732">
        <v>3.1989999999999998</v>
      </c>
      <c r="Z732">
        <v>3.1989999999999998</v>
      </c>
    </row>
    <row r="733" spans="1:26" x14ac:dyDescent="0.25">
      <c r="A733" t="s">
        <v>156</v>
      </c>
      <c r="B733">
        <v>2</v>
      </c>
      <c r="C733" t="s">
        <v>902</v>
      </c>
      <c r="D733" t="s">
        <v>5070</v>
      </c>
      <c r="E733">
        <v>35</v>
      </c>
      <c r="F733">
        <v>34</v>
      </c>
      <c r="G733">
        <v>39</v>
      </c>
      <c r="H733">
        <v>36</v>
      </c>
      <c r="I733">
        <v>34</v>
      </c>
      <c r="J733">
        <v>37</v>
      </c>
      <c r="K733">
        <v>0</v>
      </c>
      <c r="L733">
        <v>0</v>
      </c>
      <c r="M733">
        <v>0</v>
      </c>
      <c r="N733">
        <v>0</v>
      </c>
      <c r="O733">
        <v>0</v>
      </c>
      <c r="P733">
        <v>0</v>
      </c>
      <c r="Q733">
        <v>3.5833333333333335</v>
      </c>
      <c r="R733">
        <v>4.7168133333333326</v>
      </c>
      <c r="S733" t="s">
        <v>5</v>
      </c>
      <c r="T733" t="s">
        <v>78</v>
      </c>
      <c r="U733" t="s">
        <v>70</v>
      </c>
      <c r="V733">
        <v>5</v>
      </c>
      <c r="W733" t="s">
        <v>4474</v>
      </c>
      <c r="X733">
        <v>0.94336266666666657</v>
      </c>
      <c r="Y733">
        <v>0</v>
      </c>
      <c r="Z733">
        <v>4.7168133333333326</v>
      </c>
    </row>
    <row r="734" spans="1:26" x14ac:dyDescent="0.25">
      <c r="A734" t="s">
        <v>156</v>
      </c>
      <c r="B734">
        <v>2</v>
      </c>
      <c r="C734" t="s">
        <v>903</v>
      </c>
      <c r="D734" t="s">
        <v>5070</v>
      </c>
      <c r="E734">
        <v>0</v>
      </c>
      <c r="F734">
        <v>0</v>
      </c>
      <c r="G734">
        <v>0</v>
      </c>
      <c r="H734">
        <v>0</v>
      </c>
      <c r="I734">
        <v>0</v>
      </c>
      <c r="J734">
        <v>0</v>
      </c>
      <c r="K734">
        <v>0</v>
      </c>
      <c r="L734">
        <v>0</v>
      </c>
      <c r="M734">
        <v>0</v>
      </c>
      <c r="N734">
        <v>0</v>
      </c>
      <c r="O734">
        <v>0</v>
      </c>
      <c r="P734">
        <v>0</v>
      </c>
      <c r="Q734">
        <v>0</v>
      </c>
      <c r="R734">
        <v>0</v>
      </c>
      <c r="S734" t="s">
        <v>7</v>
      </c>
      <c r="T734" t="s">
        <v>7</v>
      </c>
      <c r="U734" t="s">
        <v>70</v>
      </c>
      <c r="V734">
        <v>6</v>
      </c>
      <c r="W734" t="s">
        <v>4474</v>
      </c>
      <c r="X734">
        <v>0</v>
      </c>
      <c r="Y734">
        <v>3.5739999999999998</v>
      </c>
      <c r="Z734">
        <v>3.5739999999999998</v>
      </c>
    </row>
    <row r="735" spans="1:26" x14ac:dyDescent="0.25">
      <c r="A735" t="s">
        <v>156</v>
      </c>
      <c r="B735">
        <v>2</v>
      </c>
      <c r="C735" t="s">
        <v>904</v>
      </c>
      <c r="D735" t="s">
        <v>5070</v>
      </c>
      <c r="E735">
        <v>0</v>
      </c>
      <c r="F735">
        <v>0</v>
      </c>
      <c r="G735">
        <v>0</v>
      </c>
      <c r="H735">
        <v>0</v>
      </c>
      <c r="I735">
        <v>0</v>
      </c>
      <c r="J735">
        <v>0</v>
      </c>
      <c r="K735">
        <v>0</v>
      </c>
      <c r="L735">
        <v>0</v>
      </c>
      <c r="M735">
        <v>0</v>
      </c>
      <c r="N735">
        <v>0</v>
      </c>
      <c r="O735">
        <v>0</v>
      </c>
      <c r="P735">
        <v>0</v>
      </c>
      <c r="Q735">
        <v>0</v>
      </c>
      <c r="R735">
        <v>0</v>
      </c>
      <c r="S735" t="s">
        <v>7</v>
      </c>
      <c r="T735" t="s">
        <v>7</v>
      </c>
      <c r="U735" t="s">
        <v>70</v>
      </c>
      <c r="V735">
        <v>6</v>
      </c>
      <c r="W735" t="s">
        <v>4474</v>
      </c>
      <c r="X735">
        <v>0</v>
      </c>
      <c r="Y735">
        <v>2.657</v>
      </c>
      <c r="Z735">
        <v>2.657</v>
      </c>
    </row>
    <row r="736" spans="1:26" x14ac:dyDescent="0.25">
      <c r="A736" t="s">
        <v>156</v>
      </c>
      <c r="B736">
        <v>2</v>
      </c>
      <c r="C736" t="s">
        <v>905</v>
      </c>
      <c r="D736" t="s">
        <v>5070</v>
      </c>
      <c r="E736">
        <v>0</v>
      </c>
      <c r="F736">
        <v>0</v>
      </c>
      <c r="G736">
        <v>0</v>
      </c>
      <c r="H736">
        <v>0</v>
      </c>
      <c r="I736">
        <v>0</v>
      </c>
      <c r="J736">
        <v>0</v>
      </c>
      <c r="K736">
        <v>0</v>
      </c>
      <c r="L736">
        <v>0</v>
      </c>
      <c r="M736">
        <v>0</v>
      </c>
      <c r="N736">
        <v>0</v>
      </c>
      <c r="O736">
        <v>0</v>
      </c>
      <c r="P736">
        <v>0</v>
      </c>
      <c r="Q736">
        <v>0</v>
      </c>
      <c r="R736">
        <v>0</v>
      </c>
      <c r="S736" t="s">
        <v>7</v>
      </c>
      <c r="T736" t="s">
        <v>7</v>
      </c>
      <c r="U736" t="s">
        <v>70</v>
      </c>
      <c r="V736">
        <v>6</v>
      </c>
      <c r="W736" t="s">
        <v>4474</v>
      </c>
      <c r="X736">
        <v>0</v>
      </c>
      <c r="Y736">
        <v>1.5349999999999999</v>
      </c>
      <c r="Z736">
        <v>1.5349999999999999</v>
      </c>
    </row>
    <row r="737" spans="1:26" x14ac:dyDescent="0.25">
      <c r="A737" t="s">
        <v>156</v>
      </c>
      <c r="B737">
        <v>2</v>
      </c>
      <c r="C737" t="s">
        <v>906</v>
      </c>
      <c r="D737" t="s">
        <v>5070</v>
      </c>
      <c r="E737">
        <v>0</v>
      </c>
      <c r="F737">
        <v>0</v>
      </c>
      <c r="G737">
        <v>0</v>
      </c>
      <c r="H737">
        <v>0</v>
      </c>
      <c r="I737">
        <v>0</v>
      </c>
      <c r="J737">
        <v>0</v>
      </c>
      <c r="K737">
        <v>0</v>
      </c>
      <c r="L737">
        <v>0</v>
      </c>
      <c r="M737">
        <v>0</v>
      </c>
      <c r="N737">
        <v>0</v>
      </c>
      <c r="O737">
        <v>0</v>
      </c>
      <c r="P737">
        <v>0</v>
      </c>
      <c r="Q737">
        <v>0</v>
      </c>
      <c r="R737">
        <v>0</v>
      </c>
      <c r="S737" t="s">
        <v>7</v>
      </c>
      <c r="T737" t="s">
        <v>7</v>
      </c>
      <c r="U737" t="s">
        <v>70</v>
      </c>
      <c r="V737">
        <v>6</v>
      </c>
      <c r="W737" t="s">
        <v>4474</v>
      </c>
      <c r="X737">
        <v>0</v>
      </c>
      <c r="Y737">
        <v>2.4510000000000001</v>
      </c>
      <c r="Z737">
        <v>2.4510000000000001</v>
      </c>
    </row>
    <row r="738" spans="1:26" x14ac:dyDescent="0.25">
      <c r="A738" t="s">
        <v>156</v>
      </c>
      <c r="B738">
        <v>2</v>
      </c>
      <c r="C738" t="s">
        <v>907</v>
      </c>
      <c r="D738" t="s">
        <v>5070</v>
      </c>
      <c r="E738">
        <v>0</v>
      </c>
      <c r="F738">
        <v>0</v>
      </c>
      <c r="G738">
        <v>0</v>
      </c>
      <c r="H738">
        <v>0</v>
      </c>
      <c r="I738">
        <v>0</v>
      </c>
      <c r="J738">
        <v>0</v>
      </c>
      <c r="K738">
        <v>0</v>
      </c>
      <c r="L738">
        <v>0</v>
      </c>
      <c r="M738">
        <v>0</v>
      </c>
      <c r="N738">
        <v>0</v>
      </c>
      <c r="O738">
        <v>0</v>
      </c>
      <c r="P738">
        <v>0</v>
      </c>
      <c r="Q738">
        <v>0</v>
      </c>
      <c r="R738">
        <v>0</v>
      </c>
      <c r="S738" t="s">
        <v>7</v>
      </c>
      <c r="T738" t="s">
        <v>7</v>
      </c>
      <c r="U738" t="s">
        <v>70</v>
      </c>
      <c r="V738">
        <v>6</v>
      </c>
      <c r="W738" t="s">
        <v>4474</v>
      </c>
      <c r="X738">
        <v>0</v>
      </c>
      <c r="Y738">
        <v>2.331</v>
      </c>
      <c r="Z738">
        <v>2.331</v>
      </c>
    </row>
    <row r="739" spans="1:26" x14ac:dyDescent="0.25">
      <c r="A739" t="s">
        <v>156</v>
      </c>
      <c r="B739">
        <v>2</v>
      </c>
      <c r="C739" t="s">
        <v>908</v>
      </c>
      <c r="D739" t="s">
        <v>5070</v>
      </c>
      <c r="E739">
        <v>0</v>
      </c>
      <c r="F739">
        <v>0</v>
      </c>
      <c r="G739">
        <v>0</v>
      </c>
      <c r="H739">
        <v>0</v>
      </c>
      <c r="I739">
        <v>0</v>
      </c>
      <c r="J739">
        <v>0</v>
      </c>
      <c r="K739">
        <v>0</v>
      </c>
      <c r="L739">
        <v>0</v>
      </c>
      <c r="M739">
        <v>0</v>
      </c>
      <c r="N739">
        <v>0</v>
      </c>
      <c r="O739">
        <v>0</v>
      </c>
      <c r="P739">
        <v>0</v>
      </c>
      <c r="Q739">
        <v>0</v>
      </c>
      <c r="R739">
        <v>0</v>
      </c>
      <c r="S739" t="s">
        <v>7</v>
      </c>
      <c r="T739" t="s">
        <v>7</v>
      </c>
      <c r="U739" t="s">
        <v>70</v>
      </c>
      <c r="V739">
        <v>9.5</v>
      </c>
      <c r="W739" t="s">
        <v>4475</v>
      </c>
      <c r="X739">
        <v>0</v>
      </c>
      <c r="Y739">
        <v>4.141</v>
      </c>
      <c r="Z739">
        <v>4.141</v>
      </c>
    </row>
    <row r="740" spans="1:26" x14ac:dyDescent="0.25">
      <c r="A740" t="s">
        <v>156</v>
      </c>
      <c r="B740">
        <v>2</v>
      </c>
      <c r="C740" t="s">
        <v>909</v>
      </c>
      <c r="D740" t="s">
        <v>5070</v>
      </c>
      <c r="E740">
        <v>0</v>
      </c>
      <c r="F740">
        <v>0</v>
      </c>
      <c r="G740">
        <v>0</v>
      </c>
      <c r="H740">
        <v>0</v>
      </c>
      <c r="I740">
        <v>0</v>
      </c>
      <c r="J740">
        <v>0</v>
      </c>
      <c r="K740">
        <v>0</v>
      </c>
      <c r="L740">
        <v>0</v>
      </c>
      <c r="M740">
        <v>0</v>
      </c>
      <c r="N740">
        <v>0</v>
      </c>
      <c r="O740">
        <v>0</v>
      </c>
      <c r="P740">
        <v>0</v>
      </c>
      <c r="Q740">
        <v>0</v>
      </c>
      <c r="R740">
        <v>0</v>
      </c>
      <c r="S740" t="s">
        <v>7</v>
      </c>
      <c r="T740" t="s">
        <v>7</v>
      </c>
      <c r="U740" t="s">
        <v>70</v>
      </c>
      <c r="V740">
        <v>6</v>
      </c>
      <c r="W740" t="s">
        <v>4475</v>
      </c>
      <c r="X740">
        <v>0</v>
      </c>
      <c r="Y740">
        <v>2.786</v>
      </c>
      <c r="Z740">
        <v>2.786</v>
      </c>
    </row>
    <row r="741" spans="1:26" x14ac:dyDescent="0.25">
      <c r="A741" t="s">
        <v>156</v>
      </c>
      <c r="B741">
        <v>2</v>
      </c>
      <c r="C741" t="s">
        <v>910</v>
      </c>
      <c r="D741" t="s">
        <v>5070</v>
      </c>
      <c r="E741">
        <v>0</v>
      </c>
      <c r="F741">
        <v>0</v>
      </c>
      <c r="G741">
        <v>0</v>
      </c>
      <c r="H741">
        <v>0</v>
      </c>
      <c r="I741">
        <v>0</v>
      </c>
      <c r="J741">
        <v>0</v>
      </c>
      <c r="K741">
        <v>0</v>
      </c>
      <c r="L741">
        <v>0</v>
      </c>
      <c r="M741">
        <v>0</v>
      </c>
      <c r="N741">
        <v>0</v>
      </c>
      <c r="O741">
        <v>0</v>
      </c>
      <c r="P741">
        <v>0</v>
      </c>
      <c r="Q741">
        <v>0</v>
      </c>
      <c r="R741">
        <v>0</v>
      </c>
      <c r="S741" t="s">
        <v>7</v>
      </c>
      <c r="T741" t="s">
        <v>7</v>
      </c>
      <c r="U741" t="s">
        <v>70</v>
      </c>
      <c r="V741">
        <v>6</v>
      </c>
      <c r="W741" t="s">
        <v>4475</v>
      </c>
      <c r="X741">
        <v>0</v>
      </c>
      <c r="Y741">
        <v>2.5049999999999999</v>
      </c>
      <c r="Z741">
        <v>2.5049999999999999</v>
      </c>
    </row>
    <row r="742" spans="1:26" x14ac:dyDescent="0.25">
      <c r="A742" t="s">
        <v>156</v>
      </c>
      <c r="B742">
        <v>2</v>
      </c>
      <c r="C742" t="s">
        <v>911</v>
      </c>
      <c r="D742" t="s">
        <v>5070</v>
      </c>
      <c r="E742">
        <v>0</v>
      </c>
      <c r="F742">
        <v>0</v>
      </c>
      <c r="G742">
        <v>0</v>
      </c>
      <c r="H742">
        <v>0</v>
      </c>
      <c r="I742">
        <v>0</v>
      </c>
      <c r="J742">
        <v>0</v>
      </c>
      <c r="K742">
        <v>0</v>
      </c>
      <c r="L742">
        <v>0</v>
      </c>
      <c r="M742">
        <v>0</v>
      </c>
      <c r="N742">
        <v>0</v>
      </c>
      <c r="O742">
        <v>0</v>
      </c>
      <c r="P742">
        <v>0</v>
      </c>
      <c r="Q742">
        <v>0</v>
      </c>
      <c r="R742">
        <v>0</v>
      </c>
      <c r="S742" t="s">
        <v>7</v>
      </c>
      <c r="T742" t="s">
        <v>7</v>
      </c>
      <c r="U742" t="s">
        <v>70</v>
      </c>
      <c r="V742">
        <v>16.5</v>
      </c>
      <c r="W742" t="s">
        <v>4475</v>
      </c>
      <c r="X742">
        <v>0</v>
      </c>
      <c r="Y742">
        <v>12.217000000000001</v>
      </c>
      <c r="Z742">
        <v>12.217000000000001</v>
      </c>
    </row>
    <row r="743" spans="1:26" x14ac:dyDescent="0.25">
      <c r="A743" t="s">
        <v>156</v>
      </c>
      <c r="B743">
        <v>2</v>
      </c>
      <c r="C743" t="s">
        <v>912</v>
      </c>
      <c r="D743" t="s">
        <v>5070</v>
      </c>
      <c r="E743">
        <v>0</v>
      </c>
      <c r="F743">
        <v>0</v>
      </c>
      <c r="G743">
        <v>0</v>
      </c>
      <c r="H743">
        <v>0</v>
      </c>
      <c r="I743">
        <v>0</v>
      </c>
      <c r="J743">
        <v>0</v>
      </c>
      <c r="K743">
        <v>0</v>
      </c>
      <c r="L743">
        <v>0</v>
      </c>
      <c r="M743">
        <v>0</v>
      </c>
      <c r="N743">
        <v>0</v>
      </c>
      <c r="O743">
        <v>0</v>
      </c>
      <c r="P743">
        <v>0</v>
      </c>
      <c r="Q743">
        <v>0</v>
      </c>
      <c r="R743">
        <v>0</v>
      </c>
      <c r="S743" t="s">
        <v>7</v>
      </c>
      <c r="T743" t="s">
        <v>7</v>
      </c>
      <c r="U743" t="s">
        <v>70</v>
      </c>
      <c r="V743">
        <v>6</v>
      </c>
      <c r="W743" t="s">
        <v>4475</v>
      </c>
      <c r="X743">
        <v>0</v>
      </c>
      <c r="Y743">
        <v>2.1800000000000002</v>
      </c>
      <c r="Z743">
        <v>2.1800000000000002</v>
      </c>
    </row>
    <row r="744" spans="1:26" x14ac:dyDescent="0.25">
      <c r="A744" t="s">
        <v>156</v>
      </c>
      <c r="B744">
        <v>2</v>
      </c>
      <c r="C744" t="s">
        <v>913</v>
      </c>
      <c r="D744" t="s">
        <v>5070</v>
      </c>
      <c r="E744">
        <v>31</v>
      </c>
      <c r="F744">
        <v>31</v>
      </c>
      <c r="G744">
        <v>31</v>
      </c>
      <c r="H744">
        <v>33</v>
      </c>
      <c r="I744">
        <v>33</v>
      </c>
      <c r="J744">
        <v>32</v>
      </c>
      <c r="K744">
        <v>0</v>
      </c>
      <c r="L744">
        <v>0</v>
      </c>
      <c r="M744">
        <v>0</v>
      </c>
      <c r="N744">
        <v>0</v>
      </c>
      <c r="O744">
        <v>0</v>
      </c>
      <c r="P744">
        <v>0</v>
      </c>
      <c r="Q744">
        <v>3.1833333333333331</v>
      </c>
      <c r="R744">
        <v>4.1902853333333336</v>
      </c>
      <c r="S744" t="s">
        <v>5</v>
      </c>
      <c r="T744" t="s">
        <v>78</v>
      </c>
      <c r="U744" t="s">
        <v>70</v>
      </c>
      <c r="V744">
        <v>5</v>
      </c>
      <c r="W744" t="s">
        <v>4475</v>
      </c>
      <c r="X744">
        <v>0.83805706666666668</v>
      </c>
      <c r="Y744">
        <v>0</v>
      </c>
      <c r="Z744">
        <v>4.1902853333333336</v>
      </c>
    </row>
    <row r="745" spans="1:26" x14ac:dyDescent="0.25">
      <c r="A745" t="s">
        <v>156</v>
      </c>
      <c r="B745">
        <v>2</v>
      </c>
      <c r="C745" t="s">
        <v>914</v>
      </c>
      <c r="D745" t="s">
        <v>5070</v>
      </c>
      <c r="E745">
        <v>0</v>
      </c>
      <c r="F745">
        <v>0</v>
      </c>
      <c r="G745">
        <v>0</v>
      </c>
      <c r="H745">
        <v>0</v>
      </c>
      <c r="I745">
        <v>0</v>
      </c>
      <c r="J745">
        <v>0</v>
      </c>
      <c r="K745">
        <v>0</v>
      </c>
      <c r="L745">
        <v>0</v>
      </c>
      <c r="M745">
        <v>0</v>
      </c>
      <c r="N745">
        <v>0</v>
      </c>
      <c r="O745">
        <v>0</v>
      </c>
      <c r="P745">
        <v>0</v>
      </c>
      <c r="Q745">
        <v>0</v>
      </c>
      <c r="R745">
        <v>0</v>
      </c>
      <c r="S745" t="s">
        <v>7</v>
      </c>
      <c r="T745" t="s">
        <v>7</v>
      </c>
      <c r="U745" t="s">
        <v>70</v>
      </c>
      <c r="V745">
        <v>6</v>
      </c>
      <c r="W745" t="s">
        <v>4475</v>
      </c>
      <c r="X745">
        <v>0</v>
      </c>
      <c r="Y745">
        <v>3.645</v>
      </c>
      <c r="Z745">
        <v>3.645</v>
      </c>
    </row>
    <row r="746" spans="1:26" x14ac:dyDescent="0.25">
      <c r="A746" t="s">
        <v>156</v>
      </c>
      <c r="B746">
        <v>2</v>
      </c>
      <c r="C746" t="s">
        <v>915</v>
      </c>
      <c r="D746" t="s">
        <v>5070</v>
      </c>
      <c r="E746">
        <v>0</v>
      </c>
      <c r="F746">
        <v>0</v>
      </c>
      <c r="G746">
        <v>0</v>
      </c>
      <c r="H746">
        <v>0</v>
      </c>
      <c r="I746">
        <v>0</v>
      </c>
      <c r="J746">
        <v>0</v>
      </c>
      <c r="K746">
        <v>0</v>
      </c>
      <c r="L746">
        <v>0</v>
      </c>
      <c r="M746">
        <v>0</v>
      </c>
      <c r="N746">
        <v>0</v>
      </c>
      <c r="O746">
        <v>0</v>
      </c>
      <c r="P746">
        <v>0</v>
      </c>
      <c r="Q746">
        <v>0</v>
      </c>
      <c r="R746">
        <v>0</v>
      </c>
      <c r="S746" t="s">
        <v>7</v>
      </c>
      <c r="T746" t="s">
        <v>7</v>
      </c>
      <c r="U746" t="s">
        <v>70</v>
      </c>
      <c r="V746">
        <v>15</v>
      </c>
      <c r="W746" t="s">
        <v>4475</v>
      </c>
      <c r="X746">
        <v>0</v>
      </c>
      <c r="Y746">
        <v>9.39</v>
      </c>
      <c r="Z746">
        <v>9.39</v>
      </c>
    </row>
    <row r="747" spans="1:26" x14ac:dyDescent="0.25">
      <c r="A747" t="s">
        <v>156</v>
      </c>
      <c r="B747">
        <v>2</v>
      </c>
      <c r="C747" t="s">
        <v>916</v>
      </c>
      <c r="D747" t="s">
        <v>5070</v>
      </c>
      <c r="E747">
        <v>0</v>
      </c>
      <c r="F747">
        <v>0</v>
      </c>
      <c r="G747">
        <v>0</v>
      </c>
      <c r="H747">
        <v>0</v>
      </c>
      <c r="I747">
        <v>0</v>
      </c>
      <c r="J747">
        <v>0</v>
      </c>
      <c r="K747">
        <v>0</v>
      </c>
      <c r="L747">
        <v>0</v>
      </c>
      <c r="M747">
        <v>0</v>
      </c>
      <c r="N747">
        <v>0</v>
      </c>
      <c r="O747">
        <v>0</v>
      </c>
      <c r="P747">
        <v>0</v>
      </c>
      <c r="Q747">
        <v>0</v>
      </c>
      <c r="R747">
        <v>0</v>
      </c>
      <c r="S747" t="s">
        <v>7</v>
      </c>
      <c r="T747" t="s">
        <v>7</v>
      </c>
      <c r="U747" t="s">
        <v>70</v>
      </c>
      <c r="V747">
        <v>6</v>
      </c>
      <c r="W747" t="s">
        <v>4475</v>
      </c>
      <c r="X747">
        <v>0</v>
      </c>
      <c r="Y747">
        <v>3.5819999999999999</v>
      </c>
      <c r="Z747">
        <v>3.5819999999999999</v>
      </c>
    </row>
    <row r="748" spans="1:26" x14ac:dyDescent="0.25">
      <c r="A748" t="s">
        <v>156</v>
      </c>
      <c r="B748">
        <v>2</v>
      </c>
      <c r="C748" t="s">
        <v>917</v>
      </c>
      <c r="D748" t="s">
        <v>5070</v>
      </c>
      <c r="E748">
        <v>0</v>
      </c>
      <c r="F748">
        <v>0</v>
      </c>
      <c r="G748">
        <v>0</v>
      </c>
      <c r="H748">
        <v>0</v>
      </c>
      <c r="I748">
        <v>0</v>
      </c>
      <c r="J748">
        <v>0</v>
      </c>
      <c r="K748">
        <v>0</v>
      </c>
      <c r="L748">
        <v>0</v>
      </c>
      <c r="M748">
        <v>0</v>
      </c>
      <c r="N748">
        <v>0</v>
      </c>
      <c r="O748">
        <v>0</v>
      </c>
      <c r="P748">
        <v>0</v>
      </c>
      <c r="Q748">
        <v>0</v>
      </c>
      <c r="R748">
        <v>0</v>
      </c>
      <c r="S748" t="s">
        <v>7</v>
      </c>
      <c r="T748" t="s">
        <v>7</v>
      </c>
      <c r="U748" t="s">
        <v>70</v>
      </c>
      <c r="V748">
        <v>7.5</v>
      </c>
      <c r="W748" t="s">
        <v>4475</v>
      </c>
      <c r="X748">
        <v>0</v>
      </c>
      <c r="Y748">
        <v>6.0419999999999998</v>
      </c>
      <c r="Z748">
        <v>6.0419999999999998</v>
      </c>
    </row>
    <row r="749" spans="1:26" x14ac:dyDescent="0.25">
      <c r="A749" t="s">
        <v>156</v>
      </c>
      <c r="B749">
        <v>2</v>
      </c>
      <c r="C749" t="s">
        <v>918</v>
      </c>
      <c r="D749" t="s">
        <v>5070</v>
      </c>
      <c r="E749">
        <v>0</v>
      </c>
      <c r="F749">
        <v>0</v>
      </c>
      <c r="G749">
        <v>0</v>
      </c>
      <c r="H749">
        <v>0</v>
      </c>
      <c r="I749">
        <v>0</v>
      </c>
      <c r="J749">
        <v>0</v>
      </c>
      <c r="K749">
        <v>0</v>
      </c>
      <c r="L749">
        <v>0</v>
      </c>
      <c r="M749">
        <v>0</v>
      </c>
      <c r="N749">
        <v>0</v>
      </c>
      <c r="O749">
        <v>0</v>
      </c>
      <c r="P749">
        <v>0</v>
      </c>
      <c r="Q749">
        <v>0</v>
      </c>
      <c r="R749">
        <v>0</v>
      </c>
      <c r="S749" t="s">
        <v>7</v>
      </c>
      <c r="T749" t="s">
        <v>7</v>
      </c>
      <c r="U749" t="s">
        <v>70</v>
      </c>
      <c r="V749">
        <v>10.5</v>
      </c>
      <c r="W749" t="s">
        <v>4475</v>
      </c>
      <c r="X749">
        <v>0</v>
      </c>
      <c r="Y749">
        <v>8.1129999999999995</v>
      </c>
      <c r="Z749">
        <v>8.1129999999999995</v>
      </c>
    </row>
    <row r="750" spans="1:26" x14ac:dyDescent="0.25">
      <c r="A750" t="s">
        <v>156</v>
      </c>
      <c r="B750">
        <v>2</v>
      </c>
      <c r="C750" t="s">
        <v>919</v>
      </c>
      <c r="D750" t="s">
        <v>5070</v>
      </c>
      <c r="E750">
        <v>0</v>
      </c>
      <c r="F750">
        <v>0</v>
      </c>
      <c r="G750">
        <v>0</v>
      </c>
      <c r="H750">
        <v>0</v>
      </c>
      <c r="I750">
        <v>0</v>
      </c>
      <c r="J750">
        <v>0</v>
      </c>
      <c r="K750">
        <v>0</v>
      </c>
      <c r="L750">
        <v>0</v>
      </c>
      <c r="M750">
        <v>0</v>
      </c>
      <c r="N750">
        <v>0</v>
      </c>
      <c r="O750">
        <v>0</v>
      </c>
      <c r="P750">
        <v>0</v>
      </c>
      <c r="Q750">
        <v>0</v>
      </c>
      <c r="R750">
        <v>0</v>
      </c>
      <c r="S750" t="s">
        <v>10</v>
      </c>
      <c r="T750" t="s">
        <v>10</v>
      </c>
      <c r="U750" t="s">
        <v>92</v>
      </c>
      <c r="V750">
        <v>0</v>
      </c>
      <c r="W750" t="s">
        <v>4476</v>
      </c>
      <c r="X750">
        <v>0</v>
      </c>
      <c r="Y750">
        <v>0</v>
      </c>
      <c r="Z750">
        <v>0</v>
      </c>
    </row>
    <row r="751" spans="1:26" x14ac:dyDescent="0.25">
      <c r="A751" t="s">
        <v>156</v>
      </c>
      <c r="B751">
        <v>2</v>
      </c>
      <c r="C751" t="s">
        <v>920</v>
      </c>
      <c r="D751" t="s">
        <v>5070</v>
      </c>
      <c r="E751">
        <v>78</v>
      </c>
      <c r="F751">
        <v>77</v>
      </c>
      <c r="G751">
        <v>80</v>
      </c>
      <c r="H751">
        <v>76</v>
      </c>
      <c r="I751">
        <v>77</v>
      </c>
      <c r="J751">
        <v>78</v>
      </c>
      <c r="K751">
        <v>0</v>
      </c>
      <c r="L751">
        <v>0</v>
      </c>
      <c r="M751">
        <v>0</v>
      </c>
      <c r="N751">
        <v>0</v>
      </c>
      <c r="O751">
        <v>0</v>
      </c>
      <c r="P751">
        <v>0</v>
      </c>
      <c r="Q751">
        <v>7.7666666666666675</v>
      </c>
      <c r="R751">
        <v>10.223418666666664</v>
      </c>
      <c r="S751" t="s">
        <v>6</v>
      </c>
      <c r="T751" t="s">
        <v>5</v>
      </c>
      <c r="U751" t="s">
        <v>70</v>
      </c>
      <c r="V751">
        <v>15</v>
      </c>
      <c r="W751" t="s">
        <v>4476</v>
      </c>
      <c r="X751">
        <v>0.68156124444444421</v>
      </c>
      <c r="Y751">
        <v>0</v>
      </c>
      <c r="Z751">
        <v>10.223418666666664</v>
      </c>
    </row>
    <row r="752" spans="1:26" x14ac:dyDescent="0.25">
      <c r="A752" t="s">
        <v>156</v>
      </c>
      <c r="B752">
        <v>2</v>
      </c>
      <c r="C752" t="s">
        <v>921</v>
      </c>
      <c r="D752" t="s">
        <v>5070</v>
      </c>
      <c r="E752">
        <v>81</v>
      </c>
      <c r="F752">
        <v>86</v>
      </c>
      <c r="G752">
        <v>89</v>
      </c>
      <c r="H752">
        <v>81</v>
      </c>
      <c r="I752">
        <v>97</v>
      </c>
      <c r="J752">
        <v>89</v>
      </c>
      <c r="K752">
        <v>0</v>
      </c>
      <c r="L752">
        <v>0</v>
      </c>
      <c r="M752">
        <v>0</v>
      </c>
      <c r="N752">
        <v>0</v>
      </c>
      <c r="O752">
        <v>0</v>
      </c>
      <c r="P752">
        <v>0</v>
      </c>
      <c r="Q752">
        <v>8.7166666666666668</v>
      </c>
      <c r="R752">
        <v>11.473922666666665</v>
      </c>
      <c r="S752" t="s">
        <v>6</v>
      </c>
      <c r="T752" t="s">
        <v>5</v>
      </c>
      <c r="U752" t="s">
        <v>70</v>
      </c>
      <c r="V752">
        <v>15</v>
      </c>
      <c r="W752" t="s">
        <v>4476</v>
      </c>
      <c r="X752">
        <v>0.76492817777777766</v>
      </c>
      <c r="Y752">
        <v>0</v>
      </c>
      <c r="Z752">
        <v>11.473922666666663</v>
      </c>
    </row>
    <row r="753" spans="1:26" x14ac:dyDescent="0.25">
      <c r="A753" t="s">
        <v>156</v>
      </c>
      <c r="B753">
        <v>2</v>
      </c>
      <c r="C753" t="s">
        <v>922</v>
      </c>
      <c r="D753" t="s">
        <v>5070</v>
      </c>
      <c r="E753">
        <v>160</v>
      </c>
      <c r="F753">
        <v>150</v>
      </c>
      <c r="G753">
        <v>210</v>
      </c>
      <c r="H753">
        <v>200</v>
      </c>
      <c r="I753">
        <v>150</v>
      </c>
      <c r="J753">
        <v>160</v>
      </c>
      <c r="K753">
        <v>0</v>
      </c>
      <c r="L753">
        <v>0</v>
      </c>
      <c r="M753">
        <v>0</v>
      </c>
      <c r="N753">
        <v>0</v>
      </c>
      <c r="O753">
        <v>0</v>
      </c>
      <c r="P753">
        <v>0</v>
      </c>
      <c r="Q753">
        <v>17.166666666666664</v>
      </c>
      <c r="R753">
        <v>22.596826666666669</v>
      </c>
      <c r="S753" t="s">
        <v>6</v>
      </c>
      <c r="T753" t="s">
        <v>3</v>
      </c>
      <c r="U753" t="s">
        <v>70</v>
      </c>
      <c r="V753">
        <v>20</v>
      </c>
      <c r="W753" t="s">
        <v>4476</v>
      </c>
      <c r="X753">
        <v>1.1298413333333335</v>
      </c>
      <c r="Y753">
        <v>0</v>
      </c>
      <c r="Z753">
        <v>22.596826666666669</v>
      </c>
    </row>
    <row r="754" spans="1:26" x14ac:dyDescent="0.25">
      <c r="A754" t="s">
        <v>156</v>
      </c>
      <c r="B754">
        <v>2</v>
      </c>
      <c r="C754" t="s">
        <v>923</v>
      </c>
      <c r="D754" t="s">
        <v>5070</v>
      </c>
      <c r="E754">
        <v>15</v>
      </c>
      <c r="F754">
        <v>30</v>
      </c>
      <c r="G754">
        <v>48</v>
      </c>
      <c r="H754">
        <v>13</v>
      </c>
      <c r="I754">
        <v>27</v>
      </c>
      <c r="J754">
        <v>45</v>
      </c>
      <c r="K754">
        <v>0</v>
      </c>
      <c r="L754">
        <v>0</v>
      </c>
      <c r="M754">
        <v>0</v>
      </c>
      <c r="N754">
        <v>0</v>
      </c>
      <c r="O754">
        <v>0</v>
      </c>
      <c r="P754">
        <v>0</v>
      </c>
      <c r="Q754">
        <v>2.9666666666666668</v>
      </c>
      <c r="R754">
        <v>3.905082666666666</v>
      </c>
      <c r="S754" t="s">
        <v>6</v>
      </c>
      <c r="T754" t="s">
        <v>3</v>
      </c>
      <c r="U754" t="s">
        <v>70</v>
      </c>
      <c r="V754">
        <v>20</v>
      </c>
      <c r="W754" t="s">
        <v>4476</v>
      </c>
      <c r="X754">
        <v>0.1952541333333333</v>
      </c>
      <c r="Y754">
        <v>0</v>
      </c>
      <c r="Z754">
        <v>3.905082666666666</v>
      </c>
    </row>
    <row r="755" spans="1:26" x14ac:dyDescent="0.25">
      <c r="A755" t="s">
        <v>156</v>
      </c>
      <c r="B755">
        <v>2</v>
      </c>
      <c r="C755" t="s">
        <v>924</v>
      </c>
      <c r="D755" t="s">
        <v>5070</v>
      </c>
      <c r="E755">
        <v>0</v>
      </c>
      <c r="F755">
        <v>0</v>
      </c>
      <c r="G755">
        <v>0</v>
      </c>
      <c r="H755">
        <v>0</v>
      </c>
      <c r="I755">
        <v>0</v>
      </c>
      <c r="J755">
        <v>0</v>
      </c>
      <c r="K755">
        <v>0</v>
      </c>
      <c r="L755">
        <v>0</v>
      </c>
      <c r="M755">
        <v>0</v>
      </c>
      <c r="N755">
        <v>0</v>
      </c>
      <c r="O755">
        <v>0</v>
      </c>
      <c r="P755">
        <v>0</v>
      </c>
      <c r="Q755">
        <v>0</v>
      </c>
      <c r="R755">
        <v>0</v>
      </c>
      <c r="S755" t="s">
        <v>10</v>
      </c>
      <c r="T755" t="s">
        <v>10</v>
      </c>
      <c r="U755" t="s">
        <v>92</v>
      </c>
      <c r="V755">
        <v>0</v>
      </c>
      <c r="W755" t="s">
        <v>4476</v>
      </c>
      <c r="X755">
        <v>0</v>
      </c>
      <c r="Y755">
        <v>0</v>
      </c>
      <c r="Z755">
        <v>0</v>
      </c>
    </row>
    <row r="756" spans="1:26" x14ac:dyDescent="0.25">
      <c r="A756" t="s">
        <v>156</v>
      </c>
      <c r="B756">
        <v>2</v>
      </c>
      <c r="C756" t="s">
        <v>925</v>
      </c>
      <c r="D756" t="s">
        <v>5070</v>
      </c>
      <c r="E756">
        <v>0</v>
      </c>
      <c r="F756">
        <v>0</v>
      </c>
      <c r="G756">
        <v>0</v>
      </c>
      <c r="H756">
        <v>0</v>
      </c>
      <c r="I756">
        <v>0</v>
      </c>
      <c r="J756">
        <v>0</v>
      </c>
      <c r="K756">
        <v>0</v>
      </c>
      <c r="L756">
        <v>0</v>
      </c>
      <c r="M756">
        <v>0</v>
      </c>
      <c r="N756">
        <v>0</v>
      </c>
      <c r="O756">
        <v>0</v>
      </c>
      <c r="P756">
        <v>0</v>
      </c>
      <c r="Q756">
        <v>0</v>
      </c>
      <c r="R756">
        <v>0</v>
      </c>
      <c r="S756" t="s">
        <v>5</v>
      </c>
      <c r="T756" t="s">
        <v>93</v>
      </c>
      <c r="U756" t="s">
        <v>70</v>
      </c>
      <c r="V756">
        <v>0</v>
      </c>
      <c r="W756" t="s">
        <v>4476</v>
      </c>
      <c r="X756">
        <v>0</v>
      </c>
      <c r="Y756">
        <v>0</v>
      </c>
      <c r="Z756">
        <v>0</v>
      </c>
    </row>
    <row r="757" spans="1:26" x14ac:dyDescent="0.25">
      <c r="A757" t="s">
        <v>156</v>
      </c>
      <c r="B757">
        <v>2</v>
      </c>
      <c r="C757" t="s">
        <v>926</v>
      </c>
      <c r="D757" t="s">
        <v>5070</v>
      </c>
      <c r="E757">
        <v>0</v>
      </c>
      <c r="F757">
        <v>0</v>
      </c>
      <c r="G757">
        <v>0</v>
      </c>
      <c r="H757">
        <v>0</v>
      </c>
      <c r="I757">
        <v>0</v>
      </c>
      <c r="J757">
        <v>0</v>
      </c>
      <c r="K757">
        <v>0</v>
      </c>
      <c r="L757">
        <v>0</v>
      </c>
      <c r="M757">
        <v>0</v>
      </c>
      <c r="N757">
        <v>0</v>
      </c>
      <c r="O757">
        <v>0</v>
      </c>
      <c r="P757">
        <v>0</v>
      </c>
      <c r="Q757">
        <v>0</v>
      </c>
      <c r="R757">
        <v>0</v>
      </c>
      <c r="S757" t="s">
        <v>10</v>
      </c>
      <c r="T757" t="s">
        <v>10</v>
      </c>
      <c r="U757" t="s">
        <v>92</v>
      </c>
      <c r="V757">
        <v>0</v>
      </c>
      <c r="W757" t="s">
        <v>4476</v>
      </c>
      <c r="X757">
        <v>0</v>
      </c>
      <c r="Y757">
        <v>0</v>
      </c>
      <c r="Z757">
        <v>0</v>
      </c>
    </row>
    <row r="758" spans="1:26" x14ac:dyDescent="0.25">
      <c r="A758" t="s">
        <v>156</v>
      </c>
      <c r="B758">
        <v>2</v>
      </c>
      <c r="C758" t="s">
        <v>927</v>
      </c>
      <c r="D758" t="s">
        <v>5070</v>
      </c>
      <c r="E758">
        <v>0</v>
      </c>
      <c r="F758">
        <v>0</v>
      </c>
      <c r="G758">
        <v>0</v>
      </c>
      <c r="H758">
        <v>0</v>
      </c>
      <c r="I758">
        <v>0</v>
      </c>
      <c r="J758">
        <v>0</v>
      </c>
      <c r="K758">
        <v>0</v>
      </c>
      <c r="L758">
        <v>0</v>
      </c>
      <c r="M758">
        <v>0</v>
      </c>
      <c r="N758">
        <v>0</v>
      </c>
      <c r="O758">
        <v>0</v>
      </c>
      <c r="P758">
        <v>0</v>
      </c>
      <c r="Q758">
        <v>0</v>
      </c>
      <c r="R758">
        <v>0</v>
      </c>
      <c r="S758" t="s">
        <v>10</v>
      </c>
      <c r="T758" t="s">
        <v>10</v>
      </c>
      <c r="U758" t="s">
        <v>92</v>
      </c>
      <c r="V758">
        <v>0</v>
      </c>
      <c r="W758" t="s">
        <v>4476</v>
      </c>
      <c r="X758">
        <v>0</v>
      </c>
      <c r="Y758">
        <v>0</v>
      </c>
      <c r="Z758">
        <v>0</v>
      </c>
    </row>
    <row r="759" spans="1:26" x14ac:dyDescent="0.25">
      <c r="A759" t="s">
        <v>156</v>
      </c>
      <c r="B759">
        <v>2</v>
      </c>
      <c r="C759" t="s">
        <v>928</v>
      </c>
      <c r="D759" t="s">
        <v>5070</v>
      </c>
      <c r="E759">
        <v>0</v>
      </c>
      <c r="F759">
        <v>0</v>
      </c>
      <c r="G759">
        <v>0</v>
      </c>
      <c r="H759">
        <v>0</v>
      </c>
      <c r="I759">
        <v>0</v>
      </c>
      <c r="J759">
        <v>0</v>
      </c>
      <c r="K759">
        <v>0</v>
      </c>
      <c r="L759">
        <v>0</v>
      </c>
      <c r="M759">
        <v>0</v>
      </c>
      <c r="N759">
        <v>0</v>
      </c>
      <c r="O759">
        <v>0</v>
      </c>
      <c r="P759">
        <v>0</v>
      </c>
      <c r="Q759">
        <v>0</v>
      </c>
      <c r="R759">
        <v>0</v>
      </c>
      <c r="S759" t="s">
        <v>10</v>
      </c>
      <c r="T759" t="s">
        <v>10</v>
      </c>
      <c r="U759" t="s">
        <v>92</v>
      </c>
      <c r="V759">
        <v>0</v>
      </c>
      <c r="W759" t="s">
        <v>4476</v>
      </c>
      <c r="X759">
        <v>0</v>
      </c>
      <c r="Y759">
        <v>0</v>
      </c>
      <c r="Z759">
        <v>0</v>
      </c>
    </row>
    <row r="760" spans="1:26" x14ac:dyDescent="0.25">
      <c r="A760" t="s">
        <v>156</v>
      </c>
      <c r="B760">
        <v>2</v>
      </c>
      <c r="C760" t="s">
        <v>929</v>
      </c>
      <c r="D760" t="s">
        <v>5070</v>
      </c>
      <c r="E760">
        <v>0</v>
      </c>
      <c r="F760">
        <v>0</v>
      </c>
      <c r="G760">
        <v>0</v>
      </c>
      <c r="H760">
        <v>0</v>
      </c>
      <c r="I760">
        <v>0</v>
      </c>
      <c r="J760">
        <v>0</v>
      </c>
      <c r="K760">
        <v>0</v>
      </c>
      <c r="L760">
        <v>0</v>
      </c>
      <c r="M760">
        <v>0</v>
      </c>
      <c r="N760">
        <v>0</v>
      </c>
      <c r="O760">
        <v>0</v>
      </c>
      <c r="P760">
        <v>0</v>
      </c>
      <c r="Q760">
        <v>0</v>
      </c>
      <c r="R760">
        <v>0</v>
      </c>
      <c r="S760" t="s">
        <v>10</v>
      </c>
      <c r="T760" t="s">
        <v>10</v>
      </c>
      <c r="U760" t="s">
        <v>92</v>
      </c>
      <c r="V760">
        <v>0</v>
      </c>
      <c r="W760" t="s">
        <v>4476</v>
      </c>
      <c r="X760">
        <v>0</v>
      </c>
      <c r="Y760">
        <v>0</v>
      </c>
      <c r="Z760">
        <v>0</v>
      </c>
    </row>
    <row r="761" spans="1:26" x14ac:dyDescent="0.25">
      <c r="A761" t="s">
        <v>156</v>
      </c>
      <c r="B761">
        <v>2</v>
      </c>
      <c r="C761" t="s">
        <v>930</v>
      </c>
      <c r="D761" t="s">
        <v>5070</v>
      </c>
      <c r="E761">
        <v>0</v>
      </c>
      <c r="F761">
        <v>0</v>
      </c>
      <c r="G761">
        <v>0</v>
      </c>
      <c r="H761">
        <v>0</v>
      </c>
      <c r="I761">
        <v>0</v>
      </c>
      <c r="J761">
        <v>0</v>
      </c>
      <c r="K761">
        <v>0</v>
      </c>
      <c r="L761">
        <v>0</v>
      </c>
      <c r="M761">
        <v>0</v>
      </c>
      <c r="N761">
        <v>0</v>
      </c>
      <c r="O761">
        <v>0</v>
      </c>
      <c r="P761">
        <v>0</v>
      </c>
      <c r="Q761">
        <v>0</v>
      </c>
      <c r="R761">
        <v>0</v>
      </c>
      <c r="S761" t="s">
        <v>10</v>
      </c>
      <c r="T761" t="s">
        <v>10</v>
      </c>
      <c r="U761" t="s">
        <v>92</v>
      </c>
      <c r="V761">
        <v>0</v>
      </c>
      <c r="W761" t="s">
        <v>4476</v>
      </c>
      <c r="X761">
        <v>0</v>
      </c>
      <c r="Y761">
        <v>0</v>
      </c>
      <c r="Z761">
        <v>0</v>
      </c>
    </row>
    <row r="762" spans="1:26" x14ac:dyDescent="0.25">
      <c r="A762" t="s">
        <v>156</v>
      </c>
      <c r="B762">
        <v>2</v>
      </c>
      <c r="C762" t="s">
        <v>931</v>
      </c>
      <c r="D762" t="s">
        <v>5070</v>
      </c>
      <c r="E762">
        <v>110</v>
      </c>
      <c r="F762">
        <v>100</v>
      </c>
      <c r="G762">
        <v>85</v>
      </c>
      <c r="H762">
        <v>110</v>
      </c>
      <c r="I762">
        <v>100</v>
      </c>
      <c r="J762">
        <v>83</v>
      </c>
      <c r="K762">
        <v>0</v>
      </c>
      <c r="L762">
        <v>0</v>
      </c>
      <c r="M762">
        <v>0</v>
      </c>
      <c r="N762">
        <v>0</v>
      </c>
      <c r="O762">
        <v>0</v>
      </c>
      <c r="P762">
        <v>0</v>
      </c>
      <c r="Q762">
        <v>9.8000000000000007</v>
      </c>
      <c r="R762">
        <v>12.899936</v>
      </c>
      <c r="S762" t="s">
        <v>6</v>
      </c>
      <c r="T762" t="s">
        <v>3</v>
      </c>
      <c r="U762" t="s">
        <v>70</v>
      </c>
      <c r="V762">
        <v>20</v>
      </c>
      <c r="W762" t="s">
        <v>4477</v>
      </c>
      <c r="X762">
        <v>0.64499680000000004</v>
      </c>
      <c r="Y762">
        <v>0</v>
      </c>
      <c r="Z762">
        <v>12.899936</v>
      </c>
    </row>
    <row r="763" spans="1:26" x14ac:dyDescent="0.25">
      <c r="A763" t="s">
        <v>156</v>
      </c>
      <c r="B763">
        <v>2</v>
      </c>
      <c r="C763" t="s">
        <v>932</v>
      </c>
      <c r="D763" t="s">
        <v>5070</v>
      </c>
      <c r="E763">
        <v>30</v>
      </c>
      <c r="F763">
        <v>42</v>
      </c>
      <c r="G763">
        <v>26</v>
      </c>
      <c r="H763">
        <v>30</v>
      </c>
      <c r="I763">
        <v>40</v>
      </c>
      <c r="J763">
        <v>22</v>
      </c>
      <c r="K763">
        <v>0</v>
      </c>
      <c r="L763">
        <v>0</v>
      </c>
      <c r="M763">
        <v>0</v>
      </c>
      <c r="N763">
        <v>0</v>
      </c>
      <c r="O763">
        <v>0</v>
      </c>
      <c r="P763">
        <v>0</v>
      </c>
      <c r="Q763">
        <v>3.166666666666667</v>
      </c>
      <c r="R763">
        <v>4.1683466666666664</v>
      </c>
      <c r="S763" t="s">
        <v>6</v>
      </c>
      <c r="T763" t="s">
        <v>7</v>
      </c>
      <c r="U763" t="s">
        <v>70</v>
      </c>
      <c r="V763">
        <v>20</v>
      </c>
      <c r="W763" t="s">
        <v>4477</v>
      </c>
      <c r="X763">
        <v>0.20841733333333332</v>
      </c>
      <c r="Y763">
        <v>0</v>
      </c>
      <c r="Z763">
        <v>4.1683466666666664</v>
      </c>
    </row>
    <row r="764" spans="1:26" x14ac:dyDescent="0.25">
      <c r="A764" t="s">
        <v>156</v>
      </c>
      <c r="B764">
        <v>2</v>
      </c>
      <c r="C764" t="s">
        <v>933</v>
      </c>
      <c r="D764" t="s">
        <v>5070</v>
      </c>
      <c r="E764">
        <v>92</v>
      </c>
      <c r="F764">
        <v>89</v>
      </c>
      <c r="G764">
        <v>87</v>
      </c>
      <c r="H764">
        <v>94</v>
      </c>
      <c r="I764">
        <v>89</v>
      </c>
      <c r="J764">
        <v>110</v>
      </c>
      <c r="K764">
        <v>0</v>
      </c>
      <c r="L764">
        <v>0</v>
      </c>
      <c r="M764">
        <v>0</v>
      </c>
      <c r="N764">
        <v>0</v>
      </c>
      <c r="O764">
        <v>0</v>
      </c>
      <c r="P764">
        <v>0</v>
      </c>
      <c r="Q764">
        <v>9.35</v>
      </c>
      <c r="R764">
        <v>12.307592000000001</v>
      </c>
      <c r="S764" t="s">
        <v>6</v>
      </c>
      <c r="T764" t="s">
        <v>3</v>
      </c>
      <c r="U764" t="s">
        <v>70</v>
      </c>
      <c r="V764">
        <v>20</v>
      </c>
      <c r="W764" t="s">
        <v>4477</v>
      </c>
      <c r="X764">
        <v>0.61537960000000003</v>
      </c>
      <c r="Y764">
        <v>0</v>
      </c>
      <c r="Z764">
        <v>12.307592</v>
      </c>
    </row>
    <row r="765" spans="1:26" x14ac:dyDescent="0.25">
      <c r="A765" t="s">
        <v>156</v>
      </c>
      <c r="B765">
        <v>2</v>
      </c>
      <c r="C765" t="s">
        <v>934</v>
      </c>
      <c r="D765" t="s">
        <v>5070</v>
      </c>
      <c r="E765">
        <v>110</v>
      </c>
      <c r="F765">
        <v>83</v>
      </c>
      <c r="G765">
        <v>100</v>
      </c>
      <c r="H765">
        <v>110</v>
      </c>
      <c r="I765">
        <v>82</v>
      </c>
      <c r="J765">
        <v>100</v>
      </c>
      <c r="K765">
        <v>0</v>
      </c>
      <c r="L765">
        <v>0</v>
      </c>
      <c r="M765">
        <v>0</v>
      </c>
      <c r="N765">
        <v>0</v>
      </c>
      <c r="O765">
        <v>0</v>
      </c>
      <c r="P765">
        <v>0</v>
      </c>
      <c r="Q765">
        <v>9.75</v>
      </c>
      <c r="R765">
        <v>12.834119999999999</v>
      </c>
      <c r="S765" t="s">
        <v>6</v>
      </c>
      <c r="T765" t="s">
        <v>3</v>
      </c>
      <c r="U765" t="s">
        <v>70</v>
      </c>
      <c r="V765">
        <v>20</v>
      </c>
      <c r="W765" t="s">
        <v>4477</v>
      </c>
      <c r="X765">
        <v>0.64170599999999989</v>
      </c>
      <c r="Y765">
        <v>0</v>
      </c>
      <c r="Z765">
        <v>12.83412</v>
      </c>
    </row>
    <row r="766" spans="1:26" x14ac:dyDescent="0.25">
      <c r="A766" t="s">
        <v>156</v>
      </c>
      <c r="B766">
        <v>2</v>
      </c>
      <c r="C766" t="s">
        <v>935</v>
      </c>
      <c r="D766" t="s">
        <v>5070</v>
      </c>
      <c r="E766">
        <v>0</v>
      </c>
      <c r="F766">
        <v>0</v>
      </c>
      <c r="G766">
        <v>0</v>
      </c>
      <c r="H766">
        <v>0</v>
      </c>
      <c r="I766">
        <v>0</v>
      </c>
      <c r="J766">
        <v>0</v>
      </c>
      <c r="K766">
        <v>0</v>
      </c>
      <c r="L766">
        <v>0</v>
      </c>
      <c r="M766">
        <v>0</v>
      </c>
      <c r="N766">
        <v>0</v>
      </c>
      <c r="O766">
        <v>0</v>
      </c>
      <c r="P766">
        <v>0</v>
      </c>
      <c r="Q766">
        <v>0</v>
      </c>
      <c r="R766">
        <v>0</v>
      </c>
      <c r="S766" t="s">
        <v>10</v>
      </c>
      <c r="T766" t="s">
        <v>10</v>
      </c>
      <c r="U766" t="s">
        <v>92</v>
      </c>
      <c r="V766">
        <v>0</v>
      </c>
      <c r="W766" t="s">
        <v>4477</v>
      </c>
      <c r="X766">
        <v>0</v>
      </c>
      <c r="Y766">
        <v>0</v>
      </c>
      <c r="Z766">
        <v>0</v>
      </c>
    </row>
    <row r="767" spans="1:26" x14ac:dyDescent="0.25">
      <c r="A767" t="s">
        <v>156</v>
      </c>
      <c r="B767">
        <v>2</v>
      </c>
      <c r="C767" t="s">
        <v>936</v>
      </c>
      <c r="D767" t="s">
        <v>5070</v>
      </c>
      <c r="E767">
        <v>0</v>
      </c>
      <c r="F767">
        <v>0</v>
      </c>
      <c r="G767">
        <v>0</v>
      </c>
      <c r="H767">
        <v>0</v>
      </c>
      <c r="I767">
        <v>0</v>
      </c>
      <c r="J767">
        <v>0</v>
      </c>
      <c r="K767">
        <v>0</v>
      </c>
      <c r="L767">
        <v>0</v>
      </c>
      <c r="M767">
        <v>0</v>
      </c>
      <c r="N767">
        <v>0</v>
      </c>
      <c r="O767">
        <v>0</v>
      </c>
      <c r="P767">
        <v>0</v>
      </c>
      <c r="Q767">
        <v>0</v>
      </c>
      <c r="R767">
        <v>0</v>
      </c>
      <c r="S767" t="s">
        <v>5</v>
      </c>
      <c r="T767" t="s">
        <v>93</v>
      </c>
      <c r="U767" t="s">
        <v>70</v>
      </c>
      <c r="V767">
        <v>0</v>
      </c>
      <c r="W767" t="s">
        <v>4477</v>
      </c>
      <c r="X767">
        <v>0</v>
      </c>
      <c r="Y767">
        <v>0</v>
      </c>
      <c r="Z767">
        <v>0</v>
      </c>
    </row>
    <row r="768" spans="1:26" x14ac:dyDescent="0.25">
      <c r="A768" t="s">
        <v>156</v>
      </c>
      <c r="B768">
        <v>2</v>
      </c>
      <c r="C768" t="s">
        <v>937</v>
      </c>
      <c r="D768" t="s">
        <v>5070</v>
      </c>
      <c r="E768">
        <v>0</v>
      </c>
      <c r="F768">
        <v>0</v>
      </c>
      <c r="G768">
        <v>0</v>
      </c>
      <c r="H768">
        <v>0</v>
      </c>
      <c r="I768">
        <v>0</v>
      </c>
      <c r="J768">
        <v>0</v>
      </c>
      <c r="K768">
        <v>0</v>
      </c>
      <c r="L768">
        <v>0</v>
      </c>
      <c r="M768">
        <v>0</v>
      </c>
      <c r="N768">
        <v>0</v>
      </c>
      <c r="O768">
        <v>0</v>
      </c>
      <c r="P768">
        <v>0</v>
      </c>
      <c r="Q768">
        <v>0</v>
      </c>
      <c r="R768">
        <v>0</v>
      </c>
      <c r="S768" t="s">
        <v>10</v>
      </c>
      <c r="T768" t="s">
        <v>10</v>
      </c>
      <c r="U768" t="s">
        <v>92</v>
      </c>
      <c r="V768">
        <v>0</v>
      </c>
      <c r="W768" t="s">
        <v>4477</v>
      </c>
      <c r="X768">
        <v>0</v>
      </c>
      <c r="Y768">
        <v>0</v>
      </c>
      <c r="Z768">
        <v>0</v>
      </c>
    </row>
    <row r="769" spans="1:26" x14ac:dyDescent="0.25">
      <c r="A769" t="s">
        <v>156</v>
      </c>
      <c r="B769">
        <v>2</v>
      </c>
      <c r="C769" t="s">
        <v>938</v>
      </c>
      <c r="D769" t="s">
        <v>5070</v>
      </c>
      <c r="E769">
        <v>0</v>
      </c>
      <c r="F769">
        <v>0</v>
      </c>
      <c r="G769">
        <v>0</v>
      </c>
      <c r="H769">
        <v>0</v>
      </c>
      <c r="I769">
        <v>0</v>
      </c>
      <c r="J769">
        <v>0</v>
      </c>
      <c r="K769">
        <v>0</v>
      </c>
      <c r="L769">
        <v>0</v>
      </c>
      <c r="M769">
        <v>0</v>
      </c>
      <c r="N769">
        <v>0</v>
      </c>
      <c r="O769">
        <v>0</v>
      </c>
      <c r="P769">
        <v>0</v>
      </c>
      <c r="Q769">
        <v>0</v>
      </c>
      <c r="R769">
        <v>0</v>
      </c>
      <c r="S769" t="s">
        <v>10</v>
      </c>
      <c r="T769" t="s">
        <v>10</v>
      </c>
      <c r="U769" t="s">
        <v>92</v>
      </c>
      <c r="V769">
        <v>0</v>
      </c>
      <c r="W769" t="s">
        <v>4477</v>
      </c>
      <c r="X769">
        <v>0</v>
      </c>
      <c r="Y769">
        <v>0</v>
      </c>
      <c r="Z769">
        <v>0</v>
      </c>
    </row>
    <row r="770" spans="1:26" x14ac:dyDescent="0.25">
      <c r="A770" t="s">
        <v>156</v>
      </c>
      <c r="B770">
        <v>2</v>
      </c>
      <c r="C770" t="s">
        <v>939</v>
      </c>
      <c r="D770" t="s">
        <v>5070</v>
      </c>
      <c r="E770">
        <v>0</v>
      </c>
      <c r="F770">
        <v>0</v>
      </c>
      <c r="G770">
        <v>0</v>
      </c>
      <c r="H770">
        <v>0</v>
      </c>
      <c r="I770">
        <v>0</v>
      </c>
      <c r="J770">
        <v>0</v>
      </c>
      <c r="K770">
        <v>0</v>
      </c>
      <c r="L770">
        <v>0</v>
      </c>
      <c r="M770">
        <v>0</v>
      </c>
      <c r="N770">
        <v>0</v>
      </c>
      <c r="O770">
        <v>0</v>
      </c>
      <c r="P770">
        <v>0</v>
      </c>
      <c r="Q770">
        <v>0</v>
      </c>
      <c r="R770">
        <v>0</v>
      </c>
      <c r="S770" t="s">
        <v>10</v>
      </c>
      <c r="T770" t="s">
        <v>10</v>
      </c>
      <c r="U770" t="s">
        <v>92</v>
      </c>
      <c r="V770">
        <v>0</v>
      </c>
      <c r="W770" t="s">
        <v>4477</v>
      </c>
      <c r="X770">
        <v>0</v>
      </c>
      <c r="Y770">
        <v>0</v>
      </c>
      <c r="Z770">
        <v>0</v>
      </c>
    </row>
    <row r="771" spans="1:26" x14ac:dyDescent="0.25">
      <c r="A771" t="s">
        <v>156</v>
      </c>
      <c r="B771">
        <v>2</v>
      </c>
      <c r="C771" t="s">
        <v>940</v>
      </c>
      <c r="D771" t="s">
        <v>5070</v>
      </c>
      <c r="E771">
        <v>0</v>
      </c>
      <c r="F771">
        <v>0</v>
      </c>
      <c r="G771">
        <v>0</v>
      </c>
      <c r="H771">
        <v>0</v>
      </c>
      <c r="I771">
        <v>0</v>
      </c>
      <c r="J771">
        <v>0</v>
      </c>
      <c r="K771">
        <v>0</v>
      </c>
      <c r="L771">
        <v>0</v>
      </c>
      <c r="M771">
        <v>0</v>
      </c>
      <c r="N771">
        <v>0</v>
      </c>
      <c r="O771">
        <v>0</v>
      </c>
      <c r="P771">
        <v>0</v>
      </c>
      <c r="Q771">
        <v>0</v>
      </c>
      <c r="R771">
        <v>0</v>
      </c>
      <c r="S771" t="s">
        <v>10</v>
      </c>
      <c r="T771" t="s">
        <v>10</v>
      </c>
      <c r="U771" t="s">
        <v>92</v>
      </c>
      <c r="V771">
        <v>0</v>
      </c>
      <c r="W771" t="s">
        <v>4477</v>
      </c>
      <c r="X771">
        <v>0</v>
      </c>
      <c r="Y771">
        <v>0</v>
      </c>
      <c r="Z771">
        <v>0</v>
      </c>
    </row>
    <row r="772" spans="1:26" x14ac:dyDescent="0.25">
      <c r="A772" t="s">
        <v>156</v>
      </c>
      <c r="B772">
        <v>2</v>
      </c>
      <c r="C772" t="s">
        <v>941</v>
      </c>
      <c r="D772" t="s">
        <v>5070</v>
      </c>
      <c r="E772">
        <v>0</v>
      </c>
      <c r="F772">
        <v>0</v>
      </c>
      <c r="G772">
        <v>0</v>
      </c>
      <c r="H772">
        <v>0</v>
      </c>
      <c r="I772">
        <v>0</v>
      </c>
      <c r="J772">
        <v>0</v>
      </c>
      <c r="K772">
        <v>0</v>
      </c>
      <c r="L772">
        <v>0</v>
      </c>
      <c r="M772">
        <v>0</v>
      </c>
      <c r="N772">
        <v>0</v>
      </c>
      <c r="O772">
        <v>0</v>
      </c>
      <c r="P772">
        <v>0</v>
      </c>
      <c r="Q772">
        <v>0</v>
      </c>
      <c r="R772">
        <v>0</v>
      </c>
      <c r="S772" t="s">
        <v>10</v>
      </c>
      <c r="T772" t="s">
        <v>10</v>
      </c>
      <c r="U772" t="s">
        <v>92</v>
      </c>
      <c r="V772">
        <v>0</v>
      </c>
      <c r="W772" t="s">
        <v>4477</v>
      </c>
      <c r="X772">
        <v>0</v>
      </c>
      <c r="Y772">
        <v>0</v>
      </c>
      <c r="Z772">
        <v>0</v>
      </c>
    </row>
    <row r="773" spans="1:26" x14ac:dyDescent="0.25">
      <c r="A773" t="s">
        <v>156</v>
      </c>
      <c r="B773">
        <v>2</v>
      </c>
      <c r="C773" t="s">
        <v>942</v>
      </c>
      <c r="D773" t="s">
        <v>5070</v>
      </c>
      <c r="E773">
        <v>0</v>
      </c>
      <c r="F773">
        <v>0</v>
      </c>
      <c r="G773">
        <v>0</v>
      </c>
      <c r="H773">
        <v>0</v>
      </c>
      <c r="I773">
        <v>0</v>
      </c>
      <c r="J773">
        <v>0</v>
      </c>
      <c r="K773">
        <v>0</v>
      </c>
      <c r="L773">
        <v>0</v>
      </c>
      <c r="M773">
        <v>0</v>
      </c>
      <c r="N773">
        <v>0</v>
      </c>
      <c r="O773">
        <v>0</v>
      </c>
      <c r="P773">
        <v>0</v>
      </c>
      <c r="Q773">
        <v>0</v>
      </c>
      <c r="R773">
        <v>0</v>
      </c>
      <c r="S773" t="s">
        <v>5</v>
      </c>
      <c r="T773" t="s">
        <v>115</v>
      </c>
      <c r="U773" t="s">
        <v>70</v>
      </c>
      <c r="V773">
        <v>9.1</v>
      </c>
      <c r="W773" t="s">
        <v>4478</v>
      </c>
      <c r="X773">
        <v>0</v>
      </c>
      <c r="Y773">
        <v>0.42899999999999999</v>
      </c>
      <c r="Z773">
        <v>0.42899999999999999</v>
      </c>
    </row>
    <row r="774" spans="1:26" x14ac:dyDescent="0.25">
      <c r="A774" t="s">
        <v>156</v>
      </c>
      <c r="B774">
        <v>2</v>
      </c>
      <c r="C774" t="s">
        <v>944</v>
      </c>
      <c r="D774" t="s">
        <v>5070</v>
      </c>
      <c r="E774">
        <v>0</v>
      </c>
      <c r="F774">
        <v>0</v>
      </c>
      <c r="G774">
        <v>0</v>
      </c>
      <c r="H774">
        <v>0</v>
      </c>
      <c r="I774">
        <v>0</v>
      </c>
      <c r="J774">
        <v>0</v>
      </c>
      <c r="K774">
        <v>0</v>
      </c>
      <c r="L774">
        <v>0</v>
      </c>
      <c r="M774">
        <v>0</v>
      </c>
      <c r="N774">
        <v>0</v>
      </c>
      <c r="O774">
        <v>0</v>
      </c>
      <c r="P774">
        <v>0</v>
      </c>
      <c r="Q774">
        <v>0</v>
      </c>
      <c r="R774">
        <v>0</v>
      </c>
      <c r="S774" t="s">
        <v>3</v>
      </c>
      <c r="T774" t="s">
        <v>69</v>
      </c>
      <c r="U774" t="s">
        <v>70</v>
      </c>
      <c r="V774">
        <v>10</v>
      </c>
      <c r="W774" t="s">
        <v>4478</v>
      </c>
      <c r="X774">
        <v>0</v>
      </c>
      <c r="Y774">
        <v>1.9450000000000001</v>
      </c>
      <c r="Z774">
        <v>1.9450000000000001</v>
      </c>
    </row>
    <row r="775" spans="1:26" x14ac:dyDescent="0.25">
      <c r="A775" t="s">
        <v>156</v>
      </c>
      <c r="B775">
        <v>2</v>
      </c>
      <c r="C775" t="s">
        <v>945</v>
      </c>
      <c r="D775" t="s">
        <v>5070</v>
      </c>
      <c r="E775">
        <v>0</v>
      </c>
      <c r="F775">
        <v>0</v>
      </c>
      <c r="G775">
        <v>0</v>
      </c>
      <c r="H775">
        <v>0</v>
      </c>
      <c r="I775">
        <v>0</v>
      </c>
      <c r="J775">
        <v>0</v>
      </c>
      <c r="K775">
        <v>0</v>
      </c>
      <c r="L775">
        <v>0</v>
      </c>
      <c r="M775">
        <v>0</v>
      </c>
      <c r="N775">
        <v>0</v>
      </c>
      <c r="O775">
        <v>0</v>
      </c>
      <c r="P775">
        <v>0</v>
      </c>
      <c r="Q775">
        <v>0</v>
      </c>
      <c r="R775">
        <v>0</v>
      </c>
      <c r="S775" t="s">
        <v>3</v>
      </c>
      <c r="T775" t="s">
        <v>69</v>
      </c>
      <c r="U775" t="s">
        <v>70</v>
      </c>
      <c r="V775">
        <v>10</v>
      </c>
      <c r="W775" t="s">
        <v>4478</v>
      </c>
      <c r="X775">
        <v>0</v>
      </c>
      <c r="Y775">
        <v>1.7470000000000001</v>
      </c>
      <c r="Z775">
        <v>1.7470000000000001</v>
      </c>
    </row>
    <row r="776" spans="1:26" x14ac:dyDescent="0.25">
      <c r="A776" t="s">
        <v>156</v>
      </c>
      <c r="B776">
        <v>2</v>
      </c>
      <c r="C776" t="s">
        <v>946</v>
      </c>
      <c r="D776" t="s">
        <v>5070</v>
      </c>
      <c r="E776">
        <v>0</v>
      </c>
      <c r="F776">
        <v>0</v>
      </c>
      <c r="G776">
        <v>0</v>
      </c>
      <c r="H776">
        <v>0</v>
      </c>
      <c r="I776">
        <v>0</v>
      </c>
      <c r="J776">
        <v>0</v>
      </c>
      <c r="K776">
        <v>0</v>
      </c>
      <c r="L776">
        <v>0</v>
      </c>
      <c r="M776">
        <v>0</v>
      </c>
      <c r="N776">
        <v>0</v>
      </c>
      <c r="O776">
        <v>0</v>
      </c>
      <c r="P776">
        <v>0</v>
      </c>
      <c r="Q776">
        <v>0</v>
      </c>
      <c r="R776">
        <v>0</v>
      </c>
      <c r="S776" t="s">
        <v>3</v>
      </c>
      <c r="T776" t="s">
        <v>69</v>
      </c>
      <c r="U776" t="s">
        <v>70</v>
      </c>
      <c r="V776">
        <v>10</v>
      </c>
      <c r="W776" t="s">
        <v>4478</v>
      </c>
      <c r="X776">
        <v>0</v>
      </c>
      <c r="Y776">
        <v>1.4339999999999999</v>
      </c>
      <c r="Z776">
        <v>1.4339999999999999</v>
      </c>
    </row>
    <row r="777" spans="1:26" x14ac:dyDescent="0.25">
      <c r="A777" t="s">
        <v>156</v>
      </c>
      <c r="B777">
        <v>2</v>
      </c>
      <c r="C777" t="s">
        <v>947</v>
      </c>
      <c r="D777" t="s">
        <v>5070</v>
      </c>
      <c r="E777">
        <v>0</v>
      </c>
      <c r="F777">
        <v>0</v>
      </c>
      <c r="G777">
        <v>0</v>
      </c>
      <c r="H777">
        <v>0</v>
      </c>
      <c r="I777">
        <v>0</v>
      </c>
      <c r="J777">
        <v>0</v>
      </c>
      <c r="K777">
        <v>0</v>
      </c>
      <c r="L777">
        <v>0</v>
      </c>
      <c r="M777">
        <v>0</v>
      </c>
      <c r="N777">
        <v>0</v>
      </c>
      <c r="O777">
        <v>0</v>
      </c>
      <c r="P777">
        <v>0</v>
      </c>
      <c r="Q777">
        <v>0</v>
      </c>
      <c r="R777">
        <v>0</v>
      </c>
      <c r="S777" t="s">
        <v>3</v>
      </c>
      <c r="T777" t="s">
        <v>69</v>
      </c>
      <c r="U777" t="s">
        <v>70</v>
      </c>
      <c r="V777">
        <v>10</v>
      </c>
      <c r="W777" t="s">
        <v>4478</v>
      </c>
      <c r="X777">
        <v>0</v>
      </c>
      <c r="Y777">
        <v>1.4630000000000001</v>
      </c>
      <c r="Z777">
        <v>1.4630000000000001</v>
      </c>
    </row>
    <row r="778" spans="1:26" x14ac:dyDescent="0.25">
      <c r="A778" t="s">
        <v>156</v>
      </c>
      <c r="B778">
        <v>2</v>
      </c>
      <c r="C778" t="s">
        <v>948</v>
      </c>
      <c r="D778" t="s">
        <v>5070</v>
      </c>
      <c r="E778">
        <v>0</v>
      </c>
      <c r="F778">
        <v>42</v>
      </c>
      <c r="G778">
        <v>17</v>
      </c>
      <c r="H778">
        <v>0</v>
      </c>
      <c r="I778">
        <v>44</v>
      </c>
      <c r="J778">
        <v>15</v>
      </c>
      <c r="K778">
        <v>0</v>
      </c>
      <c r="L778">
        <v>0</v>
      </c>
      <c r="M778">
        <v>0</v>
      </c>
      <c r="N778">
        <v>0</v>
      </c>
      <c r="O778">
        <v>0</v>
      </c>
      <c r="P778">
        <v>0</v>
      </c>
      <c r="Q778">
        <v>2.95</v>
      </c>
      <c r="R778">
        <v>3.8831439999999997</v>
      </c>
      <c r="S778" t="s">
        <v>5</v>
      </c>
      <c r="T778" t="s">
        <v>78</v>
      </c>
      <c r="U778" t="s">
        <v>70</v>
      </c>
      <c r="V778">
        <v>5</v>
      </c>
      <c r="W778" t="s">
        <v>4478</v>
      </c>
      <c r="X778">
        <v>0.7766287999999999</v>
      </c>
      <c r="Y778">
        <v>0</v>
      </c>
      <c r="Z778">
        <v>3.8831440000000002</v>
      </c>
    </row>
    <row r="779" spans="1:26" x14ac:dyDescent="0.25">
      <c r="A779" t="s">
        <v>156</v>
      </c>
      <c r="B779">
        <v>2</v>
      </c>
      <c r="C779" t="s">
        <v>949</v>
      </c>
      <c r="D779" t="s">
        <v>5070</v>
      </c>
      <c r="E779">
        <v>0</v>
      </c>
      <c r="F779">
        <v>0</v>
      </c>
      <c r="G779">
        <v>0</v>
      </c>
      <c r="H779">
        <v>0</v>
      </c>
      <c r="I779">
        <v>0</v>
      </c>
      <c r="J779">
        <v>0</v>
      </c>
      <c r="K779">
        <v>0</v>
      </c>
      <c r="L779">
        <v>0</v>
      </c>
      <c r="M779">
        <v>0</v>
      </c>
      <c r="N779">
        <v>0</v>
      </c>
      <c r="O779">
        <v>0</v>
      </c>
      <c r="P779">
        <v>0</v>
      </c>
      <c r="Q779">
        <v>0</v>
      </c>
      <c r="R779">
        <v>0</v>
      </c>
      <c r="S779" t="s">
        <v>5</v>
      </c>
      <c r="T779" t="s">
        <v>115</v>
      </c>
      <c r="U779" t="s">
        <v>70</v>
      </c>
      <c r="V779">
        <v>9.1</v>
      </c>
      <c r="W779" t="s">
        <v>4478</v>
      </c>
      <c r="X779">
        <v>0</v>
      </c>
      <c r="Y779">
        <v>1.871</v>
      </c>
      <c r="Z779">
        <v>1.871</v>
      </c>
    </row>
    <row r="780" spans="1:26" x14ac:dyDescent="0.25">
      <c r="A780" t="s">
        <v>156</v>
      </c>
      <c r="B780">
        <v>2</v>
      </c>
      <c r="C780" t="s">
        <v>950</v>
      </c>
      <c r="D780" t="s">
        <v>5070</v>
      </c>
      <c r="E780">
        <v>0</v>
      </c>
      <c r="F780">
        <v>0</v>
      </c>
      <c r="G780">
        <v>0</v>
      </c>
      <c r="H780">
        <v>0</v>
      </c>
      <c r="I780">
        <v>0</v>
      </c>
      <c r="J780">
        <v>0</v>
      </c>
      <c r="K780">
        <v>0</v>
      </c>
      <c r="L780">
        <v>0</v>
      </c>
      <c r="M780">
        <v>0</v>
      </c>
      <c r="N780">
        <v>0</v>
      </c>
      <c r="O780">
        <v>0</v>
      </c>
      <c r="P780">
        <v>0</v>
      </c>
      <c r="Q780">
        <v>0</v>
      </c>
      <c r="R780">
        <v>0</v>
      </c>
      <c r="S780" t="s">
        <v>5</v>
      </c>
      <c r="T780" t="s">
        <v>115</v>
      </c>
      <c r="U780" t="s">
        <v>70</v>
      </c>
      <c r="V780">
        <v>9.1</v>
      </c>
      <c r="W780" t="s">
        <v>4478</v>
      </c>
      <c r="X780">
        <v>0</v>
      </c>
      <c r="Y780">
        <v>0.37</v>
      </c>
      <c r="Z780">
        <v>0.37</v>
      </c>
    </row>
    <row r="781" spans="1:26" x14ac:dyDescent="0.25">
      <c r="A781" t="s">
        <v>156</v>
      </c>
      <c r="B781">
        <v>2</v>
      </c>
      <c r="C781" t="s">
        <v>951</v>
      </c>
      <c r="D781" t="s">
        <v>5070</v>
      </c>
      <c r="E781">
        <v>0</v>
      </c>
      <c r="F781">
        <v>0</v>
      </c>
      <c r="G781">
        <v>0</v>
      </c>
      <c r="H781">
        <v>0</v>
      </c>
      <c r="I781">
        <v>0</v>
      </c>
      <c r="J781">
        <v>0</v>
      </c>
      <c r="K781">
        <v>0</v>
      </c>
      <c r="L781">
        <v>0</v>
      </c>
      <c r="M781">
        <v>0</v>
      </c>
      <c r="N781">
        <v>0</v>
      </c>
      <c r="O781">
        <v>0</v>
      </c>
      <c r="P781">
        <v>0</v>
      </c>
      <c r="Q781">
        <v>0</v>
      </c>
      <c r="R781">
        <v>0</v>
      </c>
      <c r="S781" t="s">
        <v>5</v>
      </c>
      <c r="T781" t="s">
        <v>115</v>
      </c>
      <c r="U781" t="s">
        <v>70</v>
      </c>
      <c r="V781">
        <v>9.1</v>
      </c>
      <c r="W781" t="s">
        <v>4478</v>
      </c>
      <c r="X781">
        <v>0</v>
      </c>
      <c r="Y781">
        <v>0.67700000000000005</v>
      </c>
      <c r="Z781">
        <v>0.67700000000000005</v>
      </c>
    </row>
    <row r="782" spans="1:26" x14ac:dyDescent="0.25">
      <c r="A782" t="s">
        <v>156</v>
      </c>
      <c r="B782">
        <v>2</v>
      </c>
      <c r="C782" t="s">
        <v>952</v>
      </c>
      <c r="D782" t="s">
        <v>5070</v>
      </c>
      <c r="E782">
        <v>0</v>
      </c>
      <c r="F782">
        <v>0</v>
      </c>
      <c r="G782">
        <v>0</v>
      </c>
      <c r="H782">
        <v>0</v>
      </c>
      <c r="I782">
        <v>0</v>
      </c>
      <c r="J782">
        <v>0</v>
      </c>
      <c r="K782">
        <v>0</v>
      </c>
      <c r="L782">
        <v>0</v>
      </c>
      <c r="M782">
        <v>0</v>
      </c>
      <c r="N782">
        <v>0</v>
      </c>
      <c r="O782">
        <v>0</v>
      </c>
      <c r="P782">
        <v>0</v>
      </c>
      <c r="Q782">
        <v>0</v>
      </c>
      <c r="R782">
        <v>0</v>
      </c>
      <c r="S782" t="s">
        <v>5</v>
      </c>
      <c r="T782" t="s">
        <v>115</v>
      </c>
      <c r="U782" t="s">
        <v>70</v>
      </c>
      <c r="V782">
        <v>9.1</v>
      </c>
      <c r="W782" t="s">
        <v>4478</v>
      </c>
      <c r="X782">
        <v>0</v>
      </c>
      <c r="Y782">
        <v>0.35799999999999998</v>
      </c>
      <c r="Z782">
        <v>0.35799999999999998</v>
      </c>
    </row>
    <row r="783" spans="1:26" x14ac:dyDescent="0.25">
      <c r="A783" t="s">
        <v>156</v>
      </c>
      <c r="B783">
        <v>2</v>
      </c>
      <c r="C783" t="s">
        <v>953</v>
      </c>
      <c r="D783" t="s">
        <v>5070</v>
      </c>
      <c r="E783">
        <v>0</v>
      </c>
      <c r="F783">
        <v>0</v>
      </c>
      <c r="G783">
        <v>0</v>
      </c>
      <c r="H783">
        <v>0</v>
      </c>
      <c r="I783">
        <v>0</v>
      </c>
      <c r="J783">
        <v>0</v>
      </c>
      <c r="K783">
        <v>0</v>
      </c>
      <c r="L783">
        <v>0</v>
      </c>
      <c r="M783">
        <v>0</v>
      </c>
      <c r="N783">
        <v>0</v>
      </c>
      <c r="O783">
        <v>0</v>
      </c>
      <c r="P783">
        <v>0</v>
      </c>
      <c r="Q783">
        <v>0</v>
      </c>
      <c r="R783">
        <v>0</v>
      </c>
      <c r="S783" t="s">
        <v>5</v>
      </c>
      <c r="T783" t="s">
        <v>115</v>
      </c>
      <c r="U783" t="s">
        <v>70</v>
      </c>
      <c r="V783">
        <v>9.1</v>
      </c>
      <c r="W783" t="s">
        <v>4478</v>
      </c>
      <c r="X783">
        <v>0</v>
      </c>
      <c r="Y783">
        <v>0.40600000000000003</v>
      </c>
      <c r="Z783">
        <v>0.40600000000000003</v>
      </c>
    </row>
    <row r="784" spans="1:26" x14ac:dyDescent="0.25">
      <c r="A784" t="s">
        <v>156</v>
      </c>
      <c r="B784">
        <v>2</v>
      </c>
      <c r="C784" t="s">
        <v>954</v>
      </c>
      <c r="D784" t="s">
        <v>5070</v>
      </c>
      <c r="E784">
        <v>0</v>
      </c>
      <c r="F784">
        <v>0</v>
      </c>
      <c r="G784">
        <v>0</v>
      </c>
      <c r="H784">
        <v>0</v>
      </c>
      <c r="I784">
        <v>0</v>
      </c>
      <c r="J784">
        <v>0</v>
      </c>
      <c r="K784">
        <v>0</v>
      </c>
      <c r="L784">
        <v>0</v>
      </c>
      <c r="M784">
        <v>0</v>
      </c>
      <c r="N784">
        <v>0</v>
      </c>
      <c r="O784">
        <v>0</v>
      </c>
      <c r="P784">
        <v>0</v>
      </c>
      <c r="Q784">
        <v>0</v>
      </c>
      <c r="R784">
        <v>0</v>
      </c>
      <c r="S784" t="s">
        <v>7</v>
      </c>
      <c r="T784" t="s">
        <v>7</v>
      </c>
      <c r="U784" t="s">
        <v>70</v>
      </c>
      <c r="V784">
        <v>6</v>
      </c>
      <c r="W784" t="s">
        <v>4479</v>
      </c>
      <c r="X784">
        <v>0</v>
      </c>
      <c r="Y784">
        <v>3.3660000000000001</v>
      </c>
      <c r="Z784">
        <v>3.3660000000000001</v>
      </c>
    </row>
    <row r="785" spans="1:26" x14ac:dyDescent="0.25">
      <c r="A785" t="s">
        <v>156</v>
      </c>
      <c r="B785">
        <v>2</v>
      </c>
      <c r="C785" t="s">
        <v>955</v>
      </c>
      <c r="D785" t="s">
        <v>5070</v>
      </c>
      <c r="E785">
        <v>0</v>
      </c>
      <c r="F785">
        <v>0</v>
      </c>
      <c r="G785">
        <v>0</v>
      </c>
      <c r="H785">
        <v>0</v>
      </c>
      <c r="I785">
        <v>0</v>
      </c>
      <c r="J785">
        <v>0</v>
      </c>
      <c r="K785">
        <v>0</v>
      </c>
      <c r="L785">
        <v>0</v>
      </c>
      <c r="M785">
        <v>0</v>
      </c>
      <c r="N785">
        <v>0</v>
      </c>
      <c r="O785">
        <v>0</v>
      </c>
      <c r="P785">
        <v>0</v>
      </c>
      <c r="Q785">
        <v>0</v>
      </c>
      <c r="R785">
        <v>0</v>
      </c>
      <c r="S785" t="s">
        <v>7</v>
      </c>
      <c r="T785" t="s">
        <v>7</v>
      </c>
      <c r="U785" t="s">
        <v>70</v>
      </c>
      <c r="V785">
        <v>6</v>
      </c>
      <c r="W785" t="s">
        <v>4479</v>
      </c>
      <c r="X785">
        <v>0</v>
      </c>
      <c r="Y785">
        <v>2.585</v>
      </c>
      <c r="Z785">
        <v>2.585</v>
      </c>
    </row>
    <row r="786" spans="1:26" x14ac:dyDescent="0.25">
      <c r="A786" t="s">
        <v>156</v>
      </c>
      <c r="B786">
        <v>2</v>
      </c>
      <c r="C786" t="s">
        <v>956</v>
      </c>
      <c r="D786" t="s">
        <v>5070</v>
      </c>
      <c r="E786">
        <v>0</v>
      </c>
      <c r="F786">
        <v>0</v>
      </c>
      <c r="G786">
        <v>0</v>
      </c>
      <c r="H786">
        <v>0</v>
      </c>
      <c r="I786">
        <v>0</v>
      </c>
      <c r="J786">
        <v>0</v>
      </c>
      <c r="K786">
        <v>0</v>
      </c>
      <c r="L786">
        <v>0</v>
      </c>
      <c r="M786">
        <v>0</v>
      </c>
      <c r="N786">
        <v>0</v>
      </c>
      <c r="O786">
        <v>0</v>
      </c>
      <c r="P786">
        <v>0</v>
      </c>
      <c r="Q786">
        <v>0</v>
      </c>
      <c r="R786">
        <v>0</v>
      </c>
      <c r="S786" t="s">
        <v>7</v>
      </c>
      <c r="T786" t="s">
        <v>7</v>
      </c>
      <c r="U786" t="s">
        <v>70</v>
      </c>
      <c r="V786">
        <v>6</v>
      </c>
      <c r="W786" t="s">
        <v>4479</v>
      </c>
      <c r="X786">
        <v>0</v>
      </c>
      <c r="Y786">
        <v>6.0739999999999998</v>
      </c>
      <c r="Z786">
        <v>6.0739999999999998</v>
      </c>
    </row>
    <row r="787" spans="1:26" x14ac:dyDescent="0.25">
      <c r="A787" t="s">
        <v>156</v>
      </c>
      <c r="B787">
        <v>2</v>
      </c>
      <c r="C787" t="s">
        <v>957</v>
      </c>
      <c r="D787" t="s">
        <v>5070</v>
      </c>
      <c r="E787">
        <v>0</v>
      </c>
      <c r="F787">
        <v>0</v>
      </c>
      <c r="G787">
        <v>0</v>
      </c>
      <c r="H787">
        <v>0</v>
      </c>
      <c r="I787">
        <v>0</v>
      </c>
      <c r="J787">
        <v>0</v>
      </c>
      <c r="K787">
        <v>0</v>
      </c>
      <c r="L787">
        <v>0</v>
      </c>
      <c r="M787">
        <v>0</v>
      </c>
      <c r="N787">
        <v>0</v>
      </c>
      <c r="O787">
        <v>0</v>
      </c>
      <c r="P787">
        <v>0</v>
      </c>
      <c r="Q787">
        <v>0</v>
      </c>
      <c r="R787">
        <v>0</v>
      </c>
      <c r="S787" t="s">
        <v>7</v>
      </c>
      <c r="T787" t="s">
        <v>7</v>
      </c>
      <c r="U787" t="s">
        <v>70</v>
      </c>
      <c r="V787">
        <v>6</v>
      </c>
      <c r="W787" t="s">
        <v>4479</v>
      </c>
      <c r="X787">
        <v>0</v>
      </c>
      <c r="Y787">
        <v>2.93</v>
      </c>
      <c r="Z787">
        <v>2.93</v>
      </c>
    </row>
    <row r="788" spans="1:26" x14ac:dyDescent="0.25">
      <c r="A788" t="s">
        <v>156</v>
      </c>
      <c r="B788">
        <v>2</v>
      </c>
      <c r="C788" t="s">
        <v>958</v>
      </c>
      <c r="D788" t="s">
        <v>5070</v>
      </c>
      <c r="E788">
        <v>0</v>
      </c>
      <c r="F788">
        <v>0</v>
      </c>
      <c r="G788">
        <v>0</v>
      </c>
      <c r="H788">
        <v>0</v>
      </c>
      <c r="I788">
        <v>0</v>
      </c>
      <c r="J788">
        <v>0</v>
      </c>
      <c r="K788">
        <v>0</v>
      </c>
      <c r="L788">
        <v>0</v>
      </c>
      <c r="M788">
        <v>0</v>
      </c>
      <c r="N788">
        <v>0</v>
      </c>
      <c r="O788">
        <v>0</v>
      </c>
      <c r="P788">
        <v>0</v>
      </c>
      <c r="Q788">
        <v>0</v>
      </c>
      <c r="R788">
        <v>0</v>
      </c>
      <c r="S788" t="s">
        <v>7</v>
      </c>
      <c r="T788" t="s">
        <v>7</v>
      </c>
      <c r="U788" t="s">
        <v>70</v>
      </c>
      <c r="V788">
        <v>6</v>
      </c>
      <c r="W788" t="s">
        <v>4479</v>
      </c>
      <c r="X788">
        <v>0</v>
      </c>
      <c r="Y788">
        <v>2.59</v>
      </c>
      <c r="Z788">
        <v>2.59</v>
      </c>
    </row>
    <row r="789" spans="1:26" x14ac:dyDescent="0.25">
      <c r="A789" t="s">
        <v>156</v>
      </c>
      <c r="B789">
        <v>2</v>
      </c>
      <c r="C789" t="s">
        <v>959</v>
      </c>
      <c r="D789" t="s">
        <v>5070</v>
      </c>
      <c r="E789">
        <v>32</v>
      </c>
      <c r="F789">
        <v>31</v>
      </c>
      <c r="G789">
        <v>34</v>
      </c>
      <c r="H789">
        <v>34</v>
      </c>
      <c r="I789">
        <v>32</v>
      </c>
      <c r="J789">
        <v>34</v>
      </c>
      <c r="K789">
        <v>0</v>
      </c>
      <c r="L789">
        <v>0</v>
      </c>
      <c r="M789">
        <v>0</v>
      </c>
      <c r="N789">
        <v>0</v>
      </c>
      <c r="O789">
        <v>0</v>
      </c>
      <c r="P789">
        <v>0</v>
      </c>
      <c r="Q789">
        <v>3.2833333333333337</v>
      </c>
      <c r="R789">
        <v>4.3219173333333325</v>
      </c>
      <c r="S789" t="s">
        <v>5</v>
      </c>
      <c r="T789" t="s">
        <v>78</v>
      </c>
      <c r="U789" t="s">
        <v>70</v>
      </c>
      <c r="V789">
        <v>5</v>
      </c>
      <c r="W789" t="s">
        <v>4479</v>
      </c>
      <c r="X789">
        <v>0.86438346666666654</v>
      </c>
      <c r="Y789">
        <v>0</v>
      </c>
      <c r="Z789">
        <v>4.3219173333333325</v>
      </c>
    </row>
    <row r="790" spans="1:26" x14ac:dyDescent="0.25">
      <c r="A790" t="s">
        <v>156</v>
      </c>
      <c r="B790">
        <v>2</v>
      </c>
      <c r="C790" t="s">
        <v>960</v>
      </c>
      <c r="D790" t="s">
        <v>5070</v>
      </c>
      <c r="E790">
        <v>0</v>
      </c>
      <c r="F790">
        <v>0</v>
      </c>
      <c r="G790">
        <v>0</v>
      </c>
      <c r="H790">
        <v>0</v>
      </c>
      <c r="I790">
        <v>0</v>
      </c>
      <c r="J790">
        <v>0</v>
      </c>
      <c r="K790">
        <v>0</v>
      </c>
      <c r="L790">
        <v>0</v>
      </c>
      <c r="M790">
        <v>0</v>
      </c>
      <c r="N790">
        <v>0</v>
      </c>
      <c r="O790">
        <v>0</v>
      </c>
      <c r="P790">
        <v>0</v>
      </c>
      <c r="Q790">
        <v>0</v>
      </c>
      <c r="R790">
        <v>0</v>
      </c>
      <c r="S790" t="s">
        <v>7</v>
      </c>
      <c r="T790" t="s">
        <v>7</v>
      </c>
      <c r="U790" t="s">
        <v>70</v>
      </c>
      <c r="V790">
        <v>6</v>
      </c>
      <c r="W790" t="s">
        <v>4479</v>
      </c>
      <c r="X790">
        <v>0</v>
      </c>
      <c r="Y790">
        <v>0.60899999999999999</v>
      </c>
      <c r="Z790">
        <v>0.60899999999999999</v>
      </c>
    </row>
    <row r="791" spans="1:26" x14ac:dyDescent="0.25">
      <c r="A791" t="s">
        <v>156</v>
      </c>
      <c r="B791">
        <v>2</v>
      </c>
      <c r="C791" t="s">
        <v>961</v>
      </c>
      <c r="D791" t="s">
        <v>5070</v>
      </c>
      <c r="E791">
        <v>0</v>
      </c>
      <c r="F791">
        <v>0</v>
      </c>
      <c r="G791">
        <v>0</v>
      </c>
      <c r="H791">
        <v>0</v>
      </c>
      <c r="I791">
        <v>0</v>
      </c>
      <c r="J791">
        <v>0</v>
      </c>
      <c r="K791">
        <v>0</v>
      </c>
      <c r="L791">
        <v>0</v>
      </c>
      <c r="M791">
        <v>0</v>
      </c>
      <c r="N791">
        <v>0</v>
      </c>
      <c r="O791">
        <v>0</v>
      </c>
      <c r="P791">
        <v>0</v>
      </c>
      <c r="Q791">
        <v>0</v>
      </c>
      <c r="R791">
        <v>0</v>
      </c>
      <c r="S791" t="s">
        <v>7</v>
      </c>
      <c r="T791" t="s">
        <v>7</v>
      </c>
      <c r="U791" t="s">
        <v>70</v>
      </c>
      <c r="V791">
        <v>6</v>
      </c>
      <c r="W791" t="s">
        <v>4479</v>
      </c>
      <c r="X791">
        <v>0</v>
      </c>
      <c r="Y791">
        <v>5.4480000000000004</v>
      </c>
      <c r="Z791">
        <v>5.4480000000000004</v>
      </c>
    </row>
    <row r="792" spans="1:26" x14ac:dyDescent="0.25">
      <c r="A792" t="s">
        <v>156</v>
      </c>
      <c r="B792">
        <v>2</v>
      </c>
      <c r="C792" t="s">
        <v>962</v>
      </c>
      <c r="D792" t="s">
        <v>5070</v>
      </c>
      <c r="E792">
        <v>0</v>
      </c>
      <c r="F792">
        <v>0</v>
      </c>
      <c r="G792">
        <v>0</v>
      </c>
      <c r="H792">
        <v>0</v>
      </c>
      <c r="I792">
        <v>0</v>
      </c>
      <c r="J792">
        <v>0</v>
      </c>
      <c r="K792">
        <v>0</v>
      </c>
      <c r="L792">
        <v>0</v>
      </c>
      <c r="M792">
        <v>0</v>
      </c>
      <c r="N792">
        <v>0</v>
      </c>
      <c r="O792">
        <v>0</v>
      </c>
      <c r="P792">
        <v>0</v>
      </c>
      <c r="Q792">
        <v>0</v>
      </c>
      <c r="R792">
        <v>0</v>
      </c>
      <c r="S792" t="s">
        <v>7</v>
      </c>
      <c r="T792" t="s">
        <v>7</v>
      </c>
      <c r="U792" t="s">
        <v>70</v>
      </c>
      <c r="V792">
        <v>6</v>
      </c>
      <c r="W792" t="s">
        <v>4479</v>
      </c>
      <c r="X792">
        <v>0</v>
      </c>
      <c r="Y792">
        <v>0.75600000000000001</v>
      </c>
      <c r="Z792">
        <v>0.75600000000000001</v>
      </c>
    </row>
    <row r="793" spans="1:26" x14ac:dyDescent="0.25">
      <c r="A793" t="s">
        <v>156</v>
      </c>
      <c r="B793">
        <v>2</v>
      </c>
      <c r="C793" t="s">
        <v>963</v>
      </c>
      <c r="D793" t="s">
        <v>5070</v>
      </c>
      <c r="E793">
        <v>0</v>
      </c>
      <c r="F793">
        <v>0</v>
      </c>
      <c r="G793">
        <v>0</v>
      </c>
      <c r="H793">
        <v>0</v>
      </c>
      <c r="I793">
        <v>0</v>
      </c>
      <c r="J793">
        <v>0</v>
      </c>
      <c r="K793">
        <v>0</v>
      </c>
      <c r="L793">
        <v>0</v>
      </c>
      <c r="M793">
        <v>0</v>
      </c>
      <c r="N793">
        <v>0</v>
      </c>
      <c r="O793">
        <v>0</v>
      </c>
      <c r="P793">
        <v>0</v>
      </c>
      <c r="Q793">
        <v>0</v>
      </c>
      <c r="R793">
        <v>0</v>
      </c>
      <c r="S793" t="s">
        <v>7</v>
      </c>
      <c r="T793" t="s">
        <v>7</v>
      </c>
      <c r="U793" t="s">
        <v>70</v>
      </c>
      <c r="V793">
        <v>6</v>
      </c>
      <c r="W793" t="s">
        <v>4479</v>
      </c>
      <c r="X793">
        <v>0</v>
      </c>
      <c r="Y793">
        <v>1.9359999999999999</v>
      </c>
      <c r="Z793">
        <v>1.9359999999999999</v>
      </c>
    </row>
    <row r="794" spans="1:26" x14ac:dyDescent="0.25">
      <c r="A794" t="s">
        <v>156</v>
      </c>
      <c r="B794">
        <v>2</v>
      </c>
      <c r="C794" t="s">
        <v>964</v>
      </c>
      <c r="D794" t="s">
        <v>5070</v>
      </c>
      <c r="E794">
        <v>0</v>
      </c>
      <c r="F794">
        <v>0</v>
      </c>
      <c r="G794">
        <v>0</v>
      </c>
      <c r="H794">
        <v>0</v>
      </c>
      <c r="I794">
        <v>0</v>
      </c>
      <c r="J794">
        <v>0</v>
      </c>
      <c r="K794">
        <v>0</v>
      </c>
      <c r="L794">
        <v>0</v>
      </c>
      <c r="M794">
        <v>0</v>
      </c>
      <c r="N794">
        <v>0</v>
      </c>
      <c r="O794">
        <v>0</v>
      </c>
      <c r="P794">
        <v>0</v>
      </c>
      <c r="Q794">
        <v>0</v>
      </c>
      <c r="R794">
        <v>0</v>
      </c>
      <c r="S794" t="s">
        <v>7</v>
      </c>
      <c r="T794" t="s">
        <v>7</v>
      </c>
      <c r="U794" t="s">
        <v>70</v>
      </c>
      <c r="V794">
        <v>6</v>
      </c>
      <c r="W794" t="s">
        <v>4479</v>
      </c>
      <c r="X794">
        <v>0</v>
      </c>
      <c r="Y794">
        <v>0.90600000000000003</v>
      </c>
      <c r="Z794">
        <v>0.90600000000000003</v>
      </c>
    </row>
    <row r="795" spans="1:26" x14ac:dyDescent="0.25">
      <c r="A795" t="s">
        <v>156</v>
      </c>
      <c r="B795">
        <v>2</v>
      </c>
      <c r="C795" t="s">
        <v>965</v>
      </c>
      <c r="D795" t="s">
        <v>5070</v>
      </c>
      <c r="E795">
        <v>21</v>
      </c>
      <c r="F795">
        <v>26</v>
      </c>
      <c r="G795">
        <v>14</v>
      </c>
      <c r="H795">
        <v>22</v>
      </c>
      <c r="I795">
        <v>26</v>
      </c>
      <c r="J795">
        <v>14</v>
      </c>
      <c r="K795">
        <v>0</v>
      </c>
      <c r="L795">
        <v>0</v>
      </c>
      <c r="M795">
        <v>0</v>
      </c>
      <c r="N795">
        <v>0</v>
      </c>
      <c r="O795">
        <v>0</v>
      </c>
      <c r="P795">
        <v>0</v>
      </c>
      <c r="Q795">
        <v>2.0499999999999998</v>
      </c>
      <c r="R795">
        <v>2.6984560000000002</v>
      </c>
      <c r="S795" t="s">
        <v>8</v>
      </c>
      <c r="T795" t="s">
        <v>84</v>
      </c>
      <c r="U795" t="s">
        <v>70</v>
      </c>
      <c r="V795">
        <v>6</v>
      </c>
      <c r="W795" t="s">
        <v>4480</v>
      </c>
      <c r="X795">
        <v>0.44974266666666668</v>
      </c>
      <c r="Y795">
        <v>0</v>
      </c>
      <c r="Z795">
        <v>2.6984560000000002</v>
      </c>
    </row>
    <row r="796" spans="1:26" x14ac:dyDescent="0.25">
      <c r="A796" t="s">
        <v>156</v>
      </c>
      <c r="B796">
        <v>2</v>
      </c>
      <c r="C796" t="s">
        <v>967</v>
      </c>
      <c r="D796" t="s">
        <v>5070</v>
      </c>
      <c r="E796">
        <v>0</v>
      </c>
      <c r="F796">
        <v>0</v>
      </c>
      <c r="G796">
        <v>65</v>
      </c>
      <c r="H796">
        <v>0</v>
      </c>
      <c r="I796">
        <v>0</v>
      </c>
      <c r="J796">
        <v>71</v>
      </c>
      <c r="K796">
        <v>0</v>
      </c>
      <c r="L796">
        <v>0</v>
      </c>
      <c r="M796">
        <v>0</v>
      </c>
      <c r="N796">
        <v>0</v>
      </c>
      <c r="O796">
        <v>0</v>
      </c>
      <c r="P796">
        <v>0</v>
      </c>
      <c r="Q796">
        <v>6.8</v>
      </c>
      <c r="R796">
        <v>8.9509759999999989</v>
      </c>
      <c r="S796" t="s">
        <v>8</v>
      </c>
      <c r="T796" t="s">
        <v>84</v>
      </c>
      <c r="U796" t="s">
        <v>70</v>
      </c>
      <c r="V796">
        <v>9</v>
      </c>
      <c r="W796" t="s">
        <v>4480</v>
      </c>
      <c r="X796">
        <v>0.99455288888888882</v>
      </c>
      <c r="Y796">
        <v>0</v>
      </c>
      <c r="Z796">
        <v>8.9509759999999989</v>
      </c>
    </row>
    <row r="797" spans="1:26" x14ac:dyDescent="0.25">
      <c r="A797" t="s">
        <v>156</v>
      </c>
      <c r="B797">
        <v>2</v>
      </c>
      <c r="C797" t="s">
        <v>968</v>
      </c>
      <c r="D797" t="s">
        <v>5070</v>
      </c>
      <c r="E797">
        <v>0</v>
      </c>
      <c r="F797">
        <v>0</v>
      </c>
      <c r="G797">
        <v>0</v>
      </c>
      <c r="H797">
        <v>0</v>
      </c>
      <c r="I797">
        <v>0</v>
      </c>
      <c r="J797">
        <v>0</v>
      </c>
      <c r="K797">
        <v>0</v>
      </c>
      <c r="L797">
        <v>0</v>
      </c>
      <c r="M797">
        <v>0</v>
      </c>
      <c r="N797">
        <v>0</v>
      </c>
      <c r="O797">
        <v>0</v>
      </c>
      <c r="P797">
        <v>0</v>
      </c>
      <c r="Q797">
        <v>0</v>
      </c>
      <c r="R797">
        <v>0</v>
      </c>
      <c r="S797" t="s">
        <v>8</v>
      </c>
      <c r="T797" t="s">
        <v>84</v>
      </c>
      <c r="U797" t="s">
        <v>70</v>
      </c>
      <c r="V797">
        <v>6</v>
      </c>
      <c r="W797" t="s">
        <v>4480</v>
      </c>
      <c r="X797">
        <v>0</v>
      </c>
      <c r="Y797">
        <v>0</v>
      </c>
      <c r="Z797">
        <v>0</v>
      </c>
    </row>
    <row r="798" spans="1:26" x14ac:dyDescent="0.25">
      <c r="A798" t="s">
        <v>156</v>
      </c>
      <c r="B798">
        <v>2</v>
      </c>
      <c r="C798" t="s">
        <v>969</v>
      </c>
      <c r="D798" t="s">
        <v>5070</v>
      </c>
      <c r="E798">
        <v>0</v>
      </c>
      <c r="F798">
        <v>0</v>
      </c>
      <c r="G798">
        <v>0</v>
      </c>
      <c r="H798">
        <v>0</v>
      </c>
      <c r="I798">
        <v>0</v>
      </c>
      <c r="J798">
        <v>0</v>
      </c>
      <c r="K798">
        <v>0</v>
      </c>
      <c r="L798">
        <v>0</v>
      </c>
      <c r="M798">
        <v>0</v>
      </c>
      <c r="N798">
        <v>0</v>
      </c>
      <c r="O798">
        <v>0</v>
      </c>
      <c r="P798">
        <v>0</v>
      </c>
      <c r="Q798">
        <v>0</v>
      </c>
      <c r="R798">
        <v>0</v>
      </c>
      <c r="S798" t="s">
        <v>8</v>
      </c>
      <c r="T798" t="s">
        <v>84</v>
      </c>
      <c r="U798" t="s">
        <v>70</v>
      </c>
      <c r="V798">
        <v>6</v>
      </c>
      <c r="W798" t="s">
        <v>4480</v>
      </c>
      <c r="X798">
        <v>0</v>
      </c>
      <c r="Y798">
        <v>0</v>
      </c>
      <c r="Z798">
        <v>0</v>
      </c>
    </row>
    <row r="799" spans="1:26" x14ac:dyDescent="0.25">
      <c r="A799" t="s">
        <v>156</v>
      </c>
      <c r="B799">
        <v>2</v>
      </c>
      <c r="C799" t="s">
        <v>970</v>
      </c>
      <c r="D799" t="s">
        <v>5070</v>
      </c>
      <c r="E799">
        <v>0</v>
      </c>
      <c r="F799">
        <v>0</v>
      </c>
      <c r="G799">
        <v>10</v>
      </c>
      <c r="H799">
        <v>0</v>
      </c>
      <c r="I799">
        <v>0</v>
      </c>
      <c r="J799">
        <v>10</v>
      </c>
      <c r="K799">
        <v>0</v>
      </c>
      <c r="L799">
        <v>0</v>
      </c>
      <c r="M799">
        <v>0</v>
      </c>
      <c r="N799">
        <v>0</v>
      </c>
      <c r="O799">
        <v>0</v>
      </c>
      <c r="P799">
        <v>0</v>
      </c>
      <c r="Q799">
        <v>1</v>
      </c>
      <c r="R799">
        <v>1.3163199999999999</v>
      </c>
      <c r="S799" t="s">
        <v>8</v>
      </c>
      <c r="T799" t="s">
        <v>84</v>
      </c>
      <c r="U799" t="s">
        <v>70</v>
      </c>
      <c r="V799">
        <v>6</v>
      </c>
      <c r="W799" t="s">
        <v>4480</v>
      </c>
      <c r="X799">
        <v>0.21938666666666665</v>
      </c>
      <c r="Y799">
        <v>0</v>
      </c>
      <c r="Z799">
        <v>1.3163199999999999</v>
      </c>
    </row>
    <row r="800" spans="1:26" x14ac:dyDescent="0.25">
      <c r="A800" t="s">
        <v>156</v>
      </c>
      <c r="B800">
        <v>2</v>
      </c>
      <c r="C800" t="s">
        <v>971</v>
      </c>
      <c r="D800" t="s">
        <v>5070</v>
      </c>
      <c r="E800">
        <v>0</v>
      </c>
      <c r="F800">
        <v>0</v>
      </c>
      <c r="G800">
        <v>0</v>
      </c>
      <c r="H800">
        <v>0</v>
      </c>
      <c r="I800">
        <v>0</v>
      </c>
      <c r="J800">
        <v>0</v>
      </c>
      <c r="K800">
        <v>0</v>
      </c>
      <c r="L800">
        <v>0</v>
      </c>
      <c r="M800">
        <v>0</v>
      </c>
      <c r="N800">
        <v>0</v>
      </c>
      <c r="O800">
        <v>0</v>
      </c>
      <c r="P800">
        <v>0</v>
      </c>
      <c r="Q800">
        <v>0</v>
      </c>
      <c r="R800">
        <v>0</v>
      </c>
      <c r="S800" t="s">
        <v>8</v>
      </c>
      <c r="T800" t="s">
        <v>84</v>
      </c>
      <c r="U800" t="s">
        <v>70</v>
      </c>
      <c r="V800">
        <v>6</v>
      </c>
      <c r="W800" t="s">
        <v>4480</v>
      </c>
      <c r="X800">
        <v>0</v>
      </c>
      <c r="Y800">
        <v>0</v>
      </c>
      <c r="Z800">
        <v>0</v>
      </c>
    </row>
    <row r="801" spans="1:26" x14ac:dyDescent="0.25">
      <c r="A801" t="s">
        <v>156</v>
      </c>
      <c r="B801">
        <v>2</v>
      </c>
      <c r="C801" t="s">
        <v>972</v>
      </c>
      <c r="D801" t="s">
        <v>5070</v>
      </c>
      <c r="E801">
        <v>0</v>
      </c>
      <c r="F801">
        <v>0</v>
      </c>
      <c r="G801">
        <v>15</v>
      </c>
      <c r="H801">
        <v>0</v>
      </c>
      <c r="I801">
        <v>0</v>
      </c>
      <c r="J801">
        <v>14</v>
      </c>
      <c r="K801">
        <v>0</v>
      </c>
      <c r="L801">
        <v>0</v>
      </c>
      <c r="M801">
        <v>0</v>
      </c>
      <c r="N801">
        <v>0</v>
      </c>
      <c r="O801">
        <v>0</v>
      </c>
      <c r="P801">
        <v>0</v>
      </c>
      <c r="Q801">
        <v>1.45</v>
      </c>
      <c r="R801">
        <v>1.9086639999999997</v>
      </c>
      <c r="S801" t="s">
        <v>8</v>
      </c>
      <c r="T801" t="s">
        <v>84</v>
      </c>
      <c r="U801" t="s">
        <v>70</v>
      </c>
      <c r="V801">
        <v>6</v>
      </c>
      <c r="W801" t="s">
        <v>4480</v>
      </c>
      <c r="X801">
        <v>0.3181106666666666</v>
      </c>
      <c r="Y801">
        <v>0</v>
      </c>
      <c r="Z801">
        <v>1.9086639999999997</v>
      </c>
    </row>
    <row r="802" spans="1:26" x14ac:dyDescent="0.25">
      <c r="A802" t="s">
        <v>156</v>
      </c>
      <c r="B802">
        <v>2</v>
      </c>
      <c r="C802" t="s">
        <v>973</v>
      </c>
      <c r="D802" t="s">
        <v>5070</v>
      </c>
      <c r="E802">
        <v>0</v>
      </c>
      <c r="F802">
        <v>0</v>
      </c>
      <c r="G802">
        <v>0</v>
      </c>
      <c r="H802">
        <v>0</v>
      </c>
      <c r="I802">
        <v>0</v>
      </c>
      <c r="J802">
        <v>0</v>
      </c>
      <c r="K802">
        <v>0</v>
      </c>
      <c r="L802">
        <v>0</v>
      </c>
      <c r="M802">
        <v>0</v>
      </c>
      <c r="N802">
        <v>0</v>
      </c>
      <c r="O802">
        <v>0</v>
      </c>
      <c r="P802">
        <v>0</v>
      </c>
      <c r="Q802">
        <v>0</v>
      </c>
      <c r="R802">
        <v>0</v>
      </c>
      <c r="S802" t="s">
        <v>10</v>
      </c>
      <c r="T802" t="s">
        <v>10</v>
      </c>
      <c r="U802" t="s">
        <v>100</v>
      </c>
      <c r="V802">
        <v>0</v>
      </c>
      <c r="W802" t="s">
        <v>4480</v>
      </c>
      <c r="X802">
        <v>0</v>
      </c>
      <c r="Y802">
        <v>0</v>
      </c>
      <c r="Z802">
        <v>0</v>
      </c>
    </row>
    <row r="803" spans="1:26" x14ac:dyDescent="0.25">
      <c r="A803" t="s">
        <v>156</v>
      </c>
      <c r="B803">
        <v>2</v>
      </c>
      <c r="C803" t="s">
        <v>974</v>
      </c>
      <c r="D803" t="s">
        <v>5070</v>
      </c>
      <c r="E803">
        <v>0</v>
      </c>
      <c r="F803">
        <v>0</v>
      </c>
      <c r="G803">
        <v>0</v>
      </c>
      <c r="H803">
        <v>0</v>
      </c>
      <c r="I803">
        <v>0</v>
      </c>
      <c r="J803">
        <v>0</v>
      </c>
      <c r="K803">
        <v>0</v>
      </c>
      <c r="L803">
        <v>0</v>
      </c>
      <c r="M803">
        <v>0</v>
      </c>
      <c r="N803">
        <v>0</v>
      </c>
      <c r="O803">
        <v>0</v>
      </c>
      <c r="P803">
        <v>0</v>
      </c>
      <c r="Q803">
        <v>0</v>
      </c>
      <c r="R803">
        <v>0</v>
      </c>
      <c r="S803" t="s">
        <v>10</v>
      </c>
      <c r="T803" t="s">
        <v>10</v>
      </c>
      <c r="U803" t="s">
        <v>100</v>
      </c>
      <c r="V803">
        <v>0</v>
      </c>
      <c r="W803" t="s">
        <v>4480</v>
      </c>
      <c r="X803">
        <v>0</v>
      </c>
      <c r="Y803">
        <v>0</v>
      </c>
      <c r="Z803">
        <v>0</v>
      </c>
    </row>
    <row r="804" spans="1:26" x14ac:dyDescent="0.25">
      <c r="A804" t="s">
        <v>156</v>
      </c>
      <c r="B804">
        <v>2</v>
      </c>
      <c r="C804" t="s">
        <v>975</v>
      </c>
      <c r="D804" t="s">
        <v>5070</v>
      </c>
      <c r="E804">
        <v>0</v>
      </c>
      <c r="F804">
        <v>0</v>
      </c>
      <c r="G804">
        <v>0</v>
      </c>
      <c r="H804">
        <v>0</v>
      </c>
      <c r="I804">
        <v>0</v>
      </c>
      <c r="J804">
        <v>0</v>
      </c>
      <c r="K804">
        <v>0</v>
      </c>
      <c r="L804">
        <v>0</v>
      </c>
      <c r="M804">
        <v>0</v>
      </c>
      <c r="N804">
        <v>0</v>
      </c>
      <c r="O804">
        <v>0</v>
      </c>
      <c r="P804">
        <v>0</v>
      </c>
      <c r="Q804">
        <v>0</v>
      </c>
      <c r="R804">
        <v>0</v>
      </c>
      <c r="S804" t="s">
        <v>10</v>
      </c>
      <c r="T804" t="s">
        <v>10</v>
      </c>
      <c r="U804" t="s">
        <v>100</v>
      </c>
      <c r="V804">
        <v>0</v>
      </c>
      <c r="W804" t="s">
        <v>4480</v>
      </c>
      <c r="X804">
        <v>0</v>
      </c>
      <c r="Y804">
        <v>0</v>
      </c>
      <c r="Z804">
        <v>0</v>
      </c>
    </row>
    <row r="805" spans="1:26" x14ac:dyDescent="0.25">
      <c r="A805" t="s">
        <v>156</v>
      </c>
      <c r="B805">
        <v>2</v>
      </c>
      <c r="C805" t="s">
        <v>976</v>
      </c>
      <c r="D805" t="s">
        <v>5070</v>
      </c>
      <c r="E805">
        <v>0</v>
      </c>
      <c r="F805">
        <v>0</v>
      </c>
      <c r="G805">
        <v>0</v>
      </c>
      <c r="H805">
        <v>0</v>
      </c>
      <c r="I805">
        <v>0</v>
      </c>
      <c r="J805">
        <v>0</v>
      </c>
      <c r="K805">
        <v>0</v>
      </c>
      <c r="L805">
        <v>0</v>
      </c>
      <c r="M805">
        <v>0</v>
      </c>
      <c r="N805">
        <v>0</v>
      </c>
      <c r="O805">
        <v>0</v>
      </c>
      <c r="P805">
        <v>0</v>
      </c>
      <c r="Q805">
        <v>0</v>
      </c>
      <c r="R805">
        <v>0</v>
      </c>
      <c r="S805" t="s">
        <v>10</v>
      </c>
      <c r="T805" t="s">
        <v>10</v>
      </c>
      <c r="U805" t="s">
        <v>100</v>
      </c>
      <c r="V805">
        <v>0</v>
      </c>
      <c r="W805" t="s">
        <v>4480</v>
      </c>
      <c r="X805">
        <v>0</v>
      </c>
      <c r="Y805">
        <v>0</v>
      </c>
      <c r="Z805">
        <v>0</v>
      </c>
    </row>
    <row r="806" spans="1:26" x14ac:dyDescent="0.25">
      <c r="A806" t="s">
        <v>156</v>
      </c>
      <c r="B806">
        <v>2</v>
      </c>
      <c r="C806" t="s">
        <v>977</v>
      </c>
      <c r="D806" t="s">
        <v>5070</v>
      </c>
      <c r="E806">
        <v>82</v>
      </c>
      <c r="F806">
        <v>65</v>
      </c>
      <c r="G806">
        <v>65</v>
      </c>
      <c r="H806">
        <v>82</v>
      </c>
      <c r="I806">
        <v>68</v>
      </c>
      <c r="J806">
        <v>60</v>
      </c>
      <c r="K806">
        <v>0</v>
      </c>
      <c r="L806">
        <v>0</v>
      </c>
      <c r="M806">
        <v>0</v>
      </c>
      <c r="N806">
        <v>0</v>
      </c>
      <c r="O806">
        <v>0</v>
      </c>
      <c r="P806">
        <v>0</v>
      </c>
      <c r="Q806">
        <v>7.0333333333333332</v>
      </c>
      <c r="R806">
        <v>9.2581173333333329</v>
      </c>
      <c r="S806" t="s">
        <v>6</v>
      </c>
      <c r="T806" t="s">
        <v>1518</v>
      </c>
      <c r="U806" t="s">
        <v>70</v>
      </c>
      <c r="V806">
        <v>20</v>
      </c>
      <c r="W806" t="s">
        <v>4481</v>
      </c>
      <c r="X806">
        <v>0.46290586666666667</v>
      </c>
      <c r="Y806">
        <v>0</v>
      </c>
      <c r="Z806">
        <v>9.2581173333333329</v>
      </c>
    </row>
    <row r="807" spans="1:26" x14ac:dyDescent="0.25">
      <c r="A807" t="s">
        <v>156</v>
      </c>
      <c r="B807">
        <v>2</v>
      </c>
      <c r="C807" t="s">
        <v>979</v>
      </c>
      <c r="D807" t="s">
        <v>5070</v>
      </c>
      <c r="E807">
        <v>59</v>
      </c>
      <c r="F807">
        <v>68</v>
      </c>
      <c r="G807">
        <v>69</v>
      </c>
      <c r="H807">
        <v>99</v>
      </c>
      <c r="I807">
        <v>72</v>
      </c>
      <c r="J807">
        <v>74</v>
      </c>
      <c r="K807">
        <v>0</v>
      </c>
      <c r="L807">
        <v>0</v>
      </c>
      <c r="M807">
        <v>0</v>
      </c>
      <c r="N807">
        <v>0</v>
      </c>
      <c r="O807">
        <v>0</v>
      </c>
      <c r="P807">
        <v>0</v>
      </c>
      <c r="Q807">
        <v>7.35</v>
      </c>
      <c r="R807">
        <v>9.6749520000000011</v>
      </c>
      <c r="S807" t="s">
        <v>6</v>
      </c>
      <c r="T807" t="s">
        <v>1518</v>
      </c>
      <c r="U807" t="s">
        <v>70</v>
      </c>
      <c r="V807">
        <v>20</v>
      </c>
      <c r="W807" t="s">
        <v>4481</v>
      </c>
      <c r="X807">
        <v>0.48374760000000006</v>
      </c>
      <c r="Y807">
        <v>0</v>
      </c>
      <c r="Z807">
        <v>9.6749520000000011</v>
      </c>
    </row>
    <row r="808" spans="1:26" x14ac:dyDescent="0.25">
      <c r="A808" t="s">
        <v>156</v>
      </c>
      <c r="B808">
        <v>2</v>
      </c>
      <c r="C808" t="s">
        <v>980</v>
      </c>
      <c r="D808" t="s">
        <v>5070</v>
      </c>
      <c r="E808">
        <v>74</v>
      </c>
      <c r="F808">
        <v>68</v>
      </c>
      <c r="G808">
        <v>70</v>
      </c>
      <c r="H808">
        <v>75</v>
      </c>
      <c r="I808">
        <v>67</v>
      </c>
      <c r="J808">
        <v>72</v>
      </c>
      <c r="K808">
        <v>0</v>
      </c>
      <c r="L808">
        <v>0</v>
      </c>
      <c r="M808">
        <v>0</v>
      </c>
      <c r="N808">
        <v>0</v>
      </c>
      <c r="O808">
        <v>0</v>
      </c>
      <c r="P808">
        <v>0</v>
      </c>
      <c r="Q808">
        <v>7.1</v>
      </c>
      <c r="R808">
        <v>9.345872</v>
      </c>
      <c r="S808" t="s">
        <v>6</v>
      </c>
      <c r="T808" t="s">
        <v>1518</v>
      </c>
      <c r="U808" t="s">
        <v>70</v>
      </c>
      <c r="V808">
        <v>20</v>
      </c>
      <c r="W808" t="s">
        <v>4481</v>
      </c>
      <c r="X808">
        <v>0.46729359999999998</v>
      </c>
      <c r="Y808">
        <v>0</v>
      </c>
      <c r="Z808">
        <v>9.345872</v>
      </c>
    </row>
    <row r="809" spans="1:26" x14ac:dyDescent="0.25">
      <c r="A809" t="s">
        <v>156</v>
      </c>
      <c r="B809">
        <v>2</v>
      </c>
      <c r="C809" t="s">
        <v>981</v>
      </c>
      <c r="D809" t="s">
        <v>5070</v>
      </c>
      <c r="E809">
        <v>100</v>
      </c>
      <c r="F809">
        <v>88</v>
      </c>
      <c r="G809">
        <v>120</v>
      </c>
      <c r="H809">
        <v>110</v>
      </c>
      <c r="I809">
        <v>94</v>
      </c>
      <c r="J809">
        <v>120</v>
      </c>
      <c r="K809">
        <v>0</v>
      </c>
      <c r="L809">
        <v>0</v>
      </c>
      <c r="M809">
        <v>0</v>
      </c>
      <c r="N809">
        <v>0</v>
      </c>
      <c r="O809">
        <v>0</v>
      </c>
      <c r="P809">
        <v>0</v>
      </c>
      <c r="Q809">
        <v>10.533333333333333</v>
      </c>
      <c r="R809">
        <v>13.865237333333333</v>
      </c>
      <c r="S809" t="s">
        <v>6</v>
      </c>
      <c r="T809" t="s">
        <v>3</v>
      </c>
      <c r="U809" t="s">
        <v>70</v>
      </c>
      <c r="V809">
        <v>20</v>
      </c>
      <c r="W809" t="s">
        <v>4481</v>
      </c>
      <c r="X809">
        <v>0.69326186666666667</v>
      </c>
      <c r="Y809">
        <v>0</v>
      </c>
      <c r="Z809">
        <v>13.865237333333331</v>
      </c>
    </row>
    <row r="810" spans="1:26" x14ac:dyDescent="0.25">
      <c r="A810" t="s">
        <v>156</v>
      </c>
      <c r="B810">
        <v>2</v>
      </c>
      <c r="C810" t="s">
        <v>982</v>
      </c>
      <c r="D810" t="s">
        <v>5070</v>
      </c>
      <c r="E810">
        <v>0</v>
      </c>
      <c r="F810">
        <v>0</v>
      </c>
      <c r="G810">
        <v>0</v>
      </c>
      <c r="H810">
        <v>0</v>
      </c>
      <c r="I810">
        <v>0</v>
      </c>
      <c r="J810">
        <v>0</v>
      </c>
      <c r="K810">
        <v>0</v>
      </c>
      <c r="L810">
        <v>0</v>
      </c>
      <c r="M810">
        <v>0</v>
      </c>
      <c r="N810">
        <v>0</v>
      </c>
      <c r="O810">
        <v>0</v>
      </c>
      <c r="P810">
        <v>0</v>
      </c>
      <c r="Q810">
        <v>0</v>
      </c>
      <c r="R810">
        <v>0</v>
      </c>
      <c r="S810" t="s">
        <v>10</v>
      </c>
      <c r="T810" t="s">
        <v>10</v>
      </c>
      <c r="U810" t="s">
        <v>100</v>
      </c>
      <c r="V810">
        <v>0</v>
      </c>
      <c r="W810" t="s">
        <v>4481</v>
      </c>
      <c r="X810">
        <v>0</v>
      </c>
      <c r="Y810">
        <v>0</v>
      </c>
      <c r="Z810">
        <v>0</v>
      </c>
    </row>
    <row r="811" spans="1:26" x14ac:dyDescent="0.25">
      <c r="A811" t="s">
        <v>156</v>
      </c>
      <c r="B811">
        <v>2</v>
      </c>
      <c r="C811" t="s">
        <v>983</v>
      </c>
      <c r="D811" t="s">
        <v>5070</v>
      </c>
      <c r="E811">
        <v>0</v>
      </c>
      <c r="F811">
        <v>0</v>
      </c>
      <c r="G811">
        <v>0</v>
      </c>
      <c r="H811">
        <v>0</v>
      </c>
      <c r="I811">
        <v>0</v>
      </c>
      <c r="J811">
        <v>0</v>
      </c>
      <c r="K811">
        <v>0</v>
      </c>
      <c r="L811">
        <v>0</v>
      </c>
      <c r="M811">
        <v>0</v>
      </c>
      <c r="N811">
        <v>0</v>
      </c>
      <c r="O811">
        <v>0</v>
      </c>
      <c r="P811">
        <v>0</v>
      </c>
      <c r="Q811">
        <v>0</v>
      </c>
      <c r="R811">
        <v>0</v>
      </c>
      <c r="S811" t="s">
        <v>10</v>
      </c>
      <c r="T811" t="s">
        <v>10</v>
      </c>
      <c r="U811" t="s">
        <v>100</v>
      </c>
      <c r="V811">
        <v>0</v>
      </c>
      <c r="W811" t="s">
        <v>4481</v>
      </c>
      <c r="X811">
        <v>0</v>
      </c>
      <c r="Y811">
        <v>0</v>
      </c>
      <c r="Z811">
        <v>0</v>
      </c>
    </row>
    <row r="812" spans="1:26" x14ac:dyDescent="0.25">
      <c r="A812" t="s">
        <v>156</v>
      </c>
      <c r="B812">
        <v>2</v>
      </c>
      <c r="C812" t="s">
        <v>984</v>
      </c>
      <c r="D812" t="s">
        <v>5070</v>
      </c>
      <c r="E812">
        <v>0</v>
      </c>
      <c r="F812">
        <v>0</v>
      </c>
      <c r="G812">
        <v>0</v>
      </c>
      <c r="H812">
        <v>0</v>
      </c>
      <c r="I812">
        <v>0</v>
      </c>
      <c r="J812">
        <v>0</v>
      </c>
      <c r="K812">
        <v>0</v>
      </c>
      <c r="L812">
        <v>0</v>
      </c>
      <c r="M812">
        <v>0</v>
      </c>
      <c r="N812">
        <v>0</v>
      </c>
      <c r="O812">
        <v>0</v>
      </c>
      <c r="P812">
        <v>0</v>
      </c>
      <c r="Q812">
        <v>0</v>
      </c>
      <c r="R812">
        <v>0</v>
      </c>
      <c r="S812" t="s">
        <v>10</v>
      </c>
      <c r="T812" t="s">
        <v>10</v>
      </c>
      <c r="U812" t="s">
        <v>100</v>
      </c>
      <c r="V812">
        <v>0</v>
      </c>
      <c r="W812" t="s">
        <v>4481</v>
      </c>
      <c r="X812">
        <v>0</v>
      </c>
      <c r="Y812">
        <v>0</v>
      </c>
      <c r="Z812">
        <v>0</v>
      </c>
    </row>
    <row r="813" spans="1:26" x14ac:dyDescent="0.25">
      <c r="A813" t="s">
        <v>156</v>
      </c>
      <c r="B813">
        <v>2</v>
      </c>
      <c r="C813" t="s">
        <v>985</v>
      </c>
      <c r="D813" t="s">
        <v>5070</v>
      </c>
      <c r="E813">
        <v>0</v>
      </c>
      <c r="F813">
        <v>0</v>
      </c>
      <c r="G813">
        <v>0</v>
      </c>
      <c r="H813">
        <v>0</v>
      </c>
      <c r="I813">
        <v>0</v>
      </c>
      <c r="J813">
        <v>0</v>
      </c>
      <c r="K813">
        <v>0</v>
      </c>
      <c r="L813">
        <v>0</v>
      </c>
      <c r="M813">
        <v>0</v>
      </c>
      <c r="N813">
        <v>0</v>
      </c>
      <c r="O813">
        <v>0</v>
      </c>
      <c r="P813">
        <v>0</v>
      </c>
      <c r="Q813">
        <v>0</v>
      </c>
      <c r="R813">
        <v>0</v>
      </c>
      <c r="S813" t="s">
        <v>10</v>
      </c>
      <c r="T813" t="s">
        <v>10</v>
      </c>
      <c r="U813" t="s">
        <v>100</v>
      </c>
      <c r="V813">
        <v>0</v>
      </c>
      <c r="W813" t="s">
        <v>4481</v>
      </c>
      <c r="X813">
        <v>0</v>
      </c>
      <c r="Y813">
        <v>0</v>
      </c>
      <c r="Z813">
        <v>0</v>
      </c>
    </row>
    <row r="814" spans="1:26" x14ac:dyDescent="0.25">
      <c r="A814" t="s">
        <v>156</v>
      </c>
      <c r="B814">
        <v>2</v>
      </c>
      <c r="C814" t="s">
        <v>986</v>
      </c>
      <c r="D814" t="s">
        <v>5070</v>
      </c>
      <c r="E814">
        <v>0</v>
      </c>
      <c r="F814">
        <v>0</v>
      </c>
      <c r="G814">
        <v>0</v>
      </c>
      <c r="H814">
        <v>0</v>
      </c>
      <c r="I814">
        <v>0</v>
      </c>
      <c r="J814">
        <v>0</v>
      </c>
      <c r="K814">
        <v>0</v>
      </c>
      <c r="L814">
        <v>0</v>
      </c>
      <c r="M814">
        <v>0</v>
      </c>
      <c r="N814">
        <v>0</v>
      </c>
      <c r="O814">
        <v>0</v>
      </c>
      <c r="P814">
        <v>0</v>
      </c>
      <c r="Q814">
        <v>0</v>
      </c>
      <c r="R814">
        <v>0</v>
      </c>
      <c r="S814" t="s">
        <v>10</v>
      </c>
      <c r="T814" t="s">
        <v>10</v>
      </c>
      <c r="U814" t="s">
        <v>100</v>
      </c>
      <c r="V814">
        <v>0</v>
      </c>
      <c r="W814" t="s">
        <v>4481</v>
      </c>
      <c r="X814">
        <v>0</v>
      </c>
      <c r="Y814">
        <v>0</v>
      </c>
      <c r="Z814">
        <v>0</v>
      </c>
    </row>
    <row r="815" spans="1:26" x14ac:dyDescent="0.25">
      <c r="A815" t="s">
        <v>156</v>
      </c>
      <c r="B815">
        <v>2</v>
      </c>
      <c r="C815" t="s">
        <v>987</v>
      </c>
      <c r="D815" t="s">
        <v>5070</v>
      </c>
      <c r="E815">
        <v>0</v>
      </c>
      <c r="F815">
        <v>0</v>
      </c>
      <c r="G815">
        <v>0</v>
      </c>
      <c r="H815">
        <v>0</v>
      </c>
      <c r="I815">
        <v>0</v>
      </c>
      <c r="J815">
        <v>0</v>
      </c>
      <c r="K815">
        <v>0</v>
      </c>
      <c r="L815">
        <v>0</v>
      </c>
      <c r="M815">
        <v>0</v>
      </c>
      <c r="N815">
        <v>0</v>
      </c>
      <c r="O815">
        <v>0</v>
      </c>
      <c r="P815">
        <v>0</v>
      </c>
      <c r="Q815">
        <v>0</v>
      </c>
      <c r="R815">
        <v>0</v>
      </c>
      <c r="S815" t="s">
        <v>10</v>
      </c>
      <c r="T815" t="s">
        <v>10</v>
      </c>
      <c r="U815" t="s">
        <v>100</v>
      </c>
      <c r="V815">
        <v>0</v>
      </c>
      <c r="W815" t="s">
        <v>4481</v>
      </c>
      <c r="X815">
        <v>0</v>
      </c>
      <c r="Y815">
        <v>0</v>
      </c>
      <c r="Z815">
        <v>0</v>
      </c>
    </row>
    <row r="816" spans="1:26" x14ac:dyDescent="0.25">
      <c r="A816" t="s">
        <v>156</v>
      </c>
      <c r="B816">
        <v>2</v>
      </c>
      <c r="C816" t="s">
        <v>988</v>
      </c>
      <c r="D816" t="s">
        <v>5070</v>
      </c>
      <c r="E816">
        <v>0</v>
      </c>
      <c r="F816">
        <v>0</v>
      </c>
      <c r="G816">
        <v>0</v>
      </c>
      <c r="H816">
        <v>0</v>
      </c>
      <c r="I816">
        <v>0</v>
      </c>
      <c r="J816">
        <v>0</v>
      </c>
      <c r="K816">
        <v>0</v>
      </c>
      <c r="L816">
        <v>0</v>
      </c>
      <c r="M816">
        <v>0</v>
      </c>
      <c r="N816">
        <v>0</v>
      </c>
      <c r="O816">
        <v>0</v>
      </c>
      <c r="P816">
        <v>0</v>
      </c>
      <c r="Q816">
        <v>0</v>
      </c>
      <c r="R816">
        <v>0</v>
      </c>
      <c r="S816" t="s">
        <v>10</v>
      </c>
      <c r="T816" t="s">
        <v>10</v>
      </c>
      <c r="U816" t="s">
        <v>100</v>
      </c>
      <c r="V816">
        <v>0</v>
      </c>
      <c r="W816" t="s">
        <v>4481</v>
      </c>
      <c r="X816">
        <v>0</v>
      </c>
      <c r="Y816">
        <v>0</v>
      </c>
      <c r="Z816">
        <v>0</v>
      </c>
    </row>
    <row r="817" spans="1:26" x14ac:dyDescent="0.25">
      <c r="A817" t="s">
        <v>156</v>
      </c>
      <c r="B817">
        <v>2</v>
      </c>
      <c r="C817" t="s">
        <v>989</v>
      </c>
      <c r="D817" t="s">
        <v>5070</v>
      </c>
      <c r="E817">
        <v>110</v>
      </c>
      <c r="F817">
        <v>85</v>
      </c>
      <c r="G817">
        <v>120</v>
      </c>
      <c r="H817">
        <v>110</v>
      </c>
      <c r="I817">
        <v>87</v>
      </c>
      <c r="J817">
        <v>110</v>
      </c>
      <c r="K817">
        <v>0</v>
      </c>
      <c r="L817">
        <v>0</v>
      </c>
      <c r="M817">
        <v>0</v>
      </c>
      <c r="N817">
        <v>0</v>
      </c>
      <c r="O817">
        <v>0</v>
      </c>
      <c r="P817">
        <v>0</v>
      </c>
      <c r="Q817">
        <v>10.366666666666667</v>
      </c>
      <c r="R817">
        <v>13.645850666666666</v>
      </c>
      <c r="S817" t="s">
        <v>6</v>
      </c>
      <c r="T817" t="s">
        <v>3</v>
      </c>
      <c r="U817" t="s">
        <v>70</v>
      </c>
      <c r="V817">
        <v>20</v>
      </c>
      <c r="W817" t="s">
        <v>4482</v>
      </c>
      <c r="X817">
        <v>0.68229253333333328</v>
      </c>
      <c r="Y817">
        <v>0</v>
      </c>
      <c r="Z817">
        <v>13.645850666666666</v>
      </c>
    </row>
    <row r="818" spans="1:26" x14ac:dyDescent="0.25">
      <c r="A818" t="s">
        <v>156</v>
      </c>
      <c r="B818">
        <v>2</v>
      </c>
      <c r="C818" t="s">
        <v>990</v>
      </c>
      <c r="D818" t="s">
        <v>5070</v>
      </c>
      <c r="E818">
        <v>110</v>
      </c>
      <c r="F818">
        <v>89</v>
      </c>
      <c r="G818">
        <v>110</v>
      </c>
      <c r="H818">
        <v>110</v>
      </c>
      <c r="I818">
        <v>93</v>
      </c>
      <c r="J818">
        <v>110</v>
      </c>
      <c r="K818">
        <v>0</v>
      </c>
      <c r="L818">
        <v>0</v>
      </c>
      <c r="M818">
        <v>0</v>
      </c>
      <c r="N818">
        <v>0</v>
      </c>
      <c r="O818">
        <v>0</v>
      </c>
      <c r="P818">
        <v>0</v>
      </c>
      <c r="Q818">
        <v>10.366666666666667</v>
      </c>
      <c r="R818">
        <v>13.645850666666666</v>
      </c>
      <c r="S818" t="s">
        <v>6</v>
      </c>
      <c r="T818" t="s">
        <v>3</v>
      </c>
      <c r="U818" t="s">
        <v>70</v>
      </c>
      <c r="V818">
        <v>20</v>
      </c>
      <c r="W818" t="s">
        <v>4482</v>
      </c>
      <c r="X818">
        <v>0.68229253333333328</v>
      </c>
      <c r="Y818">
        <v>0</v>
      </c>
      <c r="Z818">
        <v>13.645850666666666</v>
      </c>
    </row>
    <row r="819" spans="1:26" x14ac:dyDescent="0.25">
      <c r="A819" t="s">
        <v>156</v>
      </c>
      <c r="B819">
        <v>2</v>
      </c>
      <c r="C819" t="s">
        <v>991</v>
      </c>
      <c r="D819" t="s">
        <v>5070</v>
      </c>
      <c r="E819">
        <v>74</v>
      </c>
      <c r="F819">
        <v>82</v>
      </c>
      <c r="G819">
        <v>90</v>
      </c>
      <c r="H819">
        <v>79</v>
      </c>
      <c r="I819">
        <v>71</v>
      </c>
      <c r="J819">
        <v>92</v>
      </c>
      <c r="K819">
        <v>0</v>
      </c>
      <c r="L819">
        <v>0</v>
      </c>
      <c r="M819">
        <v>0</v>
      </c>
      <c r="N819">
        <v>0</v>
      </c>
      <c r="O819">
        <v>0</v>
      </c>
      <c r="P819">
        <v>0</v>
      </c>
      <c r="Q819">
        <v>8.1333333333333329</v>
      </c>
      <c r="R819">
        <v>10.706069333333334</v>
      </c>
      <c r="S819" t="s">
        <v>6</v>
      </c>
      <c r="T819" t="s">
        <v>3</v>
      </c>
      <c r="U819" t="s">
        <v>70</v>
      </c>
      <c r="V819">
        <v>20</v>
      </c>
      <c r="W819" t="s">
        <v>4482</v>
      </c>
      <c r="X819">
        <v>0.53530346666666673</v>
      </c>
      <c r="Y819">
        <v>0</v>
      </c>
      <c r="Z819">
        <v>10.706069333333334</v>
      </c>
    </row>
    <row r="820" spans="1:26" x14ac:dyDescent="0.25">
      <c r="A820" t="s">
        <v>156</v>
      </c>
      <c r="B820">
        <v>2</v>
      </c>
      <c r="C820" t="s">
        <v>992</v>
      </c>
      <c r="D820" t="s">
        <v>5070</v>
      </c>
      <c r="E820">
        <v>76</v>
      </c>
      <c r="F820">
        <v>77</v>
      </c>
      <c r="G820">
        <v>75</v>
      </c>
      <c r="H820">
        <v>78</v>
      </c>
      <c r="I820">
        <v>77</v>
      </c>
      <c r="J820">
        <v>78</v>
      </c>
      <c r="K820">
        <v>0</v>
      </c>
      <c r="L820">
        <v>0</v>
      </c>
      <c r="M820">
        <v>0</v>
      </c>
      <c r="N820">
        <v>0</v>
      </c>
      <c r="O820">
        <v>0</v>
      </c>
      <c r="P820">
        <v>0</v>
      </c>
      <c r="Q820">
        <v>7.6833333333333327</v>
      </c>
      <c r="R820">
        <v>10.113725333333331</v>
      </c>
      <c r="S820" t="s">
        <v>6</v>
      </c>
      <c r="T820" t="s">
        <v>3</v>
      </c>
      <c r="U820" t="s">
        <v>70</v>
      </c>
      <c r="V820">
        <v>20</v>
      </c>
      <c r="W820" t="s">
        <v>4482</v>
      </c>
      <c r="X820">
        <v>0.50568626666666661</v>
      </c>
      <c r="Y820">
        <v>0</v>
      </c>
      <c r="Z820">
        <v>10.113725333333331</v>
      </c>
    </row>
    <row r="821" spans="1:26" x14ac:dyDescent="0.25">
      <c r="A821" t="s">
        <v>156</v>
      </c>
      <c r="B821">
        <v>2</v>
      </c>
      <c r="C821" t="s">
        <v>993</v>
      </c>
      <c r="D821" t="s">
        <v>5070</v>
      </c>
      <c r="E821">
        <v>0</v>
      </c>
      <c r="F821">
        <v>0</v>
      </c>
      <c r="G821">
        <v>0</v>
      </c>
      <c r="H821">
        <v>0</v>
      </c>
      <c r="I821">
        <v>0</v>
      </c>
      <c r="J821">
        <v>0</v>
      </c>
      <c r="K821">
        <v>0</v>
      </c>
      <c r="L821">
        <v>0</v>
      </c>
      <c r="M821">
        <v>0</v>
      </c>
      <c r="N821">
        <v>0</v>
      </c>
      <c r="O821">
        <v>0</v>
      </c>
      <c r="P821">
        <v>0</v>
      </c>
      <c r="Q821">
        <v>0</v>
      </c>
      <c r="R821">
        <v>0</v>
      </c>
      <c r="S821" t="s">
        <v>10</v>
      </c>
      <c r="T821" t="s">
        <v>10</v>
      </c>
      <c r="U821" t="s">
        <v>92</v>
      </c>
      <c r="V821">
        <v>0</v>
      </c>
      <c r="W821" t="s">
        <v>4482</v>
      </c>
      <c r="X821">
        <v>0</v>
      </c>
      <c r="Y821">
        <v>0</v>
      </c>
      <c r="Z821">
        <v>0</v>
      </c>
    </row>
    <row r="822" spans="1:26" x14ac:dyDescent="0.25">
      <c r="A822" t="s">
        <v>156</v>
      </c>
      <c r="B822">
        <v>2</v>
      </c>
      <c r="C822" t="s">
        <v>994</v>
      </c>
      <c r="D822" t="s">
        <v>5070</v>
      </c>
      <c r="E822">
        <v>0</v>
      </c>
      <c r="F822">
        <v>0</v>
      </c>
      <c r="G822">
        <v>0</v>
      </c>
      <c r="H822">
        <v>0</v>
      </c>
      <c r="I822">
        <v>0</v>
      </c>
      <c r="J822">
        <v>0</v>
      </c>
      <c r="K822">
        <v>0</v>
      </c>
      <c r="L822">
        <v>0</v>
      </c>
      <c r="M822">
        <v>0</v>
      </c>
      <c r="N822">
        <v>0</v>
      </c>
      <c r="O822">
        <v>0</v>
      </c>
      <c r="P822">
        <v>0</v>
      </c>
      <c r="Q822">
        <v>0</v>
      </c>
      <c r="R822">
        <v>0</v>
      </c>
      <c r="S822" t="s">
        <v>10</v>
      </c>
      <c r="T822" t="s">
        <v>10</v>
      </c>
      <c r="U822" t="s">
        <v>92</v>
      </c>
      <c r="V822">
        <v>0</v>
      </c>
      <c r="W822" t="s">
        <v>4482</v>
      </c>
      <c r="X822">
        <v>0</v>
      </c>
      <c r="Y822">
        <v>0</v>
      </c>
      <c r="Z822">
        <v>0</v>
      </c>
    </row>
    <row r="823" spans="1:26" x14ac:dyDescent="0.25">
      <c r="A823" t="s">
        <v>156</v>
      </c>
      <c r="B823">
        <v>2</v>
      </c>
      <c r="C823" t="s">
        <v>995</v>
      </c>
      <c r="D823" t="s">
        <v>5070</v>
      </c>
      <c r="E823">
        <v>0</v>
      </c>
      <c r="F823">
        <v>0</v>
      </c>
      <c r="G823">
        <v>0</v>
      </c>
      <c r="H823">
        <v>0</v>
      </c>
      <c r="I823">
        <v>0</v>
      </c>
      <c r="J823">
        <v>0</v>
      </c>
      <c r="K823">
        <v>0</v>
      </c>
      <c r="L823">
        <v>0</v>
      </c>
      <c r="M823">
        <v>0</v>
      </c>
      <c r="N823">
        <v>0</v>
      </c>
      <c r="O823">
        <v>0</v>
      </c>
      <c r="P823">
        <v>0</v>
      </c>
      <c r="Q823">
        <v>0</v>
      </c>
      <c r="R823">
        <v>0</v>
      </c>
      <c r="S823" t="s">
        <v>10</v>
      </c>
      <c r="T823" t="s">
        <v>10</v>
      </c>
      <c r="U823" t="s">
        <v>92</v>
      </c>
      <c r="V823">
        <v>0</v>
      </c>
      <c r="W823" t="s">
        <v>4482</v>
      </c>
      <c r="X823">
        <v>0</v>
      </c>
      <c r="Y823">
        <v>0</v>
      </c>
      <c r="Z823">
        <v>0</v>
      </c>
    </row>
    <row r="824" spans="1:26" x14ac:dyDescent="0.25">
      <c r="A824" t="s">
        <v>156</v>
      </c>
      <c r="B824">
        <v>2</v>
      </c>
      <c r="C824" t="s">
        <v>996</v>
      </c>
      <c r="D824" t="s">
        <v>5070</v>
      </c>
      <c r="E824">
        <v>0</v>
      </c>
      <c r="F824">
        <v>0</v>
      </c>
      <c r="G824">
        <v>0</v>
      </c>
      <c r="H824">
        <v>0</v>
      </c>
      <c r="I824">
        <v>0</v>
      </c>
      <c r="J824">
        <v>0</v>
      </c>
      <c r="K824">
        <v>0</v>
      </c>
      <c r="L824">
        <v>0</v>
      </c>
      <c r="M824">
        <v>0</v>
      </c>
      <c r="N824">
        <v>0</v>
      </c>
      <c r="O824">
        <v>0</v>
      </c>
      <c r="P824">
        <v>0</v>
      </c>
      <c r="Q824">
        <v>0</v>
      </c>
      <c r="R824">
        <v>0</v>
      </c>
      <c r="S824" t="s">
        <v>10</v>
      </c>
      <c r="T824" t="s">
        <v>10</v>
      </c>
      <c r="U824" t="s">
        <v>92</v>
      </c>
      <c r="V824">
        <v>0</v>
      </c>
      <c r="W824" t="s">
        <v>4482</v>
      </c>
      <c r="X824">
        <v>0</v>
      </c>
      <c r="Y824">
        <v>0</v>
      </c>
      <c r="Z824">
        <v>0</v>
      </c>
    </row>
    <row r="825" spans="1:26" x14ac:dyDescent="0.25">
      <c r="A825" t="s">
        <v>156</v>
      </c>
      <c r="B825">
        <v>2</v>
      </c>
      <c r="C825" t="s">
        <v>997</v>
      </c>
      <c r="D825" t="s">
        <v>5070</v>
      </c>
      <c r="E825">
        <v>0</v>
      </c>
      <c r="F825">
        <v>0</v>
      </c>
      <c r="G825">
        <v>0</v>
      </c>
      <c r="H825">
        <v>0</v>
      </c>
      <c r="I825">
        <v>0</v>
      </c>
      <c r="J825">
        <v>0</v>
      </c>
      <c r="K825">
        <v>0</v>
      </c>
      <c r="L825">
        <v>0</v>
      </c>
      <c r="M825">
        <v>0</v>
      </c>
      <c r="N825">
        <v>0</v>
      </c>
      <c r="O825">
        <v>0</v>
      </c>
      <c r="P825">
        <v>0</v>
      </c>
      <c r="Q825">
        <v>0</v>
      </c>
      <c r="R825">
        <v>0</v>
      </c>
      <c r="S825" t="s">
        <v>10</v>
      </c>
      <c r="T825" t="s">
        <v>10</v>
      </c>
      <c r="U825" t="s">
        <v>92</v>
      </c>
      <c r="V825">
        <v>0</v>
      </c>
      <c r="W825" t="s">
        <v>4482</v>
      </c>
      <c r="X825">
        <v>0</v>
      </c>
      <c r="Y825">
        <v>0</v>
      </c>
      <c r="Z825">
        <v>0</v>
      </c>
    </row>
    <row r="826" spans="1:26" x14ac:dyDescent="0.25">
      <c r="A826" t="s">
        <v>156</v>
      </c>
      <c r="B826">
        <v>2</v>
      </c>
      <c r="C826" t="s">
        <v>998</v>
      </c>
      <c r="D826" t="s">
        <v>5070</v>
      </c>
      <c r="E826">
        <v>0</v>
      </c>
      <c r="F826">
        <v>0</v>
      </c>
      <c r="G826">
        <v>0</v>
      </c>
      <c r="H826">
        <v>0</v>
      </c>
      <c r="I826">
        <v>0</v>
      </c>
      <c r="J826">
        <v>0</v>
      </c>
      <c r="K826">
        <v>0</v>
      </c>
      <c r="L826">
        <v>0</v>
      </c>
      <c r="M826">
        <v>0</v>
      </c>
      <c r="N826">
        <v>0</v>
      </c>
      <c r="O826">
        <v>0</v>
      </c>
      <c r="P826">
        <v>0</v>
      </c>
      <c r="Q826">
        <v>0</v>
      </c>
      <c r="R826">
        <v>0</v>
      </c>
      <c r="S826" t="s">
        <v>10</v>
      </c>
      <c r="T826" t="s">
        <v>10</v>
      </c>
      <c r="U826" t="s">
        <v>92</v>
      </c>
      <c r="V826">
        <v>0</v>
      </c>
      <c r="W826" t="s">
        <v>4482</v>
      </c>
      <c r="X826">
        <v>0</v>
      </c>
      <c r="Y826">
        <v>0</v>
      </c>
      <c r="Z826">
        <v>0</v>
      </c>
    </row>
    <row r="827" spans="1:26" x14ac:dyDescent="0.25">
      <c r="A827" t="s">
        <v>156</v>
      </c>
      <c r="B827">
        <v>2</v>
      </c>
      <c r="C827" t="s">
        <v>999</v>
      </c>
      <c r="D827" t="s">
        <v>5070</v>
      </c>
      <c r="E827">
        <v>0</v>
      </c>
      <c r="F827">
        <v>0</v>
      </c>
      <c r="G827">
        <v>0</v>
      </c>
      <c r="H827">
        <v>0</v>
      </c>
      <c r="I827">
        <v>0</v>
      </c>
      <c r="J827">
        <v>0</v>
      </c>
      <c r="K827">
        <v>0</v>
      </c>
      <c r="L827">
        <v>0</v>
      </c>
      <c r="M827">
        <v>0</v>
      </c>
      <c r="N827">
        <v>0</v>
      </c>
      <c r="O827">
        <v>0</v>
      </c>
      <c r="P827">
        <v>0</v>
      </c>
      <c r="Q827">
        <v>0</v>
      </c>
      <c r="R827">
        <v>0</v>
      </c>
      <c r="S827" t="s">
        <v>10</v>
      </c>
      <c r="T827" t="s">
        <v>10</v>
      </c>
      <c r="U827" t="s">
        <v>92</v>
      </c>
      <c r="V827">
        <v>0</v>
      </c>
      <c r="W827" t="s">
        <v>4482</v>
      </c>
      <c r="X827">
        <v>0</v>
      </c>
      <c r="Y827">
        <v>0</v>
      </c>
      <c r="Z827">
        <v>0</v>
      </c>
    </row>
    <row r="828" spans="1:26" x14ac:dyDescent="0.25">
      <c r="A828" t="s">
        <v>156</v>
      </c>
      <c r="B828">
        <v>2</v>
      </c>
      <c r="C828" t="s">
        <v>1000</v>
      </c>
      <c r="D828" t="s">
        <v>5070</v>
      </c>
      <c r="E828">
        <v>110</v>
      </c>
      <c r="F828">
        <v>91</v>
      </c>
      <c r="G828">
        <v>110</v>
      </c>
      <c r="H828">
        <v>110</v>
      </c>
      <c r="I828">
        <v>92</v>
      </c>
      <c r="J828">
        <v>110</v>
      </c>
      <c r="K828">
        <v>0</v>
      </c>
      <c r="L828">
        <v>0</v>
      </c>
      <c r="M828">
        <v>0</v>
      </c>
      <c r="N828">
        <v>0</v>
      </c>
      <c r="O828">
        <v>0</v>
      </c>
      <c r="P828">
        <v>0</v>
      </c>
      <c r="Q828">
        <v>10.383333333333333</v>
      </c>
      <c r="R828">
        <v>13.667789333333333</v>
      </c>
      <c r="S828" t="s">
        <v>6</v>
      </c>
      <c r="T828" t="s">
        <v>3</v>
      </c>
      <c r="U828" t="s">
        <v>70</v>
      </c>
      <c r="V828">
        <v>20</v>
      </c>
      <c r="W828" t="s">
        <v>4483</v>
      </c>
      <c r="X828">
        <v>0.68338946666666667</v>
      </c>
      <c r="Y828">
        <v>0</v>
      </c>
      <c r="Z828">
        <v>13.667789333333332</v>
      </c>
    </row>
    <row r="829" spans="1:26" x14ac:dyDescent="0.25">
      <c r="A829" t="s">
        <v>156</v>
      </c>
      <c r="B829">
        <v>2</v>
      </c>
      <c r="C829" t="s">
        <v>1001</v>
      </c>
      <c r="D829" t="s">
        <v>5070</v>
      </c>
      <c r="E829">
        <v>110</v>
      </c>
      <c r="F829">
        <v>91</v>
      </c>
      <c r="G829">
        <v>100</v>
      </c>
      <c r="H829">
        <v>110</v>
      </c>
      <c r="I829">
        <v>92</v>
      </c>
      <c r="J829">
        <v>99</v>
      </c>
      <c r="K829">
        <v>0</v>
      </c>
      <c r="L829">
        <v>0</v>
      </c>
      <c r="M829">
        <v>0</v>
      </c>
      <c r="N829">
        <v>0</v>
      </c>
      <c r="O829">
        <v>0</v>
      </c>
      <c r="P829">
        <v>0</v>
      </c>
      <c r="Q829">
        <v>10.033333333333333</v>
      </c>
      <c r="R829">
        <v>13.207077333333332</v>
      </c>
      <c r="S829" t="s">
        <v>6</v>
      </c>
      <c r="T829" t="s">
        <v>3</v>
      </c>
      <c r="U829" t="s">
        <v>70</v>
      </c>
      <c r="V829">
        <v>20</v>
      </c>
      <c r="W829" t="s">
        <v>4483</v>
      </c>
      <c r="X829">
        <v>0.66035386666666662</v>
      </c>
      <c r="Y829">
        <v>0</v>
      </c>
      <c r="Z829">
        <v>13.207077333333332</v>
      </c>
    </row>
    <row r="830" spans="1:26" x14ac:dyDescent="0.25">
      <c r="A830" t="s">
        <v>156</v>
      </c>
      <c r="B830">
        <v>2</v>
      </c>
      <c r="C830" t="s">
        <v>1002</v>
      </c>
      <c r="D830" t="s">
        <v>5070</v>
      </c>
      <c r="E830">
        <v>94</v>
      </c>
      <c r="F830">
        <v>81</v>
      </c>
      <c r="G830">
        <v>78</v>
      </c>
      <c r="H830">
        <v>94</v>
      </c>
      <c r="I830">
        <v>58</v>
      </c>
      <c r="J830">
        <v>83</v>
      </c>
      <c r="K830">
        <v>0</v>
      </c>
      <c r="L830">
        <v>0</v>
      </c>
      <c r="M830">
        <v>0</v>
      </c>
      <c r="N830">
        <v>0</v>
      </c>
      <c r="O830">
        <v>0</v>
      </c>
      <c r="P830">
        <v>0</v>
      </c>
      <c r="Q830">
        <v>8.1333333333333329</v>
      </c>
      <c r="R830">
        <v>10.706069333333334</v>
      </c>
      <c r="S830" t="s">
        <v>6</v>
      </c>
      <c r="T830" t="s">
        <v>3</v>
      </c>
      <c r="U830" t="s">
        <v>70</v>
      </c>
      <c r="V830">
        <v>20</v>
      </c>
      <c r="W830" t="s">
        <v>4483</v>
      </c>
      <c r="X830">
        <v>0.53530346666666673</v>
      </c>
      <c r="Y830">
        <v>0</v>
      </c>
      <c r="Z830">
        <v>10.706069333333334</v>
      </c>
    </row>
    <row r="831" spans="1:26" x14ac:dyDescent="0.25">
      <c r="A831" t="s">
        <v>156</v>
      </c>
      <c r="B831">
        <v>2</v>
      </c>
      <c r="C831" t="s">
        <v>1003</v>
      </c>
      <c r="D831" t="s">
        <v>5070</v>
      </c>
      <c r="E831">
        <v>87</v>
      </c>
      <c r="F831">
        <v>80</v>
      </c>
      <c r="G831">
        <v>110</v>
      </c>
      <c r="H831">
        <v>86</v>
      </c>
      <c r="I831">
        <v>82</v>
      </c>
      <c r="J831">
        <v>110</v>
      </c>
      <c r="K831">
        <v>0</v>
      </c>
      <c r="L831">
        <v>0</v>
      </c>
      <c r="M831">
        <v>0</v>
      </c>
      <c r="N831">
        <v>0</v>
      </c>
      <c r="O831">
        <v>0</v>
      </c>
      <c r="P831">
        <v>0</v>
      </c>
      <c r="Q831">
        <v>9.25</v>
      </c>
      <c r="R831">
        <v>12.17596</v>
      </c>
      <c r="S831" t="s">
        <v>6</v>
      </c>
      <c r="T831" t="s">
        <v>3</v>
      </c>
      <c r="U831" t="s">
        <v>70</v>
      </c>
      <c r="V831">
        <v>20</v>
      </c>
      <c r="W831" t="s">
        <v>4483</v>
      </c>
      <c r="X831">
        <v>0.60879799999999995</v>
      </c>
      <c r="Y831">
        <v>0</v>
      </c>
      <c r="Z831">
        <v>12.17596</v>
      </c>
    </row>
    <row r="832" spans="1:26" x14ac:dyDescent="0.25">
      <c r="A832" t="s">
        <v>156</v>
      </c>
      <c r="B832">
        <v>2</v>
      </c>
      <c r="C832" t="s">
        <v>1004</v>
      </c>
      <c r="D832" t="s">
        <v>5070</v>
      </c>
      <c r="E832">
        <v>0</v>
      </c>
      <c r="F832">
        <v>0</v>
      </c>
      <c r="G832">
        <v>0</v>
      </c>
      <c r="H832">
        <v>0</v>
      </c>
      <c r="I832">
        <v>0</v>
      </c>
      <c r="J832">
        <v>0</v>
      </c>
      <c r="K832">
        <v>0</v>
      </c>
      <c r="L832">
        <v>0</v>
      </c>
      <c r="M832">
        <v>0</v>
      </c>
      <c r="N832">
        <v>0</v>
      </c>
      <c r="O832">
        <v>0</v>
      </c>
      <c r="P832">
        <v>0</v>
      </c>
      <c r="Q832">
        <v>0</v>
      </c>
      <c r="R832">
        <v>0</v>
      </c>
      <c r="S832" t="s">
        <v>10</v>
      </c>
      <c r="T832" t="s">
        <v>10</v>
      </c>
      <c r="U832" t="s">
        <v>92</v>
      </c>
      <c r="V832">
        <v>0</v>
      </c>
      <c r="W832" t="s">
        <v>4483</v>
      </c>
      <c r="X832">
        <v>0</v>
      </c>
      <c r="Y832">
        <v>0</v>
      </c>
      <c r="Z832">
        <v>0</v>
      </c>
    </row>
    <row r="833" spans="1:26" x14ac:dyDescent="0.25">
      <c r="A833" t="s">
        <v>156</v>
      </c>
      <c r="B833">
        <v>2</v>
      </c>
      <c r="C833" t="s">
        <v>1005</v>
      </c>
      <c r="D833" t="s">
        <v>5070</v>
      </c>
      <c r="E833">
        <v>0</v>
      </c>
      <c r="F833">
        <v>0</v>
      </c>
      <c r="G833">
        <v>0</v>
      </c>
      <c r="H833">
        <v>0</v>
      </c>
      <c r="I833">
        <v>0</v>
      </c>
      <c r="J833">
        <v>0</v>
      </c>
      <c r="K833">
        <v>0</v>
      </c>
      <c r="L833">
        <v>0</v>
      </c>
      <c r="M833">
        <v>0</v>
      </c>
      <c r="N833">
        <v>0</v>
      </c>
      <c r="O833">
        <v>0</v>
      </c>
      <c r="P833">
        <v>0</v>
      </c>
      <c r="Q833">
        <v>0</v>
      </c>
      <c r="R833">
        <v>0</v>
      </c>
      <c r="S833" t="s">
        <v>10</v>
      </c>
      <c r="T833" t="s">
        <v>10</v>
      </c>
      <c r="U833" t="s">
        <v>92</v>
      </c>
      <c r="V833">
        <v>0</v>
      </c>
      <c r="W833" t="s">
        <v>4483</v>
      </c>
      <c r="X833">
        <v>0</v>
      </c>
      <c r="Y833">
        <v>0</v>
      </c>
      <c r="Z833">
        <v>0</v>
      </c>
    </row>
    <row r="834" spans="1:26" x14ac:dyDescent="0.25">
      <c r="A834" t="s">
        <v>156</v>
      </c>
      <c r="B834">
        <v>2</v>
      </c>
      <c r="C834" t="s">
        <v>1006</v>
      </c>
      <c r="D834" t="s">
        <v>5070</v>
      </c>
      <c r="E834">
        <v>0</v>
      </c>
      <c r="F834">
        <v>0</v>
      </c>
      <c r="G834">
        <v>0</v>
      </c>
      <c r="H834">
        <v>0</v>
      </c>
      <c r="I834">
        <v>0</v>
      </c>
      <c r="J834">
        <v>0</v>
      </c>
      <c r="K834">
        <v>0</v>
      </c>
      <c r="L834">
        <v>0</v>
      </c>
      <c r="M834">
        <v>0</v>
      </c>
      <c r="N834">
        <v>0</v>
      </c>
      <c r="O834">
        <v>0</v>
      </c>
      <c r="P834">
        <v>0</v>
      </c>
      <c r="Q834">
        <v>0</v>
      </c>
      <c r="R834">
        <v>0</v>
      </c>
      <c r="S834" t="s">
        <v>10</v>
      </c>
      <c r="T834" t="s">
        <v>10</v>
      </c>
      <c r="U834" t="s">
        <v>92</v>
      </c>
      <c r="V834">
        <v>0</v>
      </c>
      <c r="W834" t="s">
        <v>4483</v>
      </c>
      <c r="X834">
        <v>0</v>
      </c>
      <c r="Y834">
        <v>0</v>
      </c>
      <c r="Z834">
        <v>0</v>
      </c>
    </row>
    <row r="835" spans="1:26" x14ac:dyDescent="0.25">
      <c r="A835" t="s">
        <v>156</v>
      </c>
      <c r="B835">
        <v>2</v>
      </c>
      <c r="C835" t="s">
        <v>1007</v>
      </c>
      <c r="D835" t="s">
        <v>5070</v>
      </c>
      <c r="E835">
        <v>0</v>
      </c>
      <c r="F835">
        <v>0</v>
      </c>
      <c r="G835">
        <v>0</v>
      </c>
      <c r="H835">
        <v>0</v>
      </c>
      <c r="I835">
        <v>0</v>
      </c>
      <c r="J835">
        <v>0</v>
      </c>
      <c r="K835">
        <v>0</v>
      </c>
      <c r="L835">
        <v>0</v>
      </c>
      <c r="M835">
        <v>0</v>
      </c>
      <c r="N835">
        <v>0</v>
      </c>
      <c r="O835">
        <v>0</v>
      </c>
      <c r="P835">
        <v>0</v>
      </c>
      <c r="Q835">
        <v>0</v>
      </c>
      <c r="R835">
        <v>0</v>
      </c>
      <c r="S835" t="s">
        <v>10</v>
      </c>
      <c r="T835" t="s">
        <v>10</v>
      </c>
      <c r="U835" t="s">
        <v>92</v>
      </c>
      <c r="V835">
        <v>0</v>
      </c>
      <c r="W835" t="s">
        <v>4483</v>
      </c>
      <c r="X835">
        <v>0</v>
      </c>
      <c r="Y835">
        <v>0</v>
      </c>
      <c r="Z835">
        <v>0</v>
      </c>
    </row>
    <row r="836" spans="1:26" x14ac:dyDescent="0.25">
      <c r="A836" t="s">
        <v>156</v>
      </c>
      <c r="B836">
        <v>2</v>
      </c>
      <c r="C836" t="s">
        <v>1008</v>
      </c>
      <c r="D836" t="s">
        <v>5070</v>
      </c>
      <c r="E836">
        <v>0</v>
      </c>
      <c r="F836">
        <v>0</v>
      </c>
      <c r="G836">
        <v>0</v>
      </c>
      <c r="H836">
        <v>0</v>
      </c>
      <c r="I836">
        <v>0</v>
      </c>
      <c r="J836">
        <v>0</v>
      </c>
      <c r="K836">
        <v>0</v>
      </c>
      <c r="L836">
        <v>0</v>
      </c>
      <c r="M836">
        <v>0</v>
      </c>
      <c r="N836">
        <v>0</v>
      </c>
      <c r="O836">
        <v>0</v>
      </c>
      <c r="P836">
        <v>0</v>
      </c>
      <c r="Q836">
        <v>0</v>
      </c>
      <c r="R836">
        <v>0</v>
      </c>
      <c r="S836" t="s">
        <v>10</v>
      </c>
      <c r="T836" t="s">
        <v>10</v>
      </c>
      <c r="U836" t="s">
        <v>92</v>
      </c>
      <c r="V836">
        <v>0</v>
      </c>
      <c r="W836" t="s">
        <v>4483</v>
      </c>
      <c r="X836">
        <v>0</v>
      </c>
      <c r="Y836">
        <v>0</v>
      </c>
      <c r="Z836">
        <v>0</v>
      </c>
    </row>
    <row r="837" spans="1:26" x14ac:dyDescent="0.25">
      <c r="A837" t="s">
        <v>156</v>
      </c>
      <c r="B837">
        <v>2</v>
      </c>
      <c r="C837" t="s">
        <v>1009</v>
      </c>
      <c r="D837" t="s">
        <v>5070</v>
      </c>
      <c r="E837">
        <v>0</v>
      </c>
      <c r="F837">
        <v>0</v>
      </c>
      <c r="G837">
        <v>0</v>
      </c>
      <c r="H837">
        <v>0</v>
      </c>
      <c r="I837">
        <v>0</v>
      </c>
      <c r="J837">
        <v>0</v>
      </c>
      <c r="K837">
        <v>0</v>
      </c>
      <c r="L837">
        <v>0</v>
      </c>
      <c r="M837">
        <v>0</v>
      </c>
      <c r="N837">
        <v>0</v>
      </c>
      <c r="O837">
        <v>0</v>
      </c>
      <c r="P837">
        <v>0</v>
      </c>
      <c r="Q837">
        <v>0</v>
      </c>
      <c r="R837">
        <v>0</v>
      </c>
      <c r="S837" t="s">
        <v>10</v>
      </c>
      <c r="T837" t="s">
        <v>10</v>
      </c>
      <c r="U837" t="s">
        <v>92</v>
      </c>
      <c r="V837">
        <v>0</v>
      </c>
      <c r="W837" t="s">
        <v>4483</v>
      </c>
      <c r="X837">
        <v>0</v>
      </c>
      <c r="Y837">
        <v>0</v>
      </c>
      <c r="Z837">
        <v>0</v>
      </c>
    </row>
    <row r="838" spans="1:26" x14ac:dyDescent="0.25">
      <c r="A838" t="s">
        <v>156</v>
      </c>
      <c r="B838">
        <v>2</v>
      </c>
      <c r="C838" t="s">
        <v>1010</v>
      </c>
      <c r="D838" t="s">
        <v>5070</v>
      </c>
      <c r="E838">
        <v>0</v>
      </c>
      <c r="F838">
        <v>0</v>
      </c>
      <c r="G838">
        <v>0</v>
      </c>
      <c r="H838">
        <v>0</v>
      </c>
      <c r="I838">
        <v>0</v>
      </c>
      <c r="J838">
        <v>0</v>
      </c>
      <c r="K838">
        <v>0</v>
      </c>
      <c r="L838">
        <v>0</v>
      </c>
      <c r="M838">
        <v>0</v>
      </c>
      <c r="N838">
        <v>0</v>
      </c>
      <c r="O838">
        <v>0</v>
      </c>
      <c r="P838">
        <v>0</v>
      </c>
      <c r="Q838">
        <v>0</v>
      </c>
      <c r="R838">
        <v>0</v>
      </c>
      <c r="S838" t="s">
        <v>10</v>
      </c>
      <c r="T838" t="s">
        <v>10</v>
      </c>
      <c r="U838" t="s">
        <v>92</v>
      </c>
      <c r="V838">
        <v>0</v>
      </c>
      <c r="W838" t="s">
        <v>4483</v>
      </c>
      <c r="X838">
        <v>0</v>
      </c>
      <c r="Y838">
        <v>0</v>
      </c>
      <c r="Z838">
        <v>0</v>
      </c>
    </row>
    <row r="839" spans="1:26" x14ac:dyDescent="0.25">
      <c r="A839" t="s">
        <v>156</v>
      </c>
      <c r="B839">
        <v>2</v>
      </c>
      <c r="C839" t="s">
        <v>1011</v>
      </c>
      <c r="D839" t="s">
        <v>5070</v>
      </c>
      <c r="E839">
        <v>49</v>
      </c>
      <c r="F839">
        <v>27</v>
      </c>
      <c r="G839">
        <v>53</v>
      </c>
      <c r="H839">
        <v>49</v>
      </c>
      <c r="I839">
        <v>28</v>
      </c>
      <c r="J839">
        <v>54</v>
      </c>
      <c r="K839">
        <v>0</v>
      </c>
      <c r="L839">
        <v>0</v>
      </c>
      <c r="M839">
        <v>0</v>
      </c>
      <c r="N839">
        <v>0</v>
      </c>
      <c r="O839">
        <v>0</v>
      </c>
      <c r="P839">
        <v>0</v>
      </c>
      <c r="Q839">
        <v>4.3333333333333339</v>
      </c>
      <c r="R839">
        <v>5.7040533333333334</v>
      </c>
      <c r="S839" t="s">
        <v>9</v>
      </c>
      <c r="T839" t="s">
        <v>269</v>
      </c>
      <c r="U839" t="s">
        <v>70</v>
      </c>
      <c r="V839">
        <v>4.5999999999999996</v>
      </c>
      <c r="W839" t="s">
        <v>4484</v>
      </c>
      <c r="X839">
        <v>1.2400115942028986</v>
      </c>
      <c r="Y839">
        <v>0</v>
      </c>
      <c r="Z839">
        <v>5.7040533333333334</v>
      </c>
    </row>
    <row r="840" spans="1:26" x14ac:dyDescent="0.25">
      <c r="A840" t="s">
        <v>156</v>
      </c>
      <c r="B840">
        <v>2</v>
      </c>
      <c r="C840" t="s">
        <v>1012</v>
      </c>
      <c r="D840" t="s">
        <v>5070</v>
      </c>
      <c r="E840">
        <v>68</v>
      </c>
      <c r="F840">
        <v>27</v>
      </c>
      <c r="G840">
        <v>72</v>
      </c>
      <c r="H840">
        <v>54</v>
      </c>
      <c r="I840">
        <v>27</v>
      </c>
      <c r="J840">
        <v>68</v>
      </c>
      <c r="K840">
        <v>0</v>
      </c>
      <c r="L840">
        <v>0</v>
      </c>
      <c r="M840">
        <v>0</v>
      </c>
      <c r="N840">
        <v>0</v>
      </c>
      <c r="O840">
        <v>0</v>
      </c>
      <c r="P840">
        <v>0</v>
      </c>
      <c r="Q840">
        <v>5.2666666666666666</v>
      </c>
      <c r="R840">
        <v>6.9326186666666665</v>
      </c>
      <c r="S840" t="s">
        <v>9</v>
      </c>
      <c r="T840" t="s">
        <v>269</v>
      </c>
      <c r="U840" t="s">
        <v>70</v>
      </c>
      <c r="V840">
        <v>6.5</v>
      </c>
      <c r="W840" t="s">
        <v>4484</v>
      </c>
      <c r="X840">
        <v>1.0665567179487179</v>
      </c>
      <c r="Y840">
        <v>0</v>
      </c>
      <c r="Z840">
        <v>6.9326186666666665</v>
      </c>
    </row>
    <row r="841" spans="1:26" x14ac:dyDescent="0.25">
      <c r="A841" t="s">
        <v>156</v>
      </c>
      <c r="B841">
        <v>2</v>
      </c>
      <c r="C841" t="s">
        <v>1013</v>
      </c>
      <c r="D841" t="s">
        <v>5070</v>
      </c>
      <c r="E841">
        <v>47</v>
      </c>
      <c r="F841">
        <v>21</v>
      </c>
      <c r="G841">
        <v>60</v>
      </c>
      <c r="H841">
        <v>37</v>
      </c>
      <c r="I841">
        <v>21</v>
      </c>
      <c r="J841">
        <v>61</v>
      </c>
      <c r="K841">
        <v>0</v>
      </c>
      <c r="L841">
        <v>0</v>
      </c>
      <c r="M841">
        <v>0</v>
      </c>
      <c r="N841">
        <v>0</v>
      </c>
      <c r="O841">
        <v>0</v>
      </c>
      <c r="P841">
        <v>0</v>
      </c>
      <c r="Q841">
        <v>4.1166666666666663</v>
      </c>
      <c r="R841">
        <v>5.4188506666666658</v>
      </c>
      <c r="S841" t="s">
        <v>9</v>
      </c>
      <c r="T841" t="s">
        <v>269</v>
      </c>
      <c r="U841" t="s">
        <v>70</v>
      </c>
      <c r="V841">
        <v>4.5999999999999996</v>
      </c>
      <c r="W841" t="s">
        <v>4484</v>
      </c>
      <c r="X841">
        <v>1.1780110144927536</v>
      </c>
      <c r="Y841">
        <v>0</v>
      </c>
      <c r="Z841">
        <v>5.4188506666666658</v>
      </c>
    </row>
    <row r="842" spans="1:26" x14ac:dyDescent="0.25">
      <c r="A842" t="s">
        <v>156</v>
      </c>
      <c r="B842">
        <v>2</v>
      </c>
      <c r="C842" t="s">
        <v>1014</v>
      </c>
      <c r="D842" t="s">
        <v>5070</v>
      </c>
      <c r="E842">
        <v>49</v>
      </c>
      <c r="F842">
        <v>22</v>
      </c>
      <c r="G842">
        <v>55</v>
      </c>
      <c r="H842">
        <v>48</v>
      </c>
      <c r="I842">
        <v>22</v>
      </c>
      <c r="J842">
        <v>56</v>
      </c>
      <c r="K842">
        <v>0</v>
      </c>
      <c r="L842">
        <v>0</v>
      </c>
      <c r="M842">
        <v>0</v>
      </c>
      <c r="N842">
        <v>0</v>
      </c>
      <c r="O842">
        <v>0</v>
      </c>
      <c r="P842">
        <v>0</v>
      </c>
      <c r="Q842">
        <v>4.2</v>
      </c>
      <c r="R842">
        <v>5.5285439999999992</v>
      </c>
      <c r="S842" t="s">
        <v>9</v>
      </c>
      <c r="T842" t="s">
        <v>269</v>
      </c>
      <c r="U842" t="s">
        <v>70</v>
      </c>
      <c r="V842">
        <v>4.5999999999999996</v>
      </c>
      <c r="W842" t="s">
        <v>4484</v>
      </c>
      <c r="X842">
        <v>1.2018573913043478</v>
      </c>
      <c r="Y842">
        <v>0</v>
      </c>
      <c r="Z842">
        <v>5.5285439999999992</v>
      </c>
    </row>
    <row r="843" spans="1:26" x14ac:dyDescent="0.25">
      <c r="A843" t="s">
        <v>156</v>
      </c>
      <c r="B843">
        <v>2</v>
      </c>
      <c r="C843" t="s">
        <v>1015</v>
      </c>
      <c r="D843" t="s">
        <v>5070</v>
      </c>
      <c r="E843">
        <v>0</v>
      </c>
      <c r="F843">
        <v>41</v>
      </c>
      <c r="G843">
        <v>25</v>
      </c>
      <c r="H843">
        <v>0</v>
      </c>
      <c r="I843">
        <v>40</v>
      </c>
      <c r="J843">
        <v>32</v>
      </c>
      <c r="K843">
        <v>0</v>
      </c>
      <c r="L843">
        <v>0</v>
      </c>
      <c r="M843">
        <v>0</v>
      </c>
      <c r="N843">
        <v>0</v>
      </c>
      <c r="O843">
        <v>0</v>
      </c>
      <c r="P843">
        <v>0</v>
      </c>
      <c r="Q843">
        <v>3.45</v>
      </c>
      <c r="R843">
        <v>4.5413040000000002</v>
      </c>
      <c r="S843" t="s">
        <v>9</v>
      </c>
      <c r="T843" t="s">
        <v>269</v>
      </c>
      <c r="U843" t="s">
        <v>70</v>
      </c>
      <c r="V843">
        <v>4.5999999999999996</v>
      </c>
      <c r="W843" t="s">
        <v>4484</v>
      </c>
      <c r="X843">
        <v>0.98724000000000012</v>
      </c>
      <c r="Y843">
        <v>0</v>
      </c>
      <c r="Z843">
        <v>4.5413040000000002</v>
      </c>
    </row>
    <row r="844" spans="1:26" x14ac:dyDescent="0.25">
      <c r="A844" t="s">
        <v>156</v>
      </c>
      <c r="B844">
        <v>2</v>
      </c>
      <c r="C844" t="s">
        <v>1016</v>
      </c>
      <c r="D844" t="s">
        <v>5070</v>
      </c>
      <c r="E844">
        <v>10</v>
      </c>
      <c r="F844">
        <v>27</v>
      </c>
      <c r="G844">
        <v>21</v>
      </c>
      <c r="H844">
        <v>10</v>
      </c>
      <c r="I844">
        <v>27</v>
      </c>
      <c r="J844">
        <v>21</v>
      </c>
      <c r="K844">
        <v>0</v>
      </c>
      <c r="L844">
        <v>0</v>
      </c>
      <c r="M844">
        <v>0</v>
      </c>
      <c r="N844">
        <v>0</v>
      </c>
      <c r="O844">
        <v>0</v>
      </c>
      <c r="P844">
        <v>0</v>
      </c>
      <c r="Q844">
        <v>1.9333333333333331</v>
      </c>
      <c r="R844">
        <v>2.5448853333333328</v>
      </c>
      <c r="S844" t="s">
        <v>9</v>
      </c>
      <c r="T844" t="s">
        <v>269</v>
      </c>
      <c r="U844" t="s">
        <v>70</v>
      </c>
      <c r="V844">
        <v>4.5999999999999996</v>
      </c>
      <c r="W844" t="s">
        <v>4484</v>
      </c>
      <c r="X844">
        <v>0.55323594202898541</v>
      </c>
      <c r="Y844">
        <v>0</v>
      </c>
      <c r="Z844">
        <v>2.5448853333333328</v>
      </c>
    </row>
    <row r="845" spans="1:26" x14ac:dyDescent="0.25">
      <c r="A845" t="s">
        <v>156</v>
      </c>
      <c r="B845">
        <v>2</v>
      </c>
      <c r="C845" t="s">
        <v>1017</v>
      </c>
      <c r="D845" t="s">
        <v>5070</v>
      </c>
      <c r="E845">
        <v>0</v>
      </c>
      <c r="F845">
        <v>0</v>
      </c>
      <c r="G845">
        <v>43</v>
      </c>
      <c r="H845">
        <v>0</v>
      </c>
      <c r="I845">
        <v>0</v>
      </c>
      <c r="J845">
        <v>44</v>
      </c>
      <c r="K845">
        <v>0</v>
      </c>
      <c r="L845">
        <v>0</v>
      </c>
      <c r="M845">
        <v>0</v>
      </c>
      <c r="N845">
        <v>0</v>
      </c>
      <c r="O845">
        <v>0</v>
      </c>
      <c r="P845">
        <v>0</v>
      </c>
      <c r="Q845">
        <v>4.3499999999999996</v>
      </c>
      <c r="R845">
        <v>5.7259919999999997</v>
      </c>
      <c r="S845" t="s">
        <v>9</v>
      </c>
      <c r="T845" t="s">
        <v>269</v>
      </c>
      <c r="U845" t="s">
        <v>70</v>
      </c>
      <c r="V845">
        <v>4.5999999999999996</v>
      </c>
      <c r="W845" t="s">
        <v>4484</v>
      </c>
      <c r="X845">
        <v>1.2447808695652174</v>
      </c>
      <c r="Y845">
        <v>0</v>
      </c>
      <c r="Z845">
        <v>5.7259919999999997</v>
      </c>
    </row>
    <row r="846" spans="1:26" x14ac:dyDescent="0.25">
      <c r="A846" t="s">
        <v>156</v>
      </c>
      <c r="B846">
        <v>2</v>
      </c>
      <c r="C846" t="s">
        <v>1018</v>
      </c>
      <c r="D846" t="s">
        <v>5070</v>
      </c>
      <c r="E846">
        <v>0</v>
      </c>
      <c r="F846">
        <v>0</v>
      </c>
      <c r="G846">
        <v>31</v>
      </c>
      <c r="H846">
        <v>0</v>
      </c>
      <c r="I846">
        <v>0</v>
      </c>
      <c r="J846">
        <v>31</v>
      </c>
      <c r="K846">
        <v>0</v>
      </c>
      <c r="L846">
        <v>0</v>
      </c>
      <c r="M846">
        <v>0</v>
      </c>
      <c r="N846">
        <v>0</v>
      </c>
      <c r="O846">
        <v>0</v>
      </c>
      <c r="P846">
        <v>0</v>
      </c>
      <c r="Q846">
        <v>3.1</v>
      </c>
      <c r="R846">
        <v>4.0805919999999993</v>
      </c>
      <c r="S846" t="s">
        <v>9</v>
      </c>
      <c r="T846" t="s">
        <v>269</v>
      </c>
      <c r="U846" t="s">
        <v>70</v>
      </c>
      <c r="V846">
        <v>4.5999999999999996</v>
      </c>
      <c r="W846" t="s">
        <v>4484</v>
      </c>
      <c r="X846">
        <v>0.8870852173913043</v>
      </c>
      <c r="Y846">
        <v>0</v>
      </c>
      <c r="Z846">
        <v>4.0805919999999993</v>
      </c>
    </row>
    <row r="847" spans="1:26" x14ac:dyDescent="0.25">
      <c r="A847" t="s">
        <v>156</v>
      </c>
      <c r="B847">
        <v>2</v>
      </c>
      <c r="C847" t="s">
        <v>1019</v>
      </c>
      <c r="D847" t="s">
        <v>5070</v>
      </c>
      <c r="E847">
        <v>0</v>
      </c>
      <c r="F847">
        <v>0</v>
      </c>
      <c r="G847">
        <v>24</v>
      </c>
      <c r="H847">
        <v>0</v>
      </c>
      <c r="I847">
        <v>0</v>
      </c>
      <c r="J847">
        <v>25</v>
      </c>
      <c r="K847">
        <v>0</v>
      </c>
      <c r="L847">
        <v>0</v>
      </c>
      <c r="M847">
        <v>0</v>
      </c>
      <c r="N847">
        <v>0</v>
      </c>
      <c r="O847">
        <v>0</v>
      </c>
      <c r="P847">
        <v>0</v>
      </c>
      <c r="Q847">
        <v>2.4500000000000002</v>
      </c>
      <c r="R847">
        <v>3.2249840000000001</v>
      </c>
      <c r="S847" t="s">
        <v>9</v>
      </c>
      <c r="T847" t="s">
        <v>269</v>
      </c>
      <c r="U847" t="s">
        <v>70</v>
      </c>
      <c r="V847">
        <v>4.5999999999999996</v>
      </c>
      <c r="W847" t="s">
        <v>4484</v>
      </c>
      <c r="X847">
        <v>0.70108347826086959</v>
      </c>
      <c r="Y847">
        <v>0</v>
      </c>
      <c r="Z847">
        <v>3.2249840000000001</v>
      </c>
    </row>
    <row r="848" spans="1:26" x14ac:dyDescent="0.25">
      <c r="A848" t="s">
        <v>156</v>
      </c>
      <c r="B848">
        <v>2</v>
      </c>
      <c r="C848" t="s">
        <v>1020</v>
      </c>
      <c r="D848" t="s">
        <v>5070</v>
      </c>
      <c r="E848">
        <v>0</v>
      </c>
      <c r="F848">
        <v>0</v>
      </c>
      <c r="G848">
        <v>15</v>
      </c>
      <c r="H848">
        <v>0</v>
      </c>
      <c r="I848">
        <v>0</v>
      </c>
      <c r="J848">
        <v>15</v>
      </c>
      <c r="K848">
        <v>0</v>
      </c>
      <c r="L848">
        <v>0</v>
      </c>
      <c r="M848">
        <v>0</v>
      </c>
      <c r="N848">
        <v>0</v>
      </c>
      <c r="O848">
        <v>0</v>
      </c>
      <c r="P848">
        <v>0</v>
      </c>
      <c r="Q848">
        <v>1.5</v>
      </c>
      <c r="R848">
        <v>1.97448</v>
      </c>
      <c r="S848" t="s">
        <v>9</v>
      </c>
      <c r="T848" t="s">
        <v>269</v>
      </c>
      <c r="U848" t="s">
        <v>70</v>
      </c>
      <c r="V848">
        <v>4.5999999999999996</v>
      </c>
      <c r="W848" t="s">
        <v>4484</v>
      </c>
      <c r="X848">
        <v>0.42923478260869569</v>
      </c>
      <c r="Y848">
        <v>0</v>
      </c>
      <c r="Z848">
        <v>1.97448</v>
      </c>
    </row>
    <row r="849" spans="1:26" x14ac:dyDescent="0.25">
      <c r="A849" t="s">
        <v>156</v>
      </c>
      <c r="B849">
        <v>2</v>
      </c>
      <c r="C849" t="s">
        <v>1021</v>
      </c>
      <c r="D849" t="s">
        <v>5070</v>
      </c>
      <c r="E849">
        <v>0</v>
      </c>
      <c r="F849">
        <v>0</v>
      </c>
      <c r="G849">
        <v>15</v>
      </c>
      <c r="H849">
        <v>0</v>
      </c>
      <c r="I849">
        <v>0</v>
      </c>
      <c r="J849">
        <v>14</v>
      </c>
      <c r="K849">
        <v>0</v>
      </c>
      <c r="L849">
        <v>0</v>
      </c>
      <c r="M849">
        <v>0</v>
      </c>
      <c r="N849">
        <v>0</v>
      </c>
      <c r="O849">
        <v>0</v>
      </c>
      <c r="P849">
        <v>0</v>
      </c>
      <c r="Q849">
        <v>1.45</v>
      </c>
      <c r="R849">
        <v>1.9086639999999997</v>
      </c>
      <c r="S849" t="s">
        <v>9</v>
      </c>
      <c r="T849" t="s">
        <v>269</v>
      </c>
      <c r="U849" t="s">
        <v>70</v>
      </c>
      <c r="V849">
        <v>4.5999999999999996</v>
      </c>
      <c r="W849" t="s">
        <v>4484</v>
      </c>
      <c r="X849">
        <v>0.41492695652173911</v>
      </c>
      <c r="Y849">
        <v>0</v>
      </c>
      <c r="Z849">
        <v>1.9086639999999997</v>
      </c>
    </row>
    <row r="850" spans="1:26" x14ac:dyDescent="0.25">
      <c r="A850" t="s">
        <v>156</v>
      </c>
      <c r="B850">
        <v>2</v>
      </c>
      <c r="C850" t="s">
        <v>1022</v>
      </c>
      <c r="D850" t="s">
        <v>5070</v>
      </c>
      <c r="E850">
        <v>110</v>
      </c>
      <c r="F850">
        <v>88</v>
      </c>
      <c r="G850">
        <v>99</v>
      </c>
      <c r="H850">
        <v>110</v>
      </c>
      <c r="I850">
        <v>88</v>
      </c>
      <c r="J850">
        <v>100</v>
      </c>
      <c r="K850">
        <v>0</v>
      </c>
      <c r="L850">
        <v>0</v>
      </c>
      <c r="M850">
        <v>0</v>
      </c>
      <c r="N850">
        <v>0</v>
      </c>
      <c r="O850">
        <v>0</v>
      </c>
      <c r="P850">
        <v>0</v>
      </c>
      <c r="Q850">
        <v>9.9166666666666679</v>
      </c>
      <c r="R850">
        <v>13.053506666666665</v>
      </c>
      <c r="S850" t="s">
        <v>6</v>
      </c>
      <c r="T850" t="s">
        <v>3</v>
      </c>
      <c r="U850" t="s">
        <v>70</v>
      </c>
      <c r="V850">
        <v>20</v>
      </c>
      <c r="W850" t="s">
        <v>4485</v>
      </c>
      <c r="X850">
        <v>0.65267533333333327</v>
      </c>
      <c r="Y850">
        <v>0</v>
      </c>
      <c r="Z850">
        <v>13.053506666666664</v>
      </c>
    </row>
    <row r="851" spans="1:26" x14ac:dyDescent="0.25">
      <c r="A851" t="s">
        <v>156</v>
      </c>
      <c r="B851">
        <v>2</v>
      </c>
      <c r="C851" t="s">
        <v>1023</v>
      </c>
      <c r="D851" t="s">
        <v>5070</v>
      </c>
      <c r="E851">
        <v>93</v>
      </c>
      <c r="F851">
        <v>95</v>
      </c>
      <c r="G851">
        <v>80</v>
      </c>
      <c r="H851">
        <v>94</v>
      </c>
      <c r="I851">
        <v>95</v>
      </c>
      <c r="J851">
        <v>76</v>
      </c>
      <c r="K851">
        <v>0</v>
      </c>
      <c r="L851">
        <v>0</v>
      </c>
      <c r="M851">
        <v>0</v>
      </c>
      <c r="N851">
        <v>0</v>
      </c>
      <c r="O851">
        <v>0</v>
      </c>
      <c r="P851">
        <v>0</v>
      </c>
      <c r="Q851">
        <v>8.8833333333333329</v>
      </c>
      <c r="R851">
        <v>11.693309333333334</v>
      </c>
      <c r="S851" t="s">
        <v>6</v>
      </c>
      <c r="T851" t="s">
        <v>3</v>
      </c>
      <c r="U851" t="s">
        <v>70</v>
      </c>
      <c r="V851">
        <v>20</v>
      </c>
      <c r="W851" t="s">
        <v>4485</v>
      </c>
      <c r="X851">
        <v>0.58466546666666663</v>
      </c>
      <c r="Y851">
        <v>0</v>
      </c>
      <c r="Z851">
        <v>11.693309333333334</v>
      </c>
    </row>
    <row r="852" spans="1:26" x14ac:dyDescent="0.25">
      <c r="A852" t="s">
        <v>156</v>
      </c>
      <c r="B852">
        <v>2</v>
      </c>
      <c r="C852" t="s">
        <v>1024</v>
      </c>
      <c r="D852" t="s">
        <v>5070</v>
      </c>
      <c r="E852">
        <v>94</v>
      </c>
      <c r="F852">
        <v>77</v>
      </c>
      <c r="G852">
        <v>110</v>
      </c>
      <c r="H852">
        <v>97</v>
      </c>
      <c r="I852">
        <v>77</v>
      </c>
      <c r="J852">
        <v>110</v>
      </c>
      <c r="K852">
        <v>0</v>
      </c>
      <c r="L852">
        <v>0</v>
      </c>
      <c r="M852">
        <v>0</v>
      </c>
      <c r="N852">
        <v>0</v>
      </c>
      <c r="O852">
        <v>0</v>
      </c>
      <c r="P852">
        <v>0</v>
      </c>
      <c r="Q852">
        <v>9.4166666666666679</v>
      </c>
      <c r="R852">
        <v>12.395346666666667</v>
      </c>
      <c r="S852" t="s">
        <v>6</v>
      </c>
      <c r="T852" t="s">
        <v>3</v>
      </c>
      <c r="U852" t="s">
        <v>70</v>
      </c>
      <c r="V852">
        <v>20</v>
      </c>
      <c r="W852" t="s">
        <v>4485</v>
      </c>
      <c r="X852">
        <v>0.61976733333333334</v>
      </c>
      <c r="Y852">
        <v>0</v>
      </c>
      <c r="Z852">
        <v>12.395346666666669</v>
      </c>
    </row>
    <row r="853" spans="1:26" x14ac:dyDescent="0.25">
      <c r="A853" t="s">
        <v>156</v>
      </c>
      <c r="B853">
        <v>2</v>
      </c>
      <c r="C853" t="s">
        <v>1025</v>
      </c>
      <c r="D853" t="s">
        <v>5070</v>
      </c>
      <c r="E853">
        <v>89</v>
      </c>
      <c r="F853">
        <v>78</v>
      </c>
      <c r="G853">
        <v>92</v>
      </c>
      <c r="H853">
        <v>90</v>
      </c>
      <c r="I853">
        <v>81</v>
      </c>
      <c r="J853">
        <v>93</v>
      </c>
      <c r="K853">
        <v>0</v>
      </c>
      <c r="L853">
        <v>0</v>
      </c>
      <c r="M853">
        <v>0</v>
      </c>
      <c r="N853">
        <v>0</v>
      </c>
      <c r="O853">
        <v>0</v>
      </c>
      <c r="P853">
        <v>0</v>
      </c>
      <c r="Q853">
        <v>8.7166666666666668</v>
      </c>
      <c r="R853">
        <v>11.473922666666665</v>
      </c>
      <c r="S853" t="s">
        <v>6</v>
      </c>
      <c r="T853" t="s">
        <v>3</v>
      </c>
      <c r="U853" t="s">
        <v>70</v>
      </c>
      <c r="V853">
        <v>20</v>
      </c>
      <c r="W853" t="s">
        <v>4485</v>
      </c>
      <c r="X853">
        <v>0.57369613333333325</v>
      </c>
      <c r="Y853">
        <v>0</v>
      </c>
      <c r="Z853">
        <v>11.473922666666663</v>
      </c>
    </row>
    <row r="854" spans="1:26" x14ac:dyDescent="0.25">
      <c r="A854" t="s">
        <v>156</v>
      </c>
      <c r="B854">
        <v>2</v>
      </c>
      <c r="C854" t="s">
        <v>1026</v>
      </c>
      <c r="D854" t="s">
        <v>5070</v>
      </c>
      <c r="E854">
        <v>0</v>
      </c>
      <c r="F854">
        <v>0</v>
      </c>
      <c r="G854">
        <v>0</v>
      </c>
      <c r="H854">
        <v>0</v>
      </c>
      <c r="I854">
        <v>0</v>
      </c>
      <c r="J854">
        <v>0</v>
      </c>
      <c r="K854">
        <v>0</v>
      </c>
      <c r="L854">
        <v>0</v>
      </c>
      <c r="M854">
        <v>0</v>
      </c>
      <c r="N854">
        <v>0</v>
      </c>
      <c r="O854">
        <v>0</v>
      </c>
      <c r="P854">
        <v>0</v>
      </c>
      <c r="Q854">
        <v>0</v>
      </c>
      <c r="R854">
        <v>0</v>
      </c>
      <c r="S854" t="s">
        <v>10</v>
      </c>
      <c r="T854" t="s">
        <v>10</v>
      </c>
      <c r="U854" t="s">
        <v>92</v>
      </c>
      <c r="V854">
        <v>0</v>
      </c>
      <c r="W854" t="s">
        <v>4485</v>
      </c>
      <c r="X854">
        <v>0</v>
      </c>
      <c r="Y854">
        <v>0</v>
      </c>
      <c r="Z854">
        <v>0</v>
      </c>
    </row>
    <row r="855" spans="1:26" x14ac:dyDescent="0.25">
      <c r="A855" t="s">
        <v>156</v>
      </c>
      <c r="B855">
        <v>2</v>
      </c>
      <c r="C855" t="s">
        <v>1027</v>
      </c>
      <c r="D855" t="s">
        <v>5070</v>
      </c>
      <c r="E855">
        <v>0</v>
      </c>
      <c r="F855">
        <v>0</v>
      </c>
      <c r="G855">
        <v>0</v>
      </c>
      <c r="H855">
        <v>0</v>
      </c>
      <c r="I855">
        <v>0</v>
      </c>
      <c r="J855">
        <v>0</v>
      </c>
      <c r="K855">
        <v>0</v>
      </c>
      <c r="L855">
        <v>0</v>
      </c>
      <c r="M855">
        <v>0</v>
      </c>
      <c r="N855">
        <v>0</v>
      </c>
      <c r="O855">
        <v>0</v>
      </c>
      <c r="P855">
        <v>0</v>
      </c>
      <c r="Q855">
        <v>0</v>
      </c>
      <c r="R855">
        <v>0</v>
      </c>
      <c r="S855" t="s">
        <v>10</v>
      </c>
      <c r="T855" t="s">
        <v>10</v>
      </c>
      <c r="U855" t="s">
        <v>92</v>
      </c>
      <c r="V855">
        <v>0</v>
      </c>
      <c r="W855" t="s">
        <v>4485</v>
      </c>
      <c r="X855">
        <v>0</v>
      </c>
      <c r="Y855">
        <v>0</v>
      </c>
      <c r="Z855">
        <v>0</v>
      </c>
    </row>
    <row r="856" spans="1:26" x14ac:dyDescent="0.25">
      <c r="A856" t="s">
        <v>156</v>
      </c>
      <c r="B856">
        <v>2</v>
      </c>
      <c r="C856" t="s">
        <v>1028</v>
      </c>
      <c r="D856" t="s">
        <v>5070</v>
      </c>
      <c r="E856">
        <v>0</v>
      </c>
      <c r="F856">
        <v>0</v>
      </c>
      <c r="G856">
        <v>0</v>
      </c>
      <c r="H856">
        <v>0</v>
      </c>
      <c r="I856">
        <v>0</v>
      </c>
      <c r="J856">
        <v>0</v>
      </c>
      <c r="K856">
        <v>0</v>
      </c>
      <c r="L856">
        <v>0</v>
      </c>
      <c r="M856">
        <v>0</v>
      </c>
      <c r="N856">
        <v>0</v>
      </c>
      <c r="O856">
        <v>0</v>
      </c>
      <c r="P856">
        <v>0</v>
      </c>
      <c r="Q856">
        <v>0</v>
      </c>
      <c r="R856">
        <v>0</v>
      </c>
      <c r="S856" t="s">
        <v>10</v>
      </c>
      <c r="T856" t="s">
        <v>10</v>
      </c>
      <c r="U856" t="s">
        <v>92</v>
      </c>
      <c r="V856">
        <v>0</v>
      </c>
      <c r="W856" t="s">
        <v>4485</v>
      </c>
      <c r="X856">
        <v>0</v>
      </c>
      <c r="Y856">
        <v>0</v>
      </c>
      <c r="Z856">
        <v>0</v>
      </c>
    </row>
    <row r="857" spans="1:26" x14ac:dyDescent="0.25">
      <c r="A857" t="s">
        <v>156</v>
      </c>
      <c r="B857">
        <v>2</v>
      </c>
      <c r="C857" t="s">
        <v>1029</v>
      </c>
      <c r="D857" t="s">
        <v>5070</v>
      </c>
      <c r="E857">
        <v>0</v>
      </c>
      <c r="F857">
        <v>0</v>
      </c>
      <c r="G857">
        <v>0</v>
      </c>
      <c r="H857">
        <v>0</v>
      </c>
      <c r="I857">
        <v>0</v>
      </c>
      <c r="J857">
        <v>0</v>
      </c>
      <c r="K857">
        <v>0</v>
      </c>
      <c r="L857">
        <v>0</v>
      </c>
      <c r="M857">
        <v>0</v>
      </c>
      <c r="N857">
        <v>0</v>
      </c>
      <c r="O857">
        <v>0</v>
      </c>
      <c r="P857">
        <v>0</v>
      </c>
      <c r="Q857">
        <v>0</v>
      </c>
      <c r="R857">
        <v>0</v>
      </c>
      <c r="S857" t="s">
        <v>10</v>
      </c>
      <c r="T857" t="s">
        <v>10</v>
      </c>
      <c r="U857" t="s">
        <v>92</v>
      </c>
      <c r="V857">
        <v>0</v>
      </c>
      <c r="W857" t="s">
        <v>4485</v>
      </c>
      <c r="X857">
        <v>0</v>
      </c>
      <c r="Y857">
        <v>0</v>
      </c>
      <c r="Z857">
        <v>0</v>
      </c>
    </row>
    <row r="858" spans="1:26" x14ac:dyDescent="0.25">
      <c r="A858" t="s">
        <v>156</v>
      </c>
      <c r="B858">
        <v>2</v>
      </c>
      <c r="C858" t="s">
        <v>1030</v>
      </c>
      <c r="D858" t="s">
        <v>5070</v>
      </c>
      <c r="E858">
        <v>0</v>
      </c>
      <c r="F858">
        <v>0</v>
      </c>
      <c r="G858">
        <v>0</v>
      </c>
      <c r="H858">
        <v>0</v>
      </c>
      <c r="I858">
        <v>0</v>
      </c>
      <c r="J858">
        <v>0</v>
      </c>
      <c r="K858">
        <v>0</v>
      </c>
      <c r="L858">
        <v>0</v>
      </c>
      <c r="M858">
        <v>0</v>
      </c>
      <c r="N858">
        <v>0</v>
      </c>
      <c r="O858">
        <v>0</v>
      </c>
      <c r="P858">
        <v>0</v>
      </c>
      <c r="Q858">
        <v>0</v>
      </c>
      <c r="R858">
        <v>0</v>
      </c>
      <c r="S858" t="s">
        <v>10</v>
      </c>
      <c r="T858" t="s">
        <v>10</v>
      </c>
      <c r="U858" t="s">
        <v>92</v>
      </c>
      <c r="V858">
        <v>0</v>
      </c>
      <c r="W858" t="s">
        <v>4485</v>
      </c>
      <c r="X858">
        <v>0</v>
      </c>
      <c r="Y858">
        <v>0</v>
      </c>
      <c r="Z858">
        <v>0</v>
      </c>
    </row>
    <row r="859" spans="1:26" x14ac:dyDescent="0.25">
      <c r="A859" t="s">
        <v>156</v>
      </c>
      <c r="B859">
        <v>2</v>
      </c>
      <c r="C859" t="s">
        <v>1031</v>
      </c>
      <c r="D859" t="s">
        <v>5070</v>
      </c>
      <c r="E859">
        <v>0</v>
      </c>
      <c r="F859">
        <v>0</v>
      </c>
      <c r="G859">
        <v>0</v>
      </c>
      <c r="H859">
        <v>0</v>
      </c>
      <c r="I859">
        <v>0</v>
      </c>
      <c r="J859">
        <v>0</v>
      </c>
      <c r="K859">
        <v>0</v>
      </c>
      <c r="L859">
        <v>0</v>
      </c>
      <c r="M859">
        <v>0</v>
      </c>
      <c r="N859">
        <v>0</v>
      </c>
      <c r="O859">
        <v>0</v>
      </c>
      <c r="P859">
        <v>0</v>
      </c>
      <c r="Q859">
        <v>0</v>
      </c>
      <c r="R859">
        <v>0</v>
      </c>
      <c r="S859" t="s">
        <v>10</v>
      </c>
      <c r="T859" t="s">
        <v>10</v>
      </c>
      <c r="U859" t="s">
        <v>92</v>
      </c>
      <c r="V859">
        <v>0</v>
      </c>
      <c r="W859" t="s">
        <v>4485</v>
      </c>
      <c r="X859">
        <v>0</v>
      </c>
      <c r="Y859">
        <v>0</v>
      </c>
      <c r="Z859">
        <v>0</v>
      </c>
    </row>
    <row r="860" spans="1:26" x14ac:dyDescent="0.25">
      <c r="A860" t="s">
        <v>156</v>
      </c>
      <c r="B860">
        <v>2</v>
      </c>
      <c r="C860" t="s">
        <v>1032</v>
      </c>
      <c r="D860" t="s">
        <v>5070</v>
      </c>
      <c r="E860">
        <v>0</v>
      </c>
      <c r="F860">
        <v>0</v>
      </c>
      <c r="G860">
        <v>0</v>
      </c>
      <c r="H860">
        <v>0</v>
      </c>
      <c r="I860">
        <v>0</v>
      </c>
      <c r="J860">
        <v>0</v>
      </c>
      <c r="K860">
        <v>0</v>
      </c>
      <c r="L860">
        <v>0</v>
      </c>
      <c r="M860">
        <v>0</v>
      </c>
      <c r="N860">
        <v>0</v>
      </c>
      <c r="O860">
        <v>0</v>
      </c>
      <c r="P860">
        <v>0</v>
      </c>
      <c r="Q860">
        <v>0</v>
      </c>
      <c r="R860">
        <v>0</v>
      </c>
      <c r="S860" t="s">
        <v>10</v>
      </c>
      <c r="T860" t="s">
        <v>10</v>
      </c>
      <c r="U860" t="s">
        <v>92</v>
      </c>
      <c r="V860">
        <v>0</v>
      </c>
      <c r="W860" t="s">
        <v>4485</v>
      </c>
      <c r="X860">
        <v>0</v>
      </c>
      <c r="Y860">
        <v>0</v>
      </c>
      <c r="Z860">
        <v>0</v>
      </c>
    </row>
    <row r="861" spans="1:26" x14ac:dyDescent="0.25">
      <c r="A861" t="s">
        <v>156</v>
      </c>
      <c r="B861">
        <v>2</v>
      </c>
      <c r="C861" t="s">
        <v>1033</v>
      </c>
      <c r="D861" t="s">
        <v>5070</v>
      </c>
      <c r="E861">
        <v>0</v>
      </c>
      <c r="F861">
        <v>0</v>
      </c>
      <c r="G861">
        <v>0</v>
      </c>
      <c r="H861">
        <v>0</v>
      </c>
      <c r="I861">
        <v>0</v>
      </c>
      <c r="J861">
        <v>0</v>
      </c>
      <c r="K861">
        <v>0</v>
      </c>
      <c r="L861">
        <v>0</v>
      </c>
      <c r="M861">
        <v>0</v>
      </c>
      <c r="N861">
        <v>0</v>
      </c>
      <c r="O861">
        <v>0</v>
      </c>
      <c r="P861">
        <v>0</v>
      </c>
      <c r="Q861">
        <v>0</v>
      </c>
      <c r="R861">
        <v>0</v>
      </c>
      <c r="S861" t="s">
        <v>7</v>
      </c>
      <c r="T861" t="s">
        <v>7</v>
      </c>
      <c r="U861" t="s">
        <v>70</v>
      </c>
      <c r="V861">
        <v>6</v>
      </c>
      <c r="W861" t="s">
        <v>4486</v>
      </c>
      <c r="X861">
        <v>0</v>
      </c>
      <c r="Y861">
        <v>3.05</v>
      </c>
      <c r="Z861">
        <v>3.05</v>
      </c>
    </row>
    <row r="862" spans="1:26" x14ac:dyDescent="0.25">
      <c r="A862" t="s">
        <v>156</v>
      </c>
      <c r="B862">
        <v>2</v>
      </c>
      <c r="C862" t="s">
        <v>1034</v>
      </c>
      <c r="D862" t="s">
        <v>5070</v>
      </c>
      <c r="E862">
        <v>0</v>
      </c>
      <c r="F862">
        <v>0</v>
      </c>
      <c r="G862">
        <v>0</v>
      </c>
      <c r="H862">
        <v>0</v>
      </c>
      <c r="I862">
        <v>0</v>
      </c>
      <c r="J862">
        <v>0</v>
      </c>
      <c r="K862">
        <v>0</v>
      </c>
      <c r="L862">
        <v>0</v>
      </c>
      <c r="M862">
        <v>0</v>
      </c>
      <c r="N862">
        <v>0</v>
      </c>
      <c r="O862">
        <v>0</v>
      </c>
      <c r="P862">
        <v>0</v>
      </c>
      <c r="Q862">
        <v>0</v>
      </c>
      <c r="R862">
        <v>0</v>
      </c>
      <c r="S862" t="s">
        <v>7</v>
      </c>
      <c r="T862" t="s">
        <v>7</v>
      </c>
      <c r="U862" t="s">
        <v>70</v>
      </c>
      <c r="V862">
        <v>6</v>
      </c>
      <c r="W862" t="s">
        <v>4486</v>
      </c>
      <c r="X862">
        <v>0</v>
      </c>
      <c r="Y862">
        <v>3.7770000000000001</v>
      </c>
      <c r="Z862">
        <v>3.7770000000000001</v>
      </c>
    </row>
    <row r="863" spans="1:26" x14ac:dyDescent="0.25">
      <c r="A863" t="s">
        <v>156</v>
      </c>
      <c r="B863">
        <v>2</v>
      </c>
      <c r="C863" t="s">
        <v>1035</v>
      </c>
      <c r="D863" t="s">
        <v>5070</v>
      </c>
      <c r="E863">
        <v>0</v>
      </c>
      <c r="F863">
        <v>0</v>
      </c>
      <c r="G863">
        <v>0</v>
      </c>
      <c r="H863">
        <v>0</v>
      </c>
      <c r="I863">
        <v>0</v>
      </c>
      <c r="J863">
        <v>0</v>
      </c>
      <c r="K863">
        <v>0</v>
      </c>
      <c r="L863">
        <v>0</v>
      </c>
      <c r="M863">
        <v>0</v>
      </c>
      <c r="N863">
        <v>0</v>
      </c>
      <c r="O863">
        <v>0</v>
      </c>
      <c r="P863">
        <v>0</v>
      </c>
      <c r="Q863">
        <v>0</v>
      </c>
      <c r="R863">
        <v>0</v>
      </c>
      <c r="S863" t="s">
        <v>7</v>
      </c>
      <c r="T863" t="s">
        <v>7</v>
      </c>
      <c r="U863" t="s">
        <v>70</v>
      </c>
      <c r="V863">
        <v>6</v>
      </c>
      <c r="W863" t="s">
        <v>4486</v>
      </c>
      <c r="X863">
        <v>0</v>
      </c>
      <c r="Y863">
        <v>3.13</v>
      </c>
      <c r="Z863">
        <v>3.13</v>
      </c>
    </row>
    <row r="864" spans="1:26" x14ac:dyDescent="0.25">
      <c r="A864" t="s">
        <v>156</v>
      </c>
      <c r="B864">
        <v>2</v>
      </c>
      <c r="C864" t="s">
        <v>1036</v>
      </c>
      <c r="D864" t="s">
        <v>5070</v>
      </c>
      <c r="E864">
        <v>0</v>
      </c>
      <c r="F864">
        <v>0</v>
      </c>
      <c r="G864">
        <v>0</v>
      </c>
      <c r="H864">
        <v>0</v>
      </c>
      <c r="I864">
        <v>0</v>
      </c>
      <c r="J864">
        <v>0</v>
      </c>
      <c r="K864">
        <v>0</v>
      </c>
      <c r="L864">
        <v>0</v>
      </c>
      <c r="M864">
        <v>0</v>
      </c>
      <c r="N864">
        <v>0</v>
      </c>
      <c r="O864">
        <v>0</v>
      </c>
      <c r="P864">
        <v>0</v>
      </c>
      <c r="Q864">
        <v>0</v>
      </c>
      <c r="R864">
        <v>0</v>
      </c>
      <c r="S864" t="s">
        <v>7</v>
      </c>
      <c r="T864" t="s">
        <v>7</v>
      </c>
      <c r="U864" t="s">
        <v>70</v>
      </c>
      <c r="V864">
        <v>6</v>
      </c>
      <c r="W864" t="s">
        <v>4486</v>
      </c>
      <c r="X864">
        <v>0</v>
      </c>
      <c r="Y864">
        <v>4.1289999999999996</v>
      </c>
      <c r="Z864">
        <v>4.1289999999999996</v>
      </c>
    </row>
    <row r="865" spans="1:26" x14ac:dyDescent="0.25">
      <c r="A865" t="s">
        <v>156</v>
      </c>
      <c r="B865">
        <v>2</v>
      </c>
      <c r="C865" t="s">
        <v>1037</v>
      </c>
      <c r="D865" t="s">
        <v>5070</v>
      </c>
      <c r="E865">
        <v>0</v>
      </c>
      <c r="F865">
        <v>0</v>
      </c>
      <c r="G865">
        <v>0</v>
      </c>
      <c r="H865">
        <v>0</v>
      </c>
      <c r="I865">
        <v>0</v>
      </c>
      <c r="J865">
        <v>0</v>
      </c>
      <c r="K865">
        <v>0</v>
      </c>
      <c r="L865">
        <v>0</v>
      </c>
      <c r="M865">
        <v>0</v>
      </c>
      <c r="N865">
        <v>0</v>
      </c>
      <c r="O865">
        <v>0</v>
      </c>
      <c r="P865">
        <v>0</v>
      </c>
      <c r="Q865">
        <v>0</v>
      </c>
      <c r="R865">
        <v>0</v>
      </c>
      <c r="S865" t="s">
        <v>7</v>
      </c>
      <c r="T865" t="s">
        <v>7</v>
      </c>
      <c r="U865" t="s">
        <v>70</v>
      </c>
      <c r="V865">
        <v>6</v>
      </c>
      <c r="W865" t="s">
        <v>4486</v>
      </c>
      <c r="X865">
        <v>0</v>
      </c>
      <c r="Y865">
        <v>4.5309999999999997</v>
      </c>
      <c r="Z865">
        <v>4.5309999999999997</v>
      </c>
    </row>
    <row r="866" spans="1:26" x14ac:dyDescent="0.25">
      <c r="A866" t="s">
        <v>156</v>
      </c>
      <c r="B866">
        <v>2</v>
      </c>
      <c r="C866" t="s">
        <v>1038</v>
      </c>
      <c r="D866" t="s">
        <v>5070</v>
      </c>
      <c r="E866">
        <v>39</v>
      </c>
      <c r="F866">
        <v>36</v>
      </c>
      <c r="G866">
        <v>38</v>
      </c>
      <c r="H866">
        <v>41</v>
      </c>
      <c r="I866">
        <v>35</v>
      </c>
      <c r="J866">
        <v>38</v>
      </c>
      <c r="K866">
        <v>0</v>
      </c>
      <c r="L866">
        <v>0</v>
      </c>
      <c r="M866">
        <v>0</v>
      </c>
      <c r="N866">
        <v>0</v>
      </c>
      <c r="O866">
        <v>0</v>
      </c>
      <c r="P866">
        <v>0</v>
      </c>
      <c r="Q866">
        <v>3.7833333333333337</v>
      </c>
      <c r="R866">
        <v>4.980077333333333</v>
      </c>
      <c r="S866" t="s">
        <v>5</v>
      </c>
      <c r="T866" t="s">
        <v>78</v>
      </c>
      <c r="U866" t="s">
        <v>70</v>
      </c>
      <c r="V866">
        <v>5</v>
      </c>
      <c r="W866" t="s">
        <v>4486</v>
      </c>
      <c r="X866">
        <v>0.99601546666666663</v>
      </c>
      <c r="Y866">
        <v>0</v>
      </c>
      <c r="Z866">
        <v>4.980077333333333</v>
      </c>
    </row>
    <row r="867" spans="1:26" x14ac:dyDescent="0.25">
      <c r="A867" t="s">
        <v>156</v>
      </c>
      <c r="B867">
        <v>2</v>
      </c>
      <c r="C867" t="s">
        <v>1039</v>
      </c>
      <c r="D867" t="s">
        <v>5070</v>
      </c>
      <c r="E867">
        <v>0</v>
      </c>
      <c r="F867">
        <v>0</v>
      </c>
      <c r="G867">
        <v>0</v>
      </c>
      <c r="H867">
        <v>0</v>
      </c>
      <c r="I867">
        <v>0</v>
      </c>
      <c r="J867">
        <v>0</v>
      </c>
      <c r="K867">
        <v>0</v>
      </c>
      <c r="L867">
        <v>0</v>
      </c>
      <c r="M867">
        <v>0</v>
      </c>
      <c r="N867">
        <v>0</v>
      </c>
      <c r="O867">
        <v>0</v>
      </c>
      <c r="P867">
        <v>0</v>
      </c>
      <c r="Q867">
        <v>0</v>
      </c>
      <c r="R867">
        <v>0</v>
      </c>
      <c r="S867" t="s">
        <v>7</v>
      </c>
      <c r="T867" t="s">
        <v>7</v>
      </c>
      <c r="U867" t="s">
        <v>70</v>
      </c>
      <c r="V867">
        <v>6</v>
      </c>
      <c r="W867" t="s">
        <v>4486</v>
      </c>
      <c r="X867">
        <v>0</v>
      </c>
      <c r="Y867">
        <v>4.8630000000000004</v>
      </c>
      <c r="Z867">
        <v>4.8630000000000004</v>
      </c>
    </row>
    <row r="868" spans="1:26" x14ac:dyDescent="0.25">
      <c r="A868" t="s">
        <v>156</v>
      </c>
      <c r="B868">
        <v>2</v>
      </c>
      <c r="C868" t="s">
        <v>1040</v>
      </c>
      <c r="D868" t="s">
        <v>5070</v>
      </c>
      <c r="E868">
        <v>0</v>
      </c>
      <c r="F868">
        <v>0</v>
      </c>
      <c r="G868">
        <v>0</v>
      </c>
      <c r="H868">
        <v>0</v>
      </c>
      <c r="I868">
        <v>0</v>
      </c>
      <c r="J868">
        <v>0</v>
      </c>
      <c r="K868">
        <v>0</v>
      </c>
      <c r="L868">
        <v>0</v>
      </c>
      <c r="M868">
        <v>0</v>
      </c>
      <c r="N868">
        <v>0</v>
      </c>
      <c r="O868">
        <v>0</v>
      </c>
      <c r="P868">
        <v>0</v>
      </c>
      <c r="Q868">
        <v>0</v>
      </c>
      <c r="R868">
        <v>0</v>
      </c>
      <c r="S868" t="s">
        <v>7</v>
      </c>
      <c r="T868" t="s">
        <v>7</v>
      </c>
      <c r="U868" t="s">
        <v>70</v>
      </c>
      <c r="V868">
        <v>6</v>
      </c>
      <c r="W868" t="s">
        <v>4486</v>
      </c>
      <c r="X868">
        <v>0</v>
      </c>
      <c r="Y868">
        <v>2.9460000000000002</v>
      </c>
      <c r="Z868">
        <v>2.9460000000000002</v>
      </c>
    </row>
    <row r="869" spans="1:26" x14ac:dyDescent="0.25">
      <c r="A869" t="s">
        <v>156</v>
      </c>
      <c r="B869">
        <v>2</v>
      </c>
      <c r="C869" t="s">
        <v>1041</v>
      </c>
      <c r="D869" t="s">
        <v>5070</v>
      </c>
      <c r="E869">
        <v>0</v>
      </c>
      <c r="F869">
        <v>0</v>
      </c>
      <c r="G869">
        <v>0</v>
      </c>
      <c r="H869">
        <v>0</v>
      </c>
      <c r="I869">
        <v>0</v>
      </c>
      <c r="J869">
        <v>0</v>
      </c>
      <c r="K869">
        <v>0</v>
      </c>
      <c r="L869">
        <v>0</v>
      </c>
      <c r="M869">
        <v>0</v>
      </c>
      <c r="N869">
        <v>0</v>
      </c>
      <c r="O869">
        <v>0</v>
      </c>
      <c r="P869">
        <v>0</v>
      </c>
      <c r="Q869">
        <v>0</v>
      </c>
      <c r="R869">
        <v>0</v>
      </c>
      <c r="S869" t="s">
        <v>7</v>
      </c>
      <c r="T869" t="s">
        <v>7</v>
      </c>
      <c r="U869" t="s">
        <v>70</v>
      </c>
      <c r="V869">
        <v>12</v>
      </c>
      <c r="W869" t="s">
        <v>4486</v>
      </c>
      <c r="X869">
        <v>0</v>
      </c>
      <c r="Y869">
        <v>11.656000000000001</v>
      </c>
      <c r="Z869">
        <v>11.656000000000001</v>
      </c>
    </row>
    <row r="870" spans="1:26" x14ac:dyDescent="0.25">
      <c r="A870" t="s">
        <v>156</v>
      </c>
      <c r="B870">
        <v>2</v>
      </c>
      <c r="C870" t="s">
        <v>1042</v>
      </c>
      <c r="D870" t="s">
        <v>5070</v>
      </c>
      <c r="E870">
        <v>0</v>
      </c>
      <c r="F870">
        <v>0</v>
      </c>
      <c r="G870">
        <v>0</v>
      </c>
      <c r="H870">
        <v>0</v>
      </c>
      <c r="I870">
        <v>0</v>
      </c>
      <c r="J870">
        <v>0</v>
      </c>
      <c r="K870">
        <v>0</v>
      </c>
      <c r="L870">
        <v>0</v>
      </c>
      <c r="M870">
        <v>0</v>
      </c>
      <c r="N870">
        <v>0</v>
      </c>
      <c r="O870">
        <v>0</v>
      </c>
      <c r="P870">
        <v>0</v>
      </c>
      <c r="Q870">
        <v>0</v>
      </c>
      <c r="R870">
        <v>0</v>
      </c>
      <c r="S870" t="s">
        <v>7</v>
      </c>
      <c r="T870" t="s">
        <v>110</v>
      </c>
      <c r="U870" t="s">
        <v>70</v>
      </c>
      <c r="V870">
        <v>6</v>
      </c>
      <c r="W870" t="s">
        <v>4486</v>
      </c>
      <c r="X870">
        <v>0</v>
      </c>
      <c r="Y870">
        <v>4.8449999999999998</v>
      </c>
      <c r="Z870">
        <v>4.8449999999999998</v>
      </c>
    </row>
    <row r="871" spans="1:26" x14ac:dyDescent="0.25">
      <c r="A871" t="s">
        <v>156</v>
      </c>
      <c r="B871">
        <v>2</v>
      </c>
      <c r="C871" t="s">
        <v>1043</v>
      </c>
      <c r="D871" t="s">
        <v>5070</v>
      </c>
      <c r="E871">
        <v>0</v>
      </c>
      <c r="F871">
        <v>0</v>
      </c>
      <c r="G871">
        <v>0</v>
      </c>
      <c r="H871">
        <v>0</v>
      </c>
      <c r="I871">
        <v>0</v>
      </c>
      <c r="J871">
        <v>0</v>
      </c>
      <c r="K871">
        <v>0</v>
      </c>
      <c r="L871">
        <v>0</v>
      </c>
      <c r="M871">
        <v>0</v>
      </c>
      <c r="N871">
        <v>0</v>
      </c>
      <c r="O871">
        <v>0</v>
      </c>
      <c r="P871">
        <v>0</v>
      </c>
      <c r="Q871">
        <v>0</v>
      </c>
      <c r="R871">
        <v>0</v>
      </c>
      <c r="S871" t="s">
        <v>7</v>
      </c>
      <c r="T871" t="s">
        <v>7</v>
      </c>
      <c r="U871" t="s">
        <v>70</v>
      </c>
      <c r="V871">
        <v>14.5</v>
      </c>
      <c r="W871" t="s">
        <v>4486</v>
      </c>
      <c r="X871">
        <v>0</v>
      </c>
      <c r="Y871">
        <v>13.661</v>
      </c>
      <c r="Z871">
        <v>13.661</v>
      </c>
    </row>
    <row r="872" spans="1:26" x14ac:dyDescent="0.25">
      <c r="A872" t="s">
        <v>156</v>
      </c>
      <c r="B872">
        <v>2</v>
      </c>
      <c r="C872" t="s">
        <v>1044</v>
      </c>
      <c r="D872" t="s">
        <v>5070</v>
      </c>
      <c r="E872">
        <v>58</v>
      </c>
      <c r="F872">
        <v>53</v>
      </c>
      <c r="G872">
        <v>38</v>
      </c>
      <c r="H872">
        <v>60</v>
      </c>
      <c r="I872">
        <v>45</v>
      </c>
      <c r="J872">
        <v>37</v>
      </c>
      <c r="K872">
        <v>0</v>
      </c>
      <c r="L872">
        <v>0</v>
      </c>
      <c r="M872">
        <v>0</v>
      </c>
      <c r="N872">
        <v>0</v>
      </c>
      <c r="O872">
        <v>0</v>
      </c>
      <c r="P872">
        <v>0</v>
      </c>
      <c r="Q872">
        <v>4.8499999999999996</v>
      </c>
      <c r="R872">
        <v>6.3841520000000003</v>
      </c>
      <c r="S872" t="s">
        <v>6</v>
      </c>
      <c r="T872" t="s">
        <v>3</v>
      </c>
      <c r="U872" t="s">
        <v>70</v>
      </c>
      <c r="V872">
        <v>20</v>
      </c>
      <c r="W872" t="s">
        <v>4487</v>
      </c>
      <c r="X872">
        <v>0.31920760000000004</v>
      </c>
      <c r="Y872">
        <v>0</v>
      </c>
      <c r="Z872">
        <v>6.3841520000000003</v>
      </c>
    </row>
    <row r="873" spans="1:26" x14ac:dyDescent="0.25">
      <c r="A873" t="s">
        <v>156</v>
      </c>
      <c r="B873">
        <v>2</v>
      </c>
      <c r="C873" t="s">
        <v>1045</v>
      </c>
      <c r="D873" t="s">
        <v>5070</v>
      </c>
      <c r="E873">
        <v>60</v>
      </c>
      <c r="F873">
        <v>47</v>
      </c>
      <c r="G873">
        <v>35</v>
      </c>
      <c r="H873">
        <v>62</v>
      </c>
      <c r="I873">
        <v>53</v>
      </c>
      <c r="J873">
        <v>36</v>
      </c>
      <c r="K873">
        <v>0</v>
      </c>
      <c r="L873">
        <v>0</v>
      </c>
      <c r="M873">
        <v>0</v>
      </c>
      <c r="N873">
        <v>0</v>
      </c>
      <c r="O873">
        <v>0</v>
      </c>
      <c r="P873">
        <v>0</v>
      </c>
      <c r="Q873">
        <v>4.8833333333333337</v>
      </c>
      <c r="R873">
        <v>6.4280293333333329</v>
      </c>
      <c r="S873" t="s">
        <v>6</v>
      </c>
      <c r="T873" t="s">
        <v>3</v>
      </c>
      <c r="U873" t="s">
        <v>70</v>
      </c>
      <c r="V873">
        <v>20</v>
      </c>
      <c r="W873" t="s">
        <v>4487</v>
      </c>
      <c r="X873">
        <v>0.32140146666666664</v>
      </c>
      <c r="Y873">
        <v>0</v>
      </c>
      <c r="Z873">
        <v>6.4280293333333329</v>
      </c>
    </row>
    <row r="874" spans="1:26" x14ac:dyDescent="0.25">
      <c r="A874" t="s">
        <v>156</v>
      </c>
      <c r="B874">
        <v>2</v>
      </c>
      <c r="C874" t="s">
        <v>1046</v>
      </c>
      <c r="D874" t="s">
        <v>5070</v>
      </c>
      <c r="E874">
        <v>85</v>
      </c>
      <c r="F874">
        <v>80</v>
      </c>
      <c r="G874">
        <v>87</v>
      </c>
      <c r="H874">
        <v>85</v>
      </c>
      <c r="I874">
        <v>73</v>
      </c>
      <c r="J874">
        <v>91</v>
      </c>
      <c r="K874">
        <v>0</v>
      </c>
      <c r="L874">
        <v>0</v>
      </c>
      <c r="M874">
        <v>0</v>
      </c>
      <c r="N874">
        <v>0</v>
      </c>
      <c r="O874">
        <v>0</v>
      </c>
      <c r="P874">
        <v>0</v>
      </c>
      <c r="Q874">
        <v>8.35</v>
      </c>
      <c r="R874">
        <v>10.991271999999999</v>
      </c>
      <c r="S874" t="s">
        <v>6</v>
      </c>
      <c r="T874" t="s">
        <v>3</v>
      </c>
      <c r="U874" t="s">
        <v>70</v>
      </c>
      <c r="V874">
        <v>20</v>
      </c>
      <c r="W874" t="s">
        <v>4487</v>
      </c>
      <c r="X874">
        <v>0.54956359999999993</v>
      </c>
      <c r="Y874">
        <v>0</v>
      </c>
      <c r="Z874">
        <v>10.991272</v>
      </c>
    </row>
    <row r="875" spans="1:26" x14ac:dyDescent="0.25">
      <c r="A875" t="s">
        <v>156</v>
      </c>
      <c r="B875">
        <v>2</v>
      </c>
      <c r="C875" t="s">
        <v>1047</v>
      </c>
      <c r="D875" t="s">
        <v>5070</v>
      </c>
      <c r="E875">
        <v>86</v>
      </c>
      <c r="F875">
        <v>75</v>
      </c>
      <c r="G875">
        <v>76</v>
      </c>
      <c r="H875">
        <v>85</v>
      </c>
      <c r="I875">
        <v>76</v>
      </c>
      <c r="J875">
        <v>76</v>
      </c>
      <c r="K875">
        <v>0</v>
      </c>
      <c r="L875">
        <v>0</v>
      </c>
      <c r="M875">
        <v>0</v>
      </c>
      <c r="N875">
        <v>0</v>
      </c>
      <c r="O875">
        <v>0</v>
      </c>
      <c r="P875">
        <v>0</v>
      </c>
      <c r="Q875">
        <v>7.9</v>
      </c>
      <c r="R875">
        <v>10.398928</v>
      </c>
      <c r="S875" t="s">
        <v>6</v>
      </c>
      <c r="T875" t="s">
        <v>3</v>
      </c>
      <c r="U875" t="s">
        <v>70</v>
      </c>
      <c r="V875">
        <v>20</v>
      </c>
      <c r="W875" t="s">
        <v>4487</v>
      </c>
      <c r="X875">
        <v>0.51994640000000003</v>
      </c>
      <c r="Y875">
        <v>0</v>
      </c>
      <c r="Z875">
        <v>10.398928</v>
      </c>
    </row>
    <row r="876" spans="1:26" x14ac:dyDescent="0.25">
      <c r="A876" t="s">
        <v>156</v>
      </c>
      <c r="B876">
        <v>2</v>
      </c>
      <c r="C876" t="s">
        <v>1048</v>
      </c>
      <c r="D876" t="s">
        <v>5070</v>
      </c>
      <c r="E876">
        <v>0</v>
      </c>
      <c r="F876">
        <v>0</v>
      </c>
      <c r="G876">
        <v>0</v>
      </c>
      <c r="H876">
        <v>0</v>
      </c>
      <c r="I876">
        <v>0</v>
      </c>
      <c r="J876">
        <v>0</v>
      </c>
      <c r="K876">
        <v>0</v>
      </c>
      <c r="L876">
        <v>0</v>
      </c>
      <c r="M876">
        <v>0</v>
      </c>
      <c r="N876">
        <v>0</v>
      </c>
      <c r="O876">
        <v>0</v>
      </c>
      <c r="P876">
        <v>0</v>
      </c>
      <c r="Q876">
        <v>0</v>
      </c>
      <c r="R876">
        <v>0</v>
      </c>
      <c r="S876" t="s">
        <v>10</v>
      </c>
      <c r="T876" t="s">
        <v>10</v>
      </c>
      <c r="U876" t="s">
        <v>92</v>
      </c>
      <c r="V876">
        <v>0</v>
      </c>
      <c r="W876" t="s">
        <v>4487</v>
      </c>
      <c r="X876">
        <v>0</v>
      </c>
      <c r="Y876">
        <v>0</v>
      </c>
      <c r="Z876">
        <v>0</v>
      </c>
    </row>
    <row r="877" spans="1:26" x14ac:dyDescent="0.25">
      <c r="A877" t="s">
        <v>156</v>
      </c>
      <c r="B877">
        <v>2</v>
      </c>
      <c r="C877" t="s">
        <v>1049</v>
      </c>
      <c r="D877" t="s">
        <v>5070</v>
      </c>
      <c r="E877">
        <v>0</v>
      </c>
      <c r="F877">
        <v>0</v>
      </c>
      <c r="G877">
        <v>0</v>
      </c>
      <c r="H877">
        <v>0</v>
      </c>
      <c r="I877">
        <v>0</v>
      </c>
      <c r="J877">
        <v>0</v>
      </c>
      <c r="K877">
        <v>0</v>
      </c>
      <c r="L877">
        <v>0</v>
      </c>
      <c r="M877">
        <v>0</v>
      </c>
      <c r="N877">
        <v>0</v>
      </c>
      <c r="O877">
        <v>0</v>
      </c>
      <c r="P877">
        <v>0</v>
      </c>
      <c r="Q877">
        <v>0</v>
      </c>
      <c r="R877">
        <v>0</v>
      </c>
      <c r="S877" t="s">
        <v>10</v>
      </c>
      <c r="T877" t="s">
        <v>10</v>
      </c>
      <c r="U877" t="s">
        <v>92</v>
      </c>
      <c r="V877">
        <v>0</v>
      </c>
      <c r="W877" t="s">
        <v>4487</v>
      </c>
      <c r="X877">
        <v>0</v>
      </c>
      <c r="Y877">
        <v>0</v>
      </c>
      <c r="Z877">
        <v>0</v>
      </c>
    </row>
    <row r="878" spans="1:26" x14ac:dyDescent="0.25">
      <c r="A878" t="s">
        <v>156</v>
      </c>
      <c r="B878">
        <v>2</v>
      </c>
      <c r="C878" t="s">
        <v>1050</v>
      </c>
      <c r="D878" t="s">
        <v>5070</v>
      </c>
      <c r="E878">
        <v>0</v>
      </c>
      <c r="F878">
        <v>0</v>
      </c>
      <c r="G878">
        <v>0</v>
      </c>
      <c r="H878">
        <v>0</v>
      </c>
      <c r="I878">
        <v>0</v>
      </c>
      <c r="J878">
        <v>0</v>
      </c>
      <c r="K878">
        <v>0</v>
      </c>
      <c r="L878">
        <v>0</v>
      </c>
      <c r="M878">
        <v>0</v>
      </c>
      <c r="N878">
        <v>0</v>
      </c>
      <c r="O878">
        <v>0</v>
      </c>
      <c r="P878">
        <v>0</v>
      </c>
      <c r="Q878">
        <v>0</v>
      </c>
      <c r="R878">
        <v>0</v>
      </c>
      <c r="S878" t="s">
        <v>10</v>
      </c>
      <c r="T878" t="s">
        <v>10</v>
      </c>
      <c r="U878" t="s">
        <v>92</v>
      </c>
      <c r="V878">
        <v>0</v>
      </c>
      <c r="W878" t="s">
        <v>4487</v>
      </c>
      <c r="X878">
        <v>0</v>
      </c>
      <c r="Y878">
        <v>0</v>
      </c>
      <c r="Z878">
        <v>0</v>
      </c>
    </row>
    <row r="879" spans="1:26" x14ac:dyDescent="0.25">
      <c r="A879" t="s">
        <v>156</v>
      </c>
      <c r="B879">
        <v>2</v>
      </c>
      <c r="C879" t="s">
        <v>1051</v>
      </c>
      <c r="D879" t="s">
        <v>5070</v>
      </c>
      <c r="E879">
        <v>0</v>
      </c>
      <c r="F879">
        <v>0</v>
      </c>
      <c r="G879">
        <v>0</v>
      </c>
      <c r="H879">
        <v>0</v>
      </c>
      <c r="I879">
        <v>0</v>
      </c>
      <c r="J879">
        <v>0</v>
      </c>
      <c r="K879">
        <v>0</v>
      </c>
      <c r="L879">
        <v>0</v>
      </c>
      <c r="M879">
        <v>0</v>
      </c>
      <c r="N879">
        <v>0</v>
      </c>
      <c r="O879">
        <v>0</v>
      </c>
      <c r="P879">
        <v>0</v>
      </c>
      <c r="Q879">
        <v>0</v>
      </c>
      <c r="R879">
        <v>0</v>
      </c>
      <c r="S879" t="s">
        <v>10</v>
      </c>
      <c r="T879" t="s">
        <v>10</v>
      </c>
      <c r="U879" t="s">
        <v>92</v>
      </c>
      <c r="V879">
        <v>0</v>
      </c>
      <c r="W879" t="s">
        <v>4487</v>
      </c>
      <c r="X879">
        <v>0</v>
      </c>
      <c r="Y879">
        <v>0</v>
      </c>
      <c r="Z879">
        <v>0</v>
      </c>
    </row>
    <row r="880" spans="1:26" x14ac:dyDescent="0.25">
      <c r="A880" t="s">
        <v>156</v>
      </c>
      <c r="B880">
        <v>2</v>
      </c>
      <c r="C880" t="s">
        <v>1052</v>
      </c>
      <c r="D880" t="s">
        <v>5070</v>
      </c>
      <c r="E880">
        <v>0</v>
      </c>
      <c r="F880">
        <v>0</v>
      </c>
      <c r="G880">
        <v>0</v>
      </c>
      <c r="H880">
        <v>0</v>
      </c>
      <c r="I880">
        <v>0</v>
      </c>
      <c r="J880">
        <v>0</v>
      </c>
      <c r="K880">
        <v>0</v>
      </c>
      <c r="L880">
        <v>0</v>
      </c>
      <c r="M880">
        <v>0</v>
      </c>
      <c r="N880">
        <v>0</v>
      </c>
      <c r="O880">
        <v>0</v>
      </c>
      <c r="P880">
        <v>0</v>
      </c>
      <c r="Q880">
        <v>0</v>
      </c>
      <c r="R880">
        <v>0</v>
      </c>
      <c r="S880" t="s">
        <v>10</v>
      </c>
      <c r="T880" t="s">
        <v>10</v>
      </c>
      <c r="U880" t="s">
        <v>92</v>
      </c>
      <c r="V880">
        <v>0</v>
      </c>
      <c r="W880" t="s">
        <v>4487</v>
      </c>
      <c r="X880">
        <v>0</v>
      </c>
      <c r="Y880">
        <v>0</v>
      </c>
      <c r="Z880">
        <v>0</v>
      </c>
    </row>
    <row r="881" spans="1:26" x14ac:dyDescent="0.25">
      <c r="A881" t="s">
        <v>156</v>
      </c>
      <c r="B881">
        <v>2</v>
      </c>
      <c r="C881" t="s">
        <v>1053</v>
      </c>
      <c r="D881" t="s">
        <v>5070</v>
      </c>
      <c r="E881">
        <v>0</v>
      </c>
      <c r="F881">
        <v>0</v>
      </c>
      <c r="G881">
        <v>0</v>
      </c>
      <c r="H881">
        <v>0</v>
      </c>
      <c r="I881">
        <v>0</v>
      </c>
      <c r="J881">
        <v>0</v>
      </c>
      <c r="K881">
        <v>0</v>
      </c>
      <c r="L881">
        <v>0</v>
      </c>
      <c r="M881">
        <v>0</v>
      </c>
      <c r="N881">
        <v>0</v>
      </c>
      <c r="O881">
        <v>0</v>
      </c>
      <c r="P881">
        <v>0</v>
      </c>
      <c r="Q881">
        <v>0</v>
      </c>
      <c r="R881">
        <v>0</v>
      </c>
      <c r="S881" t="s">
        <v>10</v>
      </c>
      <c r="T881" t="s">
        <v>10</v>
      </c>
      <c r="U881" t="s">
        <v>92</v>
      </c>
      <c r="V881">
        <v>0</v>
      </c>
      <c r="W881" t="s">
        <v>4487</v>
      </c>
      <c r="X881">
        <v>0</v>
      </c>
      <c r="Y881">
        <v>0</v>
      </c>
      <c r="Z881">
        <v>0</v>
      </c>
    </row>
    <row r="882" spans="1:26" x14ac:dyDescent="0.25">
      <c r="A882" t="s">
        <v>156</v>
      </c>
      <c r="B882">
        <v>2</v>
      </c>
      <c r="C882" t="s">
        <v>1054</v>
      </c>
      <c r="D882" t="s">
        <v>5070</v>
      </c>
      <c r="E882">
        <v>0</v>
      </c>
      <c r="F882">
        <v>0</v>
      </c>
      <c r="G882">
        <v>0</v>
      </c>
      <c r="H882">
        <v>0</v>
      </c>
      <c r="I882">
        <v>0</v>
      </c>
      <c r="J882">
        <v>0</v>
      </c>
      <c r="K882">
        <v>0</v>
      </c>
      <c r="L882">
        <v>0</v>
      </c>
      <c r="M882">
        <v>0</v>
      </c>
      <c r="N882">
        <v>0</v>
      </c>
      <c r="O882">
        <v>0</v>
      </c>
      <c r="P882">
        <v>0</v>
      </c>
      <c r="Q882">
        <v>0</v>
      </c>
      <c r="R882">
        <v>0</v>
      </c>
      <c r="S882" t="s">
        <v>10</v>
      </c>
      <c r="T882" t="s">
        <v>10</v>
      </c>
      <c r="U882" t="s">
        <v>92</v>
      </c>
      <c r="V882">
        <v>0</v>
      </c>
      <c r="W882" t="s">
        <v>4487</v>
      </c>
      <c r="X882">
        <v>0</v>
      </c>
      <c r="Y882">
        <v>0</v>
      </c>
      <c r="Z882">
        <v>0</v>
      </c>
    </row>
    <row r="883" spans="1:26" x14ac:dyDescent="0.25">
      <c r="A883" t="s">
        <v>156</v>
      </c>
      <c r="B883">
        <v>2</v>
      </c>
      <c r="C883" t="s">
        <v>1055</v>
      </c>
      <c r="D883" t="s">
        <v>5070</v>
      </c>
      <c r="E883">
        <v>0</v>
      </c>
      <c r="F883">
        <v>0</v>
      </c>
      <c r="G883">
        <v>0</v>
      </c>
      <c r="H883">
        <v>0</v>
      </c>
      <c r="I883">
        <v>0</v>
      </c>
      <c r="J883">
        <v>0</v>
      </c>
      <c r="K883">
        <v>0</v>
      </c>
      <c r="L883">
        <v>0</v>
      </c>
      <c r="M883">
        <v>0</v>
      </c>
      <c r="N883">
        <v>0</v>
      </c>
      <c r="O883">
        <v>0</v>
      </c>
      <c r="P883">
        <v>0</v>
      </c>
      <c r="Q883">
        <v>0</v>
      </c>
      <c r="R883">
        <v>0</v>
      </c>
      <c r="S883" t="s">
        <v>7</v>
      </c>
      <c r="T883" t="s">
        <v>7</v>
      </c>
      <c r="U883" t="s">
        <v>70</v>
      </c>
      <c r="V883">
        <v>9.5</v>
      </c>
      <c r="W883" t="s">
        <v>4488</v>
      </c>
      <c r="X883">
        <v>0</v>
      </c>
      <c r="Y883">
        <v>9.173</v>
      </c>
      <c r="Z883">
        <v>9.173</v>
      </c>
    </row>
    <row r="884" spans="1:26" x14ac:dyDescent="0.25">
      <c r="A884" t="s">
        <v>156</v>
      </c>
      <c r="B884">
        <v>2</v>
      </c>
      <c r="C884" t="s">
        <v>1056</v>
      </c>
      <c r="D884" t="s">
        <v>5070</v>
      </c>
      <c r="E884">
        <v>0</v>
      </c>
      <c r="F884">
        <v>0</v>
      </c>
      <c r="G884">
        <v>0</v>
      </c>
      <c r="H884">
        <v>0</v>
      </c>
      <c r="I884">
        <v>0</v>
      </c>
      <c r="J884">
        <v>0</v>
      </c>
      <c r="K884">
        <v>0</v>
      </c>
      <c r="L884">
        <v>0</v>
      </c>
      <c r="M884">
        <v>0</v>
      </c>
      <c r="N884">
        <v>0</v>
      </c>
      <c r="O884">
        <v>0</v>
      </c>
      <c r="P884">
        <v>0</v>
      </c>
      <c r="Q884">
        <v>0</v>
      </c>
      <c r="R884">
        <v>0</v>
      </c>
      <c r="S884" t="s">
        <v>7</v>
      </c>
      <c r="T884" t="s">
        <v>7</v>
      </c>
      <c r="U884" t="s">
        <v>70</v>
      </c>
      <c r="V884">
        <v>6</v>
      </c>
      <c r="W884" t="s">
        <v>4488</v>
      </c>
      <c r="X884">
        <v>0</v>
      </c>
      <c r="Y884">
        <v>5.7629999999999999</v>
      </c>
      <c r="Z884">
        <v>5.7629999999999999</v>
      </c>
    </row>
    <row r="885" spans="1:26" x14ac:dyDescent="0.25">
      <c r="A885" t="s">
        <v>156</v>
      </c>
      <c r="B885">
        <v>2</v>
      </c>
      <c r="C885" t="s">
        <v>1057</v>
      </c>
      <c r="D885" t="s">
        <v>5070</v>
      </c>
      <c r="E885">
        <v>0</v>
      </c>
      <c r="F885">
        <v>0</v>
      </c>
      <c r="G885">
        <v>0</v>
      </c>
      <c r="H885">
        <v>0</v>
      </c>
      <c r="I885">
        <v>0</v>
      </c>
      <c r="J885">
        <v>0</v>
      </c>
      <c r="K885">
        <v>0</v>
      </c>
      <c r="L885">
        <v>0</v>
      </c>
      <c r="M885">
        <v>0</v>
      </c>
      <c r="N885">
        <v>0</v>
      </c>
      <c r="O885">
        <v>0</v>
      </c>
      <c r="P885">
        <v>0</v>
      </c>
      <c r="Q885">
        <v>0</v>
      </c>
      <c r="R885">
        <v>0</v>
      </c>
      <c r="S885" t="s">
        <v>7</v>
      </c>
      <c r="T885" t="s">
        <v>7</v>
      </c>
      <c r="U885" t="s">
        <v>70</v>
      </c>
      <c r="V885">
        <v>6</v>
      </c>
      <c r="W885" t="s">
        <v>4488</v>
      </c>
      <c r="X885">
        <v>0</v>
      </c>
      <c r="Y885">
        <v>6.0419999999999998</v>
      </c>
      <c r="Z885">
        <v>6.0419999999999998</v>
      </c>
    </row>
    <row r="886" spans="1:26" x14ac:dyDescent="0.25">
      <c r="A886" t="s">
        <v>156</v>
      </c>
      <c r="B886">
        <v>2</v>
      </c>
      <c r="C886" t="s">
        <v>1058</v>
      </c>
      <c r="D886" t="s">
        <v>5070</v>
      </c>
      <c r="E886">
        <v>0</v>
      </c>
      <c r="F886">
        <v>0</v>
      </c>
      <c r="G886">
        <v>0</v>
      </c>
      <c r="H886">
        <v>0</v>
      </c>
      <c r="I886">
        <v>0</v>
      </c>
      <c r="J886">
        <v>0</v>
      </c>
      <c r="K886">
        <v>0</v>
      </c>
      <c r="L886">
        <v>0</v>
      </c>
      <c r="M886">
        <v>0</v>
      </c>
      <c r="N886">
        <v>0</v>
      </c>
      <c r="O886">
        <v>0</v>
      </c>
      <c r="P886">
        <v>0</v>
      </c>
      <c r="Q886">
        <v>0</v>
      </c>
      <c r="R886">
        <v>0</v>
      </c>
      <c r="S886" t="s">
        <v>7</v>
      </c>
      <c r="T886" t="s">
        <v>7</v>
      </c>
      <c r="U886" t="s">
        <v>70</v>
      </c>
      <c r="V886">
        <v>6</v>
      </c>
      <c r="W886" t="s">
        <v>4488</v>
      </c>
      <c r="X886">
        <v>0</v>
      </c>
      <c r="Y886">
        <v>5.2619999999999996</v>
      </c>
      <c r="Z886">
        <v>5.2619999999999996</v>
      </c>
    </row>
    <row r="887" spans="1:26" x14ac:dyDescent="0.25">
      <c r="A887" t="s">
        <v>156</v>
      </c>
      <c r="B887">
        <v>2</v>
      </c>
      <c r="C887" t="s">
        <v>1059</v>
      </c>
      <c r="D887" t="s">
        <v>5070</v>
      </c>
      <c r="E887">
        <v>0</v>
      </c>
      <c r="F887">
        <v>0</v>
      </c>
      <c r="G887">
        <v>0</v>
      </c>
      <c r="H887">
        <v>0</v>
      </c>
      <c r="I887">
        <v>0</v>
      </c>
      <c r="J887">
        <v>0</v>
      </c>
      <c r="K887">
        <v>0</v>
      </c>
      <c r="L887">
        <v>0</v>
      </c>
      <c r="M887">
        <v>0</v>
      </c>
      <c r="N887">
        <v>0</v>
      </c>
      <c r="O887">
        <v>0</v>
      </c>
      <c r="P887">
        <v>0</v>
      </c>
      <c r="Q887">
        <v>0</v>
      </c>
      <c r="R887">
        <v>0</v>
      </c>
      <c r="S887" t="s">
        <v>7</v>
      </c>
      <c r="T887" t="s">
        <v>7</v>
      </c>
      <c r="U887" t="s">
        <v>70</v>
      </c>
      <c r="V887">
        <v>6</v>
      </c>
      <c r="W887" t="s">
        <v>4488</v>
      </c>
      <c r="X887">
        <v>0</v>
      </c>
      <c r="Y887">
        <v>5.593</v>
      </c>
      <c r="Z887">
        <v>5.593</v>
      </c>
    </row>
    <row r="888" spans="1:26" x14ac:dyDescent="0.25">
      <c r="A888" t="s">
        <v>156</v>
      </c>
      <c r="B888">
        <v>2</v>
      </c>
      <c r="C888" t="s">
        <v>1060</v>
      </c>
      <c r="D888" t="s">
        <v>5070</v>
      </c>
      <c r="E888">
        <v>38</v>
      </c>
      <c r="F888">
        <v>36</v>
      </c>
      <c r="G888">
        <v>37</v>
      </c>
      <c r="H888">
        <v>38</v>
      </c>
      <c r="I888">
        <v>34</v>
      </c>
      <c r="J888">
        <v>38</v>
      </c>
      <c r="K888">
        <v>0</v>
      </c>
      <c r="L888">
        <v>0</v>
      </c>
      <c r="M888">
        <v>0</v>
      </c>
      <c r="N888">
        <v>0</v>
      </c>
      <c r="O888">
        <v>0</v>
      </c>
      <c r="P888">
        <v>0</v>
      </c>
      <c r="Q888">
        <v>3.6833333333333336</v>
      </c>
      <c r="R888">
        <v>4.8484453333333333</v>
      </c>
      <c r="S888" t="s">
        <v>5</v>
      </c>
      <c r="T888" t="s">
        <v>78</v>
      </c>
      <c r="U888" t="s">
        <v>70</v>
      </c>
      <c r="V888">
        <v>5</v>
      </c>
      <c r="W888" t="s">
        <v>4488</v>
      </c>
      <c r="X888">
        <v>0.96968906666666665</v>
      </c>
      <c r="Y888">
        <v>0</v>
      </c>
      <c r="Z888">
        <v>4.8484453333333333</v>
      </c>
    </row>
    <row r="889" spans="1:26" x14ac:dyDescent="0.25">
      <c r="A889" t="s">
        <v>156</v>
      </c>
      <c r="B889">
        <v>2</v>
      </c>
      <c r="C889" t="s">
        <v>1061</v>
      </c>
      <c r="D889" t="s">
        <v>5070</v>
      </c>
      <c r="E889">
        <v>0</v>
      </c>
      <c r="F889">
        <v>0</v>
      </c>
      <c r="G889">
        <v>0</v>
      </c>
      <c r="H889">
        <v>0</v>
      </c>
      <c r="I889">
        <v>0</v>
      </c>
      <c r="J889">
        <v>0</v>
      </c>
      <c r="K889">
        <v>0</v>
      </c>
      <c r="L889">
        <v>0</v>
      </c>
      <c r="M889">
        <v>0</v>
      </c>
      <c r="N889">
        <v>0</v>
      </c>
      <c r="O889">
        <v>0</v>
      </c>
      <c r="P889">
        <v>0</v>
      </c>
      <c r="Q889">
        <v>0</v>
      </c>
      <c r="R889">
        <v>0</v>
      </c>
      <c r="S889" t="s">
        <v>7</v>
      </c>
      <c r="T889" t="s">
        <v>7</v>
      </c>
      <c r="U889" t="s">
        <v>70</v>
      </c>
      <c r="V889">
        <v>6</v>
      </c>
      <c r="W889" t="s">
        <v>4488</v>
      </c>
      <c r="X889">
        <v>0</v>
      </c>
      <c r="Y889">
        <v>5.8280000000000003</v>
      </c>
      <c r="Z889">
        <v>5.8280000000000003</v>
      </c>
    </row>
    <row r="890" spans="1:26" x14ac:dyDescent="0.25">
      <c r="A890" t="s">
        <v>156</v>
      </c>
      <c r="B890">
        <v>2</v>
      </c>
      <c r="C890" t="s">
        <v>1062</v>
      </c>
      <c r="D890" t="s">
        <v>5070</v>
      </c>
      <c r="E890">
        <v>0</v>
      </c>
      <c r="F890">
        <v>0</v>
      </c>
      <c r="G890">
        <v>0</v>
      </c>
      <c r="H890">
        <v>0</v>
      </c>
      <c r="I890">
        <v>0</v>
      </c>
      <c r="J890">
        <v>0</v>
      </c>
      <c r="K890">
        <v>0</v>
      </c>
      <c r="L890">
        <v>0</v>
      </c>
      <c r="M890">
        <v>0</v>
      </c>
      <c r="N890">
        <v>0</v>
      </c>
      <c r="O890">
        <v>0</v>
      </c>
      <c r="P890">
        <v>0</v>
      </c>
      <c r="Q890">
        <v>0</v>
      </c>
      <c r="R890">
        <v>0</v>
      </c>
      <c r="S890" t="s">
        <v>7</v>
      </c>
      <c r="T890" t="s">
        <v>7</v>
      </c>
      <c r="U890" t="s">
        <v>70</v>
      </c>
      <c r="V890">
        <v>6</v>
      </c>
      <c r="W890" t="s">
        <v>4488</v>
      </c>
      <c r="X890">
        <v>0</v>
      </c>
      <c r="Y890">
        <v>5.1159999999999997</v>
      </c>
      <c r="Z890">
        <v>5.1159999999999997</v>
      </c>
    </row>
    <row r="891" spans="1:26" x14ac:dyDescent="0.25">
      <c r="A891" t="s">
        <v>156</v>
      </c>
      <c r="B891">
        <v>2</v>
      </c>
      <c r="C891" t="s">
        <v>1063</v>
      </c>
      <c r="D891" t="s">
        <v>5070</v>
      </c>
      <c r="E891">
        <v>0</v>
      </c>
      <c r="F891">
        <v>0</v>
      </c>
      <c r="G891">
        <v>0</v>
      </c>
      <c r="H891">
        <v>0</v>
      </c>
      <c r="I891">
        <v>0</v>
      </c>
      <c r="J891">
        <v>0</v>
      </c>
      <c r="K891">
        <v>0</v>
      </c>
      <c r="L891">
        <v>0</v>
      </c>
      <c r="M891">
        <v>0</v>
      </c>
      <c r="N891">
        <v>0</v>
      </c>
      <c r="O891">
        <v>0</v>
      </c>
      <c r="P891">
        <v>0</v>
      </c>
      <c r="Q891">
        <v>0</v>
      </c>
      <c r="R891">
        <v>0</v>
      </c>
      <c r="S891" t="s">
        <v>7</v>
      </c>
      <c r="T891" t="s">
        <v>7</v>
      </c>
      <c r="U891" t="s">
        <v>70</v>
      </c>
      <c r="V891">
        <v>6</v>
      </c>
      <c r="W891" t="s">
        <v>4488</v>
      </c>
      <c r="X891">
        <v>0</v>
      </c>
      <c r="Y891">
        <v>5.2960000000000003</v>
      </c>
      <c r="Z891">
        <v>5.2960000000000003</v>
      </c>
    </row>
    <row r="892" spans="1:26" x14ac:dyDescent="0.25">
      <c r="A892" t="s">
        <v>156</v>
      </c>
      <c r="B892">
        <v>2</v>
      </c>
      <c r="C892" t="s">
        <v>1064</v>
      </c>
      <c r="D892" t="s">
        <v>5070</v>
      </c>
      <c r="E892">
        <v>0</v>
      </c>
      <c r="F892">
        <v>0</v>
      </c>
      <c r="G892">
        <v>0</v>
      </c>
      <c r="H892">
        <v>0</v>
      </c>
      <c r="I892">
        <v>0</v>
      </c>
      <c r="J892">
        <v>0</v>
      </c>
      <c r="K892">
        <v>0</v>
      </c>
      <c r="L892">
        <v>0</v>
      </c>
      <c r="M892">
        <v>0</v>
      </c>
      <c r="N892">
        <v>0</v>
      </c>
      <c r="O892">
        <v>0</v>
      </c>
      <c r="P892">
        <v>0</v>
      </c>
      <c r="Q892">
        <v>0</v>
      </c>
      <c r="R892">
        <v>0</v>
      </c>
      <c r="S892" t="s">
        <v>7</v>
      </c>
      <c r="T892" t="s">
        <v>7</v>
      </c>
      <c r="U892" t="s">
        <v>70</v>
      </c>
      <c r="V892">
        <v>6</v>
      </c>
      <c r="W892" t="s">
        <v>4488</v>
      </c>
      <c r="X892">
        <v>0</v>
      </c>
      <c r="Y892">
        <v>5.0979999999999999</v>
      </c>
      <c r="Z892">
        <v>5.0979999999999999</v>
      </c>
    </row>
    <row r="893" spans="1:26" x14ac:dyDescent="0.25">
      <c r="A893" t="s">
        <v>156</v>
      </c>
      <c r="B893">
        <v>2</v>
      </c>
      <c r="C893" t="s">
        <v>1065</v>
      </c>
      <c r="D893" t="s">
        <v>5070</v>
      </c>
      <c r="E893">
        <v>0</v>
      </c>
      <c r="F893">
        <v>0</v>
      </c>
      <c r="G893">
        <v>0</v>
      </c>
      <c r="H893">
        <v>0</v>
      </c>
      <c r="I893">
        <v>0</v>
      </c>
      <c r="J893">
        <v>0</v>
      </c>
      <c r="K893">
        <v>0</v>
      </c>
      <c r="L893">
        <v>0</v>
      </c>
      <c r="M893">
        <v>0</v>
      </c>
      <c r="N893">
        <v>0</v>
      </c>
      <c r="O893">
        <v>0</v>
      </c>
      <c r="P893">
        <v>0</v>
      </c>
      <c r="Q893">
        <v>0</v>
      </c>
      <c r="R893">
        <v>0</v>
      </c>
      <c r="S893" t="s">
        <v>7</v>
      </c>
      <c r="T893" t="s">
        <v>7</v>
      </c>
      <c r="U893" t="s">
        <v>70</v>
      </c>
      <c r="V893">
        <v>6</v>
      </c>
      <c r="W893" t="s">
        <v>4488</v>
      </c>
      <c r="X893">
        <v>0</v>
      </c>
      <c r="Y893">
        <v>6.5860000000000003</v>
      </c>
      <c r="Z893">
        <v>6.5860000000000003</v>
      </c>
    </row>
    <row r="894" spans="1:26" x14ac:dyDescent="0.25">
      <c r="A894" t="s">
        <v>156</v>
      </c>
      <c r="B894">
        <v>2</v>
      </c>
      <c r="C894" t="s">
        <v>1066</v>
      </c>
      <c r="D894" t="s">
        <v>5070</v>
      </c>
      <c r="E894">
        <v>0</v>
      </c>
      <c r="F894">
        <v>0</v>
      </c>
      <c r="G894">
        <v>0</v>
      </c>
      <c r="H894">
        <v>0</v>
      </c>
      <c r="I894">
        <v>0</v>
      </c>
      <c r="J894">
        <v>0</v>
      </c>
      <c r="K894">
        <v>0</v>
      </c>
      <c r="L894">
        <v>0</v>
      </c>
      <c r="M894">
        <v>0</v>
      </c>
      <c r="N894">
        <v>0</v>
      </c>
      <c r="O894">
        <v>0</v>
      </c>
      <c r="P894">
        <v>0</v>
      </c>
      <c r="Q894">
        <v>0</v>
      </c>
      <c r="R894">
        <v>0</v>
      </c>
      <c r="S894" t="s">
        <v>7</v>
      </c>
      <c r="T894" t="s">
        <v>7</v>
      </c>
      <c r="U894" t="s">
        <v>70</v>
      </c>
      <c r="V894">
        <v>6</v>
      </c>
      <c r="W894" t="s">
        <v>4490</v>
      </c>
      <c r="X894">
        <v>0</v>
      </c>
      <c r="Y894">
        <v>1.843</v>
      </c>
      <c r="Z894">
        <v>1.843</v>
      </c>
    </row>
    <row r="895" spans="1:26" x14ac:dyDescent="0.25">
      <c r="A895" t="s">
        <v>156</v>
      </c>
      <c r="B895">
        <v>2</v>
      </c>
      <c r="C895" t="s">
        <v>1067</v>
      </c>
      <c r="D895" t="s">
        <v>5070</v>
      </c>
      <c r="E895">
        <v>0</v>
      </c>
      <c r="F895">
        <v>0</v>
      </c>
      <c r="G895">
        <v>0</v>
      </c>
      <c r="H895">
        <v>0</v>
      </c>
      <c r="I895">
        <v>0</v>
      </c>
      <c r="J895">
        <v>0</v>
      </c>
      <c r="K895">
        <v>0</v>
      </c>
      <c r="L895">
        <v>0</v>
      </c>
      <c r="M895">
        <v>0</v>
      </c>
      <c r="N895">
        <v>0</v>
      </c>
      <c r="O895">
        <v>0</v>
      </c>
      <c r="P895">
        <v>0</v>
      </c>
      <c r="Q895">
        <v>0</v>
      </c>
      <c r="R895">
        <v>0</v>
      </c>
      <c r="S895" t="s">
        <v>7</v>
      </c>
      <c r="T895" t="s">
        <v>7</v>
      </c>
      <c r="U895" t="s">
        <v>70</v>
      </c>
      <c r="V895">
        <v>6</v>
      </c>
      <c r="W895" t="s">
        <v>4490</v>
      </c>
      <c r="X895">
        <v>0</v>
      </c>
      <c r="Y895">
        <v>2.1789999999999998</v>
      </c>
      <c r="Z895">
        <v>2.1789999999999998</v>
      </c>
    </row>
    <row r="896" spans="1:26" x14ac:dyDescent="0.25">
      <c r="A896" t="s">
        <v>156</v>
      </c>
      <c r="B896">
        <v>2</v>
      </c>
      <c r="C896" t="s">
        <v>1068</v>
      </c>
      <c r="D896" t="s">
        <v>5070</v>
      </c>
      <c r="E896">
        <v>0</v>
      </c>
      <c r="F896">
        <v>0</v>
      </c>
      <c r="G896">
        <v>0</v>
      </c>
      <c r="H896">
        <v>0</v>
      </c>
      <c r="I896">
        <v>0</v>
      </c>
      <c r="J896">
        <v>0</v>
      </c>
      <c r="K896">
        <v>0</v>
      </c>
      <c r="L896">
        <v>0</v>
      </c>
      <c r="M896">
        <v>0</v>
      </c>
      <c r="N896">
        <v>0</v>
      </c>
      <c r="O896">
        <v>0</v>
      </c>
      <c r="P896">
        <v>0</v>
      </c>
      <c r="Q896">
        <v>0</v>
      </c>
      <c r="R896">
        <v>0</v>
      </c>
      <c r="S896" t="s">
        <v>7</v>
      </c>
      <c r="T896" t="s">
        <v>7</v>
      </c>
      <c r="U896" t="s">
        <v>70</v>
      </c>
      <c r="V896">
        <v>6</v>
      </c>
      <c r="W896" t="s">
        <v>4490</v>
      </c>
      <c r="X896">
        <v>0</v>
      </c>
      <c r="Y896">
        <v>2.0510000000000002</v>
      </c>
      <c r="Z896">
        <v>2.0510000000000002</v>
      </c>
    </row>
    <row r="897" spans="1:26" x14ac:dyDescent="0.25">
      <c r="A897" t="s">
        <v>156</v>
      </c>
      <c r="B897">
        <v>2</v>
      </c>
      <c r="C897" t="s">
        <v>1070</v>
      </c>
      <c r="D897" t="s">
        <v>5070</v>
      </c>
      <c r="E897">
        <v>0</v>
      </c>
      <c r="F897">
        <v>0</v>
      </c>
      <c r="G897">
        <v>0</v>
      </c>
      <c r="H897">
        <v>0</v>
      </c>
      <c r="I897">
        <v>0</v>
      </c>
      <c r="J897">
        <v>0</v>
      </c>
      <c r="K897">
        <v>0</v>
      </c>
      <c r="L897">
        <v>0</v>
      </c>
      <c r="M897">
        <v>0</v>
      </c>
      <c r="N897">
        <v>0</v>
      </c>
      <c r="O897">
        <v>0</v>
      </c>
      <c r="P897">
        <v>0</v>
      </c>
      <c r="Q897">
        <v>0</v>
      </c>
      <c r="R897">
        <v>0</v>
      </c>
      <c r="S897" t="s">
        <v>7</v>
      </c>
      <c r="T897" t="s">
        <v>7</v>
      </c>
      <c r="U897" t="s">
        <v>70</v>
      </c>
      <c r="V897">
        <v>6</v>
      </c>
      <c r="W897" t="s">
        <v>4490</v>
      </c>
      <c r="X897">
        <v>0</v>
      </c>
      <c r="Y897">
        <v>3.2050000000000001</v>
      </c>
      <c r="Z897">
        <v>3.2050000000000001</v>
      </c>
    </row>
    <row r="898" spans="1:26" x14ac:dyDescent="0.25">
      <c r="A898" t="s">
        <v>156</v>
      </c>
      <c r="B898">
        <v>2</v>
      </c>
      <c r="C898" t="s">
        <v>1071</v>
      </c>
      <c r="D898" t="s">
        <v>5070</v>
      </c>
      <c r="E898">
        <v>0</v>
      </c>
      <c r="F898">
        <v>0</v>
      </c>
      <c r="G898">
        <v>0</v>
      </c>
      <c r="H898">
        <v>0</v>
      </c>
      <c r="I898">
        <v>0</v>
      </c>
      <c r="J898">
        <v>0</v>
      </c>
      <c r="K898">
        <v>0</v>
      </c>
      <c r="L898">
        <v>0</v>
      </c>
      <c r="M898">
        <v>0</v>
      </c>
      <c r="N898">
        <v>0</v>
      </c>
      <c r="O898">
        <v>0</v>
      </c>
      <c r="P898">
        <v>0</v>
      </c>
      <c r="Q898">
        <v>0</v>
      </c>
      <c r="R898">
        <v>0</v>
      </c>
      <c r="S898" t="s">
        <v>7</v>
      </c>
      <c r="T898" t="s">
        <v>7</v>
      </c>
      <c r="U898" t="s">
        <v>70</v>
      </c>
      <c r="V898">
        <v>6</v>
      </c>
      <c r="W898" t="s">
        <v>4490</v>
      </c>
      <c r="X898">
        <v>0</v>
      </c>
      <c r="Y898">
        <v>3.2639999999999998</v>
      </c>
      <c r="Z898">
        <v>3.2639999999999998</v>
      </c>
    </row>
    <row r="899" spans="1:26" x14ac:dyDescent="0.25">
      <c r="A899" t="s">
        <v>156</v>
      </c>
      <c r="B899">
        <v>2</v>
      </c>
      <c r="C899" t="s">
        <v>1072</v>
      </c>
      <c r="D899" t="s">
        <v>5070</v>
      </c>
      <c r="E899">
        <v>35</v>
      </c>
      <c r="F899">
        <v>33</v>
      </c>
      <c r="G899">
        <v>36</v>
      </c>
      <c r="H899">
        <v>35</v>
      </c>
      <c r="I899">
        <v>33</v>
      </c>
      <c r="J899">
        <v>37</v>
      </c>
      <c r="K899">
        <v>0</v>
      </c>
      <c r="L899">
        <v>0</v>
      </c>
      <c r="M899">
        <v>0</v>
      </c>
      <c r="N899">
        <v>0</v>
      </c>
      <c r="O899">
        <v>0</v>
      </c>
      <c r="P899">
        <v>0</v>
      </c>
      <c r="Q899">
        <v>3.4833333333333334</v>
      </c>
      <c r="R899">
        <v>4.5851813333333329</v>
      </c>
      <c r="S899" t="s">
        <v>5</v>
      </c>
      <c r="T899" t="s">
        <v>78</v>
      </c>
      <c r="U899" t="s">
        <v>70</v>
      </c>
      <c r="V899">
        <v>5</v>
      </c>
      <c r="W899" t="s">
        <v>4490</v>
      </c>
      <c r="X899">
        <v>0.9170362666666666</v>
      </c>
      <c r="Y899">
        <v>0</v>
      </c>
      <c r="Z899">
        <v>4.5851813333333329</v>
      </c>
    </row>
    <row r="900" spans="1:26" x14ac:dyDescent="0.25">
      <c r="A900" t="s">
        <v>156</v>
      </c>
      <c r="B900">
        <v>2</v>
      </c>
      <c r="C900" t="s">
        <v>1073</v>
      </c>
      <c r="D900" t="s">
        <v>5070</v>
      </c>
      <c r="E900">
        <v>0</v>
      </c>
      <c r="F900">
        <v>0</v>
      </c>
      <c r="G900">
        <v>0</v>
      </c>
      <c r="H900">
        <v>0</v>
      </c>
      <c r="I900">
        <v>0</v>
      </c>
      <c r="J900">
        <v>0</v>
      </c>
      <c r="K900">
        <v>0</v>
      </c>
      <c r="L900">
        <v>0</v>
      </c>
      <c r="M900">
        <v>0</v>
      </c>
      <c r="N900">
        <v>0</v>
      </c>
      <c r="O900">
        <v>0</v>
      </c>
      <c r="P900">
        <v>0</v>
      </c>
      <c r="Q900">
        <v>0</v>
      </c>
      <c r="R900">
        <v>0</v>
      </c>
      <c r="S900" t="s">
        <v>7</v>
      </c>
      <c r="T900" t="s">
        <v>7</v>
      </c>
      <c r="U900" t="s">
        <v>70</v>
      </c>
      <c r="V900">
        <v>6</v>
      </c>
      <c r="W900" t="s">
        <v>4490</v>
      </c>
      <c r="X900">
        <v>0</v>
      </c>
      <c r="Y900">
        <v>2.0750000000000002</v>
      </c>
      <c r="Z900">
        <v>2.0750000000000002</v>
      </c>
    </row>
    <row r="901" spans="1:26" x14ac:dyDescent="0.25">
      <c r="A901" t="s">
        <v>156</v>
      </c>
      <c r="B901">
        <v>2</v>
      </c>
      <c r="C901" t="s">
        <v>1074</v>
      </c>
      <c r="D901" t="s">
        <v>5070</v>
      </c>
      <c r="E901">
        <v>0</v>
      </c>
      <c r="F901">
        <v>0</v>
      </c>
      <c r="G901">
        <v>0</v>
      </c>
      <c r="H901">
        <v>0</v>
      </c>
      <c r="I901">
        <v>0</v>
      </c>
      <c r="J901">
        <v>0</v>
      </c>
      <c r="K901">
        <v>0</v>
      </c>
      <c r="L901">
        <v>0</v>
      </c>
      <c r="M901">
        <v>0</v>
      </c>
      <c r="N901">
        <v>0</v>
      </c>
      <c r="O901">
        <v>0</v>
      </c>
      <c r="P901">
        <v>0</v>
      </c>
      <c r="Q901">
        <v>0</v>
      </c>
      <c r="R901">
        <v>0</v>
      </c>
      <c r="S901" t="s">
        <v>7</v>
      </c>
      <c r="T901" t="s">
        <v>7</v>
      </c>
      <c r="U901" t="s">
        <v>70</v>
      </c>
      <c r="V901">
        <v>6</v>
      </c>
      <c r="W901" t="s">
        <v>4490</v>
      </c>
      <c r="X901">
        <v>0</v>
      </c>
      <c r="Y901">
        <v>5.5890000000000004</v>
      </c>
      <c r="Z901">
        <v>5.5890000000000004</v>
      </c>
    </row>
    <row r="902" spans="1:26" x14ac:dyDescent="0.25">
      <c r="A902" t="s">
        <v>156</v>
      </c>
      <c r="B902">
        <v>2</v>
      </c>
      <c r="C902" t="s">
        <v>1075</v>
      </c>
      <c r="D902" t="s">
        <v>5070</v>
      </c>
      <c r="E902">
        <v>0</v>
      </c>
      <c r="F902">
        <v>0</v>
      </c>
      <c r="G902">
        <v>0</v>
      </c>
      <c r="H902">
        <v>0</v>
      </c>
      <c r="I902">
        <v>0</v>
      </c>
      <c r="J902">
        <v>0</v>
      </c>
      <c r="K902">
        <v>0</v>
      </c>
      <c r="L902">
        <v>0</v>
      </c>
      <c r="M902">
        <v>0</v>
      </c>
      <c r="N902">
        <v>0</v>
      </c>
      <c r="O902">
        <v>0</v>
      </c>
      <c r="P902">
        <v>0</v>
      </c>
      <c r="Q902">
        <v>0</v>
      </c>
      <c r="R902">
        <v>0</v>
      </c>
      <c r="S902" t="s">
        <v>7</v>
      </c>
      <c r="T902" t="s">
        <v>7</v>
      </c>
      <c r="U902" t="s">
        <v>70</v>
      </c>
      <c r="V902">
        <v>6</v>
      </c>
      <c r="W902" t="s">
        <v>4490</v>
      </c>
      <c r="X902">
        <v>0</v>
      </c>
      <c r="Y902">
        <v>4.5780000000000003</v>
      </c>
      <c r="Z902">
        <v>4.5780000000000003</v>
      </c>
    </row>
    <row r="903" spans="1:26" x14ac:dyDescent="0.25">
      <c r="A903" t="s">
        <v>156</v>
      </c>
      <c r="B903">
        <v>2</v>
      </c>
      <c r="C903" t="s">
        <v>1076</v>
      </c>
      <c r="D903" t="s">
        <v>5070</v>
      </c>
      <c r="E903">
        <v>0</v>
      </c>
      <c r="F903">
        <v>0</v>
      </c>
      <c r="G903">
        <v>0</v>
      </c>
      <c r="H903">
        <v>0</v>
      </c>
      <c r="I903">
        <v>0</v>
      </c>
      <c r="J903">
        <v>0</v>
      </c>
      <c r="K903">
        <v>0</v>
      </c>
      <c r="L903">
        <v>0</v>
      </c>
      <c r="M903">
        <v>0</v>
      </c>
      <c r="N903">
        <v>0</v>
      </c>
      <c r="O903">
        <v>0</v>
      </c>
      <c r="P903">
        <v>0</v>
      </c>
      <c r="Q903">
        <v>0</v>
      </c>
      <c r="R903">
        <v>0</v>
      </c>
      <c r="S903" t="s">
        <v>7</v>
      </c>
      <c r="T903" t="s">
        <v>7</v>
      </c>
      <c r="U903" t="s">
        <v>70</v>
      </c>
      <c r="V903">
        <v>6</v>
      </c>
      <c r="W903" t="s">
        <v>4490</v>
      </c>
      <c r="X903">
        <v>0</v>
      </c>
      <c r="Y903">
        <v>4.5410000000000004</v>
      </c>
      <c r="Z903">
        <v>4.5410000000000004</v>
      </c>
    </row>
    <row r="904" spans="1:26" x14ac:dyDescent="0.25">
      <c r="A904" t="s">
        <v>156</v>
      </c>
      <c r="B904">
        <v>2</v>
      </c>
      <c r="C904" t="s">
        <v>1077</v>
      </c>
      <c r="D904" t="s">
        <v>5070</v>
      </c>
      <c r="E904">
        <v>0</v>
      </c>
      <c r="F904">
        <v>0</v>
      </c>
      <c r="G904">
        <v>0</v>
      </c>
      <c r="H904">
        <v>0</v>
      </c>
      <c r="I904">
        <v>0</v>
      </c>
      <c r="J904">
        <v>0</v>
      </c>
      <c r="K904">
        <v>0</v>
      </c>
      <c r="L904">
        <v>0</v>
      </c>
      <c r="M904">
        <v>0</v>
      </c>
      <c r="N904">
        <v>0</v>
      </c>
      <c r="O904">
        <v>0</v>
      </c>
      <c r="P904">
        <v>0</v>
      </c>
      <c r="Q904">
        <v>0</v>
      </c>
      <c r="R904">
        <v>0</v>
      </c>
      <c r="S904" t="s">
        <v>7</v>
      </c>
      <c r="T904" t="s">
        <v>7</v>
      </c>
      <c r="U904" t="s">
        <v>70</v>
      </c>
      <c r="V904">
        <v>9</v>
      </c>
      <c r="W904" t="s">
        <v>4490</v>
      </c>
      <c r="X904">
        <v>0</v>
      </c>
      <c r="Y904">
        <v>7.8710000000000004</v>
      </c>
      <c r="Z904">
        <v>7.8710000000000004</v>
      </c>
    </row>
    <row r="905" spans="1:26" x14ac:dyDescent="0.25">
      <c r="A905" t="s">
        <v>156</v>
      </c>
      <c r="B905">
        <v>2</v>
      </c>
      <c r="C905" t="s">
        <v>1078</v>
      </c>
      <c r="D905" t="s">
        <v>5070</v>
      </c>
      <c r="E905">
        <v>0</v>
      </c>
      <c r="F905">
        <v>0</v>
      </c>
      <c r="G905">
        <v>0</v>
      </c>
      <c r="H905">
        <v>0</v>
      </c>
      <c r="I905">
        <v>0</v>
      </c>
      <c r="J905">
        <v>0</v>
      </c>
      <c r="K905">
        <v>0</v>
      </c>
      <c r="L905">
        <v>0</v>
      </c>
      <c r="M905">
        <v>0</v>
      </c>
      <c r="N905">
        <v>0</v>
      </c>
      <c r="O905">
        <v>0</v>
      </c>
      <c r="P905">
        <v>0</v>
      </c>
      <c r="Q905">
        <v>0</v>
      </c>
      <c r="R905">
        <v>0</v>
      </c>
      <c r="S905" t="s">
        <v>3</v>
      </c>
      <c r="T905" t="s">
        <v>69</v>
      </c>
      <c r="U905" t="s">
        <v>70</v>
      </c>
      <c r="V905">
        <v>10</v>
      </c>
      <c r="W905" t="s">
        <v>4491</v>
      </c>
      <c r="X905">
        <v>0</v>
      </c>
      <c r="Y905">
        <v>7.76</v>
      </c>
      <c r="Z905">
        <v>7.76</v>
      </c>
    </row>
    <row r="906" spans="1:26" x14ac:dyDescent="0.25">
      <c r="A906" t="s">
        <v>156</v>
      </c>
      <c r="B906">
        <v>2</v>
      </c>
      <c r="C906" t="s">
        <v>1079</v>
      </c>
      <c r="D906" t="s">
        <v>5070</v>
      </c>
      <c r="E906">
        <v>0</v>
      </c>
      <c r="F906">
        <v>0</v>
      </c>
      <c r="G906">
        <v>0</v>
      </c>
      <c r="H906">
        <v>0</v>
      </c>
      <c r="I906">
        <v>0</v>
      </c>
      <c r="J906">
        <v>0</v>
      </c>
      <c r="K906">
        <v>0</v>
      </c>
      <c r="L906">
        <v>0</v>
      </c>
      <c r="M906">
        <v>0</v>
      </c>
      <c r="N906">
        <v>0</v>
      </c>
      <c r="O906">
        <v>0</v>
      </c>
      <c r="P906">
        <v>0</v>
      </c>
      <c r="Q906">
        <v>0</v>
      </c>
      <c r="R906">
        <v>0</v>
      </c>
      <c r="S906" t="s">
        <v>3</v>
      </c>
      <c r="T906" t="s">
        <v>69</v>
      </c>
      <c r="U906" t="s">
        <v>70</v>
      </c>
      <c r="V906">
        <v>10</v>
      </c>
      <c r="W906" t="s">
        <v>4491</v>
      </c>
      <c r="X906">
        <v>0</v>
      </c>
      <c r="Y906">
        <v>5.4020000000000001</v>
      </c>
      <c r="Z906">
        <v>5.4020000000000001</v>
      </c>
    </row>
    <row r="907" spans="1:26" x14ac:dyDescent="0.25">
      <c r="A907" t="s">
        <v>156</v>
      </c>
      <c r="B907">
        <v>2</v>
      </c>
      <c r="C907" t="s">
        <v>1080</v>
      </c>
      <c r="D907" t="s">
        <v>5070</v>
      </c>
      <c r="E907">
        <v>0</v>
      </c>
      <c r="F907">
        <v>0</v>
      </c>
      <c r="G907">
        <v>0</v>
      </c>
      <c r="H907">
        <v>0</v>
      </c>
      <c r="I907">
        <v>0</v>
      </c>
      <c r="J907">
        <v>0</v>
      </c>
      <c r="K907">
        <v>0</v>
      </c>
      <c r="L907">
        <v>0</v>
      </c>
      <c r="M907">
        <v>0</v>
      </c>
      <c r="N907">
        <v>0</v>
      </c>
      <c r="O907">
        <v>0</v>
      </c>
      <c r="P907">
        <v>0</v>
      </c>
      <c r="Q907">
        <v>0</v>
      </c>
      <c r="R907">
        <v>0</v>
      </c>
      <c r="S907" t="s">
        <v>3</v>
      </c>
      <c r="T907" t="s">
        <v>69</v>
      </c>
      <c r="U907" t="s">
        <v>70</v>
      </c>
      <c r="V907">
        <v>10</v>
      </c>
      <c r="W907" t="s">
        <v>4491</v>
      </c>
      <c r="X907">
        <v>0</v>
      </c>
      <c r="Y907">
        <v>6.8689999999999998</v>
      </c>
      <c r="Z907">
        <v>6.8689999999999998</v>
      </c>
    </row>
    <row r="908" spans="1:26" x14ac:dyDescent="0.25">
      <c r="A908" t="s">
        <v>156</v>
      </c>
      <c r="B908">
        <v>2</v>
      </c>
      <c r="C908" t="s">
        <v>1081</v>
      </c>
      <c r="D908" t="s">
        <v>5070</v>
      </c>
      <c r="E908">
        <v>0</v>
      </c>
      <c r="F908">
        <v>0</v>
      </c>
      <c r="G908">
        <v>0</v>
      </c>
      <c r="H908">
        <v>0</v>
      </c>
      <c r="I908">
        <v>0</v>
      </c>
      <c r="J908">
        <v>0</v>
      </c>
      <c r="K908">
        <v>0</v>
      </c>
      <c r="L908">
        <v>0</v>
      </c>
      <c r="M908">
        <v>0</v>
      </c>
      <c r="N908">
        <v>0</v>
      </c>
      <c r="O908">
        <v>0</v>
      </c>
      <c r="P908">
        <v>0</v>
      </c>
      <c r="Q908">
        <v>0</v>
      </c>
      <c r="R908">
        <v>0</v>
      </c>
      <c r="S908" t="s">
        <v>3</v>
      </c>
      <c r="T908" t="s">
        <v>69</v>
      </c>
      <c r="U908" t="s">
        <v>70</v>
      </c>
      <c r="V908">
        <v>10</v>
      </c>
      <c r="W908" t="s">
        <v>4491</v>
      </c>
      <c r="X908">
        <v>0</v>
      </c>
      <c r="Y908">
        <v>9.2739999999999991</v>
      </c>
      <c r="Z908">
        <v>9.2739999999999991</v>
      </c>
    </row>
    <row r="909" spans="1:26" x14ac:dyDescent="0.25">
      <c r="A909" t="s">
        <v>156</v>
      </c>
      <c r="B909">
        <v>2</v>
      </c>
      <c r="C909" t="s">
        <v>1082</v>
      </c>
      <c r="D909" t="s">
        <v>5070</v>
      </c>
      <c r="E909">
        <v>0</v>
      </c>
      <c r="F909">
        <v>0</v>
      </c>
      <c r="G909">
        <v>0</v>
      </c>
      <c r="H909">
        <v>0</v>
      </c>
      <c r="I909">
        <v>0</v>
      </c>
      <c r="J909">
        <v>0</v>
      </c>
      <c r="K909">
        <v>0</v>
      </c>
      <c r="L909">
        <v>0</v>
      </c>
      <c r="M909">
        <v>0</v>
      </c>
      <c r="N909">
        <v>0</v>
      </c>
      <c r="O909">
        <v>0</v>
      </c>
      <c r="P909">
        <v>0</v>
      </c>
      <c r="Q909">
        <v>0</v>
      </c>
      <c r="R909">
        <v>0</v>
      </c>
      <c r="S909" t="s">
        <v>3</v>
      </c>
      <c r="T909" t="s">
        <v>69</v>
      </c>
      <c r="U909" t="s">
        <v>70</v>
      </c>
      <c r="V909">
        <v>10</v>
      </c>
      <c r="W909" t="s">
        <v>4491</v>
      </c>
      <c r="X909">
        <v>0</v>
      </c>
      <c r="Y909">
        <v>6.2489999999999997</v>
      </c>
      <c r="Z909">
        <v>6.2489999999999997</v>
      </c>
    </row>
    <row r="910" spans="1:26" x14ac:dyDescent="0.25">
      <c r="A910" t="s">
        <v>156</v>
      </c>
      <c r="B910">
        <v>2</v>
      </c>
      <c r="C910" t="s">
        <v>1083</v>
      </c>
      <c r="D910" t="s">
        <v>5070</v>
      </c>
      <c r="E910">
        <v>43</v>
      </c>
      <c r="F910">
        <v>38</v>
      </c>
      <c r="G910">
        <v>42</v>
      </c>
      <c r="H910">
        <v>42</v>
      </c>
      <c r="I910">
        <v>37</v>
      </c>
      <c r="J910">
        <v>42</v>
      </c>
      <c r="K910">
        <v>0</v>
      </c>
      <c r="L910">
        <v>0</v>
      </c>
      <c r="M910">
        <v>0</v>
      </c>
      <c r="N910">
        <v>0</v>
      </c>
      <c r="O910">
        <v>0</v>
      </c>
      <c r="P910">
        <v>0</v>
      </c>
      <c r="Q910">
        <v>4.0666666666666664</v>
      </c>
      <c r="R910">
        <v>5.3530346666666668</v>
      </c>
      <c r="S910" t="s">
        <v>5</v>
      </c>
      <c r="T910" t="s">
        <v>78</v>
      </c>
      <c r="U910" t="s">
        <v>70</v>
      </c>
      <c r="V910">
        <v>5</v>
      </c>
      <c r="W910" t="s">
        <v>4491</v>
      </c>
      <c r="X910">
        <v>1.0706069333333335</v>
      </c>
      <c r="Y910">
        <v>0</v>
      </c>
      <c r="Z910">
        <v>5.3530346666666668</v>
      </c>
    </row>
    <row r="911" spans="1:26" x14ac:dyDescent="0.25">
      <c r="A911" t="s">
        <v>156</v>
      </c>
      <c r="B911">
        <v>2</v>
      </c>
      <c r="C911" t="s">
        <v>1084</v>
      </c>
      <c r="D911" t="s">
        <v>5070</v>
      </c>
      <c r="E911">
        <v>0</v>
      </c>
      <c r="F911">
        <v>0</v>
      </c>
      <c r="G911">
        <v>0</v>
      </c>
      <c r="H911">
        <v>0</v>
      </c>
      <c r="I911">
        <v>0</v>
      </c>
      <c r="J911">
        <v>0</v>
      </c>
      <c r="K911">
        <v>0</v>
      </c>
      <c r="L911">
        <v>0</v>
      </c>
      <c r="M911">
        <v>0</v>
      </c>
      <c r="N911">
        <v>0</v>
      </c>
      <c r="O911">
        <v>0</v>
      </c>
      <c r="P911">
        <v>0</v>
      </c>
      <c r="Q911">
        <v>0</v>
      </c>
      <c r="R911">
        <v>0</v>
      </c>
      <c r="S911" t="s">
        <v>3</v>
      </c>
      <c r="T911" t="s">
        <v>69</v>
      </c>
      <c r="U911" t="s">
        <v>70</v>
      </c>
      <c r="V911">
        <v>13.5</v>
      </c>
      <c r="W911" t="s">
        <v>4491</v>
      </c>
      <c r="X911">
        <v>0</v>
      </c>
      <c r="Y911">
        <v>12.462999999999999</v>
      </c>
      <c r="Z911">
        <v>12.462999999999999</v>
      </c>
    </row>
    <row r="912" spans="1:26" x14ac:dyDescent="0.25">
      <c r="A912" t="s">
        <v>156</v>
      </c>
      <c r="B912">
        <v>2</v>
      </c>
      <c r="C912" t="s">
        <v>1085</v>
      </c>
      <c r="D912" t="s">
        <v>5070</v>
      </c>
      <c r="E912">
        <v>0</v>
      </c>
      <c r="F912">
        <v>0</v>
      </c>
      <c r="G912">
        <v>0</v>
      </c>
      <c r="H912">
        <v>0</v>
      </c>
      <c r="I912">
        <v>0</v>
      </c>
      <c r="J912">
        <v>0</v>
      </c>
      <c r="K912">
        <v>0</v>
      </c>
      <c r="L912">
        <v>0</v>
      </c>
      <c r="M912">
        <v>0</v>
      </c>
      <c r="N912">
        <v>0</v>
      </c>
      <c r="O912">
        <v>0</v>
      </c>
      <c r="P912">
        <v>0</v>
      </c>
      <c r="Q912">
        <v>0</v>
      </c>
      <c r="R912">
        <v>0</v>
      </c>
      <c r="S912" t="s">
        <v>3</v>
      </c>
      <c r="T912" t="s">
        <v>69</v>
      </c>
      <c r="U912" t="s">
        <v>70</v>
      </c>
      <c r="V912">
        <v>10</v>
      </c>
      <c r="W912" t="s">
        <v>4491</v>
      </c>
      <c r="X912">
        <v>0</v>
      </c>
      <c r="Y912">
        <v>6.5</v>
      </c>
      <c r="Z912">
        <v>6.5</v>
      </c>
    </row>
    <row r="913" spans="1:26" x14ac:dyDescent="0.25">
      <c r="A913" t="s">
        <v>156</v>
      </c>
      <c r="B913">
        <v>2</v>
      </c>
      <c r="C913" t="s">
        <v>1086</v>
      </c>
      <c r="D913" t="s">
        <v>5070</v>
      </c>
      <c r="E913">
        <v>0</v>
      </c>
      <c r="F913">
        <v>0</v>
      </c>
      <c r="G913">
        <v>0</v>
      </c>
      <c r="H913">
        <v>0</v>
      </c>
      <c r="I913">
        <v>0</v>
      </c>
      <c r="J913">
        <v>0</v>
      </c>
      <c r="K913">
        <v>0</v>
      </c>
      <c r="L913">
        <v>0</v>
      </c>
      <c r="M913">
        <v>0</v>
      </c>
      <c r="N913">
        <v>0</v>
      </c>
      <c r="O913">
        <v>0</v>
      </c>
      <c r="P913">
        <v>0</v>
      </c>
      <c r="Q913">
        <v>0</v>
      </c>
      <c r="R913">
        <v>0</v>
      </c>
      <c r="S913" t="s">
        <v>3</v>
      </c>
      <c r="T913" t="s">
        <v>69</v>
      </c>
      <c r="U913" t="s">
        <v>70</v>
      </c>
      <c r="V913">
        <v>10</v>
      </c>
      <c r="W913" t="s">
        <v>4491</v>
      </c>
      <c r="X913">
        <v>0</v>
      </c>
      <c r="Y913">
        <v>6.0670000000000002</v>
      </c>
      <c r="Z913">
        <v>6.0670000000000002</v>
      </c>
    </row>
    <row r="914" spans="1:26" x14ac:dyDescent="0.25">
      <c r="A914" t="s">
        <v>156</v>
      </c>
      <c r="B914">
        <v>2</v>
      </c>
      <c r="C914" t="s">
        <v>1087</v>
      </c>
      <c r="D914" t="s">
        <v>5070</v>
      </c>
      <c r="E914">
        <v>0</v>
      </c>
      <c r="F914">
        <v>0</v>
      </c>
      <c r="G914">
        <v>0</v>
      </c>
      <c r="H914">
        <v>0</v>
      </c>
      <c r="I914">
        <v>0</v>
      </c>
      <c r="J914">
        <v>0</v>
      </c>
      <c r="K914">
        <v>0</v>
      </c>
      <c r="L914">
        <v>0</v>
      </c>
      <c r="M914">
        <v>0</v>
      </c>
      <c r="N914">
        <v>0</v>
      </c>
      <c r="O914">
        <v>0</v>
      </c>
      <c r="P914">
        <v>0</v>
      </c>
      <c r="Q914">
        <v>0</v>
      </c>
      <c r="R914">
        <v>0</v>
      </c>
      <c r="S914" t="s">
        <v>3</v>
      </c>
      <c r="T914" t="s">
        <v>69</v>
      </c>
      <c r="U914" t="s">
        <v>70</v>
      </c>
      <c r="V914">
        <v>15</v>
      </c>
      <c r="W914" t="s">
        <v>4491</v>
      </c>
      <c r="X914">
        <v>0</v>
      </c>
      <c r="Y914">
        <v>14.129</v>
      </c>
      <c r="Z914">
        <v>14.129</v>
      </c>
    </row>
    <row r="915" spans="1:26" x14ac:dyDescent="0.25">
      <c r="A915" t="s">
        <v>156</v>
      </c>
      <c r="B915">
        <v>2</v>
      </c>
      <c r="C915" t="s">
        <v>1088</v>
      </c>
      <c r="D915" t="s">
        <v>5070</v>
      </c>
      <c r="E915">
        <v>0</v>
      </c>
      <c r="F915">
        <v>0</v>
      </c>
      <c r="G915">
        <v>0</v>
      </c>
      <c r="H915">
        <v>0</v>
      </c>
      <c r="I915">
        <v>0</v>
      </c>
      <c r="J915">
        <v>0</v>
      </c>
      <c r="K915">
        <v>0</v>
      </c>
      <c r="L915">
        <v>0</v>
      </c>
      <c r="M915">
        <v>0</v>
      </c>
      <c r="N915">
        <v>0</v>
      </c>
      <c r="O915">
        <v>0</v>
      </c>
      <c r="P915">
        <v>0</v>
      </c>
      <c r="Q915">
        <v>0</v>
      </c>
      <c r="R915">
        <v>0</v>
      </c>
      <c r="S915" t="s">
        <v>3</v>
      </c>
      <c r="T915" t="s">
        <v>69</v>
      </c>
      <c r="U915" t="s">
        <v>70</v>
      </c>
      <c r="V915">
        <v>10</v>
      </c>
      <c r="W915" t="s">
        <v>4491</v>
      </c>
      <c r="X915">
        <v>0</v>
      </c>
      <c r="Y915">
        <v>7.3639999999999999</v>
      </c>
      <c r="Z915">
        <v>7.3639999999999999</v>
      </c>
    </row>
    <row r="916" spans="1:26" x14ac:dyDescent="0.25">
      <c r="A916" t="s">
        <v>156</v>
      </c>
      <c r="B916">
        <v>2</v>
      </c>
      <c r="C916" t="s">
        <v>1089</v>
      </c>
      <c r="D916" t="s">
        <v>5070</v>
      </c>
      <c r="E916">
        <v>0</v>
      </c>
      <c r="F916">
        <v>0</v>
      </c>
      <c r="G916">
        <v>0</v>
      </c>
      <c r="H916">
        <v>0</v>
      </c>
      <c r="I916">
        <v>0</v>
      </c>
      <c r="J916">
        <v>0</v>
      </c>
      <c r="K916">
        <v>0</v>
      </c>
      <c r="L916">
        <v>0</v>
      </c>
      <c r="M916">
        <v>0</v>
      </c>
      <c r="N916">
        <v>0</v>
      </c>
      <c r="O916">
        <v>0</v>
      </c>
      <c r="P916">
        <v>0</v>
      </c>
      <c r="Q916">
        <v>0</v>
      </c>
      <c r="R916">
        <v>0</v>
      </c>
      <c r="S916" t="s">
        <v>3</v>
      </c>
      <c r="T916" t="s">
        <v>69</v>
      </c>
      <c r="U916" t="s">
        <v>70</v>
      </c>
      <c r="V916">
        <v>10</v>
      </c>
      <c r="W916" t="s">
        <v>4492</v>
      </c>
      <c r="X916">
        <v>0</v>
      </c>
      <c r="Y916">
        <v>5.7469999999999999</v>
      </c>
      <c r="Z916">
        <v>5.7469999999999999</v>
      </c>
    </row>
    <row r="917" spans="1:26" x14ac:dyDescent="0.25">
      <c r="A917" t="s">
        <v>156</v>
      </c>
      <c r="B917">
        <v>2</v>
      </c>
      <c r="C917" t="s">
        <v>1090</v>
      </c>
      <c r="D917" t="s">
        <v>5070</v>
      </c>
      <c r="E917">
        <v>0</v>
      </c>
      <c r="F917">
        <v>0</v>
      </c>
      <c r="G917">
        <v>0</v>
      </c>
      <c r="H917">
        <v>0</v>
      </c>
      <c r="I917">
        <v>0</v>
      </c>
      <c r="J917">
        <v>0</v>
      </c>
      <c r="K917">
        <v>0</v>
      </c>
      <c r="L917">
        <v>0</v>
      </c>
      <c r="M917">
        <v>0</v>
      </c>
      <c r="N917">
        <v>0</v>
      </c>
      <c r="O917">
        <v>0</v>
      </c>
      <c r="P917">
        <v>0</v>
      </c>
      <c r="Q917">
        <v>0</v>
      </c>
      <c r="R917">
        <v>0</v>
      </c>
      <c r="S917" t="s">
        <v>3</v>
      </c>
      <c r="T917" t="s">
        <v>69</v>
      </c>
      <c r="U917" t="s">
        <v>70</v>
      </c>
      <c r="V917">
        <v>10</v>
      </c>
      <c r="W917" t="s">
        <v>4492</v>
      </c>
      <c r="X917">
        <v>0</v>
      </c>
      <c r="Y917">
        <v>5.4260000000000002</v>
      </c>
      <c r="Z917">
        <v>5.4260000000000002</v>
      </c>
    </row>
    <row r="918" spans="1:26" x14ac:dyDescent="0.25">
      <c r="A918" t="s">
        <v>156</v>
      </c>
      <c r="B918">
        <v>2</v>
      </c>
      <c r="C918" t="s">
        <v>1091</v>
      </c>
      <c r="D918" t="s">
        <v>5070</v>
      </c>
      <c r="E918">
        <v>0</v>
      </c>
      <c r="F918">
        <v>0</v>
      </c>
      <c r="G918">
        <v>0</v>
      </c>
      <c r="H918">
        <v>0</v>
      </c>
      <c r="I918">
        <v>0</v>
      </c>
      <c r="J918">
        <v>0</v>
      </c>
      <c r="K918">
        <v>0</v>
      </c>
      <c r="L918">
        <v>0</v>
      </c>
      <c r="M918">
        <v>0</v>
      </c>
      <c r="N918">
        <v>0</v>
      </c>
      <c r="O918">
        <v>0</v>
      </c>
      <c r="P918">
        <v>0</v>
      </c>
      <c r="Q918">
        <v>0</v>
      </c>
      <c r="R918">
        <v>0</v>
      </c>
      <c r="S918" t="s">
        <v>3</v>
      </c>
      <c r="T918" t="s">
        <v>69</v>
      </c>
      <c r="U918" t="s">
        <v>70</v>
      </c>
      <c r="V918">
        <v>10</v>
      </c>
      <c r="W918" t="s">
        <v>4492</v>
      </c>
      <c r="X918">
        <v>0</v>
      </c>
      <c r="Y918">
        <v>6.8579999999999997</v>
      </c>
      <c r="Z918">
        <v>6.8579999999999997</v>
      </c>
    </row>
    <row r="919" spans="1:26" x14ac:dyDescent="0.25">
      <c r="A919" t="s">
        <v>156</v>
      </c>
      <c r="B919">
        <v>2</v>
      </c>
      <c r="C919" t="s">
        <v>1092</v>
      </c>
      <c r="D919" t="s">
        <v>5070</v>
      </c>
      <c r="E919">
        <v>0</v>
      </c>
      <c r="F919">
        <v>0</v>
      </c>
      <c r="G919">
        <v>0</v>
      </c>
      <c r="H919">
        <v>0</v>
      </c>
      <c r="I919">
        <v>0</v>
      </c>
      <c r="J919">
        <v>0</v>
      </c>
      <c r="K919">
        <v>0</v>
      </c>
      <c r="L919">
        <v>0</v>
      </c>
      <c r="M919">
        <v>0</v>
      </c>
      <c r="N919">
        <v>0</v>
      </c>
      <c r="O919">
        <v>0</v>
      </c>
      <c r="P919">
        <v>0</v>
      </c>
      <c r="Q919">
        <v>0</v>
      </c>
      <c r="R919">
        <v>0</v>
      </c>
      <c r="S919" t="s">
        <v>3</v>
      </c>
      <c r="T919" t="s">
        <v>69</v>
      </c>
      <c r="U919" t="s">
        <v>70</v>
      </c>
      <c r="V919">
        <v>10</v>
      </c>
      <c r="W919" t="s">
        <v>4492</v>
      </c>
      <c r="X919">
        <v>0</v>
      </c>
      <c r="Y919">
        <v>3.92</v>
      </c>
      <c r="Z919">
        <v>3.92</v>
      </c>
    </row>
    <row r="920" spans="1:26" x14ac:dyDescent="0.25">
      <c r="A920" t="s">
        <v>156</v>
      </c>
      <c r="B920">
        <v>2</v>
      </c>
      <c r="C920" t="s">
        <v>1093</v>
      </c>
      <c r="D920" t="s">
        <v>5070</v>
      </c>
      <c r="E920">
        <v>0</v>
      </c>
      <c r="F920">
        <v>0</v>
      </c>
      <c r="G920">
        <v>0</v>
      </c>
      <c r="H920">
        <v>0</v>
      </c>
      <c r="I920">
        <v>0</v>
      </c>
      <c r="J920">
        <v>0</v>
      </c>
      <c r="K920">
        <v>0</v>
      </c>
      <c r="L920">
        <v>0</v>
      </c>
      <c r="M920">
        <v>0</v>
      </c>
      <c r="N920">
        <v>0</v>
      </c>
      <c r="O920">
        <v>0</v>
      </c>
      <c r="P920">
        <v>0</v>
      </c>
      <c r="Q920">
        <v>0</v>
      </c>
      <c r="R920">
        <v>0</v>
      </c>
      <c r="S920" t="s">
        <v>3</v>
      </c>
      <c r="T920" t="s">
        <v>69</v>
      </c>
      <c r="U920" t="s">
        <v>70</v>
      </c>
      <c r="V920">
        <v>10</v>
      </c>
      <c r="W920" t="s">
        <v>4492</v>
      </c>
      <c r="X920">
        <v>0</v>
      </c>
      <c r="Y920">
        <v>2.9769999999999999</v>
      </c>
      <c r="Z920">
        <v>2.9769999999999999</v>
      </c>
    </row>
    <row r="921" spans="1:26" x14ac:dyDescent="0.25">
      <c r="A921" t="s">
        <v>156</v>
      </c>
      <c r="B921">
        <v>2</v>
      </c>
      <c r="C921" t="s">
        <v>1094</v>
      </c>
      <c r="D921" t="s">
        <v>5070</v>
      </c>
      <c r="E921">
        <v>43</v>
      </c>
      <c r="F921">
        <v>37</v>
      </c>
      <c r="G921">
        <v>38</v>
      </c>
      <c r="H921">
        <v>43</v>
      </c>
      <c r="I921">
        <v>34</v>
      </c>
      <c r="J921">
        <v>40</v>
      </c>
      <c r="K921">
        <v>0</v>
      </c>
      <c r="L921">
        <v>0</v>
      </c>
      <c r="M921">
        <v>0</v>
      </c>
      <c r="N921">
        <v>0</v>
      </c>
      <c r="O921">
        <v>0</v>
      </c>
      <c r="P921">
        <v>0</v>
      </c>
      <c r="Q921">
        <v>3.9166666666666665</v>
      </c>
      <c r="R921">
        <v>5.1555866666666672</v>
      </c>
      <c r="S921" t="s">
        <v>5</v>
      </c>
      <c r="T921" t="s">
        <v>78</v>
      </c>
      <c r="U921" t="s">
        <v>70</v>
      </c>
      <c r="V921">
        <v>5</v>
      </c>
      <c r="W921" t="s">
        <v>4492</v>
      </c>
      <c r="X921">
        <v>1.0311173333333334</v>
      </c>
      <c r="Y921">
        <v>0</v>
      </c>
      <c r="Z921">
        <v>5.1555866666666672</v>
      </c>
    </row>
    <row r="922" spans="1:26" x14ac:dyDescent="0.25">
      <c r="A922" t="s">
        <v>156</v>
      </c>
      <c r="B922">
        <v>2</v>
      </c>
      <c r="C922" t="s">
        <v>1095</v>
      </c>
      <c r="D922" t="s">
        <v>5070</v>
      </c>
      <c r="E922">
        <v>0</v>
      </c>
      <c r="F922">
        <v>0</v>
      </c>
      <c r="G922">
        <v>0</v>
      </c>
      <c r="H922">
        <v>0</v>
      </c>
      <c r="I922">
        <v>0</v>
      </c>
      <c r="J922">
        <v>0</v>
      </c>
      <c r="K922">
        <v>0</v>
      </c>
      <c r="L922">
        <v>0</v>
      </c>
      <c r="M922">
        <v>0</v>
      </c>
      <c r="N922">
        <v>0</v>
      </c>
      <c r="O922">
        <v>0</v>
      </c>
      <c r="P922">
        <v>0</v>
      </c>
      <c r="Q922">
        <v>0</v>
      </c>
      <c r="R922">
        <v>0</v>
      </c>
      <c r="S922" t="s">
        <v>3</v>
      </c>
      <c r="T922" t="s">
        <v>69</v>
      </c>
      <c r="U922" t="s">
        <v>70</v>
      </c>
      <c r="V922">
        <v>10</v>
      </c>
      <c r="W922" t="s">
        <v>4492</v>
      </c>
      <c r="X922">
        <v>0</v>
      </c>
      <c r="Y922">
        <v>9.7680000000000007</v>
      </c>
      <c r="Z922">
        <v>9.7680000000000007</v>
      </c>
    </row>
    <row r="923" spans="1:26" x14ac:dyDescent="0.25">
      <c r="A923" t="s">
        <v>156</v>
      </c>
      <c r="B923">
        <v>2</v>
      </c>
      <c r="C923" t="s">
        <v>1096</v>
      </c>
      <c r="D923" t="s">
        <v>5070</v>
      </c>
      <c r="E923">
        <v>0</v>
      </c>
      <c r="F923">
        <v>0</v>
      </c>
      <c r="G923">
        <v>0</v>
      </c>
      <c r="H923">
        <v>0</v>
      </c>
      <c r="I923">
        <v>0</v>
      </c>
      <c r="J923">
        <v>0</v>
      </c>
      <c r="K923">
        <v>0</v>
      </c>
      <c r="L923">
        <v>0</v>
      </c>
      <c r="M923">
        <v>0</v>
      </c>
      <c r="N923">
        <v>0</v>
      </c>
      <c r="O923">
        <v>0</v>
      </c>
      <c r="P923">
        <v>0</v>
      </c>
      <c r="Q923">
        <v>0</v>
      </c>
      <c r="R923">
        <v>0</v>
      </c>
      <c r="S923" t="s">
        <v>3</v>
      </c>
      <c r="T923" t="s">
        <v>69</v>
      </c>
      <c r="U923" t="s">
        <v>70</v>
      </c>
      <c r="V923">
        <v>10</v>
      </c>
      <c r="W923" t="s">
        <v>4492</v>
      </c>
      <c r="X923">
        <v>0</v>
      </c>
      <c r="Y923">
        <v>9.7360000000000007</v>
      </c>
      <c r="Z923">
        <v>9.7360000000000007</v>
      </c>
    </row>
    <row r="924" spans="1:26" x14ac:dyDescent="0.25">
      <c r="A924" t="s">
        <v>156</v>
      </c>
      <c r="B924">
        <v>2</v>
      </c>
      <c r="C924" t="s">
        <v>1097</v>
      </c>
      <c r="D924" t="s">
        <v>5070</v>
      </c>
      <c r="E924">
        <v>0</v>
      </c>
      <c r="F924">
        <v>0</v>
      </c>
      <c r="G924">
        <v>0</v>
      </c>
      <c r="H924">
        <v>0</v>
      </c>
      <c r="I924">
        <v>0</v>
      </c>
      <c r="J924">
        <v>0</v>
      </c>
      <c r="K924">
        <v>0</v>
      </c>
      <c r="L924">
        <v>0</v>
      </c>
      <c r="M924">
        <v>0</v>
      </c>
      <c r="N924">
        <v>0</v>
      </c>
      <c r="O924">
        <v>0</v>
      </c>
      <c r="P924">
        <v>0</v>
      </c>
      <c r="Q924">
        <v>0</v>
      </c>
      <c r="R924">
        <v>0</v>
      </c>
      <c r="S924" t="s">
        <v>3</v>
      </c>
      <c r="T924" t="s">
        <v>69</v>
      </c>
      <c r="U924" t="s">
        <v>70</v>
      </c>
      <c r="V924">
        <v>13.5</v>
      </c>
      <c r="W924" t="s">
        <v>4492</v>
      </c>
      <c r="X924">
        <v>0</v>
      </c>
      <c r="Y924">
        <v>12.444000000000001</v>
      </c>
      <c r="Z924">
        <v>12.444000000000001</v>
      </c>
    </row>
    <row r="925" spans="1:26" x14ac:dyDescent="0.25">
      <c r="A925" t="s">
        <v>156</v>
      </c>
      <c r="B925">
        <v>2</v>
      </c>
      <c r="C925" t="s">
        <v>1098</v>
      </c>
      <c r="D925" t="s">
        <v>5070</v>
      </c>
      <c r="E925">
        <v>0</v>
      </c>
      <c r="F925">
        <v>0</v>
      </c>
      <c r="G925">
        <v>0</v>
      </c>
      <c r="H925">
        <v>0</v>
      </c>
      <c r="I925">
        <v>0</v>
      </c>
      <c r="J925">
        <v>0</v>
      </c>
      <c r="K925">
        <v>0</v>
      </c>
      <c r="L925">
        <v>0</v>
      </c>
      <c r="M925">
        <v>0</v>
      </c>
      <c r="N925">
        <v>0</v>
      </c>
      <c r="O925">
        <v>0</v>
      </c>
      <c r="P925">
        <v>0</v>
      </c>
      <c r="Q925">
        <v>0</v>
      </c>
      <c r="R925">
        <v>0</v>
      </c>
      <c r="S925" t="s">
        <v>3</v>
      </c>
      <c r="T925" t="s">
        <v>69</v>
      </c>
      <c r="U925" t="s">
        <v>70</v>
      </c>
      <c r="V925">
        <v>10</v>
      </c>
      <c r="W925" t="s">
        <v>4492</v>
      </c>
      <c r="X925">
        <v>0</v>
      </c>
      <c r="Y925">
        <v>4.7430000000000003</v>
      </c>
      <c r="Z925">
        <v>4.7430000000000003</v>
      </c>
    </row>
    <row r="926" spans="1:26" x14ac:dyDescent="0.25">
      <c r="A926" t="s">
        <v>156</v>
      </c>
      <c r="B926">
        <v>2</v>
      </c>
      <c r="C926" t="s">
        <v>1099</v>
      </c>
      <c r="D926" t="s">
        <v>5070</v>
      </c>
      <c r="E926">
        <v>0</v>
      </c>
      <c r="F926">
        <v>0</v>
      </c>
      <c r="G926">
        <v>0</v>
      </c>
      <c r="H926">
        <v>0</v>
      </c>
      <c r="I926">
        <v>0</v>
      </c>
      <c r="J926">
        <v>0</v>
      </c>
      <c r="K926">
        <v>0</v>
      </c>
      <c r="L926">
        <v>0</v>
      </c>
      <c r="M926">
        <v>0</v>
      </c>
      <c r="N926">
        <v>0</v>
      </c>
      <c r="O926">
        <v>0</v>
      </c>
      <c r="P926">
        <v>0</v>
      </c>
      <c r="Q926">
        <v>0</v>
      </c>
      <c r="R926">
        <v>0</v>
      </c>
      <c r="S926" t="s">
        <v>3</v>
      </c>
      <c r="T926" t="s">
        <v>69</v>
      </c>
      <c r="U926" t="s">
        <v>70</v>
      </c>
      <c r="V926">
        <v>10</v>
      </c>
      <c r="W926" t="s">
        <v>4492</v>
      </c>
      <c r="X926">
        <v>0</v>
      </c>
      <c r="Y926">
        <v>6.1820000000000004</v>
      </c>
      <c r="Z926">
        <v>6.1820000000000004</v>
      </c>
    </row>
    <row r="927" spans="1:26" x14ac:dyDescent="0.25">
      <c r="A927" t="s">
        <v>156</v>
      </c>
      <c r="B927">
        <v>2</v>
      </c>
      <c r="C927" t="s">
        <v>1100</v>
      </c>
      <c r="D927" t="s">
        <v>5070</v>
      </c>
      <c r="E927">
        <v>0</v>
      </c>
      <c r="F927">
        <v>0</v>
      </c>
      <c r="G927">
        <v>0</v>
      </c>
      <c r="H927">
        <v>0</v>
      </c>
      <c r="I927">
        <v>0</v>
      </c>
      <c r="J927">
        <v>0</v>
      </c>
      <c r="K927">
        <v>0</v>
      </c>
      <c r="L927">
        <v>0</v>
      </c>
      <c r="M927">
        <v>0</v>
      </c>
      <c r="N927">
        <v>0</v>
      </c>
      <c r="O927">
        <v>0</v>
      </c>
      <c r="P927">
        <v>0</v>
      </c>
      <c r="Q927">
        <v>0</v>
      </c>
      <c r="R927">
        <v>0</v>
      </c>
      <c r="S927" t="s">
        <v>7</v>
      </c>
      <c r="T927" t="s">
        <v>1</v>
      </c>
      <c r="U927" t="s">
        <v>70</v>
      </c>
      <c r="V927">
        <v>6</v>
      </c>
      <c r="W927" t="s">
        <v>4493</v>
      </c>
      <c r="X927">
        <v>0</v>
      </c>
      <c r="Y927">
        <v>1.008</v>
      </c>
      <c r="Z927">
        <v>1.008</v>
      </c>
    </row>
    <row r="928" spans="1:26" x14ac:dyDescent="0.25">
      <c r="A928" t="s">
        <v>156</v>
      </c>
      <c r="B928">
        <v>2</v>
      </c>
      <c r="C928" t="s">
        <v>1102</v>
      </c>
      <c r="D928" t="s">
        <v>5070</v>
      </c>
      <c r="E928">
        <v>0</v>
      </c>
      <c r="F928">
        <v>0</v>
      </c>
      <c r="G928">
        <v>0</v>
      </c>
      <c r="H928">
        <v>0</v>
      </c>
      <c r="I928">
        <v>0</v>
      </c>
      <c r="J928">
        <v>0</v>
      </c>
      <c r="K928">
        <v>0</v>
      </c>
      <c r="L928">
        <v>0</v>
      </c>
      <c r="M928">
        <v>0</v>
      </c>
      <c r="N928">
        <v>0</v>
      </c>
      <c r="O928">
        <v>0</v>
      </c>
      <c r="P928">
        <v>0</v>
      </c>
      <c r="Q928">
        <v>0</v>
      </c>
      <c r="R928">
        <v>0</v>
      </c>
      <c r="S928" t="s">
        <v>7</v>
      </c>
      <c r="T928" t="s">
        <v>7</v>
      </c>
      <c r="U928" t="s">
        <v>70</v>
      </c>
      <c r="V928">
        <v>6</v>
      </c>
      <c r="W928" t="s">
        <v>4493</v>
      </c>
      <c r="X928">
        <v>0</v>
      </c>
      <c r="Y928">
        <v>4.7699999999999996</v>
      </c>
      <c r="Z928">
        <v>4.7699999999999996</v>
      </c>
    </row>
    <row r="929" spans="1:26" x14ac:dyDescent="0.25">
      <c r="A929" t="s">
        <v>156</v>
      </c>
      <c r="B929">
        <v>2</v>
      </c>
      <c r="C929" t="s">
        <v>1103</v>
      </c>
      <c r="D929" t="s">
        <v>5070</v>
      </c>
      <c r="E929">
        <v>0</v>
      </c>
      <c r="F929">
        <v>0</v>
      </c>
      <c r="G929">
        <v>0</v>
      </c>
      <c r="H929">
        <v>0</v>
      </c>
      <c r="I929">
        <v>0</v>
      </c>
      <c r="J929">
        <v>0</v>
      </c>
      <c r="K929">
        <v>0</v>
      </c>
      <c r="L929">
        <v>0</v>
      </c>
      <c r="M929">
        <v>0</v>
      </c>
      <c r="N929">
        <v>0</v>
      </c>
      <c r="O929">
        <v>0</v>
      </c>
      <c r="P929">
        <v>0</v>
      </c>
      <c r="Q929">
        <v>0</v>
      </c>
      <c r="R929">
        <v>0</v>
      </c>
      <c r="S929" t="s">
        <v>7</v>
      </c>
      <c r="T929" t="s">
        <v>7</v>
      </c>
      <c r="U929" t="s">
        <v>70</v>
      </c>
      <c r="V929">
        <v>6</v>
      </c>
      <c r="W929" t="s">
        <v>4493</v>
      </c>
      <c r="X929">
        <v>0</v>
      </c>
      <c r="Y929">
        <v>4.4509999999999996</v>
      </c>
      <c r="Z929">
        <v>4.4509999999999996</v>
      </c>
    </row>
    <row r="930" spans="1:26" x14ac:dyDescent="0.25">
      <c r="A930" t="s">
        <v>156</v>
      </c>
      <c r="B930">
        <v>2</v>
      </c>
      <c r="C930" t="s">
        <v>1104</v>
      </c>
      <c r="D930" t="s">
        <v>5070</v>
      </c>
      <c r="E930">
        <v>0</v>
      </c>
      <c r="F930">
        <v>0</v>
      </c>
      <c r="G930">
        <v>0</v>
      </c>
      <c r="H930">
        <v>0</v>
      </c>
      <c r="I930">
        <v>0</v>
      </c>
      <c r="J930">
        <v>0</v>
      </c>
      <c r="K930">
        <v>0</v>
      </c>
      <c r="L930">
        <v>0</v>
      </c>
      <c r="M930">
        <v>0</v>
      </c>
      <c r="N930">
        <v>0</v>
      </c>
      <c r="O930">
        <v>0</v>
      </c>
      <c r="P930">
        <v>0</v>
      </c>
      <c r="Q930">
        <v>0</v>
      </c>
      <c r="R930">
        <v>0</v>
      </c>
      <c r="S930" t="s">
        <v>7</v>
      </c>
      <c r="T930" t="s">
        <v>7</v>
      </c>
      <c r="U930" t="s">
        <v>70</v>
      </c>
      <c r="V930">
        <v>6</v>
      </c>
      <c r="W930" t="s">
        <v>4493</v>
      </c>
      <c r="X930">
        <v>0</v>
      </c>
      <c r="Y930">
        <v>6.7190000000000003</v>
      </c>
      <c r="Z930">
        <v>6.7190000000000003</v>
      </c>
    </row>
    <row r="931" spans="1:26" x14ac:dyDescent="0.25">
      <c r="A931" t="s">
        <v>156</v>
      </c>
      <c r="B931">
        <v>2</v>
      </c>
      <c r="C931" t="s">
        <v>1105</v>
      </c>
      <c r="D931" t="s">
        <v>5070</v>
      </c>
      <c r="E931">
        <v>0</v>
      </c>
      <c r="F931">
        <v>0</v>
      </c>
      <c r="G931">
        <v>0</v>
      </c>
      <c r="H931">
        <v>0</v>
      </c>
      <c r="I931">
        <v>0</v>
      </c>
      <c r="J931">
        <v>0</v>
      </c>
      <c r="K931">
        <v>0</v>
      </c>
      <c r="L931">
        <v>0</v>
      </c>
      <c r="M931">
        <v>0</v>
      </c>
      <c r="N931">
        <v>0</v>
      </c>
      <c r="O931">
        <v>0</v>
      </c>
      <c r="P931">
        <v>0</v>
      </c>
      <c r="Q931">
        <v>0</v>
      </c>
      <c r="R931">
        <v>0</v>
      </c>
      <c r="S931" t="s">
        <v>7</v>
      </c>
      <c r="T931" t="s">
        <v>7</v>
      </c>
      <c r="U931" t="s">
        <v>70</v>
      </c>
      <c r="V931">
        <v>6</v>
      </c>
      <c r="W931" t="s">
        <v>4493</v>
      </c>
      <c r="X931">
        <v>0</v>
      </c>
      <c r="Y931">
        <v>2.4060000000000001</v>
      </c>
      <c r="Z931">
        <v>2.4060000000000001</v>
      </c>
    </row>
    <row r="932" spans="1:26" x14ac:dyDescent="0.25">
      <c r="A932" t="s">
        <v>156</v>
      </c>
      <c r="B932">
        <v>2</v>
      </c>
      <c r="C932" t="s">
        <v>1106</v>
      </c>
      <c r="D932" t="s">
        <v>5070</v>
      </c>
      <c r="E932">
        <v>31</v>
      </c>
      <c r="F932">
        <v>39</v>
      </c>
      <c r="G932">
        <v>34</v>
      </c>
      <c r="H932">
        <v>31</v>
      </c>
      <c r="I932">
        <v>38</v>
      </c>
      <c r="J932">
        <v>35</v>
      </c>
      <c r="K932">
        <v>0</v>
      </c>
      <c r="L932">
        <v>0</v>
      </c>
      <c r="M932">
        <v>0</v>
      </c>
      <c r="N932">
        <v>0</v>
      </c>
      <c r="O932">
        <v>0</v>
      </c>
      <c r="P932">
        <v>0</v>
      </c>
      <c r="Q932">
        <v>3.4666666666666663</v>
      </c>
      <c r="R932">
        <v>4.5632426666666657</v>
      </c>
      <c r="S932" t="s">
        <v>5</v>
      </c>
      <c r="T932" t="s">
        <v>78</v>
      </c>
      <c r="U932" t="s">
        <v>70</v>
      </c>
      <c r="V932">
        <v>5</v>
      </c>
      <c r="W932" t="s">
        <v>4493</v>
      </c>
      <c r="X932">
        <v>0.91264853333333318</v>
      </c>
      <c r="Y932">
        <v>0</v>
      </c>
      <c r="Z932">
        <v>4.5632426666666657</v>
      </c>
    </row>
    <row r="933" spans="1:26" x14ac:dyDescent="0.25">
      <c r="A933" t="s">
        <v>156</v>
      </c>
      <c r="B933">
        <v>2</v>
      </c>
      <c r="C933" t="s">
        <v>1107</v>
      </c>
      <c r="D933" t="s">
        <v>5070</v>
      </c>
      <c r="E933">
        <v>0</v>
      </c>
      <c r="F933">
        <v>0</v>
      </c>
      <c r="G933">
        <v>0</v>
      </c>
      <c r="H933">
        <v>0</v>
      </c>
      <c r="I933">
        <v>0</v>
      </c>
      <c r="J933">
        <v>0</v>
      </c>
      <c r="K933">
        <v>0</v>
      </c>
      <c r="L933">
        <v>0</v>
      </c>
      <c r="M933">
        <v>0</v>
      </c>
      <c r="N933">
        <v>0</v>
      </c>
      <c r="O933">
        <v>0</v>
      </c>
      <c r="P933">
        <v>0</v>
      </c>
      <c r="Q933">
        <v>0</v>
      </c>
      <c r="R933">
        <v>0</v>
      </c>
      <c r="S933" t="s">
        <v>7</v>
      </c>
      <c r="T933" t="s">
        <v>7</v>
      </c>
      <c r="U933" t="s">
        <v>70</v>
      </c>
      <c r="V933">
        <v>6</v>
      </c>
      <c r="W933" t="s">
        <v>4493</v>
      </c>
      <c r="X933">
        <v>0</v>
      </c>
      <c r="Y933">
        <v>2.2130000000000001</v>
      </c>
      <c r="Z933">
        <v>2.2130000000000001</v>
      </c>
    </row>
    <row r="934" spans="1:26" x14ac:dyDescent="0.25">
      <c r="A934" t="s">
        <v>156</v>
      </c>
      <c r="B934">
        <v>2</v>
      </c>
      <c r="C934" t="s">
        <v>1108</v>
      </c>
      <c r="D934" t="s">
        <v>5070</v>
      </c>
      <c r="E934">
        <v>0</v>
      </c>
      <c r="F934">
        <v>0</v>
      </c>
      <c r="G934">
        <v>0</v>
      </c>
      <c r="H934">
        <v>0</v>
      </c>
      <c r="I934">
        <v>0</v>
      </c>
      <c r="J934">
        <v>0</v>
      </c>
      <c r="K934">
        <v>0</v>
      </c>
      <c r="L934">
        <v>0</v>
      </c>
      <c r="M934">
        <v>0</v>
      </c>
      <c r="N934">
        <v>0</v>
      </c>
      <c r="O934">
        <v>0</v>
      </c>
      <c r="P934">
        <v>0</v>
      </c>
      <c r="Q934">
        <v>0</v>
      </c>
      <c r="R934">
        <v>0</v>
      </c>
      <c r="S934" t="s">
        <v>7</v>
      </c>
      <c r="T934" t="s">
        <v>7</v>
      </c>
      <c r="U934" t="s">
        <v>70</v>
      </c>
      <c r="V934">
        <v>6</v>
      </c>
      <c r="W934" t="s">
        <v>4493</v>
      </c>
      <c r="X934">
        <v>0</v>
      </c>
      <c r="Y934">
        <v>3.2429999999999999</v>
      </c>
      <c r="Z934">
        <v>3.2429999999999999</v>
      </c>
    </row>
    <row r="935" spans="1:26" x14ac:dyDescent="0.25">
      <c r="A935" t="s">
        <v>156</v>
      </c>
      <c r="B935">
        <v>2</v>
      </c>
      <c r="C935" t="s">
        <v>1109</v>
      </c>
      <c r="D935" t="s">
        <v>5070</v>
      </c>
      <c r="E935">
        <v>0</v>
      </c>
      <c r="F935">
        <v>0</v>
      </c>
      <c r="G935">
        <v>0</v>
      </c>
      <c r="H935">
        <v>0</v>
      </c>
      <c r="I935">
        <v>0</v>
      </c>
      <c r="J935">
        <v>0</v>
      </c>
      <c r="K935">
        <v>0</v>
      </c>
      <c r="L935">
        <v>0</v>
      </c>
      <c r="M935">
        <v>0</v>
      </c>
      <c r="N935">
        <v>0</v>
      </c>
      <c r="O935">
        <v>0</v>
      </c>
      <c r="P935">
        <v>0</v>
      </c>
      <c r="Q935">
        <v>0</v>
      </c>
      <c r="R935">
        <v>0</v>
      </c>
      <c r="S935" t="s">
        <v>7</v>
      </c>
      <c r="T935" t="s">
        <v>7</v>
      </c>
      <c r="U935" t="s">
        <v>70</v>
      </c>
      <c r="V935">
        <v>6</v>
      </c>
      <c r="W935" t="s">
        <v>4493</v>
      </c>
      <c r="X935">
        <v>0</v>
      </c>
      <c r="Y935">
        <v>2.4159999999999999</v>
      </c>
      <c r="Z935">
        <v>2.4159999999999999</v>
      </c>
    </row>
    <row r="936" spans="1:26" x14ac:dyDescent="0.25">
      <c r="A936" t="s">
        <v>156</v>
      </c>
      <c r="B936">
        <v>2</v>
      </c>
      <c r="C936" t="s">
        <v>1110</v>
      </c>
      <c r="D936" t="s">
        <v>5070</v>
      </c>
      <c r="E936">
        <v>0</v>
      </c>
      <c r="F936">
        <v>0</v>
      </c>
      <c r="G936">
        <v>0</v>
      </c>
      <c r="H936">
        <v>0</v>
      </c>
      <c r="I936">
        <v>0</v>
      </c>
      <c r="J936">
        <v>0</v>
      </c>
      <c r="K936">
        <v>0</v>
      </c>
      <c r="L936">
        <v>0</v>
      </c>
      <c r="M936">
        <v>0</v>
      </c>
      <c r="N936">
        <v>0</v>
      </c>
      <c r="O936">
        <v>0</v>
      </c>
      <c r="P936">
        <v>0</v>
      </c>
      <c r="Q936">
        <v>0</v>
      </c>
      <c r="R936">
        <v>0</v>
      </c>
      <c r="S936" t="s">
        <v>7</v>
      </c>
      <c r="T936" t="s">
        <v>7</v>
      </c>
      <c r="U936" t="s">
        <v>70</v>
      </c>
      <c r="V936">
        <v>6</v>
      </c>
      <c r="W936" t="s">
        <v>4493</v>
      </c>
      <c r="X936">
        <v>0</v>
      </c>
      <c r="Y936">
        <v>3.09</v>
      </c>
      <c r="Z936">
        <v>3.09</v>
      </c>
    </row>
    <row r="937" spans="1:26" x14ac:dyDescent="0.25">
      <c r="A937" t="s">
        <v>156</v>
      </c>
      <c r="B937">
        <v>2</v>
      </c>
      <c r="C937" t="s">
        <v>1111</v>
      </c>
      <c r="D937" t="s">
        <v>5070</v>
      </c>
      <c r="E937">
        <v>0</v>
      </c>
      <c r="F937">
        <v>0</v>
      </c>
      <c r="G937">
        <v>0</v>
      </c>
      <c r="H937">
        <v>0</v>
      </c>
      <c r="I937">
        <v>0</v>
      </c>
      <c r="J937">
        <v>0</v>
      </c>
      <c r="K937">
        <v>0</v>
      </c>
      <c r="L937">
        <v>0</v>
      </c>
      <c r="M937">
        <v>0</v>
      </c>
      <c r="N937">
        <v>0</v>
      </c>
      <c r="O937">
        <v>0</v>
      </c>
      <c r="P937">
        <v>0</v>
      </c>
      <c r="Q937">
        <v>0</v>
      </c>
      <c r="R937">
        <v>0</v>
      </c>
      <c r="S937" t="s">
        <v>7</v>
      </c>
      <c r="T937" t="s">
        <v>7</v>
      </c>
      <c r="U937" t="s">
        <v>70</v>
      </c>
      <c r="V937">
        <v>6</v>
      </c>
      <c r="W937" t="s">
        <v>4493</v>
      </c>
      <c r="X937">
        <v>0</v>
      </c>
      <c r="Y937">
        <v>2.742</v>
      </c>
      <c r="Z937">
        <v>2.742</v>
      </c>
    </row>
    <row r="938" spans="1:26" x14ac:dyDescent="0.25">
      <c r="A938" t="s">
        <v>156</v>
      </c>
      <c r="B938">
        <v>2</v>
      </c>
      <c r="C938" t="s">
        <v>1112</v>
      </c>
      <c r="D938" t="s">
        <v>5070</v>
      </c>
      <c r="E938">
        <v>0</v>
      </c>
      <c r="F938">
        <v>0</v>
      </c>
      <c r="G938">
        <v>0</v>
      </c>
      <c r="H938">
        <v>0</v>
      </c>
      <c r="I938">
        <v>0</v>
      </c>
      <c r="J938">
        <v>0</v>
      </c>
      <c r="K938">
        <v>0</v>
      </c>
      <c r="L938">
        <v>0</v>
      </c>
      <c r="M938">
        <v>0</v>
      </c>
      <c r="N938">
        <v>0</v>
      </c>
      <c r="O938">
        <v>0</v>
      </c>
      <c r="P938">
        <v>0</v>
      </c>
      <c r="Q938">
        <v>0</v>
      </c>
      <c r="R938">
        <v>0</v>
      </c>
      <c r="S938" t="s">
        <v>3</v>
      </c>
      <c r="T938" t="s">
        <v>69</v>
      </c>
      <c r="U938" t="s">
        <v>70</v>
      </c>
      <c r="V938">
        <v>10</v>
      </c>
      <c r="W938" t="s">
        <v>4494</v>
      </c>
      <c r="X938">
        <v>0</v>
      </c>
      <c r="Y938">
        <v>4.0110000000000001</v>
      </c>
      <c r="Z938">
        <v>4.0110000000000001</v>
      </c>
    </row>
    <row r="939" spans="1:26" x14ac:dyDescent="0.25">
      <c r="A939" t="s">
        <v>156</v>
      </c>
      <c r="B939">
        <v>2</v>
      </c>
      <c r="C939" t="s">
        <v>1113</v>
      </c>
      <c r="D939" t="s">
        <v>5070</v>
      </c>
      <c r="E939">
        <v>0</v>
      </c>
      <c r="F939">
        <v>0</v>
      </c>
      <c r="G939">
        <v>0</v>
      </c>
      <c r="H939">
        <v>0</v>
      </c>
      <c r="I939">
        <v>0</v>
      </c>
      <c r="J939">
        <v>0</v>
      </c>
      <c r="K939">
        <v>0</v>
      </c>
      <c r="L939">
        <v>0</v>
      </c>
      <c r="M939">
        <v>0</v>
      </c>
      <c r="N939">
        <v>0</v>
      </c>
      <c r="O939">
        <v>0</v>
      </c>
      <c r="P939">
        <v>0</v>
      </c>
      <c r="Q939">
        <v>0</v>
      </c>
      <c r="R939">
        <v>0</v>
      </c>
      <c r="S939" t="s">
        <v>3</v>
      </c>
      <c r="T939" t="s">
        <v>69</v>
      </c>
      <c r="U939" t="s">
        <v>70</v>
      </c>
      <c r="V939">
        <v>10</v>
      </c>
      <c r="W939" t="s">
        <v>4494</v>
      </c>
      <c r="X939">
        <v>0</v>
      </c>
      <c r="Y939">
        <v>7.63</v>
      </c>
      <c r="Z939">
        <v>7.63</v>
      </c>
    </row>
    <row r="940" spans="1:26" x14ac:dyDescent="0.25">
      <c r="A940" t="s">
        <v>156</v>
      </c>
      <c r="B940">
        <v>2</v>
      </c>
      <c r="C940" t="s">
        <v>1114</v>
      </c>
      <c r="D940" t="s">
        <v>5070</v>
      </c>
      <c r="E940">
        <v>0</v>
      </c>
      <c r="F940">
        <v>0</v>
      </c>
      <c r="G940">
        <v>0</v>
      </c>
      <c r="H940">
        <v>0</v>
      </c>
      <c r="I940">
        <v>0</v>
      </c>
      <c r="J940">
        <v>0</v>
      </c>
      <c r="K940">
        <v>0</v>
      </c>
      <c r="L940">
        <v>0</v>
      </c>
      <c r="M940">
        <v>0</v>
      </c>
      <c r="N940">
        <v>0</v>
      </c>
      <c r="O940">
        <v>0</v>
      </c>
      <c r="P940">
        <v>0</v>
      </c>
      <c r="Q940">
        <v>0</v>
      </c>
      <c r="R940">
        <v>0</v>
      </c>
      <c r="S940" t="s">
        <v>3</v>
      </c>
      <c r="T940" t="s">
        <v>69</v>
      </c>
      <c r="U940" t="s">
        <v>70</v>
      </c>
      <c r="V940">
        <v>10</v>
      </c>
      <c r="W940" t="s">
        <v>4494</v>
      </c>
      <c r="X940">
        <v>0</v>
      </c>
      <c r="Y940">
        <v>5.0519999999999996</v>
      </c>
      <c r="Z940">
        <v>5.0519999999999996</v>
      </c>
    </row>
    <row r="941" spans="1:26" x14ac:dyDescent="0.25">
      <c r="A941" t="s">
        <v>156</v>
      </c>
      <c r="B941">
        <v>2</v>
      </c>
      <c r="C941" t="s">
        <v>1115</v>
      </c>
      <c r="D941" t="s">
        <v>5070</v>
      </c>
      <c r="E941">
        <v>0</v>
      </c>
      <c r="F941">
        <v>0</v>
      </c>
      <c r="G941">
        <v>0</v>
      </c>
      <c r="H941">
        <v>0</v>
      </c>
      <c r="I941">
        <v>0</v>
      </c>
      <c r="J941">
        <v>0</v>
      </c>
      <c r="K941">
        <v>0</v>
      </c>
      <c r="L941">
        <v>0</v>
      </c>
      <c r="M941">
        <v>0</v>
      </c>
      <c r="N941">
        <v>0</v>
      </c>
      <c r="O941">
        <v>0</v>
      </c>
      <c r="P941">
        <v>0</v>
      </c>
      <c r="Q941">
        <v>0</v>
      </c>
      <c r="R941">
        <v>0</v>
      </c>
      <c r="S941" t="s">
        <v>3</v>
      </c>
      <c r="T941" t="s">
        <v>69</v>
      </c>
      <c r="U941" t="s">
        <v>70</v>
      </c>
      <c r="V941">
        <v>10</v>
      </c>
      <c r="W941" t="s">
        <v>4494</v>
      </c>
      <c r="X941">
        <v>0</v>
      </c>
      <c r="Y941">
        <v>2.823</v>
      </c>
      <c r="Z941">
        <v>2.823</v>
      </c>
    </row>
    <row r="942" spans="1:26" x14ac:dyDescent="0.25">
      <c r="A942" t="s">
        <v>156</v>
      </c>
      <c r="B942">
        <v>2</v>
      </c>
      <c r="C942" t="s">
        <v>1116</v>
      </c>
      <c r="D942" t="s">
        <v>5070</v>
      </c>
      <c r="E942">
        <v>0</v>
      </c>
      <c r="F942">
        <v>0</v>
      </c>
      <c r="G942">
        <v>0</v>
      </c>
      <c r="H942">
        <v>0</v>
      </c>
      <c r="I942">
        <v>0</v>
      </c>
      <c r="J942">
        <v>0</v>
      </c>
      <c r="K942">
        <v>0</v>
      </c>
      <c r="L942">
        <v>0</v>
      </c>
      <c r="M942">
        <v>0</v>
      </c>
      <c r="N942">
        <v>0</v>
      </c>
      <c r="O942">
        <v>0</v>
      </c>
      <c r="P942">
        <v>0</v>
      </c>
      <c r="Q942">
        <v>0</v>
      </c>
      <c r="R942">
        <v>0</v>
      </c>
      <c r="S942" t="s">
        <v>3</v>
      </c>
      <c r="T942" t="s">
        <v>69</v>
      </c>
      <c r="U942" t="s">
        <v>70</v>
      </c>
      <c r="V942">
        <v>10</v>
      </c>
      <c r="W942" t="s">
        <v>4494</v>
      </c>
      <c r="X942">
        <v>0</v>
      </c>
      <c r="Y942">
        <v>3.0350000000000001</v>
      </c>
      <c r="Z942">
        <v>3.0350000000000001</v>
      </c>
    </row>
    <row r="943" spans="1:26" x14ac:dyDescent="0.25">
      <c r="A943" t="s">
        <v>156</v>
      </c>
      <c r="B943">
        <v>2</v>
      </c>
      <c r="C943" t="s">
        <v>1117</v>
      </c>
      <c r="D943" t="s">
        <v>5070</v>
      </c>
      <c r="E943">
        <v>40</v>
      </c>
      <c r="F943">
        <v>38</v>
      </c>
      <c r="G943">
        <v>34</v>
      </c>
      <c r="H943">
        <v>40</v>
      </c>
      <c r="I943">
        <v>39</v>
      </c>
      <c r="J943">
        <v>34</v>
      </c>
      <c r="K943">
        <v>0</v>
      </c>
      <c r="L943">
        <v>0</v>
      </c>
      <c r="M943">
        <v>0</v>
      </c>
      <c r="N943">
        <v>0</v>
      </c>
      <c r="O943">
        <v>0</v>
      </c>
      <c r="P943">
        <v>0</v>
      </c>
      <c r="Q943">
        <v>3.75</v>
      </c>
      <c r="R943">
        <v>4.9361999999999995</v>
      </c>
      <c r="S943" t="s">
        <v>5</v>
      </c>
      <c r="T943" t="s">
        <v>78</v>
      </c>
      <c r="U943" t="s">
        <v>70</v>
      </c>
      <c r="V943">
        <v>5</v>
      </c>
      <c r="W943" t="s">
        <v>4494</v>
      </c>
      <c r="X943">
        <v>0.9872399999999999</v>
      </c>
      <c r="Y943">
        <v>0</v>
      </c>
      <c r="Z943">
        <v>4.9361999999999995</v>
      </c>
    </row>
    <row r="944" spans="1:26" x14ac:dyDescent="0.25">
      <c r="A944" t="s">
        <v>156</v>
      </c>
      <c r="B944">
        <v>2</v>
      </c>
      <c r="C944" t="s">
        <v>1118</v>
      </c>
      <c r="D944" t="s">
        <v>5070</v>
      </c>
      <c r="E944">
        <v>0</v>
      </c>
      <c r="F944">
        <v>0</v>
      </c>
      <c r="G944">
        <v>0</v>
      </c>
      <c r="H944">
        <v>0</v>
      </c>
      <c r="I944">
        <v>0</v>
      </c>
      <c r="J944">
        <v>0</v>
      </c>
      <c r="K944">
        <v>0</v>
      </c>
      <c r="L944">
        <v>0</v>
      </c>
      <c r="M944">
        <v>0</v>
      </c>
      <c r="N944">
        <v>0</v>
      </c>
      <c r="O944">
        <v>0</v>
      </c>
      <c r="P944">
        <v>0</v>
      </c>
      <c r="Q944">
        <v>0</v>
      </c>
      <c r="R944">
        <v>0</v>
      </c>
      <c r="S944" t="s">
        <v>3</v>
      </c>
      <c r="T944" t="s">
        <v>69</v>
      </c>
      <c r="U944" t="s">
        <v>70</v>
      </c>
      <c r="V944">
        <v>10</v>
      </c>
      <c r="W944" t="s">
        <v>4494</v>
      </c>
      <c r="X944">
        <v>0</v>
      </c>
      <c r="Y944">
        <v>2.38</v>
      </c>
      <c r="Z944">
        <v>2.38</v>
      </c>
    </row>
    <row r="945" spans="1:26" x14ac:dyDescent="0.25">
      <c r="A945" t="s">
        <v>156</v>
      </c>
      <c r="B945">
        <v>2</v>
      </c>
      <c r="C945" t="s">
        <v>1119</v>
      </c>
      <c r="D945" t="s">
        <v>5070</v>
      </c>
      <c r="E945">
        <v>0</v>
      </c>
      <c r="F945">
        <v>0</v>
      </c>
      <c r="G945">
        <v>0</v>
      </c>
      <c r="H945">
        <v>0</v>
      </c>
      <c r="I945">
        <v>0</v>
      </c>
      <c r="J945">
        <v>0</v>
      </c>
      <c r="K945">
        <v>0</v>
      </c>
      <c r="L945">
        <v>0</v>
      </c>
      <c r="M945">
        <v>0</v>
      </c>
      <c r="N945">
        <v>0</v>
      </c>
      <c r="O945">
        <v>0</v>
      </c>
      <c r="P945">
        <v>0</v>
      </c>
      <c r="Q945">
        <v>0</v>
      </c>
      <c r="R945">
        <v>0</v>
      </c>
      <c r="S945" t="s">
        <v>3</v>
      </c>
      <c r="T945" t="s">
        <v>69</v>
      </c>
      <c r="U945" t="s">
        <v>70</v>
      </c>
      <c r="V945">
        <v>10</v>
      </c>
      <c r="W945" t="s">
        <v>4494</v>
      </c>
      <c r="X945">
        <v>0</v>
      </c>
      <c r="Y945">
        <v>2.3250000000000002</v>
      </c>
      <c r="Z945">
        <v>2.3250000000000002</v>
      </c>
    </row>
    <row r="946" spans="1:26" x14ac:dyDescent="0.25">
      <c r="A946" t="s">
        <v>156</v>
      </c>
      <c r="B946">
        <v>2</v>
      </c>
      <c r="C946" t="s">
        <v>1120</v>
      </c>
      <c r="D946" t="s">
        <v>5070</v>
      </c>
      <c r="E946">
        <v>0</v>
      </c>
      <c r="F946">
        <v>0</v>
      </c>
      <c r="G946">
        <v>0</v>
      </c>
      <c r="H946">
        <v>0</v>
      </c>
      <c r="I946">
        <v>0</v>
      </c>
      <c r="J946">
        <v>0</v>
      </c>
      <c r="K946">
        <v>0</v>
      </c>
      <c r="L946">
        <v>0</v>
      </c>
      <c r="M946">
        <v>0</v>
      </c>
      <c r="N946">
        <v>0</v>
      </c>
      <c r="O946">
        <v>0</v>
      </c>
      <c r="P946">
        <v>0</v>
      </c>
      <c r="Q946">
        <v>0</v>
      </c>
      <c r="R946">
        <v>0</v>
      </c>
      <c r="S946" t="s">
        <v>3</v>
      </c>
      <c r="T946" t="s">
        <v>69</v>
      </c>
      <c r="U946" t="s">
        <v>70</v>
      </c>
      <c r="V946">
        <v>10</v>
      </c>
      <c r="W946" t="s">
        <v>4494</v>
      </c>
      <c r="X946">
        <v>0</v>
      </c>
      <c r="Y946">
        <v>2.6269999999999998</v>
      </c>
      <c r="Z946">
        <v>2.6269999999999998</v>
      </c>
    </row>
    <row r="947" spans="1:26" x14ac:dyDescent="0.25">
      <c r="A947" t="s">
        <v>156</v>
      </c>
      <c r="B947">
        <v>2</v>
      </c>
      <c r="C947" t="s">
        <v>1121</v>
      </c>
      <c r="D947" t="s">
        <v>5070</v>
      </c>
      <c r="E947">
        <v>0</v>
      </c>
      <c r="F947">
        <v>0</v>
      </c>
      <c r="G947">
        <v>0</v>
      </c>
      <c r="H947">
        <v>0</v>
      </c>
      <c r="I947">
        <v>0</v>
      </c>
      <c r="J947">
        <v>0</v>
      </c>
      <c r="K947">
        <v>0</v>
      </c>
      <c r="L947">
        <v>0</v>
      </c>
      <c r="M947">
        <v>0</v>
      </c>
      <c r="N947">
        <v>0</v>
      </c>
      <c r="O947">
        <v>0</v>
      </c>
      <c r="P947">
        <v>0</v>
      </c>
      <c r="Q947">
        <v>0</v>
      </c>
      <c r="R947">
        <v>0</v>
      </c>
      <c r="S947" t="s">
        <v>3</v>
      </c>
      <c r="T947" t="s">
        <v>69</v>
      </c>
      <c r="U947" t="s">
        <v>70</v>
      </c>
      <c r="V947">
        <v>10</v>
      </c>
      <c r="W947" t="s">
        <v>4494</v>
      </c>
      <c r="X947">
        <v>0</v>
      </c>
      <c r="Y947">
        <v>1.7689999999999999</v>
      </c>
      <c r="Z947">
        <v>1.7689999999999999</v>
      </c>
    </row>
    <row r="948" spans="1:26" x14ac:dyDescent="0.25">
      <c r="A948" t="s">
        <v>156</v>
      </c>
      <c r="B948">
        <v>2</v>
      </c>
      <c r="C948" t="s">
        <v>1122</v>
      </c>
      <c r="D948" t="s">
        <v>5070</v>
      </c>
      <c r="E948">
        <v>0</v>
      </c>
      <c r="F948">
        <v>0</v>
      </c>
      <c r="G948">
        <v>0</v>
      </c>
      <c r="H948">
        <v>0</v>
      </c>
      <c r="I948">
        <v>0</v>
      </c>
      <c r="J948">
        <v>0</v>
      </c>
      <c r="K948">
        <v>0</v>
      </c>
      <c r="L948">
        <v>0</v>
      </c>
      <c r="M948">
        <v>0</v>
      </c>
      <c r="N948">
        <v>0</v>
      </c>
      <c r="O948">
        <v>0</v>
      </c>
      <c r="P948">
        <v>0</v>
      </c>
      <c r="Q948">
        <v>0</v>
      </c>
      <c r="R948">
        <v>0</v>
      </c>
      <c r="S948" t="s">
        <v>3</v>
      </c>
      <c r="T948" t="s">
        <v>69</v>
      </c>
      <c r="U948" t="s">
        <v>70</v>
      </c>
      <c r="V948">
        <v>10</v>
      </c>
      <c r="W948" t="s">
        <v>4494</v>
      </c>
      <c r="X948">
        <v>0</v>
      </c>
      <c r="Y948">
        <v>1.83</v>
      </c>
      <c r="Z948">
        <v>1.83</v>
      </c>
    </row>
    <row r="949" spans="1:26" x14ac:dyDescent="0.25">
      <c r="A949" t="s">
        <v>156</v>
      </c>
      <c r="B949">
        <v>2</v>
      </c>
      <c r="C949" t="s">
        <v>1123</v>
      </c>
      <c r="D949" t="s">
        <v>5070</v>
      </c>
      <c r="E949">
        <v>0</v>
      </c>
      <c r="F949">
        <v>0</v>
      </c>
      <c r="G949">
        <v>0</v>
      </c>
      <c r="H949">
        <v>0</v>
      </c>
      <c r="I949">
        <v>0</v>
      </c>
      <c r="J949">
        <v>0</v>
      </c>
      <c r="K949">
        <v>0</v>
      </c>
      <c r="L949">
        <v>0</v>
      </c>
      <c r="M949">
        <v>0</v>
      </c>
      <c r="N949">
        <v>0</v>
      </c>
      <c r="O949">
        <v>0</v>
      </c>
      <c r="P949">
        <v>0</v>
      </c>
      <c r="Q949">
        <v>0</v>
      </c>
      <c r="R949">
        <v>0</v>
      </c>
      <c r="S949" t="s">
        <v>3</v>
      </c>
      <c r="T949" t="s">
        <v>69</v>
      </c>
      <c r="U949" t="s">
        <v>70</v>
      </c>
      <c r="V949">
        <v>10</v>
      </c>
      <c r="W949" t="s">
        <v>4495</v>
      </c>
      <c r="X949">
        <v>0</v>
      </c>
      <c r="Y949">
        <v>10.932</v>
      </c>
      <c r="Z949">
        <v>10.932</v>
      </c>
    </row>
    <row r="950" spans="1:26" x14ac:dyDescent="0.25">
      <c r="A950" t="s">
        <v>156</v>
      </c>
      <c r="B950">
        <v>2</v>
      </c>
      <c r="C950" t="s">
        <v>1124</v>
      </c>
      <c r="D950" t="s">
        <v>5070</v>
      </c>
      <c r="E950">
        <v>0</v>
      </c>
      <c r="F950">
        <v>0</v>
      </c>
      <c r="G950">
        <v>0</v>
      </c>
      <c r="H950">
        <v>0</v>
      </c>
      <c r="I950">
        <v>0</v>
      </c>
      <c r="J950">
        <v>0</v>
      </c>
      <c r="K950">
        <v>0</v>
      </c>
      <c r="L950">
        <v>0</v>
      </c>
      <c r="M950">
        <v>0</v>
      </c>
      <c r="N950">
        <v>0</v>
      </c>
      <c r="O950">
        <v>0</v>
      </c>
      <c r="P950">
        <v>0</v>
      </c>
      <c r="Q950">
        <v>0</v>
      </c>
      <c r="R950">
        <v>0</v>
      </c>
      <c r="S950" t="s">
        <v>7</v>
      </c>
      <c r="T950" t="s">
        <v>7</v>
      </c>
      <c r="U950" t="s">
        <v>70</v>
      </c>
      <c r="V950">
        <v>6</v>
      </c>
      <c r="W950" t="s">
        <v>4495</v>
      </c>
      <c r="X950">
        <v>0</v>
      </c>
      <c r="Y950">
        <v>1.927</v>
      </c>
      <c r="Z950">
        <v>1.927</v>
      </c>
    </row>
    <row r="951" spans="1:26" x14ac:dyDescent="0.25">
      <c r="A951" t="s">
        <v>156</v>
      </c>
      <c r="B951">
        <v>2</v>
      </c>
      <c r="C951" t="s">
        <v>1125</v>
      </c>
      <c r="D951" t="s">
        <v>5070</v>
      </c>
      <c r="E951">
        <v>0</v>
      </c>
      <c r="F951">
        <v>0</v>
      </c>
      <c r="G951">
        <v>0</v>
      </c>
      <c r="H951">
        <v>0</v>
      </c>
      <c r="I951">
        <v>0</v>
      </c>
      <c r="J951">
        <v>0</v>
      </c>
      <c r="K951">
        <v>0</v>
      </c>
      <c r="L951">
        <v>0</v>
      </c>
      <c r="M951">
        <v>0</v>
      </c>
      <c r="N951">
        <v>0</v>
      </c>
      <c r="O951">
        <v>0</v>
      </c>
      <c r="P951">
        <v>0</v>
      </c>
      <c r="Q951">
        <v>0</v>
      </c>
      <c r="R951">
        <v>0</v>
      </c>
      <c r="S951" t="s">
        <v>7</v>
      </c>
      <c r="T951" t="s">
        <v>7</v>
      </c>
      <c r="U951" t="s">
        <v>70</v>
      </c>
      <c r="V951">
        <v>6</v>
      </c>
      <c r="W951" t="s">
        <v>4495</v>
      </c>
      <c r="X951">
        <v>0</v>
      </c>
      <c r="Y951">
        <v>3.867</v>
      </c>
      <c r="Z951">
        <v>3.867</v>
      </c>
    </row>
    <row r="952" spans="1:26" x14ac:dyDescent="0.25">
      <c r="A952" t="s">
        <v>156</v>
      </c>
      <c r="B952">
        <v>2</v>
      </c>
      <c r="C952" t="s">
        <v>1126</v>
      </c>
      <c r="D952" t="s">
        <v>5070</v>
      </c>
      <c r="E952">
        <v>0</v>
      </c>
      <c r="F952">
        <v>0</v>
      </c>
      <c r="G952">
        <v>0</v>
      </c>
      <c r="H952">
        <v>0</v>
      </c>
      <c r="I952">
        <v>0</v>
      </c>
      <c r="J952">
        <v>0</v>
      </c>
      <c r="K952">
        <v>0</v>
      </c>
      <c r="L952">
        <v>0</v>
      </c>
      <c r="M952">
        <v>0</v>
      </c>
      <c r="N952">
        <v>0</v>
      </c>
      <c r="O952">
        <v>0</v>
      </c>
      <c r="P952">
        <v>0</v>
      </c>
      <c r="Q952">
        <v>0</v>
      </c>
      <c r="R952">
        <v>0</v>
      </c>
      <c r="S952" t="s">
        <v>7</v>
      </c>
      <c r="T952" t="s">
        <v>7</v>
      </c>
      <c r="U952" t="s">
        <v>70</v>
      </c>
      <c r="V952">
        <v>6</v>
      </c>
      <c r="W952" t="s">
        <v>4495</v>
      </c>
      <c r="X952">
        <v>0</v>
      </c>
      <c r="Y952">
        <v>1.421</v>
      </c>
      <c r="Z952">
        <v>1.421</v>
      </c>
    </row>
    <row r="953" spans="1:26" x14ac:dyDescent="0.25">
      <c r="A953" t="s">
        <v>156</v>
      </c>
      <c r="B953">
        <v>2</v>
      </c>
      <c r="C953" t="s">
        <v>1127</v>
      </c>
      <c r="D953" t="s">
        <v>5070</v>
      </c>
      <c r="E953">
        <v>0</v>
      </c>
      <c r="F953">
        <v>0</v>
      </c>
      <c r="G953">
        <v>0</v>
      </c>
      <c r="H953">
        <v>0</v>
      </c>
      <c r="I953">
        <v>0</v>
      </c>
      <c r="J953">
        <v>0</v>
      </c>
      <c r="K953">
        <v>0</v>
      </c>
      <c r="L953">
        <v>0</v>
      </c>
      <c r="M953">
        <v>0</v>
      </c>
      <c r="N953">
        <v>0</v>
      </c>
      <c r="O953">
        <v>0</v>
      </c>
      <c r="P953">
        <v>0</v>
      </c>
      <c r="Q953">
        <v>0</v>
      </c>
      <c r="R953">
        <v>0</v>
      </c>
      <c r="S953" t="s">
        <v>7</v>
      </c>
      <c r="T953" t="s">
        <v>7</v>
      </c>
      <c r="U953" t="s">
        <v>70</v>
      </c>
      <c r="V953">
        <v>6</v>
      </c>
      <c r="W953" t="s">
        <v>4495</v>
      </c>
      <c r="X953">
        <v>0</v>
      </c>
      <c r="Y953">
        <v>2.5619999999999998</v>
      </c>
      <c r="Z953">
        <v>2.5619999999999998</v>
      </c>
    </row>
    <row r="954" spans="1:26" x14ac:dyDescent="0.25">
      <c r="A954" t="s">
        <v>156</v>
      </c>
      <c r="B954">
        <v>2</v>
      </c>
      <c r="C954" t="s">
        <v>1128</v>
      </c>
      <c r="D954" t="s">
        <v>5070</v>
      </c>
      <c r="E954">
        <v>36</v>
      </c>
      <c r="F954">
        <v>38</v>
      </c>
      <c r="G954">
        <v>38</v>
      </c>
      <c r="H954">
        <v>35</v>
      </c>
      <c r="I954">
        <v>38</v>
      </c>
      <c r="J954">
        <v>37</v>
      </c>
      <c r="K954">
        <v>0</v>
      </c>
      <c r="L954">
        <v>0</v>
      </c>
      <c r="M954">
        <v>0</v>
      </c>
      <c r="N954">
        <v>0</v>
      </c>
      <c r="O954">
        <v>0</v>
      </c>
      <c r="P954">
        <v>0</v>
      </c>
      <c r="Q954">
        <v>3.7</v>
      </c>
      <c r="R954">
        <v>4.8703839999999996</v>
      </c>
      <c r="S954" t="s">
        <v>5</v>
      </c>
      <c r="T954" t="s">
        <v>78</v>
      </c>
      <c r="U954" t="s">
        <v>70</v>
      </c>
      <c r="V954">
        <v>5</v>
      </c>
      <c r="W954" t="s">
        <v>4495</v>
      </c>
      <c r="X954">
        <v>0.97407679999999996</v>
      </c>
      <c r="Y954">
        <v>0</v>
      </c>
      <c r="Z954">
        <v>4.8703839999999996</v>
      </c>
    </row>
    <row r="955" spans="1:26" x14ac:dyDescent="0.25">
      <c r="A955" t="s">
        <v>156</v>
      </c>
      <c r="B955">
        <v>2</v>
      </c>
      <c r="C955" t="s">
        <v>1129</v>
      </c>
      <c r="D955" t="s">
        <v>5070</v>
      </c>
      <c r="E955">
        <v>0</v>
      </c>
      <c r="F955">
        <v>0</v>
      </c>
      <c r="G955">
        <v>0</v>
      </c>
      <c r="H955">
        <v>0</v>
      </c>
      <c r="I955">
        <v>0</v>
      </c>
      <c r="J955">
        <v>0</v>
      </c>
      <c r="K955">
        <v>0</v>
      </c>
      <c r="L955">
        <v>0</v>
      </c>
      <c r="M955">
        <v>0</v>
      </c>
      <c r="N955">
        <v>0</v>
      </c>
      <c r="O955">
        <v>0</v>
      </c>
      <c r="P955">
        <v>0</v>
      </c>
      <c r="Q955">
        <v>0</v>
      </c>
      <c r="R955">
        <v>0</v>
      </c>
      <c r="S955" t="s">
        <v>7</v>
      </c>
      <c r="T955" t="s">
        <v>7</v>
      </c>
      <c r="U955" t="s">
        <v>70</v>
      </c>
      <c r="V955">
        <v>6</v>
      </c>
      <c r="W955" t="s">
        <v>4495</v>
      </c>
      <c r="X955">
        <v>0</v>
      </c>
      <c r="Y955">
        <v>3.7810000000000001</v>
      </c>
      <c r="Z955">
        <v>3.7810000000000001</v>
      </c>
    </row>
    <row r="956" spans="1:26" x14ac:dyDescent="0.25">
      <c r="A956" t="s">
        <v>156</v>
      </c>
      <c r="B956">
        <v>2</v>
      </c>
      <c r="C956" t="s">
        <v>1130</v>
      </c>
      <c r="D956" t="s">
        <v>5070</v>
      </c>
      <c r="E956">
        <v>0</v>
      </c>
      <c r="F956">
        <v>0</v>
      </c>
      <c r="G956">
        <v>0</v>
      </c>
      <c r="H956">
        <v>0</v>
      </c>
      <c r="I956">
        <v>0</v>
      </c>
      <c r="J956">
        <v>0</v>
      </c>
      <c r="K956">
        <v>0</v>
      </c>
      <c r="L956">
        <v>0</v>
      </c>
      <c r="M956">
        <v>0</v>
      </c>
      <c r="N956">
        <v>0</v>
      </c>
      <c r="O956">
        <v>0</v>
      </c>
      <c r="P956">
        <v>0</v>
      </c>
      <c r="Q956">
        <v>0</v>
      </c>
      <c r="R956">
        <v>0</v>
      </c>
      <c r="S956" t="s">
        <v>7</v>
      </c>
      <c r="T956" t="s">
        <v>7</v>
      </c>
      <c r="U956" t="s">
        <v>70</v>
      </c>
      <c r="V956">
        <v>6</v>
      </c>
      <c r="W956" t="s">
        <v>4495</v>
      </c>
      <c r="X956">
        <v>0</v>
      </c>
      <c r="Y956">
        <v>1.2809999999999999</v>
      </c>
      <c r="Z956">
        <v>1.2809999999999999</v>
      </c>
    </row>
    <row r="957" spans="1:26" x14ac:dyDescent="0.25">
      <c r="A957" t="s">
        <v>156</v>
      </c>
      <c r="B957">
        <v>2</v>
      </c>
      <c r="C957" t="s">
        <v>1131</v>
      </c>
      <c r="D957" t="s">
        <v>5070</v>
      </c>
      <c r="E957">
        <v>0</v>
      </c>
      <c r="F957">
        <v>0</v>
      </c>
      <c r="G957">
        <v>0</v>
      </c>
      <c r="H957">
        <v>0</v>
      </c>
      <c r="I957">
        <v>0</v>
      </c>
      <c r="J957">
        <v>0</v>
      </c>
      <c r="K957">
        <v>0</v>
      </c>
      <c r="L957">
        <v>0</v>
      </c>
      <c r="M957">
        <v>0</v>
      </c>
      <c r="N957">
        <v>0</v>
      </c>
      <c r="O957">
        <v>0</v>
      </c>
      <c r="P957">
        <v>0</v>
      </c>
      <c r="Q957">
        <v>0</v>
      </c>
      <c r="R957">
        <v>0</v>
      </c>
      <c r="S957" t="s">
        <v>7</v>
      </c>
      <c r="T957" t="s">
        <v>7</v>
      </c>
      <c r="U957" t="s">
        <v>70</v>
      </c>
      <c r="V957">
        <v>6</v>
      </c>
      <c r="W957" t="s">
        <v>4495</v>
      </c>
      <c r="X957">
        <v>0</v>
      </c>
      <c r="Y957">
        <v>3.6</v>
      </c>
      <c r="Z957">
        <v>3.6</v>
      </c>
    </row>
    <row r="958" spans="1:26" x14ac:dyDescent="0.25">
      <c r="A958" t="s">
        <v>156</v>
      </c>
      <c r="B958">
        <v>2</v>
      </c>
      <c r="C958" t="s">
        <v>1133</v>
      </c>
      <c r="D958" t="s">
        <v>5070</v>
      </c>
      <c r="E958">
        <v>0</v>
      </c>
      <c r="F958">
        <v>0</v>
      </c>
      <c r="G958">
        <v>0</v>
      </c>
      <c r="H958">
        <v>0</v>
      </c>
      <c r="I958">
        <v>0</v>
      </c>
      <c r="J958">
        <v>0</v>
      </c>
      <c r="K958">
        <v>0</v>
      </c>
      <c r="L958">
        <v>0</v>
      </c>
      <c r="M958">
        <v>0</v>
      </c>
      <c r="N958">
        <v>0</v>
      </c>
      <c r="O958">
        <v>0</v>
      </c>
      <c r="P958">
        <v>0</v>
      </c>
      <c r="Q958">
        <v>0</v>
      </c>
      <c r="R958">
        <v>0</v>
      </c>
      <c r="S958" t="s">
        <v>7</v>
      </c>
      <c r="T958" t="s">
        <v>7</v>
      </c>
      <c r="U958" t="s">
        <v>70</v>
      </c>
      <c r="V958">
        <v>6</v>
      </c>
      <c r="W958" t="s">
        <v>4495</v>
      </c>
      <c r="X958">
        <v>0</v>
      </c>
      <c r="Y958">
        <v>5.3949999999999996</v>
      </c>
      <c r="Z958">
        <v>5.3949999999999996</v>
      </c>
    </row>
    <row r="959" spans="1:26" x14ac:dyDescent="0.25">
      <c r="A959" t="s">
        <v>156</v>
      </c>
      <c r="B959">
        <v>2</v>
      </c>
      <c r="C959" t="s">
        <v>1135</v>
      </c>
      <c r="D959" t="s">
        <v>5070</v>
      </c>
      <c r="E959">
        <v>0</v>
      </c>
      <c r="F959">
        <v>0</v>
      </c>
      <c r="G959">
        <v>0</v>
      </c>
      <c r="H959">
        <v>0</v>
      </c>
      <c r="I959">
        <v>0</v>
      </c>
      <c r="J959">
        <v>0</v>
      </c>
      <c r="K959">
        <v>0</v>
      </c>
      <c r="L959">
        <v>0</v>
      </c>
      <c r="M959">
        <v>0</v>
      </c>
      <c r="N959">
        <v>0</v>
      </c>
      <c r="O959">
        <v>0</v>
      </c>
      <c r="P959">
        <v>0</v>
      </c>
      <c r="Q959">
        <v>0</v>
      </c>
      <c r="R959">
        <v>0</v>
      </c>
      <c r="S959" t="s">
        <v>7</v>
      </c>
      <c r="T959" t="s">
        <v>7</v>
      </c>
      <c r="U959" t="s">
        <v>70</v>
      </c>
      <c r="V959">
        <v>8.5</v>
      </c>
      <c r="W959" t="s">
        <v>4495</v>
      </c>
      <c r="X959">
        <v>0</v>
      </c>
      <c r="Y959">
        <v>7.258</v>
      </c>
      <c r="Z959">
        <v>7.258</v>
      </c>
    </row>
    <row r="960" spans="1:26" x14ac:dyDescent="0.25">
      <c r="A960" t="s">
        <v>156</v>
      </c>
      <c r="B960">
        <v>2</v>
      </c>
      <c r="C960" t="s">
        <v>1137</v>
      </c>
      <c r="D960" t="s">
        <v>5070</v>
      </c>
      <c r="E960">
        <v>41</v>
      </c>
      <c r="F960">
        <v>75</v>
      </c>
      <c r="G960">
        <v>80</v>
      </c>
      <c r="H960">
        <v>40</v>
      </c>
      <c r="I960">
        <v>77</v>
      </c>
      <c r="J960">
        <v>80</v>
      </c>
      <c r="K960">
        <v>0</v>
      </c>
      <c r="L960">
        <v>0</v>
      </c>
      <c r="M960">
        <v>0</v>
      </c>
      <c r="N960">
        <v>0</v>
      </c>
      <c r="O960">
        <v>0</v>
      </c>
      <c r="P960">
        <v>0</v>
      </c>
      <c r="Q960">
        <v>6.55</v>
      </c>
      <c r="R960">
        <v>8.6218960000000013</v>
      </c>
      <c r="S960" t="s">
        <v>6</v>
      </c>
      <c r="T960" t="s">
        <v>2676</v>
      </c>
      <c r="U960" t="s">
        <v>70</v>
      </c>
      <c r="V960">
        <v>15</v>
      </c>
      <c r="W960" t="s">
        <v>4496</v>
      </c>
      <c r="X960">
        <v>0.57479306666666674</v>
      </c>
      <c r="Y960">
        <v>0</v>
      </c>
      <c r="Z960">
        <v>8.6218960000000013</v>
      </c>
    </row>
    <row r="961" spans="1:26" x14ac:dyDescent="0.25">
      <c r="A961" t="s">
        <v>156</v>
      </c>
      <c r="B961">
        <v>2</v>
      </c>
      <c r="C961" t="s">
        <v>1139</v>
      </c>
      <c r="D961" t="s">
        <v>5070</v>
      </c>
      <c r="E961">
        <v>82</v>
      </c>
      <c r="F961">
        <v>72</v>
      </c>
      <c r="G961">
        <v>79</v>
      </c>
      <c r="H961">
        <v>81</v>
      </c>
      <c r="I961">
        <v>70</v>
      </c>
      <c r="J961">
        <v>81</v>
      </c>
      <c r="K961">
        <v>0</v>
      </c>
      <c r="L961">
        <v>0</v>
      </c>
      <c r="M961">
        <v>0</v>
      </c>
      <c r="N961">
        <v>0</v>
      </c>
      <c r="O961">
        <v>0</v>
      </c>
      <c r="P961">
        <v>0</v>
      </c>
      <c r="Q961">
        <v>7.75</v>
      </c>
      <c r="R961">
        <v>10.20148</v>
      </c>
      <c r="S961" t="s">
        <v>6</v>
      </c>
      <c r="T961" t="s">
        <v>2676</v>
      </c>
      <c r="U961" t="s">
        <v>70</v>
      </c>
      <c r="V961">
        <v>15</v>
      </c>
      <c r="W961" t="s">
        <v>4496</v>
      </c>
      <c r="X961">
        <v>0.68009866666666663</v>
      </c>
      <c r="Y961">
        <v>0</v>
      </c>
      <c r="Z961">
        <v>10.20148</v>
      </c>
    </row>
    <row r="962" spans="1:26" x14ac:dyDescent="0.25">
      <c r="A962" t="s">
        <v>156</v>
      </c>
      <c r="B962">
        <v>2</v>
      </c>
      <c r="C962" t="s">
        <v>1140</v>
      </c>
      <c r="D962" t="s">
        <v>5070</v>
      </c>
      <c r="E962">
        <v>78</v>
      </c>
      <c r="F962">
        <v>68</v>
      </c>
      <c r="G962">
        <v>80</v>
      </c>
      <c r="H962">
        <v>80</v>
      </c>
      <c r="I962">
        <v>74</v>
      </c>
      <c r="J962">
        <v>78</v>
      </c>
      <c r="K962">
        <v>0</v>
      </c>
      <c r="L962">
        <v>0</v>
      </c>
      <c r="M962">
        <v>0</v>
      </c>
      <c r="N962">
        <v>0</v>
      </c>
      <c r="O962">
        <v>0</v>
      </c>
      <c r="P962">
        <v>0</v>
      </c>
      <c r="Q962">
        <v>7.6333333333333329</v>
      </c>
      <c r="R962">
        <v>10.047909333333333</v>
      </c>
      <c r="S962" t="s">
        <v>6</v>
      </c>
      <c r="T962" t="s">
        <v>2676</v>
      </c>
      <c r="U962" t="s">
        <v>70</v>
      </c>
      <c r="V962">
        <v>15</v>
      </c>
      <c r="W962" t="s">
        <v>4496</v>
      </c>
      <c r="X962">
        <v>0.6698606222222222</v>
      </c>
      <c r="Y962">
        <v>0</v>
      </c>
      <c r="Z962">
        <v>10.047909333333331</v>
      </c>
    </row>
    <row r="963" spans="1:26" x14ac:dyDescent="0.25">
      <c r="A963" t="s">
        <v>156</v>
      </c>
      <c r="B963">
        <v>2</v>
      </c>
      <c r="C963" t="s">
        <v>1141</v>
      </c>
      <c r="D963" t="s">
        <v>5070</v>
      </c>
      <c r="E963">
        <v>77</v>
      </c>
      <c r="F963">
        <v>73</v>
      </c>
      <c r="G963">
        <v>69</v>
      </c>
      <c r="H963">
        <v>77</v>
      </c>
      <c r="I963">
        <v>74</v>
      </c>
      <c r="J963">
        <v>86</v>
      </c>
      <c r="K963">
        <v>0</v>
      </c>
      <c r="L963">
        <v>0</v>
      </c>
      <c r="M963">
        <v>0</v>
      </c>
      <c r="N963">
        <v>0</v>
      </c>
      <c r="O963">
        <v>0</v>
      </c>
      <c r="P963">
        <v>0</v>
      </c>
      <c r="Q963">
        <v>7.6</v>
      </c>
      <c r="R963">
        <v>10.004031999999999</v>
      </c>
      <c r="S963" t="s">
        <v>6</v>
      </c>
      <c r="T963" t="s">
        <v>2676</v>
      </c>
      <c r="U963" t="s">
        <v>70</v>
      </c>
      <c r="V963">
        <v>15</v>
      </c>
      <c r="W963" t="s">
        <v>4496</v>
      </c>
      <c r="X963">
        <v>0.66693546666666659</v>
      </c>
      <c r="Y963">
        <v>0</v>
      </c>
      <c r="Z963">
        <v>10.004032</v>
      </c>
    </row>
    <row r="964" spans="1:26" x14ac:dyDescent="0.25">
      <c r="A964" t="s">
        <v>156</v>
      </c>
      <c r="B964">
        <v>2</v>
      </c>
      <c r="C964" t="s">
        <v>1142</v>
      </c>
      <c r="D964" t="s">
        <v>5070</v>
      </c>
      <c r="E964">
        <v>0</v>
      </c>
      <c r="F964">
        <v>0</v>
      </c>
      <c r="G964">
        <v>0</v>
      </c>
      <c r="H964">
        <v>0</v>
      </c>
      <c r="I964">
        <v>0</v>
      </c>
      <c r="J964">
        <v>0</v>
      </c>
      <c r="K964">
        <v>0</v>
      </c>
      <c r="L964">
        <v>0</v>
      </c>
      <c r="M964">
        <v>0</v>
      </c>
      <c r="N964">
        <v>0</v>
      </c>
      <c r="O964">
        <v>0</v>
      </c>
      <c r="P964">
        <v>0</v>
      </c>
      <c r="Q964">
        <v>0</v>
      </c>
      <c r="R964">
        <v>0</v>
      </c>
      <c r="S964" t="s">
        <v>10</v>
      </c>
      <c r="T964" t="s">
        <v>10</v>
      </c>
      <c r="U964" t="s">
        <v>92</v>
      </c>
      <c r="V964">
        <v>0</v>
      </c>
      <c r="W964" t="s">
        <v>4496</v>
      </c>
      <c r="X964">
        <v>0</v>
      </c>
      <c r="Y964">
        <v>0</v>
      </c>
      <c r="Z964">
        <v>0</v>
      </c>
    </row>
    <row r="965" spans="1:26" x14ac:dyDescent="0.25">
      <c r="A965" t="s">
        <v>156</v>
      </c>
      <c r="B965">
        <v>2</v>
      </c>
      <c r="C965" t="s">
        <v>1143</v>
      </c>
      <c r="D965" t="s">
        <v>5070</v>
      </c>
      <c r="E965">
        <v>0</v>
      </c>
      <c r="F965">
        <v>0</v>
      </c>
      <c r="G965">
        <v>0</v>
      </c>
      <c r="H965">
        <v>0</v>
      </c>
      <c r="I965">
        <v>0</v>
      </c>
      <c r="J965">
        <v>0</v>
      </c>
      <c r="K965">
        <v>0</v>
      </c>
      <c r="L965">
        <v>0</v>
      </c>
      <c r="M965">
        <v>0</v>
      </c>
      <c r="N965">
        <v>0</v>
      </c>
      <c r="O965">
        <v>0</v>
      </c>
      <c r="P965">
        <v>0</v>
      </c>
      <c r="Q965">
        <v>0</v>
      </c>
      <c r="R965">
        <v>0</v>
      </c>
      <c r="S965" t="s">
        <v>10</v>
      </c>
      <c r="T965" t="s">
        <v>10</v>
      </c>
      <c r="U965" t="s">
        <v>92</v>
      </c>
      <c r="V965">
        <v>0</v>
      </c>
      <c r="W965" t="s">
        <v>4496</v>
      </c>
      <c r="X965">
        <v>0</v>
      </c>
      <c r="Y965">
        <v>0</v>
      </c>
      <c r="Z965">
        <v>0</v>
      </c>
    </row>
    <row r="966" spans="1:26" x14ac:dyDescent="0.25">
      <c r="A966" t="s">
        <v>156</v>
      </c>
      <c r="B966">
        <v>2</v>
      </c>
      <c r="C966" t="s">
        <v>1144</v>
      </c>
      <c r="D966" t="s">
        <v>5070</v>
      </c>
      <c r="E966">
        <v>0</v>
      </c>
      <c r="F966">
        <v>0</v>
      </c>
      <c r="G966">
        <v>0</v>
      </c>
      <c r="H966">
        <v>0</v>
      </c>
      <c r="I966">
        <v>0</v>
      </c>
      <c r="J966">
        <v>0</v>
      </c>
      <c r="K966">
        <v>0</v>
      </c>
      <c r="L966">
        <v>0</v>
      </c>
      <c r="M966">
        <v>0</v>
      </c>
      <c r="N966">
        <v>0</v>
      </c>
      <c r="O966">
        <v>0</v>
      </c>
      <c r="P966">
        <v>0</v>
      </c>
      <c r="Q966">
        <v>0</v>
      </c>
      <c r="R966">
        <v>0</v>
      </c>
      <c r="S966" t="s">
        <v>10</v>
      </c>
      <c r="T966" t="s">
        <v>10</v>
      </c>
      <c r="U966" t="s">
        <v>92</v>
      </c>
      <c r="V966">
        <v>0</v>
      </c>
      <c r="W966" t="s">
        <v>4496</v>
      </c>
      <c r="X966">
        <v>0</v>
      </c>
      <c r="Y966">
        <v>0</v>
      </c>
      <c r="Z966">
        <v>0</v>
      </c>
    </row>
    <row r="967" spans="1:26" x14ac:dyDescent="0.25">
      <c r="A967" t="s">
        <v>156</v>
      </c>
      <c r="B967">
        <v>2</v>
      </c>
      <c r="C967" t="s">
        <v>1145</v>
      </c>
      <c r="D967" t="s">
        <v>5070</v>
      </c>
      <c r="E967">
        <v>0</v>
      </c>
      <c r="F967">
        <v>0</v>
      </c>
      <c r="G967">
        <v>0</v>
      </c>
      <c r="H967">
        <v>0</v>
      </c>
      <c r="I967">
        <v>0</v>
      </c>
      <c r="J967">
        <v>0</v>
      </c>
      <c r="K967">
        <v>0</v>
      </c>
      <c r="L967">
        <v>0</v>
      </c>
      <c r="M967">
        <v>0</v>
      </c>
      <c r="N967">
        <v>0</v>
      </c>
      <c r="O967">
        <v>0</v>
      </c>
      <c r="P967">
        <v>0</v>
      </c>
      <c r="Q967">
        <v>0</v>
      </c>
      <c r="R967">
        <v>0</v>
      </c>
      <c r="S967" t="s">
        <v>10</v>
      </c>
      <c r="T967" t="s">
        <v>10</v>
      </c>
      <c r="U967" t="s">
        <v>92</v>
      </c>
      <c r="V967">
        <v>0</v>
      </c>
      <c r="W967" t="s">
        <v>4496</v>
      </c>
      <c r="X967">
        <v>0</v>
      </c>
      <c r="Y967">
        <v>0</v>
      </c>
      <c r="Z967">
        <v>0</v>
      </c>
    </row>
    <row r="968" spans="1:26" x14ac:dyDescent="0.25">
      <c r="A968" t="s">
        <v>156</v>
      </c>
      <c r="B968">
        <v>2</v>
      </c>
      <c r="C968" t="s">
        <v>1146</v>
      </c>
      <c r="D968" t="s">
        <v>5070</v>
      </c>
      <c r="E968">
        <v>0</v>
      </c>
      <c r="F968">
        <v>0</v>
      </c>
      <c r="G968">
        <v>0</v>
      </c>
      <c r="H968">
        <v>0</v>
      </c>
      <c r="I968">
        <v>0</v>
      </c>
      <c r="J968">
        <v>0</v>
      </c>
      <c r="K968">
        <v>0</v>
      </c>
      <c r="L968">
        <v>0</v>
      </c>
      <c r="M968">
        <v>0</v>
      </c>
      <c r="N968">
        <v>0</v>
      </c>
      <c r="O968">
        <v>0</v>
      </c>
      <c r="P968">
        <v>0</v>
      </c>
      <c r="Q968">
        <v>0</v>
      </c>
      <c r="R968">
        <v>0</v>
      </c>
      <c r="S968" t="s">
        <v>10</v>
      </c>
      <c r="T968" t="s">
        <v>10</v>
      </c>
      <c r="U968" t="s">
        <v>92</v>
      </c>
      <c r="V968">
        <v>0</v>
      </c>
      <c r="W968" t="s">
        <v>4496</v>
      </c>
      <c r="X968">
        <v>0</v>
      </c>
      <c r="Y968">
        <v>0</v>
      </c>
      <c r="Z968">
        <v>0</v>
      </c>
    </row>
    <row r="969" spans="1:26" x14ac:dyDescent="0.25">
      <c r="A969" t="s">
        <v>156</v>
      </c>
      <c r="B969">
        <v>2</v>
      </c>
      <c r="C969" t="s">
        <v>1147</v>
      </c>
      <c r="D969" t="s">
        <v>5070</v>
      </c>
      <c r="E969">
        <v>0</v>
      </c>
      <c r="F969">
        <v>0</v>
      </c>
      <c r="G969">
        <v>0</v>
      </c>
      <c r="H969">
        <v>0</v>
      </c>
      <c r="I969">
        <v>0</v>
      </c>
      <c r="J969">
        <v>0</v>
      </c>
      <c r="K969">
        <v>0</v>
      </c>
      <c r="L969">
        <v>0</v>
      </c>
      <c r="M969">
        <v>0</v>
      </c>
      <c r="N969">
        <v>0</v>
      </c>
      <c r="O969">
        <v>0</v>
      </c>
      <c r="P969">
        <v>0</v>
      </c>
      <c r="Q969">
        <v>0</v>
      </c>
      <c r="R969">
        <v>0</v>
      </c>
      <c r="S969" t="s">
        <v>10</v>
      </c>
      <c r="T969" t="s">
        <v>10</v>
      </c>
      <c r="U969" t="s">
        <v>92</v>
      </c>
      <c r="V969">
        <v>0</v>
      </c>
      <c r="W969" t="s">
        <v>4496</v>
      </c>
      <c r="X969">
        <v>0</v>
      </c>
      <c r="Y969">
        <v>0</v>
      </c>
      <c r="Z969">
        <v>0</v>
      </c>
    </row>
    <row r="970" spans="1:26" x14ac:dyDescent="0.25">
      <c r="A970" t="s">
        <v>156</v>
      </c>
      <c r="B970">
        <v>2</v>
      </c>
      <c r="C970" t="s">
        <v>1148</v>
      </c>
      <c r="D970" t="s">
        <v>5070</v>
      </c>
      <c r="E970">
        <v>0</v>
      </c>
      <c r="F970">
        <v>0</v>
      </c>
      <c r="G970">
        <v>0</v>
      </c>
      <c r="H970">
        <v>0</v>
      </c>
      <c r="I970">
        <v>0</v>
      </c>
      <c r="J970">
        <v>0</v>
      </c>
      <c r="K970">
        <v>0</v>
      </c>
      <c r="L970">
        <v>0</v>
      </c>
      <c r="M970">
        <v>0</v>
      </c>
      <c r="N970">
        <v>0</v>
      </c>
      <c r="O970">
        <v>0</v>
      </c>
      <c r="P970">
        <v>0</v>
      </c>
      <c r="Q970">
        <v>0</v>
      </c>
      <c r="R970">
        <v>0</v>
      </c>
      <c r="S970" t="s">
        <v>10</v>
      </c>
      <c r="T970" t="s">
        <v>10</v>
      </c>
      <c r="U970" t="s">
        <v>92</v>
      </c>
      <c r="V970">
        <v>0</v>
      </c>
      <c r="W970" t="s">
        <v>4496</v>
      </c>
      <c r="X970">
        <v>0</v>
      </c>
      <c r="Y970">
        <v>0</v>
      </c>
      <c r="Z970">
        <v>0</v>
      </c>
    </row>
    <row r="971" spans="1:26" x14ac:dyDescent="0.25">
      <c r="A971" t="s">
        <v>156</v>
      </c>
      <c r="B971">
        <v>2</v>
      </c>
      <c r="C971" t="s">
        <v>1149</v>
      </c>
      <c r="D971" t="s">
        <v>5070</v>
      </c>
      <c r="E971">
        <v>0</v>
      </c>
      <c r="F971">
        <v>0</v>
      </c>
      <c r="G971">
        <v>0</v>
      </c>
      <c r="H971">
        <v>0</v>
      </c>
      <c r="I971">
        <v>0</v>
      </c>
      <c r="J971">
        <v>0</v>
      </c>
      <c r="K971">
        <v>0</v>
      </c>
      <c r="L971">
        <v>0</v>
      </c>
      <c r="M971">
        <v>0</v>
      </c>
      <c r="N971">
        <v>0</v>
      </c>
      <c r="O971">
        <v>0</v>
      </c>
      <c r="P971">
        <v>0</v>
      </c>
      <c r="Q971">
        <v>0</v>
      </c>
      <c r="R971">
        <v>0</v>
      </c>
      <c r="S971" t="s">
        <v>7</v>
      </c>
      <c r="T971" t="s">
        <v>7</v>
      </c>
      <c r="U971" t="s">
        <v>70</v>
      </c>
      <c r="V971">
        <v>6</v>
      </c>
      <c r="W971" t="s">
        <v>4497</v>
      </c>
      <c r="X971">
        <v>0</v>
      </c>
      <c r="Y971">
        <v>0.41499999999999998</v>
      </c>
      <c r="Z971">
        <v>0.41499999999999998</v>
      </c>
    </row>
    <row r="972" spans="1:26" x14ac:dyDescent="0.25">
      <c r="A972" t="s">
        <v>156</v>
      </c>
      <c r="B972">
        <v>2</v>
      </c>
      <c r="C972" t="s">
        <v>1150</v>
      </c>
      <c r="D972" t="s">
        <v>5070</v>
      </c>
      <c r="E972">
        <v>0</v>
      </c>
      <c r="F972">
        <v>0</v>
      </c>
      <c r="G972">
        <v>0</v>
      </c>
      <c r="H972">
        <v>0</v>
      </c>
      <c r="I972">
        <v>0</v>
      </c>
      <c r="J972">
        <v>0</v>
      </c>
      <c r="K972">
        <v>0</v>
      </c>
      <c r="L972">
        <v>0</v>
      </c>
      <c r="M972">
        <v>0</v>
      </c>
      <c r="N972">
        <v>0</v>
      </c>
      <c r="O972">
        <v>0</v>
      </c>
      <c r="P972">
        <v>0</v>
      </c>
      <c r="Q972">
        <v>0</v>
      </c>
      <c r="R972">
        <v>0</v>
      </c>
      <c r="S972" t="s">
        <v>7</v>
      </c>
      <c r="T972" t="s">
        <v>7</v>
      </c>
      <c r="U972" t="s">
        <v>70</v>
      </c>
      <c r="V972">
        <v>6</v>
      </c>
      <c r="W972" t="s">
        <v>4497</v>
      </c>
      <c r="X972">
        <v>0</v>
      </c>
      <c r="Y972">
        <v>3.173</v>
      </c>
      <c r="Z972">
        <v>3.173</v>
      </c>
    </row>
    <row r="973" spans="1:26" x14ac:dyDescent="0.25">
      <c r="A973" t="s">
        <v>156</v>
      </c>
      <c r="B973">
        <v>2</v>
      </c>
      <c r="C973" t="s">
        <v>1151</v>
      </c>
      <c r="D973" t="s">
        <v>5070</v>
      </c>
      <c r="E973">
        <v>0</v>
      </c>
      <c r="F973">
        <v>0</v>
      </c>
      <c r="G973">
        <v>0</v>
      </c>
      <c r="H973">
        <v>0</v>
      </c>
      <c r="I973">
        <v>0</v>
      </c>
      <c r="J973">
        <v>0</v>
      </c>
      <c r="K973">
        <v>0</v>
      </c>
      <c r="L973">
        <v>0</v>
      </c>
      <c r="M973">
        <v>0</v>
      </c>
      <c r="N973">
        <v>0</v>
      </c>
      <c r="O973">
        <v>0</v>
      </c>
      <c r="P973">
        <v>0</v>
      </c>
      <c r="Q973">
        <v>0</v>
      </c>
      <c r="R973">
        <v>0</v>
      </c>
      <c r="S973" t="s">
        <v>7</v>
      </c>
      <c r="T973" t="s">
        <v>7</v>
      </c>
      <c r="U973" t="s">
        <v>70</v>
      </c>
      <c r="V973">
        <v>6</v>
      </c>
      <c r="W973" t="s">
        <v>4497</v>
      </c>
      <c r="X973">
        <v>0</v>
      </c>
      <c r="Y973">
        <v>2.3479999999999999</v>
      </c>
      <c r="Z973">
        <v>2.3479999999999999</v>
      </c>
    </row>
    <row r="974" spans="1:26" x14ac:dyDescent="0.25">
      <c r="A974" t="s">
        <v>156</v>
      </c>
      <c r="B974">
        <v>2</v>
      </c>
      <c r="C974" t="s">
        <v>1152</v>
      </c>
      <c r="D974" t="s">
        <v>5070</v>
      </c>
      <c r="E974">
        <v>0</v>
      </c>
      <c r="F974">
        <v>0</v>
      </c>
      <c r="G974">
        <v>0</v>
      </c>
      <c r="H974">
        <v>0</v>
      </c>
      <c r="I974">
        <v>0</v>
      </c>
      <c r="J974">
        <v>0</v>
      </c>
      <c r="K974">
        <v>0</v>
      </c>
      <c r="L974">
        <v>0</v>
      </c>
      <c r="M974">
        <v>0</v>
      </c>
      <c r="N974">
        <v>0</v>
      </c>
      <c r="O974">
        <v>0</v>
      </c>
      <c r="P974">
        <v>0</v>
      </c>
      <c r="Q974">
        <v>0</v>
      </c>
      <c r="R974">
        <v>0</v>
      </c>
      <c r="S974" t="s">
        <v>7</v>
      </c>
      <c r="T974" t="s">
        <v>7</v>
      </c>
      <c r="U974" t="s">
        <v>70</v>
      </c>
      <c r="V974">
        <v>6</v>
      </c>
      <c r="W974" t="s">
        <v>4497</v>
      </c>
      <c r="X974">
        <v>0</v>
      </c>
      <c r="Y974">
        <v>3.0129999999999999</v>
      </c>
      <c r="Z974">
        <v>3.0129999999999999</v>
      </c>
    </row>
    <row r="975" spans="1:26" x14ac:dyDescent="0.25">
      <c r="A975" t="s">
        <v>156</v>
      </c>
      <c r="B975">
        <v>2</v>
      </c>
      <c r="C975" t="s">
        <v>1153</v>
      </c>
      <c r="D975" t="s">
        <v>5070</v>
      </c>
      <c r="E975">
        <v>0</v>
      </c>
      <c r="F975">
        <v>0</v>
      </c>
      <c r="G975">
        <v>0</v>
      </c>
      <c r="H975">
        <v>0</v>
      </c>
      <c r="I975">
        <v>0</v>
      </c>
      <c r="J975">
        <v>0</v>
      </c>
      <c r="K975">
        <v>0</v>
      </c>
      <c r="L975">
        <v>0</v>
      </c>
      <c r="M975">
        <v>0</v>
      </c>
      <c r="N975">
        <v>0</v>
      </c>
      <c r="O975">
        <v>0</v>
      </c>
      <c r="P975">
        <v>0</v>
      </c>
      <c r="Q975">
        <v>0</v>
      </c>
      <c r="R975">
        <v>0</v>
      </c>
      <c r="S975" t="s">
        <v>7</v>
      </c>
      <c r="T975" t="s">
        <v>7</v>
      </c>
      <c r="U975" t="s">
        <v>70</v>
      </c>
      <c r="V975">
        <v>6</v>
      </c>
      <c r="W975" t="s">
        <v>4497</v>
      </c>
      <c r="X975">
        <v>0</v>
      </c>
      <c r="Y975">
        <v>2.02</v>
      </c>
      <c r="Z975">
        <v>2.02</v>
      </c>
    </row>
    <row r="976" spans="1:26" x14ac:dyDescent="0.25">
      <c r="A976" t="s">
        <v>156</v>
      </c>
      <c r="B976">
        <v>2</v>
      </c>
      <c r="C976" t="s">
        <v>1154</v>
      </c>
      <c r="D976" t="s">
        <v>5070</v>
      </c>
      <c r="E976">
        <v>34</v>
      </c>
      <c r="F976">
        <v>37</v>
      </c>
      <c r="G976">
        <v>34</v>
      </c>
      <c r="H976">
        <v>32</v>
      </c>
      <c r="I976">
        <v>38</v>
      </c>
      <c r="J976">
        <v>38</v>
      </c>
      <c r="K976">
        <v>0</v>
      </c>
      <c r="L976">
        <v>0</v>
      </c>
      <c r="M976">
        <v>0</v>
      </c>
      <c r="N976">
        <v>0</v>
      </c>
      <c r="O976">
        <v>0</v>
      </c>
      <c r="P976">
        <v>0</v>
      </c>
      <c r="Q976">
        <v>3.55</v>
      </c>
      <c r="R976">
        <v>4.672936</v>
      </c>
      <c r="S976" t="s">
        <v>5</v>
      </c>
      <c r="T976" t="s">
        <v>78</v>
      </c>
      <c r="U976" t="s">
        <v>70</v>
      </c>
      <c r="V976">
        <v>5</v>
      </c>
      <c r="W976" t="s">
        <v>4497</v>
      </c>
      <c r="X976">
        <v>0.93458719999999995</v>
      </c>
      <c r="Y976">
        <v>0</v>
      </c>
      <c r="Z976">
        <v>4.672936</v>
      </c>
    </row>
    <row r="977" spans="1:26" x14ac:dyDescent="0.25">
      <c r="A977" t="s">
        <v>156</v>
      </c>
      <c r="B977">
        <v>2</v>
      </c>
      <c r="C977" t="s">
        <v>1155</v>
      </c>
      <c r="D977" t="s">
        <v>5070</v>
      </c>
      <c r="E977">
        <v>0</v>
      </c>
      <c r="F977">
        <v>0</v>
      </c>
      <c r="G977">
        <v>0</v>
      </c>
      <c r="H977">
        <v>0</v>
      </c>
      <c r="I977">
        <v>0</v>
      </c>
      <c r="J977">
        <v>0</v>
      </c>
      <c r="K977">
        <v>0</v>
      </c>
      <c r="L977">
        <v>0</v>
      </c>
      <c r="M977">
        <v>0</v>
      </c>
      <c r="N977">
        <v>0</v>
      </c>
      <c r="O977">
        <v>0</v>
      </c>
      <c r="P977">
        <v>0</v>
      </c>
      <c r="Q977">
        <v>0</v>
      </c>
      <c r="R977">
        <v>0</v>
      </c>
      <c r="S977" t="s">
        <v>7</v>
      </c>
      <c r="T977" t="s">
        <v>7</v>
      </c>
      <c r="U977" t="s">
        <v>70</v>
      </c>
      <c r="V977">
        <v>6</v>
      </c>
      <c r="W977" t="s">
        <v>4497</v>
      </c>
      <c r="X977">
        <v>0</v>
      </c>
      <c r="Y977">
        <v>1.1930000000000001</v>
      </c>
      <c r="Z977">
        <v>1.1930000000000001</v>
      </c>
    </row>
    <row r="978" spans="1:26" x14ac:dyDescent="0.25">
      <c r="A978" t="s">
        <v>156</v>
      </c>
      <c r="B978">
        <v>2</v>
      </c>
      <c r="C978" t="s">
        <v>1156</v>
      </c>
      <c r="D978" t="s">
        <v>5070</v>
      </c>
      <c r="E978">
        <v>0</v>
      </c>
      <c r="F978">
        <v>0</v>
      </c>
      <c r="G978">
        <v>0</v>
      </c>
      <c r="H978">
        <v>0</v>
      </c>
      <c r="I978">
        <v>0</v>
      </c>
      <c r="J978">
        <v>0</v>
      </c>
      <c r="K978">
        <v>0</v>
      </c>
      <c r="L978">
        <v>0</v>
      </c>
      <c r="M978">
        <v>0</v>
      </c>
      <c r="N978">
        <v>0</v>
      </c>
      <c r="O978">
        <v>0</v>
      </c>
      <c r="P978">
        <v>0</v>
      </c>
      <c r="Q978">
        <v>0</v>
      </c>
      <c r="R978">
        <v>0</v>
      </c>
      <c r="S978" t="s">
        <v>7</v>
      </c>
      <c r="T978" t="s">
        <v>7</v>
      </c>
      <c r="U978" t="s">
        <v>70</v>
      </c>
      <c r="V978">
        <v>6</v>
      </c>
      <c r="W978" t="s">
        <v>4497</v>
      </c>
      <c r="X978">
        <v>0</v>
      </c>
      <c r="Y978">
        <v>2.78</v>
      </c>
      <c r="Z978">
        <v>2.78</v>
      </c>
    </row>
    <row r="979" spans="1:26" x14ac:dyDescent="0.25">
      <c r="A979" t="s">
        <v>156</v>
      </c>
      <c r="B979">
        <v>2</v>
      </c>
      <c r="C979" t="s">
        <v>1157</v>
      </c>
      <c r="D979" t="s">
        <v>5070</v>
      </c>
      <c r="E979">
        <v>0</v>
      </c>
      <c r="F979">
        <v>0</v>
      </c>
      <c r="G979">
        <v>0</v>
      </c>
      <c r="H979">
        <v>0</v>
      </c>
      <c r="I979">
        <v>0</v>
      </c>
      <c r="J979">
        <v>0</v>
      </c>
      <c r="K979">
        <v>0</v>
      </c>
      <c r="L979">
        <v>0</v>
      </c>
      <c r="M979">
        <v>0</v>
      </c>
      <c r="N979">
        <v>0</v>
      </c>
      <c r="O979">
        <v>0</v>
      </c>
      <c r="P979">
        <v>0</v>
      </c>
      <c r="Q979">
        <v>0</v>
      </c>
      <c r="R979">
        <v>0</v>
      </c>
      <c r="S979" t="s">
        <v>7</v>
      </c>
      <c r="T979" t="s">
        <v>7</v>
      </c>
      <c r="U979" t="s">
        <v>70</v>
      </c>
      <c r="V979">
        <v>6</v>
      </c>
      <c r="W979" t="s">
        <v>4497</v>
      </c>
      <c r="X979">
        <v>0</v>
      </c>
      <c r="Y979">
        <v>1.98</v>
      </c>
      <c r="Z979">
        <v>1.98</v>
      </c>
    </row>
    <row r="980" spans="1:26" x14ac:dyDescent="0.25">
      <c r="A980" t="s">
        <v>156</v>
      </c>
      <c r="B980">
        <v>2</v>
      </c>
      <c r="C980" t="s">
        <v>1158</v>
      </c>
      <c r="D980" t="s">
        <v>5070</v>
      </c>
      <c r="E980">
        <v>0</v>
      </c>
      <c r="F980">
        <v>0</v>
      </c>
      <c r="G980">
        <v>0</v>
      </c>
      <c r="H980">
        <v>0</v>
      </c>
      <c r="I980">
        <v>0</v>
      </c>
      <c r="J980">
        <v>0</v>
      </c>
      <c r="K980">
        <v>0</v>
      </c>
      <c r="L980">
        <v>0</v>
      </c>
      <c r="M980">
        <v>0</v>
      </c>
      <c r="N980">
        <v>0</v>
      </c>
      <c r="O980">
        <v>0</v>
      </c>
      <c r="P980">
        <v>0</v>
      </c>
      <c r="Q980">
        <v>0</v>
      </c>
      <c r="R980">
        <v>0</v>
      </c>
      <c r="S980" t="s">
        <v>7</v>
      </c>
      <c r="T980" t="s">
        <v>7</v>
      </c>
      <c r="U980" t="s">
        <v>70</v>
      </c>
      <c r="V980">
        <v>6</v>
      </c>
      <c r="W980" t="s">
        <v>4497</v>
      </c>
      <c r="X980">
        <v>0</v>
      </c>
      <c r="Y980">
        <v>3.004</v>
      </c>
      <c r="Z980">
        <v>3.004</v>
      </c>
    </row>
    <row r="981" spans="1:26" x14ac:dyDescent="0.25">
      <c r="A981" t="s">
        <v>156</v>
      </c>
      <c r="B981">
        <v>2</v>
      </c>
      <c r="C981" t="s">
        <v>1159</v>
      </c>
      <c r="D981" t="s">
        <v>5070</v>
      </c>
      <c r="E981">
        <v>0</v>
      </c>
      <c r="F981">
        <v>0</v>
      </c>
      <c r="G981">
        <v>0</v>
      </c>
      <c r="H981">
        <v>0</v>
      </c>
      <c r="I981">
        <v>0</v>
      </c>
      <c r="J981">
        <v>0</v>
      </c>
      <c r="K981">
        <v>0</v>
      </c>
      <c r="L981">
        <v>0</v>
      </c>
      <c r="M981">
        <v>0</v>
      </c>
      <c r="N981">
        <v>0</v>
      </c>
      <c r="O981">
        <v>0</v>
      </c>
      <c r="P981">
        <v>0</v>
      </c>
      <c r="Q981">
        <v>0</v>
      </c>
      <c r="R981">
        <v>0</v>
      </c>
      <c r="S981" t="s">
        <v>7</v>
      </c>
      <c r="T981" t="s">
        <v>7</v>
      </c>
      <c r="U981" t="s">
        <v>70</v>
      </c>
      <c r="V981">
        <v>6</v>
      </c>
      <c r="W981" t="s">
        <v>4497</v>
      </c>
      <c r="X981">
        <v>0</v>
      </c>
      <c r="Y981">
        <v>3.5870000000000002</v>
      </c>
      <c r="Z981">
        <v>3.5870000000000002</v>
      </c>
    </row>
    <row r="982" spans="1:26" x14ac:dyDescent="0.25">
      <c r="A982" t="s">
        <v>156</v>
      </c>
      <c r="B982">
        <v>2</v>
      </c>
      <c r="C982" t="s">
        <v>1160</v>
      </c>
      <c r="D982" t="s">
        <v>5070</v>
      </c>
      <c r="E982">
        <v>0</v>
      </c>
      <c r="F982">
        <v>0</v>
      </c>
      <c r="G982">
        <v>0</v>
      </c>
      <c r="H982">
        <v>0</v>
      </c>
      <c r="I982">
        <v>0</v>
      </c>
      <c r="J982">
        <v>0</v>
      </c>
      <c r="K982">
        <v>0</v>
      </c>
      <c r="L982">
        <v>0</v>
      </c>
      <c r="M982">
        <v>0</v>
      </c>
      <c r="N982">
        <v>0</v>
      </c>
      <c r="O982">
        <v>0</v>
      </c>
      <c r="P982">
        <v>0</v>
      </c>
      <c r="Q982">
        <v>0</v>
      </c>
      <c r="R982">
        <v>0</v>
      </c>
      <c r="S982" t="s">
        <v>7</v>
      </c>
      <c r="T982" t="s">
        <v>7</v>
      </c>
      <c r="U982" t="s">
        <v>70</v>
      </c>
      <c r="V982">
        <v>6</v>
      </c>
      <c r="W982" t="s">
        <v>4498</v>
      </c>
      <c r="X982">
        <v>0</v>
      </c>
      <c r="Y982">
        <v>3.72</v>
      </c>
      <c r="Z982">
        <v>3.72</v>
      </c>
    </row>
    <row r="983" spans="1:26" x14ac:dyDescent="0.25">
      <c r="A983" t="s">
        <v>156</v>
      </c>
      <c r="B983">
        <v>2</v>
      </c>
      <c r="C983" t="s">
        <v>1161</v>
      </c>
      <c r="D983" t="s">
        <v>5070</v>
      </c>
      <c r="E983">
        <v>0</v>
      </c>
      <c r="F983">
        <v>0</v>
      </c>
      <c r="G983">
        <v>0</v>
      </c>
      <c r="H983">
        <v>0</v>
      </c>
      <c r="I983">
        <v>0</v>
      </c>
      <c r="J983">
        <v>0</v>
      </c>
      <c r="K983">
        <v>0</v>
      </c>
      <c r="L983">
        <v>0</v>
      </c>
      <c r="M983">
        <v>0</v>
      </c>
      <c r="N983">
        <v>0</v>
      </c>
      <c r="O983">
        <v>0</v>
      </c>
      <c r="P983">
        <v>0</v>
      </c>
      <c r="Q983">
        <v>0</v>
      </c>
      <c r="R983">
        <v>0</v>
      </c>
      <c r="S983" t="s">
        <v>7</v>
      </c>
      <c r="T983" t="s">
        <v>7</v>
      </c>
      <c r="U983" t="s">
        <v>70</v>
      </c>
      <c r="V983">
        <v>6</v>
      </c>
      <c r="W983" t="s">
        <v>4498</v>
      </c>
      <c r="X983">
        <v>0</v>
      </c>
      <c r="Y983">
        <v>3.637</v>
      </c>
      <c r="Z983">
        <v>3.637</v>
      </c>
    </row>
    <row r="984" spans="1:26" x14ac:dyDescent="0.25">
      <c r="A984" t="s">
        <v>156</v>
      </c>
      <c r="B984">
        <v>2</v>
      </c>
      <c r="C984" t="s">
        <v>1162</v>
      </c>
      <c r="D984" t="s">
        <v>5070</v>
      </c>
      <c r="E984">
        <v>0</v>
      </c>
      <c r="F984">
        <v>0</v>
      </c>
      <c r="G984">
        <v>0</v>
      </c>
      <c r="H984">
        <v>0</v>
      </c>
      <c r="I984">
        <v>0</v>
      </c>
      <c r="J984">
        <v>0</v>
      </c>
      <c r="K984">
        <v>0</v>
      </c>
      <c r="L984">
        <v>0</v>
      </c>
      <c r="M984">
        <v>0</v>
      </c>
      <c r="N984">
        <v>0</v>
      </c>
      <c r="O984">
        <v>0</v>
      </c>
      <c r="P984">
        <v>0</v>
      </c>
      <c r="Q984">
        <v>0</v>
      </c>
      <c r="R984">
        <v>0</v>
      </c>
      <c r="S984" t="s">
        <v>7</v>
      </c>
      <c r="T984" t="s">
        <v>7</v>
      </c>
      <c r="U984" t="s">
        <v>70</v>
      </c>
      <c r="V984">
        <v>6</v>
      </c>
      <c r="W984" t="s">
        <v>4498</v>
      </c>
      <c r="X984">
        <v>0</v>
      </c>
      <c r="Y984">
        <v>2.1539999999999999</v>
      </c>
      <c r="Z984">
        <v>2.1539999999999999</v>
      </c>
    </row>
    <row r="985" spans="1:26" x14ac:dyDescent="0.25">
      <c r="A985" t="s">
        <v>156</v>
      </c>
      <c r="B985">
        <v>2</v>
      </c>
      <c r="C985" t="s">
        <v>1163</v>
      </c>
      <c r="D985" t="s">
        <v>5070</v>
      </c>
      <c r="E985">
        <v>0</v>
      </c>
      <c r="F985">
        <v>0</v>
      </c>
      <c r="G985">
        <v>0</v>
      </c>
      <c r="H985">
        <v>0</v>
      </c>
      <c r="I985">
        <v>0</v>
      </c>
      <c r="J985">
        <v>0</v>
      </c>
      <c r="K985">
        <v>0</v>
      </c>
      <c r="L985">
        <v>0</v>
      </c>
      <c r="M985">
        <v>0</v>
      </c>
      <c r="N985">
        <v>0</v>
      </c>
      <c r="O985">
        <v>0</v>
      </c>
      <c r="P985">
        <v>0</v>
      </c>
      <c r="Q985">
        <v>0</v>
      </c>
      <c r="R985">
        <v>0</v>
      </c>
      <c r="S985" t="s">
        <v>7</v>
      </c>
      <c r="T985" t="s">
        <v>7</v>
      </c>
      <c r="U985" t="s">
        <v>70</v>
      </c>
      <c r="V985">
        <v>6</v>
      </c>
      <c r="W985" t="s">
        <v>4498</v>
      </c>
      <c r="X985">
        <v>0</v>
      </c>
      <c r="Y985">
        <v>2.2469999999999999</v>
      </c>
      <c r="Z985">
        <v>2.2469999999999999</v>
      </c>
    </row>
    <row r="986" spans="1:26" x14ac:dyDescent="0.25">
      <c r="A986" t="s">
        <v>156</v>
      </c>
      <c r="B986">
        <v>2</v>
      </c>
      <c r="C986" t="s">
        <v>1164</v>
      </c>
      <c r="D986" t="s">
        <v>5070</v>
      </c>
      <c r="E986">
        <v>0</v>
      </c>
      <c r="F986">
        <v>0</v>
      </c>
      <c r="G986">
        <v>0</v>
      </c>
      <c r="H986">
        <v>0</v>
      </c>
      <c r="I986">
        <v>0</v>
      </c>
      <c r="J986">
        <v>0</v>
      </c>
      <c r="K986">
        <v>0</v>
      </c>
      <c r="L986">
        <v>0</v>
      </c>
      <c r="M986">
        <v>0</v>
      </c>
      <c r="N986">
        <v>0</v>
      </c>
      <c r="O986">
        <v>0</v>
      </c>
      <c r="P986">
        <v>0</v>
      </c>
      <c r="Q986">
        <v>0</v>
      </c>
      <c r="R986">
        <v>0</v>
      </c>
      <c r="S986" t="s">
        <v>7</v>
      </c>
      <c r="T986" t="s">
        <v>7</v>
      </c>
      <c r="U986" t="s">
        <v>70</v>
      </c>
      <c r="V986">
        <v>6</v>
      </c>
      <c r="W986" t="s">
        <v>4498</v>
      </c>
      <c r="X986">
        <v>0</v>
      </c>
      <c r="Y986">
        <v>2.883</v>
      </c>
      <c r="Z986">
        <v>2.883</v>
      </c>
    </row>
    <row r="987" spans="1:26" x14ac:dyDescent="0.25">
      <c r="A987" t="s">
        <v>156</v>
      </c>
      <c r="B987">
        <v>2</v>
      </c>
      <c r="C987" t="s">
        <v>1165</v>
      </c>
      <c r="D987" t="s">
        <v>5070</v>
      </c>
      <c r="E987">
        <v>37</v>
      </c>
      <c r="F987">
        <v>39</v>
      </c>
      <c r="G987">
        <v>35</v>
      </c>
      <c r="H987">
        <v>36</v>
      </c>
      <c r="I987">
        <v>40</v>
      </c>
      <c r="J987">
        <v>36</v>
      </c>
      <c r="K987">
        <v>0</v>
      </c>
      <c r="L987">
        <v>0</v>
      </c>
      <c r="M987">
        <v>0</v>
      </c>
      <c r="N987">
        <v>0</v>
      </c>
      <c r="O987">
        <v>0</v>
      </c>
      <c r="P987">
        <v>0</v>
      </c>
      <c r="Q987">
        <v>3.7166666666666663</v>
      </c>
      <c r="R987">
        <v>4.8923226666666668</v>
      </c>
      <c r="S987" t="s">
        <v>5</v>
      </c>
      <c r="T987" t="s">
        <v>78</v>
      </c>
      <c r="U987" t="s">
        <v>70</v>
      </c>
      <c r="V987">
        <v>5</v>
      </c>
      <c r="W987" t="s">
        <v>4498</v>
      </c>
      <c r="X987">
        <v>0.97846453333333339</v>
      </c>
      <c r="Y987">
        <v>0</v>
      </c>
      <c r="Z987">
        <v>4.8923226666666668</v>
      </c>
    </row>
    <row r="988" spans="1:26" x14ac:dyDescent="0.25">
      <c r="A988" t="s">
        <v>156</v>
      </c>
      <c r="B988">
        <v>2</v>
      </c>
      <c r="C988" t="s">
        <v>1166</v>
      </c>
      <c r="D988" t="s">
        <v>5070</v>
      </c>
      <c r="E988">
        <v>0</v>
      </c>
      <c r="F988">
        <v>0</v>
      </c>
      <c r="G988">
        <v>0</v>
      </c>
      <c r="H988">
        <v>0</v>
      </c>
      <c r="I988">
        <v>0</v>
      </c>
      <c r="J988">
        <v>0</v>
      </c>
      <c r="K988">
        <v>0</v>
      </c>
      <c r="L988">
        <v>0</v>
      </c>
      <c r="M988">
        <v>0</v>
      </c>
      <c r="N988">
        <v>0</v>
      </c>
      <c r="O988">
        <v>0</v>
      </c>
      <c r="P988">
        <v>0</v>
      </c>
      <c r="Q988">
        <v>0</v>
      </c>
      <c r="R988">
        <v>0</v>
      </c>
      <c r="S988" t="s">
        <v>7</v>
      </c>
      <c r="T988" t="s">
        <v>7</v>
      </c>
      <c r="U988" t="s">
        <v>70</v>
      </c>
      <c r="V988">
        <v>6</v>
      </c>
      <c r="W988" t="s">
        <v>4498</v>
      </c>
      <c r="X988">
        <v>0</v>
      </c>
      <c r="Y988">
        <v>2.7749999999999999</v>
      </c>
      <c r="Z988">
        <v>2.7749999999999999</v>
      </c>
    </row>
    <row r="989" spans="1:26" x14ac:dyDescent="0.25">
      <c r="A989" t="s">
        <v>156</v>
      </c>
      <c r="B989">
        <v>2</v>
      </c>
      <c r="C989" t="s">
        <v>1167</v>
      </c>
      <c r="D989" t="s">
        <v>5070</v>
      </c>
      <c r="E989">
        <v>0</v>
      </c>
      <c r="F989">
        <v>0</v>
      </c>
      <c r="G989">
        <v>0</v>
      </c>
      <c r="H989">
        <v>0</v>
      </c>
      <c r="I989">
        <v>0</v>
      </c>
      <c r="J989">
        <v>0</v>
      </c>
      <c r="K989">
        <v>0</v>
      </c>
      <c r="L989">
        <v>0</v>
      </c>
      <c r="M989">
        <v>0</v>
      </c>
      <c r="N989">
        <v>0</v>
      </c>
      <c r="O989">
        <v>0</v>
      </c>
      <c r="P989">
        <v>0</v>
      </c>
      <c r="Q989">
        <v>0</v>
      </c>
      <c r="R989">
        <v>0</v>
      </c>
      <c r="S989" t="s">
        <v>7</v>
      </c>
      <c r="T989" t="s">
        <v>7</v>
      </c>
      <c r="U989" t="s">
        <v>70</v>
      </c>
      <c r="V989">
        <v>6</v>
      </c>
      <c r="W989" t="s">
        <v>4498</v>
      </c>
      <c r="X989">
        <v>0</v>
      </c>
      <c r="Y989">
        <v>4.1870000000000003</v>
      </c>
      <c r="Z989">
        <v>4.1870000000000003</v>
      </c>
    </row>
    <row r="990" spans="1:26" x14ac:dyDescent="0.25">
      <c r="A990" t="s">
        <v>156</v>
      </c>
      <c r="B990">
        <v>2</v>
      </c>
      <c r="C990" t="s">
        <v>1168</v>
      </c>
      <c r="D990" t="s">
        <v>5070</v>
      </c>
      <c r="E990">
        <v>0</v>
      </c>
      <c r="F990">
        <v>0</v>
      </c>
      <c r="G990">
        <v>0</v>
      </c>
      <c r="H990">
        <v>0</v>
      </c>
      <c r="I990">
        <v>0</v>
      </c>
      <c r="J990">
        <v>0</v>
      </c>
      <c r="K990">
        <v>0</v>
      </c>
      <c r="L990">
        <v>0</v>
      </c>
      <c r="M990">
        <v>0</v>
      </c>
      <c r="N990">
        <v>0</v>
      </c>
      <c r="O990">
        <v>0</v>
      </c>
      <c r="P990">
        <v>0</v>
      </c>
      <c r="Q990">
        <v>0</v>
      </c>
      <c r="R990">
        <v>0</v>
      </c>
      <c r="S990" t="s">
        <v>7</v>
      </c>
      <c r="T990" t="s">
        <v>7</v>
      </c>
      <c r="U990" t="s">
        <v>70</v>
      </c>
      <c r="V990">
        <v>6</v>
      </c>
      <c r="W990" t="s">
        <v>4498</v>
      </c>
      <c r="X990">
        <v>0</v>
      </c>
      <c r="Y990">
        <v>4.8140000000000001</v>
      </c>
      <c r="Z990">
        <v>4.8140000000000001</v>
      </c>
    </row>
    <row r="991" spans="1:26" x14ac:dyDescent="0.25">
      <c r="A991" t="s">
        <v>156</v>
      </c>
      <c r="B991">
        <v>2</v>
      </c>
      <c r="C991" t="s">
        <v>1169</v>
      </c>
      <c r="D991" t="s">
        <v>5070</v>
      </c>
      <c r="E991">
        <v>0</v>
      </c>
      <c r="F991">
        <v>0</v>
      </c>
      <c r="G991">
        <v>0</v>
      </c>
      <c r="H991">
        <v>0</v>
      </c>
      <c r="I991">
        <v>0</v>
      </c>
      <c r="J991">
        <v>0</v>
      </c>
      <c r="K991">
        <v>0</v>
      </c>
      <c r="L991">
        <v>0</v>
      </c>
      <c r="M991">
        <v>0</v>
      </c>
      <c r="N991">
        <v>0</v>
      </c>
      <c r="O991">
        <v>0</v>
      </c>
      <c r="P991">
        <v>0</v>
      </c>
      <c r="Q991">
        <v>0</v>
      </c>
      <c r="R991">
        <v>0</v>
      </c>
      <c r="S991" t="s">
        <v>7</v>
      </c>
      <c r="T991" t="s">
        <v>7</v>
      </c>
      <c r="U991" t="s">
        <v>70</v>
      </c>
      <c r="V991">
        <v>6</v>
      </c>
      <c r="W991" t="s">
        <v>4498</v>
      </c>
      <c r="X991">
        <v>0</v>
      </c>
      <c r="Y991">
        <v>4.2039999999999997</v>
      </c>
      <c r="Z991">
        <v>4.2039999999999997</v>
      </c>
    </row>
    <row r="992" spans="1:26" x14ac:dyDescent="0.25">
      <c r="A992" t="s">
        <v>156</v>
      </c>
      <c r="B992">
        <v>2</v>
      </c>
      <c r="C992" t="s">
        <v>1170</v>
      </c>
      <c r="D992" t="s">
        <v>5070</v>
      </c>
      <c r="E992">
        <v>0</v>
      </c>
      <c r="F992">
        <v>0</v>
      </c>
      <c r="G992">
        <v>0</v>
      </c>
      <c r="H992">
        <v>0</v>
      </c>
      <c r="I992">
        <v>0</v>
      </c>
      <c r="J992">
        <v>0</v>
      </c>
      <c r="K992">
        <v>0</v>
      </c>
      <c r="L992">
        <v>0</v>
      </c>
      <c r="M992">
        <v>0</v>
      </c>
      <c r="N992">
        <v>0</v>
      </c>
      <c r="O992">
        <v>0</v>
      </c>
      <c r="P992">
        <v>0</v>
      </c>
      <c r="Q992">
        <v>0</v>
      </c>
      <c r="R992">
        <v>0</v>
      </c>
      <c r="S992" t="s">
        <v>5</v>
      </c>
      <c r="T992" t="s">
        <v>99</v>
      </c>
      <c r="U992" t="s">
        <v>70</v>
      </c>
      <c r="V992">
        <v>6</v>
      </c>
      <c r="W992" t="s">
        <v>4498</v>
      </c>
      <c r="X992">
        <v>0</v>
      </c>
      <c r="Y992">
        <v>0.39200000000000002</v>
      </c>
      <c r="Z992">
        <v>0.39200000000000002</v>
      </c>
    </row>
    <row r="993" spans="1:26" x14ac:dyDescent="0.25">
      <c r="A993" t="s">
        <v>156</v>
      </c>
      <c r="B993">
        <v>2</v>
      </c>
      <c r="C993" t="s">
        <v>1171</v>
      </c>
      <c r="D993" t="s">
        <v>5070</v>
      </c>
      <c r="E993">
        <v>0</v>
      </c>
      <c r="F993">
        <v>0</v>
      </c>
      <c r="G993">
        <v>0</v>
      </c>
      <c r="H993">
        <v>0</v>
      </c>
      <c r="I993">
        <v>0</v>
      </c>
      <c r="J993">
        <v>0</v>
      </c>
      <c r="K993">
        <v>0</v>
      </c>
      <c r="L993">
        <v>0</v>
      </c>
      <c r="M993">
        <v>0</v>
      </c>
      <c r="N993">
        <v>0</v>
      </c>
      <c r="O993">
        <v>0</v>
      </c>
      <c r="P993">
        <v>0</v>
      </c>
      <c r="Q993">
        <v>0</v>
      </c>
      <c r="R993">
        <v>0</v>
      </c>
      <c r="S993" t="s">
        <v>7</v>
      </c>
      <c r="T993" t="s">
        <v>7</v>
      </c>
      <c r="U993" t="s">
        <v>70</v>
      </c>
      <c r="V993">
        <v>6</v>
      </c>
      <c r="W993" t="s">
        <v>4499</v>
      </c>
      <c r="X993">
        <v>0</v>
      </c>
      <c r="Y993">
        <v>1.5640000000000001</v>
      </c>
      <c r="Z993">
        <v>1.5640000000000001</v>
      </c>
    </row>
    <row r="994" spans="1:26" x14ac:dyDescent="0.25">
      <c r="A994" t="s">
        <v>156</v>
      </c>
      <c r="B994">
        <v>2</v>
      </c>
      <c r="C994" t="s">
        <v>1172</v>
      </c>
      <c r="D994" t="s">
        <v>5070</v>
      </c>
      <c r="E994">
        <v>0</v>
      </c>
      <c r="F994">
        <v>0</v>
      </c>
      <c r="G994">
        <v>0</v>
      </c>
      <c r="H994">
        <v>0</v>
      </c>
      <c r="I994">
        <v>0</v>
      </c>
      <c r="J994">
        <v>0</v>
      </c>
      <c r="K994">
        <v>0</v>
      </c>
      <c r="L994">
        <v>0</v>
      </c>
      <c r="M994">
        <v>0</v>
      </c>
      <c r="N994">
        <v>0</v>
      </c>
      <c r="O994">
        <v>0</v>
      </c>
      <c r="P994">
        <v>0</v>
      </c>
      <c r="Q994">
        <v>0</v>
      </c>
      <c r="R994">
        <v>0</v>
      </c>
      <c r="S994" t="s">
        <v>7</v>
      </c>
      <c r="T994" t="s">
        <v>7</v>
      </c>
      <c r="U994" t="s">
        <v>70</v>
      </c>
      <c r="V994">
        <v>6</v>
      </c>
      <c r="W994" t="s">
        <v>4499</v>
      </c>
      <c r="X994">
        <v>0</v>
      </c>
      <c r="Y994">
        <v>2.0720000000000001</v>
      </c>
      <c r="Z994">
        <v>2.0720000000000001</v>
      </c>
    </row>
    <row r="995" spans="1:26" x14ac:dyDescent="0.25">
      <c r="A995" t="s">
        <v>156</v>
      </c>
      <c r="B995">
        <v>2</v>
      </c>
      <c r="C995" t="s">
        <v>1173</v>
      </c>
      <c r="D995" t="s">
        <v>5070</v>
      </c>
      <c r="E995">
        <v>0</v>
      </c>
      <c r="F995">
        <v>0</v>
      </c>
      <c r="G995">
        <v>0</v>
      </c>
      <c r="H995">
        <v>0</v>
      </c>
      <c r="I995">
        <v>0</v>
      </c>
      <c r="J995">
        <v>0</v>
      </c>
      <c r="K995">
        <v>0</v>
      </c>
      <c r="L995">
        <v>0</v>
      </c>
      <c r="M995">
        <v>0</v>
      </c>
      <c r="N995">
        <v>0</v>
      </c>
      <c r="O995">
        <v>0</v>
      </c>
      <c r="P995">
        <v>0</v>
      </c>
      <c r="Q995">
        <v>0</v>
      </c>
      <c r="R995">
        <v>0</v>
      </c>
      <c r="S995" t="s">
        <v>7</v>
      </c>
      <c r="T995" t="s">
        <v>7</v>
      </c>
      <c r="U995" t="s">
        <v>70</v>
      </c>
      <c r="V995">
        <v>6</v>
      </c>
      <c r="W995" t="s">
        <v>4499</v>
      </c>
      <c r="X995">
        <v>0</v>
      </c>
      <c r="Y995">
        <v>5.9219999999999997</v>
      </c>
      <c r="Z995">
        <v>5.9219999999999997</v>
      </c>
    </row>
    <row r="996" spans="1:26" x14ac:dyDescent="0.25">
      <c r="A996" t="s">
        <v>156</v>
      </c>
      <c r="B996">
        <v>2</v>
      </c>
      <c r="C996" t="s">
        <v>1174</v>
      </c>
      <c r="D996" t="s">
        <v>5070</v>
      </c>
      <c r="E996">
        <v>0</v>
      </c>
      <c r="F996">
        <v>0</v>
      </c>
      <c r="G996">
        <v>0</v>
      </c>
      <c r="H996">
        <v>0</v>
      </c>
      <c r="I996">
        <v>0</v>
      </c>
      <c r="J996">
        <v>0</v>
      </c>
      <c r="K996">
        <v>0</v>
      </c>
      <c r="L996">
        <v>0</v>
      </c>
      <c r="M996">
        <v>0</v>
      </c>
      <c r="N996">
        <v>0</v>
      </c>
      <c r="O996">
        <v>0</v>
      </c>
      <c r="P996">
        <v>0</v>
      </c>
      <c r="Q996">
        <v>0</v>
      </c>
      <c r="R996">
        <v>0</v>
      </c>
      <c r="S996" t="s">
        <v>7</v>
      </c>
      <c r="T996" t="s">
        <v>7</v>
      </c>
      <c r="U996" t="s">
        <v>70</v>
      </c>
      <c r="V996">
        <v>6</v>
      </c>
      <c r="W996" t="s">
        <v>4499</v>
      </c>
      <c r="X996">
        <v>0</v>
      </c>
      <c r="Y996">
        <v>3.3149999999999999</v>
      </c>
      <c r="Z996">
        <v>3.3149999999999999</v>
      </c>
    </row>
    <row r="997" spans="1:26" x14ac:dyDescent="0.25">
      <c r="A997" t="s">
        <v>156</v>
      </c>
      <c r="B997">
        <v>2</v>
      </c>
      <c r="C997" t="s">
        <v>1175</v>
      </c>
      <c r="D997" t="s">
        <v>5070</v>
      </c>
      <c r="E997">
        <v>0</v>
      </c>
      <c r="F997">
        <v>0</v>
      </c>
      <c r="G997">
        <v>0</v>
      </c>
      <c r="H997">
        <v>0</v>
      </c>
      <c r="I997">
        <v>0</v>
      </c>
      <c r="J997">
        <v>0</v>
      </c>
      <c r="K997">
        <v>0</v>
      </c>
      <c r="L997">
        <v>0</v>
      </c>
      <c r="M997">
        <v>0</v>
      </c>
      <c r="N997">
        <v>0</v>
      </c>
      <c r="O997">
        <v>0</v>
      </c>
      <c r="P997">
        <v>0</v>
      </c>
      <c r="Q997">
        <v>0</v>
      </c>
      <c r="R997">
        <v>0</v>
      </c>
      <c r="S997" t="s">
        <v>7</v>
      </c>
      <c r="T997" t="s">
        <v>7</v>
      </c>
      <c r="U997" t="s">
        <v>70</v>
      </c>
      <c r="V997">
        <v>6</v>
      </c>
      <c r="W997" t="s">
        <v>4499</v>
      </c>
      <c r="X997">
        <v>0</v>
      </c>
      <c r="Y997">
        <v>1.8069999999999999</v>
      </c>
      <c r="Z997">
        <v>1.8069999999999999</v>
      </c>
    </row>
    <row r="998" spans="1:26" x14ac:dyDescent="0.25">
      <c r="A998" t="s">
        <v>156</v>
      </c>
      <c r="B998">
        <v>2</v>
      </c>
      <c r="C998" t="s">
        <v>1176</v>
      </c>
      <c r="D998" t="s">
        <v>5070</v>
      </c>
      <c r="E998">
        <v>35</v>
      </c>
      <c r="F998">
        <v>38</v>
      </c>
      <c r="G998">
        <v>35</v>
      </c>
      <c r="H998">
        <v>36</v>
      </c>
      <c r="I998">
        <v>39</v>
      </c>
      <c r="J998">
        <v>35</v>
      </c>
      <c r="K998">
        <v>0</v>
      </c>
      <c r="L998">
        <v>0</v>
      </c>
      <c r="M998">
        <v>0</v>
      </c>
      <c r="N998">
        <v>0</v>
      </c>
      <c r="O998">
        <v>0</v>
      </c>
      <c r="P998">
        <v>0</v>
      </c>
      <c r="Q998">
        <v>3.6333333333333337</v>
      </c>
      <c r="R998">
        <v>4.7826293333333325</v>
      </c>
      <c r="S998" t="s">
        <v>5</v>
      </c>
      <c r="T998" t="s">
        <v>78</v>
      </c>
      <c r="U998" t="s">
        <v>70</v>
      </c>
      <c r="V998">
        <v>5</v>
      </c>
      <c r="W998" t="s">
        <v>4499</v>
      </c>
      <c r="X998">
        <v>0.9565258666666665</v>
      </c>
      <c r="Y998">
        <v>0</v>
      </c>
      <c r="Z998">
        <v>4.7826293333333325</v>
      </c>
    </row>
    <row r="999" spans="1:26" x14ac:dyDescent="0.25">
      <c r="A999" t="s">
        <v>156</v>
      </c>
      <c r="B999">
        <v>2</v>
      </c>
      <c r="C999" t="s">
        <v>1177</v>
      </c>
      <c r="D999" t="s">
        <v>5070</v>
      </c>
      <c r="E999">
        <v>0</v>
      </c>
      <c r="F999">
        <v>0</v>
      </c>
      <c r="G999">
        <v>0</v>
      </c>
      <c r="H999">
        <v>0</v>
      </c>
      <c r="I999">
        <v>0</v>
      </c>
      <c r="J999">
        <v>0</v>
      </c>
      <c r="K999">
        <v>0</v>
      </c>
      <c r="L999">
        <v>0</v>
      </c>
      <c r="M999">
        <v>0</v>
      </c>
      <c r="N999">
        <v>0</v>
      </c>
      <c r="O999">
        <v>0</v>
      </c>
      <c r="P999">
        <v>0</v>
      </c>
      <c r="Q999">
        <v>0</v>
      </c>
      <c r="R999">
        <v>0</v>
      </c>
      <c r="S999" t="s">
        <v>7</v>
      </c>
      <c r="T999" t="s">
        <v>7</v>
      </c>
      <c r="U999" t="s">
        <v>70</v>
      </c>
      <c r="V999">
        <v>6</v>
      </c>
      <c r="W999" t="s">
        <v>4499</v>
      </c>
      <c r="X999">
        <v>0</v>
      </c>
      <c r="Y999">
        <v>1.802</v>
      </c>
      <c r="Z999">
        <v>1.802</v>
      </c>
    </row>
    <row r="1000" spans="1:26" x14ac:dyDescent="0.25">
      <c r="A1000" t="s">
        <v>156</v>
      </c>
      <c r="B1000">
        <v>2</v>
      </c>
      <c r="C1000" t="s">
        <v>1178</v>
      </c>
      <c r="D1000" t="s">
        <v>5070</v>
      </c>
      <c r="E1000">
        <v>0</v>
      </c>
      <c r="F1000">
        <v>0</v>
      </c>
      <c r="G1000">
        <v>0</v>
      </c>
      <c r="H1000">
        <v>0</v>
      </c>
      <c r="I1000">
        <v>0</v>
      </c>
      <c r="J1000">
        <v>0</v>
      </c>
      <c r="K1000">
        <v>0</v>
      </c>
      <c r="L1000">
        <v>0</v>
      </c>
      <c r="M1000">
        <v>0</v>
      </c>
      <c r="N1000">
        <v>0</v>
      </c>
      <c r="O1000">
        <v>0</v>
      </c>
      <c r="P1000">
        <v>0</v>
      </c>
      <c r="Q1000">
        <v>0</v>
      </c>
      <c r="R1000">
        <v>0</v>
      </c>
      <c r="S1000" t="s">
        <v>7</v>
      </c>
      <c r="T1000" t="s">
        <v>7</v>
      </c>
      <c r="U1000" t="s">
        <v>70</v>
      </c>
      <c r="V1000">
        <v>6</v>
      </c>
      <c r="W1000" t="s">
        <v>4499</v>
      </c>
      <c r="X1000">
        <v>0</v>
      </c>
      <c r="Y1000">
        <v>2.3130000000000002</v>
      </c>
      <c r="Z1000">
        <v>2.3130000000000002</v>
      </c>
    </row>
    <row r="1001" spans="1:26" x14ac:dyDescent="0.25">
      <c r="A1001" t="s">
        <v>156</v>
      </c>
      <c r="B1001">
        <v>2</v>
      </c>
      <c r="C1001" t="s">
        <v>1179</v>
      </c>
      <c r="D1001" t="s">
        <v>5070</v>
      </c>
      <c r="E1001">
        <v>0</v>
      </c>
      <c r="F1001">
        <v>0</v>
      </c>
      <c r="G1001">
        <v>0</v>
      </c>
      <c r="H1001">
        <v>0</v>
      </c>
      <c r="I1001">
        <v>0</v>
      </c>
      <c r="J1001">
        <v>0</v>
      </c>
      <c r="K1001">
        <v>0</v>
      </c>
      <c r="L1001">
        <v>0</v>
      </c>
      <c r="M1001">
        <v>0</v>
      </c>
      <c r="N1001">
        <v>0</v>
      </c>
      <c r="O1001">
        <v>0</v>
      </c>
      <c r="P1001">
        <v>0</v>
      </c>
      <c r="Q1001">
        <v>0</v>
      </c>
      <c r="R1001">
        <v>0</v>
      </c>
      <c r="S1001" t="s">
        <v>7</v>
      </c>
      <c r="T1001" t="s">
        <v>7</v>
      </c>
      <c r="U1001" t="s">
        <v>70</v>
      </c>
      <c r="V1001">
        <v>6</v>
      </c>
      <c r="W1001" t="s">
        <v>4499</v>
      </c>
      <c r="X1001">
        <v>0</v>
      </c>
      <c r="Y1001">
        <v>2.8140000000000001</v>
      </c>
      <c r="Z1001">
        <v>2.8140000000000001</v>
      </c>
    </row>
    <row r="1002" spans="1:26" x14ac:dyDescent="0.25">
      <c r="A1002" t="s">
        <v>156</v>
      </c>
      <c r="B1002">
        <v>2</v>
      </c>
      <c r="C1002" t="s">
        <v>1180</v>
      </c>
      <c r="D1002" t="s">
        <v>5070</v>
      </c>
      <c r="E1002">
        <v>0</v>
      </c>
      <c r="F1002">
        <v>0</v>
      </c>
      <c r="G1002">
        <v>0</v>
      </c>
      <c r="H1002">
        <v>0</v>
      </c>
      <c r="I1002">
        <v>0</v>
      </c>
      <c r="J1002">
        <v>0</v>
      </c>
      <c r="K1002">
        <v>0</v>
      </c>
      <c r="L1002">
        <v>0</v>
      </c>
      <c r="M1002">
        <v>0</v>
      </c>
      <c r="N1002">
        <v>0</v>
      </c>
      <c r="O1002">
        <v>0</v>
      </c>
      <c r="P1002">
        <v>0</v>
      </c>
      <c r="Q1002">
        <v>0</v>
      </c>
      <c r="R1002">
        <v>0</v>
      </c>
      <c r="S1002" t="s">
        <v>7</v>
      </c>
      <c r="T1002" t="s">
        <v>7</v>
      </c>
      <c r="U1002" t="s">
        <v>70</v>
      </c>
      <c r="V1002">
        <v>6</v>
      </c>
      <c r="W1002" t="s">
        <v>4499</v>
      </c>
      <c r="X1002">
        <v>0</v>
      </c>
      <c r="Y1002">
        <v>2.6440000000000001</v>
      </c>
      <c r="Z1002">
        <v>2.6440000000000001</v>
      </c>
    </row>
    <row r="1003" spans="1:26" x14ac:dyDescent="0.25">
      <c r="A1003" t="s">
        <v>156</v>
      </c>
      <c r="B1003">
        <v>2</v>
      </c>
      <c r="C1003" t="s">
        <v>1181</v>
      </c>
      <c r="D1003" t="s">
        <v>5070</v>
      </c>
      <c r="E1003">
        <v>0</v>
      </c>
      <c r="F1003">
        <v>0</v>
      </c>
      <c r="G1003">
        <v>0</v>
      </c>
      <c r="H1003">
        <v>0</v>
      </c>
      <c r="I1003">
        <v>0</v>
      </c>
      <c r="J1003">
        <v>0</v>
      </c>
      <c r="K1003">
        <v>0</v>
      </c>
      <c r="L1003">
        <v>0</v>
      </c>
      <c r="M1003">
        <v>0</v>
      </c>
      <c r="N1003">
        <v>0</v>
      </c>
      <c r="O1003">
        <v>0</v>
      </c>
      <c r="P1003">
        <v>0</v>
      </c>
      <c r="Q1003">
        <v>0</v>
      </c>
      <c r="R1003">
        <v>0</v>
      </c>
      <c r="S1003" t="s">
        <v>7</v>
      </c>
      <c r="T1003" t="s">
        <v>7</v>
      </c>
      <c r="U1003" t="s">
        <v>70</v>
      </c>
      <c r="V1003">
        <v>6</v>
      </c>
      <c r="W1003" t="s">
        <v>4499</v>
      </c>
      <c r="X1003">
        <v>0</v>
      </c>
      <c r="Y1003">
        <v>2.5470000000000002</v>
      </c>
      <c r="Z1003">
        <v>2.5470000000000002</v>
      </c>
    </row>
    <row r="1004" spans="1:26" x14ac:dyDescent="0.25">
      <c r="A1004" t="s">
        <v>156</v>
      </c>
      <c r="B1004">
        <v>2</v>
      </c>
      <c r="C1004" t="s">
        <v>1182</v>
      </c>
      <c r="D1004" t="s">
        <v>5070</v>
      </c>
      <c r="E1004">
        <v>0</v>
      </c>
      <c r="F1004">
        <v>0</v>
      </c>
      <c r="G1004">
        <v>0</v>
      </c>
      <c r="H1004">
        <v>0</v>
      </c>
      <c r="I1004">
        <v>0</v>
      </c>
      <c r="J1004">
        <v>0</v>
      </c>
      <c r="K1004">
        <v>0</v>
      </c>
      <c r="L1004">
        <v>0</v>
      </c>
      <c r="M1004">
        <v>0</v>
      </c>
      <c r="N1004">
        <v>0</v>
      </c>
      <c r="O1004">
        <v>0</v>
      </c>
      <c r="P1004">
        <v>0</v>
      </c>
      <c r="Q1004">
        <v>0</v>
      </c>
      <c r="R1004">
        <v>0</v>
      </c>
      <c r="S1004" t="s">
        <v>7</v>
      </c>
      <c r="T1004" t="s">
        <v>7</v>
      </c>
      <c r="U1004" t="s">
        <v>70</v>
      </c>
      <c r="V1004">
        <v>6</v>
      </c>
      <c r="W1004" t="s">
        <v>4981</v>
      </c>
      <c r="X1004">
        <v>0</v>
      </c>
      <c r="Y1004">
        <v>2.8929999999999998</v>
      </c>
      <c r="Z1004">
        <v>2.8929999999999998</v>
      </c>
    </row>
    <row r="1005" spans="1:26" x14ac:dyDescent="0.25">
      <c r="A1005" t="s">
        <v>156</v>
      </c>
      <c r="B1005">
        <v>2</v>
      </c>
      <c r="C1005" t="s">
        <v>1183</v>
      </c>
      <c r="D1005" t="s">
        <v>5070</v>
      </c>
      <c r="E1005">
        <v>0</v>
      </c>
      <c r="F1005">
        <v>0</v>
      </c>
      <c r="G1005">
        <v>0</v>
      </c>
      <c r="H1005">
        <v>0</v>
      </c>
      <c r="I1005">
        <v>0</v>
      </c>
      <c r="J1005">
        <v>0</v>
      </c>
      <c r="K1005">
        <v>0</v>
      </c>
      <c r="L1005">
        <v>0</v>
      </c>
      <c r="M1005">
        <v>0</v>
      </c>
      <c r="N1005">
        <v>0</v>
      </c>
      <c r="O1005">
        <v>0</v>
      </c>
      <c r="P1005">
        <v>0</v>
      </c>
      <c r="Q1005">
        <v>0</v>
      </c>
      <c r="R1005">
        <v>0</v>
      </c>
      <c r="S1005" t="s">
        <v>7</v>
      </c>
      <c r="T1005" t="s">
        <v>7</v>
      </c>
      <c r="U1005" t="s">
        <v>70</v>
      </c>
      <c r="V1005">
        <v>9</v>
      </c>
      <c r="W1005" t="s">
        <v>4981</v>
      </c>
      <c r="X1005">
        <v>0</v>
      </c>
      <c r="Y1005">
        <v>8.4719999999999995</v>
      </c>
      <c r="Z1005">
        <v>8.4719999999999995</v>
      </c>
    </row>
    <row r="1006" spans="1:26" x14ac:dyDescent="0.25">
      <c r="A1006" t="s">
        <v>156</v>
      </c>
      <c r="B1006">
        <v>2</v>
      </c>
      <c r="C1006" t="s">
        <v>1184</v>
      </c>
      <c r="D1006" t="s">
        <v>5070</v>
      </c>
      <c r="E1006">
        <v>0</v>
      </c>
      <c r="F1006">
        <v>0</v>
      </c>
      <c r="G1006">
        <v>0</v>
      </c>
      <c r="H1006">
        <v>0</v>
      </c>
      <c r="I1006">
        <v>0</v>
      </c>
      <c r="J1006">
        <v>0</v>
      </c>
      <c r="K1006">
        <v>0</v>
      </c>
      <c r="L1006">
        <v>0</v>
      </c>
      <c r="M1006">
        <v>0</v>
      </c>
      <c r="N1006">
        <v>0</v>
      </c>
      <c r="O1006">
        <v>0</v>
      </c>
      <c r="P1006">
        <v>0</v>
      </c>
      <c r="Q1006">
        <v>0</v>
      </c>
      <c r="R1006">
        <v>0</v>
      </c>
      <c r="S1006" t="s">
        <v>7</v>
      </c>
      <c r="T1006" t="s">
        <v>7</v>
      </c>
      <c r="U1006" t="s">
        <v>70</v>
      </c>
      <c r="V1006">
        <v>6</v>
      </c>
      <c r="W1006" t="s">
        <v>4981</v>
      </c>
      <c r="X1006">
        <v>0</v>
      </c>
      <c r="Y1006">
        <v>3.2490000000000001</v>
      </c>
      <c r="Z1006">
        <v>3.2490000000000001</v>
      </c>
    </row>
    <row r="1007" spans="1:26" x14ac:dyDescent="0.25">
      <c r="A1007" t="s">
        <v>156</v>
      </c>
      <c r="B1007">
        <v>2</v>
      </c>
      <c r="C1007" t="s">
        <v>1185</v>
      </c>
      <c r="D1007" t="s">
        <v>5070</v>
      </c>
      <c r="E1007">
        <v>0</v>
      </c>
      <c r="F1007">
        <v>0</v>
      </c>
      <c r="G1007">
        <v>0</v>
      </c>
      <c r="H1007">
        <v>0</v>
      </c>
      <c r="I1007">
        <v>0</v>
      </c>
      <c r="J1007">
        <v>0</v>
      </c>
      <c r="K1007">
        <v>0</v>
      </c>
      <c r="L1007">
        <v>0</v>
      </c>
      <c r="M1007">
        <v>0</v>
      </c>
      <c r="N1007">
        <v>0</v>
      </c>
      <c r="O1007">
        <v>0</v>
      </c>
      <c r="P1007">
        <v>0</v>
      </c>
      <c r="Q1007">
        <v>0</v>
      </c>
      <c r="R1007">
        <v>0</v>
      </c>
      <c r="S1007" t="s">
        <v>7</v>
      </c>
      <c r="T1007" t="s">
        <v>7</v>
      </c>
      <c r="U1007" t="s">
        <v>70</v>
      </c>
      <c r="V1007">
        <v>6</v>
      </c>
      <c r="W1007" t="s">
        <v>4981</v>
      </c>
      <c r="X1007">
        <v>0</v>
      </c>
      <c r="Y1007">
        <v>5.2450000000000001</v>
      </c>
      <c r="Z1007">
        <v>5.2450000000000001</v>
      </c>
    </row>
    <row r="1008" spans="1:26" x14ac:dyDescent="0.25">
      <c r="A1008" t="s">
        <v>156</v>
      </c>
      <c r="B1008">
        <v>2</v>
      </c>
      <c r="C1008" t="s">
        <v>1186</v>
      </c>
      <c r="D1008" t="s">
        <v>5070</v>
      </c>
      <c r="E1008">
        <v>0</v>
      </c>
      <c r="F1008">
        <v>0</v>
      </c>
      <c r="G1008">
        <v>0</v>
      </c>
      <c r="H1008">
        <v>0</v>
      </c>
      <c r="I1008">
        <v>0</v>
      </c>
      <c r="J1008">
        <v>0</v>
      </c>
      <c r="K1008">
        <v>0</v>
      </c>
      <c r="L1008">
        <v>0</v>
      </c>
      <c r="M1008">
        <v>0</v>
      </c>
      <c r="N1008">
        <v>0</v>
      </c>
      <c r="O1008">
        <v>0</v>
      </c>
      <c r="P1008">
        <v>0</v>
      </c>
      <c r="Q1008">
        <v>0</v>
      </c>
      <c r="R1008">
        <v>0</v>
      </c>
      <c r="S1008" t="s">
        <v>7</v>
      </c>
      <c r="T1008" t="s">
        <v>7</v>
      </c>
      <c r="U1008" t="s">
        <v>70</v>
      </c>
      <c r="V1008">
        <v>6</v>
      </c>
      <c r="W1008" t="s">
        <v>4981</v>
      </c>
      <c r="X1008">
        <v>0</v>
      </c>
      <c r="Y1008">
        <v>4.1440000000000001</v>
      </c>
      <c r="Z1008">
        <v>4.1440000000000001</v>
      </c>
    </row>
    <row r="1009" spans="1:26" x14ac:dyDescent="0.25">
      <c r="A1009" t="s">
        <v>156</v>
      </c>
      <c r="B1009">
        <v>2</v>
      </c>
      <c r="C1009" t="s">
        <v>1187</v>
      </c>
      <c r="D1009" t="s">
        <v>5070</v>
      </c>
      <c r="E1009">
        <v>36</v>
      </c>
      <c r="F1009">
        <v>41</v>
      </c>
      <c r="G1009">
        <v>38</v>
      </c>
      <c r="H1009">
        <v>36</v>
      </c>
      <c r="I1009">
        <v>41</v>
      </c>
      <c r="J1009">
        <v>39</v>
      </c>
      <c r="K1009">
        <v>0</v>
      </c>
      <c r="L1009">
        <v>0</v>
      </c>
      <c r="M1009">
        <v>0</v>
      </c>
      <c r="N1009">
        <v>0</v>
      </c>
      <c r="O1009">
        <v>0</v>
      </c>
      <c r="P1009">
        <v>0</v>
      </c>
      <c r="Q1009">
        <v>3.85</v>
      </c>
      <c r="R1009">
        <v>5.0678319999999992</v>
      </c>
      <c r="S1009" t="s">
        <v>5</v>
      </c>
      <c r="T1009" t="s">
        <v>78</v>
      </c>
      <c r="U1009" t="s">
        <v>70</v>
      </c>
      <c r="V1009">
        <v>5</v>
      </c>
      <c r="W1009" t="s">
        <v>4981</v>
      </c>
      <c r="X1009">
        <v>1.0135663999999998</v>
      </c>
      <c r="Y1009">
        <v>0</v>
      </c>
      <c r="Z1009">
        <v>5.0678319999999992</v>
      </c>
    </row>
    <row r="1010" spans="1:26" x14ac:dyDescent="0.25">
      <c r="A1010" t="s">
        <v>156</v>
      </c>
      <c r="B1010">
        <v>2</v>
      </c>
      <c r="C1010" t="s">
        <v>1188</v>
      </c>
      <c r="D1010" t="s">
        <v>5070</v>
      </c>
      <c r="E1010">
        <v>0</v>
      </c>
      <c r="F1010">
        <v>0</v>
      </c>
      <c r="G1010">
        <v>0</v>
      </c>
      <c r="H1010">
        <v>0</v>
      </c>
      <c r="I1010">
        <v>0</v>
      </c>
      <c r="J1010">
        <v>0</v>
      </c>
      <c r="K1010">
        <v>0</v>
      </c>
      <c r="L1010">
        <v>0</v>
      </c>
      <c r="M1010">
        <v>0</v>
      </c>
      <c r="N1010">
        <v>0</v>
      </c>
      <c r="O1010">
        <v>0</v>
      </c>
      <c r="P1010">
        <v>0</v>
      </c>
      <c r="Q1010">
        <v>0</v>
      </c>
      <c r="R1010">
        <v>0</v>
      </c>
      <c r="S1010" t="s">
        <v>7</v>
      </c>
      <c r="T1010" t="s">
        <v>7</v>
      </c>
      <c r="U1010" t="s">
        <v>70</v>
      </c>
      <c r="V1010">
        <v>9</v>
      </c>
      <c r="W1010" t="s">
        <v>4981</v>
      </c>
      <c r="X1010">
        <v>0</v>
      </c>
      <c r="Y1010">
        <v>7.9489999999999998</v>
      </c>
      <c r="Z1010">
        <v>7.9489999999999998</v>
      </c>
    </row>
    <row r="1011" spans="1:26" x14ac:dyDescent="0.25">
      <c r="A1011" t="s">
        <v>156</v>
      </c>
      <c r="B1011">
        <v>2</v>
      </c>
      <c r="C1011" t="s">
        <v>1189</v>
      </c>
      <c r="D1011" t="s">
        <v>5070</v>
      </c>
      <c r="E1011">
        <v>0</v>
      </c>
      <c r="F1011">
        <v>0</v>
      </c>
      <c r="G1011">
        <v>0</v>
      </c>
      <c r="H1011">
        <v>0</v>
      </c>
      <c r="I1011">
        <v>0</v>
      </c>
      <c r="J1011">
        <v>0</v>
      </c>
      <c r="K1011">
        <v>0</v>
      </c>
      <c r="L1011">
        <v>0</v>
      </c>
      <c r="M1011">
        <v>0</v>
      </c>
      <c r="N1011">
        <v>0</v>
      </c>
      <c r="O1011">
        <v>0</v>
      </c>
      <c r="P1011">
        <v>0</v>
      </c>
      <c r="Q1011">
        <v>0</v>
      </c>
      <c r="R1011">
        <v>0</v>
      </c>
      <c r="S1011" t="s">
        <v>7</v>
      </c>
      <c r="T1011" t="s">
        <v>7</v>
      </c>
      <c r="U1011" t="s">
        <v>70</v>
      </c>
      <c r="V1011">
        <v>6</v>
      </c>
      <c r="W1011" t="s">
        <v>4981</v>
      </c>
      <c r="X1011">
        <v>0</v>
      </c>
      <c r="Y1011">
        <v>0.876</v>
      </c>
      <c r="Z1011">
        <v>0.876</v>
      </c>
    </row>
    <row r="1012" spans="1:26" x14ac:dyDescent="0.25">
      <c r="A1012" t="s">
        <v>156</v>
      </c>
      <c r="B1012">
        <v>2</v>
      </c>
      <c r="C1012" t="s">
        <v>1190</v>
      </c>
      <c r="D1012" t="s">
        <v>5070</v>
      </c>
      <c r="E1012">
        <v>0</v>
      </c>
      <c r="F1012">
        <v>0</v>
      </c>
      <c r="G1012">
        <v>0</v>
      </c>
      <c r="H1012">
        <v>0</v>
      </c>
      <c r="I1012">
        <v>0</v>
      </c>
      <c r="J1012">
        <v>0</v>
      </c>
      <c r="K1012">
        <v>0</v>
      </c>
      <c r="L1012">
        <v>0</v>
      </c>
      <c r="M1012">
        <v>0</v>
      </c>
      <c r="N1012">
        <v>0</v>
      </c>
      <c r="O1012">
        <v>0</v>
      </c>
      <c r="P1012">
        <v>0</v>
      </c>
      <c r="Q1012">
        <v>0</v>
      </c>
      <c r="R1012">
        <v>0</v>
      </c>
      <c r="S1012" t="s">
        <v>7</v>
      </c>
      <c r="T1012" t="s">
        <v>7</v>
      </c>
      <c r="U1012" t="s">
        <v>70</v>
      </c>
      <c r="V1012">
        <v>6</v>
      </c>
      <c r="W1012" t="s">
        <v>4981</v>
      </c>
      <c r="X1012">
        <v>0</v>
      </c>
      <c r="Y1012">
        <v>0.754</v>
      </c>
      <c r="Z1012">
        <v>0.754</v>
      </c>
    </row>
    <row r="1013" spans="1:26" x14ac:dyDescent="0.25">
      <c r="A1013" t="s">
        <v>156</v>
      </c>
      <c r="B1013">
        <v>2</v>
      </c>
      <c r="C1013" t="s">
        <v>1191</v>
      </c>
      <c r="D1013" t="s">
        <v>5070</v>
      </c>
      <c r="E1013">
        <v>0</v>
      </c>
      <c r="F1013">
        <v>0</v>
      </c>
      <c r="G1013">
        <v>0</v>
      </c>
      <c r="H1013">
        <v>0</v>
      </c>
      <c r="I1013">
        <v>0</v>
      </c>
      <c r="J1013">
        <v>0</v>
      </c>
      <c r="K1013">
        <v>0</v>
      </c>
      <c r="L1013">
        <v>0</v>
      </c>
      <c r="M1013">
        <v>0</v>
      </c>
      <c r="N1013">
        <v>0</v>
      </c>
      <c r="O1013">
        <v>0</v>
      </c>
      <c r="P1013">
        <v>0</v>
      </c>
      <c r="Q1013">
        <v>0</v>
      </c>
      <c r="R1013">
        <v>0</v>
      </c>
      <c r="S1013" t="s">
        <v>7</v>
      </c>
      <c r="T1013" t="s">
        <v>7</v>
      </c>
      <c r="U1013" t="s">
        <v>70</v>
      </c>
      <c r="V1013">
        <v>6</v>
      </c>
      <c r="W1013" t="s">
        <v>4981</v>
      </c>
      <c r="X1013">
        <v>0</v>
      </c>
      <c r="Y1013">
        <v>2.6040000000000001</v>
      </c>
      <c r="Z1013">
        <v>2.6040000000000001</v>
      </c>
    </row>
    <row r="1014" spans="1:26" x14ac:dyDescent="0.25">
      <c r="A1014" t="s">
        <v>156</v>
      </c>
      <c r="B1014">
        <v>2</v>
      </c>
      <c r="C1014" t="s">
        <v>1192</v>
      </c>
      <c r="D1014" t="s">
        <v>5070</v>
      </c>
      <c r="E1014">
        <v>0</v>
      </c>
      <c r="F1014">
        <v>0</v>
      </c>
      <c r="G1014">
        <v>0</v>
      </c>
      <c r="H1014">
        <v>0</v>
      </c>
      <c r="I1014">
        <v>0</v>
      </c>
      <c r="J1014">
        <v>0</v>
      </c>
      <c r="K1014">
        <v>0</v>
      </c>
      <c r="L1014">
        <v>0</v>
      </c>
      <c r="M1014">
        <v>0</v>
      </c>
      <c r="N1014">
        <v>0</v>
      </c>
      <c r="O1014">
        <v>0</v>
      </c>
      <c r="P1014">
        <v>0</v>
      </c>
      <c r="Q1014">
        <v>0</v>
      </c>
      <c r="R1014">
        <v>0</v>
      </c>
      <c r="S1014" t="s">
        <v>7</v>
      </c>
      <c r="T1014" t="s">
        <v>7</v>
      </c>
      <c r="U1014" t="s">
        <v>70</v>
      </c>
      <c r="V1014">
        <v>6</v>
      </c>
      <c r="W1014" t="s">
        <v>4981</v>
      </c>
      <c r="X1014">
        <v>0</v>
      </c>
      <c r="Y1014">
        <v>5.5119999999999996</v>
      </c>
      <c r="Z1014">
        <v>5.5119999999999996</v>
      </c>
    </row>
    <row r="1015" spans="1:26" x14ac:dyDescent="0.25">
      <c r="A1015" t="s">
        <v>156</v>
      </c>
      <c r="B1015">
        <v>2</v>
      </c>
      <c r="C1015" t="s">
        <v>1193</v>
      </c>
      <c r="D1015" t="s">
        <v>5070</v>
      </c>
      <c r="E1015">
        <v>0</v>
      </c>
      <c r="F1015">
        <v>0</v>
      </c>
      <c r="G1015">
        <v>0</v>
      </c>
      <c r="H1015">
        <v>0</v>
      </c>
      <c r="I1015">
        <v>0</v>
      </c>
      <c r="J1015">
        <v>0</v>
      </c>
      <c r="K1015">
        <v>0</v>
      </c>
      <c r="L1015">
        <v>0</v>
      </c>
      <c r="M1015">
        <v>0</v>
      </c>
      <c r="N1015">
        <v>0</v>
      </c>
      <c r="O1015">
        <v>0</v>
      </c>
      <c r="P1015">
        <v>0</v>
      </c>
      <c r="Q1015">
        <v>0</v>
      </c>
      <c r="R1015">
        <v>0</v>
      </c>
      <c r="S1015" t="s">
        <v>7</v>
      </c>
      <c r="T1015" t="s">
        <v>7</v>
      </c>
      <c r="U1015" t="s">
        <v>70</v>
      </c>
      <c r="V1015">
        <v>6</v>
      </c>
      <c r="W1015" t="s">
        <v>4500</v>
      </c>
      <c r="X1015">
        <v>0</v>
      </c>
      <c r="Y1015">
        <v>2.7170000000000001</v>
      </c>
      <c r="Z1015">
        <v>2.7170000000000001</v>
      </c>
    </row>
    <row r="1016" spans="1:26" x14ac:dyDescent="0.25">
      <c r="A1016" t="s">
        <v>156</v>
      </c>
      <c r="B1016">
        <v>2</v>
      </c>
      <c r="C1016" t="s">
        <v>1194</v>
      </c>
      <c r="D1016" t="s">
        <v>5070</v>
      </c>
      <c r="E1016">
        <v>0</v>
      </c>
      <c r="F1016">
        <v>0</v>
      </c>
      <c r="G1016">
        <v>0</v>
      </c>
      <c r="H1016">
        <v>0</v>
      </c>
      <c r="I1016">
        <v>0</v>
      </c>
      <c r="J1016">
        <v>0</v>
      </c>
      <c r="K1016">
        <v>0</v>
      </c>
      <c r="L1016">
        <v>0</v>
      </c>
      <c r="M1016">
        <v>0</v>
      </c>
      <c r="N1016">
        <v>0</v>
      </c>
      <c r="O1016">
        <v>0</v>
      </c>
      <c r="P1016">
        <v>0</v>
      </c>
      <c r="Q1016">
        <v>0</v>
      </c>
      <c r="R1016">
        <v>0</v>
      </c>
      <c r="S1016" t="s">
        <v>7</v>
      </c>
      <c r="T1016" t="s">
        <v>7</v>
      </c>
      <c r="U1016" t="s">
        <v>70</v>
      </c>
      <c r="V1016">
        <v>6</v>
      </c>
      <c r="W1016" t="s">
        <v>4500</v>
      </c>
      <c r="X1016">
        <v>0</v>
      </c>
      <c r="Y1016">
        <v>1.496</v>
      </c>
      <c r="Z1016">
        <v>1.496</v>
      </c>
    </row>
    <row r="1017" spans="1:26" x14ac:dyDescent="0.25">
      <c r="A1017" t="s">
        <v>156</v>
      </c>
      <c r="B1017">
        <v>2</v>
      </c>
      <c r="C1017" t="s">
        <v>1195</v>
      </c>
      <c r="D1017" t="s">
        <v>5070</v>
      </c>
      <c r="E1017">
        <v>0</v>
      </c>
      <c r="F1017">
        <v>0</v>
      </c>
      <c r="G1017">
        <v>0</v>
      </c>
      <c r="H1017">
        <v>0</v>
      </c>
      <c r="I1017">
        <v>0</v>
      </c>
      <c r="J1017">
        <v>0</v>
      </c>
      <c r="K1017">
        <v>0</v>
      </c>
      <c r="L1017">
        <v>0</v>
      </c>
      <c r="M1017">
        <v>0</v>
      </c>
      <c r="N1017">
        <v>0</v>
      </c>
      <c r="O1017">
        <v>0</v>
      </c>
      <c r="P1017">
        <v>0</v>
      </c>
      <c r="Q1017">
        <v>0</v>
      </c>
      <c r="R1017">
        <v>0</v>
      </c>
      <c r="S1017" t="s">
        <v>7</v>
      </c>
      <c r="T1017" t="s">
        <v>7</v>
      </c>
      <c r="U1017" t="s">
        <v>70</v>
      </c>
      <c r="V1017">
        <v>6</v>
      </c>
      <c r="W1017" t="s">
        <v>4500</v>
      </c>
      <c r="X1017">
        <v>0</v>
      </c>
      <c r="Y1017">
        <v>2.359</v>
      </c>
      <c r="Z1017">
        <v>2.359</v>
      </c>
    </row>
    <row r="1018" spans="1:26" x14ac:dyDescent="0.25">
      <c r="A1018" t="s">
        <v>156</v>
      </c>
      <c r="B1018">
        <v>2</v>
      </c>
      <c r="C1018" t="s">
        <v>1196</v>
      </c>
      <c r="D1018" t="s">
        <v>5070</v>
      </c>
      <c r="E1018">
        <v>0</v>
      </c>
      <c r="F1018">
        <v>0</v>
      </c>
      <c r="G1018">
        <v>0</v>
      </c>
      <c r="H1018">
        <v>0</v>
      </c>
      <c r="I1018">
        <v>0</v>
      </c>
      <c r="J1018">
        <v>0</v>
      </c>
      <c r="K1018">
        <v>0</v>
      </c>
      <c r="L1018">
        <v>0</v>
      </c>
      <c r="M1018">
        <v>0</v>
      </c>
      <c r="N1018">
        <v>0</v>
      </c>
      <c r="O1018">
        <v>0</v>
      </c>
      <c r="P1018">
        <v>0</v>
      </c>
      <c r="Q1018">
        <v>0</v>
      </c>
      <c r="R1018">
        <v>0</v>
      </c>
      <c r="S1018" t="s">
        <v>7</v>
      </c>
      <c r="T1018" t="s">
        <v>7</v>
      </c>
      <c r="U1018" t="s">
        <v>70</v>
      </c>
      <c r="V1018">
        <v>6</v>
      </c>
      <c r="W1018" t="s">
        <v>4500</v>
      </c>
      <c r="X1018">
        <v>0</v>
      </c>
      <c r="Y1018">
        <v>2.871</v>
      </c>
      <c r="Z1018">
        <v>2.871</v>
      </c>
    </row>
    <row r="1019" spans="1:26" x14ac:dyDescent="0.25">
      <c r="A1019" t="s">
        <v>156</v>
      </c>
      <c r="B1019">
        <v>2</v>
      </c>
      <c r="C1019" t="s">
        <v>1197</v>
      </c>
      <c r="D1019" t="s">
        <v>5070</v>
      </c>
      <c r="E1019">
        <v>0</v>
      </c>
      <c r="F1019">
        <v>0</v>
      </c>
      <c r="G1019">
        <v>0</v>
      </c>
      <c r="H1019">
        <v>0</v>
      </c>
      <c r="I1019">
        <v>0</v>
      </c>
      <c r="J1019">
        <v>0</v>
      </c>
      <c r="K1019">
        <v>0</v>
      </c>
      <c r="L1019">
        <v>0</v>
      </c>
      <c r="M1019">
        <v>0</v>
      </c>
      <c r="N1019">
        <v>0</v>
      </c>
      <c r="O1019">
        <v>0</v>
      </c>
      <c r="P1019">
        <v>0</v>
      </c>
      <c r="Q1019">
        <v>0</v>
      </c>
      <c r="R1019">
        <v>0</v>
      </c>
      <c r="S1019" t="s">
        <v>7</v>
      </c>
      <c r="T1019" t="s">
        <v>7</v>
      </c>
      <c r="U1019" t="s">
        <v>70</v>
      </c>
      <c r="V1019">
        <v>6</v>
      </c>
      <c r="W1019" t="s">
        <v>4500</v>
      </c>
      <c r="X1019">
        <v>0</v>
      </c>
      <c r="Y1019">
        <v>1.9550000000000001</v>
      </c>
      <c r="Z1019">
        <v>1.9550000000000001</v>
      </c>
    </row>
    <row r="1020" spans="1:26" x14ac:dyDescent="0.25">
      <c r="A1020" t="s">
        <v>156</v>
      </c>
      <c r="B1020">
        <v>2</v>
      </c>
      <c r="C1020" t="s">
        <v>1198</v>
      </c>
      <c r="D1020" t="s">
        <v>5070</v>
      </c>
      <c r="E1020">
        <v>36</v>
      </c>
      <c r="F1020">
        <v>40</v>
      </c>
      <c r="G1020">
        <v>35</v>
      </c>
      <c r="H1020">
        <v>36</v>
      </c>
      <c r="I1020">
        <v>38</v>
      </c>
      <c r="J1020">
        <v>35</v>
      </c>
      <c r="K1020">
        <v>0</v>
      </c>
      <c r="L1020">
        <v>0</v>
      </c>
      <c r="M1020">
        <v>0</v>
      </c>
      <c r="N1020">
        <v>0</v>
      </c>
      <c r="O1020">
        <v>0</v>
      </c>
      <c r="P1020">
        <v>0</v>
      </c>
      <c r="Q1020">
        <v>3.6666666666666665</v>
      </c>
      <c r="R1020">
        <v>4.8265066666666661</v>
      </c>
      <c r="S1020" t="s">
        <v>5</v>
      </c>
      <c r="T1020" t="s">
        <v>78</v>
      </c>
      <c r="U1020" t="s">
        <v>70</v>
      </c>
      <c r="V1020">
        <v>5</v>
      </c>
      <c r="W1020" t="s">
        <v>4500</v>
      </c>
      <c r="X1020">
        <v>0.96530133333333323</v>
      </c>
      <c r="Y1020">
        <v>0</v>
      </c>
      <c r="Z1020">
        <v>4.8265066666666661</v>
      </c>
    </row>
    <row r="1021" spans="1:26" x14ac:dyDescent="0.25">
      <c r="A1021" t="s">
        <v>156</v>
      </c>
      <c r="B1021">
        <v>2</v>
      </c>
      <c r="C1021" t="s">
        <v>1199</v>
      </c>
      <c r="D1021" t="s">
        <v>5070</v>
      </c>
      <c r="E1021">
        <v>0</v>
      </c>
      <c r="F1021">
        <v>0</v>
      </c>
      <c r="G1021">
        <v>0</v>
      </c>
      <c r="H1021">
        <v>0</v>
      </c>
      <c r="I1021">
        <v>0</v>
      </c>
      <c r="J1021">
        <v>0</v>
      </c>
      <c r="K1021">
        <v>0</v>
      </c>
      <c r="L1021">
        <v>0</v>
      </c>
      <c r="M1021">
        <v>0</v>
      </c>
      <c r="N1021">
        <v>0</v>
      </c>
      <c r="O1021">
        <v>0</v>
      </c>
      <c r="P1021">
        <v>0</v>
      </c>
      <c r="Q1021">
        <v>0</v>
      </c>
      <c r="R1021">
        <v>0</v>
      </c>
      <c r="S1021" t="s">
        <v>7</v>
      </c>
      <c r="T1021" t="s">
        <v>7</v>
      </c>
      <c r="U1021" t="s">
        <v>70</v>
      </c>
      <c r="V1021">
        <v>6</v>
      </c>
      <c r="W1021" t="s">
        <v>4500</v>
      </c>
      <c r="X1021">
        <v>0</v>
      </c>
      <c r="Y1021">
        <v>3.5920000000000001</v>
      </c>
      <c r="Z1021">
        <v>3.5920000000000001</v>
      </c>
    </row>
    <row r="1022" spans="1:26" x14ac:dyDescent="0.25">
      <c r="A1022" t="s">
        <v>156</v>
      </c>
      <c r="B1022">
        <v>2</v>
      </c>
      <c r="C1022" t="s">
        <v>1200</v>
      </c>
      <c r="D1022" t="s">
        <v>5070</v>
      </c>
      <c r="E1022">
        <v>0</v>
      </c>
      <c r="F1022">
        <v>0</v>
      </c>
      <c r="G1022">
        <v>0</v>
      </c>
      <c r="H1022">
        <v>0</v>
      </c>
      <c r="I1022">
        <v>0</v>
      </c>
      <c r="J1022">
        <v>0</v>
      </c>
      <c r="K1022">
        <v>0</v>
      </c>
      <c r="L1022">
        <v>0</v>
      </c>
      <c r="M1022">
        <v>0</v>
      </c>
      <c r="N1022">
        <v>0</v>
      </c>
      <c r="O1022">
        <v>0</v>
      </c>
      <c r="P1022">
        <v>0</v>
      </c>
      <c r="Q1022">
        <v>0</v>
      </c>
      <c r="R1022">
        <v>0</v>
      </c>
      <c r="S1022" t="s">
        <v>7</v>
      </c>
      <c r="T1022" t="s">
        <v>7</v>
      </c>
      <c r="U1022" t="s">
        <v>70</v>
      </c>
      <c r="V1022">
        <v>6</v>
      </c>
      <c r="W1022" t="s">
        <v>4500</v>
      </c>
      <c r="X1022">
        <v>0</v>
      </c>
      <c r="Y1022">
        <v>2.734</v>
      </c>
      <c r="Z1022">
        <v>2.734</v>
      </c>
    </row>
    <row r="1023" spans="1:26" x14ac:dyDescent="0.25">
      <c r="A1023" t="s">
        <v>156</v>
      </c>
      <c r="B1023">
        <v>2</v>
      </c>
      <c r="C1023" t="s">
        <v>1201</v>
      </c>
      <c r="D1023" t="s">
        <v>5070</v>
      </c>
      <c r="E1023">
        <v>0</v>
      </c>
      <c r="F1023">
        <v>0</v>
      </c>
      <c r="G1023">
        <v>0</v>
      </c>
      <c r="H1023">
        <v>0</v>
      </c>
      <c r="I1023">
        <v>0</v>
      </c>
      <c r="J1023">
        <v>0</v>
      </c>
      <c r="K1023">
        <v>0</v>
      </c>
      <c r="L1023">
        <v>0</v>
      </c>
      <c r="M1023">
        <v>0</v>
      </c>
      <c r="N1023">
        <v>0</v>
      </c>
      <c r="O1023">
        <v>0</v>
      </c>
      <c r="P1023">
        <v>0</v>
      </c>
      <c r="Q1023">
        <v>0</v>
      </c>
      <c r="R1023">
        <v>0</v>
      </c>
      <c r="S1023" t="s">
        <v>7</v>
      </c>
      <c r="T1023" t="s">
        <v>7</v>
      </c>
      <c r="U1023" t="s">
        <v>70</v>
      </c>
      <c r="V1023">
        <v>6</v>
      </c>
      <c r="W1023" t="s">
        <v>4500</v>
      </c>
      <c r="X1023">
        <v>0</v>
      </c>
      <c r="Y1023">
        <v>1.728</v>
      </c>
      <c r="Z1023">
        <v>1.728</v>
      </c>
    </row>
    <row r="1024" spans="1:26" x14ac:dyDescent="0.25">
      <c r="A1024" t="s">
        <v>156</v>
      </c>
      <c r="B1024">
        <v>2</v>
      </c>
      <c r="C1024" t="s">
        <v>1202</v>
      </c>
      <c r="D1024" t="s">
        <v>5070</v>
      </c>
      <c r="E1024">
        <v>0</v>
      </c>
      <c r="F1024">
        <v>0</v>
      </c>
      <c r="G1024">
        <v>0</v>
      </c>
      <c r="H1024">
        <v>0</v>
      </c>
      <c r="I1024">
        <v>0</v>
      </c>
      <c r="J1024">
        <v>0</v>
      </c>
      <c r="K1024">
        <v>0</v>
      </c>
      <c r="L1024">
        <v>0</v>
      </c>
      <c r="M1024">
        <v>0</v>
      </c>
      <c r="N1024">
        <v>0</v>
      </c>
      <c r="O1024">
        <v>0</v>
      </c>
      <c r="P1024">
        <v>0</v>
      </c>
      <c r="Q1024">
        <v>0</v>
      </c>
      <c r="R1024">
        <v>0</v>
      </c>
      <c r="S1024" t="s">
        <v>7</v>
      </c>
      <c r="T1024" t="s">
        <v>7</v>
      </c>
      <c r="U1024" t="s">
        <v>70</v>
      </c>
      <c r="V1024">
        <v>6</v>
      </c>
      <c r="W1024" t="s">
        <v>4500</v>
      </c>
      <c r="X1024">
        <v>0</v>
      </c>
      <c r="Y1024">
        <v>3.1619999999999999</v>
      </c>
      <c r="Z1024">
        <v>3.1619999999999999</v>
      </c>
    </row>
    <row r="1025" spans="1:26" x14ac:dyDescent="0.25">
      <c r="A1025" t="s">
        <v>156</v>
      </c>
      <c r="B1025">
        <v>2</v>
      </c>
      <c r="C1025" t="s">
        <v>1203</v>
      </c>
      <c r="D1025" t="s">
        <v>5070</v>
      </c>
      <c r="E1025">
        <v>0</v>
      </c>
      <c r="F1025">
        <v>0</v>
      </c>
      <c r="G1025">
        <v>0</v>
      </c>
      <c r="H1025">
        <v>0</v>
      </c>
      <c r="I1025">
        <v>0</v>
      </c>
      <c r="J1025">
        <v>0</v>
      </c>
      <c r="K1025">
        <v>0</v>
      </c>
      <c r="L1025">
        <v>0</v>
      </c>
      <c r="M1025">
        <v>0</v>
      </c>
      <c r="N1025">
        <v>0</v>
      </c>
      <c r="O1025">
        <v>0</v>
      </c>
      <c r="P1025">
        <v>0</v>
      </c>
      <c r="Q1025">
        <v>0</v>
      </c>
      <c r="R1025">
        <v>0</v>
      </c>
      <c r="S1025" t="s">
        <v>7</v>
      </c>
      <c r="T1025" t="s">
        <v>7</v>
      </c>
      <c r="U1025" t="s">
        <v>70</v>
      </c>
      <c r="V1025">
        <v>6</v>
      </c>
      <c r="W1025" t="s">
        <v>4500</v>
      </c>
      <c r="X1025">
        <v>0</v>
      </c>
      <c r="Y1025">
        <v>1.7529999999999999</v>
      </c>
      <c r="Z1025">
        <v>1.7529999999999999</v>
      </c>
    </row>
    <row r="1026" spans="1:26" x14ac:dyDescent="0.25">
      <c r="A1026" t="s">
        <v>156</v>
      </c>
      <c r="B1026">
        <v>2</v>
      </c>
      <c r="C1026" t="s">
        <v>1204</v>
      </c>
      <c r="D1026" t="s">
        <v>5070</v>
      </c>
      <c r="E1026">
        <v>0</v>
      </c>
      <c r="F1026">
        <v>0</v>
      </c>
      <c r="G1026">
        <v>0</v>
      </c>
      <c r="H1026">
        <v>0</v>
      </c>
      <c r="I1026">
        <v>0</v>
      </c>
      <c r="J1026">
        <v>0</v>
      </c>
      <c r="K1026">
        <v>0</v>
      </c>
      <c r="L1026">
        <v>0</v>
      </c>
      <c r="M1026">
        <v>0</v>
      </c>
      <c r="N1026">
        <v>0</v>
      </c>
      <c r="O1026">
        <v>0</v>
      </c>
      <c r="P1026">
        <v>0</v>
      </c>
      <c r="Q1026">
        <v>0</v>
      </c>
      <c r="R1026">
        <v>0</v>
      </c>
      <c r="S1026" t="s">
        <v>7</v>
      </c>
      <c r="T1026" t="s">
        <v>7</v>
      </c>
      <c r="U1026" t="s">
        <v>70</v>
      </c>
      <c r="V1026">
        <v>6</v>
      </c>
      <c r="W1026" t="s">
        <v>4501</v>
      </c>
      <c r="X1026">
        <v>0</v>
      </c>
      <c r="Y1026">
        <v>2.347</v>
      </c>
      <c r="Z1026">
        <v>2.347</v>
      </c>
    </row>
    <row r="1027" spans="1:26" x14ac:dyDescent="0.25">
      <c r="A1027" t="s">
        <v>156</v>
      </c>
      <c r="B1027">
        <v>2</v>
      </c>
      <c r="C1027" t="s">
        <v>1205</v>
      </c>
      <c r="D1027" t="s">
        <v>5070</v>
      </c>
      <c r="E1027">
        <v>0</v>
      </c>
      <c r="F1027">
        <v>0</v>
      </c>
      <c r="G1027">
        <v>0</v>
      </c>
      <c r="H1027">
        <v>0</v>
      </c>
      <c r="I1027">
        <v>0</v>
      </c>
      <c r="J1027">
        <v>0</v>
      </c>
      <c r="K1027">
        <v>0</v>
      </c>
      <c r="L1027">
        <v>0</v>
      </c>
      <c r="M1027">
        <v>0</v>
      </c>
      <c r="N1027">
        <v>0</v>
      </c>
      <c r="O1027">
        <v>0</v>
      </c>
      <c r="P1027">
        <v>0</v>
      </c>
      <c r="Q1027">
        <v>0</v>
      </c>
      <c r="R1027">
        <v>0</v>
      </c>
      <c r="S1027" t="s">
        <v>7</v>
      </c>
      <c r="T1027" t="s">
        <v>7</v>
      </c>
      <c r="U1027" t="s">
        <v>70</v>
      </c>
      <c r="V1027">
        <v>6</v>
      </c>
      <c r="W1027" t="s">
        <v>4501</v>
      </c>
      <c r="X1027">
        <v>0</v>
      </c>
      <c r="Y1027">
        <v>2.2290000000000001</v>
      </c>
      <c r="Z1027">
        <v>2.2290000000000001</v>
      </c>
    </row>
    <row r="1028" spans="1:26" x14ac:dyDescent="0.25">
      <c r="A1028" t="s">
        <v>156</v>
      </c>
      <c r="B1028">
        <v>2</v>
      </c>
      <c r="C1028" t="s">
        <v>1206</v>
      </c>
      <c r="D1028" t="s">
        <v>5070</v>
      </c>
      <c r="E1028">
        <v>0</v>
      </c>
      <c r="F1028">
        <v>0</v>
      </c>
      <c r="G1028">
        <v>0</v>
      </c>
      <c r="H1028">
        <v>0</v>
      </c>
      <c r="I1028">
        <v>0</v>
      </c>
      <c r="J1028">
        <v>0</v>
      </c>
      <c r="K1028">
        <v>0</v>
      </c>
      <c r="L1028">
        <v>0</v>
      </c>
      <c r="M1028">
        <v>0</v>
      </c>
      <c r="N1028">
        <v>0</v>
      </c>
      <c r="O1028">
        <v>0</v>
      </c>
      <c r="P1028">
        <v>0</v>
      </c>
      <c r="Q1028">
        <v>0</v>
      </c>
      <c r="R1028">
        <v>0</v>
      </c>
      <c r="S1028" t="s">
        <v>7</v>
      </c>
      <c r="T1028" t="s">
        <v>7</v>
      </c>
      <c r="U1028" t="s">
        <v>70</v>
      </c>
      <c r="V1028">
        <v>6</v>
      </c>
      <c r="W1028" t="s">
        <v>4501</v>
      </c>
      <c r="X1028">
        <v>0</v>
      </c>
      <c r="Y1028">
        <v>3.722</v>
      </c>
      <c r="Z1028">
        <v>3.722</v>
      </c>
    </row>
    <row r="1029" spans="1:26" x14ac:dyDescent="0.25">
      <c r="A1029" t="s">
        <v>156</v>
      </c>
      <c r="B1029">
        <v>2</v>
      </c>
      <c r="C1029" t="s">
        <v>1207</v>
      </c>
      <c r="D1029" t="s">
        <v>5070</v>
      </c>
      <c r="E1029">
        <v>0</v>
      </c>
      <c r="F1029">
        <v>0</v>
      </c>
      <c r="G1029">
        <v>0</v>
      </c>
      <c r="H1029">
        <v>0</v>
      </c>
      <c r="I1029">
        <v>0</v>
      </c>
      <c r="J1029">
        <v>0</v>
      </c>
      <c r="K1029">
        <v>0</v>
      </c>
      <c r="L1029">
        <v>0</v>
      </c>
      <c r="M1029">
        <v>0</v>
      </c>
      <c r="N1029">
        <v>0</v>
      </c>
      <c r="O1029">
        <v>0</v>
      </c>
      <c r="P1029">
        <v>0</v>
      </c>
      <c r="Q1029">
        <v>0</v>
      </c>
      <c r="R1029">
        <v>0</v>
      </c>
      <c r="S1029" t="s">
        <v>7</v>
      </c>
      <c r="T1029" t="s">
        <v>7</v>
      </c>
      <c r="U1029" t="s">
        <v>70</v>
      </c>
      <c r="V1029">
        <v>6</v>
      </c>
      <c r="W1029" t="s">
        <v>4501</v>
      </c>
      <c r="X1029">
        <v>0</v>
      </c>
      <c r="Y1029">
        <v>1.4019999999999999</v>
      </c>
      <c r="Z1029">
        <v>1.4019999999999999</v>
      </c>
    </row>
    <row r="1030" spans="1:26" x14ac:dyDescent="0.25">
      <c r="A1030" t="s">
        <v>156</v>
      </c>
      <c r="B1030">
        <v>2</v>
      </c>
      <c r="C1030" t="s">
        <v>1208</v>
      </c>
      <c r="D1030" t="s">
        <v>5070</v>
      </c>
      <c r="E1030">
        <v>0</v>
      </c>
      <c r="F1030">
        <v>0</v>
      </c>
      <c r="G1030">
        <v>0</v>
      </c>
      <c r="H1030">
        <v>0</v>
      </c>
      <c r="I1030">
        <v>0</v>
      </c>
      <c r="J1030">
        <v>0</v>
      </c>
      <c r="K1030">
        <v>0</v>
      </c>
      <c r="L1030">
        <v>0</v>
      </c>
      <c r="M1030">
        <v>0</v>
      </c>
      <c r="N1030">
        <v>0</v>
      </c>
      <c r="O1030">
        <v>0</v>
      </c>
      <c r="P1030">
        <v>0</v>
      </c>
      <c r="Q1030">
        <v>0</v>
      </c>
      <c r="R1030">
        <v>0</v>
      </c>
      <c r="S1030" t="s">
        <v>7</v>
      </c>
      <c r="T1030" t="s">
        <v>7</v>
      </c>
      <c r="U1030" t="s">
        <v>70</v>
      </c>
      <c r="V1030">
        <v>6</v>
      </c>
      <c r="W1030" t="s">
        <v>4501</v>
      </c>
      <c r="X1030">
        <v>0</v>
      </c>
      <c r="Y1030">
        <v>1.6379999999999999</v>
      </c>
      <c r="Z1030">
        <v>1.6379999999999999</v>
      </c>
    </row>
    <row r="1031" spans="1:26" x14ac:dyDescent="0.25">
      <c r="A1031" t="s">
        <v>156</v>
      </c>
      <c r="B1031">
        <v>2</v>
      </c>
      <c r="C1031" t="s">
        <v>1209</v>
      </c>
      <c r="D1031" t="s">
        <v>5070</v>
      </c>
      <c r="E1031">
        <v>34</v>
      </c>
      <c r="F1031">
        <v>40</v>
      </c>
      <c r="G1031">
        <v>36</v>
      </c>
      <c r="H1031">
        <v>35</v>
      </c>
      <c r="I1031">
        <v>41</v>
      </c>
      <c r="J1031">
        <v>37</v>
      </c>
      <c r="K1031">
        <v>0</v>
      </c>
      <c r="L1031">
        <v>0</v>
      </c>
      <c r="M1031">
        <v>0</v>
      </c>
      <c r="N1031">
        <v>0</v>
      </c>
      <c r="O1031">
        <v>0</v>
      </c>
      <c r="P1031">
        <v>0</v>
      </c>
      <c r="Q1031">
        <v>3.7166666666666663</v>
      </c>
      <c r="R1031">
        <v>4.8923226666666668</v>
      </c>
      <c r="S1031" t="s">
        <v>5</v>
      </c>
      <c r="T1031" t="s">
        <v>78</v>
      </c>
      <c r="U1031" t="s">
        <v>70</v>
      </c>
      <c r="V1031">
        <v>5</v>
      </c>
      <c r="W1031" t="s">
        <v>4501</v>
      </c>
      <c r="X1031">
        <v>0.97846453333333339</v>
      </c>
      <c r="Y1031">
        <v>0</v>
      </c>
      <c r="Z1031">
        <v>4.8923226666666668</v>
      </c>
    </row>
    <row r="1032" spans="1:26" x14ac:dyDescent="0.25">
      <c r="A1032" t="s">
        <v>156</v>
      </c>
      <c r="B1032">
        <v>2</v>
      </c>
      <c r="C1032" t="s">
        <v>1210</v>
      </c>
      <c r="D1032" t="s">
        <v>5070</v>
      </c>
      <c r="E1032">
        <v>0</v>
      </c>
      <c r="F1032">
        <v>0</v>
      </c>
      <c r="G1032">
        <v>0</v>
      </c>
      <c r="H1032">
        <v>0</v>
      </c>
      <c r="I1032">
        <v>0</v>
      </c>
      <c r="J1032">
        <v>0</v>
      </c>
      <c r="K1032">
        <v>0</v>
      </c>
      <c r="L1032">
        <v>0</v>
      </c>
      <c r="M1032">
        <v>0</v>
      </c>
      <c r="N1032">
        <v>0</v>
      </c>
      <c r="O1032">
        <v>0</v>
      </c>
      <c r="P1032">
        <v>0</v>
      </c>
      <c r="Q1032">
        <v>0</v>
      </c>
      <c r="R1032">
        <v>0</v>
      </c>
      <c r="S1032" t="s">
        <v>7</v>
      </c>
      <c r="T1032" t="s">
        <v>7</v>
      </c>
      <c r="U1032" t="s">
        <v>70</v>
      </c>
      <c r="V1032">
        <v>6</v>
      </c>
      <c r="W1032" t="s">
        <v>4501</v>
      </c>
      <c r="X1032">
        <v>0</v>
      </c>
      <c r="Y1032">
        <v>2.8530000000000002</v>
      </c>
      <c r="Z1032">
        <v>2.8530000000000002</v>
      </c>
    </row>
    <row r="1033" spans="1:26" x14ac:dyDescent="0.25">
      <c r="A1033" t="s">
        <v>156</v>
      </c>
      <c r="B1033">
        <v>2</v>
      </c>
      <c r="C1033" t="s">
        <v>1211</v>
      </c>
      <c r="D1033" t="s">
        <v>5070</v>
      </c>
      <c r="E1033">
        <v>0</v>
      </c>
      <c r="F1033">
        <v>0</v>
      </c>
      <c r="G1033">
        <v>0</v>
      </c>
      <c r="H1033">
        <v>0</v>
      </c>
      <c r="I1033">
        <v>0</v>
      </c>
      <c r="J1033">
        <v>0</v>
      </c>
      <c r="K1033">
        <v>0</v>
      </c>
      <c r="L1033">
        <v>0</v>
      </c>
      <c r="M1033">
        <v>0</v>
      </c>
      <c r="N1033">
        <v>0</v>
      </c>
      <c r="O1033">
        <v>0</v>
      </c>
      <c r="P1033">
        <v>0</v>
      </c>
      <c r="Q1033">
        <v>0</v>
      </c>
      <c r="R1033">
        <v>0</v>
      </c>
      <c r="S1033" t="s">
        <v>7</v>
      </c>
      <c r="T1033" t="s">
        <v>7</v>
      </c>
      <c r="U1033" t="s">
        <v>70</v>
      </c>
      <c r="V1033">
        <v>6</v>
      </c>
      <c r="W1033" t="s">
        <v>4501</v>
      </c>
      <c r="X1033">
        <v>0</v>
      </c>
      <c r="Y1033">
        <v>2.637</v>
      </c>
      <c r="Z1033">
        <v>2.637</v>
      </c>
    </row>
    <row r="1034" spans="1:26" x14ac:dyDescent="0.25">
      <c r="A1034" t="s">
        <v>156</v>
      </c>
      <c r="B1034">
        <v>2</v>
      </c>
      <c r="C1034" t="s">
        <v>1212</v>
      </c>
      <c r="D1034" t="s">
        <v>5070</v>
      </c>
      <c r="E1034">
        <v>0</v>
      </c>
      <c r="F1034">
        <v>0</v>
      </c>
      <c r="G1034">
        <v>0</v>
      </c>
      <c r="H1034">
        <v>0</v>
      </c>
      <c r="I1034">
        <v>0</v>
      </c>
      <c r="J1034">
        <v>0</v>
      </c>
      <c r="K1034">
        <v>0</v>
      </c>
      <c r="L1034">
        <v>0</v>
      </c>
      <c r="M1034">
        <v>0</v>
      </c>
      <c r="N1034">
        <v>0</v>
      </c>
      <c r="O1034">
        <v>0</v>
      </c>
      <c r="P1034">
        <v>0</v>
      </c>
      <c r="Q1034">
        <v>0</v>
      </c>
      <c r="R1034">
        <v>0</v>
      </c>
      <c r="S1034" t="s">
        <v>7</v>
      </c>
      <c r="T1034" t="s">
        <v>7</v>
      </c>
      <c r="U1034" t="s">
        <v>70</v>
      </c>
      <c r="V1034">
        <v>6</v>
      </c>
      <c r="W1034" t="s">
        <v>4501</v>
      </c>
      <c r="X1034">
        <v>0</v>
      </c>
      <c r="Y1034">
        <v>4.57</v>
      </c>
      <c r="Z1034">
        <v>4.57</v>
      </c>
    </row>
    <row r="1035" spans="1:26" x14ac:dyDescent="0.25">
      <c r="A1035" t="s">
        <v>156</v>
      </c>
      <c r="B1035">
        <v>2</v>
      </c>
      <c r="C1035" t="s">
        <v>1213</v>
      </c>
      <c r="D1035" t="s">
        <v>5070</v>
      </c>
      <c r="E1035">
        <v>0</v>
      </c>
      <c r="F1035">
        <v>0</v>
      </c>
      <c r="G1035">
        <v>0</v>
      </c>
      <c r="H1035">
        <v>0</v>
      </c>
      <c r="I1035">
        <v>0</v>
      </c>
      <c r="J1035">
        <v>0</v>
      </c>
      <c r="K1035">
        <v>0</v>
      </c>
      <c r="L1035">
        <v>0</v>
      </c>
      <c r="M1035">
        <v>0</v>
      </c>
      <c r="N1035">
        <v>0</v>
      </c>
      <c r="O1035">
        <v>0</v>
      </c>
      <c r="P1035">
        <v>0</v>
      </c>
      <c r="Q1035">
        <v>0</v>
      </c>
      <c r="R1035">
        <v>0</v>
      </c>
      <c r="S1035" t="s">
        <v>7</v>
      </c>
      <c r="T1035" t="s">
        <v>7</v>
      </c>
      <c r="U1035" t="s">
        <v>70</v>
      </c>
      <c r="V1035">
        <v>6</v>
      </c>
      <c r="W1035" t="s">
        <v>4501</v>
      </c>
      <c r="X1035">
        <v>0</v>
      </c>
      <c r="Y1035">
        <v>3.3010000000000002</v>
      </c>
      <c r="Z1035">
        <v>3.3010000000000002</v>
      </c>
    </row>
    <row r="1036" spans="1:26" x14ac:dyDescent="0.25">
      <c r="A1036" t="s">
        <v>156</v>
      </c>
      <c r="B1036">
        <v>2</v>
      </c>
      <c r="C1036" t="s">
        <v>1214</v>
      </c>
      <c r="D1036" t="s">
        <v>5070</v>
      </c>
      <c r="E1036">
        <v>0</v>
      </c>
      <c r="F1036">
        <v>0</v>
      </c>
      <c r="G1036">
        <v>0</v>
      </c>
      <c r="H1036">
        <v>0</v>
      </c>
      <c r="I1036">
        <v>0</v>
      </c>
      <c r="J1036">
        <v>0</v>
      </c>
      <c r="K1036">
        <v>0</v>
      </c>
      <c r="L1036">
        <v>0</v>
      </c>
      <c r="M1036">
        <v>0</v>
      </c>
      <c r="N1036">
        <v>0</v>
      </c>
      <c r="O1036">
        <v>0</v>
      </c>
      <c r="P1036">
        <v>0</v>
      </c>
      <c r="Q1036">
        <v>0</v>
      </c>
      <c r="R1036">
        <v>0</v>
      </c>
      <c r="S1036" t="s">
        <v>7</v>
      </c>
      <c r="T1036" t="s">
        <v>7</v>
      </c>
      <c r="U1036" t="s">
        <v>70</v>
      </c>
      <c r="V1036">
        <v>6</v>
      </c>
      <c r="W1036" t="s">
        <v>4501</v>
      </c>
      <c r="X1036">
        <v>0</v>
      </c>
      <c r="Y1036">
        <v>2.956</v>
      </c>
      <c r="Z1036">
        <v>2.956</v>
      </c>
    </row>
    <row r="1037" spans="1:26" x14ac:dyDescent="0.25">
      <c r="A1037" t="s">
        <v>156</v>
      </c>
      <c r="B1037">
        <v>2</v>
      </c>
      <c r="C1037" t="s">
        <v>1215</v>
      </c>
      <c r="D1037" t="s">
        <v>5070</v>
      </c>
      <c r="E1037">
        <v>35</v>
      </c>
      <c r="F1037">
        <v>49</v>
      </c>
      <c r="G1037">
        <v>52</v>
      </c>
      <c r="H1037">
        <v>36</v>
      </c>
      <c r="I1037">
        <v>46</v>
      </c>
      <c r="J1037">
        <v>50</v>
      </c>
      <c r="K1037">
        <v>0</v>
      </c>
      <c r="L1037">
        <v>0</v>
      </c>
      <c r="M1037">
        <v>0</v>
      </c>
      <c r="N1037">
        <v>0</v>
      </c>
      <c r="O1037">
        <v>0</v>
      </c>
      <c r="P1037">
        <v>0</v>
      </c>
      <c r="Q1037">
        <v>4.4666666666666668</v>
      </c>
      <c r="R1037">
        <v>5.8795626666666667</v>
      </c>
      <c r="S1037" t="s">
        <v>8</v>
      </c>
      <c r="T1037" t="s">
        <v>87</v>
      </c>
      <c r="U1037" t="s">
        <v>70</v>
      </c>
      <c r="V1037">
        <v>6</v>
      </c>
      <c r="W1037" t="s">
        <v>4502</v>
      </c>
      <c r="X1037">
        <v>0.97992711111111108</v>
      </c>
      <c r="Y1037">
        <v>0</v>
      </c>
      <c r="Z1037">
        <v>5.8795626666666667</v>
      </c>
    </row>
    <row r="1038" spans="1:26" x14ac:dyDescent="0.25">
      <c r="A1038" t="s">
        <v>156</v>
      </c>
      <c r="B1038">
        <v>2</v>
      </c>
      <c r="C1038" t="s">
        <v>1216</v>
      </c>
      <c r="D1038" t="s">
        <v>5070</v>
      </c>
      <c r="E1038">
        <v>35</v>
      </c>
      <c r="F1038">
        <v>47</v>
      </c>
      <c r="G1038">
        <v>60</v>
      </c>
      <c r="H1038">
        <v>36</v>
      </c>
      <c r="I1038">
        <v>46</v>
      </c>
      <c r="J1038">
        <v>60</v>
      </c>
      <c r="K1038">
        <v>0</v>
      </c>
      <c r="L1038">
        <v>0</v>
      </c>
      <c r="M1038">
        <v>0</v>
      </c>
      <c r="N1038">
        <v>0</v>
      </c>
      <c r="O1038">
        <v>0</v>
      </c>
      <c r="P1038">
        <v>0</v>
      </c>
      <c r="Q1038">
        <v>4.7333333333333334</v>
      </c>
      <c r="R1038">
        <v>6.2305813333333324</v>
      </c>
      <c r="S1038" t="s">
        <v>8</v>
      </c>
      <c r="T1038" t="s">
        <v>87</v>
      </c>
      <c r="U1038" t="s">
        <v>70</v>
      </c>
      <c r="V1038">
        <v>6</v>
      </c>
      <c r="W1038" t="s">
        <v>4502</v>
      </c>
      <c r="X1038">
        <v>1.0384302222222221</v>
      </c>
      <c r="Y1038">
        <v>0</v>
      </c>
      <c r="Z1038">
        <v>6.2305813333333324</v>
      </c>
    </row>
    <row r="1039" spans="1:26" x14ac:dyDescent="0.25">
      <c r="A1039" t="s">
        <v>156</v>
      </c>
      <c r="B1039">
        <v>2</v>
      </c>
      <c r="C1039" t="s">
        <v>1217</v>
      </c>
      <c r="D1039" t="s">
        <v>5070</v>
      </c>
      <c r="E1039">
        <v>35</v>
      </c>
      <c r="F1039">
        <v>48</v>
      </c>
      <c r="G1039">
        <v>35</v>
      </c>
      <c r="H1039">
        <v>35</v>
      </c>
      <c r="I1039">
        <v>46</v>
      </c>
      <c r="J1039">
        <v>34</v>
      </c>
      <c r="K1039">
        <v>0</v>
      </c>
      <c r="L1039">
        <v>0</v>
      </c>
      <c r="M1039">
        <v>0</v>
      </c>
      <c r="N1039">
        <v>0</v>
      </c>
      <c r="O1039">
        <v>0</v>
      </c>
      <c r="P1039">
        <v>0</v>
      </c>
      <c r="Q1039">
        <v>3.8833333333333337</v>
      </c>
      <c r="R1039">
        <v>5.1117093333333345</v>
      </c>
      <c r="S1039" t="s">
        <v>8</v>
      </c>
      <c r="T1039" t="s">
        <v>87</v>
      </c>
      <c r="U1039" t="s">
        <v>70</v>
      </c>
      <c r="V1039">
        <v>6</v>
      </c>
      <c r="W1039" t="s">
        <v>4502</v>
      </c>
      <c r="X1039">
        <v>0.8519515555555558</v>
      </c>
      <c r="Y1039">
        <v>0</v>
      </c>
      <c r="Z1039">
        <v>5.1117093333333345</v>
      </c>
    </row>
    <row r="1040" spans="1:26" x14ac:dyDescent="0.25">
      <c r="A1040" t="s">
        <v>156</v>
      </c>
      <c r="B1040">
        <v>2</v>
      </c>
      <c r="C1040" t="s">
        <v>1218</v>
      </c>
      <c r="D1040" t="s">
        <v>5070</v>
      </c>
      <c r="E1040">
        <v>24</v>
      </c>
      <c r="F1040">
        <v>48</v>
      </c>
      <c r="G1040">
        <v>49</v>
      </c>
      <c r="H1040">
        <v>24</v>
      </c>
      <c r="I1040">
        <v>47</v>
      </c>
      <c r="J1040">
        <v>56</v>
      </c>
      <c r="K1040">
        <v>0</v>
      </c>
      <c r="L1040">
        <v>0</v>
      </c>
      <c r="M1040">
        <v>0</v>
      </c>
      <c r="N1040">
        <v>0</v>
      </c>
      <c r="O1040">
        <v>0</v>
      </c>
      <c r="P1040">
        <v>0</v>
      </c>
      <c r="Q1040">
        <v>4.1333333333333337</v>
      </c>
      <c r="R1040">
        <v>5.4407893333333321</v>
      </c>
      <c r="S1040" t="s">
        <v>8</v>
      </c>
      <c r="T1040" t="s">
        <v>87</v>
      </c>
      <c r="U1040" t="s">
        <v>70</v>
      </c>
      <c r="V1040">
        <v>6</v>
      </c>
      <c r="W1040" t="s">
        <v>4502</v>
      </c>
      <c r="X1040">
        <v>0.90679822222222206</v>
      </c>
      <c r="Y1040">
        <v>0</v>
      </c>
      <c r="Z1040">
        <v>5.4407893333333321</v>
      </c>
    </row>
    <row r="1041" spans="1:26" x14ac:dyDescent="0.25">
      <c r="A1041" t="s">
        <v>156</v>
      </c>
      <c r="B1041">
        <v>2</v>
      </c>
      <c r="C1041" t="s">
        <v>1219</v>
      </c>
      <c r="D1041" t="s">
        <v>5070</v>
      </c>
      <c r="E1041">
        <v>35</v>
      </c>
      <c r="F1041">
        <v>45</v>
      </c>
      <c r="G1041">
        <v>51</v>
      </c>
      <c r="H1041">
        <v>34</v>
      </c>
      <c r="I1041">
        <v>47</v>
      </c>
      <c r="J1041">
        <v>57</v>
      </c>
      <c r="K1041">
        <v>0</v>
      </c>
      <c r="L1041">
        <v>0</v>
      </c>
      <c r="M1041">
        <v>0</v>
      </c>
      <c r="N1041">
        <v>0</v>
      </c>
      <c r="O1041">
        <v>0</v>
      </c>
      <c r="P1041">
        <v>0</v>
      </c>
      <c r="Q1041">
        <v>4.4833333333333334</v>
      </c>
      <c r="R1041">
        <v>5.901501333333333</v>
      </c>
      <c r="S1041" t="s">
        <v>8</v>
      </c>
      <c r="T1041" t="s">
        <v>87</v>
      </c>
      <c r="U1041" t="s">
        <v>70</v>
      </c>
      <c r="V1041">
        <v>6</v>
      </c>
      <c r="W1041" t="s">
        <v>4502</v>
      </c>
      <c r="X1041">
        <v>0.98358355555555554</v>
      </c>
      <c r="Y1041">
        <v>0</v>
      </c>
      <c r="Z1041">
        <v>5.901501333333333</v>
      </c>
    </row>
    <row r="1042" spans="1:26" x14ac:dyDescent="0.25">
      <c r="A1042" t="s">
        <v>156</v>
      </c>
      <c r="B1042">
        <v>2</v>
      </c>
      <c r="C1042" t="s">
        <v>1220</v>
      </c>
      <c r="D1042" t="s">
        <v>5070</v>
      </c>
      <c r="E1042">
        <v>35</v>
      </c>
      <c r="F1042">
        <v>34</v>
      </c>
      <c r="G1042">
        <v>79</v>
      </c>
      <c r="H1042">
        <v>35</v>
      </c>
      <c r="I1042">
        <v>37</v>
      </c>
      <c r="J1042">
        <v>84</v>
      </c>
      <c r="K1042">
        <v>0</v>
      </c>
      <c r="L1042">
        <v>0</v>
      </c>
      <c r="M1042">
        <v>0</v>
      </c>
      <c r="N1042">
        <v>0</v>
      </c>
      <c r="O1042">
        <v>0</v>
      </c>
      <c r="P1042">
        <v>0</v>
      </c>
      <c r="Q1042">
        <v>5.0666666666666664</v>
      </c>
      <c r="R1042">
        <v>6.6693546666666661</v>
      </c>
      <c r="S1042" t="s">
        <v>8</v>
      </c>
      <c r="T1042" t="s">
        <v>87</v>
      </c>
      <c r="U1042" t="s">
        <v>70</v>
      </c>
      <c r="V1042">
        <v>6</v>
      </c>
      <c r="W1042" t="s">
        <v>4502</v>
      </c>
      <c r="X1042">
        <v>1.1115591111111109</v>
      </c>
      <c r="Y1042">
        <v>0</v>
      </c>
      <c r="Z1042">
        <v>6.6693546666666661</v>
      </c>
    </row>
    <row r="1043" spans="1:26" x14ac:dyDescent="0.25">
      <c r="A1043" t="s">
        <v>156</v>
      </c>
      <c r="B1043">
        <v>2</v>
      </c>
      <c r="C1043" t="s">
        <v>1221</v>
      </c>
      <c r="D1043" t="s">
        <v>5070</v>
      </c>
      <c r="E1043">
        <v>35</v>
      </c>
      <c r="F1043">
        <v>35</v>
      </c>
      <c r="G1043">
        <v>58</v>
      </c>
      <c r="H1043">
        <v>36</v>
      </c>
      <c r="I1043">
        <v>36</v>
      </c>
      <c r="J1043">
        <v>56</v>
      </c>
      <c r="K1043">
        <v>0</v>
      </c>
      <c r="L1043">
        <v>0</v>
      </c>
      <c r="M1043">
        <v>0</v>
      </c>
      <c r="N1043">
        <v>0</v>
      </c>
      <c r="O1043">
        <v>0</v>
      </c>
      <c r="P1043">
        <v>0</v>
      </c>
      <c r="Q1043">
        <v>4.2666666666666666</v>
      </c>
      <c r="R1043">
        <v>5.6162986666666663</v>
      </c>
      <c r="S1043" t="s">
        <v>8</v>
      </c>
      <c r="T1043" t="s">
        <v>87</v>
      </c>
      <c r="U1043" t="s">
        <v>70</v>
      </c>
      <c r="V1043">
        <v>6</v>
      </c>
      <c r="W1043" t="s">
        <v>4502</v>
      </c>
      <c r="X1043">
        <v>0.93604977777777776</v>
      </c>
      <c r="Y1043">
        <v>0</v>
      </c>
      <c r="Z1043">
        <v>5.6162986666666663</v>
      </c>
    </row>
    <row r="1044" spans="1:26" x14ac:dyDescent="0.25">
      <c r="A1044" t="s">
        <v>156</v>
      </c>
      <c r="B1044">
        <v>2</v>
      </c>
      <c r="C1044" t="s">
        <v>1222</v>
      </c>
      <c r="D1044" t="s">
        <v>5070</v>
      </c>
      <c r="E1044">
        <v>37</v>
      </c>
      <c r="F1044">
        <v>34</v>
      </c>
      <c r="G1044">
        <v>49</v>
      </c>
      <c r="H1044">
        <v>34</v>
      </c>
      <c r="I1044">
        <v>36</v>
      </c>
      <c r="J1044">
        <v>49</v>
      </c>
      <c r="K1044">
        <v>0</v>
      </c>
      <c r="L1044">
        <v>0</v>
      </c>
      <c r="M1044">
        <v>0</v>
      </c>
      <c r="N1044">
        <v>0</v>
      </c>
      <c r="O1044">
        <v>0</v>
      </c>
      <c r="P1044">
        <v>0</v>
      </c>
      <c r="Q1044">
        <v>3.9833333333333334</v>
      </c>
      <c r="R1044">
        <v>5.2433413333333325</v>
      </c>
      <c r="S1044" t="s">
        <v>8</v>
      </c>
      <c r="T1044" t="s">
        <v>87</v>
      </c>
      <c r="U1044" t="s">
        <v>70</v>
      </c>
      <c r="V1044">
        <v>6</v>
      </c>
      <c r="W1044" t="s">
        <v>4502</v>
      </c>
      <c r="X1044">
        <v>0.87389022222222212</v>
      </c>
      <c r="Y1044">
        <v>0</v>
      </c>
      <c r="Z1044">
        <v>5.2433413333333325</v>
      </c>
    </row>
    <row r="1045" spans="1:26" x14ac:dyDescent="0.25">
      <c r="A1045" t="s">
        <v>156</v>
      </c>
      <c r="B1045">
        <v>2</v>
      </c>
      <c r="C1045" t="s">
        <v>1223</v>
      </c>
      <c r="D1045" t="s">
        <v>5070</v>
      </c>
      <c r="E1045">
        <v>24</v>
      </c>
      <c r="F1045">
        <v>47</v>
      </c>
      <c r="G1045">
        <v>46</v>
      </c>
      <c r="H1045">
        <v>24</v>
      </c>
      <c r="I1045">
        <v>46</v>
      </c>
      <c r="J1045">
        <v>46</v>
      </c>
      <c r="K1045">
        <v>0</v>
      </c>
      <c r="L1045">
        <v>0</v>
      </c>
      <c r="M1045">
        <v>0</v>
      </c>
      <c r="N1045">
        <v>0</v>
      </c>
      <c r="O1045">
        <v>0</v>
      </c>
      <c r="P1045">
        <v>0</v>
      </c>
      <c r="Q1045">
        <v>3.8833333333333337</v>
      </c>
      <c r="R1045">
        <v>5.1117093333333319</v>
      </c>
      <c r="S1045" t="s">
        <v>8</v>
      </c>
      <c r="T1045" t="s">
        <v>87</v>
      </c>
      <c r="U1045" t="s">
        <v>70</v>
      </c>
      <c r="V1045">
        <v>6</v>
      </c>
      <c r="W1045" t="s">
        <v>4502</v>
      </c>
      <c r="X1045">
        <v>0.85195155555555535</v>
      </c>
      <c r="Y1045">
        <v>0</v>
      </c>
      <c r="Z1045">
        <v>5.1117093333333319</v>
      </c>
    </row>
    <row r="1046" spans="1:26" x14ac:dyDescent="0.25">
      <c r="A1046" t="s">
        <v>156</v>
      </c>
      <c r="B1046">
        <v>2</v>
      </c>
      <c r="C1046" t="s">
        <v>1224</v>
      </c>
      <c r="D1046" t="s">
        <v>5070</v>
      </c>
      <c r="E1046">
        <v>34</v>
      </c>
      <c r="F1046">
        <v>46</v>
      </c>
      <c r="G1046">
        <v>63</v>
      </c>
      <c r="H1046">
        <v>35</v>
      </c>
      <c r="I1046">
        <v>47</v>
      </c>
      <c r="J1046">
        <v>62</v>
      </c>
      <c r="K1046">
        <v>0</v>
      </c>
      <c r="L1046">
        <v>0</v>
      </c>
      <c r="M1046">
        <v>0</v>
      </c>
      <c r="N1046">
        <v>0</v>
      </c>
      <c r="O1046">
        <v>0</v>
      </c>
      <c r="P1046">
        <v>0</v>
      </c>
      <c r="Q1046">
        <v>4.7833333333333332</v>
      </c>
      <c r="R1046">
        <v>6.2963973333333332</v>
      </c>
      <c r="S1046" t="s">
        <v>8</v>
      </c>
      <c r="T1046" t="s">
        <v>87</v>
      </c>
      <c r="U1046" t="s">
        <v>70</v>
      </c>
      <c r="V1046">
        <v>6</v>
      </c>
      <c r="W1046" t="s">
        <v>4502</v>
      </c>
      <c r="X1046">
        <v>1.0493995555555555</v>
      </c>
      <c r="Y1046">
        <v>0</v>
      </c>
      <c r="Z1046">
        <v>6.2963973333333332</v>
      </c>
    </row>
    <row r="1047" spans="1:26" x14ac:dyDescent="0.25">
      <c r="A1047" t="s">
        <v>156</v>
      </c>
      <c r="B1047">
        <v>2</v>
      </c>
      <c r="C1047" t="s">
        <v>1225</v>
      </c>
      <c r="D1047" t="s">
        <v>5070</v>
      </c>
      <c r="E1047">
        <v>34</v>
      </c>
      <c r="F1047">
        <v>46</v>
      </c>
      <c r="G1047">
        <v>52</v>
      </c>
      <c r="H1047">
        <v>37</v>
      </c>
      <c r="I1047">
        <v>47</v>
      </c>
      <c r="J1047">
        <v>50</v>
      </c>
      <c r="K1047">
        <v>0</v>
      </c>
      <c r="L1047">
        <v>0</v>
      </c>
      <c r="M1047">
        <v>0</v>
      </c>
      <c r="N1047">
        <v>0</v>
      </c>
      <c r="O1047">
        <v>0</v>
      </c>
      <c r="P1047">
        <v>0</v>
      </c>
      <c r="Q1047">
        <v>4.4333333333333336</v>
      </c>
      <c r="R1047">
        <v>5.8356853333333332</v>
      </c>
      <c r="S1047" t="s">
        <v>8</v>
      </c>
      <c r="T1047" t="s">
        <v>87</v>
      </c>
      <c r="U1047" t="s">
        <v>70</v>
      </c>
      <c r="V1047">
        <v>6</v>
      </c>
      <c r="W1047" t="s">
        <v>4502</v>
      </c>
      <c r="X1047">
        <v>0.97261422222222216</v>
      </c>
      <c r="Y1047">
        <v>0</v>
      </c>
      <c r="Z1047">
        <v>5.8356853333333332</v>
      </c>
    </row>
    <row r="1048" spans="1:26" x14ac:dyDescent="0.25">
      <c r="A1048" t="s">
        <v>156</v>
      </c>
      <c r="B1048">
        <v>2</v>
      </c>
      <c r="C1048" t="s">
        <v>1226</v>
      </c>
      <c r="D1048" t="s">
        <v>5070</v>
      </c>
      <c r="E1048">
        <v>0</v>
      </c>
      <c r="F1048">
        <v>0</v>
      </c>
      <c r="G1048">
        <v>0</v>
      </c>
      <c r="H1048">
        <v>0</v>
      </c>
      <c r="I1048">
        <v>0</v>
      </c>
      <c r="J1048">
        <v>0</v>
      </c>
      <c r="K1048">
        <v>0</v>
      </c>
      <c r="L1048">
        <v>0</v>
      </c>
      <c r="M1048">
        <v>0</v>
      </c>
      <c r="N1048">
        <v>0</v>
      </c>
      <c r="O1048">
        <v>0</v>
      </c>
      <c r="P1048">
        <v>0</v>
      </c>
      <c r="Q1048">
        <v>0</v>
      </c>
      <c r="R1048">
        <v>0</v>
      </c>
      <c r="S1048" t="s">
        <v>5</v>
      </c>
      <c r="T1048" t="s">
        <v>2</v>
      </c>
      <c r="U1048" t="s">
        <v>70</v>
      </c>
      <c r="V1048">
        <v>9.1</v>
      </c>
      <c r="W1048" t="s">
        <v>4503</v>
      </c>
      <c r="X1048">
        <v>0</v>
      </c>
      <c r="Y1048">
        <v>0</v>
      </c>
      <c r="Z1048">
        <v>0</v>
      </c>
    </row>
    <row r="1049" spans="1:26" x14ac:dyDescent="0.25">
      <c r="A1049" t="s">
        <v>156</v>
      </c>
      <c r="B1049">
        <v>2</v>
      </c>
      <c r="C1049" t="s">
        <v>1227</v>
      </c>
      <c r="D1049" t="s">
        <v>5070</v>
      </c>
      <c r="E1049">
        <v>34</v>
      </c>
      <c r="F1049">
        <v>34</v>
      </c>
      <c r="G1049">
        <v>0</v>
      </c>
      <c r="H1049">
        <v>0</v>
      </c>
      <c r="I1049">
        <v>0</v>
      </c>
      <c r="J1049">
        <v>68</v>
      </c>
      <c r="K1049">
        <v>0</v>
      </c>
      <c r="L1049">
        <v>0</v>
      </c>
      <c r="M1049">
        <v>0</v>
      </c>
      <c r="N1049">
        <v>0</v>
      </c>
      <c r="O1049">
        <v>0</v>
      </c>
      <c r="P1049">
        <v>0</v>
      </c>
      <c r="Q1049">
        <v>4.5333333333333332</v>
      </c>
      <c r="R1049">
        <v>6.7132319999999988</v>
      </c>
      <c r="S1049" t="s">
        <v>5</v>
      </c>
      <c r="T1049" t="s">
        <v>2</v>
      </c>
      <c r="U1049" t="s">
        <v>70</v>
      </c>
      <c r="V1049">
        <v>9.1</v>
      </c>
      <c r="W1049" t="s">
        <v>4503</v>
      </c>
      <c r="X1049">
        <v>0.73771780219780214</v>
      </c>
      <c r="Y1049">
        <v>0</v>
      </c>
      <c r="Z1049">
        <v>6.7132319999999988</v>
      </c>
    </row>
    <row r="1050" spans="1:26" x14ac:dyDescent="0.25">
      <c r="A1050" t="s">
        <v>156</v>
      </c>
      <c r="B1050">
        <v>2</v>
      </c>
      <c r="C1050" t="s">
        <v>1228</v>
      </c>
      <c r="D1050" t="s">
        <v>5070</v>
      </c>
      <c r="E1050">
        <v>0</v>
      </c>
      <c r="F1050">
        <v>0</v>
      </c>
      <c r="G1050">
        <v>10</v>
      </c>
      <c r="H1050">
        <v>0</v>
      </c>
      <c r="I1050">
        <v>0</v>
      </c>
      <c r="J1050">
        <v>10</v>
      </c>
      <c r="K1050">
        <v>0</v>
      </c>
      <c r="L1050">
        <v>0</v>
      </c>
      <c r="M1050">
        <v>0</v>
      </c>
      <c r="N1050">
        <v>0</v>
      </c>
      <c r="O1050">
        <v>0</v>
      </c>
      <c r="P1050">
        <v>0</v>
      </c>
      <c r="Q1050">
        <v>1</v>
      </c>
      <c r="R1050">
        <v>1.3163199999999999</v>
      </c>
      <c r="S1050" t="s">
        <v>5</v>
      </c>
      <c r="T1050" t="s">
        <v>2</v>
      </c>
      <c r="U1050" t="s">
        <v>70</v>
      </c>
      <c r="V1050">
        <v>9.1</v>
      </c>
      <c r="W1050" t="s">
        <v>4503</v>
      </c>
      <c r="X1050">
        <v>0.14465054945054945</v>
      </c>
      <c r="Y1050">
        <v>0</v>
      </c>
      <c r="Z1050">
        <v>1.3163199999999999</v>
      </c>
    </row>
    <row r="1051" spans="1:26" x14ac:dyDescent="0.25">
      <c r="A1051" t="s">
        <v>156</v>
      </c>
      <c r="B1051">
        <v>2</v>
      </c>
      <c r="C1051" t="s">
        <v>1229</v>
      </c>
      <c r="D1051" t="s">
        <v>5070</v>
      </c>
      <c r="E1051">
        <v>0</v>
      </c>
      <c r="F1051">
        <v>0</v>
      </c>
      <c r="G1051">
        <v>0</v>
      </c>
      <c r="H1051">
        <v>0</v>
      </c>
      <c r="I1051">
        <v>0</v>
      </c>
      <c r="J1051">
        <v>0</v>
      </c>
      <c r="K1051">
        <v>0</v>
      </c>
      <c r="L1051">
        <v>0</v>
      </c>
      <c r="M1051">
        <v>0</v>
      </c>
      <c r="N1051">
        <v>0</v>
      </c>
      <c r="O1051">
        <v>0</v>
      </c>
      <c r="P1051">
        <v>0</v>
      </c>
      <c r="Q1051">
        <v>0</v>
      </c>
      <c r="R1051">
        <v>0</v>
      </c>
      <c r="S1051" t="s">
        <v>5</v>
      </c>
      <c r="T1051" t="s">
        <v>2</v>
      </c>
      <c r="U1051" t="s">
        <v>70</v>
      </c>
      <c r="V1051">
        <v>9.1</v>
      </c>
      <c r="W1051" t="s">
        <v>4503</v>
      </c>
      <c r="X1051">
        <v>0</v>
      </c>
      <c r="Y1051">
        <v>0</v>
      </c>
      <c r="Z1051">
        <v>0</v>
      </c>
    </row>
    <row r="1052" spans="1:26" x14ac:dyDescent="0.25">
      <c r="A1052" t="s">
        <v>156</v>
      </c>
      <c r="B1052">
        <v>2</v>
      </c>
      <c r="C1052" t="s">
        <v>1230</v>
      </c>
      <c r="D1052" t="s">
        <v>5070</v>
      </c>
      <c r="E1052">
        <v>0</v>
      </c>
      <c r="F1052">
        <v>44</v>
      </c>
      <c r="G1052">
        <v>15</v>
      </c>
      <c r="H1052">
        <v>0</v>
      </c>
      <c r="I1052">
        <v>44</v>
      </c>
      <c r="J1052">
        <v>15</v>
      </c>
      <c r="K1052">
        <v>0</v>
      </c>
      <c r="L1052">
        <v>0</v>
      </c>
      <c r="M1052">
        <v>0</v>
      </c>
      <c r="N1052">
        <v>0</v>
      </c>
      <c r="O1052">
        <v>0</v>
      </c>
      <c r="P1052">
        <v>0</v>
      </c>
      <c r="Q1052">
        <v>2.95</v>
      </c>
      <c r="R1052">
        <v>3.8831439999999997</v>
      </c>
      <c r="S1052" t="s">
        <v>5</v>
      </c>
      <c r="T1052" t="s">
        <v>2</v>
      </c>
      <c r="U1052" t="s">
        <v>70</v>
      </c>
      <c r="V1052">
        <v>9.1</v>
      </c>
      <c r="W1052" t="s">
        <v>4503</v>
      </c>
      <c r="X1052">
        <v>0.42671912087912084</v>
      </c>
      <c r="Y1052">
        <v>0</v>
      </c>
      <c r="Z1052">
        <v>3.8831440000000002</v>
      </c>
    </row>
    <row r="1053" spans="1:26" x14ac:dyDescent="0.25">
      <c r="A1053" t="s">
        <v>156</v>
      </c>
      <c r="B1053">
        <v>2</v>
      </c>
      <c r="C1053" t="s">
        <v>1231</v>
      </c>
      <c r="D1053" t="s">
        <v>5071</v>
      </c>
      <c r="E1053">
        <v>62</v>
      </c>
      <c r="F1053">
        <v>31</v>
      </c>
      <c r="G1053">
        <v>30</v>
      </c>
      <c r="H1053">
        <v>62</v>
      </c>
      <c r="I1053">
        <v>31</v>
      </c>
      <c r="J1053">
        <v>30</v>
      </c>
      <c r="K1053">
        <v>62</v>
      </c>
      <c r="L1053">
        <v>31</v>
      </c>
      <c r="M1053">
        <v>30</v>
      </c>
      <c r="N1053">
        <v>62</v>
      </c>
      <c r="O1053">
        <v>31</v>
      </c>
      <c r="P1053">
        <v>31</v>
      </c>
      <c r="Q1053">
        <v>4.1083333333333334</v>
      </c>
      <c r="R1053">
        <v>10.815762666666666</v>
      </c>
      <c r="S1053" t="s">
        <v>5</v>
      </c>
      <c r="T1053" t="s">
        <v>2</v>
      </c>
      <c r="U1053" t="s">
        <v>70</v>
      </c>
      <c r="V1053">
        <v>9.1</v>
      </c>
      <c r="W1053" t="s">
        <v>4503</v>
      </c>
      <c r="X1053">
        <v>1.1885453479853481</v>
      </c>
      <c r="Y1053">
        <v>0</v>
      </c>
      <c r="Z1053">
        <v>10.815762666666666</v>
      </c>
    </row>
    <row r="1054" spans="1:26" x14ac:dyDescent="0.25">
      <c r="A1054" t="s">
        <v>156</v>
      </c>
      <c r="B1054">
        <v>2</v>
      </c>
      <c r="C1054" t="s">
        <v>1232</v>
      </c>
      <c r="D1054" t="s">
        <v>5071</v>
      </c>
      <c r="E1054">
        <v>61</v>
      </c>
      <c r="F1054">
        <v>31</v>
      </c>
      <c r="G1054">
        <v>31</v>
      </c>
      <c r="H1054">
        <v>61</v>
      </c>
      <c r="I1054">
        <v>31</v>
      </c>
      <c r="J1054">
        <v>31</v>
      </c>
      <c r="K1054">
        <v>61</v>
      </c>
      <c r="L1054">
        <v>31</v>
      </c>
      <c r="M1054">
        <v>31</v>
      </c>
      <c r="N1054">
        <v>62</v>
      </c>
      <c r="O1054">
        <v>31</v>
      </c>
      <c r="P1054">
        <v>31</v>
      </c>
      <c r="Q1054">
        <v>4.1083333333333334</v>
      </c>
      <c r="R1054">
        <v>10.815762666666666</v>
      </c>
      <c r="S1054" t="s">
        <v>5</v>
      </c>
      <c r="T1054" t="s">
        <v>2</v>
      </c>
      <c r="U1054" t="s">
        <v>70</v>
      </c>
      <c r="V1054">
        <v>9.1</v>
      </c>
      <c r="W1054" t="s">
        <v>4503</v>
      </c>
      <c r="X1054">
        <v>1.1885453479853481</v>
      </c>
      <c r="Y1054">
        <v>0</v>
      </c>
      <c r="Z1054">
        <v>10.815762666666666</v>
      </c>
    </row>
    <row r="1055" spans="1:26" x14ac:dyDescent="0.25">
      <c r="A1055" t="s">
        <v>156</v>
      </c>
      <c r="B1055">
        <v>2</v>
      </c>
      <c r="C1055" t="s">
        <v>1233</v>
      </c>
      <c r="D1055" t="s">
        <v>5071</v>
      </c>
      <c r="E1055">
        <v>39</v>
      </c>
      <c r="F1055">
        <v>19</v>
      </c>
      <c r="G1055">
        <v>19</v>
      </c>
      <c r="H1055">
        <v>38</v>
      </c>
      <c r="I1055">
        <v>19</v>
      </c>
      <c r="J1055">
        <v>19</v>
      </c>
      <c r="K1055">
        <v>40</v>
      </c>
      <c r="L1055">
        <v>20</v>
      </c>
      <c r="M1055">
        <v>20</v>
      </c>
      <c r="N1055">
        <v>40</v>
      </c>
      <c r="O1055">
        <v>20</v>
      </c>
      <c r="P1055">
        <v>19</v>
      </c>
      <c r="Q1055">
        <v>2.6</v>
      </c>
      <c r="R1055">
        <v>6.8448639999999994</v>
      </c>
      <c r="S1055" t="s">
        <v>5</v>
      </c>
      <c r="T1055" t="s">
        <v>2</v>
      </c>
      <c r="U1055" t="s">
        <v>70</v>
      </c>
      <c r="V1055">
        <v>9.1</v>
      </c>
      <c r="W1055" t="s">
        <v>4503</v>
      </c>
      <c r="X1055">
        <v>0.75218285714285715</v>
      </c>
      <c r="Y1055">
        <v>0</v>
      </c>
      <c r="Z1055">
        <v>6.8448639999999994</v>
      </c>
    </row>
    <row r="1056" spans="1:26" x14ac:dyDescent="0.25">
      <c r="A1056" t="s">
        <v>156</v>
      </c>
      <c r="B1056">
        <v>2</v>
      </c>
      <c r="C1056" t="s">
        <v>1234</v>
      </c>
      <c r="D1056" t="s">
        <v>5071</v>
      </c>
      <c r="E1056">
        <v>39</v>
      </c>
      <c r="F1056">
        <v>21</v>
      </c>
      <c r="G1056">
        <v>20</v>
      </c>
      <c r="H1056">
        <v>40</v>
      </c>
      <c r="I1056">
        <v>20</v>
      </c>
      <c r="J1056">
        <v>19</v>
      </c>
      <c r="K1056">
        <v>41</v>
      </c>
      <c r="L1056">
        <v>20</v>
      </c>
      <c r="M1056">
        <v>21</v>
      </c>
      <c r="N1056">
        <v>39</v>
      </c>
      <c r="O1056">
        <v>20</v>
      </c>
      <c r="P1056">
        <v>21</v>
      </c>
      <c r="Q1056">
        <v>2.6749999999999998</v>
      </c>
      <c r="R1056">
        <v>7.042311999999999</v>
      </c>
      <c r="S1056" t="s">
        <v>5</v>
      </c>
      <c r="T1056" t="s">
        <v>2</v>
      </c>
      <c r="U1056" t="s">
        <v>70</v>
      </c>
      <c r="V1056">
        <v>9.1</v>
      </c>
      <c r="W1056" t="s">
        <v>4503</v>
      </c>
      <c r="X1056">
        <v>0.7738804395604395</v>
      </c>
      <c r="Y1056">
        <v>0</v>
      </c>
      <c r="Z1056">
        <v>7.042311999999999</v>
      </c>
    </row>
    <row r="1057" spans="1:26" x14ac:dyDescent="0.25">
      <c r="A1057" t="s">
        <v>156</v>
      </c>
      <c r="B1057">
        <v>2</v>
      </c>
      <c r="C1057" t="s">
        <v>1235</v>
      </c>
      <c r="D1057" t="s">
        <v>5070</v>
      </c>
      <c r="E1057">
        <v>0</v>
      </c>
      <c r="F1057">
        <v>0</v>
      </c>
      <c r="G1057">
        <v>0</v>
      </c>
      <c r="H1057">
        <v>0</v>
      </c>
      <c r="I1057">
        <v>0</v>
      </c>
      <c r="J1057">
        <v>0</v>
      </c>
      <c r="K1057">
        <v>0</v>
      </c>
      <c r="L1057">
        <v>0</v>
      </c>
      <c r="M1057">
        <v>0</v>
      </c>
      <c r="N1057">
        <v>0</v>
      </c>
      <c r="O1057">
        <v>0</v>
      </c>
      <c r="P1057">
        <v>0</v>
      </c>
      <c r="Q1057">
        <v>0</v>
      </c>
      <c r="R1057">
        <v>0</v>
      </c>
      <c r="S1057" t="s">
        <v>5</v>
      </c>
      <c r="T1057" t="s">
        <v>2</v>
      </c>
      <c r="U1057" t="s">
        <v>70</v>
      </c>
      <c r="V1057">
        <v>9.1</v>
      </c>
      <c r="W1057" t="s">
        <v>4503</v>
      </c>
      <c r="X1057">
        <v>0</v>
      </c>
      <c r="Y1057">
        <v>0</v>
      </c>
      <c r="Z1057">
        <v>0</v>
      </c>
    </row>
    <row r="1058" spans="1:26" x14ac:dyDescent="0.25">
      <c r="A1058" t="s">
        <v>156</v>
      </c>
      <c r="B1058">
        <v>2</v>
      </c>
      <c r="C1058" t="s">
        <v>1236</v>
      </c>
      <c r="D1058" t="s">
        <v>5070</v>
      </c>
      <c r="E1058">
        <v>0</v>
      </c>
      <c r="F1058">
        <v>0</v>
      </c>
      <c r="G1058">
        <v>0</v>
      </c>
      <c r="H1058">
        <v>0</v>
      </c>
      <c r="I1058">
        <v>0</v>
      </c>
      <c r="J1058">
        <v>0</v>
      </c>
      <c r="K1058">
        <v>0</v>
      </c>
      <c r="L1058">
        <v>0</v>
      </c>
      <c r="M1058">
        <v>0</v>
      </c>
      <c r="N1058">
        <v>0</v>
      </c>
      <c r="O1058">
        <v>0</v>
      </c>
      <c r="P1058">
        <v>0</v>
      </c>
      <c r="Q1058">
        <v>0</v>
      </c>
      <c r="R1058">
        <v>0</v>
      </c>
      <c r="S1058" t="s">
        <v>5</v>
      </c>
      <c r="T1058" t="s">
        <v>2</v>
      </c>
      <c r="U1058" t="s">
        <v>70</v>
      </c>
      <c r="V1058">
        <v>9.1</v>
      </c>
      <c r="W1058" t="s">
        <v>4503</v>
      </c>
      <c r="X1058">
        <v>0</v>
      </c>
      <c r="Y1058">
        <v>0</v>
      </c>
      <c r="Z1058">
        <v>0</v>
      </c>
    </row>
    <row r="1059" spans="1:26" x14ac:dyDescent="0.25">
      <c r="A1059" t="s">
        <v>156</v>
      </c>
      <c r="B1059">
        <v>2</v>
      </c>
      <c r="C1059" t="s">
        <v>1237</v>
      </c>
      <c r="D1059" t="s">
        <v>5070</v>
      </c>
      <c r="E1059">
        <v>0</v>
      </c>
      <c r="F1059">
        <v>0</v>
      </c>
      <c r="G1059">
        <v>0</v>
      </c>
      <c r="H1059">
        <v>0</v>
      </c>
      <c r="I1059">
        <v>0</v>
      </c>
      <c r="J1059">
        <v>0</v>
      </c>
      <c r="K1059">
        <v>0</v>
      </c>
      <c r="L1059">
        <v>0</v>
      </c>
      <c r="M1059">
        <v>0</v>
      </c>
      <c r="N1059">
        <v>0</v>
      </c>
      <c r="O1059">
        <v>0</v>
      </c>
      <c r="P1059">
        <v>0</v>
      </c>
      <c r="Q1059">
        <v>0</v>
      </c>
      <c r="R1059">
        <v>0</v>
      </c>
      <c r="S1059" t="s">
        <v>5</v>
      </c>
      <c r="T1059" t="s">
        <v>93</v>
      </c>
      <c r="U1059" t="s">
        <v>70</v>
      </c>
      <c r="V1059">
        <v>0</v>
      </c>
      <c r="W1059" t="s">
        <v>4503</v>
      </c>
      <c r="X1059">
        <v>0</v>
      </c>
      <c r="Y1059">
        <v>0</v>
      </c>
      <c r="Z1059">
        <v>0</v>
      </c>
    </row>
    <row r="1060" spans="1:26" x14ac:dyDescent="0.25">
      <c r="A1060" t="s">
        <v>156</v>
      </c>
      <c r="B1060">
        <v>2</v>
      </c>
      <c r="C1060" t="s">
        <v>1238</v>
      </c>
      <c r="D1060" t="s">
        <v>5070</v>
      </c>
      <c r="E1060">
        <v>61</v>
      </c>
      <c r="F1060">
        <v>63</v>
      </c>
      <c r="G1060">
        <v>62</v>
      </c>
      <c r="H1060">
        <v>64</v>
      </c>
      <c r="I1060">
        <v>63</v>
      </c>
      <c r="J1060">
        <v>61</v>
      </c>
      <c r="K1060">
        <v>0</v>
      </c>
      <c r="L1060">
        <v>0</v>
      </c>
      <c r="M1060">
        <v>0</v>
      </c>
      <c r="N1060">
        <v>0</v>
      </c>
      <c r="O1060">
        <v>0</v>
      </c>
      <c r="P1060">
        <v>0</v>
      </c>
      <c r="Q1060">
        <v>6.2333333333333334</v>
      </c>
      <c r="R1060">
        <v>8.2050613333333313</v>
      </c>
      <c r="S1060" t="s">
        <v>114</v>
      </c>
      <c r="T1060" t="s">
        <v>114</v>
      </c>
      <c r="U1060" t="s">
        <v>70</v>
      </c>
      <c r="V1060">
        <v>11.8</v>
      </c>
      <c r="W1060" t="s">
        <v>4504</v>
      </c>
      <c r="X1060">
        <v>0.69534418079096028</v>
      </c>
      <c r="Y1060">
        <v>0</v>
      </c>
      <c r="Z1060">
        <v>8.2050613333333313</v>
      </c>
    </row>
    <row r="1061" spans="1:26" x14ac:dyDescent="0.25">
      <c r="A1061" t="s">
        <v>156</v>
      </c>
      <c r="B1061">
        <v>2</v>
      </c>
      <c r="C1061" t="s">
        <v>1239</v>
      </c>
      <c r="D1061" t="s">
        <v>5070</v>
      </c>
      <c r="E1061">
        <v>0</v>
      </c>
      <c r="F1061">
        <v>10</v>
      </c>
      <c r="G1061">
        <v>23</v>
      </c>
      <c r="H1061">
        <v>0</v>
      </c>
      <c r="I1061">
        <v>0</v>
      </c>
      <c r="J1061">
        <v>23</v>
      </c>
      <c r="K1061">
        <v>0</v>
      </c>
      <c r="L1061">
        <v>0</v>
      </c>
      <c r="M1061">
        <v>0</v>
      </c>
      <c r="N1061">
        <v>0</v>
      </c>
      <c r="O1061">
        <v>0</v>
      </c>
      <c r="P1061">
        <v>0</v>
      </c>
      <c r="Q1061">
        <v>1.8666666666666667</v>
      </c>
      <c r="R1061">
        <v>2.5997319999999999</v>
      </c>
      <c r="S1061" t="s">
        <v>114</v>
      </c>
      <c r="T1061" t="s">
        <v>114</v>
      </c>
      <c r="U1061" t="s">
        <v>70</v>
      </c>
      <c r="V1061">
        <v>11.8</v>
      </c>
      <c r="W1061" t="s">
        <v>4504</v>
      </c>
      <c r="X1061">
        <v>0.22031627118644065</v>
      </c>
      <c r="Y1061">
        <v>0</v>
      </c>
      <c r="Z1061">
        <v>2.5997319999999999</v>
      </c>
    </row>
    <row r="1062" spans="1:26" x14ac:dyDescent="0.25">
      <c r="A1062" t="s">
        <v>156</v>
      </c>
      <c r="B1062">
        <v>2</v>
      </c>
      <c r="C1062" t="s">
        <v>1240</v>
      </c>
      <c r="D1062" t="s">
        <v>5070</v>
      </c>
      <c r="E1062">
        <v>0</v>
      </c>
      <c r="F1062">
        <v>0</v>
      </c>
      <c r="G1062">
        <v>0</v>
      </c>
      <c r="H1062">
        <v>0</v>
      </c>
      <c r="I1062">
        <v>0</v>
      </c>
      <c r="J1062">
        <v>0</v>
      </c>
      <c r="K1062">
        <v>0</v>
      </c>
      <c r="L1062">
        <v>0</v>
      </c>
      <c r="M1062">
        <v>0</v>
      </c>
      <c r="N1062">
        <v>0</v>
      </c>
      <c r="O1062">
        <v>0</v>
      </c>
      <c r="P1062">
        <v>0</v>
      </c>
      <c r="Q1062">
        <v>0</v>
      </c>
      <c r="R1062">
        <v>0</v>
      </c>
      <c r="S1062" t="s">
        <v>114</v>
      </c>
      <c r="T1062" t="s">
        <v>114</v>
      </c>
      <c r="U1062" t="s">
        <v>100</v>
      </c>
      <c r="V1062">
        <v>11.8</v>
      </c>
      <c r="W1062" t="s">
        <v>4504</v>
      </c>
      <c r="X1062">
        <v>0</v>
      </c>
      <c r="Y1062">
        <v>0</v>
      </c>
      <c r="Z1062">
        <v>0</v>
      </c>
    </row>
    <row r="1063" spans="1:26" x14ac:dyDescent="0.25">
      <c r="A1063" t="s">
        <v>156</v>
      </c>
      <c r="B1063">
        <v>2</v>
      </c>
      <c r="C1063" t="s">
        <v>1241</v>
      </c>
      <c r="D1063" t="s">
        <v>5070</v>
      </c>
      <c r="E1063">
        <v>88</v>
      </c>
      <c r="F1063">
        <v>90</v>
      </c>
      <c r="G1063">
        <v>100</v>
      </c>
      <c r="H1063">
        <v>130</v>
      </c>
      <c r="I1063">
        <v>91</v>
      </c>
      <c r="J1063">
        <v>100</v>
      </c>
      <c r="K1063">
        <v>0</v>
      </c>
      <c r="L1063">
        <v>0</v>
      </c>
      <c r="M1063">
        <v>0</v>
      </c>
      <c r="N1063">
        <v>0</v>
      </c>
      <c r="O1063">
        <v>0</v>
      </c>
      <c r="P1063">
        <v>0</v>
      </c>
      <c r="Q1063">
        <v>9.9833333333333325</v>
      </c>
      <c r="R1063">
        <v>13.141261333333333</v>
      </c>
      <c r="S1063" t="s">
        <v>114</v>
      </c>
      <c r="T1063" t="s">
        <v>114</v>
      </c>
      <c r="U1063" t="s">
        <v>70</v>
      </c>
      <c r="V1063">
        <v>11.8</v>
      </c>
      <c r="W1063" t="s">
        <v>4504</v>
      </c>
      <c r="X1063">
        <v>1.1136662146892653</v>
      </c>
      <c r="Y1063">
        <v>0</v>
      </c>
      <c r="Z1063">
        <v>13.141261333333333</v>
      </c>
    </row>
    <row r="1064" spans="1:26" x14ac:dyDescent="0.25">
      <c r="A1064" t="s">
        <v>156</v>
      </c>
      <c r="B1064">
        <v>2</v>
      </c>
      <c r="C1064" t="s">
        <v>1242</v>
      </c>
      <c r="D1064" t="s">
        <v>5070</v>
      </c>
      <c r="E1064">
        <v>100</v>
      </c>
      <c r="F1064">
        <v>85</v>
      </c>
      <c r="G1064">
        <v>95</v>
      </c>
      <c r="H1064">
        <v>110</v>
      </c>
      <c r="I1064">
        <v>86</v>
      </c>
      <c r="J1064">
        <v>100</v>
      </c>
      <c r="K1064">
        <v>0</v>
      </c>
      <c r="L1064">
        <v>0</v>
      </c>
      <c r="M1064">
        <v>0</v>
      </c>
      <c r="N1064">
        <v>0</v>
      </c>
      <c r="O1064">
        <v>0</v>
      </c>
      <c r="P1064">
        <v>0</v>
      </c>
      <c r="Q1064">
        <v>9.6</v>
      </c>
      <c r="R1064">
        <v>12.636671999999999</v>
      </c>
      <c r="S1064" t="s">
        <v>114</v>
      </c>
      <c r="T1064" t="s">
        <v>114</v>
      </c>
      <c r="U1064" t="s">
        <v>70</v>
      </c>
      <c r="V1064">
        <v>11.8</v>
      </c>
      <c r="W1064" t="s">
        <v>4504</v>
      </c>
      <c r="X1064">
        <v>1.0709044067796609</v>
      </c>
      <c r="Y1064">
        <v>0</v>
      </c>
      <c r="Z1064">
        <v>12.636672000000001</v>
      </c>
    </row>
    <row r="1065" spans="1:26" x14ac:dyDescent="0.25">
      <c r="A1065" t="s">
        <v>156</v>
      </c>
      <c r="B1065">
        <v>2</v>
      </c>
      <c r="C1065" t="s">
        <v>1243</v>
      </c>
      <c r="D1065" t="s">
        <v>5070</v>
      </c>
      <c r="E1065">
        <v>0</v>
      </c>
      <c r="F1065">
        <v>0</v>
      </c>
      <c r="G1065">
        <v>0</v>
      </c>
      <c r="H1065">
        <v>0</v>
      </c>
      <c r="I1065">
        <v>0</v>
      </c>
      <c r="J1065">
        <v>0</v>
      </c>
      <c r="K1065">
        <v>0</v>
      </c>
      <c r="L1065">
        <v>0</v>
      </c>
      <c r="M1065">
        <v>0</v>
      </c>
      <c r="N1065">
        <v>0</v>
      </c>
      <c r="O1065">
        <v>0</v>
      </c>
      <c r="P1065">
        <v>0</v>
      </c>
      <c r="Q1065">
        <v>0</v>
      </c>
      <c r="R1065">
        <v>0</v>
      </c>
      <c r="S1065" t="s">
        <v>114</v>
      </c>
      <c r="T1065" t="s">
        <v>114</v>
      </c>
      <c r="U1065" t="s">
        <v>100</v>
      </c>
      <c r="V1065">
        <v>11.8</v>
      </c>
      <c r="W1065" t="s">
        <v>4504</v>
      </c>
      <c r="X1065">
        <v>0</v>
      </c>
      <c r="Y1065">
        <v>0</v>
      </c>
      <c r="Z1065">
        <v>0</v>
      </c>
    </row>
    <row r="1066" spans="1:26" x14ac:dyDescent="0.25">
      <c r="A1066" t="s">
        <v>156</v>
      </c>
      <c r="B1066">
        <v>2</v>
      </c>
      <c r="C1066" t="s">
        <v>1244</v>
      </c>
      <c r="D1066" t="s">
        <v>5070</v>
      </c>
      <c r="E1066">
        <v>0</v>
      </c>
      <c r="F1066">
        <v>0</v>
      </c>
      <c r="G1066">
        <v>0</v>
      </c>
      <c r="H1066">
        <v>0</v>
      </c>
      <c r="I1066">
        <v>0</v>
      </c>
      <c r="J1066">
        <v>0</v>
      </c>
      <c r="K1066">
        <v>0</v>
      </c>
      <c r="L1066">
        <v>0</v>
      </c>
      <c r="M1066">
        <v>0</v>
      </c>
      <c r="N1066">
        <v>0</v>
      </c>
      <c r="O1066">
        <v>0</v>
      </c>
      <c r="P1066">
        <v>0</v>
      </c>
      <c r="Q1066">
        <v>0</v>
      </c>
      <c r="R1066">
        <v>0</v>
      </c>
      <c r="S1066" t="s">
        <v>114</v>
      </c>
      <c r="T1066" t="s">
        <v>114</v>
      </c>
      <c r="U1066" t="s">
        <v>100</v>
      </c>
      <c r="V1066">
        <v>11.8</v>
      </c>
      <c r="W1066" t="s">
        <v>4504</v>
      </c>
      <c r="X1066">
        <v>0</v>
      </c>
      <c r="Y1066">
        <v>0</v>
      </c>
      <c r="Z1066">
        <v>0</v>
      </c>
    </row>
    <row r="1067" spans="1:26" x14ac:dyDescent="0.25">
      <c r="A1067" t="s">
        <v>156</v>
      </c>
      <c r="B1067">
        <v>2</v>
      </c>
      <c r="C1067" t="s">
        <v>1245</v>
      </c>
      <c r="D1067" t="s">
        <v>5070</v>
      </c>
      <c r="E1067">
        <v>0</v>
      </c>
      <c r="F1067">
        <v>0</v>
      </c>
      <c r="G1067">
        <v>0</v>
      </c>
      <c r="H1067">
        <v>0</v>
      </c>
      <c r="I1067">
        <v>0</v>
      </c>
      <c r="J1067">
        <v>0</v>
      </c>
      <c r="K1067">
        <v>0</v>
      </c>
      <c r="L1067">
        <v>0</v>
      </c>
      <c r="M1067">
        <v>0</v>
      </c>
      <c r="N1067">
        <v>0</v>
      </c>
      <c r="O1067">
        <v>0</v>
      </c>
      <c r="P1067">
        <v>0</v>
      </c>
      <c r="Q1067">
        <v>0</v>
      </c>
      <c r="R1067">
        <v>0</v>
      </c>
      <c r="S1067" t="s">
        <v>114</v>
      </c>
      <c r="T1067" t="s">
        <v>114</v>
      </c>
      <c r="U1067" t="s">
        <v>100</v>
      </c>
      <c r="V1067">
        <v>11.8</v>
      </c>
      <c r="W1067" t="s">
        <v>4504</v>
      </c>
      <c r="X1067">
        <v>0</v>
      </c>
      <c r="Y1067">
        <v>0</v>
      </c>
      <c r="Z1067">
        <v>0</v>
      </c>
    </row>
    <row r="1068" spans="1:26" x14ac:dyDescent="0.25">
      <c r="A1068" t="s">
        <v>156</v>
      </c>
      <c r="B1068">
        <v>2</v>
      </c>
      <c r="C1068" t="s">
        <v>1246</v>
      </c>
      <c r="D1068" t="s">
        <v>5070</v>
      </c>
      <c r="E1068">
        <v>0</v>
      </c>
      <c r="F1068">
        <v>0</v>
      </c>
      <c r="G1068">
        <v>0</v>
      </c>
      <c r="H1068">
        <v>0</v>
      </c>
      <c r="I1068">
        <v>0</v>
      </c>
      <c r="J1068">
        <v>0</v>
      </c>
      <c r="K1068">
        <v>0</v>
      </c>
      <c r="L1068">
        <v>0</v>
      </c>
      <c r="M1068">
        <v>0</v>
      </c>
      <c r="N1068">
        <v>0</v>
      </c>
      <c r="O1068">
        <v>0</v>
      </c>
      <c r="P1068">
        <v>0</v>
      </c>
      <c r="Q1068">
        <v>0</v>
      </c>
      <c r="R1068">
        <v>0</v>
      </c>
      <c r="S1068" t="s">
        <v>114</v>
      </c>
      <c r="T1068" t="s">
        <v>114</v>
      </c>
      <c r="U1068" t="s">
        <v>100</v>
      </c>
      <c r="V1068">
        <v>11.8</v>
      </c>
      <c r="W1068" t="s">
        <v>4504</v>
      </c>
      <c r="X1068">
        <v>0</v>
      </c>
      <c r="Y1068">
        <v>0</v>
      </c>
      <c r="Z1068">
        <v>0</v>
      </c>
    </row>
    <row r="1069" spans="1:26" x14ac:dyDescent="0.25">
      <c r="A1069" t="s">
        <v>156</v>
      </c>
      <c r="B1069">
        <v>2</v>
      </c>
      <c r="C1069" t="s">
        <v>1247</v>
      </c>
      <c r="D1069" t="s">
        <v>5070</v>
      </c>
      <c r="E1069">
        <v>0</v>
      </c>
      <c r="F1069">
        <v>0</v>
      </c>
      <c r="G1069">
        <v>0</v>
      </c>
      <c r="H1069">
        <v>0</v>
      </c>
      <c r="I1069">
        <v>0</v>
      </c>
      <c r="J1069">
        <v>0</v>
      </c>
      <c r="K1069">
        <v>0</v>
      </c>
      <c r="L1069">
        <v>0</v>
      </c>
      <c r="M1069">
        <v>0</v>
      </c>
      <c r="N1069">
        <v>0</v>
      </c>
      <c r="O1069">
        <v>0</v>
      </c>
      <c r="P1069">
        <v>0</v>
      </c>
      <c r="Q1069">
        <v>0</v>
      </c>
      <c r="R1069">
        <v>0</v>
      </c>
      <c r="S1069" t="s">
        <v>114</v>
      </c>
      <c r="T1069" t="s">
        <v>114</v>
      </c>
      <c r="U1069" t="s">
        <v>100</v>
      </c>
      <c r="V1069">
        <v>11.8</v>
      </c>
      <c r="W1069" t="s">
        <v>4504</v>
      </c>
      <c r="X1069">
        <v>0</v>
      </c>
      <c r="Y1069">
        <v>0</v>
      </c>
      <c r="Z1069">
        <v>0</v>
      </c>
    </row>
    <row r="1070" spans="1:26" x14ac:dyDescent="0.25">
      <c r="A1070" t="s">
        <v>156</v>
      </c>
      <c r="B1070">
        <v>2</v>
      </c>
      <c r="C1070" t="s">
        <v>1248</v>
      </c>
      <c r="D1070" t="s">
        <v>5070</v>
      </c>
      <c r="E1070">
        <v>0</v>
      </c>
      <c r="F1070">
        <v>0</v>
      </c>
      <c r="G1070">
        <v>0</v>
      </c>
      <c r="H1070">
        <v>0</v>
      </c>
      <c r="I1070">
        <v>0</v>
      </c>
      <c r="J1070">
        <v>0</v>
      </c>
      <c r="K1070">
        <v>0</v>
      </c>
      <c r="L1070">
        <v>0</v>
      </c>
      <c r="M1070">
        <v>0</v>
      </c>
      <c r="N1070">
        <v>0</v>
      </c>
      <c r="O1070">
        <v>0</v>
      </c>
      <c r="P1070">
        <v>0</v>
      </c>
      <c r="Q1070">
        <v>0</v>
      </c>
      <c r="R1070">
        <v>0</v>
      </c>
      <c r="S1070" t="s">
        <v>114</v>
      </c>
      <c r="T1070" t="s">
        <v>114</v>
      </c>
      <c r="U1070" t="s">
        <v>100</v>
      </c>
      <c r="V1070">
        <v>11.8</v>
      </c>
      <c r="W1070" t="s">
        <v>4504</v>
      </c>
      <c r="X1070">
        <v>0</v>
      </c>
      <c r="Y1070">
        <v>0</v>
      </c>
      <c r="Z1070">
        <v>0</v>
      </c>
    </row>
    <row r="1071" spans="1:26" x14ac:dyDescent="0.25">
      <c r="A1071" t="s">
        <v>156</v>
      </c>
      <c r="B1071">
        <v>2</v>
      </c>
      <c r="C1071" t="s">
        <v>1249</v>
      </c>
      <c r="D1071" t="s">
        <v>5070</v>
      </c>
      <c r="E1071">
        <v>110</v>
      </c>
      <c r="F1071">
        <v>99</v>
      </c>
      <c r="G1071">
        <v>93</v>
      </c>
      <c r="H1071">
        <v>110</v>
      </c>
      <c r="I1071">
        <v>96</v>
      </c>
      <c r="J1071">
        <v>95</v>
      </c>
      <c r="K1071">
        <v>0</v>
      </c>
      <c r="L1071">
        <v>0</v>
      </c>
      <c r="M1071">
        <v>0</v>
      </c>
      <c r="N1071">
        <v>0</v>
      </c>
      <c r="O1071">
        <v>0</v>
      </c>
      <c r="P1071">
        <v>0</v>
      </c>
      <c r="Q1071">
        <v>10.050000000000001</v>
      </c>
      <c r="R1071">
        <v>13.229016</v>
      </c>
      <c r="S1071" t="s">
        <v>6</v>
      </c>
      <c r="T1071" t="s">
        <v>3</v>
      </c>
      <c r="U1071" t="s">
        <v>70</v>
      </c>
      <c r="V1071">
        <v>20</v>
      </c>
      <c r="W1071" t="s">
        <v>4505</v>
      </c>
      <c r="X1071">
        <v>0.66145080000000001</v>
      </c>
      <c r="Y1071">
        <v>0</v>
      </c>
      <c r="Z1071">
        <v>13.229016</v>
      </c>
    </row>
    <row r="1072" spans="1:26" x14ac:dyDescent="0.25">
      <c r="A1072" t="s">
        <v>156</v>
      </c>
      <c r="B1072">
        <v>2</v>
      </c>
      <c r="C1072" t="s">
        <v>1250</v>
      </c>
      <c r="D1072" t="s">
        <v>5070</v>
      </c>
      <c r="E1072">
        <v>95</v>
      </c>
      <c r="F1072">
        <v>120</v>
      </c>
      <c r="G1072">
        <v>160</v>
      </c>
      <c r="H1072">
        <v>93</v>
      </c>
      <c r="I1072">
        <v>120</v>
      </c>
      <c r="J1072">
        <v>120</v>
      </c>
      <c r="K1072">
        <v>0</v>
      </c>
      <c r="L1072">
        <v>0</v>
      </c>
      <c r="M1072">
        <v>0</v>
      </c>
      <c r="N1072">
        <v>0</v>
      </c>
      <c r="O1072">
        <v>0</v>
      </c>
      <c r="P1072">
        <v>0</v>
      </c>
      <c r="Q1072">
        <v>11.8</v>
      </c>
      <c r="R1072">
        <v>15.532576000000001</v>
      </c>
      <c r="S1072" t="s">
        <v>6</v>
      </c>
      <c r="T1072" t="s">
        <v>3</v>
      </c>
      <c r="U1072" t="s">
        <v>70</v>
      </c>
      <c r="V1072">
        <v>20</v>
      </c>
      <c r="W1072" t="s">
        <v>4505</v>
      </c>
      <c r="X1072">
        <v>0.77662880000000001</v>
      </c>
      <c r="Y1072">
        <v>0</v>
      </c>
      <c r="Z1072">
        <v>15.532576000000001</v>
      </c>
    </row>
    <row r="1073" spans="1:26" x14ac:dyDescent="0.25">
      <c r="A1073" t="s">
        <v>156</v>
      </c>
      <c r="B1073">
        <v>2</v>
      </c>
      <c r="C1073" t="s">
        <v>1251</v>
      </c>
      <c r="D1073" t="s">
        <v>5070</v>
      </c>
      <c r="E1073">
        <v>110</v>
      </c>
      <c r="F1073">
        <v>89</v>
      </c>
      <c r="G1073">
        <v>88</v>
      </c>
      <c r="H1073">
        <v>110</v>
      </c>
      <c r="I1073">
        <v>89</v>
      </c>
      <c r="J1073">
        <v>87</v>
      </c>
      <c r="K1073">
        <v>0</v>
      </c>
      <c r="L1073">
        <v>0</v>
      </c>
      <c r="M1073">
        <v>0</v>
      </c>
      <c r="N1073">
        <v>0</v>
      </c>
      <c r="O1073">
        <v>0</v>
      </c>
      <c r="P1073">
        <v>0</v>
      </c>
      <c r="Q1073">
        <v>9.5500000000000007</v>
      </c>
      <c r="R1073">
        <v>12.570855999999999</v>
      </c>
      <c r="S1073" t="s">
        <v>6</v>
      </c>
      <c r="T1073" t="s">
        <v>3</v>
      </c>
      <c r="U1073" t="s">
        <v>70</v>
      </c>
      <c r="V1073">
        <v>20</v>
      </c>
      <c r="W1073" t="s">
        <v>4505</v>
      </c>
      <c r="X1073">
        <v>0.62854279999999996</v>
      </c>
      <c r="Y1073">
        <v>0</v>
      </c>
      <c r="Z1073">
        <v>12.570855999999999</v>
      </c>
    </row>
    <row r="1074" spans="1:26" x14ac:dyDescent="0.25">
      <c r="A1074" t="s">
        <v>156</v>
      </c>
      <c r="B1074">
        <v>2</v>
      </c>
      <c r="C1074" t="s">
        <v>1252</v>
      </c>
      <c r="D1074" t="s">
        <v>5070</v>
      </c>
      <c r="E1074">
        <v>88</v>
      </c>
      <c r="F1074">
        <v>76</v>
      </c>
      <c r="G1074">
        <v>87</v>
      </c>
      <c r="H1074">
        <v>87</v>
      </c>
      <c r="I1074">
        <v>79</v>
      </c>
      <c r="J1074">
        <v>90</v>
      </c>
      <c r="K1074">
        <v>0</v>
      </c>
      <c r="L1074">
        <v>0</v>
      </c>
      <c r="M1074">
        <v>0</v>
      </c>
      <c r="N1074">
        <v>0</v>
      </c>
      <c r="O1074">
        <v>0</v>
      </c>
      <c r="P1074">
        <v>0</v>
      </c>
      <c r="Q1074">
        <v>8.4499999999999993</v>
      </c>
      <c r="R1074">
        <v>11.122904</v>
      </c>
      <c r="S1074" t="s">
        <v>6</v>
      </c>
      <c r="T1074" t="s">
        <v>3</v>
      </c>
      <c r="U1074" t="s">
        <v>70</v>
      </c>
      <c r="V1074">
        <v>20</v>
      </c>
      <c r="W1074" t="s">
        <v>4505</v>
      </c>
      <c r="X1074">
        <v>0.55614520000000001</v>
      </c>
      <c r="Y1074">
        <v>0</v>
      </c>
      <c r="Z1074">
        <v>11.122904</v>
      </c>
    </row>
    <row r="1075" spans="1:26" x14ac:dyDescent="0.25">
      <c r="A1075" t="s">
        <v>156</v>
      </c>
      <c r="B1075">
        <v>2</v>
      </c>
      <c r="C1075" t="s">
        <v>1253</v>
      </c>
      <c r="D1075" t="s">
        <v>5070</v>
      </c>
      <c r="E1075">
        <v>0</v>
      </c>
      <c r="F1075">
        <v>0</v>
      </c>
      <c r="G1075">
        <v>0</v>
      </c>
      <c r="H1075">
        <v>0</v>
      </c>
      <c r="I1075">
        <v>0</v>
      </c>
      <c r="J1075">
        <v>0</v>
      </c>
      <c r="K1075">
        <v>0</v>
      </c>
      <c r="L1075">
        <v>0</v>
      </c>
      <c r="M1075">
        <v>0</v>
      </c>
      <c r="N1075">
        <v>0</v>
      </c>
      <c r="O1075">
        <v>0</v>
      </c>
      <c r="P1075">
        <v>0</v>
      </c>
      <c r="Q1075">
        <v>0</v>
      </c>
      <c r="R1075">
        <v>0</v>
      </c>
      <c r="S1075" t="s">
        <v>10</v>
      </c>
      <c r="T1075" t="s">
        <v>10</v>
      </c>
      <c r="U1075" t="s">
        <v>92</v>
      </c>
      <c r="V1075">
        <v>0</v>
      </c>
      <c r="W1075" t="s">
        <v>4505</v>
      </c>
      <c r="X1075">
        <v>0</v>
      </c>
      <c r="Y1075">
        <v>0</v>
      </c>
      <c r="Z1075">
        <v>0</v>
      </c>
    </row>
    <row r="1076" spans="1:26" x14ac:dyDescent="0.25">
      <c r="A1076" t="s">
        <v>156</v>
      </c>
      <c r="B1076">
        <v>2</v>
      </c>
      <c r="C1076" t="s">
        <v>1254</v>
      </c>
      <c r="D1076" t="s">
        <v>5070</v>
      </c>
      <c r="E1076">
        <v>0</v>
      </c>
      <c r="F1076">
        <v>0</v>
      </c>
      <c r="G1076">
        <v>0</v>
      </c>
      <c r="H1076">
        <v>0</v>
      </c>
      <c r="I1076">
        <v>0</v>
      </c>
      <c r="J1076">
        <v>0</v>
      </c>
      <c r="K1076">
        <v>0</v>
      </c>
      <c r="L1076">
        <v>0</v>
      </c>
      <c r="M1076">
        <v>0</v>
      </c>
      <c r="N1076">
        <v>0</v>
      </c>
      <c r="O1076">
        <v>0</v>
      </c>
      <c r="P1076">
        <v>0</v>
      </c>
      <c r="Q1076">
        <v>0</v>
      </c>
      <c r="R1076">
        <v>0</v>
      </c>
      <c r="S1076" t="s">
        <v>10</v>
      </c>
      <c r="T1076" t="s">
        <v>10</v>
      </c>
      <c r="U1076" t="s">
        <v>92</v>
      </c>
      <c r="V1076">
        <v>0</v>
      </c>
      <c r="W1076" t="s">
        <v>4505</v>
      </c>
      <c r="X1076">
        <v>0</v>
      </c>
      <c r="Y1076">
        <v>0</v>
      </c>
      <c r="Z1076">
        <v>0</v>
      </c>
    </row>
    <row r="1077" spans="1:26" x14ac:dyDescent="0.25">
      <c r="A1077" t="s">
        <v>156</v>
      </c>
      <c r="B1077">
        <v>2</v>
      </c>
      <c r="C1077" t="s">
        <v>1255</v>
      </c>
      <c r="D1077" t="s">
        <v>5070</v>
      </c>
      <c r="E1077">
        <v>0</v>
      </c>
      <c r="F1077">
        <v>0</v>
      </c>
      <c r="G1077">
        <v>0</v>
      </c>
      <c r="H1077">
        <v>0</v>
      </c>
      <c r="I1077">
        <v>0</v>
      </c>
      <c r="J1077">
        <v>0</v>
      </c>
      <c r="K1077">
        <v>0</v>
      </c>
      <c r="L1077">
        <v>0</v>
      </c>
      <c r="M1077">
        <v>0</v>
      </c>
      <c r="N1077">
        <v>0</v>
      </c>
      <c r="O1077">
        <v>0</v>
      </c>
      <c r="P1077">
        <v>0</v>
      </c>
      <c r="Q1077">
        <v>0</v>
      </c>
      <c r="R1077">
        <v>0</v>
      </c>
      <c r="S1077" t="s">
        <v>10</v>
      </c>
      <c r="T1077" t="s">
        <v>10</v>
      </c>
      <c r="U1077" t="s">
        <v>92</v>
      </c>
      <c r="V1077">
        <v>0</v>
      </c>
      <c r="W1077" t="s">
        <v>4505</v>
      </c>
      <c r="X1077">
        <v>0</v>
      </c>
      <c r="Y1077">
        <v>0</v>
      </c>
      <c r="Z1077">
        <v>0</v>
      </c>
    </row>
    <row r="1078" spans="1:26" x14ac:dyDescent="0.25">
      <c r="A1078" t="s">
        <v>156</v>
      </c>
      <c r="B1078">
        <v>2</v>
      </c>
      <c r="C1078" t="s">
        <v>1256</v>
      </c>
      <c r="D1078" t="s">
        <v>5070</v>
      </c>
      <c r="E1078">
        <v>0</v>
      </c>
      <c r="F1078">
        <v>0</v>
      </c>
      <c r="G1078">
        <v>0</v>
      </c>
      <c r="H1078">
        <v>0</v>
      </c>
      <c r="I1078">
        <v>0</v>
      </c>
      <c r="J1078">
        <v>0</v>
      </c>
      <c r="K1078">
        <v>0</v>
      </c>
      <c r="L1078">
        <v>0</v>
      </c>
      <c r="M1078">
        <v>0</v>
      </c>
      <c r="N1078">
        <v>0</v>
      </c>
      <c r="O1078">
        <v>0</v>
      </c>
      <c r="P1078">
        <v>0</v>
      </c>
      <c r="Q1078">
        <v>0</v>
      </c>
      <c r="R1078">
        <v>0</v>
      </c>
      <c r="S1078" t="s">
        <v>10</v>
      </c>
      <c r="T1078" t="s">
        <v>10</v>
      </c>
      <c r="U1078" t="s">
        <v>92</v>
      </c>
      <c r="V1078">
        <v>0</v>
      </c>
      <c r="W1078" t="s">
        <v>4505</v>
      </c>
      <c r="X1078">
        <v>0</v>
      </c>
      <c r="Y1078">
        <v>0</v>
      </c>
      <c r="Z1078">
        <v>0</v>
      </c>
    </row>
    <row r="1079" spans="1:26" x14ac:dyDescent="0.25">
      <c r="A1079" t="s">
        <v>156</v>
      </c>
      <c r="B1079">
        <v>2</v>
      </c>
      <c r="C1079" t="s">
        <v>1257</v>
      </c>
      <c r="D1079" t="s">
        <v>5070</v>
      </c>
      <c r="E1079">
        <v>0</v>
      </c>
      <c r="F1079">
        <v>0</v>
      </c>
      <c r="G1079">
        <v>0</v>
      </c>
      <c r="H1079">
        <v>0</v>
      </c>
      <c r="I1079">
        <v>0</v>
      </c>
      <c r="J1079">
        <v>0</v>
      </c>
      <c r="K1079">
        <v>0</v>
      </c>
      <c r="L1079">
        <v>0</v>
      </c>
      <c r="M1079">
        <v>0</v>
      </c>
      <c r="N1079">
        <v>0</v>
      </c>
      <c r="O1079">
        <v>0</v>
      </c>
      <c r="P1079">
        <v>0</v>
      </c>
      <c r="Q1079">
        <v>0</v>
      </c>
      <c r="R1079">
        <v>0</v>
      </c>
      <c r="S1079" t="s">
        <v>10</v>
      </c>
      <c r="T1079" t="s">
        <v>10</v>
      </c>
      <c r="U1079" t="s">
        <v>92</v>
      </c>
      <c r="V1079">
        <v>0</v>
      </c>
      <c r="W1079" t="s">
        <v>4505</v>
      </c>
      <c r="X1079">
        <v>0</v>
      </c>
      <c r="Y1079">
        <v>0</v>
      </c>
      <c r="Z1079">
        <v>0</v>
      </c>
    </row>
    <row r="1080" spans="1:26" x14ac:dyDescent="0.25">
      <c r="A1080" t="s">
        <v>156</v>
      </c>
      <c r="B1080">
        <v>2</v>
      </c>
      <c r="C1080" t="s">
        <v>1258</v>
      </c>
      <c r="D1080" t="s">
        <v>5070</v>
      </c>
      <c r="E1080">
        <v>0</v>
      </c>
      <c r="F1080">
        <v>0</v>
      </c>
      <c r="G1080">
        <v>0</v>
      </c>
      <c r="H1080">
        <v>0</v>
      </c>
      <c r="I1080">
        <v>0</v>
      </c>
      <c r="J1080">
        <v>0</v>
      </c>
      <c r="K1080">
        <v>0</v>
      </c>
      <c r="L1080">
        <v>0</v>
      </c>
      <c r="M1080">
        <v>0</v>
      </c>
      <c r="N1080">
        <v>0</v>
      </c>
      <c r="O1080">
        <v>0</v>
      </c>
      <c r="P1080">
        <v>0</v>
      </c>
      <c r="Q1080">
        <v>0</v>
      </c>
      <c r="R1080">
        <v>0</v>
      </c>
      <c r="S1080" t="s">
        <v>10</v>
      </c>
      <c r="T1080" t="s">
        <v>10</v>
      </c>
      <c r="U1080" t="s">
        <v>92</v>
      </c>
      <c r="V1080">
        <v>0</v>
      </c>
      <c r="W1080" t="s">
        <v>4505</v>
      </c>
      <c r="X1080">
        <v>0</v>
      </c>
      <c r="Y1080">
        <v>0</v>
      </c>
      <c r="Z1080">
        <v>0</v>
      </c>
    </row>
    <row r="1081" spans="1:26" x14ac:dyDescent="0.25">
      <c r="A1081" t="s">
        <v>156</v>
      </c>
      <c r="B1081">
        <v>2</v>
      </c>
      <c r="C1081" t="s">
        <v>1259</v>
      </c>
      <c r="D1081" t="s">
        <v>5070</v>
      </c>
      <c r="E1081">
        <v>0</v>
      </c>
      <c r="F1081">
        <v>0</v>
      </c>
      <c r="G1081">
        <v>0</v>
      </c>
      <c r="H1081">
        <v>0</v>
      </c>
      <c r="I1081">
        <v>0</v>
      </c>
      <c r="J1081">
        <v>0</v>
      </c>
      <c r="K1081">
        <v>0</v>
      </c>
      <c r="L1081">
        <v>0</v>
      </c>
      <c r="M1081">
        <v>0</v>
      </c>
      <c r="N1081">
        <v>0</v>
      </c>
      <c r="O1081">
        <v>0</v>
      </c>
      <c r="P1081">
        <v>0</v>
      </c>
      <c r="Q1081">
        <v>0</v>
      </c>
      <c r="R1081">
        <v>0</v>
      </c>
      <c r="S1081" t="s">
        <v>10</v>
      </c>
      <c r="T1081" t="s">
        <v>10</v>
      </c>
      <c r="U1081" t="s">
        <v>92</v>
      </c>
      <c r="V1081">
        <v>0</v>
      </c>
      <c r="W1081" t="s">
        <v>4505</v>
      </c>
      <c r="X1081">
        <v>0</v>
      </c>
      <c r="Y1081">
        <v>0</v>
      </c>
      <c r="Z1081">
        <v>0</v>
      </c>
    </row>
    <row r="1082" spans="1:26" x14ac:dyDescent="0.25">
      <c r="A1082" t="s">
        <v>156</v>
      </c>
      <c r="B1082">
        <v>2</v>
      </c>
      <c r="C1082" t="s">
        <v>1260</v>
      </c>
      <c r="D1082" t="s">
        <v>5070</v>
      </c>
      <c r="E1082">
        <v>0</v>
      </c>
      <c r="F1082">
        <v>0</v>
      </c>
      <c r="G1082">
        <v>0</v>
      </c>
      <c r="H1082">
        <v>0</v>
      </c>
      <c r="I1082">
        <v>0</v>
      </c>
      <c r="J1082">
        <v>0</v>
      </c>
      <c r="K1082">
        <v>0</v>
      </c>
      <c r="L1082">
        <v>0</v>
      </c>
      <c r="M1082">
        <v>0</v>
      </c>
      <c r="N1082">
        <v>0</v>
      </c>
      <c r="O1082">
        <v>0</v>
      </c>
      <c r="P1082">
        <v>0</v>
      </c>
      <c r="Q1082">
        <v>0</v>
      </c>
      <c r="R1082">
        <v>0</v>
      </c>
      <c r="S1082" t="s">
        <v>10</v>
      </c>
      <c r="T1082" t="s">
        <v>10</v>
      </c>
      <c r="U1082" t="s">
        <v>92</v>
      </c>
      <c r="V1082">
        <v>0</v>
      </c>
      <c r="W1082" t="s">
        <v>4505</v>
      </c>
      <c r="X1082">
        <v>0</v>
      </c>
      <c r="Y1082">
        <v>0</v>
      </c>
      <c r="Z1082">
        <v>0</v>
      </c>
    </row>
    <row r="1083" spans="1:26" x14ac:dyDescent="0.25">
      <c r="A1083" t="s">
        <v>156</v>
      </c>
      <c r="B1083">
        <v>2</v>
      </c>
      <c r="C1083" t="s">
        <v>1261</v>
      </c>
      <c r="D1083" t="s">
        <v>5070</v>
      </c>
      <c r="E1083">
        <v>0</v>
      </c>
      <c r="F1083">
        <v>0</v>
      </c>
      <c r="G1083">
        <v>0</v>
      </c>
      <c r="H1083">
        <v>0</v>
      </c>
      <c r="I1083">
        <v>0</v>
      </c>
      <c r="J1083">
        <v>0</v>
      </c>
      <c r="K1083">
        <v>0</v>
      </c>
      <c r="L1083">
        <v>0</v>
      </c>
      <c r="M1083">
        <v>0</v>
      </c>
      <c r="N1083">
        <v>0</v>
      </c>
      <c r="O1083">
        <v>0</v>
      </c>
      <c r="P1083">
        <v>0</v>
      </c>
      <c r="Q1083">
        <v>0</v>
      </c>
      <c r="R1083">
        <v>0</v>
      </c>
      <c r="S1083" t="s">
        <v>8</v>
      </c>
      <c r="T1083" t="s">
        <v>84</v>
      </c>
      <c r="U1083" t="s">
        <v>100</v>
      </c>
      <c r="V1083">
        <v>6</v>
      </c>
      <c r="W1083" t="s">
        <v>4506</v>
      </c>
      <c r="X1083">
        <v>0</v>
      </c>
      <c r="Y1083">
        <v>0</v>
      </c>
      <c r="Z1083">
        <v>0</v>
      </c>
    </row>
    <row r="1084" spans="1:26" x14ac:dyDescent="0.25">
      <c r="A1084" t="s">
        <v>156</v>
      </c>
      <c r="B1084">
        <v>2</v>
      </c>
      <c r="C1084" t="s">
        <v>1263</v>
      </c>
      <c r="D1084" t="s">
        <v>5070</v>
      </c>
      <c r="E1084">
        <v>0</v>
      </c>
      <c r="F1084">
        <v>0</v>
      </c>
      <c r="G1084">
        <v>0</v>
      </c>
      <c r="H1084">
        <v>0</v>
      </c>
      <c r="I1084">
        <v>0</v>
      </c>
      <c r="J1084">
        <v>0</v>
      </c>
      <c r="K1084">
        <v>0</v>
      </c>
      <c r="L1084">
        <v>0</v>
      </c>
      <c r="M1084">
        <v>0</v>
      </c>
      <c r="N1084">
        <v>0</v>
      </c>
      <c r="O1084">
        <v>0</v>
      </c>
      <c r="P1084">
        <v>0</v>
      </c>
      <c r="Q1084">
        <v>0</v>
      </c>
      <c r="R1084">
        <v>0</v>
      </c>
      <c r="S1084" t="s">
        <v>8</v>
      </c>
      <c r="T1084" t="s">
        <v>84</v>
      </c>
      <c r="U1084" t="s">
        <v>100</v>
      </c>
      <c r="V1084">
        <v>6</v>
      </c>
      <c r="W1084" t="s">
        <v>4506</v>
      </c>
      <c r="X1084">
        <v>0</v>
      </c>
      <c r="Y1084">
        <v>0</v>
      </c>
      <c r="Z1084">
        <v>0</v>
      </c>
    </row>
    <row r="1085" spans="1:26" x14ac:dyDescent="0.25">
      <c r="A1085" t="s">
        <v>156</v>
      </c>
      <c r="B1085">
        <v>2</v>
      </c>
      <c r="C1085" t="s">
        <v>1264</v>
      </c>
      <c r="D1085" t="s">
        <v>5070</v>
      </c>
      <c r="E1085">
        <v>0</v>
      </c>
      <c r="F1085">
        <v>0</v>
      </c>
      <c r="G1085">
        <v>18</v>
      </c>
      <c r="H1085">
        <v>0</v>
      </c>
      <c r="I1085">
        <v>0</v>
      </c>
      <c r="J1085">
        <v>18</v>
      </c>
      <c r="K1085">
        <v>0</v>
      </c>
      <c r="L1085">
        <v>0</v>
      </c>
      <c r="M1085">
        <v>0</v>
      </c>
      <c r="N1085">
        <v>0</v>
      </c>
      <c r="O1085">
        <v>0</v>
      </c>
      <c r="P1085">
        <v>0</v>
      </c>
      <c r="Q1085">
        <v>1.8</v>
      </c>
      <c r="R1085">
        <v>2.3693759999999999</v>
      </c>
      <c r="S1085" t="s">
        <v>8</v>
      </c>
      <c r="T1085" t="s">
        <v>84</v>
      </c>
      <c r="U1085" t="s">
        <v>70</v>
      </c>
      <c r="V1085">
        <v>6</v>
      </c>
      <c r="W1085" t="s">
        <v>4506</v>
      </c>
      <c r="X1085">
        <v>0.39489599999999997</v>
      </c>
      <c r="Y1085">
        <v>0</v>
      </c>
      <c r="Z1085">
        <v>2.3693759999999999</v>
      </c>
    </row>
    <row r="1086" spans="1:26" x14ac:dyDescent="0.25">
      <c r="A1086" t="s">
        <v>156</v>
      </c>
      <c r="B1086">
        <v>2</v>
      </c>
      <c r="C1086" t="s">
        <v>1265</v>
      </c>
      <c r="D1086" t="s">
        <v>5070</v>
      </c>
      <c r="E1086">
        <v>0</v>
      </c>
      <c r="F1086">
        <v>25</v>
      </c>
      <c r="G1086">
        <v>18</v>
      </c>
      <c r="H1086">
        <v>0</v>
      </c>
      <c r="I1086">
        <v>26</v>
      </c>
      <c r="J1086">
        <v>19</v>
      </c>
      <c r="K1086">
        <v>0</v>
      </c>
      <c r="L1086">
        <v>0</v>
      </c>
      <c r="M1086">
        <v>0</v>
      </c>
      <c r="N1086">
        <v>0</v>
      </c>
      <c r="O1086">
        <v>0</v>
      </c>
      <c r="P1086">
        <v>0</v>
      </c>
      <c r="Q1086">
        <v>2.2000000000000002</v>
      </c>
      <c r="R1086">
        <v>2.8959039999999994</v>
      </c>
      <c r="S1086" t="s">
        <v>8</v>
      </c>
      <c r="T1086" t="s">
        <v>84</v>
      </c>
      <c r="U1086" t="s">
        <v>70</v>
      </c>
      <c r="V1086">
        <v>6</v>
      </c>
      <c r="W1086" t="s">
        <v>4506</v>
      </c>
      <c r="X1086">
        <v>0.48265066666666656</v>
      </c>
      <c r="Y1086">
        <v>0</v>
      </c>
      <c r="Z1086">
        <v>2.8959039999999994</v>
      </c>
    </row>
    <row r="1087" spans="1:26" x14ac:dyDescent="0.25">
      <c r="A1087" t="s">
        <v>156</v>
      </c>
      <c r="B1087">
        <v>2</v>
      </c>
      <c r="C1087" t="s">
        <v>1266</v>
      </c>
      <c r="D1087" t="s">
        <v>5070</v>
      </c>
      <c r="E1087">
        <v>0</v>
      </c>
      <c r="F1087">
        <v>0</v>
      </c>
      <c r="G1087">
        <v>0</v>
      </c>
      <c r="H1087">
        <v>0</v>
      </c>
      <c r="I1087">
        <v>0</v>
      </c>
      <c r="J1087">
        <v>0</v>
      </c>
      <c r="K1087">
        <v>0</v>
      </c>
      <c r="L1087">
        <v>0</v>
      </c>
      <c r="M1087">
        <v>0</v>
      </c>
      <c r="N1087">
        <v>0</v>
      </c>
      <c r="O1087">
        <v>0</v>
      </c>
      <c r="P1087">
        <v>0</v>
      </c>
      <c r="Q1087">
        <v>0</v>
      </c>
      <c r="R1087">
        <v>0</v>
      </c>
      <c r="S1087" t="s">
        <v>8</v>
      </c>
      <c r="T1087" t="s">
        <v>84</v>
      </c>
      <c r="U1087" t="s">
        <v>100</v>
      </c>
      <c r="V1087">
        <v>6</v>
      </c>
      <c r="W1087" t="s">
        <v>4506</v>
      </c>
      <c r="X1087">
        <v>0</v>
      </c>
      <c r="Y1087">
        <v>0</v>
      </c>
      <c r="Z1087">
        <v>0</v>
      </c>
    </row>
    <row r="1088" spans="1:26" x14ac:dyDescent="0.25">
      <c r="A1088" t="s">
        <v>156</v>
      </c>
      <c r="B1088">
        <v>2</v>
      </c>
      <c r="C1088" t="s">
        <v>1267</v>
      </c>
      <c r="D1088" t="s">
        <v>5070</v>
      </c>
      <c r="E1088">
        <v>0</v>
      </c>
      <c r="F1088">
        <v>0</v>
      </c>
      <c r="G1088">
        <v>10</v>
      </c>
      <c r="H1088">
        <v>0</v>
      </c>
      <c r="I1088">
        <v>0</v>
      </c>
      <c r="J1088">
        <v>10</v>
      </c>
      <c r="K1088">
        <v>0</v>
      </c>
      <c r="L1088">
        <v>0</v>
      </c>
      <c r="M1088">
        <v>0</v>
      </c>
      <c r="N1088">
        <v>0</v>
      </c>
      <c r="O1088">
        <v>0</v>
      </c>
      <c r="P1088">
        <v>0</v>
      </c>
      <c r="Q1088">
        <v>1</v>
      </c>
      <c r="R1088">
        <v>1.3163199999999999</v>
      </c>
      <c r="S1088" t="s">
        <v>8</v>
      </c>
      <c r="T1088" t="s">
        <v>84</v>
      </c>
      <c r="U1088" t="s">
        <v>70</v>
      </c>
      <c r="V1088">
        <v>6</v>
      </c>
      <c r="W1088" t="s">
        <v>4506</v>
      </c>
      <c r="X1088">
        <v>0.21938666666666665</v>
      </c>
      <c r="Y1088">
        <v>0</v>
      </c>
      <c r="Z1088">
        <v>1.3163199999999999</v>
      </c>
    </row>
    <row r="1089" spans="1:26" x14ac:dyDescent="0.25">
      <c r="A1089" t="s">
        <v>156</v>
      </c>
      <c r="B1089">
        <v>2</v>
      </c>
      <c r="C1089" t="s">
        <v>1268</v>
      </c>
      <c r="D1089" t="s">
        <v>5070</v>
      </c>
      <c r="E1089">
        <v>0</v>
      </c>
      <c r="F1089">
        <v>0</v>
      </c>
      <c r="G1089">
        <v>10</v>
      </c>
      <c r="H1089">
        <v>0</v>
      </c>
      <c r="I1089">
        <v>0</v>
      </c>
      <c r="J1089">
        <v>10</v>
      </c>
      <c r="K1089">
        <v>0</v>
      </c>
      <c r="L1089">
        <v>0</v>
      </c>
      <c r="M1089">
        <v>0</v>
      </c>
      <c r="N1089">
        <v>0</v>
      </c>
      <c r="O1089">
        <v>0</v>
      </c>
      <c r="P1089">
        <v>0</v>
      </c>
      <c r="Q1089">
        <v>1</v>
      </c>
      <c r="R1089">
        <v>1.3163199999999999</v>
      </c>
      <c r="S1089" t="s">
        <v>8</v>
      </c>
      <c r="T1089" t="s">
        <v>84</v>
      </c>
      <c r="U1089" t="s">
        <v>70</v>
      </c>
      <c r="V1089">
        <v>6</v>
      </c>
      <c r="W1089" t="s">
        <v>4506</v>
      </c>
      <c r="X1089">
        <v>0.21938666666666665</v>
      </c>
      <c r="Y1089">
        <v>0</v>
      </c>
      <c r="Z1089">
        <v>1.3163199999999999</v>
      </c>
    </row>
    <row r="1090" spans="1:26" x14ac:dyDescent="0.25">
      <c r="A1090" t="s">
        <v>156</v>
      </c>
      <c r="B1090">
        <v>2</v>
      </c>
      <c r="C1090" t="s">
        <v>1269</v>
      </c>
      <c r="D1090" t="s">
        <v>5070</v>
      </c>
      <c r="E1090">
        <v>0</v>
      </c>
      <c r="F1090">
        <v>0</v>
      </c>
      <c r="G1090">
        <v>0</v>
      </c>
      <c r="H1090">
        <v>0</v>
      </c>
      <c r="I1090">
        <v>0</v>
      </c>
      <c r="J1090">
        <v>0</v>
      </c>
      <c r="K1090">
        <v>0</v>
      </c>
      <c r="L1090">
        <v>0</v>
      </c>
      <c r="M1090">
        <v>0</v>
      </c>
      <c r="N1090">
        <v>0</v>
      </c>
      <c r="O1090">
        <v>0</v>
      </c>
      <c r="P1090">
        <v>0</v>
      </c>
      <c r="Q1090">
        <v>0</v>
      </c>
      <c r="R1090">
        <v>0</v>
      </c>
      <c r="S1090" t="s">
        <v>8</v>
      </c>
      <c r="T1090" t="s">
        <v>84</v>
      </c>
      <c r="U1090" t="s">
        <v>100</v>
      </c>
      <c r="V1090">
        <v>6</v>
      </c>
      <c r="W1090" t="s">
        <v>4506</v>
      </c>
      <c r="X1090">
        <v>0</v>
      </c>
      <c r="Y1090">
        <v>0</v>
      </c>
      <c r="Z1090">
        <v>0</v>
      </c>
    </row>
    <row r="1091" spans="1:26" x14ac:dyDescent="0.25">
      <c r="A1091" t="s">
        <v>156</v>
      </c>
      <c r="B1091">
        <v>2</v>
      </c>
      <c r="C1091" t="s">
        <v>1270</v>
      </c>
      <c r="D1091" t="s">
        <v>5070</v>
      </c>
      <c r="E1091">
        <v>0</v>
      </c>
      <c r="F1091">
        <v>0</v>
      </c>
      <c r="G1091">
        <v>0</v>
      </c>
      <c r="H1091">
        <v>0</v>
      </c>
      <c r="I1091">
        <v>0</v>
      </c>
      <c r="J1091">
        <v>0</v>
      </c>
      <c r="K1091">
        <v>0</v>
      </c>
      <c r="L1091">
        <v>0</v>
      </c>
      <c r="M1091">
        <v>0</v>
      </c>
      <c r="N1091">
        <v>0</v>
      </c>
      <c r="O1091">
        <v>0</v>
      </c>
      <c r="P1091">
        <v>0</v>
      </c>
      <c r="Q1091">
        <v>0</v>
      </c>
      <c r="R1091">
        <v>0</v>
      </c>
      <c r="S1091" t="s">
        <v>8</v>
      </c>
      <c r="T1091" t="s">
        <v>84</v>
      </c>
      <c r="U1091" t="s">
        <v>100</v>
      </c>
      <c r="V1091">
        <v>6</v>
      </c>
      <c r="W1091" t="s">
        <v>4506</v>
      </c>
      <c r="X1091">
        <v>0</v>
      </c>
      <c r="Y1091">
        <v>0</v>
      </c>
      <c r="Z1091">
        <v>0</v>
      </c>
    </row>
    <row r="1092" spans="1:26" x14ac:dyDescent="0.25">
      <c r="A1092" t="s">
        <v>156</v>
      </c>
      <c r="B1092">
        <v>2</v>
      </c>
      <c r="C1092" t="s">
        <v>1271</v>
      </c>
      <c r="D1092" t="s">
        <v>5070</v>
      </c>
      <c r="E1092">
        <v>0</v>
      </c>
      <c r="F1092">
        <v>0</v>
      </c>
      <c r="G1092">
        <v>17</v>
      </c>
      <c r="H1092">
        <v>0</v>
      </c>
      <c r="I1092">
        <v>0</v>
      </c>
      <c r="J1092">
        <v>18</v>
      </c>
      <c r="K1092">
        <v>0</v>
      </c>
      <c r="L1092">
        <v>0</v>
      </c>
      <c r="M1092">
        <v>0</v>
      </c>
      <c r="N1092">
        <v>0</v>
      </c>
      <c r="O1092">
        <v>0</v>
      </c>
      <c r="P1092">
        <v>0</v>
      </c>
      <c r="Q1092">
        <v>1.75</v>
      </c>
      <c r="R1092">
        <v>2.3035599999999996</v>
      </c>
      <c r="S1092" t="s">
        <v>8</v>
      </c>
      <c r="T1092" t="s">
        <v>84</v>
      </c>
      <c r="U1092" t="s">
        <v>70</v>
      </c>
      <c r="V1092">
        <v>6</v>
      </c>
      <c r="W1092" t="s">
        <v>4506</v>
      </c>
      <c r="X1092">
        <v>0.38392666666666658</v>
      </c>
      <c r="Y1092">
        <v>0</v>
      </c>
      <c r="Z1092">
        <v>2.3035599999999996</v>
      </c>
    </row>
    <row r="1093" spans="1:26" x14ac:dyDescent="0.25">
      <c r="A1093" t="s">
        <v>156</v>
      </c>
      <c r="B1093">
        <v>2</v>
      </c>
      <c r="C1093" t="s">
        <v>1272</v>
      </c>
      <c r="D1093" t="s">
        <v>5070</v>
      </c>
      <c r="E1093">
        <v>23</v>
      </c>
      <c r="F1093">
        <v>51</v>
      </c>
      <c r="G1093">
        <v>17</v>
      </c>
      <c r="H1093">
        <v>23</v>
      </c>
      <c r="I1093">
        <v>49</v>
      </c>
      <c r="J1093">
        <v>17</v>
      </c>
      <c r="K1093">
        <v>0</v>
      </c>
      <c r="L1093">
        <v>0</v>
      </c>
      <c r="M1093">
        <v>0</v>
      </c>
      <c r="N1093">
        <v>0</v>
      </c>
      <c r="O1093">
        <v>0</v>
      </c>
      <c r="P1093">
        <v>0</v>
      </c>
      <c r="Q1093">
        <v>3</v>
      </c>
      <c r="R1093">
        <v>3.94896</v>
      </c>
      <c r="S1093" t="s">
        <v>8</v>
      </c>
      <c r="T1093" t="s">
        <v>84</v>
      </c>
      <c r="U1093" t="s">
        <v>70</v>
      </c>
      <c r="V1093">
        <v>6</v>
      </c>
      <c r="W1093" t="s">
        <v>4506</v>
      </c>
      <c r="X1093">
        <v>0.65815999999999997</v>
      </c>
      <c r="Y1093">
        <v>0</v>
      </c>
      <c r="Z1093">
        <v>3.94896</v>
      </c>
    </row>
    <row r="1094" spans="1:26" x14ac:dyDescent="0.25">
      <c r="A1094" t="s">
        <v>156</v>
      </c>
      <c r="B1094">
        <v>2</v>
      </c>
      <c r="C1094" t="s">
        <v>1273</v>
      </c>
      <c r="D1094" t="s">
        <v>5070</v>
      </c>
      <c r="E1094">
        <v>0</v>
      </c>
      <c r="F1094">
        <v>0</v>
      </c>
      <c r="G1094">
        <v>0</v>
      </c>
      <c r="H1094">
        <v>0</v>
      </c>
      <c r="I1094">
        <v>0</v>
      </c>
      <c r="J1094">
        <v>0</v>
      </c>
      <c r="K1094">
        <v>0</v>
      </c>
      <c r="L1094">
        <v>0</v>
      </c>
      <c r="M1094">
        <v>0</v>
      </c>
      <c r="N1094">
        <v>0</v>
      </c>
      <c r="O1094">
        <v>0</v>
      </c>
      <c r="P1094">
        <v>0</v>
      </c>
      <c r="Q1094">
        <v>0</v>
      </c>
      <c r="R1094">
        <v>0</v>
      </c>
      <c r="S1094" t="s">
        <v>7</v>
      </c>
      <c r="T1094" t="s">
        <v>7</v>
      </c>
      <c r="U1094" t="s">
        <v>70</v>
      </c>
      <c r="V1094">
        <v>6</v>
      </c>
      <c r="W1094" t="s">
        <v>4507</v>
      </c>
      <c r="X1094">
        <v>0</v>
      </c>
      <c r="Y1094">
        <v>0</v>
      </c>
      <c r="Z1094">
        <v>0</v>
      </c>
    </row>
    <row r="1095" spans="1:26" x14ac:dyDescent="0.25">
      <c r="A1095" t="s">
        <v>156</v>
      </c>
      <c r="B1095">
        <v>2</v>
      </c>
      <c r="C1095" t="s">
        <v>1274</v>
      </c>
      <c r="D1095" t="s">
        <v>5070</v>
      </c>
      <c r="E1095">
        <v>0</v>
      </c>
      <c r="F1095">
        <v>0</v>
      </c>
      <c r="G1095">
        <v>0</v>
      </c>
      <c r="H1095">
        <v>0</v>
      </c>
      <c r="I1095">
        <v>0</v>
      </c>
      <c r="J1095">
        <v>0</v>
      </c>
      <c r="K1095">
        <v>0</v>
      </c>
      <c r="L1095">
        <v>0</v>
      </c>
      <c r="M1095">
        <v>0</v>
      </c>
      <c r="N1095">
        <v>0</v>
      </c>
      <c r="O1095">
        <v>0</v>
      </c>
      <c r="P1095">
        <v>0</v>
      </c>
      <c r="Q1095">
        <v>0</v>
      </c>
      <c r="R1095">
        <v>0</v>
      </c>
      <c r="S1095" t="s">
        <v>7</v>
      </c>
      <c r="T1095" t="s">
        <v>7</v>
      </c>
      <c r="U1095" t="s">
        <v>70</v>
      </c>
      <c r="V1095">
        <v>6</v>
      </c>
      <c r="W1095" t="s">
        <v>4507</v>
      </c>
      <c r="X1095">
        <v>0</v>
      </c>
      <c r="Y1095">
        <v>0</v>
      </c>
      <c r="Z1095">
        <v>0</v>
      </c>
    </row>
    <row r="1096" spans="1:26" x14ac:dyDescent="0.25">
      <c r="A1096" t="s">
        <v>156</v>
      </c>
      <c r="B1096">
        <v>2</v>
      </c>
      <c r="C1096" t="s">
        <v>1275</v>
      </c>
      <c r="D1096" t="s">
        <v>5070</v>
      </c>
      <c r="E1096">
        <v>0</v>
      </c>
      <c r="F1096">
        <v>0</v>
      </c>
      <c r="G1096">
        <v>0</v>
      </c>
      <c r="H1096">
        <v>0</v>
      </c>
      <c r="I1096">
        <v>0</v>
      </c>
      <c r="J1096">
        <v>0</v>
      </c>
      <c r="K1096">
        <v>0</v>
      </c>
      <c r="L1096">
        <v>0</v>
      </c>
      <c r="M1096">
        <v>0</v>
      </c>
      <c r="N1096">
        <v>0</v>
      </c>
      <c r="O1096">
        <v>0</v>
      </c>
      <c r="P1096">
        <v>0</v>
      </c>
      <c r="Q1096">
        <v>0</v>
      </c>
      <c r="R1096">
        <v>0</v>
      </c>
      <c r="S1096" t="s">
        <v>7</v>
      </c>
      <c r="T1096" t="s">
        <v>7</v>
      </c>
      <c r="U1096" t="s">
        <v>70</v>
      </c>
      <c r="V1096">
        <v>6</v>
      </c>
      <c r="W1096" t="s">
        <v>4507</v>
      </c>
      <c r="X1096">
        <v>0</v>
      </c>
      <c r="Y1096">
        <v>0</v>
      </c>
      <c r="Z1096">
        <v>0</v>
      </c>
    </row>
    <row r="1097" spans="1:26" x14ac:dyDescent="0.25">
      <c r="A1097" t="s">
        <v>156</v>
      </c>
      <c r="B1097">
        <v>2</v>
      </c>
      <c r="C1097" t="s">
        <v>1276</v>
      </c>
      <c r="D1097" t="s">
        <v>5070</v>
      </c>
      <c r="E1097">
        <v>0</v>
      </c>
      <c r="F1097">
        <v>0</v>
      </c>
      <c r="G1097">
        <v>0</v>
      </c>
      <c r="H1097">
        <v>0</v>
      </c>
      <c r="I1097">
        <v>0</v>
      </c>
      <c r="J1097">
        <v>0</v>
      </c>
      <c r="K1097">
        <v>0</v>
      </c>
      <c r="L1097">
        <v>0</v>
      </c>
      <c r="M1097">
        <v>0</v>
      </c>
      <c r="N1097">
        <v>0</v>
      </c>
      <c r="O1097">
        <v>0</v>
      </c>
      <c r="P1097">
        <v>0</v>
      </c>
      <c r="Q1097">
        <v>0</v>
      </c>
      <c r="R1097">
        <v>0</v>
      </c>
      <c r="S1097" t="s">
        <v>7</v>
      </c>
      <c r="T1097" t="s">
        <v>7</v>
      </c>
      <c r="U1097" t="s">
        <v>70</v>
      </c>
      <c r="V1097">
        <v>6</v>
      </c>
      <c r="W1097" t="s">
        <v>4507</v>
      </c>
      <c r="X1097">
        <v>0</v>
      </c>
      <c r="Y1097">
        <v>0</v>
      </c>
      <c r="Z1097">
        <v>0</v>
      </c>
    </row>
    <row r="1098" spans="1:26" x14ac:dyDescent="0.25">
      <c r="A1098" t="s">
        <v>156</v>
      </c>
      <c r="B1098">
        <v>2</v>
      </c>
      <c r="C1098" t="s">
        <v>1277</v>
      </c>
      <c r="D1098" t="s">
        <v>5070</v>
      </c>
      <c r="E1098">
        <v>0</v>
      </c>
      <c r="F1098">
        <v>0</v>
      </c>
      <c r="G1098">
        <v>0</v>
      </c>
      <c r="H1098">
        <v>0</v>
      </c>
      <c r="I1098">
        <v>0</v>
      </c>
      <c r="J1098">
        <v>0</v>
      </c>
      <c r="K1098">
        <v>0</v>
      </c>
      <c r="L1098">
        <v>0</v>
      </c>
      <c r="M1098">
        <v>0</v>
      </c>
      <c r="N1098">
        <v>0</v>
      </c>
      <c r="O1098">
        <v>0</v>
      </c>
      <c r="P1098">
        <v>0</v>
      </c>
      <c r="Q1098">
        <v>0</v>
      </c>
      <c r="R1098">
        <v>0</v>
      </c>
      <c r="S1098" t="s">
        <v>7</v>
      </c>
      <c r="T1098" t="s">
        <v>7</v>
      </c>
      <c r="U1098" t="s">
        <v>70</v>
      </c>
      <c r="V1098">
        <v>6</v>
      </c>
      <c r="W1098" t="s">
        <v>4507</v>
      </c>
      <c r="X1098">
        <v>0</v>
      </c>
      <c r="Y1098">
        <v>0</v>
      </c>
      <c r="Z1098">
        <v>0</v>
      </c>
    </row>
    <row r="1099" spans="1:26" x14ac:dyDescent="0.25">
      <c r="A1099" t="s">
        <v>156</v>
      </c>
      <c r="B1099">
        <v>2</v>
      </c>
      <c r="C1099" t="s">
        <v>1279</v>
      </c>
      <c r="D1099" t="s">
        <v>5070</v>
      </c>
      <c r="E1099">
        <v>0</v>
      </c>
      <c r="F1099">
        <v>0</v>
      </c>
      <c r="G1099">
        <v>10</v>
      </c>
      <c r="H1099">
        <v>0</v>
      </c>
      <c r="I1099">
        <v>0</v>
      </c>
      <c r="J1099">
        <v>10</v>
      </c>
      <c r="K1099">
        <v>0</v>
      </c>
      <c r="L1099">
        <v>0</v>
      </c>
      <c r="M1099">
        <v>0</v>
      </c>
      <c r="N1099">
        <v>0</v>
      </c>
      <c r="O1099">
        <v>0</v>
      </c>
      <c r="P1099">
        <v>0</v>
      </c>
      <c r="Q1099">
        <v>1</v>
      </c>
      <c r="R1099">
        <v>1.3163199999999999</v>
      </c>
      <c r="S1099" t="s">
        <v>5</v>
      </c>
      <c r="T1099" t="s">
        <v>78</v>
      </c>
      <c r="U1099" t="s">
        <v>70</v>
      </c>
      <c r="V1099">
        <v>5</v>
      </c>
      <c r="W1099" t="s">
        <v>4507</v>
      </c>
      <c r="X1099">
        <v>0.263264</v>
      </c>
      <c r="Y1099">
        <v>0</v>
      </c>
      <c r="Z1099">
        <v>1.3163199999999999</v>
      </c>
    </row>
    <row r="1100" spans="1:26" x14ac:dyDescent="0.25">
      <c r="A1100" t="s">
        <v>156</v>
      </c>
      <c r="B1100">
        <v>2</v>
      </c>
      <c r="C1100" t="s">
        <v>1280</v>
      </c>
      <c r="D1100" t="s">
        <v>5070</v>
      </c>
      <c r="E1100">
        <v>0</v>
      </c>
      <c r="F1100">
        <v>0</v>
      </c>
      <c r="G1100">
        <v>0</v>
      </c>
      <c r="H1100">
        <v>0</v>
      </c>
      <c r="I1100">
        <v>0</v>
      </c>
      <c r="J1100">
        <v>0</v>
      </c>
      <c r="K1100">
        <v>0</v>
      </c>
      <c r="L1100">
        <v>0</v>
      </c>
      <c r="M1100">
        <v>0</v>
      </c>
      <c r="N1100">
        <v>0</v>
      </c>
      <c r="O1100">
        <v>0</v>
      </c>
      <c r="P1100">
        <v>0</v>
      </c>
      <c r="Q1100">
        <v>0</v>
      </c>
      <c r="R1100">
        <v>0</v>
      </c>
      <c r="S1100" t="s">
        <v>7</v>
      </c>
      <c r="T1100" t="s">
        <v>7</v>
      </c>
      <c r="U1100" t="s">
        <v>70</v>
      </c>
      <c r="V1100">
        <v>6</v>
      </c>
      <c r="W1100" t="s">
        <v>4507</v>
      </c>
      <c r="X1100">
        <v>0</v>
      </c>
      <c r="Y1100">
        <v>0</v>
      </c>
      <c r="Z1100">
        <v>0</v>
      </c>
    </row>
    <row r="1101" spans="1:26" x14ac:dyDescent="0.25">
      <c r="A1101" t="s">
        <v>156</v>
      </c>
      <c r="B1101">
        <v>2</v>
      </c>
      <c r="C1101" t="s">
        <v>1281</v>
      </c>
      <c r="D1101" t="s">
        <v>5070</v>
      </c>
      <c r="E1101">
        <v>0</v>
      </c>
      <c r="F1101">
        <v>0</v>
      </c>
      <c r="G1101">
        <v>0</v>
      </c>
      <c r="H1101">
        <v>0</v>
      </c>
      <c r="I1101">
        <v>0</v>
      </c>
      <c r="J1101">
        <v>0</v>
      </c>
      <c r="K1101">
        <v>0</v>
      </c>
      <c r="L1101">
        <v>0</v>
      </c>
      <c r="M1101">
        <v>0</v>
      </c>
      <c r="N1101">
        <v>0</v>
      </c>
      <c r="O1101">
        <v>0</v>
      </c>
      <c r="P1101">
        <v>0</v>
      </c>
      <c r="Q1101">
        <v>0</v>
      </c>
      <c r="R1101">
        <v>0</v>
      </c>
      <c r="S1101" t="s">
        <v>7</v>
      </c>
      <c r="T1101" t="s">
        <v>7</v>
      </c>
      <c r="U1101" t="s">
        <v>70</v>
      </c>
      <c r="V1101">
        <v>6</v>
      </c>
      <c r="W1101" t="s">
        <v>4507</v>
      </c>
      <c r="X1101">
        <v>0</v>
      </c>
      <c r="Y1101">
        <v>0</v>
      </c>
      <c r="Z1101">
        <v>0</v>
      </c>
    </row>
    <row r="1102" spans="1:26" x14ac:dyDescent="0.25">
      <c r="A1102" t="s">
        <v>156</v>
      </c>
      <c r="B1102">
        <v>2</v>
      </c>
      <c r="C1102" t="s">
        <v>1282</v>
      </c>
      <c r="D1102" t="s">
        <v>5070</v>
      </c>
      <c r="E1102">
        <v>0</v>
      </c>
      <c r="F1102">
        <v>0</v>
      </c>
      <c r="G1102">
        <v>0</v>
      </c>
      <c r="H1102">
        <v>0</v>
      </c>
      <c r="I1102">
        <v>0</v>
      </c>
      <c r="J1102">
        <v>0</v>
      </c>
      <c r="K1102">
        <v>0</v>
      </c>
      <c r="L1102">
        <v>0</v>
      </c>
      <c r="M1102">
        <v>0</v>
      </c>
      <c r="N1102">
        <v>0</v>
      </c>
      <c r="O1102">
        <v>0</v>
      </c>
      <c r="P1102">
        <v>0</v>
      </c>
      <c r="Q1102">
        <v>0</v>
      </c>
      <c r="R1102">
        <v>0</v>
      </c>
      <c r="S1102" t="s">
        <v>7</v>
      </c>
      <c r="T1102" t="s">
        <v>7</v>
      </c>
      <c r="U1102" t="s">
        <v>70</v>
      </c>
      <c r="V1102">
        <v>6</v>
      </c>
      <c r="W1102" t="s">
        <v>4507</v>
      </c>
      <c r="X1102">
        <v>0</v>
      </c>
      <c r="Y1102">
        <v>0</v>
      </c>
      <c r="Z1102">
        <v>0</v>
      </c>
    </row>
    <row r="1103" spans="1:26" x14ac:dyDescent="0.25">
      <c r="A1103" t="s">
        <v>156</v>
      </c>
      <c r="B1103">
        <v>2</v>
      </c>
      <c r="C1103" t="s">
        <v>1283</v>
      </c>
      <c r="D1103" t="s">
        <v>5070</v>
      </c>
      <c r="E1103">
        <v>0</v>
      </c>
      <c r="F1103">
        <v>0</v>
      </c>
      <c r="G1103">
        <v>0</v>
      </c>
      <c r="H1103">
        <v>0</v>
      </c>
      <c r="I1103">
        <v>0</v>
      </c>
      <c r="J1103">
        <v>0</v>
      </c>
      <c r="K1103">
        <v>0</v>
      </c>
      <c r="L1103">
        <v>0</v>
      </c>
      <c r="M1103">
        <v>0</v>
      </c>
      <c r="N1103">
        <v>0</v>
      </c>
      <c r="O1103">
        <v>0</v>
      </c>
      <c r="P1103">
        <v>0</v>
      </c>
      <c r="Q1103">
        <v>0</v>
      </c>
      <c r="R1103">
        <v>0</v>
      </c>
      <c r="S1103" t="s">
        <v>7</v>
      </c>
      <c r="T1103" t="s">
        <v>7</v>
      </c>
      <c r="U1103" t="s">
        <v>70</v>
      </c>
      <c r="V1103">
        <v>6</v>
      </c>
      <c r="W1103" t="s">
        <v>4507</v>
      </c>
      <c r="X1103">
        <v>0</v>
      </c>
      <c r="Y1103">
        <v>0</v>
      </c>
      <c r="Z1103">
        <v>0</v>
      </c>
    </row>
    <row r="1104" spans="1:26" x14ac:dyDescent="0.25">
      <c r="A1104" t="s">
        <v>156</v>
      </c>
      <c r="B1104">
        <v>2</v>
      </c>
      <c r="C1104" t="s">
        <v>1284</v>
      </c>
      <c r="D1104" t="s">
        <v>5070</v>
      </c>
      <c r="E1104">
        <v>0</v>
      </c>
      <c r="F1104">
        <v>0</v>
      </c>
      <c r="G1104">
        <v>0</v>
      </c>
      <c r="H1104">
        <v>0</v>
      </c>
      <c r="I1104">
        <v>0</v>
      </c>
      <c r="J1104">
        <v>0</v>
      </c>
      <c r="K1104">
        <v>0</v>
      </c>
      <c r="L1104">
        <v>0</v>
      </c>
      <c r="M1104">
        <v>0</v>
      </c>
      <c r="N1104">
        <v>0</v>
      </c>
      <c r="O1104">
        <v>0</v>
      </c>
      <c r="P1104">
        <v>0</v>
      </c>
      <c r="Q1104">
        <v>0</v>
      </c>
      <c r="R1104">
        <v>0</v>
      </c>
      <c r="S1104" t="s">
        <v>7</v>
      </c>
      <c r="T1104" t="s">
        <v>7</v>
      </c>
      <c r="U1104" t="s">
        <v>70</v>
      </c>
      <c r="V1104">
        <v>6</v>
      </c>
      <c r="W1104" t="s">
        <v>4507</v>
      </c>
      <c r="X1104">
        <v>0</v>
      </c>
      <c r="Y1104">
        <v>0</v>
      </c>
      <c r="Z1104">
        <v>0</v>
      </c>
    </row>
    <row r="1105" spans="1:26" x14ac:dyDescent="0.25">
      <c r="A1105" t="s">
        <v>156</v>
      </c>
      <c r="B1105">
        <v>2</v>
      </c>
      <c r="C1105" t="s">
        <v>1285</v>
      </c>
      <c r="D1105" t="s">
        <v>5070</v>
      </c>
      <c r="E1105">
        <v>0</v>
      </c>
      <c r="F1105">
        <v>0</v>
      </c>
      <c r="G1105">
        <v>0</v>
      </c>
      <c r="H1105">
        <v>0</v>
      </c>
      <c r="I1105">
        <v>0</v>
      </c>
      <c r="J1105">
        <v>0</v>
      </c>
      <c r="K1105">
        <v>0</v>
      </c>
      <c r="L1105">
        <v>0</v>
      </c>
      <c r="M1105">
        <v>0</v>
      </c>
      <c r="N1105">
        <v>0</v>
      </c>
      <c r="O1105">
        <v>0</v>
      </c>
      <c r="P1105">
        <v>0</v>
      </c>
      <c r="Q1105">
        <v>0</v>
      </c>
      <c r="R1105">
        <v>0</v>
      </c>
      <c r="S1105" t="s">
        <v>6</v>
      </c>
      <c r="T1105" t="s">
        <v>2676</v>
      </c>
      <c r="U1105" t="s">
        <v>100</v>
      </c>
      <c r="V1105">
        <v>15</v>
      </c>
      <c r="W1105" t="s">
        <v>4508</v>
      </c>
      <c r="X1105">
        <v>0</v>
      </c>
      <c r="Y1105">
        <v>0</v>
      </c>
      <c r="Z1105">
        <v>0</v>
      </c>
    </row>
    <row r="1106" spans="1:26" x14ac:dyDescent="0.25">
      <c r="A1106" t="s">
        <v>156</v>
      </c>
      <c r="B1106">
        <v>2</v>
      </c>
      <c r="C1106" t="s">
        <v>1286</v>
      </c>
      <c r="D1106" t="s">
        <v>5070</v>
      </c>
      <c r="E1106">
        <v>0</v>
      </c>
      <c r="F1106">
        <v>0</v>
      </c>
      <c r="G1106">
        <v>0</v>
      </c>
      <c r="H1106">
        <v>0</v>
      </c>
      <c r="I1106">
        <v>0</v>
      </c>
      <c r="J1106">
        <v>0</v>
      </c>
      <c r="K1106">
        <v>0</v>
      </c>
      <c r="L1106">
        <v>0</v>
      </c>
      <c r="M1106">
        <v>0</v>
      </c>
      <c r="N1106">
        <v>0</v>
      </c>
      <c r="O1106">
        <v>0</v>
      </c>
      <c r="P1106">
        <v>0</v>
      </c>
      <c r="Q1106">
        <v>0</v>
      </c>
      <c r="R1106">
        <v>0</v>
      </c>
      <c r="S1106" t="s">
        <v>6</v>
      </c>
      <c r="T1106" t="s">
        <v>2676</v>
      </c>
      <c r="U1106" t="s">
        <v>100</v>
      </c>
      <c r="V1106">
        <v>15</v>
      </c>
      <c r="W1106" t="s">
        <v>4508</v>
      </c>
      <c r="X1106">
        <v>0</v>
      </c>
      <c r="Y1106">
        <v>0</v>
      </c>
      <c r="Z1106">
        <v>0</v>
      </c>
    </row>
    <row r="1107" spans="1:26" x14ac:dyDescent="0.25">
      <c r="A1107" t="s">
        <v>156</v>
      </c>
      <c r="B1107">
        <v>2</v>
      </c>
      <c r="C1107" t="s">
        <v>1288</v>
      </c>
      <c r="D1107" t="s">
        <v>5070</v>
      </c>
      <c r="E1107">
        <v>0</v>
      </c>
      <c r="F1107">
        <v>0</v>
      </c>
      <c r="G1107">
        <v>0</v>
      </c>
      <c r="H1107">
        <v>0</v>
      </c>
      <c r="I1107">
        <v>0</v>
      </c>
      <c r="J1107">
        <v>0</v>
      </c>
      <c r="K1107">
        <v>0</v>
      </c>
      <c r="L1107">
        <v>0</v>
      </c>
      <c r="M1107">
        <v>0</v>
      </c>
      <c r="N1107">
        <v>0</v>
      </c>
      <c r="O1107">
        <v>0</v>
      </c>
      <c r="P1107">
        <v>0</v>
      </c>
      <c r="Q1107">
        <v>0</v>
      </c>
      <c r="R1107">
        <v>0</v>
      </c>
      <c r="S1107" t="s">
        <v>6</v>
      </c>
      <c r="T1107" t="s">
        <v>2676</v>
      </c>
      <c r="U1107" t="s">
        <v>100</v>
      </c>
      <c r="V1107">
        <v>15</v>
      </c>
      <c r="W1107" t="s">
        <v>4508</v>
      </c>
      <c r="X1107">
        <v>0</v>
      </c>
      <c r="Y1107">
        <v>0</v>
      </c>
      <c r="Z1107">
        <v>0</v>
      </c>
    </row>
    <row r="1108" spans="1:26" x14ac:dyDescent="0.25">
      <c r="A1108" t="s">
        <v>156</v>
      </c>
      <c r="B1108">
        <v>2</v>
      </c>
      <c r="C1108" t="s">
        <v>1289</v>
      </c>
      <c r="D1108" t="s">
        <v>5070</v>
      </c>
      <c r="E1108">
        <v>0</v>
      </c>
      <c r="F1108">
        <v>0</v>
      </c>
      <c r="G1108">
        <v>0</v>
      </c>
      <c r="H1108">
        <v>0</v>
      </c>
      <c r="I1108">
        <v>0</v>
      </c>
      <c r="J1108">
        <v>0</v>
      </c>
      <c r="K1108">
        <v>0</v>
      </c>
      <c r="L1108">
        <v>0</v>
      </c>
      <c r="M1108">
        <v>0</v>
      </c>
      <c r="N1108">
        <v>0</v>
      </c>
      <c r="O1108">
        <v>0</v>
      </c>
      <c r="P1108">
        <v>0</v>
      </c>
      <c r="Q1108">
        <v>0</v>
      </c>
      <c r="R1108">
        <v>0</v>
      </c>
      <c r="S1108" t="s">
        <v>6</v>
      </c>
      <c r="T1108" t="s">
        <v>2676</v>
      </c>
      <c r="U1108" t="s">
        <v>100</v>
      </c>
      <c r="V1108">
        <v>15</v>
      </c>
      <c r="W1108" t="s">
        <v>4508</v>
      </c>
      <c r="X1108">
        <v>0</v>
      </c>
      <c r="Y1108">
        <v>0</v>
      </c>
      <c r="Z1108">
        <v>0</v>
      </c>
    </row>
    <row r="1109" spans="1:26" x14ac:dyDescent="0.25">
      <c r="A1109" t="s">
        <v>156</v>
      </c>
      <c r="B1109">
        <v>2</v>
      </c>
      <c r="C1109" t="s">
        <v>1290</v>
      </c>
      <c r="D1109" t="s">
        <v>5070</v>
      </c>
      <c r="E1109">
        <v>0</v>
      </c>
      <c r="F1109">
        <v>0</v>
      </c>
      <c r="G1109">
        <v>0</v>
      </c>
      <c r="H1109">
        <v>0</v>
      </c>
      <c r="I1109">
        <v>0</v>
      </c>
      <c r="J1109">
        <v>0</v>
      </c>
      <c r="K1109">
        <v>0</v>
      </c>
      <c r="L1109">
        <v>0</v>
      </c>
      <c r="M1109">
        <v>0</v>
      </c>
      <c r="N1109">
        <v>0</v>
      </c>
      <c r="O1109">
        <v>0</v>
      </c>
      <c r="P1109">
        <v>0</v>
      </c>
      <c r="Q1109">
        <v>0</v>
      </c>
      <c r="R1109">
        <v>0</v>
      </c>
      <c r="S1109" t="s">
        <v>10</v>
      </c>
      <c r="T1109" t="s">
        <v>10</v>
      </c>
      <c r="U1109" t="s">
        <v>92</v>
      </c>
      <c r="V1109">
        <v>0</v>
      </c>
      <c r="W1109" t="s">
        <v>4508</v>
      </c>
      <c r="X1109">
        <v>0</v>
      </c>
      <c r="Y1109">
        <v>0</v>
      </c>
      <c r="Z1109">
        <v>0</v>
      </c>
    </row>
    <row r="1110" spans="1:26" x14ac:dyDescent="0.25">
      <c r="A1110" t="s">
        <v>156</v>
      </c>
      <c r="B1110">
        <v>2</v>
      </c>
      <c r="C1110" t="s">
        <v>1291</v>
      </c>
      <c r="D1110" t="s">
        <v>5070</v>
      </c>
      <c r="E1110">
        <v>0</v>
      </c>
      <c r="F1110">
        <v>0</v>
      </c>
      <c r="G1110">
        <v>0</v>
      </c>
      <c r="H1110">
        <v>0</v>
      </c>
      <c r="I1110">
        <v>0</v>
      </c>
      <c r="J1110">
        <v>0</v>
      </c>
      <c r="K1110">
        <v>0</v>
      </c>
      <c r="L1110">
        <v>0</v>
      </c>
      <c r="M1110">
        <v>0</v>
      </c>
      <c r="N1110">
        <v>0</v>
      </c>
      <c r="O1110">
        <v>0</v>
      </c>
      <c r="P1110">
        <v>0</v>
      </c>
      <c r="Q1110">
        <v>0</v>
      </c>
      <c r="R1110">
        <v>0</v>
      </c>
      <c r="S1110" t="s">
        <v>10</v>
      </c>
      <c r="T1110" t="s">
        <v>10</v>
      </c>
      <c r="U1110" t="s">
        <v>92</v>
      </c>
      <c r="V1110">
        <v>0</v>
      </c>
      <c r="W1110" t="s">
        <v>4508</v>
      </c>
      <c r="X1110">
        <v>0</v>
      </c>
      <c r="Y1110">
        <v>0</v>
      </c>
      <c r="Z1110">
        <v>0</v>
      </c>
    </row>
    <row r="1111" spans="1:26" x14ac:dyDescent="0.25">
      <c r="A1111" t="s">
        <v>156</v>
      </c>
      <c r="B1111">
        <v>2</v>
      </c>
      <c r="C1111" t="s">
        <v>1292</v>
      </c>
      <c r="D1111" t="s">
        <v>5070</v>
      </c>
      <c r="E1111">
        <v>0</v>
      </c>
      <c r="F1111">
        <v>0</v>
      </c>
      <c r="G1111">
        <v>0</v>
      </c>
      <c r="H1111">
        <v>0</v>
      </c>
      <c r="I1111">
        <v>0</v>
      </c>
      <c r="J1111">
        <v>0</v>
      </c>
      <c r="K1111">
        <v>0</v>
      </c>
      <c r="L1111">
        <v>0</v>
      </c>
      <c r="M1111">
        <v>0</v>
      </c>
      <c r="N1111">
        <v>0</v>
      </c>
      <c r="O1111">
        <v>0</v>
      </c>
      <c r="P1111">
        <v>0</v>
      </c>
      <c r="Q1111">
        <v>0</v>
      </c>
      <c r="R1111">
        <v>0</v>
      </c>
      <c r="S1111" t="s">
        <v>10</v>
      </c>
      <c r="T1111" t="s">
        <v>10</v>
      </c>
      <c r="U1111" t="s">
        <v>92</v>
      </c>
      <c r="V1111">
        <v>0</v>
      </c>
      <c r="W1111" t="s">
        <v>4508</v>
      </c>
      <c r="X1111">
        <v>0</v>
      </c>
      <c r="Y1111">
        <v>0</v>
      </c>
      <c r="Z1111">
        <v>0</v>
      </c>
    </row>
    <row r="1112" spans="1:26" x14ac:dyDescent="0.25">
      <c r="A1112" t="s">
        <v>156</v>
      </c>
      <c r="B1112">
        <v>2</v>
      </c>
      <c r="C1112" t="s">
        <v>1293</v>
      </c>
      <c r="D1112" t="s">
        <v>5070</v>
      </c>
      <c r="E1112">
        <v>0</v>
      </c>
      <c r="F1112">
        <v>0</v>
      </c>
      <c r="G1112">
        <v>0</v>
      </c>
      <c r="H1112">
        <v>0</v>
      </c>
      <c r="I1112">
        <v>0</v>
      </c>
      <c r="J1112">
        <v>0</v>
      </c>
      <c r="K1112">
        <v>0</v>
      </c>
      <c r="L1112">
        <v>0</v>
      </c>
      <c r="M1112">
        <v>0</v>
      </c>
      <c r="N1112">
        <v>0</v>
      </c>
      <c r="O1112">
        <v>0</v>
      </c>
      <c r="P1112">
        <v>0</v>
      </c>
      <c r="Q1112">
        <v>0</v>
      </c>
      <c r="R1112">
        <v>0</v>
      </c>
      <c r="S1112" t="s">
        <v>10</v>
      </c>
      <c r="T1112" t="s">
        <v>10</v>
      </c>
      <c r="U1112" t="s">
        <v>92</v>
      </c>
      <c r="V1112">
        <v>0</v>
      </c>
      <c r="W1112" t="s">
        <v>4508</v>
      </c>
      <c r="X1112">
        <v>0</v>
      </c>
      <c r="Y1112">
        <v>0</v>
      </c>
      <c r="Z1112">
        <v>0</v>
      </c>
    </row>
    <row r="1113" spans="1:26" x14ac:dyDescent="0.25">
      <c r="A1113" t="s">
        <v>156</v>
      </c>
      <c r="B1113">
        <v>2</v>
      </c>
      <c r="C1113" t="s">
        <v>1294</v>
      </c>
      <c r="D1113" t="s">
        <v>5070</v>
      </c>
      <c r="E1113">
        <v>0</v>
      </c>
      <c r="F1113">
        <v>0</v>
      </c>
      <c r="G1113">
        <v>0</v>
      </c>
      <c r="H1113">
        <v>0</v>
      </c>
      <c r="I1113">
        <v>0</v>
      </c>
      <c r="J1113">
        <v>0</v>
      </c>
      <c r="K1113">
        <v>0</v>
      </c>
      <c r="L1113">
        <v>0</v>
      </c>
      <c r="M1113">
        <v>0</v>
      </c>
      <c r="N1113">
        <v>0</v>
      </c>
      <c r="O1113">
        <v>0</v>
      </c>
      <c r="P1113">
        <v>0</v>
      </c>
      <c r="Q1113">
        <v>0</v>
      </c>
      <c r="R1113">
        <v>0</v>
      </c>
      <c r="S1113" t="s">
        <v>10</v>
      </c>
      <c r="T1113" t="s">
        <v>10</v>
      </c>
      <c r="U1113" t="s">
        <v>92</v>
      </c>
      <c r="V1113">
        <v>0</v>
      </c>
      <c r="W1113" t="s">
        <v>4508</v>
      </c>
      <c r="X1113">
        <v>0</v>
      </c>
      <c r="Y1113">
        <v>0</v>
      </c>
      <c r="Z1113">
        <v>0</v>
      </c>
    </row>
    <row r="1114" spans="1:26" x14ac:dyDescent="0.25">
      <c r="A1114" t="s">
        <v>156</v>
      </c>
      <c r="B1114">
        <v>2</v>
      </c>
      <c r="C1114" t="s">
        <v>1295</v>
      </c>
      <c r="D1114" t="s">
        <v>5070</v>
      </c>
      <c r="E1114">
        <v>0</v>
      </c>
      <c r="F1114">
        <v>0</v>
      </c>
      <c r="G1114">
        <v>0</v>
      </c>
      <c r="H1114">
        <v>0</v>
      </c>
      <c r="I1114">
        <v>0</v>
      </c>
      <c r="J1114">
        <v>0</v>
      </c>
      <c r="K1114">
        <v>0</v>
      </c>
      <c r="L1114">
        <v>0</v>
      </c>
      <c r="M1114">
        <v>0</v>
      </c>
      <c r="N1114">
        <v>0</v>
      </c>
      <c r="O1114">
        <v>0</v>
      </c>
      <c r="P1114">
        <v>0</v>
      </c>
      <c r="Q1114">
        <v>0</v>
      </c>
      <c r="R1114">
        <v>0</v>
      </c>
      <c r="S1114" t="s">
        <v>10</v>
      </c>
      <c r="T1114" t="s">
        <v>10</v>
      </c>
      <c r="U1114" t="s">
        <v>92</v>
      </c>
      <c r="V1114">
        <v>0</v>
      </c>
      <c r="W1114" t="s">
        <v>4508</v>
      </c>
      <c r="X1114">
        <v>0</v>
      </c>
      <c r="Y1114">
        <v>0</v>
      </c>
      <c r="Z1114">
        <v>0</v>
      </c>
    </row>
    <row r="1115" spans="1:26" x14ac:dyDescent="0.25">
      <c r="A1115" t="s">
        <v>156</v>
      </c>
      <c r="B1115">
        <v>2</v>
      </c>
      <c r="C1115" t="s">
        <v>1296</v>
      </c>
      <c r="D1115" t="s">
        <v>5070</v>
      </c>
      <c r="E1115">
        <v>0</v>
      </c>
      <c r="F1115">
        <v>0</v>
      </c>
      <c r="G1115">
        <v>0</v>
      </c>
      <c r="H1115">
        <v>0</v>
      </c>
      <c r="I1115">
        <v>0</v>
      </c>
      <c r="J1115">
        <v>0</v>
      </c>
      <c r="K1115">
        <v>0</v>
      </c>
      <c r="L1115">
        <v>0</v>
      </c>
      <c r="M1115">
        <v>0</v>
      </c>
      <c r="N1115">
        <v>0</v>
      </c>
      <c r="O1115">
        <v>0</v>
      </c>
      <c r="P1115">
        <v>0</v>
      </c>
      <c r="Q1115">
        <v>0</v>
      </c>
      <c r="R1115">
        <v>0</v>
      </c>
      <c r="S1115" t="s">
        <v>10</v>
      </c>
      <c r="T1115" t="s">
        <v>10</v>
      </c>
      <c r="U1115" t="s">
        <v>92</v>
      </c>
      <c r="V1115">
        <v>0</v>
      </c>
      <c r="W1115" t="s">
        <v>4508</v>
      </c>
      <c r="X1115">
        <v>0</v>
      </c>
      <c r="Y1115">
        <v>0</v>
      </c>
      <c r="Z1115">
        <v>0</v>
      </c>
    </row>
    <row r="1116" spans="1:26" x14ac:dyDescent="0.25">
      <c r="A1116" t="s">
        <v>156</v>
      </c>
      <c r="B1116">
        <v>2</v>
      </c>
      <c r="C1116" t="s">
        <v>1297</v>
      </c>
      <c r="D1116" t="s">
        <v>5070</v>
      </c>
      <c r="E1116">
        <v>0</v>
      </c>
      <c r="F1116">
        <v>0</v>
      </c>
      <c r="G1116">
        <v>0</v>
      </c>
      <c r="H1116">
        <v>0</v>
      </c>
      <c r="I1116">
        <v>0</v>
      </c>
      <c r="J1116">
        <v>0</v>
      </c>
      <c r="K1116">
        <v>0</v>
      </c>
      <c r="L1116">
        <v>0</v>
      </c>
      <c r="M1116">
        <v>0</v>
      </c>
      <c r="N1116">
        <v>0</v>
      </c>
      <c r="O1116">
        <v>0</v>
      </c>
      <c r="P1116">
        <v>0</v>
      </c>
      <c r="Q1116">
        <v>0</v>
      </c>
      <c r="R1116">
        <v>0</v>
      </c>
      <c r="S1116" t="s">
        <v>7</v>
      </c>
      <c r="T1116" t="s">
        <v>7</v>
      </c>
      <c r="U1116" t="s">
        <v>70</v>
      </c>
      <c r="V1116">
        <v>11.5</v>
      </c>
      <c r="W1116" t="s">
        <v>4509</v>
      </c>
      <c r="X1116">
        <v>0</v>
      </c>
      <c r="Y1116">
        <v>11.071999999999999</v>
      </c>
      <c r="Z1116">
        <v>11.071999999999999</v>
      </c>
    </row>
    <row r="1117" spans="1:26" x14ac:dyDescent="0.25">
      <c r="A1117" t="s">
        <v>156</v>
      </c>
      <c r="B1117">
        <v>2</v>
      </c>
      <c r="C1117" t="s">
        <v>1299</v>
      </c>
      <c r="D1117" t="s">
        <v>5070</v>
      </c>
      <c r="E1117">
        <v>0</v>
      </c>
      <c r="F1117">
        <v>0</v>
      </c>
      <c r="G1117">
        <v>0</v>
      </c>
      <c r="H1117">
        <v>0</v>
      </c>
      <c r="I1117">
        <v>0</v>
      </c>
      <c r="J1117">
        <v>0</v>
      </c>
      <c r="K1117">
        <v>0</v>
      </c>
      <c r="L1117">
        <v>0</v>
      </c>
      <c r="M1117">
        <v>0</v>
      </c>
      <c r="N1117">
        <v>0</v>
      </c>
      <c r="O1117">
        <v>0</v>
      </c>
      <c r="P1117">
        <v>0</v>
      </c>
      <c r="Q1117">
        <v>0</v>
      </c>
      <c r="R1117">
        <v>0</v>
      </c>
      <c r="S1117" t="s">
        <v>7</v>
      </c>
      <c r="T1117" t="s">
        <v>7</v>
      </c>
      <c r="U1117" t="s">
        <v>70</v>
      </c>
      <c r="V1117">
        <v>9</v>
      </c>
      <c r="W1117" t="s">
        <v>4509</v>
      </c>
      <c r="X1117">
        <v>0</v>
      </c>
      <c r="Y1117">
        <v>8.7379999999999995</v>
      </c>
      <c r="Z1117">
        <v>8.7379999999999995</v>
      </c>
    </row>
    <row r="1118" spans="1:26" x14ac:dyDescent="0.25">
      <c r="A1118" t="s">
        <v>156</v>
      </c>
      <c r="B1118">
        <v>2</v>
      </c>
      <c r="C1118" t="s">
        <v>1300</v>
      </c>
      <c r="D1118" t="s">
        <v>5070</v>
      </c>
      <c r="E1118">
        <v>0</v>
      </c>
      <c r="F1118">
        <v>0</v>
      </c>
      <c r="G1118">
        <v>0</v>
      </c>
      <c r="H1118">
        <v>0</v>
      </c>
      <c r="I1118">
        <v>0</v>
      </c>
      <c r="J1118">
        <v>0</v>
      </c>
      <c r="K1118">
        <v>0</v>
      </c>
      <c r="L1118">
        <v>0</v>
      </c>
      <c r="M1118">
        <v>0</v>
      </c>
      <c r="N1118">
        <v>0</v>
      </c>
      <c r="O1118">
        <v>0</v>
      </c>
      <c r="P1118">
        <v>0</v>
      </c>
      <c r="Q1118">
        <v>0</v>
      </c>
      <c r="R1118">
        <v>0</v>
      </c>
      <c r="S1118" t="s">
        <v>7</v>
      </c>
      <c r="T1118" t="s">
        <v>7</v>
      </c>
      <c r="U1118" t="s">
        <v>70</v>
      </c>
      <c r="V1118">
        <v>9</v>
      </c>
      <c r="W1118" t="s">
        <v>4509</v>
      </c>
      <c r="X1118">
        <v>0</v>
      </c>
      <c r="Y1118">
        <v>7.2290000000000001</v>
      </c>
      <c r="Z1118">
        <v>7.2290000000000001</v>
      </c>
    </row>
    <row r="1119" spans="1:26" x14ac:dyDescent="0.25">
      <c r="A1119" t="s">
        <v>156</v>
      </c>
      <c r="B1119">
        <v>2</v>
      </c>
      <c r="C1119" t="s">
        <v>1301</v>
      </c>
      <c r="D1119" t="s">
        <v>5070</v>
      </c>
      <c r="E1119">
        <v>0</v>
      </c>
      <c r="F1119">
        <v>0</v>
      </c>
      <c r="G1119">
        <v>0</v>
      </c>
      <c r="H1119">
        <v>0</v>
      </c>
      <c r="I1119">
        <v>0</v>
      </c>
      <c r="J1119">
        <v>0</v>
      </c>
      <c r="K1119">
        <v>0</v>
      </c>
      <c r="L1119">
        <v>0</v>
      </c>
      <c r="M1119">
        <v>0</v>
      </c>
      <c r="N1119">
        <v>0</v>
      </c>
      <c r="O1119">
        <v>0</v>
      </c>
      <c r="P1119">
        <v>0</v>
      </c>
      <c r="Q1119">
        <v>0</v>
      </c>
      <c r="R1119">
        <v>0</v>
      </c>
      <c r="S1119" t="s">
        <v>7</v>
      </c>
      <c r="T1119" t="s">
        <v>7</v>
      </c>
      <c r="U1119" t="s">
        <v>70</v>
      </c>
      <c r="V1119">
        <v>9</v>
      </c>
      <c r="W1119" t="s">
        <v>4509</v>
      </c>
      <c r="X1119">
        <v>0</v>
      </c>
      <c r="Y1119">
        <v>8.5280000000000005</v>
      </c>
      <c r="Z1119">
        <v>8.5280000000000005</v>
      </c>
    </row>
    <row r="1120" spans="1:26" x14ac:dyDescent="0.25">
      <c r="A1120" t="s">
        <v>156</v>
      </c>
      <c r="B1120">
        <v>2</v>
      </c>
      <c r="C1120" t="s">
        <v>1302</v>
      </c>
      <c r="D1120" t="s">
        <v>5070</v>
      </c>
      <c r="E1120">
        <v>0</v>
      </c>
      <c r="F1120">
        <v>0</v>
      </c>
      <c r="G1120">
        <v>0</v>
      </c>
      <c r="H1120">
        <v>0</v>
      </c>
      <c r="I1120">
        <v>0</v>
      </c>
      <c r="J1120">
        <v>0</v>
      </c>
      <c r="K1120">
        <v>0</v>
      </c>
      <c r="L1120">
        <v>0</v>
      </c>
      <c r="M1120">
        <v>0</v>
      </c>
      <c r="N1120">
        <v>0</v>
      </c>
      <c r="O1120">
        <v>0</v>
      </c>
      <c r="P1120">
        <v>0</v>
      </c>
      <c r="Q1120">
        <v>0</v>
      </c>
      <c r="R1120">
        <v>0</v>
      </c>
      <c r="S1120" t="s">
        <v>7</v>
      </c>
      <c r="T1120" t="s">
        <v>7</v>
      </c>
      <c r="U1120" t="s">
        <v>70</v>
      </c>
      <c r="V1120">
        <v>9</v>
      </c>
      <c r="W1120" t="s">
        <v>4509</v>
      </c>
      <c r="X1120">
        <v>0</v>
      </c>
      <c r="Y1120">
        <v>8.9719999999999995</v>
      </c>
      <c r="Z1120">
        <v>8.9719999999999995</v>
      </c>
    </row>
    <row r="1121" spans="1:26" x14ac:dyDescent="0.25">
      <c r="A1121" t="s">
        <v>156</v>
      </c>
      <c r="B1121">
        <v>2</v>
      </c>
      <c r="C1121" t="s">
        <v>1303</v>
      </c>
      <c r="D1121" t="s">
        <v>5070</v>
      </c>
      <c r="E1121">
        <v>18</v>
      </c>
      <c r="F1121">
        <v>33</v>
      </c>
      <c r="G1121">
        <v>18</v>
      </c>
      <c r="H1121">
        <v>18</v>
      </c>
      <c r="I1121">
        <v>34</v>
      </c>
      <c r="J1121">
        <v>19</v>
      </c>
      <c r="K1121">
        <v>0</v>
      </c>
      <c r="L1121">
        <v>0</v>
      </c>
      <c r="M1121">
        <v>0</v>
      </c>
      <c r="N1121">
        <v>0</v>
      </c>
      <c r="O1121">
        <v>0</v>
      </c>
      <c r="P1121">
        <v>0</v>
      </c>
      <c r="Q1121">
        <v>2.333333333333333</v>
      </c>
      <c r="R1121">
        <v>3.0714133333333331</v>
      </c>
      <c r="S1121" t="s">
        <v>5</v>
      </c>
      <c r="T1121" t="s">
        <v>78</v>
      </c>
      <c r="U1121" t="s">
        <v>70</v>
      </c>
      <c r="V1121">
        <v>5</v>
      </c>
      <c r="W1121" t="s">
        <v>4509</v>
      </c>
      <c r="X1121">
        <v>0.61428266666666664</v>
      </c>
      <c r="Y1121">
        <v>0</v>
      </c>
      <c r="Z1121">
        <v>3.0714133333333331</v>
      </c>
    </row>
    <row r="1122" spans="1:26" x14ac:dyDescent="0.25">
      <c r="A1122" t="s">
        <v>156</v>
      </c>
      <c r="B1122">
        <v>2</v>
      </c>
      <c r="C1122" t="s">
        <v>1304</v>
      </c>
      <c r="D1122" t="s">
        <v>5070</v>
      </c>
      <c r="E1122">
        <v>0</v>
      </c>
      <c r="F1122">
        <v>0</v>
      </c>
      <c r="G1122">
        <v>0</v>
      </c>
      <c r="H1122">
        <v>0</v>
      </c>
      <c r="I1122">
        <v>0</v>
      </c>
      <c r="J1122">
        <v>0</v>
      </c>
      <c r="K1122">
        <v>0</v>
      </c>
      <c r="L1122">
        <v>0</v>
      </c>
      <c r="M1122">
        <v>0</v>
      </c>
      <c r="N1122">
        <v>0</v>
      </c>
      <c r="O1122">
        <v>0</v>
      </c>
      <c r="P1122">
        <v>0</v>
      </c>
      <c r="Q1122">
        <v>0</v>
      </c>
      <c r="R1122">
        <v>0</v>
      </c>
      <c r="S1122" t="s">
        <v>7</v>
      </c>
      <c r="T1122" t="s">
        <v>7</v>
      </c>
      <c r="U1122" t="s">
        <v>70</v>
      </c>
      <c r="V1122">
        <v>9</v>
      </c>
      <c r="W1122" t="s">
        <v>4509</v>
      </c>
      <c r="X1122">
        <v>0</v>
      </c>
      <c r="Y1122">
        <v>8.077</v>
      </c>
      <c r="Z1122">
        <v>8.077</v>
      </c>
    </row>
    <row r="1123" spans="1:26" x14ac:dyDescent="0.25">
      <c r="A1123" t="s">
        <v>156</v>
      </c>
      <c r="B1123">
        <v>2</v>
      </c>
      <c r="C1123" t="s">
        <v>1305</v>
      </c>
      <c r="D1123" t="s">
        <v>5070</v>
      </c>
      <c r="E1123">
        <v>0</v>
      </c>
      <c r="F1123">
        <v>0</v>
      </c>
      <c r="G1123">
        <v>0</v>
      </c>
      <c r="H1123">
        <v>0</v>
      </c>
      <c r="I1123">
        <v>0</v>
      </c>
      <c r="J1123">
        <v>0</v>
      </c>
      <c r="K1123">
        <v>0</v>
      </c>
      <c r="L1123">
        <v>0</v>
      </c>
      <c r="M1123">
        <v>0</v>
      </c>
      <c r="N1123">
        <v>0</v>
      </c>
      <c r="O1123">
        <v>0</v>
      </c>
      <c r="P1123">
        <v>0</v>
      </c>
      <c r="Q1123">
        <v>0</v>
      </c>
      <c r="R1123">
        <v>0</v>
      </c>
      <c r="S1123" t="s">
        <v>7</v>
      </c>
      <c r="T1123" t="s">
        <v>7</v>
      </c>
      <c r="U1123" t="s">
        <v>70</v>
      </c>
      <c r="V1123">
        <v>9</v>
      </c>
      <c r="W1123" t="s">
        <v>4509</v>
      </c>
      <c r="X1123">
        <v>0</v>
      </c>
      <c r="Y1123">
        <v>7.2089999999999996</v>
      </c>
      <c r="Z1123">
        <v>7.2089999999999996</v>
      </c>
    </row>
    <row r="1124" spans="1:26" x14ac:dyDescent="0.25">
      <c r="A1124" t="s">
        <v>156</v>
      </c>
      <c r="B1124">
        <v>2</v>
      </c>
      <c r="C1124" t="s">
        <v>1306</v>
      </c>
      <c r="D1124" t="s">
        <v>5070</v>
      </c>
      <c r="E1124">
        <v>0</v>
      </c>
      <c r="F1124">
        <v>0</v>
      </c>
      <c r="G1124">
        <v>0</v>
      </c>
      <c r="H1124">
        <v>0</v>
      </c>
      <c r="I1124">
        <v>0</v>
      </c>
      <c r="J1124">
        <v>0</v>
      </c>
      <c r="K1124">
        <v>0</v>
      </c>
      <c r="L1124">
        <v>0</v>
      </c>
      <c r="M1124">
        <v>0</v>
      </c>
      <c r="N1124">
        <v>0</v>
      </c>
      <c r="O1124">
        <v>0</v>
      </c>
      <c r="P1124">
        <v>0</v>
      </c>
      <c r="Q1124">
        <v>0</v>
      </c>
      <c r="R1124">
        <v>0</v>
      </c>
      <c r="S1124" t="s">
        <v>7</v>
      </c>
      <c r="T1124" t="s">
        <v>7</v>
      </c>
      <c r="U1124" t="s">
        <v>70</v>
      </c>
      <c r="V1124">
        <v>9</v>
      </c>
      <c r="W1124" t="s">
        <v>4509</v>
      </c>
      <c r="X1124">
        <v>0</v>
      </c>
      <c r="Y1124">
        <v>9.0530000000000008</v>
      </c>
      <c r="Z1124">
        <v>9.0530000000000008</v>
      </c>
    </row>
    <row r="1125" spans="1:26" x14ac:dyDescent="0.25">
      <c r="A1125" t="s">
        <v>156</v>
      </c>
      <c r="B1125">
        <v>2</v>
      </c>
      <c r="C1125" t="s">
        <v>1307</v>
      </c>
      <c r="D1125" t="s">
        <v>5070</v>
      </c>
      <c r="E1125">
        <v>0</v>
      </c>
      <c r="F1125">
        <v>0</v>
      </c>
      <c r="G1125">
        <v>0</v>
      </c>
      <c r="H1125">
        <v>0</v>
      </c>
      <c r="I1125">
        <v>0</v>
      </c>
      <c r="J1125">
        <v>0</v>
      </c>
      <c r="K1125">
        <v>0</v>
      </c>
      <c r="L1125">
        <v>0</v>
      </c>
      <c r="M1125">
        <v>0</v>
      </c>
      <c r="N1125">
        <v>0</v>
      </c>
      <c r="O1125">
        <v>0</v>
      </c>
      <c r="P1125">
        <v>0</v>
      </c>
      <c r="Q1125">
        <v>0</v>
      </c>
      <c r="R1125">
        <v>0</v>
      </c>
      <c r="S1125" t="s">
        <v>7</v>
      </c>
      <c r="T1125" t="s">
        <v>7</v>
      </c>
      <c r="U1125" t="s">
        <v>70</v>
      </c>
      <c r="V1125">
        <v>9</v>
      </c>
      <c r="W1125" t="s">
        <v>4509</v>
      </c>
      <c r="X1125">
        <v>0</v>
      </c>
      <c r="Y1125">
        <v>9.1709999999999994</v>
      </c>
      <c r="Z1125">
        <v>9.1709999999999994</v>
      </c>
    </row>
    <row r="1126" spans="1:26" x14ac:dyDescent="0.25">
      <c r="A1126" t="s">
        <v>156</v>
      </c>
      <c r="B1126">
        <v>2</v>
      </c>
      <c r="C1126" t="s">
        <v>1308</v>
      </c>
      <c r="D1126" t="s">
        <v>5070</v>
      </c>
      <c r="E1126">
        <v>0</v>
      </c>
      <c r="F1126">
        <v>0</v>
      </c>
      <c r="G1126">
        <v>0</v>
      </c>
      <c r="H1126">
        <v>0</v>
      </c>
      <c r="I1126">
        <v>0</v>
      </c>
      <c r="J1126">
        <v>0</v>
      </c>
      <c r="K1126">
        <v>0</v>
      </c>
      <c r="L1126">
        <v>0</v>
      </c>
      <c r="M1126">
        <v>0</v>
      </c>
      <c r="N1126">
        <v>0</v>
      </c>
      <c r="O1126">
        <v>0</v>
      </c>
      <c r="P1126">
        <v>0</v>
      </c>
      <c r="Q1126">
        <v>0</v>
      </c>
      <c r="R1126">
        <v>0</v>
      </c>
      <c r="S1126" t="s">
        <v>7</v>
      </c>
      <c r="T1126" t="s">
        <v>7</v>
      </c>
      <c r="U1126" t="s">
        <v>70</v>
      </c>
      <c r="V1126">
        <v>9</v>
      </c>
      <c r="W1126" t="s">
        <v>4509</v>
      </c>
      <c r="X1126">
        <v>0</v>
      </c>
      <c r="Y1126">
        <v>9.4550000000000001</v>
      </c>
      <c r="Z1126">
        <v>9.4550000000000001</v>
      </c>
    </row>
    <row r="1127" spans="1:26" x14ac:dyDescent="0.25">
      <c r="A1127" t="s">
        <v>156</v>
      </c>
      <c r="B1127">
        <v>2</v>
      </c>
      <c r="C1127" t="s">
        <v>1309</v>
      </c>
      <c r="D1127" t="s">
        <v>5070</v>
      </c>
      <c r="E1127">
        <v>0</v>
      </c>
      <c r="F1127">
        <v>0</v>
      </c>
      <c r="G1127">
        <v>0</v>
      </c>
      <c r="H1127">
        <v>0</v>
      </c>
      <c r="I1127">
        <v>0</v>
      </c>
      <c r="J1127">
        <v>0</v>
      </c>
      <c r="K1127">
        <v>0</v>
      </c>
      <c r="L1127">
        <v>0</v>
      </c>
      <c r="M1127">
        <v>0</v>
      </c>
      <c r="N1127">
        <v>0</v>
      </c>
      <c r="O1127">
        <v>0</v>
      </c>
      <c r="P1127">
        <v>0</v>
      </c>
      <c r="Q1127">
        <v>0</v>
      </c>
      <c r="R1127">
        <v>0</v>
      </c>
      <c r="S1127" t="s">
        <v>7</v>
      </c>
      <c r="T1127" t="s">
        <v>7</v>
      </c>
      <c r="U1127" t="s">
        <v>70</v>
      </c>
      <c r="V1127">
        <v>6</v>
      </c>
      <c r="W1127" t="s">
        <v>4510</v>
      </c>
      <c r="X1127">
        <v>0</v>
      </c>
      <c r="Y1127">
        <v>6.085</v>
      </c>
      <c r="Z1127">
        <v>6.085</v>
      </c>
    </row>
    <row r="1128" spans="1:26" x14ac:dyDescent="0.25">
      <c r="A1128" t="s">
        <v>156</v>
      </c>
      <c r="B1128">
        <v>2</v>
      </c>
      <c r="C1128" t="s">
        <v>1310</v>
      </c>
      <c r="D1128" t="s">
        <v>5070</v>
      </c>
      <c r="E1128">
        <v>0</v>
      </c>
      <c r="F1128">
        <v>0</v>
      </c>
      <c r="G1128">
        <v>0</v>
      </c>
      <c r="H1128">
        <v>0</v>
      </c>
      <c r="I1128">
        <v>0</v>
      </c>
      <c r="J1128">
        <v>0</v>
      </c>
      <c r="K1128">
        <v>0</v>
      </c>
      <c r="L1128">
        <v>0</v>
      </c>
      <c r="M1128">
        <v>0</v>
      </c>
      <c r="N1128">
        <v>0</v>
      </c>
      <c r="O1128">
        <v>0</v>
      </c>
      <c r="P1128">
        <v>0</v>
      </c>
      <c r="Q1128">
        <v>0</v>
      </c>
      <c r="R1128">
        <v>0</v>
      </c>
      <c r="S1128" t="s">
        <v>7</v>
      </c>
      <c r="T1128" t="s">
        <v>7</v>
      </c>
      <c r="U1128" t="s">
        <v>70</v>
      </c>
      <c r="V1128">
        <v>6</v>
      </c>
      <c r="W1128" t="s">
        <v>4510</v>
      </c>
      <c r="X1128">
        <v>0</v>
      </c>
      <c r="Y1128">
        <v>5.9930000000000003</v>
      </c>
      <c r="Z1128">
        <v>5.9930000000000003</v>
      </c>
    </row>
    <row r="1129" spans="1:26" x14ac:dyDescent="0.25">
      <c r="A1129" t="s">
        <v>156</v>
      </c>
      <c r="B1129">
        <v>2</v>
      </c>
      <c r="C1129" t="s">
        <v>1311</v>
      </c>
      <c r="D1129" t="s">
        <v>5070</v>
      </c>
      <c r="E1129">
        <v>0</v>
      </c>
      <c r="F1129">
        <v>0</v>
      </c>
      <c r="G1129">
        <v>0</v>
      </c>
      <c r="H1129">
        <v>0</v>
      </c>
      <c r="I1129">
        <v>0</v>
      </c>
      <c r="J1129">
        <v>0</v>
      </c>
      <c r="K1129">
        <v>0</v>
      </c>
      <c r="L1129">
        <v>0</v>
      </c>
      <c r="M1129">
        <v>0</v>
      </c>
      <c r="N1129">
        <v>0</v>
      </c>
      <c r="O1129">
        <v>0</v>
      </c>
      <c r="P1129">
        <v>0</v>
      </c>
      <c r="Q1129">
        <v>0</v>
      </c>
      <c r="R1129">
        <v>0</v>
      </c>
      <c r="S1129" t="s">
        <v>7</v>
      </c>
      <c r="T1129" t="s">
        <v>7</v>
      </c>
      <c r="U1129" t="s">
        <v>70</v>
      </c>
      <c r="V1129">
        <v>6</v>
      </c>
      <c r="W1129" t="s">
        <v>4510</v>
      </c>
      <c r="X1129">
        <v>0</v>
      </c>
      <c r="Y1129">
        <v>7.0579999999999998</v>
      </c>
      <c r="Z1129">
        <v>7.0579999999999998</v>
      </c>
    </row>
    <row r="1130" spans="1:26" x14ac:dyDescent="0.25">
      <c r="A1130" t="s">
        <v>156</v>
      </c>
      <c r="B1130">
        <v>2</v>
      </c>
      <c r="C1130" t="s">
        <v>1312</v>
      </c>
      <c r="D1130" t="s">
        <v>5070</v>
      </c>
      <c r="E1130">
        <v>0</v>
      </c>
      <c r="F1130">
        <v>0</v>
      </c>
      <c r="G1130">
        <v>0</v>
      </c>
      <c r="H1130">
        <v>0</v>
      </c>
      <c r="I1130">
        <v>0</v>
      </c>
      <c r="J1130">
        <v>0</v>
      </c>
      <c r="K1130">
        <v>0</v>
      </c>
      <c r="L1130">
        <v>0</v>
      </c>
      <c r="M1130">
        <v>0</v>
      </c>
      <c r="N1130">
        <v>0</v>
      </c>
      <c r="O1130">
        <v>0</v>
      </c>
      <c r="P1130">
        <v>0</v>
      </c>
      <c r="Q1130">
        <v>0</v>
      </c>
      <c r="R1130">
        <v>0</v>
      </c>
      <c r="S1130" t="s">
        <v>7</v>
      </c>
      <c r="T1130" t="s">
        <v>7</v>
      </c>
      <c r="U1130" t="s">
        <v>70</v>
      </c>
      <c r="V1130">
        <v>11</v>
      </c>
      <c r="W1130" t="s">
        <v>4510</v>
      </c>
      <c r="X1130">
        <v>0</v>
      </c>
      <c r="Y1130">
        <v>10.286</v>
      </c>
      <c r="Z1130">
        <v>10.286</v>
      </c>
    </row>
    <row r="1131" spans="1:26" x14ac:dyDescent="0.25">
      <c r="A1131" t="s">
        <v>156</v>
      </c>
      <c r="B1131">
        <v>2</v>
      </c>
      <c r="C1131" t="s">
        <v>1313</v>
      </c>
      <c r="D1131" t="s">
        <v>5070</v>
      </c>
      <c r="E1131">
        <v>0</v>
      </c>
      <c r="F1131">
        <v>0</v>
      </c>
      <c r="G1131">
        <v>0</v>
      </c>
      <c r="H1131">
        <v>0</v>
      </c>
      <c r="I1131">
        <v>0</v>
      </c>
      <c r="J1131">
        <v>0</v>
      </c>
      <c r="K1131">
        <v>0</v>
      </c>
      <c r="L1131">
        <v>0</v>
      </c>
      <c r="M1131">
        <v>0</v>
      </c>
      <c r="N1131">
        <v>0</v>
      </c>
      <c r="O1131">
        <v>0</v>
      </c>
      <c r="P1131">
        <v>0</v>
      </c>
      <c r="Q1131">
        <v>0</v>
      </c>
      <c r="R1131">
        <v>0</v>
      </c>
      <c r="S1131" t="s">
        <v>7</v>
      </c>
      <c r="T1131" t="s">
        <v>7</v>
      </c>
      <c r="U1131" t="s">
        <v>70</v>
      </c>
      <c r="V1131">
        <v>8</v>
      </c>
      <c r="W1131" t="s">
        <v>4510</v>
      </c>
      <c r="X1131">
        <v>0</v>
      </c>
      <c r="Y1131">
        <v>6.3689999999999998</v>
      </c>
      <c r="Z1131">
        <v>6.3689999999999998</v>
      </c>
    </row>
    <row r="1132" spans="1:26" x14ac:dyDescent="0.25">
      <c r="A1132" t="s">
        <v>156</v>
      </c>
      <c r="B1132">
        <v>2</v>
      </c>
      <c r="C1132" t="s">
        <v>1314</v>
      </c>
      <c r="D1132" t="s">
        <v>5070</v>
      </c>
      <c r="E1132">
        <v>34</v>
      </c>
      <c r="F1132">
        <v>43</v>
      </c>
      <c r="G1132">
        <v>40</v>
      </c>
      <c r="H1132">
        <v>36</v>
      </c>
      <c r="I1132">
        <v>43</v>
      </c>
      <c r="J1132">
        <v>40</v>
      </c>
      <c r="K1132">
        <v>0</v>
      </c>
      <c r="L1132">
        <v>0</v>
      </c>
      <c r="M1132">
        <v>0</v>
      </c>
      <c r="N1132">
        <v>0</v>
      </c>
      <c r="O1132">
        <v>0</v>
      </c>
      <c r="P1132">
        <v>0</v>
      </c>
      <c r="Q1132">
        <v>3.9333333333333336</v>
      </c>
      <c r="R1132">
        <v>5.1775253333333326</v>
      </c>
      <c r="S1132" t="s">
        <v>5</v>
      </c>
      <c r="T1132" t="s">
        <v>78</v>
      </c>
      <c r="U1132" t="s">
        <v>70</v>
      </c>
      <c r="V1132">
        <v>5</v>
      </c>
      <c r="W1132" t="s">
        <v>4510</v>
      </c>
      <c r="X1132">
        <v>1.0355050666666665</v>
      </c>
      <c r="Y1132">
        <v>0</v>
      </c>
      <c r="Z1132">
        <v>5.1775253333333326</v>
      </c>
    </row>
    <row r="1133" spans="1:26" x14ac:dyDescent="0.25">
      <c r="A1133" t="s">
        <v>156</v>
      </c>
      <c r="B1133">
        <v>2</v>
      </c>
      <c r="C1133" t="s">
        <v>1315</v>
      </c>
      <c r="D1133" t="s">
        <v>5070</v>
      </c>
      <c r="E1133">
        <v>0</v>
      </c>
      <c r="F1133">
        <v>0</v>
      </c>
      <c r="G1133">
        <v>0</v>
      </c>
      <c r="H1133">
        <v>0</v>
      </c>
      <c r="I1133">
        <v>0</v>
      </c>
      <c r="J1133">
        <v>0</v>
      </c>
      <c r="K1133">
        <v>0</v>
      </c>
      <c r="L1133">
        <v>0</v>
      </c>
      <c r="M1133">
        <v>0</v>
      </c>
      <c r="N1133">
        <v>0</v>
      </c>
      <c r="O1133">
        <v>0</v>
      </c>
      <c r="P1133">
        <v>0</v>
      </c>
      <c r="Q1133">
        <v>0</v>
      </c>
      <c r="R1133">
        <v>0</v>
      </c>
      <c r="S1133" t="s">
        <v>3</v>
      </c>
      <c r="T1133" t="s">
        <v>69</v>
      </c>
      <c r="U1133" t="s">
        <v>70</v>
      </c>
      <c r="V1133">
        <v>10</v>
      </c>
      <c r="W1133" t="s">
        <v>4510</v>
      </c>
      <c r="X1133">
        <v>0</v>
      </c>
      <c r="Y1133">
        <v>9.3230000000000004</v>
      </c>
      <c r="Z1133">
        <v>9.3230000000000004</v>
      </c>
    </row>
    <row r="1134" spans="1:26" x14ac:dyDescent="0.25">
      <c r="A1134" t="s">
        <v>156</v>
      </c>
      <c r="B1134">
        <v>2</v>
      </c>
      <c r="C1134" t="s">
        <v>1316</v>
      </c>
      <c r="D1134" t="s">
        <v>5070</v>
      </c>
      <c r="E1134">
        <v>0</v>
      </c>
      <c r="F1134">
        <v>0</v>
      </c>
      <c r="G1134">
        <v>0</v>
      </c>
      <c r="H1134">
        <v>0</v>
      </c>
      <c r="I1134">
        <v>0</v>
      </c>
      <c r="J1134">
        <v>0</v>
      </c>
      <c r="K1134">
        <v>0</v>
      </c>
      <c r="L1134">
        <v>0</v>
      </c>
      <c r="M1134">
        <v>0</v>
      </c>
      <c r="N1134">
        <v>0</v>
      </c>
      <c r="O1134">
        <v>0</v>
      </c>
      <c r="P1134">
        <v>0</v>
      </c>
      <c r="Q1134">
        <v>0</v>
      </c>
      <c r="R1134">
        <v>0</v>
      </c>
      <c r="S1134" t="s">
        <v>3</v>
      </c>
      <c r="T1134" t="s">
        <v>69</v>
      </c>
      <c r="U1134" t="s">
        <v>70</v>
      </c>
      <c r="V1134">
        <v>10</v>
      </c>
      <c r="W1134" t="s">
        <v>4510</v>
      </c>
      <c r="X1134">
        <v>0</v>
      </c>
      <c r="Y1134">
        <v>5.7850000000000001</v>
      </c>
      <c r="Z1134">
        <v>5.7850000000000001</v>
      </c>
    </row>
    <row r="1135" spans="1:26" x14ac:dyDescent="0.25">
      <c r="A1135" t="s">
        <v>156</v>
      </c>
      <c r="B1135">
        <v>2</v>
      </c>
      <c r="C1135" t="s">
        <v>1317</v>
      </c>
      <c r="D1135" t="s">
        <v>5070</v>
      </c>
      <c r="E1135">
        <v>0</v>
      </c>
      <c r="F1135">
        <v>0</v>
      </c>
      <c r="G1135">
        <v>0</v>
      </c>
      <c r="H1135">
        <v>0</v>
      </c>
      <c r="I1135">
        <v>0</v>
      </c>
      <c r="J1135">
        <v>0</v>
      </c>
      <c r="K1135">
        <v>0</v>
      </c>
      <c r="L1135">
        <v>0</v>
      </c>
      <c r="M1135">
        <v>0</v>
      </c>
      <c r="N1135">
        <v>0</v>
      </c>
      <c r="O1135">
        <v>0</v>
      </c>
      <c r="P1135">
        <v>0</v>
      </c>
      <c r="Q1135">
        <v>0</v>
      </c>
      <c r="R1135">
        <v>0</v>
      </c>
      <c r="S1135" t="s">
        <v>7</v>
      </c>
      <c r="T1135" t="s">
        <v>7</v>
      </c>
      <c r="U1135" t="s">
        <v>70</v>
      </c>
      <c r="V1135">
        <v>6</v>
      </c>
      <c r="W1135" t="s">
        <v>4510</v>
      </c>
      <c r="X1135">
        <v>0</v>
      </c>
      <c r="Y1135">
        <v>2.944</v>
      </c>
      <c r="Z1135">
        <v>2.944</v>
      </c>
    </row>
    <row r="1136" spans="1:26" x14ac:dyDescent="0.25">
      <c r="A1136" t="s">
        <v>156</v>
      </c>
      <c r="B1136">
        <v>2</v>
      </c>
      <c r="C1136" t="s">
        <v>1318</v>
      </c>
      <c r="D1136" t="s">
        <v>5070</v>
      </c>
      <c r="E1136">
        <v>0</v>
      </c>
      <c r="F1136">
        <v>0</v>
      </c>
      <c r="G1136">
        <v>0</v>
      </c>
      <c r="H1136">
        <v>0</v>
      </c>
      <c r="I1136">
        <v>0</v>
      </c>
      <c r="J1136">
        <v>0</v>
      </c>
      <c r="K1136">
        <v>0</v>
      </c>
      <c r="L1136">
        <v>0</v>
      </c>
      <c r="M1136">
        <v>0</v>
      </c>
      <c r="N1136">
        <v>0</v>
      </c>
      <c r="O1136">
        <v>0</v>
      </c>
      <c r="P1136">
        <v>0</v>
      </c>
      <c r="Q1136">
        <v>0</v>
      </c>
      <c r="R1136">
        <v>0</v>
      </c>
      <c r="S1136" t="s">
        <v>7</v>
      </c>
      <c r="T1136" t="s">
        <v>7</v>
      </c>
      <c r="U1136" t="s">
        <v>70</v>
      </c>
      <c r="V1136">
        <v>6</v>
      </c>
      <c r="W1136" t="s">
        <v>4510</v>
      </c>
      <c r="X1136">
        <v>0</v>
      </c>
      <c r="Y1136">
        <v>3.5539999999999998</v>
      </c>
      <c r="Z1136">
        <v>3.5539999999999998</v>
      </c>
    </row>
    <row r="1137" spans="1:26" x14ac:dyDescent="0.25">
      <c r="A1137" t="s">
        <v>156</v>
      </c>
      <c r="B1137">
        <v>2</v>
      </c>
      <c r="C1137" t="s">
        <v>1319</v>
      </c>
      <c r="D1137" t="s">
        <v>5070</v>
      </c>
      <c r="E1137">
        <v>0</v>
      </c>
      <c r="F1137">
        <v>0</v>
      </c>
      <c r="G1137">
        <v>0</v>
      </c>
      <c r="H1137">
        <v>0</v>
      </c>
      <c r="I1137">
        <v>0</v>
      </c>
      <c r="J1137">
        <v>0</v>
      </c>
      <c r="K1137">
        <v>0</v>
      </c>
      <c r="L1137">
        <v>0</v>
      </c>
      <c r="M1137">
        <v>0</v>
      </c>
      <c r="N1137">
        <v>0</v>
      </c>
      <c r="O1137">
        <v>0</v>
      </c>
      <c r="P1137">
        <v>0</v>
      </c>
      <c r="Q1137">
        <v>0</v>
      </c>
      <c r="R1137">
        <v>0</v>
      </c>
      <c r="S1137" t="s">
        <v>7</v>
      </c>
      <c r="T1137" t="s">
        <v>7</v>
      </c>
      <c r="U1137" t="s">
        <v>70</v>
      </c>
      <c r="V1137">
        <v>6</v>
      </c>
      <c r="W1137" t="s">
        <v>4510</v>
      </c>
      <c r="X1137">
        <v>0</v>
      </c>
      <c r="Y1137">
        <v>3.5070000000000001</v>
      </c>
      <c r="Z1137">
        <v>3.5070000000000001</v>
      </c>
    </row>
    <row r="1138" spans="1:26" x14ac:dyDescent="0.25">
      <c r="A1138" t="s">
        <v>156</v>
      </c>
      <c r="B1138">
        <v>2</v>
      </c>
      <c r="C1138" t="s">
        <v>1320</v>
      </c>
      <c r="D1138" t="s">
        <v>5070</v>
      </c>
      <c r="E1138">
        <v>0</v>
      </c>
      <c r="F1138">
        <v>0</v>
      </c>
      <c r="G1138">
        <v>0</v>
      </c>
      <c r="H1138">
        <v>0</v>
      </c>
      <c r="I1138">
        <v>0</v>
      </c>
      <c r="J1138">
        <v>0</v>
      </c>
      <c r="K1138">
        <v>0</v>
      </c>
      <c r="L1138">
        <v>0</v>
      </c>
      <c r="M1138">
        <v>0</v>
      </c>
      <c r="N1138">
        <v>0</v>
      </c>
      <c r="O1138">
        <v>0</v>
      </c>
      <c r="P1138">
        <v>0</v>
      </c>
      <c r="Q1138">
        <v>0</v>
      </c>
      <c r="R1138">
        <v>0</v>
      </c>
      <c r="S1138" t="s">
        <v>7</v>
      </c>
      <c r="T1138" t="s">
        <v>7</v>
      </c>
      <c r="U1138" t="s">
        <v>70</v>
      </c>
      <c r="V1138">
        <v>6</v>
      </c>
      <c r="W1138" t="s">
        <v>4511</v>
      </c>
      <c r="X1138">
        <v>0</v>
      </c>
      <c r="Y1138">
        <v>2.077</v>
      </c>
      <c r="Z1138">
        <v>2.077</v>
      </c>
    </row>
    <row r="1139" spans="1:26" x14ac:dyDescent="0.25">
      <c r="A1139" t="s">
        <v>156</v>
      </c>
      <c r="B1139">
        <v>2</v>
      </c>
      <c r="C1139" t="s">
        <v>1321</v>
      </c>
      <c r="D1139" t="s">
        <v>5070</v>
      </c>
      <c r="E1139">
        <v>0</v>
      </c>
      <c r="F1139">
        <v>0</v>
      </c>
      <c r="G1139">
        <v>0</v>
      </c>
      <c r="H1139">
        <v>0</v>
      </c>
      <c r="I1139">
        <v>0</v>
      </c>
      <c r="J1139">
        <v>0</v>
      </c>
      <c r="K1139">
        <v>0</v>
      </c>
      <c r="L1139">
        <v>0</v>
      </c>
      <c r="M1139">
        <v>0</v>
      </c>
      <c r="N1139">
        <v>0</v>
      </c>
      <c r="O1139">
        <v>0</v>
      </c>
      <c r="P1139">
        <v>0</v>
      </c>
      <c r="Q1139">
        <v>0</v>
      </c>
      <c r="R1139">
        <v>0</v>
      </c>
      <c r="S1139" t="s">
        <v>7</v>
      </c>
      <c r="T1139" t="s">
        <v>7</v>
      </c>
      <c r="U1139" t="s">
        <v>70</v>
      </c>
      <c r="V1139">
        <v>6</v>
      </c>
      <c r="W1139" t="s">
        <v>4511</v>
      </c>
      <c r="X1139">
        <v>0</v>
      </c>
      <c r="Y1139">
        <v>3.0990000000000002</v>
      </c>
      <c r="Z1139">
        <v>3.0990000000000002</v>
      </c>
    </row>
    <row r="1140" spans="1:26" x14ac:dyDescent="0.25">
      <c r="A1140" t="s">
        <v>156</v>
      </c>
      <c r="B1140">
        <v>2</v>
      </c>
      <c r="C1140" t="s">
        <v>1322</v>
      </c>
      <c r="D1140" t="s">
        <v>5070</v>
      </c>
      <c r="E1140">
        <v>0</v>
      </c>
      <c r="F1140">
        <v>0</v>
      </c>
      <c r="G1140">
        <v>0</v>
      </c>
      <c r="H1140">
        <v>0</v>
      </c>
      <c r="I1140">
        <v>0</v>
      </c>
      <c r="J1140">
        <v>0</v>
      </c>
      <c r="K1140">
        <v>0</v>
      </c>
      <c r="L1140">
        <v>0</v>
      </c>
      <c r="M1140">
        <v>0</v>
      </c>
      <c r="N1140">
        <v>0</v>
      </c>
      <c r="O1140">
        <v>0</v>
      </c>
      <c r="P1140">
        <v>0</v>
      </c>
      <c r="Q1140">
        <v>0</v>
      </c>
      <c r="R1140">
        <v>0</v>
      </c>
      <c r="S1140" t="s">
        <v>7</v>
      </c>
      <c r="T1140" t="s">
        <v>7</v>
      </c>
      <c r="U1140" t="s">
        <v>70</v>
      </c>
      <c r="V1140">
        <v>6</v>
      </c>
      <c r="W1140" t="s">
        <v>4511</v>
      </c>
      <c r="X1140">
        <v>0</v>
      </c>
      <c r="Y1140">
        <v>2.9169999999999998</v>
      </c>
      <c r="Z1140">
        <v>2.9169999999999998</v>
      </c>
    </row>
    <row r="1141" spans="1:26" x14ac:dyDescent="0.25">
      <c r="A1141" t="s">
        <v>156</v>
      </c>
      <c r="B1141">
        <v>2</v>
      </c>
      <c r="C1141" t="s">
        <v>1323</v>
      </c>
      <c r="D1141" t="s">
        <v>5070</v>
      </c>
      <c r="E1141">
        <v>0</v>
      </c>
      <c r="F1141">
        <v>0</v>
      </c>
      <c r="G1141">
        <v>0</v>
      </c>
      <c r="H1141">
        <v>0</v>
      </c>
      <c r="I1141">
        <v>0</v>
      </c>
      <c r="J1141">
        <v>0</v>
      </c>
      <c r="K1141">
        <v>0</v>
      </c>
      <c r="L1141">
        <v>0</v>
      </c>
      <c r="M1141">
        <v>0</v>
      </c>
      <c r="N1141">
        <v>0</v>
      </c>
      <c r="O1141">
        <v>0</v>
      </c>
      <c r="P1141">
        <v>0</v>
      </c>
      <c r="Q1141">
        <v>0</v>
      </c>
      <c r="R1141">
        <v>0</v>
      </c>
      <c r="S1141" t="s">
        <v>7</v>
      </c>
      <c r="T1141" t="s">
        <v>7</v>
      </c>
      <c r="U1141" t="s">
        <v>70</v>
      </c>
      <c r="V1141">
        <v>6</v>
      </c>
      <c r="W1141" t="s">
        <v>4511</v>
      </c>
      <c r="X1141">
        <v>0</v>
      </c>
      <c r="Y1141">
        <v>1.337</v>
      </c>
      <c r="Z1141">
        <v>1.337</v>
      </c>
    </row>
    <row r="1142" spans="1:26" x14ac:dyDescent="0.25">
      <c r="A1142" t="s">
        <v>156</v>
      </c>
      <c r="B1142">
        <v>2</v>
      </c>
      <c r="C1142" t="s">
        <v>1324</v>
      </c>
      <c r="D1142" t="s">
        <v>5070</v>
      </c>
      <c r="E1142">
        <v>0</v>
      </c>
      <c r="F1142">
        <v>0</v>
      </c>
      <c r="G1142">
        <v>0</v>
      </c>
      <c r="H1142">
        <v>0</v>
      </c>
      <c r="I1142">
        <v>0</v>
      </c>
      <c r="J1142">
        <v>0</v>
      </c>
      <c r="K1142">
        <v>0</v>
      </c>
      <c r="L1142">
        <v>0</v>
      </c>
      <c r="M1142">
        <v>0</v>
      </c>
      <c r="N1142">
        <v>0</v>
      </c>
      <c r="O1142">
        <v>0</v>
      </c>
      <c r="P1142">
        <v>0</v>
      </c>
      <c r="Q1142">
        <v>0</v>
      </c>
      <c r="R1142">
        <v>0</v>
      </c>
      <c r="S1142" t="s">
        <v>7</v>
      </c>
      <c r="T1142" t="s">
        <v>7</v>
      </c>
      <c r="U1142" t="s">
        <v>70</v>
      </c>
      <c r="V1142">
        <v>6</v>
      </c>
      <c r="W1142" t="s">
        <v>4511</v>
      </c>
      <c r="X1142">
        <v>0</v>
      </c>
      <c r="Y1142">
        <v>3.4319999999999999</v>
      </c>
      <c r="Z1142">
        <v>3.4319999999999999</v>
      </c>
    </row>
    <row r="1143" spans="1:26" x14ac:dyDescent="0.25">
      <c r="A1143" t="s">
        <v>156</v>
      </c>
      <c r="B1143">
        <v>2</v>
      </c>
      <c r="C1143" t="s">
        <v>1325</v>
      </c>
      <c r="D1143" t="s">
        <v>5070</v>
      </c>
      <c r="E1143">
        <v>36</v>
      </c>
      <c r="F1143">
        <v>41</v>
      </c>
      <c r="G1143">
        <v>34</v>
      </c>
      <c r="H1143">
        <v>35</v>
      </c>
      <c r="I1143">
        <v>39</v>
      </c>
      <c r="J1143">
        <v>33</v>
      </c>
      <c r="K1143">
        <v>0</v>
      </c>
      <c r="L1143">
        <v>0</v>
      </c>
      <c r="M1143">
        <v>0</v>
      </c>
      <c r="N1143">
        <v>0</v>
      </c>
      <c r="O1143">
        <v>0</v>
      </c>
      <c r="P1143">
        <v>0</v>
      </c>
      <c r="Q1143">
        <v>3.6333333333333337</v>
      </c>
      <c r="R1143">
        <v>4.7826293333333325</v>
      </c>
      <c r="S1143" t="s">
        <v>5</v>
      </c>
      <c r="T1143" t="s">
        <v>78</v>
      </c>
      <c r="U1143" t="s">
        <v>70</v>
      </c>
      <c r="V1143">
        <v>5</v>
      </c>
      <c r="W1143" t="s">
        <v>4511</v>
      </c>
      <c r="X1143">
        <v>0.9565258666666665</v>
      </c>
      <c r="Y1143">
        <v>0</v>
      </c>
      <c r="Z1143">
        <v>4.7826293333333325</v>
      </c>
    </row>
    <row r="1144" spans="1:26" x14ac:dyDescent="0.25">
      <c r="A1144" t="s">
        <v>156</v>
      </c>
      <c r="B1144">
        <v>2</v>
      </c>
      <c r="C1144" t="s">
        <v>1326</v>
      </c>
      <c r="D1144" t="s">
        <v>5070</v>
      </c>
      <c r="E1144">
        <v>0</v>
      </c>
      <c r="F1144">
        <v>0</v>
      </c>
      <c r="G1144">
        <v>0</v>
      </c>
      <c r="H1144">
        <v>0</v>
      </c>
      <c r="I1144">
        <v>0</v>
      </c>
      <c r="J1144">
        <v>0</v>
      </c>
      <c r="K1144">
        <v>0</v>
      </c>
      <c r="L1144">
        <v>0</v>
      </c>
      <c r="M1144">
        <v>0</v>
      </c>
      <c r="N1144">
        <v>0</v>
      </c>
      <c r="O1144">
        <v>0</v>
      </c>
      <c r="P1144">
        <v>0</v>
      </c>
      <c r="Q1144">
        <v>0</v>
      </c>
      <c r="R1144">
        <v>0</v>
      </c>
      <c r="S1144" t="s">
        <v>7</v>
      </c>
      <c r="T1144" t="s">
        <v>7</v>
      </c>
      <c r="U1144" t="s">
        <v>70</v>
      </c>
      <c r="V1144">
        <v>6</v>
      </c>
      <c r="W1144" t="s">
        <v>4511</v>
      </c>
      <c r="X1144">
        <v>0</v>
      </c>
      <c r="Y1144">
        <v>2.177</v>
      </c>
      <c r="Z1144">
        <v>2.177</v>
      </c>
    </row>
    <row r="1145" spans="1:26" x14ac:dyDescent="0.25">
      <c r="A1145" t="s">
        <v>156</v>
      </c>
      <c r="B1145">
        <v>2</v>
      </c>
      <c r="C1145" t="s">
        <v>1327</v>
      </c>
      <c r="D1145" t="s">
        <v>5070</v>
      </c>
      <c r="E1145">
        <v>0</v>
      </c>
      <c r="F1145">
        <v>0</v>
      </c>
      <c r="G1145">
        <v>0</v>
      </c>
      <c r="H1145">
        <v>0</v>
      </c>
      <c r="I1145">
        <v>0</v>
      </c>
      <c r="J1145">
        <v>0</v>
      </c>
      <c r="K1145">
        <v>0</v>
      </c>
      <c r="L1145">
        <v>0</v>
      </c>
      <c r="M1145">
        <v>0</v>
      </c>
      <c r="N1145">
        <v>0</v>
      </c>
      <c r="O1145">
        <v>0</v>
      </c>
      <c r="P1145">
        <v>0</v>
      </c>
      <c r="Q1145">
        <v>0</v>
      </c>
      <c r="R1145">
        <v>0</v>
      </c>
      <c r="S1145" t="s">
        <v>7</v>
      </c>
      <c r="T1145" t="s">
        <v>7</v>
      </c>
      <c r="U1145" t="s">
        <v>70</v>
      </c>
      <c r="V1145">
        <v>6</v>
      </c>
      <c r="W1145" t="s">
        <v>4511</v>
      </c>
      <c r="X1145">
        <v>0</v>
      </c>
      <c r="Y1145">
        <v>3.3690000000000002</v>
      </c>
      <c r="Z1145">
        <v>3.3690000000000002</v>
      </c>
    </row>
    <row r="1146" spans="1:26" x14ac:dyDescent="0.25">
      <c r="A1146" t="s">
        <v>156</v>
      </c>
      <c r="B1146">
        <v>2</v>
      </c>
      <c r="C1146" t="s">
        <v>1328</v>
      </c>
      <c r="D1146" t="s">
        <v>5070</v>
      </c>
      <c r="E1146">
        <v>0</v>
      </c>
      <c r="F1146">
        <v>0</v>
      </c>
      <c r="G1146">
        <v>0</v>
      </c>
      <c r="H1146">
        <v>0</v>
      </c>
      <c r="I1146">
        <v>0</v>
      </c>
      <c r="J1146">
        <v>0</v>
      </c>
      <c r="K1146">
        <v>0</v>
      </c>
      <c r="L1146">
        <v>0</v>
      </c>
      <c r="M1146">
        <v>0</v>
      </c>
      <c r="N1146">
        <v>0</v>
      </c>
      <c r="O1146">
        <v>0</v>
      </c>
      <c r="P1146">
        <v>0</v>
      </c>
      <c r="Q1146">
        <v>0</v>
      </c>
      <c r="R1146">
        <v>0</v>
      </c>
      <c r="S1146" t="s">
        <v>7</v>
      </c>
      <c r="T1146" t="s">
        <v>7</v>
      </c>
      <c r="U1146" t="s">
        <v>70</v>
      </c>
      <c r="V1146">
        <v>6</v>
      </c>
      <c r="W1146" t="s">
        <v>4511</v>
      </c>
      <c r="X1146">
        <v>0</v>
      </c>
      <c r="Y1146">
        <v>4.0460000000000003</v>
      </c>
      <c r="Z1146">
        <v>4.0460000000000003</v>
      </c>
    </row>
    <row r="1147" spans="1:26" x14ac:dyDescent="0.25">
      <c r="A1147" t="s">
        <v>156</v>
      </c>
      <c r="B1147">
        <v>2</v>
      </c>
      <c r="C1147" t="s">
        <v>1329</v>
      </c>
      <c r="D1147" t="s">
        <v>5070</v>
      </c>
      <c r="E1147">
        <v>0</v>
      </c>
      <c r="F1147">
        <v>0</v>
      </c>
      <c r="G1147">
        <v>0</v>
      </c>
      <c r="H1147">
        <v>0</v>
      </c>
      <c r="I1147">
        <v>0</v>
      </c>
      <c r="J1147">
        <v>0</v>
      </c>
      <c r="K1147">
        <v>0</v>
      </c>
      <c r="L1147">
        <v>0</v>
      </c>
      <c r="M1147">
        <v>0</v>
      </c>
      <c r="N1147">
        <v>0</v>
      </c>
      <c r="O1147">
        <v>0</v>
      </c>
      <c r="P1147">
        <v>0</v>
      </c>
      <c r="Q1147">
        <v>0</v>
      </c>
      <c r="R1147">
        <v>0</v>
      </c>
      <c r="S1147" t="s">
        <v>7</v>
      </c>
      <c r="T1147" t="s">
        <v>7</v>
      </c>
      <c r="U1147" t="s">
        <v>70</v>
      </c>
      <c r="V1147">
        <v>6</v>
      </c>
      <c r="W1147" t="s">
        <v>4511</v>
      </c>
      <c r="X1147">
        <v>0</v>
      </c>
      <c r="Y1147">
        <v>4.4809999999999999</v>
      </c>
      <c r="Z1147">
        <v>4.4809999999999999</v>
      </c>
    </row>
    <row r="1148" spans="1:26" x14ac:dyDescent="0.25">
      <c r="A1148" t="s">
        <v>156</v>
      </c>
      <c r="B1148">
        <v>2</v>
      </c>
      <c r="C1148" t="s">
        <v>1330</v>
      </c>
      <c r="D1148" t="s">
        <v>5070</v>
      </c>
      <c r="E1148">
        <v>0</v>
      </c>
      <c r="F1148">
        <v>0</v>
      </c>
      <c r="G1148">
        <v>0</v>
      </c>
      <c r="H1148">
        <v>0</v>
      </c>
      <c r="I1148">
        <v>0</v>
      </c>
      <c r="J1148">
        <v>0</v>
      </c>
      <c r="K1148">
        <v>0</v>
      </c>
      <c r="L1148">
        <v>0</v>
      </c>
      <c r="M1148">
        <v>0</v>
      </c>
      <c r="N1148">
        <v>0</v>
      </c>
      <c r="O1148">
        <v>0</v>
      </c>
      <c r="P1148">
        <v>0</v>
      </c>
      <c r="Q1148">
        <v>0</v>
      </c>
      <c r="R1148">
        <v>0</v>
      </c>
      <c r="S1148" t="s">
        <v>7</v>
      </c>
      <c r="T1148" t="s">
        <v>7</v>
      </c>
      <c r="U1148" t="s">
        <v>70</v>
      </c>
      <c r="V1148">
        <v>8</v>
      </c>
      <c r="W1148" t="s">
        <v>4511</v>
      </c>
      <c r="X1148">
        <v>0</v>
      </c>
      <c r="Y1148">
        <v>6.9219999999999997</v>
      </c>
      <c r="Z1148">
        <v>6.9219999999999997</v>
      </c>
    </row>
    <row r="1149" spans="1:26" x14ac:dyDescent="0.25">
      <c r="A1149" t="s">
        <v>156</v>
      </c>
      <c r="B1149">
        <v>2</v>
      </c>
      <c r="C1149" t="s">
        <v>1331</v>
      </c>
      <c r="D1149" t="s">
        <v>5070</v>
      </c>
      <c r="E1149">
        <v>0</v>
      </c>
      <c r="F1149">
        <v>0</v>
      </c>
      <c r="G1149">
        <v>0</v>
      </c>
      <c r="H1149">
        <v>0</v>
      </c>
      <c r="I1149">
        <v>0</v>
      </c>
      <c r="J1149">
        <v>0</v>
      </c>
      <c r="K1149">
        <v>0</v>
      </c>
      <c r="L1149">
        <v>0</v>
      </c>
      <c r="M1149">
        <v>0</v>
      </c>
      <c r="N1149">
        <v>0</v>
      </c>
      <c r="O1149">
        <v>0</v>
      </c>
      <c r="P1149">
        <v>0</v>
      </c>
      <c r="Q1149">
        <v>0</v>
      </c>
      <c r="R1149">
        <v>0</v>
      </c>
      <c r="S1149" t="s">
        <v>7</v>
      </c>
      <c r="T1149" t="s">
        <v>7</v>
      </c>
      <c r="U1149" t="s">
        <v>70</v>
      </c>
      <c r="V1149">
        <v>6</v>
      </c>
      <c r="W1149" t="s">
        <v>4512</v>
      </c>
      <c r="X1149">
        <v>0</v>
      </c>
      <c r="Y1149">
        <v>5.8120000000000003</v>
      </c>
      <c r="Z1149">
        <v>5.8120000000000003</v>
      </c>
    </row>
    <row r="1150" spans="1:26" x14ac:dyDescent="0.25">
      <c r="A1150" t="s">
        <v>156</v>
      </c>
      <c r="B1150">
        <v>2</v>
      </c>
      <c r="C1150" t="s">
        <v>1332</v>
      </c>
      <c r="D1150" t="s">
        <v>5070</v>
      </c>
      <c r="E1150">
        <v>0</v>
      </c>
      <c r="F1150">
        <v>0</v>
      </c>
      <c r="G1150">
        <v>0</v>
      </c>
      <c r="H1150">
        <v>0</v>
      </c>
      <c r="I1150">
        <v>0</v>
      </c>
      <c r="J1150">
        <v>0</v>
      </c>
      <c r="K1150">
        <v>0</v>
      </c>
      <c r="L1150">
        <v>0</v>
      </c>
      <c r="M1150">
        <v>0</v>
      </c>
      <c r="N1150">
        <v>0</v>
      </c>
      <c r="O1150">
        <v>0</v>
      </c>
      <c r="P1150">
        <v>0</v>
      </c>
      <c r="Q1150">
        <v>0</v>
      </c>
      <c r="R1150">
        <v>0</v>
      </c>
      <c r="S1150" t="s">
        <v>7</v>
      </c>
      <c r="T1150" t="s">
        <v>7</v>
      </c>
      <c r="U1150" t="s">
        <v>70</v>
      </c>
      <c r="V1150">
        <v>6</v>
      </c>
      <c r="W1150" t="s">
        <v>4512</v>
      </c>
      <c r="X1150">
        <v>0</v>
      </c>
      <c r="Y1150">
        <v>2.2429999999999999</v>
      </c>
      <c r="Z1150">
        <v>2.2429999999999999</v>
      </c>
    </row>
    <row r="1151" spans="1:26" x14ac:dyDescent="0.25">
      <c r="A1151" t="s">
        <v>156</v>
      </c>
      <c r="B1151">
        <v>2</v>
      </c>
      <c r="C1151" t="s">
        <v>1333</v>
      </c>
      <c r="D1151" t="s">
        <v>5070</v>
      </c>
      <c r="E1151">
        <v>0</v>
      </c>
      <c r="F1151">
        <v>0</v>
      </c>
      <c r="G1151">
        <v>0</v>
      </c>
      <c r="H1151">
        <v>0</v>
      </c>
      <c r="I1151">
        <v>0</v>
      </c>
      <c r="J1151">
        <v>0</v>
      </c>
      <c r="K1151">
        <v>0</v>
      </c>
      <c r="L1151">
        <v>0</v>
      </c>
      <c r="M1151">
        <v>0</v>
      </c>
      <c r="N1151">
        <v>0</v>
      </c>
      <c r="O1151">
        <v>0</v>
      </c>
      <c r="P1151">
        <v>0</v>
      </c>
      <c r="Q1151">
        <v>0</v>
      </c>
      <c r="R1151">
        <v>0</v>
      </c>
      <c r="S1151" t="s">
        <v>7</v>
      </c>
      <c r="T1151" t="s">
        <v>7</v>
      </c>
      <c r="U1151" t="s">
        <v>70</v>
      </c>
      <c r="V1151">
        <v>6</v>
      </c>
      <c r="W1151" t="s">
        <v>4512</v>
      </c>
      <c r="X1151">
        <v>0</v>
      </c>
      <c r="Y1151">
        <v>3.0190000000000001</v>
      </c>
      <c r="Z1151">
        <v>3.0190000000000001</v>
      </c>
    </row>
    <row r="1152" spans="1:26" x14ac:dyDescent="0.25">
      <c r="A1152" t="s">
        <v>156</v>
      </c>
      <c r="B1152">
        <v>2</v>
      </c>
      <c r="C1152" t="s">
        <v>1334</v>
      </c>
      <c r="D1152" t="s">
        <v>5070</v>
      </c>
      <c r="E1152">
        <v>0</v>
      </c>
      <c r="F1152">
        <v>0</v>
      </c>
      <c r="G1152">
        <v>0</v>
      </c>
      <c r="H1152">
        <v>0</v>
      </c>
      <c r="I1152">
        <v>0</v>
      </c>
      <c r="J1152">
        <v>0</v>
      </c>
      <c r="K1152">
        <v>0</v>
      </c>
      <c r="L1152">
        <v>0</v>
      </c>
      <c r="M1152">
        <v>0</v>
      </c>
      <c r="N1152">
        <v>0</v>
      </c>
      <c r="O1152">
        <v>0</v>
      </c>
      <c r="P1152">
        <v>0</v>
      </c>
      <c r="Q1152">
        <v>0</v>
      </c>
      <c r="R1152">
        <v>0</v>
      </c>
      <c r="S1152" t="s">
        <v>7</v>
      </c>
      <c r="T1152" t="s">
        <v>7</v>
      </c>
      <c r="U1152" t="s">
        <v>70</v>
      </c>
      <c r="V1152">
        <v>6</v>
      </c>
      <c r="W1152" t="s">
        <v>4512</v>
      </c>
      <c r="X1152">
        <v>0</v>
      </c>
      <c r="Y1152">
        <v>3.573</v>
      </c>
      <c r="Z1152">
        <v>3.573</v>
      </c>
    </row>
    <row r="1153" spans="1:26" x14ac:dyDescent="0.25">
      <c r="A1153" t="s">
        <v>156</v>
      </c>
      <c r="B1153">
        <v>2</v>
      </c>
      <c r="C1153" t="s">
        <v>1335</v>
      </c>
      <c r="D1153" t="s">
        <v>5070</v>
      </c>
      <c r="E1153">
        <v>0</v>
      </c>
      <c r="F1153">
        <v>0</v>
      </c>
      <c r="G1153">
        <v>0</v>
      </c>
      <c r="H1153">
        <v>0</v>
      </c>
      <c r="I1153">
        <v>0</v>
      </c>
      <c r="J1153">
        <v>0</v>
      </c>
      <c r="K1153">
        <v>0</v>
      </c>
      <c r="L1153">
        <v>0</v>
      </c>
      <c r="M1153">
        <v>0</v>
      </c>
      <c r="N1153">
        <v>0</v>
      </c>
      <c r="O1153">
        <v>0</v>
      </c>
      <c r="P1153">
        <v>0</v>
      </c>
      <c r="Q1153">
        <v>0</v>
      </c>
      <c r="R1153">
        <v>0</v>
      </c>
      <c r="S1153" t="s">
        <v>7</v>
      </c>
      <c r="T1153" t="s">
        <v>7</v>
      </c>
      <c r="U1153" t="s">
        <v>70</v>
      </c>
      <c r="V1153">
        <v>6</v>
      </c>
      <c r="W1153" t="s">
        <v>4512</v>
      </c>
      <c r="X1153">
        <v>0</v>
      </c>
      <c r="Y1153">
        <v>4.8630000000000004</v>
      </c>
      <c r="Z1153">
        <v>4.8630000000000004</v>
      </c>
    </row>
    <row r="1154" spans="1:26" x14ac:dyDescent="0.25">
      <c r="A1154" t="s">
        <v>156</v>
      </c>
      <c r="B1154">
        <v>2</v>
      </c>
      <c r="C1154" t="s">
        <v>1336</v>
      </c>
      <c r="D1154" t="s">
        <v>5070</v>
      </c>
      <c r="E1154">
        <v>35</v>
      </c>
      <c r="F1154">
        <v>42</v>
      </c>
      <c r="G1154">
        <v>35</v>
      </c>
      <c r="H1154">
        <v>35</v>
      </c>
      <c r="I1154">
        <v>39</v>
      </c>
      <c r="J1154">
        <v>34</v>
      </c>
      <c r="K1154">
        <v>0</v>
      </c>
      <c r="L1154">
        <v>0</v>
      </c>
      <c r="M1154">
        <v>0</v>
      </c>
      <c r="N1154">
        <v>0</v>
      </c>
      <c r="O1154">
        <v>0</v>
      </c>
      <c r="P1154">
        <v>0</v>
      </c>
      <c r="Q1154">
        <v>3.6666666666666665</v>
      </c>
      <c r="R1154">
        <v>4.8265066666666661</v>
      </c>
      <c r="S1154" t="s">
        <v>5</v>
      </c>
      <c r="T1154" t="s">
        <v>78</v>
      </c>
      <c r="U1154" t="s">
        <v>70</v>
      </c>
      <c r="V1154">
        <v>5</v>
      </c>
      <c r="W1154" t="s">
        <v>4512</v>
      </c>
      <c r="X1154">
        <v>0.96530133333333323</v>
      </c>
      <c r="Y1154">
        <v>0</v>
      </c>
      <c r="Z1154">
        <v>4.8265066666666661</v>
      </c>
    </row>
    <row r="1155" spans="1:26" x14ac:dyDescent="0.25">
      <c r="A1155" t="s">
        <v>156</v>
      </c>
      <c r="B1155">
        <v>2</v>
      </c>
      <c r="C1155" t="s">
        <v>1337</v>
      </c>
      <c r="D1155" t="s">
        <v>5070</v>
      </c>
      <c r="E1155">
        <v>0</v>
      </c>
      <c r="F1155">
        <v>0</v>
      </c>
      <c r="G1155">
        <v>0</v>
      </c>
      <c r="H1155">
        <v>0</v>
      </c>
      <c r="I1155">
        <v>0</v>
      </c>
      <c r="J1155">
        <v>0</v>
      </c>
      <c r="K1155">
        <v>0</v>
      </c>
      <c r="L1155">
        <v>0</v>
      </c>
      <c r="M1155">
        <v>0</v>
      </c>
      <c r="N1155">
        <v>0</v>
      </c>
      <c r="O1155">
        <v>0</v>
      </c>
      <c r="P1155">
        <v>0</v>
      </c>
      <c r="Q1155">
        <v>0</v>
      </c>
      <c r="R1155">
        <v>0</v>
      </c>
      <c r="S1155" t="s">
        <v>7</v>
      </c>
      <c r="T1155" t="s">
        <v>7</v>
      </c>
      <c r="U1155" t="s">
        <v>70</v>
      </c>
      <c r="V1155">
        <v>6</v>
      </c>
      <c r="W1155" t="s">
        <v>4512</v>
      </c>
      <c r="X1155">
        <v>0</v>
      </c>
      <c r="Y1155">
        <v>2.5139999999999998</v>
      </c>
      <c r="Z1155">
        <v>2.5139999999999998</v>
      </c>
    </row>
    <row r="1156" spans="1:26" x14ac:dyDescent="0.25">
      <c r="A1156" t="s">
        <v>156</v>
      </c>
      <c r="B1156">
        <v>2</v>
      </c>
      <c r="C1156" t="s">
        <v>1338</v>
      </c>
      <c r="D1156" t="s">
        <v>5070</v>
      </c>
      <c r="E1156">
        <v>0</v>
      </c>
      <c r="F1156">
        <v>0</v>
      </c>
      <c r="G1156">
        <v>0</v>
      </c>
      <c r="H1156">
        <v>0</v>
      </c>
      <c r="I1156">
        <v>0</v>
      </c>
      <c r="J1156">
        <v>0</v>
      </c>
      <c r="K1156">
        <v>0</v>
      </c>
      <c r="L1156">
        <v>0</v>
      </c>
      <c r="M1156">
        <v>0</v>
      </c>
      <c r="N1156">
        <v>0</v>
      </c>
      <c r="O1156">
        <v>0</v>
      </c>
      <c r="P1156">
        <v>0</v>
      </c>
      <c r="Q1156">
        <v>0</v>
      </c>
      <c r="R1156">
        <v>0</v>
      </c>
      <c r="S1156" t="s">
        <v>7</v>
      </c>
      <c r="T1156" t="s">
        <v>7</v>
      </c>
      <c r="U1156" t="s">
        <v>70</v>
      </c>
      <c r="V1156">
        <v>6</v>
      </c>
      <c r="W1156" t="s">
        <v>4512</v>
      </c>
      <c r="X1156">
        <v>0</v>
      </c>
      <c r="Y1156">
        <v>3.6080000000000001</v>
      </c>
      <c r="Z1156">
        <v>3.6080000000000001</v>
      </c>
    </row>
    <row r="1157" spans="1:26" x14ac:dyDescent="0.25">
      <c r="A1157" t="s">
        <v>156</v>
      </c>
      <c r="B1157">
        <v>2</v>
      </c>
      <c r="C1157" t="s">
        <v>1339</v>
      </c>
      <c r="D1157" t="s">
        <v>5070</v>
      </c>
      <c r="E1157">
        <v>0</v>
      </c>
      <c r="F1157">
        <v>0</v>
      </c>
      <c r="G1157">
        <v>0</v>
      </c>
      <c r="H1157">
        <v>0</v>
      </c>
      <c r="I1157">
        <v>0</v>
      </c>
      <c r="J1157">
        <v>0</v>
      </c>
      <c r="K1157">
        <v>0</v>
      </c>
      <c r="L1157">
        <v>0</v>
      </c>
      <c r="M1157">
        <v>0</v>
      </c>
      <c r="N1157">
        <v>0</v>
      </c>
      <c r="O1157">
        <v>0</v>
      </c>
      <c r="P1157">
        <v>0</v>
      </c>
      <c r="Q1157">
        <v>0</v>
      </c>
      <c r="R1157">
        <v>0</v>
      </c>
      <c r="S1157" t="s">
        <v>7</v>
      </c>
      <c r="T1157" t="s">
        <v>7</v>
      </c>
      <c r="U1157" t="s">
        <v>70</v>
      </c>
      <c r="V1157">
        <v>6</v>
      </c>
      <c r="W1157" t="s">
        <v>4512</v>
      </c>
      <c r="X1157">
        <v>0</v>
      </c>
      <c r="Y1157">
        <v>3.226</v>
      </c>
      <c r="Z1157">
        <v>3.226</v>
      </c>
    </row>
    <row r="1158" spans="1:26" x14ac:dyDescent="0.25">
      <c r="A1158" t="s">
        <v>156</v>
      </c>
      <c r="B1158">
        <v>2</v>
      </c>
      <c r="C1158" t="s">
        <v>1340</v>
      </c>
      <c r="D1158" t="s">
        <v>5070</v>
      </c>
      <c r="E1158">
        <v>0</v>
      </c>
      <c r="F1158">
        <v>0</v>
      </c>
      <c r="G1158">
        <v>0</v>
      </c>
      <c r="H1158">
        <v>0</v>
      </c>
      <c r="I1158">
        <v>0</v>
      </c>
      <c r="J1158">
        <v>0</v>
      </c>
      <c r="K1158">
        <v>0</v>
      </c>
      <c r="L1158">
        <v>0</v>
      </c>
      <c r="M1158">
        <v>0</v>
      </c>
      <c r="N1158">
        <v>0</v>
      </c>
      <c r="O1158">
        <v>0</v>
      </c>
      <c r="P1158">
        <v>0</v>
      </c>
      <c r="Q1158">
        <v>0</v>
      </c>
      <c r="R1158">
        <v>0</v>
      </c>
      <c r="S1158" t="s">
        <v>7</v>
      </c>
      <c r="T1158" t="s">
        <v>7</v>
      </c>
      <c r="U1158" t="s">
        <v>70</v>
      </c>
      <c r="V1158">
        <v>6</v>
      </c>
      <c r="W1158" t="s">
        <v>4512</v>
      </c>
      <c r="X1158">
        <v>0</v>
      </c>
      <c r="Y1158">
        <v>1.73</v>
      </c>
      <c r="Z1158">
        <v>1.73</v>
      </c>
    </row>
    <row r="1159" spans="1:26" x14ac:dyDescent="0.25">
      <c r="A1159" t="s">
        <v>156</v>
      </c>
      <c r="B1159">
        <v>2</v>
      </c>
      <c r="C1159" t="s">
        <v>1341</v>
      </c>
      <c r="D1159" t="s">
        <v>5070</v>
      </c>
      <c r="E1159">
        <v>0</v>
      </c>
      <c r="F1159">
        <v>0</v>
      </c>
      <c r="G1159">
        <v>0</v>
      </c>
      <c r="H1159">
        <v>0</v>
      </c>
      <c r="I1159">
        <v>0</v>
      </c>
      <c r="J1159">
        <v>0</v>
      </c>
      <c r="K1159">
        <v>0</v>
      </c>
      <c r="L1159">
        <v>0</v>
      </c>
      <c r="M1159">
        <v>0</v>
      </c>
      <c r="N1159">
        <v>0</v>
      </c>
      <c r="O1159">
        <v>0</v>
      </c>
      <c r="P1159">
        <v>0</v>
      </c>
      <c r="Q1159">
        <v>0</v>
      </c>
      <c r="R1159">
        <v>0</v>
      </c>
      <c r="S1159" t="s">
        <v>7</v>
      </c>
      <c r="T1159" t="s">
        <v>7</v>
      </c>
      <c r="U1159" t="s">
        <v>70</v>
      </c>
      <c r="V1159">
        <v>6</v>
      </c>
      <c r="W1159" t="s">
        <v>4512</v>
      </c>
      <c r="X1159">
        <v>0</v>
      </c>
      <c r="Y1159">
        <v>2.6720000000000002</v>
      </c>
      <c r="Z1159">
        <v>2.6720000000000002</v>
      </c>
    </row>
    <row r="1160" spans="1:26" x14ac:dyDescent="0.25">
      <c r="A1160" t="s">
        <v>156</v>
      </c>
      <c r="B1160">
        <v>2</v>
      </c>
      <c r="C1160" t="s">
        <v>1342</v>
      </c>
      <c r="D1160" t="s">
        <v>5070</v>
      </c>
      <c r="E1160">
        <v>0</v>
      </c>
      <c r="F1160">
        <v>0</v>
      </c>
      <c r="G1160">
        <v>0</v>
      </c>
      <c r="H1160">
        <v>0</v>
      </c>
      <c r="I1160">
        <v>0</v>
      </c>
      <c r="J1160">
        <v>0</v>
      </c>
      <c r="K1160">
        <v>0</v>
      </c>
      <c r="L1160">
        <v>0</v>
      </c>
      <c r="M1160">
        <v>0</v>
      </c>
      <c r="N1160">
        <v>0</v>
      </c>
      <c r="O1160">
        <v>0</v>
      </c>
      <c r="P1160">
        <v>0</v>
      </c>
      <c r="Q1160">
        <v>0</v>
      </c>
      <c r="R1160">
        <v>0</v>
      </c>
      <c r="S1160" t="s">
        <v>7</v>
      </c>
      <c r="T1160" t="s">
        <v>7</v>
      </c>
      <c r="U1160" t="s">
        <v>70</v>
      </c>
      <c r="V1160">
        <v>6</v>
      </c>
      <c r="W1160" t="s">
        <v>4513</v>
      </c>
      <c r="X1160">
        <v>0</v>
      </c>
      <c r="Y1160">
        <v>0.30599999999999999</v>
      </c>
      <c r="Z1160">
        <v>0.30599999999999999</v>
      </c>
    </row>
    <row r="1161" spans="1:26" x14ac:dyDescent="0.25">
      <c r="A1161" t="s">
        <v>156</v>
      </c>
      <c r="B1161">
        <v>2</v>
      </c>
      <c r="C1161" t="s">
        <v>1343</v>
      </c>
      <c r="D1161" t="s">
        <v>5070</v>
      </c>
      <c r="E1161">
        <v>0</v>
      </c>
      <c r="F1161">
        <v>0</v>
      </c>
      <c r="G1161">
        <v>0</v>
      </c>
      <c r="H1161">
        <v>0</v>
      </c>
      <c r="I1161">
        <v>0</v>
      </c>
      <c r="J1161">
        <v>0</v>
      </c>
      <c r="K1161">
        <v>0</v>
      </c>
      <c r="L1161">
        <v>0</v>
      </c>
      <c r="M1161">
        <v>0</v>
      </c>
      <c r="N1161">
        <v>0</v>
      </c>
      <c r="O1161">
        <v>0</v>
      </c>
      <c r="P1161">
        <v>0</v>
      </c>
      <c r="Q1161">
        <v>0</v>
      </c>
      <c r="R1161">
        <v>0</v>
      </c>
      <c r="S1161" t="s">
        <v>7</v>
      </c>
      <c r="T1161" t="s">
        <v>7</v>
      </c>
      <c r="U1161" t="s">
        <v>70</v>
      </c>
      <c r="V1161">
        <v>6</v>
      </c>
      <c r="W1161" t="s">
        <v>4513</v>
      </c>
      <c r="X1161">
        <v>0</v>
      </c>
      <c r="Y1161">
        <v>0.40100000000000002</v>
      </c>
      <c r="Z1161">
        <v>0.40100000000000002</v>
      </c>
    </row>
    <row r="1162" spans="1:26" x14ac:dyDescent="0.25">
      <c r="A1162" t="s">
        <v>156</v>
      </c>
      <c r="B1162">
        <v>2</v>
      </c>
      <c r="C1162" t="s">
        <v>1344</v>
      </c>
      <c r="D1162" t="s">
        <v>5070</v>
      </c>
      <c r="E1162">
        <v>0</v>
      </c>
      <c r="F1162">
        <v>0</v>
      </c>
      <c r="G1162">
        <v>0</v>
      </c>
      <c r="H1162">
        <v>0</v>
      </c>
      <c r="I1162">
        <v>0</v>
      </c>
      <c r="J1162">
        <v>0</v>
      </c>
      <c r="K1162">
        <v>0</v>
      </c>
      <c r="L1162">
        <v>0</v>
      </c>
      <c r="M1162">
        <v>0</v>
      </c>
      <c r="N1162">
        <v>0</v>
      </c>
      <c r="O1162">
        <v>0</v>
      </c>
      <c r="P1162">
        <v>0</v>
      </c>
      <c r="Q1162">
        <v>0</v>
      </c>
      <c r="R1162">
        <v>0</v>
      </c>
      <c r="S1162" t="s">
        <v>7</v>
      </c>
      <c r="T1162" t="s">
        <v>7</v>
      </c>
      <c r="U1162" t="s">
        <v>70</v>
      </c>
      <c r="V1162">
        <v>6</v>
      </c>
      <c r="W1162" t="s">
        <v>4513</v>
      </c>
      <c r="X1162">
        <v>0</v>
      </c>
      <c r="Y1162">
        <v>0.35</v>
      </c>
      <c r="Z1162">
        <v>0.35</v>
      </c>
    </row>
    <row r="1163" spans="1:26" x14ac:dyDescent="0.25">
      <c r="A1163" t="s">
        <v>156</v>
      </c>
      <c r="B1163">
        <v>2</v>
      </c>
      <c r="C1163" t="s">
        <v>1345</v>
      </c>
      <c r="D1163" t="s">
        <v>5070</v>
      </c>
      <c r="E1163">
        <v>0</v>
      </c>
      <c r="F1163">
        <v>0</v>
      </c>
      <c r="G1163">
        <v>0</v>
      </c>
      <c r="H1163">
        <v>0</v>
      </c>
      <c r="I1163">
        <v>0</v>
      </c>
      <c r="J1163">
        <v>0</v>
      </c>
      <c r="K1163">
        <v>0</v>
      </c>
      <c r="L1163">
        <v>0</v>
      </c>
      <c r="M1163">
        <v>0</v>
      </c>
      <c r="N1163">
        <v>0</v>
      </c>
      <c r="O1163">
        <v>0</v>
      </c>
      <c r="P1163">
        <v>0</v>
      </c>
      <c r="Q1163">
        <v>0</v>
      </c>
      <c r="R1163">
        <v>0</v>
      </c>
      <c r="S1163" t="s">
        <v>7</v>
      </c>
      <c r="T1163" t="s">
        <v>7</v>
      </c>
      <c r="U1163" t="s">
        <v>70</v>
      </c>
      <c r="V1163">
        <v>6</v>
      </c>
      <c r="W1163" t="s">
        <v>4513</v>
      </c>
      <c r="X1163">
        <v>0</v>
      </c>
      <c r="Y1163">
        <v>0.38400000000000001</v>
      </c>
      <c r="Z1163">
        <v>0.38400000000000001</v>
      </c>
    </row>
    <row r="1164" spans="1:26" x14ac:dyDescent="0.25">
      <c r="A1164" t="s">
        <v>156</v>
      </c>
      <c r="B1164">
        <v>2</v>
      </c>
      <c r="C1164" t="s">
        <v>1346</v>
      </c>
      <c r="D1164" t="s">
        <v>5070</v>
      </c>
      <c r="E1164">
        <v>0</v>
      </c>
      <c r="F1164">
        <v>0</v>
      </c>
      <c r="G1164">
        <v>0</v>
      </c>
      <c r="H1164">
        <v>0</v>
      </c>
      <c r="I1164">
        <v>0</v>
      </c>
      <c r="J1164">
        <v>0</v>
      </c>
      <c r="K1164">
        <v>0</v>
      </c>
      <c r="L1164">
        <v>0</v>
      </c>
      <c r="M1164">
        <v>0</v>
      </c>
      <c r="N1164">
        <v>0</v>
      </c>
      <c r="O1164">
        <v>0</v>
      </c>
      <c r="P1164">
        <v>0</v>
      </c>
      <c r="Q1164">
        <v>0</v>
      </c>
      <c r="R1164">
        <v>0</v>
      </c>
      <c r="S1164" t="s">
        <v>7</v>
      </c>
      <c r="T1164" t="s">
        <v>7</v>
      </c>
      <c r="U1164" t="s">
        <v>70</v>
      </c>
      <c r="V1164">
        <v>6</v>
      </c>
      <c r="W1164" t="s">
        <v>4513</v>
      </c>
      <c r="X1164">
        <v>0</v>
      </c>
      <c r="Y1164">
        <v>0.36099999999999999</v>
      </c>
      <c r="Z1164">
        <v>0.36099999999999999</v>
      </c>
    </row>
    <row r="1165" spans="1:26" x14ac:dyDescent="0.25">
      <c r="A1165" t="s">
        <v>156</v>
      </c>
      <c r="B1165">
        <v>2</v>
      </c>
      <c r="C1165" t="s">
        <v>1347</v>
      </c>
      <c r="D1165" t="s">
        <v>5070</v>
      </c>
      <c r="E1165">
        <v>31</v>
      </c>
      <c r="F1165">
        <v>38</v>
      </c>
      <c r="G1165">
        <v>31</v>
      </c>
      <c r="H1165">
        <v>34</v>
      </c>
      <c r="I1165">
        <v>39</v>
      </c>
      <c r="J1165">
        <v>31</v>
      </c>
      <c r="K1165">
        <v>0</v>
      </c>
      <c r="L1165">
        <v>0</v>
      </c>
      <c r="M1165">
        <v>0</v>
      </c>
      <c r="N1165">
        <v>0</v>
      </c>
      <c r="O1165">
        <v>0</v>
      </c>
      <c r="P1165">
        <v>0</v>
      </c>
      <c r="Q1165">
        <v>3.4</v>
      </c>
      <c r="R1165">
        <v>4.4754879999999995</v>
      </c>
      <c r="S1165" t="s">
        <v>5</v>
      </c>
      <c r="T1165" t="s">
        <v>78</v>
      </c>
      <c r="U1165" t="s">
        <v>70</v>
      </c>
      <c r="V1165">
        <v>5</v>
      </c>
      <c r="W1165" t="s">
        <v>4513</v>
      </c>
      <c r="X1165">
        <v>0.89509759999999994</v>
      </c>
      <c r="Y1165">
        <v>0</v>
      </c>
      <c r="Z1165">
        <v>4.4754879999999995</v>
      </c>
    </row>
    <row r="1166" spans="1:26" x14ac:dyDescent="0.25">
      <c r="A1166" t="s">
        <v>156</v>
      </c>
      <c r="B1166">
        <v>2</v>
      </c>
      <c r="C1166" t="s">
        <v>1348</v>
      </c>
      <c r="D1166" t="s">
        <v>5070</v>
      </c>
      <c r="E1166">
        <v>0</v>
      </c>
      <c r="F1166">
        <v>0</v>
      </c>
      <c r="G1166">
        <v>0</v>
      </c>
      <c r="H1166">
        <v>0</v>
      </c>
      <c r="I1166">
        <v>0</v>
      </c>
      <c r="J1166">
        <v>0</v>
      </c>
      <c r="K1166">
        <v>0</v>
      </c>
      <c r="L1166">
        <v>0</v>
      </c>
      <c r="M1166">
        <v>0</v>
      </c>
      <c r="N1166">
        <v>0</v>
      </c>
      <c r="O1166">
        <v>0</v>
      </c>
      <c r="P1166">
        <v>0</v>
      </c>
      <c r="Q1166">
        <v>0</v>
      </c>
      <c r="R1166">
        <v>0</v>
      </c>
      <c r="S1166" t="s">
        <v>7</v>
      </c>
      <c r="T1166" t="s">
        <v>7</v>
      </c>
      <c r="U1166" t="s">
        <v>70</v>
      </c>
      <c r="V1166">
        <v>6</v>
      </c>
      <c r="W1166" t="s">
        <v>4513</v>
      </c>
      <c r="X1166">
        <v>0</v>
      </c>
      <c r="Y1166">
        <v>0.193</v>
      </c>
      <c r="Z1166">
        <v>0.193</v>
      </c>
    </row>
    <row r="1167" spans="1:26" x14ac:dyDescent="0.25">
      <c r="A1167" t="s">
        <v>156</v>
      </c>
      <c r="B1167">
        <v>2</v>
      </c>
      <c r="C1167" t="s">
        <v>1349</v>
      </c>
      <c r="D1167" t="s">
        <v>5070</v>
      </c>
      <c r="E1167">
        <v>0</v>
      </c>
      <c r="F1167">
        <v>0</v>
      </c>
      <c r="G1167">
        <v>0</v>
      </c>
      <c r="H1167">
        <v>0</v>
      </c>
      <c r="I1167">
        <v>0</v>
      </c>
      <c r="J1167">
        <v>0</v>
      </c>
      <c r="K1167">
        <v>0</v>
      </c>
      <c r="L1167">
        <v>0</v>
      </c>
      <c r="M1167">
        <v>0</v>
      </c>
      <c r="N1167">
        <v>0</v>
      </c>
      <c r="O1167">
        <v>0</v>
      </c>
      <c r="P1167">
        <v>0</v>
      </c>
      <c r="Q1167">
        <v>0</v>
      </c>
      <c r="R1167">
        <v>0</v>
      </c>
      <c r="S1167" t="s">
        <v>7</v>
      </c>
      <c r="T1167" t="s">
        <v>7</v>
      </c>
      <c r="U1167" t="s">
        <v>70</v>
      </c>
      <c r="V1167">
        <v>6</v>
      </c>
      <c r="W1167" t="s">
        <v>4513</v>
      </c>
      <c r="X1167">
        <v>0</v>
      </c>
      <c r="Y1167">
        <v>0.38</v>
      </c>
      <c r="Z1167">
        <v>0.38</v>
      </c>
    </row>
    <row r="1168" spans="1:26" x14ac:dyDescent="0.25">
      <c r="A1168" t="s">
        <v>156</v>
      </c>
      <c r="B1168">
        <v>2</v>
      </c>
      <c r="C1168" t="s">
        <v>1350</v>
      </c>
      <c r="D1168" t="s">
        <v>5070</v>
      </c>
      <c r="E1168">
        <v>0</v>
      </c>
      <c r="F1168">
        <v>0</v>
      </c>
      <c r="G1168">
        <v>0</v>
      </c>
      <c r="H1168">
        <v>0</v>
      </c>
      <c r="I1168">
        <v>0</v>
      </c>
      <c r="J1168">
        <v>0</v>
      </c>
      <c r="K1168">
        <v>0</v>
      </c>
      <c r="L1168">
        <v>0</v>
      </c>
      <c r="M1168">
        <v>0</v>
      </c>
      <c r="N1168">
        <v>0</v>
      </c>
      <c r="O1168">
        <v>0</v>
      </c>
      <c r="P1168">
        <v>0</v>
      </c>
      <c r="Q1168">
        <v>0</v>
      </c>
      <c r="R1168">
        <v>0</v>
      </c>
      <c r="S1168" t="s">
        <v>7</v>
      </c>
      <c r="T1168" t="s">
        <v>7</v>
      </c>
      <c r="U1168" t="s">
        <v>70</v>
      </c>
      <c r="V1168">
        <v>6</v>
      </c>
      <c r="W1168" t="s">
        <v>4513</v>
      </c>
      <c r="X1168">
        <v>0</v>
      </c>
      <c r="Y1168">
        <v>0.40100000000000002</v>
      </c>
      <c r="Z1168">
        <v>0.40100000000000002</v>
      </c>
    </row>
    <row r="1169" spans="1:26" x14ac:dyDescent="0.25">
      <c r="A1169" t="s">
        <v>156</v>
      </c>
      <c r="B1169">
        <v>2</v>
      </c>
      <c r="C1169" t="s">
        <v>1351</v>
      </c>
      <c r="D1169" t="s">
        <v>5070</v>
      </c>
      <c r="E1169">
        <v>0</v>
      </c>
      <c r="F1169">
        <v>0</v>
      </c>
      <c r="G1169">
        <v>0</v>
      </c>
      <c r="H1169">
        <v>0</v>
      </c>
      <c r="I1169">
        <v>0</v>
      </c>
      <c r="J1169">
        <v>0</v>
      </c>
      <c r="K1169">
        <v>0</v>
      </c>
      <c r="L1169">
        <v>0</v>
      </c>
      <c r="M1169">
        <v>0</v>
      </c>
      <c r="N1169">
        <v>0</v>
      </c>
      <c r="O1169">
        <v>0</v>
      </c>
      <c r="P1169">
        <v>0</v>
      </c>
      <c r="Q1169">
        <v>0</v>
      </c>
      <c r="R1169">
        <v>0</v>
      </c>
      <c r="S1169" t="s">
        <v>7</v>
      </c>
      <c r="T1169" t="s">
        <v>7</v>
      </c>
      <c r="U1169" t="s">
        <v>70</v>
      </c>
      <c r="V1169">
        <v>6</v>
      </c>
      <c r="W1169" t="s">
        <v>4513</v>
      </c>
      <c r="X1169">
        <v>0</v>
      </c>
      <c r="Y1169">
        <v>0.38200000000000001</v>
      </c>
      <c r="Z1169">
        <v>0.38200000000000001</v>
      </c>
    </row>
    <row r="1170" spans="1:26" x14ac:dyDescent="0.25">
      <c r="A1170" t="s">
        <v>156</v>
      </c>
      <c r="B1170">
        <v>2</v>
      </c>
      <c r="C1170" t="s">
        <v>1352</v>
      </c>
      <c r="D1170" t="s">
        <v>5070</v>
      </c>
      <c r="E1170">
        <v>0</v>
      </c>
      <c r="F1170">
        <v>0</v>
      </c>
      <c r="G1170">
        <v>0</v>
      </c>
      <c r="H1170">
        <v>0</v>
      </c>
      <c r="I1170">
        <v>0</v>
      </c>
      <c r="J1170">
        <v>0</v>
      </c>
      <c r="K1170">
        <v>0</v>
      </c>
      <c r="L1170">
        <v>0</v>
      </c>
      <c r="M1170">
        <v>0</v>
      </c>
      <c r="N1170">
        <v>0</v>
      </c>
      <c r="O1170">
        <v>0</v>
      </c>
      <c r="P1170">
        <v>0</v>
      </c>
      <c r="Q1170">
        <v>0</v>
      </c>
      <c r="R1170">
        <v>0</v>
      </c>
      <c r="S1170" t="s">
        <v>7</v>
      </c>
      <c r="T1170" t="s">
        <v>7</v>
      </c>
      <c r="U1170" t="s">
        <v>70</v>
      </c>
      <c r="V1170">
        <v>6</v>
      </c>
      <c r="W1170" t="s">
        <v>4513</v>
      </c>
      <c r="X1170">
        <v>0</v>
      </c>
      <c r="Y1170">
        <v>0.35399999999999998</v>
      </c>
      <c r="Z1170">
        <v>0.35399999999999998</v>
      </c>
    </row>
    <row r="1171" spans="1:26" x14ac:dyDescent="0.25">
      <c r="A1171" t="s">
        <v>156</v>
      </c>
      <c r="B1171">
        <v>2</v>
      </c>
      <c r="C1171" t="s">
        <v>1353</v>
      </c>
      <c r="D1171" t="s">
        <v>5070</v>
      </c>
      <c r="E1171">
        <v>0</v>
      </c>
      <c r="F1171">
        <v>0</v>
      </c>
      <c r="G1171">
        <v>0</v>
      </c>
      <c r="H1171">
        <v>0</v>
      </c>
      <c r="I1171">
        <v>0</v>
      </c>
      <c r="J1171">
        <v>0</v>
      </c>
      <c r="K1171">
        <v>0</v>
      </c>
      <c r="L1171">
        <v>0</v>
      </c>
      <c r="M1171">
        <v>0</v>
      </c>
      <c r="N1171">
        <v>0</v>
      </c>
      <c r="O1171">
        <v>0</v>
      </c>
      <c r="P1171">
        <v>0</v>
      </c>
      <c r="Q1171">
        <v>0</v>
      </c>
      <c r="R1171">
        <v>0</v>
      </c>
      <c r="S1171" t="s">
        <v>7</v>
      </c>
      <c r="T1171" t="s">
        <v>7</v>
      </c>
      <c r="U1171" t="s">
        <v>70</v>
      </c>
      <c r="V1171">
        <v>6</v>
      </c>
      <c r="W1171" t="s">
        <v>4514</v>
      </c>
      <c r="X1171">
        <v>0</v>
      </c>
      <c r="Y1171">
        <v>2.9279999999999999</v>
      </c>
      <c r="Z1171">
        <v>2.9279999999999999</v>
      </c>
    </row>
    <row r="1172" spans="1:26" x14ac:dyDescent="0.25">
      <c r="A1172" t="s">
        <v>156</v>
      </c>
      <c r="B1172">
        <v>2</v>
      </c>
      <c r="C1172" t="s">
        <v>1354</v>
      </c>
      <c r="D1172" t="s">
        <v>5070</v>
      </c>
      <c r="E1172">
        <v>0</v>
      </c>
      <c r="F1172">
        <v>0</v>
      </c>
      <c r="G1172">
        <v>0</v>
      </c>
      <c r="H1172">
        <v>0</v>
      </c>
      <c r="I1172">
        <v>0</v>
      </c>
      <c r="J1172">
        <v>0</v>
      </c>
      <c r="K1172">
        <v>0</v>
      </c>
      <c r="L1172">
        <v>0</v>
      </c>
      <c r="M1172">
        <v>0</v>
      </c>
      <c r="N1172">
        <v>0</v>
      </c>
      <c r="O1172">
        <v>0</v>
      </c>
      <c r="P1172">
        <v>0</v>
      </c>
      <c r="Q1172">
        <v>0</v>
      </c>
      <c r="R1172">
        <v>0</v>
      </c>
      <c r="S1172" t="s">
        <v>7</v>
      </c>
      <c r="T1172" t="s">
        <v>7</v>
      </c>
      <c r="U1172" t="s">
        <v>70</v>
      </c>
      <c r="V1172">
        <v>6</v>
      </c>
      <c r="W1172" t="s">
        <v>4514</v>
      </c>
      <c r="X1172">
        <v>0</v>
      </c>
      <c r="Y1172">
        <v>3.7269999999999999</v>
      </c>
      <c r="Z1172">
        <v>3.7269999999999999</v>
      </c>
    </row>
    <row r="1173" spans="1:26" x14ac:dyDescent="0.25">
      <c r="A1173" t="s">
        <v>156</v>
      </c>
      <c r="B1173">
        <v>2</v>
      </c>
      <c r="C1173" t="s">
        <v>1355</v>
      </c>
      <c r="D1173" t="s">
        <v>5070</v>
      </c>
      <c r="E1173">
        <v>0</v>
      </c>
      <c r="F1173">
        <v>0</v>
      </c>
      <c r="G1173">
        <v>0</v>
      </c>
      <c r="H1173">
        <v>0</v>
      </c>
      <c r="I1173">
        <v>0</v>
      </c>
      <c r="J1173">
        <v>0</v>
      </c>
      <c r="K1173">
        <v>0</v>
      </c>
      <c r="L1173">
        <v>0</v>
      </c>
      <c r="M1173">
        <v>0</v>
      </c>
      <c r="N1173">
        <v>0</v>
      </c>
      <c r="O1173">
        <v>0</v>
      </c>
      <c r="P1173">
        <v>0</v>
      </c>
      <c r="Q1173">
        <v>0</v>
      </c>
      <c r="R1173">
        <v>0</v>
      </c>
      <c r="S1173" t="s">
        <v>7</v>
      </c>
      <c r="T1173" t="s">
        <v>7</v>
      </c>
      <c r="U1173" t="s">
        <v>70</v>
      </c>
      <c r="V1173">
        <v>6</v>
      </c>
      <c r="W1173" t="s">
        <v>4514</v>
      </c>
      <c r="X1173">
        <v>0</v>
      </c>
      <c r="Y1173">
        <v>2.125</v>
      </c>
      <c r="Z1173">
        <v>2.125</v>
      </c>
    </row>
    <row r="1174" spans="1:26" x14ac:dyDescent="0.25">
      <c r="A1174" t="s">
        <v>156</v>
      </c>
      <c r="B1174">
        <v>2</v>
      </c>
      <c r="C1174" t="s">
        <v>1356</v>
      </c>
      <c r="D1174" t="s">
        <v>5070</v>
      </c>
      <c r="E1174">
        <v>0</v>
      </c>
      <c r="F1174">
        <v>0</v>
      </c>
      <c r="G1174">
        <v>0</v>
      </c>
      <c r="H1174">
        <v>0</v>
      </c>
      <c r="I1174">
        <v>0</v>
      </c>
      <c r="J1174">
        <v>0</v>
      </c>
      <c r="K1174">
        <v>0</v>
      </c>
      <c r="L1174">
        <v>0</v>
      </c>
      <c r="M1174">
        <v>0</v>
      </c>
      <c r="N1174">
        <v>0</v>
      </c>
      <c r="O1174">
        <v>0</v>
      </c>
      <c r="P1174">
        <v>0</v>
      </c>
      <c r="Q1174">
        <v>0</v>
      </c>
      <c r="R1174">
        <v>0</v>
      </c>
      <c r="S1174" t="s">
        <v>7</v>
      </c>
      <c r="T1174" t="s">
        <v>7</v>
      </c>
      <c r="U1174" t="s">
        <v>70</v>
      </c>
      <c r="V1174">
        <v>6</v>
      </c>
      <c r="W1174" t="s">
        <v>4514</v>
      </c>
      <c r="X1174">
        <v>0</v>
      </c>
      <c r="Y1174">
        <v>0.79300000000000004</v>
      </c>
      <c r="Z1174">
        <v>0.79300000000000004</v>
      </c>
    </row>
    <row r="1175" spans="1:26" x14ac:dyDescent="0.25">
      <c r="A1175" t="s">
        <v>156</v>
      </c>
      <c r="B1175">
        <v>2</v>
      </c>
      <c r="C1175" t="s">
        <v>1357</v>
      </c>
      <c r="D1175" t="s">
        <v>5070</v>
      </c>
      <c r="E1175">
        <v>0</v>
      </c>
      <c r="F1175">
        <v>0</v>
      </c>
      <c r="G1175">
        <v>0</v>
      </c>
      <c r="H1175">
        <v>0</v>
      </c>
      <c r="I1175">
        <v>0</v>
      </c>
      <c r="J1175">
        <v>0</v>
      </c>
      <c r="K1175">
        <v>0</v>
      </c>
      <c r="L1175">
        <v>0</v>
      </c>
      <c r="M1175">
        <v>0</v>
      </c>
      <c r="N1175">
        <v>0</v>
      </c>
      <c r="O1175">
        <v>0</v>
      </c>
      <c r="P1175">
        <v>0</v>
      </c>
      <c r="Q1175">
        <v>0</v>
      </c>
      <c r="R1175">
        <v>0</v>
      </c>
      <c r="S1175" t="s">
        <v>7</v>
      </c>
      <c r="T1175" t="s">
        <v>7</v>
      </c>
      <c r="U1175" t="s">
        <v>70</v>
      </c>
      <c r="V1175">
        <v>6</v>
      </c>
      <c r="W1175" t="s">
        <v>4514</v>
      </c>
      <c r="X1175">
        <v>0</v>
      </c>
      <c r="Y1175">
        <v>1.2010000000000001</v>
      </c>
      <c r="Z1175">
        <v>1.2010000000000001</v>
      </c>
    </row>
    <row r="1176" spans="1:26" x14ac:dyDescent="0.25">
      <c r="A1176" t="s">
        <v>156</v>
      </c>
      <c r="B1176">
        <v>2</v>
      </c>
      <c r="C1176" t="s">
        <v>1358</v>
      </c>
      <c r="D1176" t="s">
        <v>5070</v>
      </c>
      <c r="E1176">
        <v>33</v>
      </c>
      <c r="F1176">
        <v>38</v>
      </c>
      <c r="G1176">
        <v>32</v>
      </c>
      <c r="H1176">
        <v>33</v>
      </c>
      <c r="I1176">
        <v>40</v>
      </c>
      <c r="J1176">
        <v>32</v>
      </c>
      <c r="K1176">
        <v>0</v>
      </c>
      <c r="L1176">
        <v>0</v>
      </c>
      <c r="M1176">
        <v>0</v>
      </c>
      <c r="N1176">
        <v>0</v>
      </c>
      <c r="O1176">
        <v>0</v>
      </c>
      <c r="P1176">
        <v>0</v>
      </c>
      <c r="Q1176">
        <v>3.4666666666666663</v>
      </c>
      <c r="R1176">
        <v>4.5632426666666666</v>
      </c>
      <c r="S1176" t="s">
        <v>5</v>
      </c>
      <c r="T1176" t="s">
        <v>78</v>
      </c>
      <c r="U1176" t="s">
        <v>70</v>
      </c>
      <c r="V1176">
        <v>5</v>
      </c>
      <c r="W1176" t="s">
        <v>4514</v>
      </c>
      <c r="X1176">
        <v>0.91264853333333329</v>
      </c>
      <c r="Y1176">
        <v>0</v>
      </c>
      <c r="Z1176">
        <v>4.5632426666666666</v>
      </c>
    </row>
    <row r="1177" spans="1:26" x14ac:dyDescent="0.25">
      <c r="A1177" t="s">
        <v>156</v>
      </c>
      <c r="B1177">
        <v>2</v>
      </c>
      <c r="C1177" t="s">
        <v>1359</v>
      </c>
      <c r="D1177" t="s">
        <v>5070</v>
      </c>
      <c r="E1177">
        <v>0</v>
      </c>
      <c r="F1177">
        <v>0</v>
      </c>
      <c r="G1177">
        <v>0</v>
      </c>
      <c r="H1177">
        <v>0</v>
      </c>
      <c r="I1177">
        <v>0</v>
      </c>
      <c r="J1177">
        <v>0</v>
      </c>
      <c r="K1177">
        <v>0</v>
      </c>
      <c r="L1177">
        <v>0</v>
      </c>
      <c r="M1177">
        <v>0</v>
      </c>
      <c r="N1177">
        <v>0</v>
      </c>
      <c r="O1177">
        <v>0</v>
      </c>
      <c r="P1177">
        <v>0</v>
      </c>
      <c r="Q1177">
        <v>0</v>
      </c>
      <c r="R1177">
        <v>0</v>
      </c>
      <c r="S1177" t="s">
        <v>7</v>
      </c>
      <c r="T1177" t="s">
        <v>7</v>
      </c>
      <c r="U1177" t="s">
        <v>70</v>
      </c>
      <c r="V1177">
        <v>6</v>
      </c>
      <c r="W1177" t="s">
        <v>4514</v>
      </c>
      <c r="X1177">
        <v>0</v>
      </c>
      <c r="Y1177">
        <v>1.3</v>
      </c>
      <c r="Z1177">
        <v>1.3</v>
      </c>
    </row>
    <row r="1178" spans="1:26" x14ac:dyDescent="0.25">
      <c r="A1178" t="s">
        <v>156</v>
      </c>
      <c r="B1178">
        <v>2</v>
      </c>
      <c r="C1178" t="s">
        <v>1360</v>
      </c>
      <c r="D1178" t="s">
        <v>5070</v>
      </c>
      <c r="E1178">
        <v>0</v>
      </c>
      <c r="F1178">
        <v>0</v>
      </c>
      <c r="G1178">
        <v>0</v>
      </c>
      <c r="H1178">
        <v>0</v>
      </c>
      <c r="I1178">
        <v>0</v>
      </c>
      <c r="J1178">
        <v>0</v>
      </c>
      <c r="K1178">
        <v>0</v>
      </c>
      <c r="L1178">
        <v>0</v>
      </c>
      <c r="M1178">
        <v>0</v>
      </c>
      <c r="N1178">
        <v>0</v>
      </c>
      <c r="O1178">
        <v>0</v>
      </c>
      <c r="P1178">
        <v>0</v>
      </c>
      <c r="Q1178">
        <v>0</v>
      </c>
      <c r="R1178">
        <v>0</v>
      </c>
      <c r="S1178" t="s">
        <v>7</v>
      </c>
      <c r="T1178" t="s">
        <v>7</v>
      </c>
      <c r="U1178" t="s">
        <v>70</v>
      </c>
      <c r="V1178">
        <v>6</v>
      </c>
      <c r="W1178" t="s">
        <v>4514</v>
      </c>
      <c r="X1178">
        <v>0</v>
      </c>
      <c r="Y1178">
        <v>1.3160000000000001</v>
      </c>
      <c r="Z1178">
        <v>1.3160000000000001</v>
      </c>
    </row>
    <row r="1179" spans="1:26" x14ac:dyDescent="0.25">
      <c r="A1179" t="s">
        <v>156</v>
      </c>
      <c r="B1179">
        <v>2</v>
      </c>
      <c r="C1179" t="s">
        <v>1361</v>
      </c>
      <c r="D1179" t="s">
        <v>5070</v>
      </c>
      <c r="E1179">
        <v>0</v>
      </c>
      <c r="F1179">
        <v>0</v>
      </c>
      <c r="G1179">
        <v>0</v>
      </c>
      <c r="H1179">
        <v>0</v>
      </c>
      <c r="I1179">
        <v>0</v>
      </c>
      <c r="J1179">
        <v>0</v>
      </c>
      <c r="K1179">
        <v>0</v>
      </c>
      <c r="L1179">
        <v>0</v>
      </c>
      <c r="M1179">
        <v>0</v>
      </c>
      <c r="N1179">
        <v>0</v>
      </c>
      <c r="O1179">
        <v>0</v>
      </c>
      <c r="P1179">
        <v>0</v>
      </c>
      <c r="Q1179">
        <v>0</v>
      </c>
      <c r="R1179">
        <v>0</v>
      </c>
      <c r="S1179" t="s">
        <v>7</v>
      </c>
      <c r="T1179" t="s">
        <v>7</v>
      </c>
      <c r="U1179" t="s">
        <v>70</v>
      </c>
      <c r="V1179">
        <v>6</v>
      </c>
      <c r="W1179" t="s">
        <v>4514</v>
      </c>
      <c r="X1179">
        <v>0</v>
      </c>
      <c r="Y1179">
        <v>1.0189999999999999</v>
      </c>
      <c r="Z1179">
        <v>1.0189999999999999</v>
      </c>
    </row>
    <row r="1180" spans="1:26" x14ac:dyDescent="0.25">
      <c r="A1180" t="s">
        <v>156</v>
      </c>
      <c r="B1180">
        <v>2</v>
      </c>
      <c r="C1180" t="s">
        <v>1362</v>
      </c>
      <c r="D1180" t="s">
        <v>5070</v>
      </c>
      <c r="E1180">
        <v>0</v>
      </c>
      <c r="F1180">
        <v>0</v>
      </c>
      <c r="G1180">
        <v>0</v>
      </c>
      <c r="H1180">
        <v>0</v>
      </c>
      <c r="I1180">
        <v>0</v>
      </c>
      <c r="J1180">
        <v>0</v>
      </c>
      <c r="K1180">
        <v>0</v>
      </c>
      <c r="L1180">
        <v>0</v>
      </c>
      <c r="M1180">
        <v>0</v>
      </c>
      <c r="N1180">
        <v>0</v>
      </c>
      <c r="O1180">
        <v>0</v>
      </c>
      <c r="P1180">
        <v>0</v>
      </c>
      <c r="Q1180">
        <v>0</v>
      </c>
      <c r="R1180">
        <v>0</v>
      </c>
      <c r="S1180" t="s">
        <v>7</v>
      </c>
      <c r="T1180" t="s">
        <v>7</v>
      </c>
      <c r="U1180" t="s">
        <v>70</v>
      </c>
      <c r="V1180">
        <v>6</v>
      </c>
      <c r="W1180" t="s">
        <v>4514</v>
      </c>
      <c r="X1180">
        <v>0</v>
      </c>
      <c r="Y1180">
        <v>0.42</v>
      </c>
      <c r="Z1180">
        <v>0.42</v>
      </c>
    </row>
    <row r="1181" spans="1:26" x14ac:dyDescent="0.25">
      <c r="A1181" t="s">
        <v>156</v>
      </c>
      <c r="B1181">
        <v>2</v>
      </c>
      <c r="C1181" t="s">
        <v>1363</v>
      </c>
      <c r="D1181" t="s">
        <v>5070</v>
      </c>
      <c r="E1181">
        <v>0</v>
      </c>
      <c r="F1181">
        <v>0</v>
      </c>
      <c r="G1181">
        <v>0</v>
      </c>
      <c r="H1181">
        <v>0</v>
      </c>
      <c r="I1181">
        <v>0</v>
      </c>
      <c r="J1181">
        <v>0</v>
      </c>
      <c r="K1181">
        <v>0</v>
      </c>
      <c r="L1181">
        <v>0</v>
      </c>
      <c r="M1181">
        <v>0</v>
      </c>
      <c r="N1181">
        <v>0</v>
      </c>
      <c r="O1181">
        <v>0</v>
      </c>
      <c r="P1181">
        <v>0</v>
      </c>
      <c r="Q1181">
        <v>0</v>
      </c>
      <c r="R1181">
        <v>0</v>
      </c>
      <c r="S1181" t="s">
        <v>7</v>
      </c>
      <c r="T1181" t="s">
        <v>7</v>
      </c>
      <c r="U1181" t="s">
        <v>70</v>
      </c>
      <c r="V1181">
        <v>6</v>
      </c>
      <c r="W1181" t="s">
        <v>4514</v>
      </c>
      <c r="X1181">
        <v>0</v>
      </c>
      <c r="Y1181">
        <v>2.6669999999999998</v>
      </c>
      <c r="Z1181">
        <v>2.6669999999999998</v>
      </c>
    </row>
    <row r="1182" spans="1:26" x14ac:dyDescent="0.25">
      <c r="A1182" t="s">
        <v>156</v>
      </c>
      <c r="B1182">
        <v>2</v>
      </c>
      <c r="C1182" t="s">
        <v>1364</v>
      </c>
      <c r="D1182" t="s">
        <v>5070</v>
      </c>
      <c r="E1182">
        <v>0</v>
      </c>
      <c r="F1182">
        <v>0</v>
      </c>
      <c r="G1182">
        <v>0</v>
      </c>
      <c r="H1182">
        <v>0</v>
      </c>
      <c r="I1182">
        <v>0</v>
      </c>
      <c r="J1182">
        <v>0</v>
      </c>
      <c r="K1182">
        <v>0</v>
      </c>
      <c r="L1182">
        <v>0</v>
      </c>
      <c r="M1182">
        <v>0</v>
      </c>
      <c r="N1182">
        <v>0</v>
      </c>
      <c r="O1182">
        <v>0</v>
      </c>
      <c r="P1182">
        <v>0</v>
      </c>
      <c r="Q1182">
        <v>0</v>
      </c>
      <c r="R1182">
        <v>0</v>
      </c>
      <c r="S1182" t="s">
        <v>7</v>
      </c>
      <c r="T1182" t="s">
        <v>7</v>
      </c>
      <c r="U1182" t="s">
        <v>70</v>
      </c>
      <c r="V1182">
        <v>6</v>
      </c>
      <c r="W1182" t="s">
        <v>4515</v>
      </c>
      <c r="X1182">
        <v>0</v>
      </c>
      <c r="Y1182">
        <v>1.61</v>
      </c>
      <c r="Z1182">
        <v>1.61</v>
      </c>
    </row>
    <row r="1183" spans="1:26" x14ac:dyDescent="0.25">
      <c r="A1183" t="s">
        <v>156</v>
      </c>
      <c r="B1183">
        <v>2</v>
      </c>
      <c r="C1183" t="s">
        <v>1365</v>
      </c>
      <c r="D1183" t="s">
        <v>5070</v>
      </c>
      <c r="E1183">
        <v>0</v>
      </c>
      <c r="F1183">
        <v>0</v>
      </c>
      <c r="G1183">
        <v>0</v>
      </c>
      <c r="H1183">
        <v>0</v>
      </c>
      <c r="I1183">
        <v>0</v>
      </c>
      <c r="J1183">
        <v>0</v>
      </c>
      <c r="K1183">
        <v>0</v>
      </c>
      <c r="L1183">
        <v>0</v>
      </c>
      <c r="M1183">
        <v>0</v>
      </c>
      <c r="N1183">
        <v>0</v>
      </c>
      <c r="O1183">
        <v>0</v>
      </c>
      <c r="P1183">
        <v>0</v>
      </c>
      <c r="Q1183">
        <v>0</v>
      </c>
      <c r="R1183">
        <v>0</v>
      </c>
      <c r="S1183" t="s">
        <v>7</v>
      </c>
      <c r="T1183" t="s">
        <v>7</v>
      </c>
      <c r="U1183" t="s">
        <v>70</v>
      </c>
      <c r="V1183">
        <v>6</v>
      </c>
      <c r="W1183" t="s">
        <v>4515</v>
      </c>
      <c r="X1183">
        <v>0</v>
      </c>
      <c r="Y1183">
        <v>1.569</v>
      </c>
      <c r="Z1183">
        <v>1.569</v>
      </c>
    </row>
    <row r="1184" spans="1:26" x14ac:dyDescent="0.25">
      <c r="A1184" t="s">
        <v>156</v>
      </c>
      <c r="B1184">
        <v>2</v>
      </c>
      <c r="C1184" t="s">
        <v>1366</v>
      </c>
      <c r="D1184" t="s">
        <v>5070</v>
      </c>
      <c r="E1184">
        <v>0</v>
      </c>
      <c r="F1184">
        <v>0</v>
      </c>
      <c r="G1184">
        <v>0</v>
      </c>
      <c r="H1184">
        <v>0</v>
      </c>
      <c r="I1184">
        <v>0</v>
      </c>
      <c r="J1184">
        <v>0</v>
      </c>
      <c r="K1184">
        <v>0</v>
      </c>
      <c r="L1184">
        <v>0</v>
      </c>
      <c r="M1184">
        <v>0</v>
      </c>
      <c r="N1184">
        <v>0</v>
      </c>
      <c r="O1184">
        <v>0</v>
      </c>
      <c r="P1184">
        <v>0</v>
      </c>
      <c r="Q1184">
        <v>0</v>
      </c>
      <c r="R1184">
        <v>0</v>
      </c>
      <c r="S1184" t="s">
        <v>7</v>
      </c>
      <c r="T1184" t="s">
        <v>7</v>
      </c>
      <c r="U1184" t="s">
        <v>70</v>
      </c>
      <c r="V1184">
        <v>6</v>
      </c>
      <c r="W1184" t="s">
        <v>4515</v>
      </c>
      <c r="X1184">
        <v>0</v>
      </c>
      <c r="Y1184">
        <v>1.8859999999999999</v>
      </c>
      <c r="Z1184">
        <v>1.8859999999999999</v>
      </c>
    </row>
    <row r="1185" spans="1:26" x14ac:dyDescent="0.25">
      <c r="A1185" t="s">
        <v>156</v>
      </c>
      <c r="B1185">
        <v>2</v>
      </c>
      <c r="C1185" t="s">
        <v>1367</v>
      </c>
      <c r="D1185" t="s">
        <v>5070</v>
      </c>
      <c r="E1185">
        <v>0</v>
      </c>
      <c r="F1185">
        <v>0</v>
      </c>
      <c r="G1185">
        <v>0</v>
      </c>
      <c r="H1185">
        <v>0</v>
      </c>
      <c r="I1185">
        <v>0</v>
      </c>
      <c r="J1185">
        <v>0</v>
      </c>
      <c r="K1185">
        <v>0</v>
      </c>
      <c r="L1185">
        <v>0</v>
      </c>
      <c r="M1185">
        <v>0</v>
      </c>
      <c r="N1185">
        <v>0</v>
      </c>
      <c r="O1185">
        <v>0</v>
      </c>
      <c r="P1185">
        <v>0</v>
      </c>
      <c r="Q1185">
        <v>0</v>
      </c>
      <c r="R1185">
        <v>0</v>
      </c>
      <c r="S1185" t="s">
        <v>7</v>
      </c>
      <c r="T1185" t="s">
        <v>7</v>
      </c>
      <c r="U1185" t="s">
        <v>70</v>
      </c>
      <c r="V1185">
        <v>6</v>
      </c>
      <c r="W1185" t="s">
        <v>4515</v>
      </c>
      <c r="X1185">
        <v>0</v>
      </c>
      <c r="Y1185">
        <v>3.8210000000000002</v>
      </c>
      <c r="Z1185">
        <v>3.8210000000000002</v>
      </c>
    </row>
    <row r="1186" spans="1:26" x14ac:dyDescent="0.25">
      <c r="A1186" t="s">
        <v>156</v>
      </c>
      <c r="B1186">
        <v>2</v>
      </c>
      <c r="C1186" t="s">
        <v>1368</v>
      </c>
      <c r="D1186" t="s">
        <v>5070</v>
      </c>
      <c r="E1186">
        <v>0</v>
      </c>
      <c r="F1186">
        <v>0</v>
      </c>
      <c r="G1186">
        <v>0</v>
      </c>
      <c r="H1186">
        <v>0</v>
      </c>
      <c r="I1186">
        <v>0</v>
      </c>
      <c r="J1186">
        <v>0</v>
      </c>
      <c r="K1186">
        <v>0</v>
      </c>
      <c r="L1186">
        <v>0</v>
      </c>
      <c r="M1186">
        <v>0</v>
      </c>
      <c r="N1186">
        <v>0</v>
      </c>
      <c r="O1186">
        <v>0</v>
      </c>
      <c r="P1186">
        <v>0</v>
      </c>
      <c r="Q1186">
        <v>0</v>
      </c>
      <c r="R1186">
        <v>0</v>
      </c>
      <c r="S1186" t="s">
        <v>7</v>
      </c>
      <c r="T1186" t="s">
        <v>7</v>
      </c>
      <c r="U1186" t="s">
        <v>70</v>
      </c>
      <c r="V1186">
        <v>6</v>
      </c>
      <c r="W1186" t="s">
        <v>4515</v>
      </c>
      <c r="X1186">
        <v>0</v>
      </c>
      <c r="Y1186">
        <v>3.726</v>
      </c>
      <c r="Z1186">
        <v>3.726</v>
      </c>
    </row>
    <row r="1187" spans="1:26" x14ac:dyDescent="0.25">
      <c r="A1187" t="s">
        <v>156</v>
      </c>
      <c r="B1187">
        <v>2</v>
      </c>
      <c r="C1187" t="s">
        <v>1369</v>
      </c>
      <c r="D1187" t="s">
        <v>5070</v>
      </c>
      <c r="E1187">
        <v>34</v>
      </c>
      <c r="F1187">
        <v>39</v>
      </c>
      <c r="G1187">
        <v>35</v>
      </c>
      <c r="H1187">
        <v>33</v>
      </c>
      <c r="I1187">
        <v>39</v>
      </c>
      <c r="J1187">
        <v>34</v>
      </c>
      <c r="K1187">
        <v>0</v>
      </c>
      <c r="L1187">
        <v>0</v>
      </c>
      <c r="M1187">
        <v>0</v>
      </c>
      <c r="N1187">
        <v>0</v>
      </c>
      <c r="O1187">
        <v>0</v>
      </c>
      <c r="P1187">
        <v>0</v>
      </c>
      <c r="Q1187">
        <v>3.5666666666666664</v>
      </c>
      <c r="R1187">
        <v>4.6948746666666663</v>
      </c>
      <c r="S1187" t="s">
        <v>5</v>
      </c>
      <c r="T1187" t="s">
        <v>78</v>
      </c>
      <c r="U1187" t="s">
        <v>70</v>
      </c>
      <c r="V1187">
        <v>5</v>
      </c>
      <c r="W1187" t="s">
        <v>4515</v>
      </c>
      <c r="X1187">
        <v>0.93897493333333326</v>
      </c>
      <c r="Y1187">
        <v>0</v>
      </c>
      <c r="Z1187">
        <v>4.6948746666666663</v>
      </c>
    </row>
    <row r="1188" spans="1:26" x14ac:dyDescent="0.25">
      <c r="A1188" t="s">
        <v>156</v>
      </c>
      <c r="B1188">
        <v>2</v>
      </c>
      <c r="C1188" t="s">
        <v>1370</v>
      </c>
      <c r="D1188" t="s">
        <v>5070</v>
      </c>
      <c r="E1188">
        <v>0</v>
      </c>
      <c r="F1188">
        <v>0</v>
      </c>
      <c r="G1188">
        <v>0</v>
      </c>
      <c r="H1188">
        <v>0</v>
      </c>
      <c r="I1188">
        <v>0</v>
      </c>
      <c r="J1188">
        <v>0</v>
      </c>
      <c r="K1188">
        <v>0</v>
      </c>
      <c r="L1188">
        <v>0</v>
      </c>
      <c r="M1188">
        <v>0</v>
      </c>
      <c r="N1188">
        <v>0</v>
      </c>
      <c r="O1188">
        <v>0</v>
      </c>
      <c r="P1188">
        <v>0</v>
      </c>
      <c r="Q1188">
        <v>0</v>
      </c>
      <c r="R1188">
        <v>0</v>
      </c>
      <c r="S1188" t="s">
        <v>7</v>
      </c>
      <c r="T1188" t="s">
        <v>7</v>
      </c>
      <c r="U1188" t="s">
        <v>70</v>
      </c>
      <c r="V1188">
        <v>6</v>
      </c>
      <c r="W1188" t="s">
        <v>4515</v>
      </c>
      <c r="X1188">
        <v>0</v>
      </c>
      <c r="Y1188">
        <v>1.764</v>
      </c>
      <c r="Z1188">
        <v>1.764</v>
      </c>
    </row>
    <row r="1189" spans="1:26" x14ac:dyDescent="0.25">
      <c r="A1189" t="s">
        <v>156</v>
      </c>
      <c r="B1189">
        <v>2</v>
      </c>
      <c r="C1189" t="s">
        <v>1371</v>
      </c>
      <c r="D1189" t="s">
        <v>5070</v>
      </c>
      <c r="E1189">
        <v>0</v>
      </c>
      <c r="F1189">
        <v>0</v>
      </c>
      <c r="G1189">
        <v>0</v>
      </c>
      <c r="H1189">
        <v>0</v>
      </c>
      <c r="I1189">
        <v>0</v>
      </c>
      <c r="J1189">
        <v>0</v>
      </c>
      <c r="K1189">
        <v>0</v>
      </c>
      <c r="L1189">
        <v>0</v>
      </c>
      <c r="M1189">
        <v>0</v>
      </c>
      <c r="N1189">
        <v>0</v>
      </c>
      <c r="O1189">
        <v>0</v>
      </c>
      <c r="P1189">
        <v>0</v>
      </c>
      <c r="Q1189">
        <v>0</v>
      </c>
      <c r="R1189">
        <v>0</v>
      </c>
      <c r="S1189" t="s">
        <v>7</v>
      </c>
      <c r="T1189" t="s">
        <v>7</v>
      </c>
      <c r="U1189" t="s">
        <v>70</v>
      </c>
      <c r="V1189">
        <v>6</v>
      </c>
      <c r="W1189" t="s">
        <v>4515</v>
      </c>
      <c r="X1189">
        <v>0</v>
      </c>
      <c r="Y1189">
        <v>1.5940000000000001</v>
      </c>
      <c r="Z1189">
        <v>1.5940000000000001</v>
      </c>
    </row>
    <row r="1190" spans="1:26" x14ac:dyDescent="0.25">
      <c r="A1190" t="s">
        <v>156</v>
      </c>
      <c r="B1190">
        <v>2</v>
      </c>
      <c r="C1190" t="s">
        <v>1372</v>
      </c>
      <c r="D1190" t="s">
        <v>5070</v>
      </c>
      <c r="E1190">
        <v>0</v>
      </c>
      <c r="F1190">
        <v>0</v>
      </c>
      <c r="G1190">
        <v>0</v>
      </c>
      <c r="H1190">
        <v>0</v>
      </c>
      <c r="I1190">
        <v>0</v>
      </c>
      <c r="J1190">
        <v>0</v>
      </c>
      <c r="K1190">
        <v>0</v>
      </c>
      <c r="L1190">
        <v>0</v>
      </c>
      <c r="M1190">
        <v>0</v>
      </c>
      <c r="N1190">
        <v>0</v>
      </c>
      <c r="O1190">
        <v>0</v>
      </c>
      <c r="P1190">
        <v>0</v>
      </c>
      <c r="Q1190">
        <v>0</v>
      </c>
      <c r="R1190">
        <v>0</v>
      </c>
      <c r="S1190" t="s">
        <v>7</v>
      </c>
      <c r="T1190" t="s">
        <v>7</v>
      </c>
      <c r="U1190" t="s">
        <v>70</v>
      </c>
      <c r="V1190">
        <v>6</v>
      </c>
      <c r="W1190" t="s">
        <v>4515</v>
      </c>
      <c r="X1190">
        <v>0</v>
      </c>
      <c r="Y1190">
        <v>2.2679999999999998</v>
      </c>
      <c r="Z1190">
        <v>2.2679999999999998</v>
      </c>
    </row>
    <row r="1191" spans="1:26" x14ac:dyDescent="0.25">
      <c r="A1191" t="s">
        <v>156</v>
      </c>
      <c r="B1191">
        <v>2</v>
      </c>
      <c r="C1191" t="s">
        <v>1373</v>
      </c>
      <c r="D1191" t="s">
        <v>5070</v>
      </c>
      <c r="E1191">
        <v>0</v>
      </c>
      <c r="F1191">
        <v>0</v>
      </c>
      <c r="G1191">
        <v>0</v>
      </c>
      <c r="H1191">
        <v>0</v>
      </c>
      <c r="I1191">
        <v>0</v>
      </c>
      <c r="J1191">
        <v>0</v>
      </c>
      <c r="K1191">
        <v>0</v>
      </c>
      <c r="L1191">
        <v>0</v>
      </c>
      <c r="M1191">
        <v>0</v>
      </c>
      <c r="N1191">
        <v>0</v>
      </c>
      <c r="O1191">
        <v>0</v>
      </c>
      <c r="P1191">
        <v>0</v>
      </c>
      <c r="Q1191">
        <v>0</v>
      </c>
      <c r="R1191">
        <v>0</v>
      </c>
      <c r="S1191" t="s">
        <v>7</v>
      </c>
      <c r="T1191" t="s">
        <v>7</v>
      </c>
      <c r="U1191" t="s">
        <v>70</v>
      </c>
      <c r="V1191">
        <v>6</v>
      </c>
      <c r="W1191" t="s">
        <v>4515</v>
      </c>
      <c r="X1191">
        <v>0</v>
      </c>
      <c r="Y1191">
        <v>2.97</v>
      </c>
      <c r="Z1191">
        <v>2.97</v>
      </c>
    </row>
    <row r="1192" spans="1:26" x14ac:dyDescent="0.25">
      <c r="A1192" t="s">
        <v>156</v>
      </c>
      <c r="B1192">
        <v>2</v>
      </c>
      <c r="C1192" t="s">
        <v>1374</v>
      </c>
      <c r="D1192" t="s">
        <v>5070</v>
      </c>
      <c r="E1192">
        <v>0</v>
      </c>
      <c r="F1192">
        <v>0</v>
      </c>
      <c r="G1192">
        <v>0</v>
      </c>
      <c r="H1192">
        <v>0</v>
      </c>
      <c r="I1192">
        <v>0</v>
      </c>
      <c r="J1192">
        <v>0</v>
      </c>
      <c r="K1192">
        <v>0</v>
      </c>
      <c r="L1192">
        <v>0</v>
      </c>
      <c r="M1192">
        <v>0</v>
      </c>
      <c r="N1192">
        <v>0</v>
      </c>
      <c r="O1192">
        <v>0</v>
      </c>
      <c r="P1192">
        <v>0</v>
      </c>
      <c r="Q1192">
        <v>0</v>
      </c>
      <c r="R1192">
        <v>0</v>
      </c>
      <c r="S1192" t="s">
        <v>7</v>
      </c>
      <c r="T1192" t="s">
        <v>7</v>
      </c>
      <c r="U1192" t="s">
        <v>70</v>
      </c>
      <c r="V1192">
        <v>6</v>
      </c>
      <c r="W1192" t="s">
        <v>4515</v>
      </c>
      <c r="X1192">
        <v>0</v>
      </c>
      <c r="Y1192">
        <v>3.3530000000000002</v>
      </c>
      <c r="Z1192">
        <v>3.3530000000000002</v>
      </c>
    </row>
    <row r="1193" spans="1:26" x14ac:dyDescent="0.25">
      <c r="A1193" t="s">
        <v>156</v>
      </c>
      <c r="B1193">
        <v>2</v>
      </c>
      <c r="C1193" t="s">
        <v>1375</v>
      </c>
      <c r="D1193" t="s">
        <v>5070</v>
      </c>
      <c r="E1193">
        <v>0</v>
      </c>
      <c r="F1193">
        <v>0</v>
      </c>
      <c r="G1193">
        <v>0</v>
      </c>
      <c r="H1193">
        <v>0</v>
      </c>
      <c r="I1193">
        <v>0</v>
      </c>
      <c r="J1193">
        <v>0</v>
      </c>
      <c r="K1193">
        <v>0</v>
      </c>
      <c r="L1193">
        <v>0</v>
      </c>
      <c r="M1193">
        <v>0</v>
      </c>
      <c r="N1193">
        <v>0</v>
      </c>
      <c r="O1193">
        <v>0</v>
      </c>
      <c r="P1193">
        <v>0</v>
      </c>
      <c r="Q1193">
        <v>0</v>
      </c>
      <c r="R1193">
        <v>0</v>
      </c>
      <c r="S1193" t="s">
        <v>7</v>
      </c>
      <c r="T1193" t="s">
        <v>7</v>
      </c>
      <c r="U1193" t="s">
        <v>70</v>
      </c>
      <c r="V1193">
        <v>6</v>
      </c>
      <c r="W1193" t="s">
        <v>4516</v>
      </c>
      <c r="X1193">
        <v>0</v>
      </c>
      <c r="Y1193">
        <v>2.29</v>
      </c>
      <c r="Z1193">
        <v>2.29</v>
      </c>
    </row>
    <row r="1194" spans="1:26" x14ac:dyDescent="0.25">
      <c r="A1194" t="s">
        <v>156</v>
      </c>
      <c r="B1194">
        <v>2</v>
      </c>
      <c r="C1194" t="s">
        <v>1376</v>
      </c>
      <c r="D1194" t="s">
        <v>5070</v>
      </c>
      <c r="E1194">
        <v>0</v>
      </c>
      <c r="F1194">
        <v>0</v>
      </c>
      <c r="G1194">
        <v>0</v>
      </c>
      <c r="H1194">
        <v>0</v>
      </c>
      <c r="I1194">
        <v>0</v>
      </c>
      <c r="J1194">
        <v>0</v>
      </c>
      <c r="K1194">
        <v>0</v>
      </c>
      <c r="L1194">
        <v>0</v>
      </c>
      <c r="M1194">
        <v>0</v>
      </c>
      <c r="N1194">
        <v>0</v>
      </c>
      <c r="O1194">
        <v>0</v>
      </c>
      <c r="P1194">
        <v>0</v>
      </c>
      <c r="Q1194">
        <v>0</v>
      </c>
      <c r="R1194">
        <v>0</v>
      </c>
      <c r="S1194" t="s">
        <v>7</v>
      </c>
      <c r="T1194" t="s">
        <v>7</v>
      </c>
      <c r="U1194" t="s">
        <v>70</v>
      </c>
      <c r="V1194">
        <v>6</v>
      </c>
      <c r="W1194" t="s">
        <v>4516</v>
      </c>
      <c r="X1194">
        <v>0</v>
      </c>
      <c r="Y1194">
        <v>1.508</v>
      </c>
      <c r="Z1194">
        <v>1.508</v>
      </c>
    </row>
    <row r="1195" spans="1:26" x14ac:dyDescent="0.25">
      <c r="A1195" t="s">
        <v>156</v>
      </c>
      <c r="B1195">
        <v>2</v>
      </c>
      <c r="C1195" t="s">
        <v>1377</v>
      </c>
      <c r="D1195" t="s">
        <v>5070</v>
      </c>
      <c r="E1195">
        <v>0</v>
      </c>
      <c r="F1195">
        <v>0</v>
      </c>
      <c r="G1195">
        <v>0</v>
      </c>
      <c r="H1195">
        <v>0</v>
      </c>
      <c r="I1195">
        <v>0</v>
      </c>
      <c r="J1195">
        <v>0</v>
      </c>
      <c r="K1195">
        <v>0</v>
      </c>
      <c r="L1195">
        <v>0</v>
      </c>
      <c r="M1195">
        <v>0</v>
      </c>
      <c r="N1195">
        <v>0</v>
      </c>
      <c r="O1195">
        <v>0</v>
      </c>
      <c r="P1195">
        <v>0</v>
      </c>
      <c r="Q1195">
        <v>0</v>
      </c>
      <c r="R1195">
        <v>0</v>
      </c>
      <c r="S1195" t="s">
        <v>7</v>
      </c>
      <c r="T1195" t="s">
        <v>7</v>
      </c>
      <c r="U1195" t="s">
        <v>70</v>
      </c>
      <c r="V1195">
        <v>6</v>
      </c>
      <c r="W1195" t="s">
        <v>4516</v>
      </c>
      <c r="X1195">
        <v>0</v>
      </c>
      <c r="Y1195">
        <v>1.718</v>
      </c>
      <c r="Z1195">
        <v>1.718</v>
      </c>
    </row>
    <row r="1196" spans="1:26" x14ac:dyDescent="0.25">
      <c r="A1196" t="s">
        <v>156</v>
      </c>
      <c r="B1196">
        <v>2</v>
      </c>
      <c r="C1196" t="s">
        <v>1378</v>
      </c>
      <c r="D1196" t="s">
        <v>5070</v>
      </c>
      <c r="E1196">
        <v>0</v>
      </c>
      <c r="F1196">
        <v>0</v>
      </c>
      <c r="G1196">
        <v>0</v>
      </c>
      <c r="H1196">
        <v>0</v>
      </c>
      <c r="I1196">
        <v>0</v>
      </c>
      <c r="J1196">
        <v>0</v>
      </c>
      <c r="K1196">
        <v>0</v>
      </c>
      <c r="L1196">
        <v>0</v>
      </c>
      <c r="M1196">
        <v>0</v>
      </c>
      <c r="N1196">
        <v>0</v>
      </c>
      <c r="O1196">
        <v>0</v>
      </c>
      <c r="P1196">
        <v>0</v>
      </c>
      <c r="Q1196">
        <v>0</v>
      </c>
      <c r="R1196">
        <v>0</v>
      </c>
      <c r="S1196" t="s">
        <v>7</v>
      </c>
      <c r="T1196" t="s">
        <v>7</v>
      </c>
      <c r="U1196" t="s">
        <v>70</v>
      </c>
      <c r="V1196">
        <v>6</v>
      </c>
      <c r="W1196" t="s">
        <v>4516</v>
      </c>
      <c r="X1196">
        <v>0</v>
      </c>
      <c r="Y1196">
        <v>2.9380000000000002</v>
      </c>
      <c r="Z1196">
        <v>2.9380000000000002</v>
      </c>
    </row>
    <row r="1197" spans="1:26" x14ac:dyDescent="0.25">
      <c r="A1197" t="s">
        <v>156</v>
      </c>
      <c r="B1197">
        <v>2</v>
      </c>
      <c r="C1197" t="s">
        <v>1379</v>
      </c>
      <c r="D1197" t="s">
        <v>5070</v>
      </c>
      <c r="E1197">
        <v>0</v>
      </c>
      <c r="F1197">
        <v>0</v>
      </c>
      <c r="G1197">
        <v>0</v>
      </c>
      <c r="H1197">
        <v>0</v>
      </c>
      <c r="I1197">
        <v>0</v>
      </c>
      <c r="J1197">
        <v>0</v>
      </c>
      <c r="K1197">
        <v>0</v>
      </c>
      <c r="L1197">
        <v>0</v>
      </c>
      <c r="M1197">
        <v>0</v>
      </c>
      <c r="N1197">
        <v>0</v>
      </c>
      <c r="O1197">
        <v>0</v>
      </c>
      <c r="P1197">
        <v>0</v>
      </c>
      <c r="Q1197">
        <v>0</v>
      </c>
      <c r="R1197">
        <v>0</v>
      </c>
      <c r="S1197" t="s">
        <v>7</v>
      </c>
      <c r="T1197" t="s">
        <v>7</v>
      </c>
      <c r="U1197" t="s">
        <v>70</v>
      </c>
      <c r="V1197">
        <v>6</v>
      </c>
      <c r="W1197" t="s">
        <v>4516</v>
      </c>
      <c r="X1197">
        <v>0</v>
      </c>
      <c r="Y1197">
        <v>3.5649999999999999</v>
      </c>
      <c r="Z1197">
        <v>3.5649999999999999</v>
      </c>
    </row>
    <row r="1198" spans="1:26" x14ac:dyDescent="0.25">
      <c r="A1198" t="s">
        <v>156</v>
      </c>
      <c r="B1198">
        <v>2</v>
      </c>
      <c r="C1198" t="s">
        <v>1380</v>
      </c>
      <c r="D1198" t="s">
        <v>5070</v>
      </c>
      <c r="E1198">
        <v>33</v>
      </c>
      <c r="F1198">
        <v>39</v>
      </c>
      <c r="G1198">
        <v>34</v>
      </c>
      <c r="H1198">
        <v>32</v>
      </c>
      <c r="I1198">
        <v>38</v>
      </c>
      <c r="J1198">
        <v>34</v>
      </c>
      <c r="K1198">
        <v>0</v>
      </c>
      <c r="L1198">
        <v>0</v>
      </c>
      <c r="M1198">
        <v>0</v>
      </c>
      <c r="N1198">
        <v>0</v>
      </c>
      <c r="O1198">
        <v>0</v>
      </c>
      <c r="P1198">
        <v>0</v>
      </c>
      <c r="Q1198">
        <v>3.5</v>
      </c>
      <c r="R1198">
        <v>4.6071200000000001</v>
      </c>
      <c r="S1198" t="s">
        <v>5</v>
      </c>
      <c r="T1198" t="s">
        <v>78</v>
      </c>
      <c r="U1198" t="s">
        <v>70</v>
      </c>
      <c r="V1198">
        <v>5</v>
      </c>
      <c r="W1198" t="s">
        <v>4516</v>
      </c>
      <c r="X1198">
        <v>0.92142400000000002</v>
      </c>
      <c r="Y1198">
        <v>0</v>
      </c>
      <c r="Z1198">
        <v>4.6071200000000001</v>
      </c>
    </row>
    <row r="1199" spans="1:26" x14ac:dyDescent="0.25">
      <c r="A1199" t="s">
        <v>156</v>
      </c>
      <c r="B1199">
        <v>2</v>
      </c>
      <c r="C1199" t="s">
        <v>1381</v>
      </c>
      <c r="D1199" t="s">
        <v>5070</v>
      </c>
      <c r="E1199">
        <v>0</v>
      </c>
      <c r="F1199">
        <v>0</v>
      </c>
      <c r="G1199">
        <v>0</v>
      </c>
      <c r="H1199">
        <v>0</v>
      </c>
      <c r="I1199">
        <v>0</v>
      </c>
      <c r="J1199">
        <v>0</v>
      </c>
      <c r="K1199">
        <v>0</v>
      </c>
      <c r="L1199">
        <v>0</v>
      </c>
      <c r="M1199">
        <v>0</v>
      </c>
      <c r="N1199">
        <v>0</v>
      </c>
      <c r="O1199">
        <v>0</v>
      </c>
      <c r="P1199">
        <v>0</v>
      </c>
      <c r="Q1199">
        <v>0</v>
      </c>
      <c r="R1199">
        <v>0</v>
      </c>
      <c r="S1199" t="s">
        <v>7</v>
      </c>
      <c r="T1199" t="s">
        <v>7</v>
      </c>
      <c r="U1199" t="s">
        <v>70</v>
      </c>
      <c r="V1199">
        <v>6</v>
      </c>
      <c r="W1199" t="s">
        <v>4516</v>
      </c>
      <c r="X1199">
        <v>0</v>
      </c>
      <c r="Y1199">
        <v>2.0659999999999998</v>
      </c>
      <c r="Z1199">
        <v>2.0659999999999998</v>
      </c>
    </row>
    <row r="1200" spans="1:26" x14ac:dyDescent="0.25">
      <c r="A1200" t="s">
        <v>156</v>
      </c>
      <c r="B1200">
        <v>2</v>
      </c>
      <c r="C1200" t="s">
        <v>1382</v>
      </c>
      <c r="D1200" t="s">
        <v>5070</v>
      </c>
      <c r="E1200">
        <v>0</v>
      </c>
      <c r="F1200">
        <v>0</v>
      </c>
      <c r="G1200">
        <v>0</v>
      </c>
      <c r="H1200">
        <v>0</v>
      </c>
      <c r="I1200">
        <v>0</v>
      </c>
      <c r="J1200">
        <v>0</v>
      </c>
      <c r="K1200">
        <v>0</v>
      </c>
      <c r="L1200">
        <v>0</v>
      </c>
      <c r="M1200">
        <v>0</v>
      </c>
      <c r="N1200">
        <v>0</v>
      </c>
      <c r="O1200">
        <v>0</v>
      </c>
      <c r="P1200">
        <v>0</v>
      </c>
      <c r="Q1200">
        <v>0</v>
      </c>
      <c r="R1200">
        <v>0</v>
      </c>
      <c r="S1200" t="s">
        <v>7</v>
      </c>
      <c r="T1200" t="s">
        <v>7</v>
      </c>
      <c r="U1200" t="s">
        <v>70</v>
      </c>
      <c r="V1200">
        <v>6</v>
      </c>
      <c r="W1200" t="s">
        <v>4516</v>
      </c>
      <c r="X1200">
        <v>0</v>
      </c>
      <c r="Y1200">
        <v>3.7789999999999999</v>
      </c>
      <c r="Z1200">
        <v>3.7789999999999999</v>
      </c>
    </row>
    <row r="1201" spans="1:26" x14ac:dyDescent="0.25">
      <c r="A1201" t="s">
        <v>156</v>
      </c>
      <c r="B1201">
        <v>2</v>
      </c>
      <c r="C1201" t="s">
        <v>1383</v>
      </c>
      <c r="D1201" t="s">
        <v>5070</v>
      </c>
      <c r="E1201">
        <v>0</v>
      </c>
      <c r="F1201">
        <v>0</v>
      </c>
      <c r="G1201">
        <v>0</v>
      </c>
      <c r="H1201">
        <v>0</v>
      </c>
      <c r="I1201">
        <v>0</v>
      </c>
      <c r="J1201">
        <v>0</v>
      </c>
      <c r="K1201">
        <v>0</v>
      </c>
      <c r="L1201">
        <v>0</v>
      </c>
      <c r="M1201">
        <v>0</v>
      </c>
      <c r="N1201">
        <v>0</v>
      </c>
      <c r="O1201">
        <v>0</v>
      </c>
      <c r="P1201">
        <v>0</v>
      </c>
      <c r="Q1201">
        <v>0</v>
      </c>
      <c r="R1201">
        <v>0</v>
      </c>
      <c r="S1201" t="s">
        <v>7</v>
      </c>
      <c r="T1201" t="s">
        <v>7</v>
      </c>
      <c r="U1201" t="s">
        <v>70</v>
      </c>
      <c r="V1201">
        <v>6</v>
      </c>
      <c r="W1201" t="s">
        <v>4516</v>
      </c>
      <c r="X1201">
        <v>0</v>
      </c>
      <c r="Y1201">
        <v>3.222</v>
      </c>
      <c r="Z1201">
        <v>3.222</v>
      </c>
    </row>
    <row r="1202" spans="1:26" x14ac:dyDescent="0.25">
      <c r="A1202" t="s">
        <v>156</v>
      </c>
      <c r="B1202">
        <v>2</v>
      </c>
      <c r="C1202" t="s">
        <v>1384</v>
      </c>
      <c r="D1202" t="s">
        <v>5070</v>
      </c>
      <c r="E1202">
        <v>0</v>
      </c>
      <c r="F1202">
        <v>0</v>
      </c>
      <c r="G1202">
        <v>0</v>
      </c>
      <c r="H1202">
        <v>0</v>
      </c>
      <c r="I1202">
        <v>0</v>
      </c>
      <c r="J1202">
        <v>0</v>
      </c>
      <c r="K1202">
        <v>0</v>
      </c>
      <c r="L1202">
        <v>0</v>
      </c>
      <c r="M1202">
        <v>0</v>
      </c>
      <c r="N1202">
        <v>0</v>
      </c>
      <c r="O1202">
        <v>0</v>
      </c>
      <c r="P1202">
        <v>0</v>
      </c>
      <c r="Q1202">
        <v>0</v>
      </c>
      <c r="R1202">
        <v>0</v>
      </c>
      <c r="S1202" t="s">
        <v>7</v>
      </c>
      <c r="T1202" t="s">
        <v>7</v>
      </c>
      <c r="U1202" t="s">
        <v>70</v>
      </c>
      <c r="V1202">
        <v>10</v>
      </c>
      <c r="W1202" t="s">
        <v>4516</v>
      </c>
      <c r="X1202">
        <v>0</v>
      </c>
      <c r="Y1202">
        <v>5.9379999999999997</v>
      </c>
      <c r="Z1202">
        <v>5.9379999999999997</v>
      </c>
    </row>
    <row r="1203" spans="1:26" x14ac:dyDescent="0.25">
      <c r="A1203" t="s">
        <v>156</v>
      </c>
      <c r="B1203">
        <v>2</v>
      </c>
      <c r="C1203" t="s">
        <v>1385</v>
      </c>
      <c r="D1203" t="s">
        <v>5070</v>
      </c>
      <c r="E1203">
        <v>0</v>
      </c>
      <c r="F1203">
        <v>0</v>
      </c>
      <c r="G1203">
        <v>0</v>
      </c>
      <c r="H1203">
        <v>0</v>
      </c>
      <c r="I1203">
        <v>0</v>
      </c>
      <c r="J1203">
        <v>0</v>
      </c>
      <c r="K1203">
        <v>0</v>
      </c>
      <c r="L1203">
        <v>0</v>
      </c>
      <c r="M1203">
        <v>0</v>
      </c>
      <c r="N1203">
        <v>0</v>
      </c>
      <c r="O1203">
        <v>0</v>
      </c>
      <c r="P1203">
        <v>0</v>
      </c>
      <c r="Q1203">
        <v>0</v>
      </c>
      <c r="R1203">
        <v>0</v>
      </c>
      <c r="S1203" t="s">
        <v>7</v>
      </c>
      <c r="T1203" t="s">
        <v>7</v>
      </c>
      <c r="U1203" t="s">
        <v>70</v>
      </c>
      <c r="V1203">
        <v>6</v>
      </c>
      <c r="W1203" t="s">
        <v>4516</v>
      </c>
      <c r="X1203">
        <v>0</v>
      </c>
      <c r="Y1203">
        <v>1.034</v>
      </c>
      <c r="Z1203">
        <v>1.034</v>
      </c>
    </row>
    <row r="1204" spans="1:26" x14ac:dyDescent="0.25">
      <c r="A1204" t="s">
        <v>156</v>
      </c>
      <c r="B1204">
        <v>2</v>
      </c>
      <c r="C1204" t="s">
        <v>1386</v>
      </c>
      <c r="D1204" t="s">
        <v>5070</v>
      </c>
      <c r="E1204">
        <v>92</v>
      </c>
      <c r="F1204">
        <v>70</v>
      </c>
      <c r="G1204">
        <v>88</v>
      </c>
      <c r="H1204">
        <v>90</v>
      </c>
      <c r="I1204">
        <v>74</v>
      </c>
      <c r="J1204">
        <v>87</v>
      </c>
      <c r="K1204">
        <v>0</v>
      </c>
      <c r="L1204">
        <v>0</v>
      </c>
      <c r="M1204">
        <v>0</v>
      </c>
      <c r="N1204">
        <v>0</v>
      </c>
      <c r="O1204">
        <v>0</v>
      </c>
      <c r="P1204">
        <v>0</v>
      </c>
      <c r="Q1204">
        <v>8.35</v>
      </c>
      <c r="R1204">
        <v>10.991272</v>
      </c>
      <c r="S1204" t="s">
        <v>6</v>
      </c>
      <c r="T1204" t="s">
        <v>3</v>
      </c>
      <c r="U1204" t="s">
        <v>70</v>
      </c>
      <c r="V1204">
        <v>20</v>
      </c>
      <c r="W1204" t="s">
        <v>4517</v>
      </c>
      <c r="X1204">
        <v>0.54956360000000004</v>
      </c>
      <c r="Y1204">
        <v>0</v>
      </c>
      <c r="Z1204">
        <v>10.991272</v>
      </c>
    </row>
    <row r="1205" spans="1:26" x14ac:dyDescent="0.25">
      <c r="A1205" t="s">
        <v>156</v>
      </c>
      <c r="B1205">
        <v>2</v>
      </c>
      <c r="C1205" t="s">
        <v>1387</v>
      </c>
      <c r="D1205" t="s">
        <v>5070</v>
      </c>
      <c r="E1205">
        <v>65</v>
      </c>
      <c r="F1205">
        <v>62</v>
      </c>
      <c r="G1205">
        <v>51</v>
      </c>
      <c r="H1205">
        <v>62</v>
      </c>
      <c r="I1205">
        <v>60</v>
      </c>
      <c r="J1205">
        <v>49</v>
      </c>
      <c r="K1205">
        <v>0</v>
      </c>
      <c r="L1205">
        <v>0</v>
      </c>
      <c r="M1205">
        <v>0</v>
      </c>
      <c r="N1205">
        <v>0</v>
      </c>
      <c r="O1205">
        <v>0</v>
      </c>
      <c r="P1205">
        <v>0</v>
      </c>
      <c r="Q1205">
        <v>5.8166666666666664</v>
      </c>
      <c r="R1205">
        <v>7.656594666666666</v>
      </c>
      <c r="S1205" t="s">
        <v>6</v>
      </c>
      <c r="T1205" t="s">
        <v>3</v>
      </c>
      <c r="U1205" t="s">
        <v>70</v>
      </c>
      <c r="V1205">
        <v>20</v>
      </c>
      <c r="W1205" t="s">
        <v>4517</v>
      </c>
      <c r="X1205">
        <v>0.38282973333333331</v>
      </c>
      <c r="Y1205">
        <v>0</v>
      </c>
      <c r="Z1205">
        <v>7.656594666666666</v>
      </c>
    </row>
    <row r="1206" spans="1:26" x14ac:dyDescent="0.25">
      <c r="A1206" t="s">
        <v>156</v>
      </c>
      <c r="B1206">
        <v>2</v>
      </c>
      <c r="C1206" t="s">
        <v>1388</v>
      </c>
      <c r="D1206" t="s">
        <v>5070</v>
      </c>
      <c r="E1206">
        <v>96</v>
      </c>
      <c r="F1206">
        <v>88</v>
      </c>
      <c r="G1206">
        <v>66</v>
      </c>
      <c r="H1206">
        <v>100</v>
      </c>
      <c r="I1206">
        <v>91</v>
      </c>
      <c r="J1206">
        <v>65</v>
      </c>
      <c r="K1206">
        <v>0</v>
      </c>
      <c r="L1206">
        <v>0</v>
      </c>
      <c r="M1206">
        <v>0</v>
      </c>
      <c r="N1206">
        <v>0</v>
      </c>
      <c r="O1206">
        <v>0</v>
      </c>
      <c r="P1206">
        <v>0</v>
      </c>
      <c r="Q1206">
        <v>8.4333333333333336</v>
      </c>
      <c r="R1206">
        <v>11.100965333333333</v>
      </c>
      <c r="S1206" t="s">
        <v>6</v>
      </c>
      <c r="T1206" t="s">
        <v>3</v>
      </c>
      <c r="U1206" t="s">
        <v>70</v>
      </c>
      <c r="V1206">
        <v>20</v>
      </c>
      <c r="W1206" t="s">
        <v>4517</v>
      </c>
      <c r="X1206">
        <v>0.55504826666666662</v>
      </c>
      <c r="Y1206">
        <v>0</v>
      </c>
      <c r="Z1206">
        <v>11.100965333333331</v>
      </c>
    </row>
    <row r="1207" spans="1:26" x14ac:dyDescent="0.25">
      <c r="A1207" t="s">
        <v>156</v>
      </c>
      <c r="B1207">
        <v>2</v>
      </c>
      <c r="C1207" t="s">
        <v>1389</v>
      </c>
      <c r="D1207" t="s">
        <v>5070</v>
      </c>
      <c r="E1207">
        <v>0</v>
      </c>
      <c r="F1207">
        <v>0</v>
      </c>
      <c r="G1207">
        <v>0</v>
      </c>
      <c r="H1207">
        <v>0</v>
      </c>
      <c r="I1207">
        <v>0</v>
      </c>
      <c r="J1207">
        <v>0</v>
      </c>
      <c r="K1207">
        <v>0</v>
      </c>
      <c r="L1207">
        <v>0</v>
      </c>
      <c r="M1207">
        <v>0</v>
      </c>
      <c r="N1207">
        <v>0</v>
      </c>
      <c r="O1207">
        <v>0</v>
      </c>
      <c r="P1207">
        <v>0</v>
      </c>
      <c r="Q1207">
        <v>0</v>
      </c>
      <c r="R1207">
        <v>0</v>
      </c>
      <c r="S1207" t="s">
        <v>10</v>
      </c>
      <c r="T1207" t="s">
        <v>10</v>
      </c>
      <c r="U1207" t="s">
        <v>100</v>
      </c>
      <c r="V1207">
        <v>0</v>
      </c>
      <c r="W1207" t="s">
        <v>4517</v>
      </c>
      <c r="X1207">
        <v>0</v>
      </c>
      <c r="Y1207">
        <v>0</v>
      </c>
      <c r="Z1207">
        <v>0</v>
      </c>
    </row>
    <row r="1208" spans="1:26" x14ac:dyDescent="0.25">
      <c r="A1208" t="s">
        <v>156</v>
      </c>
      <c r="B1208">
        <v>2</v>
      </c>
      <c r="C1208" t="s">
        <v>1390</v>
      </c>
      <c r="D1208" t="s">
        <v>5070</v>
      </c>
      <c r="E1208">
        <v>0</v>
      </c>
      <c r="F1208">
        <v>0</v>
      </c>
      <c r="G1208">
        <v>0</v>
      </c>
      <c r="H1208">
        <v>0</v>
      </c>
      <c r="I1208">
        <v>0</v>
      </c>
      <c r="J1208">
        <v>0</v>
      </c>
      <c r="K1208">
        <v>0</v>
      </c>
      <c r="L1208">
        <v>0</v>
      </c>
      <c r="M1208">
        <v>0</v>
      </c>
      <c r="N1208">
        <v>0</v>
      </c>
      <c r="O1208">
        <v>0</v>
      </c>
      <c r="P1208">
        <v>0</v>
      </c>
      <c r="Q1208">
        <v>0</v>
      </c>
      <c r="R1208">
        <v>0</v>
      </c>
      <c r="S1208" t="s">
        <v>6</v>
      </c>
      <c r="T1208" t="s">
        <v>3</v>
      </c>
      <c r="U1208" t="s">
        <v>70</v>
      </c>
      <c r="V1208">
        <v>20</v>
      </c>
      <c r="W1208" t="s">
        <v>4517</v>
      </c>
      <c r="X1208">
        <v>0</v>
      </c>
      <c r="Y1208">
        <v>0</v>
      </c>
      <c r="Z1208">
        <v>0</v>
      </c>
    </row>
    <row r="1209" spans="1:26" x14ac:dyDescent="0.25">
      <c r="A1209" t="s">
        <v>156</v>
      </c>
      <c r="B1209">
        <v>2</v>
      </c>
      <c r="C1209" t="s">
        <v>1391</v>
      </c>
      <c r="D1209" t="s">
        <v>5070</v>
      </c>
      <c r="E1209">
        <v>0</v>
      </c>
      <c r="F1209">
        <v>0</v>
      </c>
      <c r="G1209">
        <v>0</v>
      </c>
      <c r="H1209">
        <v>0</v>
      </c>
      <c r="I1209">
        <v>0</v>
      </c>
      <c r="J1209">
        <v>0</v>
      </c>
      <c r="K1209">
        <v>0</v>
      </c>
      <c r="L1209">
        <v>0</v>
      </c>
      <c r="M1209">
        <v>0</v>
      </c>
      <c r="N1209">
        <v>0</v>
      </c>
      <c r="O1209">
        <v>0</v>
      </c>
      <c r="P1209">
        <v>0</v>
      </c>
      <c r="Q1209">
        <v>0</v>
      </c>
      <c r="R1209">
        <v>0</v>
      </c>
      <c r="S1209" t="s">
        <v>10</v>
      </c>
      <c r="T1209" t="s">
        <v>10</v>
      </c>
      <c r="U1209" t="s">
        <v>92</v>
      </c>
      <c r="V1209">
        <v>0</v>
      </c>
      <c r="W1209" t="s">
        <v>4517</v>
      </c>
      <c r="X1209">
        <v>0</v>
      </c>
      <c r="Y1209">
        <v>0</v>
      </c>
      <c r="Z1209">
        <v>0</v>
      </c>
    </row>
    <row r="1210" spans="1:26" x14ac:dyDescent="0.25">
      <c r="A1210" t="s">
        <v>156</v>
      </c>
      <c r="B1210">
        <v>2</v>
      </c>
      <c r="C1210" t="s">
        <v>1392</v>
      </c>
      <c r="D1210" t="s">
        <v>5070</v>
      </c>
      <c r="E1210">
        <v>0</v>
      </c>
      <c r="F1210">
        <v>0</v>
      </c>
      <c r="G1210">
        <v>0</v>
      </c>
      <c r="H1210">
        <v>0</v>
      </c>
      <c r="I1210">
        <v>0</v>
      </c>
      <c r="J1210">
        <v>0</v>
      </c>
      <c r="K1210">
        <v>0</v>
      </c>
      <c r="L1210">
        <v>0</v>
      </c>
      <c r="M1210">
        <v>0</v>
      </c>
      <c r="N1210">
        <v>0</v>
      </c>
      <c r="O1210">
        <v>0</v>
      </c>
      <c r="P1210">
        <v>0</v>
      </c>
      <c r="Q1210">
        <v>0</v>
      </c>
      <c r="R1210">
        <v>0</v>
      </c>
      <c r="S1210" t="s">
        <v>10</v>
      </c>
      <c r="T1210" t="s">
        <v>10</v>
      </c>
      <c r="U1210" t="s">
        <v>92</v>
      </c>
      <c r="V1210">
        <v>0</v>
      </c>
      <c r="W1210" t="s">
        <v>4517</v>
      </c>
      <c r="X1210">
        <v>0</v>
      </c>
      <c r="Y1210">
        <v>0</v>
      </c>
      <c r="Z1210">
        <v>0</v>
      </c>
    </row>
    <row r="1211" spans="1:26" x14ac:dyDescent="0.25">
      <c r="A1211" t="s">
        <v>156</v>
      </c>
      <c r="B1211">
        <v>2</v>
      </c>
      <c r="C1211" t="s">
        <v>1393</v>
      </c>
      <c r="D1211" t="s">
        <v>5070</v>
      </c>
      <c r="E1211">
        <v>0</v>
      </c>
      <c r="F1211">
        <v>0</v>
      </c>
      <c r="G1211">
        <v>0</v>
      </c>
      <c r="H1211">
        <v>0</v>
      </c>
      <c r="I1211">
        <v>0</v>
      </c>
      <c r="J1211">
        <v>0</v>
      </c>
      <c r="K1211">
        <v>0</v>
      </c>
      <c r="L1211">
        <v>0</v>
      </c>
      <c r="M1211">
        <v>0</v>
      </c>
      <c r="N1211">
        <v>0</v>
      </c>
      <c r="O1211">
        <v>0</v>
      </c>
      <c r="P1211">
        <v>0</v>
      </c>
      <c r="Q1211">
        <v>0</v>
      </c>
      <c r="R1211">
        <v>0</v>
      </c>
      <c r="S1211" t="s">
        <v>10</v>
      </c>
      <c r="T1211" t="s">
        <v>10</v>
      </c>
      <c r="U1211" t="s">
        <v>92</v>
      </c>
      <c r="V1211">
        <v>0</v>
      </c>
      <c r="W1211" t="s">
        <v>4517</v>
      </c>
      <c r="X1211">
        <v>0</v>
      </c>
      <c r="Y1211">
        <v>0</v>
      </c>
      <c r="Z1211">
        <v>0</v>
      </c>
    </row>
    <row r="1212" spans="1:26" x14ac:dyDescent="0.25">
      <c r="A1212" t="s">
        <v>156</v>
      </c>
      <c r="B1212">
        <v>2</v>
      </c>
      <c r="C1212" t="s">
        <v>1394</v>
      </c>
      <c r="D1212" t="s">
        <v>5070</v>
      </c>
      <c r="E1212">
        <v>0</v>
      </c>
      <c r="F1212">
        <v>0</v>
      </c>
      <c r="G1212">
        <v>0</v>
      </c>
      <c r="H1212">
        <v>0</v>
      </c>
      <c r="I1212">
        <v>0</v>
      </c>
      <c r="J1212">
        <v>0</v>
      </c>
      <c r="K1212">
        <v>0</v>
      </c>
      <c r="L1212">
        <v>0</v>
      </c>
      <c r="M1212">
        <v>0</v>
      </c>
      <c r="N1212">
        <v>0</v>
      </c>
      <c r="O1212">
        <v>0</v>
      </c>
      <c r="P1212">
        <v>0</v>
      </c>
      <c r="Q1212">
        <v>0</v>
      </c>
      <c r="R1212">
        <v>0</v>
      </c>
      <c r="S1212" t="s">
        <v>10</v>
      </c>
      <c r="T1212" t="s">
        <v>10</v>
      </c>
      <c r="U1212" t="s">
        <v>92</v>
      </c>
      <c r="V1212">
        <v>0</v>
      </c>
      <c r="W1212" t="s">
        <v>4517</v>
      </c>
      <c r="X1212">
        <v>0</v>
      </c>
      <c r="Y1212">
        <v>0</v>
      </c>
      <c r="Z1212">
        <v>0</v>
      </c>
    </row>
    <row r="1213" spans="1:26" x14ac:dyDescent="0.25">
      <c r="A1213" t="s">
        <v>156</v>
      </c>
      <c r="B1213">
        <v>2</v>
      </c>
      <c r="C1213" t="s">
        <v>1395</v>
      </c>
      <c r="D1213" t="s">
        <v>5070</v>
      </c>
      <c r="E1213">
        <v>0</v>
      </c>
      <c r="F1213">
        <v>0</v>
      </c>
      <c r="G1213">
        <v>0</v>
      </c>
      <c r="H1213">
        <v>0</v>
      </c>
      <c r="I1213">
        <v>0</v>
      </c>
      <c r="J1213">
        <v>0</v>
      </c>
      <c r="K1213">
        <v>0</v>
      </c>
      <c r="L1213">
        <v>0</v>
      </c>
      <c r="M1213">
        <v>0</v>
      </c>
      <c r="N1213">
        <v>0</v>
      </c>
      <c r="O1213">
        <v>0</v>
      </c>
      <c r="P1213">
        <v>0</v>
      </c>
      <c r="Q1213">
        <v>0</v>
      </c>
      <c r="R1213">
        <v>0</v>
      </c>
      <c r="S1213" t="s">
        <v>10</v>
      </c>
      <c r="T1213" t="s">
        <v>10</v>
      </c>
      <c r="U1213" t="s">
        <v>92</v>
      </c>
      <c r="V1213">
        <v>0</v>
      </c>
      <c r="W1213" t="s">
        <v>4517</v>
      </c>
      <c r="X1213">
        <v>0</v>
      </c>
      <c r="Y1213">
        <v>0</v>
      </c>
      <c r="Z1213">
        <v>0</v>
      </c>
    </row>
    <row r="1214" spans="1:26" x14ac:dyDescent="0.25">
      <c r="A1214" t="s">
        <v>156</v>
      </c>
      <c r="B1214">
        <v>2</v>
      </c>
      <c r="C1214" t="s">
        <v>1396</v>
      </c>
      <c r="D1214" t="s">
        <v>5070</v>
      </c>
      <c r="E1214">
        <v>0</v>
      </c>
      <c r="F1214">
        <v>0</v>
      </c>
      <c r="G1214">
        <v>0</v>
      </c>
      <c r="H1214">
        <v>0</v>
      </c>
      <c r="I1214">
        <v>0</v>
      </c>
      <c r="J1214">
        <v>0</v>
      </c>
      <c r="K1214">
        <v>0</v>
      </c>
      <c r="L1214">
        <v>0</v>
      </c>
      <c r="M1214">
        <v>0</v>
      </c>
      <c r="N1214">
        <v>0</v>
      </c>
      <c r="O1214">
        <v>0</v>
      </c>
      <c r="P1214">
        <v>0</v>
      </c>
      <c r="Q1214">
        <v>0</v>
      </c>
      <c r="R1214">
        <v>0</v>
      </c>
      <c r="S1214" t="s">
        <v>10</v>
      </c>
      <c r="T1214" t="s">
        <v>10</v>
      </c>
      <c r="U1214" t="s">
        <v>92</v>
      </c>
      <c r="V1214">
        <v>0</v>
      </c>
      <c r="W1214" t="s">
        <v>4517</v>
      </c>
      <c r="X1214">
        <v>0</v>
      </c>
      <c r="Y1214">
        <v>0</v>
      </c>
      <c r="Z1214">
        <v>0</v>
      </c>
    </row>
    <row r="1215" spans="1:26" x14ac:dyDescent="0.25">
      <c r="A1215" t="s">
        <v>156</v>
      </c>
      <c r="B1215">
        <v>2</v>
      </c>
      <c r="C1215" t="s">
        <v>1397</v>
      </c>
      <c r="D1215" t="s">
        <v>5070</v>
      </c>
      <c r="E1215">
        <v>0</v>
      </c>
      <c r="F1215">
        <v>0</v>
      </c>
      <c r="G1215">
        <v>0</v>
      </c>
      <c r="H1215">
        <v>0</v>
      </c>
      <c r="I1215">
        <v>0</v>
      </c>
      <c r="J1215">
        <v>0</v>
      </c>
      <c r="K1215">
        <v>0</v>
      </c>
      <c r="L1215">
        <v>0</v>
      </c>
      <c r="M1215">
        <v>0</v>
      </c>
      <c r="N1215">
        <v>0</v>
      </c>
      <c r="O1215">
        <v>0</v>
      </c>
      <c r="P1215">
        <v>0</v>
      </c>
      <c r="Q1215">
        <v>0</v>
      </c>
      <c r="R1215">
        <v>0</v>
      </c>
      <c r="S1215" t="s">
        <v>7</v>
      </c>
      <c r="T1215" t="s">
        <v>7</v>
      </c>
      <c r="U1215" t="s">
        <v>70</v>
      </c>
      <c r="V1215">
        <v>6</v>
      </c>
      <c r="W1215" t="s">
        <v>4518</v>
      </c>
      <c r="X1215">
        <v>0</v>
      </c>
      <c r="Y1215">
        <v>5.5880000000000001</v>
      </c>
      <c r="Z1215">
        <v>5.5880000000000001</v>
      </c>
    </row>
    <row r="1216" spans="1:26" x14ac:dyDescent="0.25">
      <c r="A1216" t="s">
        <v>156</v>
      </c>
      <c r="B1216">
        <v>2</v>
      </c>
      <c r="C1216" t="s">
        <v>1398</v>
      </c>
      <c r="D1216" t="s">
        <v>5070</v>
      </c>
      <c r="E1216">
        <v>0</v>
      </c>
      <c r="F1216">
        <v>0</v>
      </c>
      <c r="G1216">
        <v>0</v>
      </c>
      <c r="H1216">
        <v>0</v>
      </c>
      <c r="I1216">
        <v>0</v>
      </c>
      <c r="J1216">
        <v>0</v>
      </c>
      <c r="K1216">
        <v>0</v>
      </c>
      <c r="L1216">
        <v>0</v>
      </c>
      <c r="M1216">
        <v>0</v>
      </c>
      <c r="N1216">
        <v>0</v>
      </c>
      <c r="O1216">
        <v>0</v>
      </c>
      <c r="P1216">
        <v>0</v>
      </c>
      <c r="Q1216">
        <v>0</v>
      </c>
      <c r="R1216">
        <v>0</v>
      </c>
      <c r="S1216" t="s">
        <v>7</v>
      </c>
      <c r="T1216" t="s">
        <v>7</v>
      </c>
      <c r="U1216" t="s">
        <v>70</v>
      </c>
      <c r="V1216">
        <v>6</v>
      </c>
      <c r="W1216" t="s">
        <v>4518</v>
      </c>
      <c r="X1216">
        <v>0</v>
      </c>
      <c r="Y1216">
        <v>4.7190000000000003</v>
      </c>
      <c r="Z1216">
        <v>4.7190000000000003</v>
      </c>
    </row>
    <row r="1217" spans="1:26" x14ac:dyDescent="0.25">
      <c r="A1217" t="s">
        <v>156</v>
      </c>
      <c r="B1217">
        <v>2</v>
      </c>
      <c r="C1217" t="s">
        <v>1399</v>
      </c>
      <c r="D1217" t="s">
        <v>5070</v>
      </c>
      <c r="E1217">
        <v>0</v>
      </c>
      <c r="F1217">
        <v>0</v>
      </c>
      <c r="G1217">
        <v>0</v>
      </c>
      <c r="H1217">
        <v>0</v>
      </c>
      <c r="I1217">
        <v>0</v>
      </c>
      <c r="J1217">
        <v>0</v>
      </c>
      <c r="K1217">
        <v>0</v>
      </c>
      <c r="L1217">
        <v>0</v>
      </c>
      <c r="M1217">
        <v>0</v>
      </c>
      <c r="N1217">
        <v>0</v>
      </c>
      <c r="O1217">
        <v>0</v>
      </c>
      <c r="P1217">
        <v>0</v>
      </c>
      <c r="Q1217">
        <v>0</v>
      </c>
      <c r="R1217">
        <v>0</v>
      </c>
      <c r="S1217" t="s">
        <v>7</v>
      </c>
      <c r="T1217" t="s">
        <v>7</v>
      </c>
      <c r="U1217" t="s">
        <v>70</v>
      </c>
      <c r="V1217">
        <v>6</v>
      </c>
      <c r="W1217" t="s">
        <v>4518</v>
      </c>
      <c r="X1217">
        <v>0</v>
      </c>
      <c r="Y1217">
        <v>4.1239999999999997</v>
      </c>
      <c r="Z1217">
        <v>4.1239999999999997</v>
      </c>
    </row>
    <row r="1218" spans="1:26" x14ac:dyDescent="0.25">
      <c r="A1218" t="s">
        <v>156</v>
      </c>
      <c r="B1218">
        <v>2</v>
      </c>
      <c r="C1218" t="s">
        <v>1400</v>
      </c>
      <c r="D1218" t="s">
        <v>5070</v>
      </c>
      <c r="E1218">
        <v>0</v>
      </c>
      <c r="F1218">
        <v>0</v>
      </c>
      <c r="G1218">
        <v>0</v>
      </c>
      <c r="H1218">
        <v>0</v>
      </c>
      <c r="I1218">
        <v>0</v>
      </c>
      <c r="J1218">
        <v>0</v>
      </c>
      <c r="K1218">
        <v>0</v>
      </c>
      <c r="L1218">
        <v>0</v>
      </c>
      <c r="M1218">
        <v>0</v>
      </c>
      <c r="N1218">
        <v>0</v>
      </c>
      <c r="O1218">
        <v>0</v>
      </c>
      <c r="P1218">
        <v>0</v>
      </c>
      <c r="Q1218">
        <v>0</v>
      </c>
      <c r="R1218">
        <v>0</v>
      </c>
      <c r="S1218" t="s">
        <v>7</v>
      </c>
      <c r="T1218" t="s">
        <v>7</v>
      </c>
      <c r="U1218" t="s">
        <v>70</v>
      </c>
      <c r="V1218">
        <v>6</v>
      </c>
      <c r="W1218" t="s">
        <v>4518</v>
      </c>
      <c r="X1218">
        <v>0</v>
      </c>
      <c r="Y1218">
        <v>4.391</v>
      </c>
      <c r="Z1218">
        <v>4.391</v>
      </c>
    </row>
    <row r="1219" spans="1:26" x14ac:dyDescent="0.25">
      <c r="A1219" t="s">
        <v>156</v>
      </c>
      <c r="B1219">
        <v>2</v>
      </c>
      <c r="C1219" t="s">
        <v>1401</v>
      </c>
      <c r="D1219" t="s">
        <v>5070</v>
      </c>
      <c r="E1219">
        <v>0</v>
      </c>
      <c r="F1219">
        <v>0</v>
      </c>
      <c r="G1219">
        <v>0</v>
      </c>
      <c r="H1219">
        <v>0</v>
      </c>
      <c r="I1219">
        <v>0</v>
      </c>
      <c r="J1219">
        <v>0</v>
      </c>
      <c r="K1219">
        <v>0</v>
      </c>
      <c r="L1219">
        <v>0</v>
      </c>
      <c r="M1219">
        <v>0</v>
      </c>
      <c r="N1219">
        <v>0</v>
      </c>
      <c r="O1219">
        <v>0</v>
      </c>
      <c r="P1219">
        <v>0</v>
      </c>
      <c r="Q1219">
        <v>0</v>
      </c>
      <c r="R1219">
        <v>0</v>
      </c>
      <c r="S1219" t="s">
        <v>7</v>
      </c>
      <c r="T1219" t="s">
        <v>7</v>
      </c>
      <c r="U1219" t="s">
        <v>70</v>
      </c>
      <c r="V1219">
        <v>6</v>
      </c>
      <c r="W1219" t="s">
        <v>4518</v>
      </c>
      <c r="X1219">
        <v>0</v>
      </c>
      <c r="Y1219">
        <v>5.657</v>
      </c>
      <c r="Z1219">
        <v>5.657</v>
      </c>
    </row>
    <row r="1220" spans="1:26" x14ac:dyDescent="0.25">
      <c r="A1220" t="s">
        <v>156</v>
      </c>
      <c r="B1220">
        <v>2</v>
      </c>
      <c r="C1220" t="s">
        <v>1402</v>
      </c>
      <c r="D1220" t="s">
        <v>5070</v>
      </c>
      <c r="E1220">
        <v>38</v>
      </c>
      <c r="F1220">
        <v>41</v>
      </c>
      <c r="G1220">
        <v>38</v>
      </c>
      <c r="H1220">
        <v>39</v>
      </c>
      <c r="I1220">
        <v>43</v>
      </c>
      <c r="J1220">
        <v>37</v>
      </c>
      <c r="K1220">
        <v>0</v>
      </c>
      <c r="L1220">
        <v>0</v>
      </c>
      <c r="M1220">
        <v>0</v>
      </c>
      <c r="N1220">
        <v>0</v>
      </c>
      <c r="O1220">
        <v>0</v>
      </c>
      <c r="P1220">
        <v>0</v>
      </c>
      <c r="Q1220">
        <v>3.9333333333333336</v>
      </c>
      <c r="R1220">
        <v>5.1775253333333326</v>
      </c>
      <c r="S1220" t="s">
        <v>5</v>
      </c>
      <c r="T1220" t="s">
        <v>78</v>
      </c>
      <c r="U1220" t="s">
        <v>70</v>
      </c>
      <c r="V1220">
        <v>5</v>
      </c>
      <c r="W1220" t="s">
        <v>4518</v>
      </c>
      <c r="X1220">
        <v>1.0355050666666665</v>
      </c>
      <c r="Y1220">
        <v>0</v>
      </c>
      <c r="Z1220">
        <v>5.1775253333333326</v>
      </c>
    </row>
    <row r="1221" spans="1:26" x14ac:dyDescent="0.25">
      <c r="A1221" t="s">
        <v>156</v>
      </c>
      <c r="B1221">
        <v>2</v>
      </c>
      <c r="C1221" t="s">
        <v>1403</v>
      </c>
      <c r="D1221" t="s">
        <v>5070</v>
      </c>
      <c r="E1221">
        <v>0</v>
      </c>
      <c r="F1221">
        <v>0</v>
      </c>
      <c r="G1221">
        <v>0</v>
      </c>
      <c r="H1221">
        <v>0</v>
      </c>
      <c r="I1221">
        <v>0</v>
      </c>
      <c r="J1221">
        <v>0</v>
      </c>
      <c r="K1221">
        <v>0</v>
      </c>
      <c r="L1221">
        <v>0</v>
      </c>
      <c r="M1221">
        <v>0</v>
      </c>
      <c r="N1221">
        <v>0</v>
      </c>
      <c r="O1221">
        <v>0</v>
      </c>
      <c r="P1221">
        <v>0</v>
      </c>
      <c r="Q1221">
        <v>0</v>
      </c>
      <c r="R1221">
        <v>0</v>
      </c>
      <c r="S1221" t="s">
        <v>7</v>
      </c>
      <c r="T1221" t="s">
        <v>7</v>
      </c>
      <c r="U1221" t="s">
        <v>70</v>
      </c>
      <c r="V1221">
        <v>6</v>
      </c>
      <c r="W1221" t="s">
        <v>4518</v>
      </c>
      <c r="X1221">
        <v>0</v>
      </c>
      <c r="Y1221">
        <v>6.9580000000000002</v>
      </c>
      <c r="Z1221">
        <v>6.9580000000000002</v>
      </c>
    </row>
    <row r="1222" spans="1:26" x14ac:dyDescent="0.25">
      <c r="A1222" t="s">
        <v>156</v>
      </c>
      <c r="B1222">
        <v>2</v>
      </c>
      <c r="C1222" t="s">
        <v>1404</v>
      </c>
      <c r="D1222" t="s">
        <v>5070</v>
      </c>
      <c r="E1222">
        <v>0</v>
      </c>
      <c r="F1222">
        <v>0</v>
      </c>
      <c r="G1222">
        <v>0</v>
      </c>
      <c r="H1222">
        <v>0</v>
      </c>
      <c r="I1222">
        <v>0</v>
      </c>
      <c r="J1222">
        <v>0</v>
      </c>
      <c r="K1222">
        <v>0</v>
      </c>
      <c r="L1222">
        <v>0</v>
      </c>
      <c r="M1222">
        <v>0</v>
      </c>
      <c r="N1222">
        <v>0</v>
      </c>
      <c r="O1222">
        <v>0</v>
      </c>
      <c r="P1222">
        <v>0</v>
      </c>
      <c r="Q1222">
        <v>0</v>
      </c>
      <c r="R1222">
        <v>0</v>
      </c>
      <c r="S1222" t="s">
        <v>7</v>
      </c>
      <c r="T1222" t="s">
        <v>7</v>
      </c>
      <c r="U1222" t="s">
        <v>70</v>
      </c>
      <c r="V1222">
        <v>6</v>
      </c>
      <c r="W1222" t="s">
        <v>4518</v>
      </c>
      <c r="X1222">
        <v>0</v>
      </c>
      <c r="Y1222">
        <v>5.5839999999999996</v>
      </c>
      <c r="Z1222">
        <v>5.5839999999999996</v>
      </c>
    </row>
    <row r="1223" spans="1:26" x14ac:dyDescent="0.25">
      <c r="A1223" t="s">
        <v>156</v>
      </c>
      <c r="B1223">
        <v>2</v>
      </c>
      <c r="C1223" t="s">
        <v>1405</v>
      </c>
      <c r="D1223" t="s">
        <v>5070</v>
      </c>
      <c r="E1223">
        <v>0</v>
      </c>
      <c r="F1223">
        <v>0</v>
      </c>
      <c r="G1223">
        <v>0</v>
      </c>
      <c r="H1223">
        <v>0</v>
      </c>
      <c r="I1223">
        <v>0</v>
      </c>
      <c r="J1223">
        <v>0</v>
      </c>
      <c r="K1223">
        <v>0</v>
      </c>
      <c r="L1223">
        <v>0</v>
      </c>
      <c r="M1223">
        <v>0</v>
      </c>
      <c r="N1223">
        <v>0</v>
      </c>
      <c r="O1223">
        <v>0</v>
      </c>
      <c r="P1223">
        <v>0</v>
      </c>
      <c r="Q1223">
        <v>0</v>
      </c>
      <c r="R1223">
        <v>0</v>
      </c>
      <c r="S1223" t="s">
        <v>7</v>
      </c>
      <c r="T1223" t="s">
        <v>7</v>
      </c>
      <c r="U1223" t="s">
        <v>70</v>
      </c>
      <c r="V1223">
        <v>6</v>
      </c>
      <c r="W1223" t="s">
        <v>4518</v>
      </c>
      <c r="X1223">
        <v>0</v>
      </c>
      <c r="Y1223">
        <v>3.5249999999999999</v>
      </c>
      <c r="Z1223">
        <v>3.5249999999999999</v>
      </c>
    </row>
    <row r="1224" spans="1:26" x14ac:dyDescent="0.25">
      <c r="A1224" t="s">
        <v>156</v>
      </c>
      <c r="B1224">
        <v>2</v>
      </c>
      <c r="C1224" t="s">
        <v>1406</v>
      </c>
      <c r="D1224" t="s">
        <v>5070</v>
      </c>
      <c r="E1224">
        <v>0</v>
      </c>
      <c r="F1224">
        <v>0</v>
      </c>
      <c r="G1224">
        <v>0</v>
      </c>
      <c r="H1224">
        <v>0</v>
      </c>
      <c r="I1224">
        <v>0</v>
      </c>
      <c r="J1224">
        <v>0</v>
      </c>
      <c r="K1224">
        <v>0</v>
      </c>
      <c r="L1224">
        <v>0</v>
      </c>
      <c r="M1224">
        <v>0</v>
      </c>
      <c r="N1224">
        <v>0</v>
      </c>
      <c r="O1224">
        <v>0</v>
      </c>
      <c r="P1224">
        <v>0</v>
      </c>
      <c r="Q1224">
        <v>0</v>
      </c>
      <c r="R1224">
        <v>0</v>
      </c>
      <c r="S1224" t="s">
        <v>7</v>
      </c>
      <c r="T1224" t="s">
        <v>7</v>
      </c>
      <c r="U1224" t="s">
        <v>70</v>
      </c>
      <c r="V1224">
        <v>6</v>
      </c>
      <c r="W1224" t="s">
        <v>4518</v>
      </c>
      <c r="X1224">
        <v>0</v>
      </c>
      <c r="Y1224">
        <v>5.44</v>
      </c>
      <c r="Z1224">
        <v>5.44</v>
      </c>
    </row>
    <row r="1225" spans="1:26" x14ac:dyDescent="0.25">
      <c r="A1225" t="s">
        <v>156</v>
      </c>
      <c r="B1225">
        <v>2</v>
      </c>
      <c r="C1225" t="s">
        <v>1407</v>
      </c>
      <c r="D1225" t="s">
        <v>5070</v>
      </c>
      <c r="E1225">
        <v>0</v>
      </c>
      <c r="F1225">
        <v>0</v>
      </c>
      <c r="G1225">
        <v>0</v>
      </c>
      <c r="H1225">
        <v>0</v>
      </c>
      <c r="I1225">
        <v>0</v>
      </c>
      <c r="J1225">
        <v>0</v>
      </c>
      <c r="K1225">
        <v>0</v>
      </c>
      <c r="L1225">
        <v>0</v>
      </c>
      <c r="M1225">
        <v>0</v>
      </c>
      <c r="N1225">
        <v>0</v>
      </c>
      <c r="O1225">
        <v>0</v>
      </c>
      <c r="P1225">
        <v>0</v>
      </c>
      <c r="Q1225">
        <v>0</v>
      </c>
      <c r="R1225">
        <v>0</v>
      </c>
      <c r="S1225" t="s">
        <v>7</v>
      </c>
      <c r="T1225" t="s">
        <v>7</v>
      </c>
      <c r="U1225" t="s">
        <v>70</v>
      </c>
      <c r="V1225">
        <v>6</v>
      </c>
      <c r="W1225" t="s">
        <v>4518</v>
      </c>
      <c r="X1225">
        <v>0</v>
      </c>
      <c r="Y1225">
        <v>5.2930000000000001</v>
      </c>
      <c r="Z1225">
        <v>5.2930000000000001</v>
      </c>
    </row>
    <row r="1226" spans="1:26" x14ac:dyDescent="0.25">
      <c r="A1226" t="s">
        <v>156</v>
      </c>
      <c r="B1226">
        <v>2</v>
      </c>
      <c r="C1226" t="s">
        <v>1408</v>
      </c>
      <c r="D1226" t="s">
        <v>5070</v>
      </c>
      <c r="E1226">
        <v>0</v>
      </c>
      <c r="F1226">
        <v>0</v>
      </c>
      <c r="G1226">
        <v>0</v>
      </c>
      <c r="H1226">
        <v>0</v>
      </c>
      <c r="I1226">
        <v>0</v>
      </c>
      <c r="J1226">
        <v>0</v>
      </c>
      <c r="K1226">
        <v>0</v>
      </c>
      <c r="L1226">
        <v>0</v>
      </c>
      <c r="M1226">
        <v>0</v>
      </c>
      <c r="N1226">
        <v>0</v>
      </c>
      <c r="O1226">
        <v>0</v>
      </c>
      <c r="P1226">
        <v>0</v>
      </c>
      <c r="Q1226">
        <v>0</v>
      </c>
      <c r="R1226">
        <v>0</v>
      </c>
      <c r="S1226" t="s">
        <v>3</v>
      </c>
      <c r="T1226" t="s">
        <v>69</v>
      </c>
      <c r="U1226" t="s">
        <v>70</v>
      </c>
      <c r="V1226">
        <v>13</v>
      </c>
      <c r="W1226" t="s">
        <v>4519</v>
      </c>
      <c r="X1226">
        <v>0</v>
      </c>
      <c r="Y1226">
        <v>12.246</v>
      </c>
      <c r="Z1226">
        <v>12.246</v>
      </c>
    </row>
    <row r="1227" spans="1:26" x14ac:dyDescent="0.25">
      <c r="A1227" t="s">
        <v>156</v>
      </c>
      <c r="B1227">
        <v>2</v>
      </c>
      <c r="C1227" t="s">
        <v>1409</v>
      </c>
      <c r="D1227" t="s">
        <v>5070</v>
      </c>
      <c r="E1227">
        <v>0</v>
      </c>
      <c r="F1227">
        <v>0</v>
      </c>
      <c r="G1227">
        <v>0</v>
      </c>
      <c r="H1227">
        <v>0</v>
      </c>
      <c r="I1227">
        <v>0</v>
      </c>
      <c r="J1227">
        <v>0</v>
      </c>
      <c r="K1227">
        <v>0</v>
      </c>
      <c r="L1227">
        <v>0</v>
      </c>
      <c r="M1227">
        <v>0</v>
      </c>
      <c r="N1227">
        <v>0</v>
      </c>
      <c r="O1227">
        <v>0</v>
      </c>
      <c r="P1227">
        <v>0</v>
      </c>
      <c r="Q1227">
        <v>0</v>
      </c>
      <c r="R1227">
        <v>0</v>
      </c>
      <c r="S1227" t="s">
        <v>3</v>
      </c>
      <c r="T1227" t="s">
        <v>69</v>
      </c>
      <c r="U1227" t="s">
        <v>70</v>
      </c>
      <c r="V1227">
        <v>10</v>
      </c>
      <c r="W1227" t="s">
        <v>4519</v>
      </c>
      <c r="X1227">
        <v>0</v>
      </c>
      <c r="Y1227">
        <v>5.4589999999999996</v>
      </c>
      <c r="Z1227">
        <v>5.4589999999999996</v>
      </c>
    </row>
    <row r="1228" spans="1:26" x14ac:dyDescent="0.25">
      <c r="A1228" t="s">
        <v>156</v>
      </c>
      <c r="B1228">
        <v>2</v>
      </c>
      <c r="C1228" t="s">
        <v>1410</v>
      </c>
      <c r="D1228" t="s">
        <v>5070</v>
      </c>
      <c r="E1228">
        <v>0</v>
      </c>
      <c r="F1228">
        <v>0</v>
      </c>
      <c r="G1228">
        <v>0</v>
      </c>
      <c r="H1228">
        <v>0</v>
      </c>
      <c r="I1228">
        <v>0</v>
      </c>
      <c r="J1228">
        <v>0</v>
      </c>
      <c r="K1228">
        <v>0</v>
      </c>
      <c r="L1228">
        <v>0</v>
      </c>
      <c r="M1228">
        <v>0</v>
      </c>
      <c r="N1228">
        <v>0</v>
      </c>
      <c r="O1228">
        <v>0</v>
      </c>
      <c r="P1228">
        <v>0</v>
      </c>
      <c r="Q1228">
        <v>0</v>
      </c>
      <c r="R1228">
        <v>0</v>
      </c>
      <c r="S1228" t="s">
        <v>3</v>
      </c>
      <c r="T1228" t="s">
        <v>69</v>
      </c>
      <c r="U1228" t="s">
        <v>70</v>
      </c>
      <c r="V1228">
        <v>14</v>
      </c>
      <c r="W1228" t="s">
        <v>4519</v>
      </c>
      <c r="X1228">
        <v>0</v>
      </c>
      <c r="Y1228">
        <v>13.288</v>
      </c>
      <c r="Z1228">
        <v>13.288</v>
      </c>
    </row>
    <row r="1229" spans="1:26" x14ac:dyDescent="0.25">
      <c r="A1229" t="s">
        <v>156</v>
      </c>
      <c r="B1229">
        <v>2</v>
      </c>
      <c r="C1229" t="s">
        <v>1411</v>
      </c>
      <c r="D1229" t="s">
        <v>5070</v>
      </c>
      <c r="E1229">
        <v>0</v>
      </c>
      <c r="F1229">
        <v>0</v>
      </c>
      <c r="G1229">
        <v>0</v>
      </c>
      <c r="H1229">
        <v>0</v>
      </c>
      <c r="I1229">
        <v>0</v>
      </c>
      <c r="J1229">
        <v>0</v>
      </c>
      <c r="K1229">
        <v>0</v>
      </c>
      <c r="L1229">
        <v>0</v>
      </c>
      <c r="M1229">
        <v>0</v>
      </c>
      <c r="N1229">
        <v>0</v>
      </c>
      <c r="O1229">
        <v>0</v>
      </c>
      <c r="P1229">
        <v>0</v>
      </c>
      <c r="Q1229">
        <v>0</v>
      </c>
      <c r="R1229">
        <v>0</v>
      </c>
      <c r="S1229" t="s">
        <v>3</v>
      </c>
      <c r="T1229" t="s">
        <v>69</v>
      </c>
      <c r="U1229" t="s">
        <v>70</v>
      </c>
      <c r="V1229">
        <v>10</v>
      </c>
      <c r="W1229" t="s">
        <v>4519</v>
      </c>
      <c r="X1229">
        <v>0</v>
      </c>
      <c r="Y1229">
        <v>7.843</v>
      </c>
      <c r="Z1229">
        <v>7.843</v>
      </c>
    </row>
    <row r="1230" spans="1:26" x14ac:dyDescent="0.25">
      <c r="A1230" t="s">
        <v>156</v>
      </c>
      <c r="B1230">
        <v>2</v>
      </c>
      <c r="C1230" t="s">
        <v>1412</v>
      </c>
      <c r="D1230" t="s">
        <v>5070</v>
      </c>
      <c r="E1230">
        <v>0</v>
      </c>
      <c r="F1230">
        <v>0</v>
      </c>
      <c r="G1230">
        <v>0</v>
      </c>
      <c r="H1230">
        <v>0</v>
      </c>
      <c r="I1230">
        <v>0</v>
      </c>
      <c r="J1230">
        <v>0</v>
      </c>
      <c r="K1230">
        <v>0</v>
      </c>
      <c r="L1230">
        <v>0</v>
      </c>
      <c r="M1230">
        <v>0</v>
      </c>
      <c r="N1230">
        <v>0</v>
      </c>
      <c r="O1230">
        <v>0</v>
      </c>
      <c r="P1230">
        <v>0</v>
      </c>
      <c r="Q1230">
        <v>0</v>
      </c>
      <c r="R1230">
        <v>0</v>
      </c>
      <c r="S1230" t="s">
        <v>3</v>
      </c>
      <c r="T1230" t="s">
        <v>69</v>
      </c>
      <c r="U1230" t="s">
        <v>70</v>
      </c>
      <c r="V1230">
        <v>16</v>
      </c>
      <c r="W1230" t="s">
        <v>4519</v>
      </c>
      <c r="X1230">
        <v>0</v>
      </c>
      <c r="Y1230">
        <v>14.804</v>
      </c>
      <c r="Z1230">
        <v>14.804</v>
      </c>
    </row>
    <row r="1231" spans="1:26" x14ac:dyDescent="0.25">
      <c r="A1231" t="s">
        <v>156</v>
      </c>
      <c r="B1231">
        <v>2</v>
      </c>
      <c r="C1231" t="s">
        <v>1413</v>
      </c>
      <c r="D1231" t="s">
        <v>5070</v>
      </c>
      <c r="E1231">
        <v>40</v>
      </c>
      <c r="F1231">
        <v>45</v>
      </c>
      <c r="G1231">
        <v>44</v>
      </c>
      <c r="H1231">
        <v>41</v>
      </c>
      <c r="I1231">
        <v>43</v>
      </c>
      <c r="J1231">
        <v>44</v>
      </c>
      <c r="K1231">
        <v>0</v>
      </c>
      <c r="L1231">
        <v>0</v>
      </c>
      <c r="M1231">
        <v>0</v>
      </c>
      <c r="N1231">
        <v>0</v>
      </c>
      <c r="O1231">
        <v>0</v>
      </c>
      <c r="P1231">
        <v>0</v>
      </c>
      <c r="Q1231">
        <v>4.2833333333333332</v>
      </c>
      <c r="R1231">
        <v>5.6382373333333327</v>
      </c>
      <c r="S1231" t="s">
        <v>5</v>
      </c>
      <c r="T1231" t="s">
        <v>78</v>
      </c>
      <c r="U1231" t="s">
        <v>70</v>
      </c>
      <c r="V1231">
        <v>5</v>
      </c>
      <c r="W1231" t="s">
        <v>4519</v>
      </c>
      <c r="X1231">
        <v>1.1276474666666665</v>
      </c>
      <c r="Y1231">
        <v>0</v>
      </c>
      <c r="Z1231">
        <v>5.6382373333333327</v>
      </c>
    </row>
    <row r="1232" spans="1:26" x14ac:dyDescent="0.25">
      <c r="A1232" t="s">
        <v>156</v>
      </c>
      <c r="B1232">
        <v>2</v>
      </c>
      <c r="C1232" t="s">
        <v>1414</v>
      </c>
      <c r="D1232" t="s">
        <v>5070</v>
      </c>
      <c r="E1232">
        <v>0</v>
      </c>
      <c r="F1232">
        <v>0</v>
      </c>
      <c r="G1232">
        <v>0</v>
      </c>
      <c r="H1232">
        <v>0</v>
      </c>
      <c r="I1232">
        <v>0</v>
      </c>
      <c r="J1232">
        <v>0</v>
      </c>
      <c r="K1232">
        <v>0</v>
      </c>
      <c r="L1232">
        <v>0</v>
      </c>
      <c r="M1232">
        <v>0</v>
      </c>
      <c r="N1232">
        <v>0</v>
      </c>
      <c r="O1232">
        <v>0</v>
      </c>
      <c r="P1232">
        <v>0</v>
      </c>
      <c r="Q1232">
        <v>0</v>
      </c>
      <c r="R1232">
        <v>0</v>
      </c>
      <c r="S1232" t="s">
        <v>3</v>
      </c>
      <c r="T1232" t="s">
        <v>69</v>
      </c>
      <c r="U1232" t="s">
        <v>70</v>
      </c>
      <c r="V1232">
        <v>10</v>
      </c>
      <c r="W1232" t="s">
        <v>4519</v>
      </c>
      <c r="X1232">
        <v>0</v>
      </c>
      <c r="Y1232">
        <v>3.3679999999999999</v>
      </c>
      <c r="Z1232">
        <v>3.3679999999999999</v>
      </c>
    </row>
    <row r="1233" spans="1:26" x14ac:dyDescent="0.25">
      <c r="A1233" t="s">
        <v>156</v>
      </c>
      <c r="B1233">
        <v>2</v>
      </c>
      <c r="C1233" t="s">
        <v>1415</v>
      </c>
      <c r="D1233" t="s">
        <v>5070</v>
      </c>
      <c r="E1233">
        <v>0</v>
      </c>
      <c r="F1233">
        <v>0</v>
      </c>
      <c r="G1233">
        <v>0</v>
      </c>
      <c r="H1233">
        <v>0</v>
      </c>
      <c r="I1233">
        <v>0</v>
      </c>
      <c r="J1233">
        <v>0</v>
      </c>
      <c r="K1233">
        <v>0</v>
      </c>
      <c r="L1233">
        <v>0</v>
      </c>
      <c r="M1233">
        <v>0</v>
      </c>
      <c r="N1233">
        <v>0</v>
      </c>
      <c r="O1233">
        <v>0</v>
      </c>
      <c r="P1233">
        <v>0</v>
      </c>
      <c r="Q1233">
        <v>0</v>
      </c>
      <c r="R1233">
        <v>0</v>
      </c>
      <c r="S1233" t="s">
        <v>3</v>
      </c>
      <c r="T1233" t="s">
        <v>69</v>
      </c>
      <c r="U1233" t="s">
        <v>70</v>
      </c>
      <c r="V1233">
        <v>10</v>
      </c>
      <c r="W1233" t="s">
        <v>4519</v>
      </c>
      <c r="X1233">
        <v>0</v>
      </c>
      <c r="Y1233">
        <v>6.4459999999999997</v>
      </c>
      <c r="Z1233">
        <v>6.4459999999999997</v>
      </c>
    </row>
    <row r="1234" spans="1:26" x14ac:dyDescent="0.25">
      <c r="A1234" t="s">
        <v>156</v>
      </c>
      <c r="B1234">
        <v>2</v>
      </c>
      <c r="C1234" t="s">
        <v>1416</v>
      </c>
      <c r="D1234" t="s">
        <v>5070</v>
      </c>
      <c r="E1234">
        <v>0</v>
      </c>
      <c r="F1234">
        <v>0</v>
      </c>
      <c r="G1234">
        <v>0</v>
      </c>
      <c r="H1234">
        <v>0</v>
      </c>
      <c r="I1234">
        <v>0</v>
      </c>
      <c r="J1234">
        <v>0</v>
      </c>
      <c r="K1234">
        <v>0</v>
      </c>
      <c r="L1234">
        <v>0</v>
      </c>
      <c r="M1234">
        <v>0</v>
      </c>
      <c r="N1234">
        <v>0</v>
      </c>
      <c r="O1234">
        <v>0</v>
      </c>
      <c r="P1234">
        <v>0</v>
      </c>
      <c r="Q1234">
        <v>0</v>
      </c>
      <c r="R1234">
        <v>0</v>
      </c>
      <c r="S1234" t="s">
        <v>3</v>
      </c>
      <c r="T1234" t="s">
        <v>69</v>
      </c>
      <c r="U1234" t="s">
        <v>70</v>
      </c>
      <c r="V1234">
        <v>10</v>
      </c>
      <c r="W1234" t="s">
        <v>4519</v>
      </c>
      <c r="X1234">
        <v>0</v>
      </c>
      <c r="Y1234">
        <v>5.6340000000000003</v>
      </c>
      <c r="Z1234">
        <v>5.6340000000000003</v>
      </c>
    </row>
    <row r="1235" spans="1:26" x14ac:dyDescent="0.25">
      <c r="A1235" t="s">
        <v>156</v>
      </c>
      <c r="B1235">
        <v>2</v>
      </c>
      <c r="C1235" t="s">
        <v>1417</v>
      </c>
      <c r="D1235" t="s">
        <v>5070</v>
      </c>
      <c r="E1235">
        <v>0</v>
      </c>
      <c r="F1235">
        <v>0</v>
      </c>
      <c r="G1235">
        <v>0</v>
      </c>
      <c r="H1235">
        <v>0</v>
      </c>
      <c r="I1235">
        <v>0</v>
      </c>
      <c r="J1235">
        <v>0</v>
      </c>
      <c r="K1235">
        <v>0</v>
      </c>
      <c r="L1235">
        <v>0</v>
      </c>
      <c r="M1235">
        <v>0</v>
      </c>
      <c r="N1235">
        <v>0</v>
      </c>
      <c r="O1235">
        <v>0</v>
      </c>
      <c r="P1235">
        <v>0</v>
      </c>
      <c r="Q1235">
        <v>0</v>
      </c>
      <c r="R1235">
        <v>0</v>
      </c>
      <c r="S1235" t="s">
        <v>3</v>
      </c>
      <c r="T1235" t="s">
        <v>69</v>
      </c>
      <c r="U1235" t="s">
        <v>70</v>
      </c>
      <c r="V1235">
        <v>13.5</v>
      </c>
      <c r="W1235" t="s">
        <v>4519</v>
      </c>
      <c r="X1235">
        <v>0</v>
      </c>
      <c r="Y1235">
        <v>12.78</v>
      </c>
      <c r="Z1235">
        <v>12.78</v>
      </c>
    </row>
    <row r="1236" spans="1:26" x14ac:dyDescent="0.25">
      <c r="A1236" t="s">
        <v>156</v>
      </c>
      <c r="B1236">
        <v>2</v>
      </c>
      <c r="C1236" t="s">
        <v>1418</v>
      </c>
      <c r="D1236" t="s">
        <v>5070</v>
      </c>
      <c r="E1236">
        <v>0</v>
      </c>
      <c r="F1236">
        <v>0</v>
      </c>
      <c r="G1236">
        <v>0</v>
      </c>
      <c r="H1236">
        <v>0</v>
      </c>
      <c r="I1236">
        <v>0</v>
      </c>
      <c r="J1236">
        <v>0</v>
      </c>
      <c r="K1236">
        <v>0</v>
      </c>
      <c r="L1236">
        <v>0</v>
      </c>
      <c r="M1236">
        <v>0</v>
      </c>
      <c r="N1236">
        <v>0</v>
      </c>
      <c r="O1236">
        <v>0</v>
      </c>
      <c r="P1236">
        <v>0</v>
      </c>
      <c r="Q1236">
        <v>0</v>
      </c>
      <c r="R1236">
        <v>0</v>
      </c>
      <c r="S1236" t="s">
        <v>3</v>
      </c>
      <c r="T1236" t="s">
        <v>69</v>
      </c>
      <c r="U1236" t="s">
        <v>70</v>
      </c>
      <c r="V1236">
        <v>10</v>
      </c>
      <c r="W1236" t="s">
        <v>4519</v>
      </c>
      <c r="X1236">
        <v>0</v>
      </c>
      <c r="Y1236">
        <v>7.0979999999999999</v>
      </c>
      <c r="Z1236">
        <v>7.0979999999999999</v>
      </c>
    </row>
    <row r="1237" spans="1:26" x14ac:dyDescent="0.25">
      <c r="A1237" t="s">
        <v>156</v>
      </c>
      <c r="B1237">
        <v>3</v>
      </c>
      <c r="C1237" t="s">
        <v>1419</v>
      </c>
      <c r="D1237" t="s">
        <v>5070</v>
      </c>
      <c r="E1237">
        <v>0</v>
      </c>
      <c r="F1237">
        <v>0</v>
      </c>
      <c r="G1237">
        <v>0</v>
      </c>
      <c r="H1237">
        <v>0</v>
      </c>
      <c r="I1237">
        <v>0</v>
      </c>
      <c r="J1237">
        <v>0</v>
      </c>
      <c r="K1237">
        <v>0</v>
      </c>
      <c r="L1237">
        <v>0</v>
      </c>
      <c r="M1237">
        <v>0</v>
      </c>
      <c r="N1237">
        <v>0</v>
      </c>
      <c r="O1237">
        <v>0</v>
      </c>
      <c r="P1237">
        <v>0</v>
      </c>
      <c r="Q1237">
        <v>0</v>
      </c>
      <c r="R1237">
        <v>0</v>
      </c>
      <c r="S1237" t="s">
        <v>7</v>
      </c>
      <c r="T1237" t="s">
        <v>7</v>
      </c>
      <c r="U1237" t="s">
        <v>70</v>
      </c>
      <c r="V1237">
        <v>6</v>
      </c>
      <c r="W1237" t="s">
        <v>4464</v>
      </c>
      <c r="X1237">
        <v>0</v>
      </c>
      <c r="Y1237">
        <v>0.89900000000000002</v>
      </c>
      <c r="Z1237">
        <v>0.89900000000000002</v>
      </c>
    </row>
    <row r="1238" spans="1:26" x14ac:dyDescent="0.25">
      <c r="A1238" t="s">
        <v>156</v>
      </c>
      <c r="B1238">
        <v>3</v>
      </c>
      <c r="C1238" t="s">
        <v>1420</v>
      </c>
      <c r="D1238" t="s">
        <v>5070</v>
      </c>
      <c r="E1238">
        <v>0</v>
      </c>
      <c r="F1238">
        <v>0</v>
      </c>
      <c r="G1238">
        <v>0</v>
      </c>
      <c r="H1238">
        <v>0</v>
      </c>
      <c r="I1238">
        <v>0</v>
      </c>
      <c r="J1238">
        <v>0</v>
      </c>
      <c r="K1238">
        <v>0</v>
      </c>
      <c r="L1238">
        <v>0</v>
      </c>
      <c r="M1238">
        <v>0</v>
      </c>
      <c r="N1238">
        <v>0</v>
      </c>
      <c r="O1238">
        <v>0</v>
      </c>
      <c r="P1238">
        <v>0</v>
      </c>
      <c r="Q1238">
        <v>0</v>
      </c>
      <c r="R1238">
        <v>0</v>
      </c>
      <c r="S1238" t="s">
        <v>7</v>
      </c>
      <c r="T1238" t="s">
        <v>7</v>
      </c>
      <c r="U1238" t="s">
        <v>70</v>
      </c>
      <c r="V1238">
        <v>6</v>
      </c>
      <c r="W1238" t="s">
        <v>4464</v>
      </c>
      <c r="X1238">
        <v>0</v>
      </c>
      <c r="Y1238">
        <v>0.46899999999999997</v>
      </c>
      <c r="Z1238">
        <v>0.46899999999999997</v>
      </c>
    </row>
    <row r="1239" spans="1:26" x14ac:dyDescent="0.25">
      <c r="A1239" t="s">
        <v>156</v>
      </c>
      <c r="B1239">
        <v>3</v>
      </c>
      <c r="C1239" t="s">
        <v>1421</v>
      </c>
      <c r="D1239" t="s">
        <v>5070</v>
      </c>
      <c r="E1239">
        <v>0</v>
      </c>
      <c r="F1239">
        <v>0</v>
      </c>
      <c r="G1239">
        <v>0</v>
      </c>
      <c r="H1239">
        <v>0</v>
      </c>
      <c r="I1239">
        <v>0</v>
      </c>
      <c r="J1239">
        <v>0</v>
      </c>
      <c r="K1239">
        <v>0</v>
      </c>
      <c r="L1239">
        <v>0</v>
      </c>
      <c r="M1239">
        <v>0</v>
      </c>
      <c r="N1239">
        <v>0</v>
      </c>
      <c r="O1239">
        <v>0</v>
      </c>
      <c r="P1239">
        <v>0</v>
      </c>
      <c r="Q1239">
        <v>0</v>
      </c>
      <c r="R1239">
        <v>0</v>
      </c>
      <c r="S1239" t="s">
        <v>7</v>
      </c>
      <c r="T1239" t="s">
        <v>7</v>
      </c>
      <c r="U1239" t="s">
        <v>70</v>
      </c>
      <c r="V1239">
        <v>6</v>
      </c>
      <c r="W1239" t="s">
        <v>4464</v>
      </c>
      <c r="X1239">
        <v>0</v>
      </c>
      <c r="Y1239">
        <v>0.60899999999999999</v>
      </c>
      <c r="Z1239">
        <v>0.60899999999999999</v>
      </c>
    </row>
    <row r="1240" spans="1:26" x14ac:dyDescent="0.25">
      <c r="A1240" t="s">
        <v>156</v>
      </c>
      <c r="B1240">
        <v>3</v>
      </c>
      <c r="C1240" t="s">
        <v>1422</v>
      </c>
      <c r="D1240" t="s">
        <v>5070</v>
      </c>
      <c r="E1240">
        <v>0</v>
      </c>
      <c r="F1240">
        <v>0</v>
      </c>
      <c r="G1240">
        <v>0</v>
      </c>
      <c r="H1240">
        <v>0</v>
      </c>
      <c r="I1240">
        <v>0</v>
      </c>
      <c r="J1240">
        <v>0</v>
      </c>
      <c r="K1240">
        <v>0</v>
      </c>
      <c r="L1240">
        <v>0</v>
      </c>
      <c r="M1240">
        <v>0</v>
      </c>
      <c r="N1240">
        <v>0</v>
      </c>
      <c r="O1240">
        <v>0</v>
      </c>
      <c r="P1240">
        <v>0</v>
      </c>
      <c r="Q1240">
        <v>0</v>
      </c>
      <c r="R1240">
        <v>0</v>
      </c>
      <c r="S1240" t="s">
        <v>7</v>
      </c>
      <c r="T1240" t="s">
        <v>7</v>
      </c>
      <c r="U1240" t="s">
        <v>70</v>
      </c>
      <c r="V1240">
        <v>6</v>
      </c>
      <c r="W1240" t="s">
        <v>4464</v>
      </c>
      <c r="X1240">
        <v>0</v>
      </c>
      <c r="Y1240">
        <v>0.44500000000000001</v>
      </c>
      <c r="Z1240">
        <v>0.44500000000000001</v>
      </c>
    </row>
    <row r="1241" spans="1:26" x14ac:dyDescent="0.25">
      <c r="A1241" t="s">
        <v>156</v>
      </c>
      <c r="B1241">
        <v>3</v>
      </c>
      <c r="C1241" t="s">
        <v>1423</v>
      </c>
      <c r="D1241" t="s">
        <v>5070</v>
      </c>
      <c r="E1241">
        <v>0</v>
      </c>
      <c r="F1241">
        <v>0</v>
      </c>
      <c r="G1241">
        <v>0</v>
      </c>
      <c r="H1241">
        <v>0</v>
      </c>
      <c r="I1241">
        <v>0</v>
      </c>
      <c r="J1241">
        <v>0</v>
      </c>
      <c r="K1241">
        <v>0</v>
      </c>
      <c r="L1241">
        <v>0</v>
      </c>
      <c r="M1241">
        <v>0</v>
      </c>
      <c r="N1241">
        <v>0</v>
      </c>
      <c r="O1241">
        <v>0</v>
      </c>
      <c r="P1241">
        <v>0</v>
      </c>
      <c r="Q1241">
        <v>0</v>
      </c>
      <c r="R1241">
        <v>0</v>
      </c>
      <c r="S1241" t="s">
        <v>7</v>
      </c>
      <c r="T1241" t="s">
        <v>7</v>
      </c>
      <c r="U1241" t="s">
        <v>70</v>
      </c>
      <c r="V1241">
        <v>6</v>
      </c>
      <c r="W1241" t="s">
        <v>4464</v>
      </c>
      <c r="X1241">
        <v>0</v>
      </c>
      <c r="Y1241">
        <v>0.48299999999999998</v>
      </c>
      <c r="Z1241">
        <v>0.48299999999999998</v>
      </c>
    </row>
    <row r="1242" spans="1:26" x14ac:dyDescent="0.25">
      <c r="A1242" t="s">
        <v>156</v>
      </c>
      <c r="B1242">
        <v>3</v>
      </c>
      <c r="C1242" t="s">
        <v>1424</v>
      </c>
      <c r="D1242" t="s">
        <v>5070</v>
      </c>
      <c r="E1242">
        <v>30</v>
      </c>
      <c r="F1242">
        <v>37</v>
      </c>
      <c r="G1242">
        <v>33</v>
      </c>
      <c r="H1242">
        <v>30</v>
      </c>
      <c r="I1242">
        <v>37</v>
      </c>
      <c r="J1242">
        <v>31</v>
      </c>
      <c r="K1242">
        <v>0</v>
      </c>
      <c r="L1242">
        <v>0</v>
      </c>
      <c r="M1242">
        <v>0</v>
      </c>
      <c r="N1242">
        <v>0</v>
      </c>
      <c r="O1242">
        <v>0</v>
      </c>
      <c r="P1242">
        <v>0</v>
      </c>
      <c r="Q1242">
        <v>3.3</v>
      </c>
      <c r="R1242">
        <v>4.3438559999999997</v>
      </c>
      <c r="S1242" t="s">
        <v>5</v>
      </c>
      <c r="T1242" t="s">
        <v>78</v>
      </c>
      <c r="U1242" t="s">
        <v>70</v>
      </c>
      <c r="V1242">
        <v>5</v>
      </c>
      <c r="W1242" t="s">
        <v>4464</v>
      </c>
      <c r="X1242">
        <v>0.86877119999999997</v>
      </c>
      <c r="Y1242">
        <v>0</v>
      </c>
      <c r="Z1242">
        <v>4.3438559999999997</v>
      </c>
    </row>
    <row r="1243" spans="1:26" x14ac:dyDescent="0.25">
      <c r="A1243" t="s">
        <v>156</v>
      </c>
      <c r="B1243">
        <v>3</v>
      </c>
      <c r="C1243" t="s">
        <v>1425</v>
      </c>
      <c r="D1243" t="s">
        <v>5070</v>
      </c>
      <c r="E1243">
        <v>0</v>
      </c>
      <c r="F1243">
        <v>0</v>
      </c>
      <c r="G1243">
        <v>0</v>
      </c>
      <c r="H1243">
        <v>0</v>
      </c>
      <c r="I1243">
        <v>0</v>
      </c>
      <c r="J1243">
        <v>0</v>
      </c>
      <c r="K1243">
        <v>0</v>
      </c>
      <c r="L1243">
        <v>0</v>
      </c>
      <c r="M1243">
        <v>0</v>
      </c>
      <c r="N1243">
        <v>0</v>
      </c>
      <c r="O1243">
        <v>0</v>
      </c>
      <c r="P1243">
        <v>0</v>
      </c>
      <c r="Q1243">
        <v>0</v>
      </c>
      <c r="R1243">
        <v>0</v>
      </c>
      <c r="S1243" t="s">
        <v>7</v>
      </c>
      <c r="T1243" t="s">
        <v>7</v>
      </c>
      <c r="U1243" t="s">
        <v>70</v>
      </c>
      <c r="V1243">
        <v>6</v>
      </c>
      <c r="W1243" t="s">
        <v>4464</v>
      </c>
      <c r="X1243">
        <v>0</v>
      </c>
      <c r="Y1243">
        <v>0.48099999999999998</v>
      </c>
      <c r="Z1243">
        <v>0.48099999999999998</v>
      </c>
    </row>
    <row r="1244" spans="1:26" x14ac:dyDescent="0.25">
      <c r="A1244" t="s">
        <v>156</v>
      </c>
      <c r="B1244">
        <v>3</v>
      </c>
      <c r="C1244" t="s">
        <v>1426</v>
      </c>
      <c r="D1244" t="s">
        <v>5070</v>
      </c>
      <c r="E1244">
        <v>0</v>
      </c>
      <c r="F1244">
        <v>0</v>
      </c>
      <c r="G1244">
        <v>0</v>
      </c>
      <c r="H1244">
        <v>0</v>
      </c>
      <c r="I1244">
        <v>0</v>
      </c>
      <c r="J1244">
        <v>0</v>
      </c>
      <c r="K1244">
        <v>0</v>
      </c>
      <c r="L1244">
        <v>0</v>
      </c>
      <c r="M1244">
        <v>0</v>
      </c>
      <c r="N1244">
        <v>0</v>
      </c>
      <c r="O1244">
        <v>0</v>
      </c>
      <c r="P1244">
        <v>0</v>
      </c>
      <c r="Q1244">
        <v>0</v>
      </c>
      <c r="R1244">
        <v>0</v>
      </c>
      <c r="S1244" t="s">
        <v>7</v>
      </c>
      <c r="T1244" t="s">
        <v>7</v>
      </c>
      <c r="U1244" t="s">
        <v>70</v>
      </c>
      <c r="V1244">
        <v>6</v>
      </c>
      <c r="W1244" t="s">
        <v>4464</v>
      </c>
      <c r="X1244">
        <v>0</v>
      </c>
      <c r="Y1244">
        <v>0.45</v>
      </c>
      <c r="Z1244">
        <v>0.45</v>
      </c>
    </row>
    <row r="1245" spans="1:26" x14ac:dyDescent="0.25">
      <c r="A1245" t="s">
        <v>156</v>
      </c>
      <c r="B1245">
        <v>3</v>
      </c>
      <c r="C1245" t="s">
        <v>1427</v>
      </c>
      <c r="D1245" t="s">
        <v>5070</v>
      </c>
      <c r="E1245">
        <v>0</v>
      </c>
      <c r="F1245">
        <v>0</v>
      </c>
      <c r="G1245">
        <v>0</v>
      </c>
      <c r="H1245">
        <v>0</v>
      </c>
      <c r="I1245">
        <v>0</v>
      </c>
      <c r="J1245">
        <v>0</v>
      </c>
      <c r="K1245">
        <v>0</v>
      </c>
      <c r="L1245">
        <v>0</v>
      </c>
      <c r="M1245">
        <v>0</v>
      </c>
      <c r="N1245">
        <v>0</v>
      </c>
      <c r="O1245">
        <v>0</v>
      </c>
      <c r="P1245">
        <v>0</v>
      </c>
      <c r="Q1245">
        <v>0</v>
      </c>
      <c r="R1245">
        <v>0</v>
      </c>
      <c r="S1245" t="s">
        <v>7</v>
      </c>
      <c r="T1245" t="s">
        <v>7</v>
      </c>
      <c r="U1245" t="s">
        <v>70</v>
      </c>
      <c r="V1245">
        <v>6</v>
      </c>
      <c r="W1245" t="s">
        <v>4464</v>
      </c>
      <c r="X1245">
        <v>0</v>
      </c>
      <c r="Y1245">
        <v>0.92300000000000004</v>
      </c>
      <c r="Z1245">
        <v>0.92300000000000004</v>
      </c>
    </row>
    <row r="1246" spans="1:26" x14ac:dyDescent="0.25">
      <c r="A1246" t="s">
        <v>156</v>
      </c>
      <c r="B1246">
        <v>3</v>
      </c>
      <c r="C1246" t="s">
        <v>1428</v>
      </c>
      <c r="D1246" t="s">
        <v>5070</v>
      </c>
      <c r="E1246">
        <v>0</v>
      </c>
      <c r="F1246">
        <v>0</v>
      </c>
      <c r="G1246">
        <v>0</v>
      </c>
      <c r="H1246">
        <v>0</v>
      </c>
      <c r="I1246">
        <v>0</v>
      </c>
      <c r="J1246">
        <v>0</v>
      </c>
      <c r="K1246">
        <v>0</v>
      </c>
      <c r="L1246">
        <v>0</v>
      </c>
      <c r="M1246">
        <v>0</v>
      </c>
      <c r="N1246">
        <v>0</v>
      </c>
      <c r="O1246">
        <v>0</v>
      </c>
      <c r="P1246">
        <v>0</v>
      </c>
      <c r="Q1246">
        <v>0</v>
      </c>
      <c r="R1246">
        <v>0</v>
      </c>
      <c r="S1246" t="s">
        <v>7</v>
      </c>
      <c r="T1246" t="s">
        <v>7</v>
      </c>
      <c r="U1246" t="s">
        <v>70</v>
      </c>
      <c r="V1246">
        <v>6</v>
      </c>
      <c r="W1246" t="s">
        <v>4464</v>
      </c>
      <c r="X1246">
        <v>0</v>
      </c>
      <c r="Y1246">
        <v>0.47399999999999998</v>
      </c>
      <c r="Z1246">
        <v>0.47399999999999998</v>
      </c>
    </row>
    <row r="1247" spans="1:26" x14ac:dyDescent="0.25">
      <c r="A1247" t="s">
        <v>156</v>
      </c>
      <c r="B1247">
        <v>3</v>
      </c>
      <c r="C1247" t="s">
        <v>1429</v>
      </c>
      <c r="D1247" t="s">
        <v>5070</v>
      </c>
      <c r="E1247">
        <v>0</v>
      </c>
      <c r="F1247">
        <v>0</v>
      </c>
      <c r="G1247">
        <v>0</v>
      </c>
      <c r="H1247">
        <v>0</v>
      </c>
      <c r="I1247">
        <v>0</v>
      </c>
      <c r="J1247">
        <v>0</v>
      </c>
      <c r="K1247">
        <v>0</v>
      </c>
      <c r="L1247">
        <v>0</v>
      </c>
      <c r="M1247">
        <v>0</v>
      </c>
      <c r="N1247">
        <v>0</v>
      </c>
      <c r="O1247">
        <v>0</v>
      </c>
      <c r="P1247">
        <v>0</v>
      </c>
      <c r="Q1247">
        <v>0</v>
      </c>
      <c r="R1247">
        <v>0</v>
      </c>
      <c r="S1247" t="s">
        <v>7</v>
      </c>
      <c r="T1247" t="s">
        <v>7</v>
      </c>
      <c r="U1247" t="s">
        <v>70</v>
      </c>
      <c r="V1247">
        <v>6</v>
      </c>
      <c r="W1247" t="s">
        <v>4464</v>
      </c>
      <c r="X1247">
        <v>0</v>
      </c>
      <c r="Y1247">
        <v>1.03</v>
      </c>
      <c r="Z1247">
        <v>1.03</v>
      </c>
    </row>
    <row r="1248" spans="1:26" x14ac:dyDescent="0.25">
      <c r="A1248" t="s">
        <v>156</v>
      </c>
      <c r="B1248">
        <v>3</v>
      </c>
      <c r="C1248" t="s">
        <v>1430</v>
      </c>
      <c r="D1248" t="s">
        <v>5070</v>
      </c>
      <c r="E1248">
        <v>0</v>
      </c>
      <c r="F1248">
        <v>0</v>
      </c>
      <c r="G1248">
        <v>0</v>
      </c>
      <c r="H1248">
        <v>0</v>
      </c>
      <c r="I1248">
        <v>0</v>
      </c>
      <c r="J1248">
        <v>0</v>
      </c>
      <c r="K1248">
        <v>0</v>
      </c>
      <c r="L1248">
        <v>0</v>
      </c>
      <c r="M1248">
        <v>0</v>
      </c>
      <c r="N1248">
        <v>0</v>
      </c>
      <c r="O1248">
        <v>0</v>
      </c>
      <c r="P1248">
        <v>0</v>
      </c>
      <c r="Q1248">
        <v>0</v>
      </c>
      <c r="R1248">
        <v>0</v>
      </c>
      <c r="S1248" t="s">
        <v>10</v>
      </c>
      <c r="T1248" t="s">
        <v>10</v>
      </c>
      <c r="U1248" t="s">
        <v>92</v>
      </c>
      <c r="V1248">
        <v>0</v>
      </c>
      <c r="W1248" t="s">
        <v>4465</v>
      </c>
      <c r="X1248">
        <v>0</v>
      </c>
      <c r="Y1248">
        <v>0</v>
      </c>
      <c r="Z1248">
        <v>0</v>
      </c>
    </row>
    <row r="1249" spans="1:26" x14ac:dyDescent="0.25">
      <c r="A1249" t="s">
        <v>156</v>
      </c>
      <c r="B1249">
        <v>3</v>
      </c>
      <c r="C1249" t="s">
        <v>1431</v>
      </c>
      <c r="D1249" t="s">
        <v>5070</v>
      </c>
      <c r="E1249">
        <v>0</v>
      </c>
      <c r="F1249">
        <v>0</v>
      </c>
      <c r="G1249">
        <v>0</v>
      </c>
      <c r="H1249">
        <v>0</v>
      </c>
      <c r="I1249">
        <v>0</v>
      </c>
      <c r="J1249">
        <v>0</v>
      </c>
      <c r="K1249">
        <v>0</v>
      </c>
      <c r="L1249">
        <v>0</v>
      </c>
      <c r="M1249">
        <v>0</v>
      </c>
      <c r="N1249">
        <v>0</v>
      </c>
      <c r="O1249">
        <v>0</v>
      </c>
      <c r="P1249">
        <v>0</v>
      </c>
      <c r="Q1249">
        <v>0</v>
      </c>
      <c r="R1249">
        <v>0</v>
      </c>
      <c r="S1249" t="s">
        <v>10</v>
      </c>
      <c r="T1249" t="s">
        <v>10</v>
      </c>
      <c r="U1249" t="s">
        <v>92</v>
      </c>
      <c r="V1249">
        <v>0</v>
      </c>
      <c r="W1249" t="s">
        <v>4465</v>
      </c>
      <c r="X1249">
        <v>0</v>
      </c>
      <c r="Y1249">
        <v>0</v>
      </c>
      <c r="Z1249">
        <v>0</v>
      </c>
    </row>
    <row r="1250" spans="1:26" x14ac:dyDescent="0.25">
      <c r="A1250" t="s">
        <v>156</v>
      </c>
      <c r="B1250">
        <v>3</v>
      </c>
      <c r="C1250" t="s">
        <v>1432</v>
      </c>
      <c r="D1250" t="s">
        <v>5070</v>
      </c>
      <c r="E1250">
        <v>0</v>
      </c>
      <c r="F1250">
        <v>0</v>
      </c>
      <c r="G1250">
        <v>0</v>
      </c>
      <c r="H1250">
        <v>0</v>
      </c>
      <c r="I1250">
        <v>0</v>
      </c>
      <c r="J1250">
        <v>0</v>
      </c>
      <c r="K1250">
        <v>0</v>
      </c>
      <c r="L1250">
        <v>0</v>
      </c>
      <c r="M1250">
        <v>0</v>
      </c>
      <c r="N1250">
        <v>0</v>
      </c>
      <c r="O1250">
        <v>0</v>
      </c>
      <c r="P1250">
        <v>0</v>
      </c>
      <c r="Q1250">
        <v>0</v>
      </c>
      <c r="R1250">
        <v>0</v>
      </c>
      <c r="S1250" t="s">
        <v>10</v>
      </c>
      <c r="T1250" t="s">
        <v>10</v>
      </c>
      <c r="U1250" t="s">
        <v>92</v>
      </c>
      <c r="V1250">
        <v>0</v>
      </c>
      <c r="W1250" t="s">
        <v>4465</v>
      </c>
      <c r="X1250">
        <v>0</v>
      </c>
      <c r="Y1250">
        <v>0</v>
      </c>
      <c r="Z1250">
        <v>0</v>
      </c>
    </row>
    <row r="1251" spans="1:26" x14ac:dyDescent="0.25">
      <c r="A1251" t="s">
        <v>156</v>
      </c>
      <c r="B1251">
        <v>3</v>
      </c>
      <c r="C1251" t="s">
        <v>1433</v>
      </c>
      <c r="D1251" t="s">
        <v>5070</v>
      </c>
      <c r="E1251">
        <v>0</v>
      </c>
      <c r="F1251">
        <v>0</v>
      </c>
      <c r="G1251">
        <v>0</v>
      </c>
      <c r="H1251">
        <v>0</v>
      </c>
      <c r="I1251">
        <v>0</v>
      </c>
      <c r="J1251">
        <v>0</v>
      </c>
      <c r="K1251">
        <v>0</v>
      </c>
      <c r="L1251">
        <v>0</v>
      </c>
      <c r="M1251">
        <v>0</v>
      </c>
      <c r="N1251">
        <v>0</v>
      </c>
      <c r="O1251">
        <v>0</v>
      </c>
      <c r="P1251">
        <v>0</v>
      </c>
      <c r="Q1251">
        <v>0</v>
      </c>
      <c r="R1251">
        <v>0</v>
      </c>
      <c r="S1251" t="s">
        <v>10</v>
      </c>
      <c r="T1251" t="s">
        <v>10</v>
      </c>
      <c r="U1251" t="s">
        <v>92</v>
      </c>
      <c r="V1251">
        <v>0</v>
      </c>
      <c r="W1251" t="s">
        <v>4465</v>
      </c>
      <c r="X1251">
        <v>0</v>
      </c>
      <c r="Y1251">
        <v>0</v>
      </c>
      <c r="Z1251">
        <v>0</v>
      </c>
    </row>
    <row r="1252" spans="1:26" x14ac:dyDescent="0.25">
      <c r="A1252" t="s">
        <v>156</v>
      </c>
      <c r="B1252">
        <v>3</v>
      </c>
      <c r="C1252" t="s">
        <v>1434</v>
      </c>
      <c r="D1252" t="s">
        <v>5070</v>
      </c>
      <c r="E1252">
        <v>120</v>
      </c>
      <c r="F1252">
        <v>100</v>
      </c>
      <c r="G1252">
        <v>130</v>
      </c>
      <c r="H1252">
        <v>120</v>
      </c>
      <c r="I1252">
        <v>120</v>
      </c>
      <c r="J1252">
        <v>130</v>
      </c>
      <c r="K1252">
        <v>0</v>
      </c>
      <c r="L1252">
        <v>0</v>
      </c>
      <c r="M1252">
        <v>0</v>
      </c>
      <c r="N1252">
        <v>0</v>
      </c>
      <c r="O1252">
        <v>0</v>
      </c>
      <c r="P1252">
        <v>0</v>
      </c>
      <c r="Q1252">
        <v>12</v>
      </c>
      <c r="R1252">
        <v>15.795839999999998</v>
      </c>
      <c r="S1252" t="s">
        <v>3794</v>
      </c>
      <c r="T1252" t="s">
        <v>3</v>
      </c>
      <c r="U1252" t="s">
        <v>70</v>
      </c>
      <c r="V1252">
        <v>20</v>
      </c>
      <c r="W1252" t="s">
        <v>4465</v>
      </c>
      <c r="X1252">
        <v>0.78979199999999994</v>
      </c>
      <c r="Y1252">
        <v>0</v>
      </c>
      <c r="Z1252">
        <v>15.795839999999998</v>
      </c>
    </row>
    <row r="1253" spans="1:26" x14ac:dyDescent="0.25">
      <c r="A1253" t="s">
        <v>156</v>
      </c>
      <c r="B1253">
        <v>3</v>
      </c>
      <c r="C1253" t="s">
        <v>1435</v>
      </c>
      <c r="D1253" t="s">
        <v>5070</v>
      </c>
      <c r="E1253">
        <v>69</v>
      </c>
      <c r="F1253">
        <v>88</v>
      </c>
      <c r="G1253">
        <v>81</v>
      </c>
      <c r="H1253">
        <v>94</v>
      </c>
      <c r="I1253">
        <v>92</v>
      </c>
      <c r="J1253">
        <v>82</v>
      </c>
      <c r="K1253">
        <v>0</v>
      </c>
      <c r="L1253">
        <v>0</v>
      </c>
      <c r="M1253">
        <v>0</v>
      </c>
      <c r="N1253">
        <v>0</v>
      </c>
      <c r="O1253">
        <v>0</v>
      </c>
      <c r="P1253">
        <v>0</v>
      </c>
      <c r="Q1253">
        <v>8.4333333333333336</v>
      </c>
      <c r="R1253">
        <v>11.100965333333333</v>
      </c>
      <c r="S1253" t="s">
        <v>6</v>
      </c>
      <c r="T1253" t="s">
        <v>3</v>
      </c>
      <c r="U1253" t="s">
        <v>70</v>
      </c>
      <c r="V1253">
        <v>20</v>
      </c>
      <c r="W1253" t="s">
        <v>4465</v>
      </c>
      <c r="X1253">
        <v>0.55504826666666662</v>
      </c>
      <c r="Y1253">
        <v>0</v>
      </c>
      <c r="Z1253">
        <v>11.100965333333331</v>
      </c>
    </row>
    <row r="1254" spans="1:26" x14ac:dyDescent="0.25">
      <c r="A1254" t="s">
        <v>156</v>
      </c>
      <c r="B1254">
        <v>3</v>
      </c>
      <c r="C1254" t="s">
        <v>1437</v>
      </c>
      <c r="D1254" t="s">
        <v>5070</v>
      </c>
      <c r="E1254">
        <v>70</v>
      </c>
      <c r="F1254">
        <v>88</v>
      </c>
      <c r="G1254">
        <v>100</v>
      </c>
      <c r="H1254">
        <v>72</v>
      </c>
      <c r="I1254">
        <v>86</v>
      </c>
      <c r="J1254">
        <v>100</v>
      </c>
      <c r="K1254">
        <v>0</v>
      </c>
      <c r="L1254">
        <v>0</v>
      </c>
      <c r="M1254">
        <v>0</v>
      </c>
      <c r="N1254">
        <v>0</v>
      </c>
      <c r="O1254">
        <v>0</v>
      </c>
      <c r="P1254">
        <v>0</v>
      </c>
      <c r="Q1254">
        <v>8.6</v>
      </c>
      <c r="R1254">
        <v>11.320352</v>
      </c>
      <c r="S1254" t="s">
        <v>6</v>
      </c>
      <c r="T1254" t="s">
        <v>3</v>
      </c>
      <c r="U1254" t="s">
        <v>70</v>
      </c>
      <c r="V1254">
        <v>20</v>
      </c>
      <c r="W1254" t="s">
        <v>4465</v>
      </c>
      <c r="X1254">
        <v>0.56601760000000001</v>
      </c>
      <c r="Y1254">
        <v>0</v>
      </c>
      <c r="Z1254">
        <v>11.320352</v>
      </c>
    </row>
    <row r="1255" spans="1:26" x14ac:dyDescent="0.25">
      <c r="A1255" t="s">
        <v>156</v>
      </c>
      <c r="B1255">
        <v>3</v>
      </c>
      <c r="C1255" t="s">
        <v>1438</v>
      </c>
      <c r="D1255" t="s">
        <v>5070</v>
      </c>
      <c r="E1255">
        <v>77</v>
      </c>
      <c r="F1255">
        <v>80</v>
      </c>
      <c r="G1255">
        <v>86</v>
      </c>
      <c r="H1255">
        <v>76</v>
      </c>
      <c r="I1255">
        <v>85</v>
      </c>
      <c r="J1255">
        <v>84</v>
      </c>
      <c r="K1255">
        <v>0</v>
      </c>
      <c r="L1255">
        <v>0</v>
      </c>
      <c r="M1255">
        <v>0</v>
      </c>
      <c r="N1255">
        <v>0</v>
      </c>
      <c r="O1255">
        <v>0</v>
      </c>
      <c r="P1255">
        <v>0</v>
      </c>
      <c r="Q1255">
        <v>8.1333333333333329</v>
      </c>
      <c r="R1255">
        <v>10.706069333333334</v>
      </c>
      <c r="S1255" t="s">
        <v>6</v>
      </c>
      <c r="T1255" t="s">
        <v>3</v>
      </c>
      <c r="U1255" t="s">
        <v>70</v>
      </c>
      <c r="V1255">
        <v>20</v>
      </c>
      <c r="W1255" t="s">
        <v>4465</v>
      </c>
      <c r="X1255">
        <v>0.53530346666666673</v>
      </c>
      <c r="Y1255">
        <v>0</v>
      </c>
      <c r="Z1255">
        <v>10.706069333333334</v>
      </c>
    </row>
    <row r="1256" spans="1:26" x14ac:dyDescent="0.25">
      <c r="A1256" t="s">
        <v>156</v>
      </c>
      <c r="B1256">
        <v>3</v>
      </c>
      <c r="C1256" t="s">
        <v>1439</v>
      </c>
      <c r="D1256" t="s">
        <v>5070</v>
      </c>
      <c r="E1256">
        <v>72</v>
      </c>
      <c r="F1256">
        <v>87</v>
      </c>
      <c r="G1256">
        <v>73</v>
      </c>
      <c r="H1256">
        <v>72</v>
      </c>
      <c r="I1256">
        <v>84</v>
      </c>
      <c r="J1256">
        <v>98</v>
      </c>
      <c r="K1256">
        <v>0</v>
      </c>
      <c r="L1256">
        <v>0</v>
      </c>
      <c r="M1256">
        <v>0</v>
      </c>
      <c r="N1256">
        <v>0</v>
      </c>
      <c r="O1256">
        <v>0</v>
      </c>
      <c r="P1256">
        <v>0</v>
      </c>
      <c r="Q1256">
        <v>8.1</v>
      </c>
      <c r="R1256">
        <v>10.662191999999999</v>
      </c>
      <c r="S1256" t="s">
        <v>6</v>
      </c>
      <c r="T1256" t="s">
        <v>3</v>
      </c>
      <c r="U1256" t="s">
        <v>70</v>
      </c>
      <c r="V1256">
        <v>20</v>
      </c>
      <c r="W1256" t="s">
        <v>4465</v>
      </c>
      <c r="X1256">
        <v>0.53310959999999996</v>
      </c>
      <c r="Y1256">
        <v>0</v>
      </c>
      <c r="Z1256">
        <v>10.662191999999999</v>
      </c>
    </row>
    <row r="1257" spans="1:26" x14ac:dyDescent="0.25">
      <c r="A1257" t="s">
        <v>156</v>
      </c>
      <c r="B1257">
        <v>3</v>
      </c>
      <c r="C1257" t="s">
        <v>1440</v>
      </c>
      <c r="D1257" t="s">
        <v>5070</v>
      </c>
      <c r="E1257">
        <v>84</v>
      </c>
      <c r="F1257">
        <v>87</v>
      </c>
      <c r="G1257">
        <v>89</v>
      </c>
      <c r="H1257">
        <v>86</v>
      </c>
      <c r="I1257">
        <v>87</v>
      </c>
      <c r="J1257">
        <v>91</v>
      </c>
      <c r="K1257">
        <v>0</v>
      </c>
      <c r="L1257">
        <v>0</v>
      </c>
      <c r="M1257">
        <v>0</v>
      </c>
      <c r="N1257">
        <v>0</v>
      </c>
      <c r="O1257">
        <v>0</v>
      </c>
      <c r="P1257">
        <v>0</v>
      </c>
      <c r="Q1257">
        <v>8.7333333333333325</v>
      </c>
      <c r="R1257">
        <v>11.495861333333334</v>
      </c>
      <c r="S1257" t="s">
        <v>6</v>
      </c>
      <c r="T1257" t="s">
        <v>3</v>
      </c>
      <c r="U1257" t="s">
        <v>70</v>
      </c>
      <c r="V1257">
        <v>20</v>
      </c>
      <c r="W1257" t="s">
        <v>4465</v>
      </c>
      <c r="X1257">
        <v>0.57479306666666674</v>
      </c>
      <c r="Y1257">
        <v>0</v>
      </c>
      <c r="Z1257">
        <v>11.495861333333334</v>
      </c>
    </row>
    <row r="1258" spans="1:26" x14ac:dyDescent="0.25">
      <c r="A1258" t="s">
        <v>156</v>
      </c>
      <c r="B1258">
        <v>3</v>
      </c>
      <c r="C1258" t="s">
        <v>1441</v>
      </c>
      <c r="D1258" t="s">
        <v>5070</v>
      </c>
      <c r="E1258">
        <v>110</v>
      </c>
      <c r="F1258">
        <v>73</v>
      </c>
      <c r="G1258">
        <v>79</v>
      </c>
      <c r="H1258">
        <v>110</v>
      </c>
      <c r="I1258">
        <v>77</v>
      </c>
      <c r="J1258">
        <v>77</v>
      </c>
      <c r="K1258">
        <v>0</v>
      </c>
      <c r="L1258">
        <v>0</v>
      </c>
      <c r="M1258">
        <v>0</v>
      </c>
      <c r="N1258">
        <v>0</v>
      </c>
      <c r="O1258">
        <v>0</v>
      </c>
      <c r="P1258">
        <v>0</v>
      </c>
      <c r="Q1258">
        <v>8.7666666666666675</v>
      </c>
      <c r="R1258">
        <v>11.539738666666667</v>
      </c>
      <c r="S1258" t="s">
        <v>6</v>
      </c>
      <c r="T1258" t="s">
        <v>3</v>
      </c>
      <c r="U1258" t="s">
        <v>70</v>
      </c>
      <c r="V1258">
        <v>20</v>
      </c>
      <c r="W1258" t="s">
        <v>4465</v>
      </c>
      <c r="X1258">
        <v>0.57698693333333329</v>
      </c>
      <c r="Y1258">
        <v>0</v>
      </c>
      <c r="Z1258">
        <v>11.539738666666668</v>
      </c>
    </row>
    <row r="1259" spans="1:26" x14ac:dyDescent="0.25">
      <c r="A1259" t="s">
        <v>156</v>
      </c>
      <c r="B1259">
        <v>3</v>
      </c>
      <c r="C1259" t="s">
        <v>1442</v>
      </c>
      <c r="D1259" t="s">
        <v>5070</v>
      </c>
      <c r="E1259">
        <v>0</v>
      </c>
      <c r="F1259">
        <v>0</v>
      </c>
      <c r="G1259">
        <v>0</v>
      </c>
      <c r="H1259">
        <v>0</v>
      </c>
      <c r="I1259">
        <v>0</v>
      </c>
      <c r="J1259">
        <v>0</v>
      </c>
      <c r="K1259">
        <v>0</v>
      </c>
      <c r="L1259">
        <v>0</v>
      </c>
      <c r="M1259">
        <v>0</v>
      </c>
      <c r="N1259">
        <v>0</v>
      </c>
      <c r="O1259">
        <v>0</v>
      </c>
      <c r="P1259">
        <v>0</v>
      </c>
      <c r="Q1259">
        <v>0</v>
      </c>
      <c r="R1259">
        <v>0</v>
      </c>
      <c r="S1259" t="s">
        <v>7</v>
      </c>
      <c r="T1259" t="s">
        <v>7</v>
      </c>
      <c r="U1259" t="s">
        <v>70</v>
      </c>
      <c r="V1259">
        <v>6</v>
      </c>
      <c r="W1259" t="s">
        <v>4466</v>
      </c>
      <c r="X1259">
        <v>0</v>
      </c>
      <c r="Y1259">
        <v>2.5329999999999999</v>
      </c>
      <c r="Z1259">
        <v>2.5329999999999999</v>
      </c>
    </row>
    <row r="1260" spans="1:26" x14ac:dyDescent="0.25">
      <c r="A1260" t="s">
        <v>156</v>
      </c>
      <c r="B1260">
        <v>3</v>
      </c>
      <c r="C1260" t="s">
        <v>1443</v>
      </c>
      <c r="D1260" t="s">
        <v>5070</v>
      </c>
      <c r="E1260">
        <v>0</v>
      </c>
      <c r="F1260">
        <v>0</v>
      </c>
      <c r="G1260">
        <v>0</v>
      </c>
      <c r="H1260">
        <v>0</v>
      </c>
      <c r="I1260">
        <v>0</v>
      </c>
      <c r="J1260">
        <v>0</v>
      </c>
      <c r="K1260">
        <v>0</v>
      </c>
      <c r="L1260">
        <v>0</v>
      </c>
      <c r="M1260">
        <v>0</v>
      </c>
      <c r="N1260">
        <v>0</v>
      </c>
      <c r="O1260">
        <v>0</v>
      </c>
      <c r="P1260">
        <v>0</v>
      </c>
      <c r="Q1260">
        <v>0</v>
      </c>
      <c r="R1260">
        <v>0</v>
      </c>
      <c r="S1260" t="s">
        <v>7</v>
      </c>
      <c r="T1260" t="s">
        <v>7</v>
      </c>
      <c r="U1260" t="s">
        <v>70</v>
      </c>
      <c r="V1260">
        <v>6</v>
      </c>
      <c r="W1260" t="s">
        <v>4466</v>
      </c>
      <c r="X1260">
        <v>0</v>
      </c>
      <c r="Y1260">
        <v>2.86</v>
      </c>
      <c r="Z1260">
        <v>2.86</v>
      </c>
    </row>
    <row r="1261" spans="1:26" x14ac:dyDescent="0.25">
      <c r="A1261" t="s">
        <v>156</v>
      </c>
      <c r="B1261">
        <v>3</v>
      </c>
      <c r="C1261" t="s">
        <v>1444</v>
      </c>
      <c r="D1261" t="s">
        <v>5070</v>
      </c>
      <c r="E1261">
        <v>0</v>
      </c>
      <c r="F1261">
        <v>0</v>
      </c>
      <c r="G1261">
        <v>0</v>
      </c>
      <c r="H1261">
        <v>0</v>
      </c>
      <c r="I1261">
        <v>0</v>
      </c>
      <c r="J1261">
        <v>0</v>
      </c>
      <c r="K1261">
        <v>0</v>
      </c>
      <c r="L1261">
        <v>0</v>
      </c>
      <c r="M1261">
        <v>0</v>
      </c>
      <c r="N1261">
        <v>0</v>
      </c>
      <c r="O1261">
        <v>0</v>
      </c>
      <c r="P1261">
        <v>0</v>
      </c>
      <c r="Q1261">
        <v>0</v>
      </c>
      <c r="R1261">
        <v>0</v>
      </c>
      <c r="S1261" t="s">
        <v>7</v>
      </c>
      <c r="T1261" t="s">
        <v>7</v>
      </c>
      <c r="U1261" t="s">
        <v>70</v>
      </c>
      <c r="V1261">
        <v>6</v>
      </c>
      <c r="W1261" t="s">
        <v>4466</v>
      </c>
      <c r="X1261">
        <v>0</v>
      </c>
      <c r="Y1261">
        <v>0.54200000000000004</v>
      </c>
      <c r="Z1261">
        <v>0.54200000000000004</v>
      </c>
    </row>
    <row r="1262" spans="1:26" x14ac:dyDescent="0.25">
      <c r="A1262" t="s">
        <v>156</v>
      </c>
      <c r="B1262">
        <v>3</v>
      </c>
      <c r="C1262" t="s">
        <v>1445</v>
      </c>
      <c r="D1262" t="s">
        <v>5070</v>
      </c>
      <c r="E1262">
        <v>0</v>
      </c>
      <c r="F1262">
        <v>0</v>
      </c>
      <c r="G1262">
        <v>0</v>
      </c>
      <c r="H1262">
        <v>0</v>
      </c>
      <c r="I1262">
        <v>0</v>
      </c>
      <c r="J1262">
        <v>0</v>
      </c>
      <c r="K1262">
        <v>0</v>
      </c>
      <c r="L1262">
        <v>0</v>
      </c>
      <c r="M1262">
        <v>0</v>
      </c>
      <c r="N1262">
        <v>0</v>
      </c>
      <c r="O1262">
        <v>0</v>
      </c>
      <c r="P1262">
        <v>0</v>
      </c>
      <c r="Q1262">
        <v>0</v>
      </c>
      <c r="R1262">
        <v>0</v>
      </c>
      <c r="S1262" t="s">
        <v>7</v>
      </c>
      <c r="T1262" t="s">
        <v>7</v>
      </c>
      <c r="U1262" t="s">
        <v>70</v>
      </c>
      <c r="V1262">
        <v>6</v>
      </c>
      <c r="W1262" t="s">
        <v>4466</v>
      </c>
      <c r="X1262">
        <v>0</v>
      </c>
      <c r="Y1262">
        <v>0.55500000000000005</v>
      </c>
      <c r="Z1262">
        <v>0.55500000000000005</v>
      </c>
    </row>
    <row r="1263" spans="1:26" x14ac:dyDescent="0.25">
      <c r="A1263" t="s">
        <v>156</v>
      </c>
      <c r="B1263">
        <v>3</v>
      </c>
      <c r="C1263" t="s">
        <v>1446</v>
      </c>
      <c r="D1263" t="s">
        <v>5070</v>
      </c>
      <c r="E1263">
        <v>0</v>
      </c>
      <c r="F1263">
        <v>0</v>
      </c>
      <c r="G1263">
        <v>0</v>
      </c>
      <c r="H1263">
        <v>0</v>
      </c>
      <c r="I1263">
        <v>0</v>
      </c>
      <c r="J1263">
        <v>0</v>
      </c>
      <c r="K1263">
        <v>0</v>
      </c>
      <c r="L1263">
        <v>0</v>
      </c>
      <c r="M1263">
        <v>0</v>
      </c>
      <c r="N1263">
        <v>0</v>
      </c>
      <c r="O1263">
        <v>0</v>
      </c>
      <c r="P1263">
        <v>0</v>
      </c>
      <c r="Q1263">
        <v>0</v>
      </c>
      <c r="R1263">
        <v>0</v>
      </c>
      <c r="S1263" t="s">
        <v>7</v>
      </c>
      <c r="T1263" t="s">
        <v>7</v>
      </c>
      <c r="U1263" t="s">
        <v>70</v>
      </c>
      <c r="V1263">
        <v>6</v>
      </c>
      <c r="W1263" t="s">
        <v>4466</v>
      </c>
      <c r="X1263">
        <v>0</v>
      </c>
      <c r="Y1263">
        <v>0.51100000000000001</v>
      </c>
      <c r="Z1263">
        <v>0.51100000000000001</v>
      </c>
    </row>
    <row r="1264" spans="1:26" x14ac:dyDescent="0.25">
      <c r="A1264" t="s">
        <v>156</v>
      </c>
      <c r="B1264">
        <v>3</v>
      </c>
      <c r="C1264" t="s">
        <v>1447</v>
      </c>
      <c r="D1264" t="s">
        <v>5070</v>
      </c>
      <c r="E1264">
        <v>31</v>
      </c>
      <c r="F1264">
        <v>40</v>
      </c>
      <c r="G1264">
        <v>34</v>
      </c>
      <c r="H1264">
        <v>30</v>
      </c>
      <c r="I1264">
        <v>39</v>
      </c>
      <c r="J1264">
        <v>35</v>
      </c>
      <c r="K1264">
        <v>0</v>
      </c>
      <c r="L1264">
        <v>0</v>
      </c>
      <c r="M1264">
        <v>0</v>
      </c>
      <c r="N1264">
        <v>0</v>
      </c>
      <c r="O1264">
        <v>0</v>
      </c>
      <c r="P1264">
        <v>0</v>
      </c>
      <c r="Q1264">
        <v>3.4833333333333334</v>
      </c>
      <c r="R1264">
        <v>4.5851813333333329</v>
      </c>
      <c r="S1264" t="s">
        <v>5</v>
      </c>
      <c r="T1264" t="s">
        <v>78</v>
      </c>
      <c r="U1264" t="s">
        <v>70</v>
      </c>
      <c r="V1264">
        <v>5</v>
      </c>
      <c r="W1264" t="s">
        <v>4466</v>
      </c>
      <c r="X1264">
        <v>0.9170362666666666</v>
      </c>
      <c r="Y1264">
        <v>0</v>
      </c>
      <c r="Z1264">
        <v>4.5851813333333329</v>
      </c>
    </row>
    <row r="1265" spans="1:26" x14ac:dyDescent="0.25">
      <c r="A1265" t="s">
        <v>156</v>
      </c>
      <c r="B1265">
        <v>3</v>
      </c>
      <c r="C1265" t="s">
        <v>1448</v>
      </c>
      <c r="D1265" t="s">
        <v>5070</v>
      </c>
      <c r="E1265">
        <v>0</v>
      </c>
      <c r="F1265">
        <v>0</v>
      </c>
      <c r="G1265">
        <v>0</v>
      </c>
      <c r="H1265">
        <v>0</v>
      </c>
      <c r="I1265">
        <v>0</v>
      </c>
      <c r="J1265">
        <v>0</v>
      </c>
      <c r="K1265">
        <v>0</v>
      </c>
      <c r="L1265">
        <v>0</v>
      </c>
      <c r="M1265">
        <v>0</v>
      </c>
      <c r="N1265">
        <v>0</v>
      </c>
      <c r="O1265">
        <v>0</v>
      </c>
      <c r="P1265">
        <v>0</v>
      </c>
      <c r="Q1265">
        <v>0</v>
      </c>
      <c r="R1265">
        <v>0</v>
      </c>
      <c r="S1265" t="s">
        <v>7</v>
      </c>
      <c r="T1265" t="s">
        <v>7</v>
      </c>
      <c r="U1265" t="s">
        <v>70</v>
      </c>
      <c r="V1265">
        <v>6</v>
      </c>
      <c r="W1265" t="s">
        <v>4466</v>
      </c>
      <c r="X1265">
        <v>0</v>
      </c>
      <c r="Y1265">
        <v>0.55000000000000004</v>
      </c>
      <c r="Z1265">
        <v>0.55000000000000004</v>
      </c>
    </row>
    <row r="1266" spans="1:26" x14ac:dyDescent="0.25">
      <c r="A1266" t="s">
        <v>156</v>
      </c>
      <c r="B1266">
        <v>3</v>
      </c>
      <c r="C1266" t="s">
        <v>1449</v>
      </c>
      <c r="D1266" t="s">
        <v>5070</v>
      </c>
      <c r="E1266">
        <v>0</v>
      </c>
      <c r="F1266">
        <v>0</v>
      </c>
      <c r="G1266">
        <v>0</v>
      </c>
      <c r="H1266">
        <v>0</v>
      </c>
      <c r="I1266">
        <v>0</v>
      </c>
      <c r="J1266">
        <v>0</v>
      </c>
      <c r="K1266">
        <v>0</v>
      </c>
      <c r="L1266">
        <v>0</v>
      </c>
      <c r="M1266">
        <v>0</v>
      </c>
      <c r="N1266">
        <v>0</v>
      </c>
      <c r="O1266">
        <v>0</v>
      </c>
      <c r="P1266">
        <v>0</v>
      </c>
      <c r="Q1266">
        <v>0</v>
      </c>
      <c r="R1266">
        <v>0</v>
      </c>
      <c r="S1266" t="s">
        <v>7</v>
      </c>
      <c r="T1266" t="s">
        <v>7</v>
      </c>
      <c r="U1266" t="s">
        <v>70</v>
      </c>
      <c r="V1266">
        <v>6</v>
      </c>
      <c r="W1266" t="s">
        <v>4466</v>
      </c>
      <c r="X1266">
        <v>0</v>
      </c>
      <c r="Y1266">
        <v>0.56999999999999995</v>
      </c>
      <c r="Z1266">
        <v>0.56999999999999995</v>
      </c>
    </row>
    <row r="1267" spans="1:26" x14ac:dyDescent="0.25">
      <c r="A1267" t="s">
        <v>156</v>
      </c>
      <c r="B1267">
        <v>3</v>
      </c>
      <c r="C1267" t="s">
        <v>1450</v>
      </c>
      <c r="D1267" t="s">
        <v>5070</v>
      </c>
      <c r="E1267">
        <v>0</v>
      </c>
      <c r="F1267">
        <v>0</v>
      </c>
      <c r="G1267">
        <v>0</v>
      </c>
      <c r="H1267">
        <v>0</v>
      </c>
      <c r="I1267">
        <v>0</v>
      </c>
      <c r="J1267">
        <v>0</v>
      </c>
      <c r="K1267">
        <v>0</v>
      </c>
      <c r="L1267">
        <v>0</v>
      </c>
      <c r="M1267">
        <v>0</v>
      </c>
      <c r="N1267">
        <v>0</v>
      </c>
      <c r="O1267">
        <v>0</v>
      </c>
      <c r="P1267">
        <v>0</v>
      </c>
      <c r="Q1267">
        <v>0</v>
      </c>
      <c r="R1267">
        <v>0</v>
      </c>
      <c r="S1267" t="s">
        <v>7</v>
      </c>
      <c r="T1267" t="s">
        <v>7</v>
      </c>
      <c r="U1267" t="s">
        <v>70</v>
      </c>
      <c r="V1267">
        <v>6</v>
      </c>
      <c r="W1267" t="s">
        <v>4466</v>
      </c>
      <c r="X1267">
        <v>0</v>
      </c>
      <c r="Y1267">
        <v>0.55200000000000005</v>
      </c>
      <c r="Z1267">
        <v>0.55200000000000005</v>
      </c>
    </row>
    <row r="1268" spans="1:26" x14ac:dyDescent="0.25">
      <c r="A1268" t="s">
        <v>156</v>
      </c>
      <c r="B1268">
        <v>3</v>
      </c>
      <c r="C1268" t="s">
        <v>1451</v>
      </c>
      <c r="D1268" t="s">
        <v>5070</v>
      </c>
      <c r="E1268">
        <v>0</v>
      </c>
      <c r="F1268">
        <v>0</v>
      </c>
      <c r="G1268">
        <v>0</v>
      </c>
      <c r="H1268">
        <v>0</v>
      </c>
      <c r="I1268">
        <v>0</v>
      </c>
      <c r="J1268">
        <v>0</v>
      </c>
      <c r="K1268">
        <v>0</v>
      </c>
      <c r="L1268">
        <v>0</v>
      </c>
      <c r="M1268">
        <v>0</v>
      </c>
      <c r="N1268">
        <v>0</v>
      </c>
      <c r="O1268">
        <v>0</v>
      </c>
      <c r="P1268">
        <v>0</v>
      </c>
      <c r="Q1268">
        <v>0</v>
      </c>
      <c r="R1268">
        <v>0</v>
      </c>
      <c r="S1268" t="s">
        <v>7</v>
      </c>
      <c r="T1268" t="s">
        <v>7</v>
      </c>
      <c r="U1268" t="s">
        <v>70</v>
      </c>
      <c r="V1268">
        <v>6</v>
      </c>
      <c r="W1268" t="s">
        <v>4466</v>
      </c>
      <c r="X1268">
        <v>0</v>
      </c>
      <c r="Y1268">
        <v>0.55600000000000005</v>
      </c>
      <c r="Z1268">
        <v>0.55600000000000005</v>
      </c>
    </row>
    <row r="1269" spans="1:26" x14ac:dyDescent="0.25">
      <c r="A1269" t="s">
        <v>156</v>
      </c>
      <c r="B1269">
        <v>3</v>
      </c>
      <c r="C1269" t="s">
        <v>1452</v>
      </c>
      <c r="D1269" t="s">
        <v>5070</v>
      </c>
      <c r="E1269">
        <v>0</v>
      </c>
      <c r="F1269">
        <v>0</v>
      </c>
      <c r="G1269">
        <v>0</v>
      </c>
      <c r="H1269">
        <v>0</v>
      </c>
      <c r="I1269">
        <v>0</v>
      </c>
      <c r="J1269">
        <v>0</v>
      </c>
      <c r="K1269">
        <v>0</v>
      </c>
      <c r="L1269">
        <v>0</v>
      </c>
      <c r="M1269">
        <v>0</v>
      </c>
      <c r="N1269">
        <v>0</v>
      </c>
      <c r="O1269">
        <v>0</v>
      </c>
      <c r="P1269">
        <v>0</v>
      </c>
      <c r="Q1269">
        <v>0</v>
      </c>
      <c r="R1269">
        <v>0</v>
      </c>
      <c r="S1269" t="s">
        <v>7</v>
      </c>
      <c r="T1269" t="s">
        <v>7</v>
      </c>
      <c r="U1269" t="s">
        <v>70</v>
      </c>
      <c r="V1269">
        <v>6</v>
      </c>
      <c r="W1269" t="s">
        <v>4466</v>
      </c>
      <c r="X1269">
        <v>0</v>
      </c>
      <c r="Y1269">
        <v>0.56299999999999994</v>
      </c>
      <c r="Z1269">
        <v>0.56299999999999994</v>
      </c>
    </row>
    <row r="1270" spans="1:26" x14ac:dyDescent="0.25">
      <c r="A1270" t="s">
        <v>156</v>
      </c>
      <c r="B1270">
        <v>3</v>
      </c>
      <c r="C1270" t="s">
        <v>1453</v>
      </c>
      <c r="D1270" t="s">
        <v>5070</v>
      </c>
      <c r="E1270">
        <v>0</v>
      </c>
      <c r="F1270">
        <v>0</v>
      </c>
      <c r="G1270">
        <v>0</v>
      </c>
      <c r="H1270">
        <v>0</v>
      </c>
      <c r="I1270">
        <v>0</v>
      </c>
      <c r="J1270">
        <v>0</v>
      </c>
      <c r="K1270">
        <v>0</v>
      </c>
      <c r="L1270">
        <v>0</v>
      </c>
      <c r="M1270">
        <v>0</v>
      </c>
      <c r="N1270">
        <v>0</v>
      </c>
      <c r="O1270">
        <v>0</v>
      </c>
      <c r="P1270">
        <v>0</v>
      </c>
      <c r="Q1270">
        <v>0</v>
      </c>
      <c r="R1270">
        <v>0</v>
      </c>
      <c r="S1270" t="s">
        <v>10</v>
      </c>
      <c r="T1270" t="s">
        <v>10</v>
      </c>
      <c r="U1270" t="s">
        <v>100</v>
      </c>
      <c r="V1270">
        <v>0</v>
      </c>
      <c r="W1270" t="s">
        <v>4467</v>
      </c>
      <c r="X1270">
        <v>0</v>
      </c>
      <c r="Y1270">
        <v>0</v>
      </c>
      <c r="Z1270">
        <v>0</v>
      </c>
    </row>
    <row r="1271" spans="1:26" x14ac:dyDescent="0.25">
      <c r="A1271" t="s">
        <v>156</v>
      </c>
      <c r="B1271">
        <v>3</v>
      </c>
      <c r="C1271" t="s">
        <v>1455</v>
      </c>
      <c r="D1271" t="s">
        <v>5070</v>
      </c>
      <c r="E1271">
        <v>49</v>
      </c>
      <c r="F1271">
        <v>87</v>
      </c>
      <c r="G1271">
        <v>87</v>
      </c>
      <c r="H1271">
        <v>50</v>
      </c>
      <c r="I1271">
        <v>84</v>
      </c>
      <c r="J1271">
        <v>92</v>
      </c>
      <c r="K1271">
        <v>0</v>
      </c>
      <c r="L1271">
        <v>0</v>
      </c>
      <c r="M1271">
        <v>0</v>
      </c>
      <c r="N1271">
        <v>0</v>
      </c>
      <c r="O1271">
        <v>0</v>
      </c>
      <c r="P1271">
        <v>0</v>
      </c>
      <c r="Q1271">
        <v>7.4833333333333325</v>
      </c>
      <c r="R1271">
        <v>9.8504613333333335</v>
      </c>
      <c r="S1271" t="s">
        <v>6</v>
      </c>
      <c r="T1271" t="s">
        <v>2676</v>
      </c>
      <c r="U1271" t="s">
        <v>70</v>
      </c>
      <c r="V1271">
        <v>15</v>
      </c>
      <c r="W1271" t="s">
        <v>4467</v>
      </c>
      <c r="X1271">
        <v>0.65669742222222227</v>
      </c>
      <c r="Y1271">
        <v>0</v>
      </c>
      <c r="Z1271">
        <v>9.8504613333333335</v>
      </c>
    </row>
    <row r="1272" spans="1:26" x14ac:dyDescent="0.25">
      <c r="A1272" t="s">
        <v>156</v>
      </c>
      <c r="B1272">
        <v>3</v>
      </c>
      <c r="C1272" t="s">
        <v>1456</v>
      </c>
      <c r="D1272" t="s">
        <v>5070</v>
      </c>
      <c r="E1272">
        <v>24</v>
      </c>
      <c r="F1272">
        <v>50</v>
      </c>
      <c r="G1272">
        <v>17</v>
      </c>
      <c r="H1272">
        <v>24</v>
      </c>
      <c r="I1272">
        <v>51</v>
      </c>
      <c r="J1272">
        <v>17</v>
      </c>
      <c r="K1272">
        <v>0</v>
      </c>
      <c r="L1272">
        <v>0</v>
      </c>
      <c r="M1272">
        <v>0</v>
      </c>
      <c r="N1272">
        <v>0</v>
      </c>
      <c r="O1272">
        <v>0</v>
      </c>
      <c r="P1272">
        <v>0</v>
      </c>
      <c r="Q1272">
        <v>3.05</v>
      </c>
      <c r="R1272">
        <v>4.0147759999999995</v>
      </c>
      <c r="S1272" t="s">
        <v>8</v>
      </c>
      <c r="T1272" t="s">
        <v>84</v>
      </c>
      <c r="U1272" t="s">
        <v>70</v>
      </c>
      <c r="V1272">
        <v>6</v>
      </c>
      <c r="W1272" t="s">
        <v>4467</v>
      </c>
      <c r="X1272">
        <v>0.66912933333333324</v>
      </c>
      <c r="Y1272">
        <v>0</v>
      </c>
      <c r="Z1272">
        <v>4.0147759999999995</v>
      </c>
    </row>
    <row r="1273" spans="1:26" x14ac:dyDescent="0.25">
      <c r="A1273" t="s">
        <v>156</v>
      </c>
      <c r="B1273">
        <v>3</v>
      </c>
      <c r="C1273" t="s">
        <v>1457</v>
      </c>
      <c r="D1273" t="s">
        <v>5070</v>
      </c>
      <c r="E1273">
        <v>24</v>
      </c>
      <c r="F1273">
        <v>24</v>
      </c>
      <c r="G1273">
        <v>17</v>
      </c>
      <c r="H1273">
        <v>23</v>
      </c>
      <c r="I1273">
        <v>27</v>
      </c>
      <c r="J1273">
        <v>17</v>
      </c>
      <c r="K1273">
        <v>0</v>
      </c>
      <c r="L1273">
        <v>0</v>
      </c>
      <c r="M1273">
        <v>0</v>
      </c>
      <c r="N1273">
        <v>0</v>
      </c>
      <c r="O1273">
        <v>0</v>
      </c>
      <c r="P1273">
        <v>0</v>
      </c>
      <c r="Q1273">
        <v>2.2000000000000002</v>
      </c>
      <c r="R1273">
        <v>2.8959039999999998</v>
      </c>
      <c r="S1273" t="s">
        <v>8</v>
      </c>
      <c r="T1273" t="s">
        <v>84</v>
      </c>
      <c r="U1273" t="s">
        <v>70</v>
      </c>
      <c r="V1273">
        <v>6</v>
      </c>
      <c r="W1273" t="s">
        <v>4467</v>
      </c>
      <c r="X1273">
        <v>0.48265066666666662</v>
      </c>
      <c r="Y1273">
        <v>0</v>
      </c>
      <c r="Z1273">
        <v>2.8959039999999998</v>
      </c>
    </row>
    <row r="1274" spans="1:26" x14ac:dyDescent="0.25">
      <c r="A1274" t="s">
        <v>156</v>
      </c>
      <c r="B1274">
        <v>3</v>
      </c>
      <c r="C1274" t="s">
        <v>1458</v>
      </c>
      <c r="D1274" t="s">
        <v>5070</v>
      </c>
      <c r="E1274">
        <v>25</v>
      </c>
      <c r="F1274">
        <v>27</v>
      </c>
      <c r="G1274">
        <v>46</v>
      </c>
      <c r="H1274">
        <v>20</v>
      </c>
      <c r="I1274">
        <v>24</v>
      </c>
      <c r="J1274">
        <v>49</v>
      </c>
      <c r="K1274">
        <v>0</v>
      </c>
      <c r="L1274">
        <v>0</v>
      </c>
      <c r="M1274">
        <v>0</v>
      </c>
      <c r="N1274">
        <v>0</v>
      </c>
      <c r="O1274">
        <v>0</v>
      </c>
      <c r="P1274">
        <v>0</v>
      </c>
      <c r="Q1274">
        <v>3.1833333333333331</v>
      </c>
      <c r="R1274">
        <v>4.1902853333333336</v>
      </c>
      <c r="S1274" t="s">
        <v>8</v>
      </c>
      <c r="T1274" t="s">
        <v>84</v>
      </c>
      <c r="U1274" t="s">
        <v>70</v>
      </c>
      <c r="V1274">
        <v>6</v>
      </c>
      <c r="W1274" t="s">
        <v>4467</v>
      </c>
      <c r="X1274">
        <v>0.69838088888888894</v>
      </c>
      <c r="Y1274">
        <v>0</v>
      </c>
      <c r="Z1274">
        <v>4.1902853333333336</v>
      </c>
    </row>
    <row r="1275" spans="1:26" x14ac:dyDescent="0.25">
      <c r="A1275" t="s">
        <v>156</v>
      </c>
      <c r="B1275">
        <v>3</v>
      </c>
      <c r="C1275" t="s">
        <v>1459</v>
      </c>
      <c r="D1275" t="s">
        <v>5070</v>
      </c>
      <c r="E1275">
        <v>0</v>
      </c>
      <c r="F1275">
        <v>0</v>
      </c>
      <c r="G1275">
        <v>62</v>
      </c>
      <c r="H1275">
        <v>0</v>
      </c>
      <c r="I1275">
        <v>0</v>
      </c>
      <c r="J1275">
        <v>65</v>
      </c>
      <c r="K1275">
        <v>0</v>
      </c>
      <c r="L1275">
        <v>0</v>
      </c>
      <c r="M1275">
        <v>0</v>
      </c>
      <c r="N1275">
        <v>0</v>
      </c>
      <c r="O1275">
        <v>0</v>
      </c>
      <c r="P1275">
        <v>0</v>
      </c>
      <c r="Q1275">
        <v>6.35</v>
      </c>
      <c r="R1275">
        <v>8.3586320000000001</v>
      </c>
      <c r="S1275" t="s">
        <v>8</v>
      </c>
      <c r="T1275" t="s">
        <v>84</v>
      </c>
      <c r="U1275" t="s">
        <v>70</v>
      </c>
      <c r="V1275">
        <v>8.5</v>
      </c>
      <c r="W1275" t="s">
        <v>4467</v>
      </c>
      <c r="X1275">
        <v>0.98336847058823529</v>
      </c>
      <c r="Y1275">
        <v>0</v>
      </c>
      <c r="Z1275">
        <v>8.3586320000000001</v>
      </c>
    </row>
    <row r="1276" spans="1:26" x14ac:dyDescent="0.25">
      <c r="A1276" t="s">
        <v>156</v>
      </c>
      <c r="B1276">
        <v>3</v>
      </c>
      <c r="C1276" t="s">
        <v>1460</v>
      </c>
      <c r="D1276" t="s">
        <v>5070</v>
      </c>
      <c r="E1276">
        <v>0</v>
      </c>
      <c r="F1276">
        <v>0</v>
      </c>
      <c r="G1276">
        <v>35</v>
      </c>
      <c r="H1276">
        <v>0</v>
      </c>
      <c r="I1276">
        <v>0</v>
      </c>
      <c r="J1276">
        <v>39</v>
      </c>
      <c r="K1276">
        <v>0</v>
      </c>
      <c r="L1276">
        <v>0</v>
      </c>
      <c r="M1276">
        <v>0</v>
      </c>
      <c r="N1276">
        <v>0</v>
      </c>
      <c r="O1276">
        <v>0</v>
      </c>
      <c r="P1276">
        <v>0</v>
      </c>
      <c r="Q1276">
        <v>3.7</v>
      </c>
      <c r="R1276">
        <v>4.8703839999999996</v>
      </c>
      <c r="S1276" t="s">
        <v>8</v>
      </c>
      <c r="T1276" t="s">
        <v>84</v>
      </c>
      <c r="U1276" t="s">
        <v>70</v>
      </c>
      <c r="V1276">
        <v>6</v>
      </c>
      <c r="W1276" t="s">
        <v>4467</v>
      </c>
      <c r="X1276">
        <v>0.8117306666666666</v>
      </c>
      <c r="Y1276">
        <v>0</v>
      </c>
      <c r="Z1276">
        <v>4.8703839999999996</v>
      </c>
    </row>
    <row r="1277" spans="1:26" x14ac:dyDescent="0.25">
      <c r="A1277" t="s">
        <v>156</v>
      </c>
      <c r="B1277">
        <v>3</v>
      </c>
      <c r="C1277" t="s">
        <v>1461</v>
      </c>
      <c r="D1277" t="s">
        <v>5070</v>
      </c>
      <c r="E1277">
        <v>0</v>
      </c>
      <c r="F1277">
        <v>0</v>
      </c>
      <c r="G1277">
        <v>20</v>
      </c>
      <c r="H1277">
        <v>0</v>
      </c>
      <c r="I1277">
        <v>0</v>
      </c>
      <c r="J1277">
        <v>20</v>
      </c>
      <c r="K1277">
        <v>0</v>
      </c>
      <c r="L1277">
        <v>0</v>
      </c>
      <c r="M1277">
        <v>0</v>
      </c>
      <c r="N1277">
        <v>0</v>
      </c>
      <c r="O1277">
        <v>0</v>
      </c>
      <c r="P1277">
        <v>0</v>
      </c>
      <c r="Q1277">
        <v>2</v>
      </c>
      <c r="R1277">
        <v>2.6326399999999999</v>
      </c>
      <c r="S1277" t="s">
        <v>8</v>
      </c>
      <c r="T1277" t="s">
        <v>84</v>
      </c>
      <c r="U1277" t="s">
        <v>70</v>
      </c>
      <c r="V1277">
        <v>6</v>
      </c>
      <c r="W1277" t="s">
        <v>4467</v>
      </c>
      <c r="X1277">
        <v>0.43877333333333329</v>
      </c>
      <c r="Y1277">
        <v>0</v>
      </c>
      <c r="Z1277">
        <v>2.6326399999999999</v>
      </c>
    </row>
    <row r="1278" spans="1:26" x14ac:dyDescent="0.25">
      <c r="A1278" t="s">
        <v>156</v>
      </c>
      <c r="B1278">
        <v>3</v>
      </c>
      <c r="C1278" t="s">
        <v>1462</v>
      </c>
      <c r="D1278" t="s">
        <v>5070</v>
      </c>
      <c r="E1278">
        <v>0</v>
      </c>
      <c r="F1278">
        <v>0</v>
      </c>
      <c r="G1278">
        <v>46</v>
      </c>
      <c r="H1278">
        <v>0</v>
      </c>
      <c r="I1278">
        <v>0</v>
      </c>
      <c r="J1278">
        <v>48</v>
      </c>
      <c r="K1278">
        <v>0</v>
      </c>
      <c r="L1278">
        <v>0</v>
      </c>
      <c r="M1278">
        <v>0</v>
      </c>
      <c r="N1278">
        <v>0</v>
      </c>
      <c r="O1278">
        <v>0</v>
      </c>
      <c r="P1278">
        <v>0</v>
      </c>
      <c r="Q1278">
        <v>4.7</v>
      </c>
      <c r="R1278">
        <v>6.1867039999999998</v>
      </c>
      <c r="S1278" t="s">
        <v>8</v>
      </c>
      <c r="T1278" t="s">
        <v>84</v>
      </c>
      <c r="U1278" t="s">
        <v>70</v>
      </c>
      <c r="V1278">
        <v>6</v>
      </c>
      <c r="W1278" t="s">
        <v>4467</v>
      </c>
      <c r="X1278">
        <v>1.0311173333333332</v>
      </c>
      <c r="Y1278">
        <v>0</v>
      </c>
      <c r="Z1278">
        <v>6.1867039999999998</v>
      </c>
    </row>
    <row r="1279" spans="1:26" x14ac:dyDescent="0.25">
      <c r="A1279" t="s">
        <v>156</v>
      </c>
      <c r="B1279">
        <v>3</v>
      </c>
      <c r="C1279" t="s">
        <v>1463</v>
      </c>
      <c r="D1279" t="s">
        <v>5070</v>
      </c>
      <c r="E1279">
        <v>0</v>
      </c>
      <c r="F1279">
        <v>0</v>
      </c>
      <c r="G1279">
        <v>0</v>
      </c>
      <c r="H1279">
        <v>0</v>
      </c>
      <c r="I1279">
        <v>0</v>
      </c>
      <c r="J1279">
        <v>0</v>
      </c>
      <c r="K1279">
        <v>0</v>
      </c>
      <c r="L1279">
        <v>0</v>
      </c>
      <c r="M1279">
        <v>0</v>
      </c>
      <c r="N1279">
        <v>0</v>
      </c>
      <c r="O1279">
        <v>0</v>
      </c>
      <c r="P1279">
        <v>0</v>
      </c>
      <c r="Q1279">
        <v>0</v>
      </c>
      <c r="R1279">
        <v>0</v>
      </c>
      <c r="S1279" t="s">
        <v>8</v>
      </c>
      <c r="T1279" t="s">
        <v>84</v>
      </c>
      <c r="U1279" t="s">
        <v>70</v>
      </c>
      <c r="V1279">
        <v>6</v>
      </c>
      <c r="W1279" t="s">
        <v>4467</v>
      </c>
      <c r="X1279">
        <v>0</v>
      </c>
      <c r="Y1279">
        <v>0</v>
      </c>
      <c r="Z1279">
        <v>0</v>
      </c>
    </row>
    <row r="1280" spans="1:26" x14ac:dyDescent="0.25">
      <c r="A1280" t="s">
        <v>156</v>
      </c>
      <c r="B1280">
        <v>3</v>
      </c>
      <c r="C1280" t="s">
        <v>1464</v>
      </c>
      <c r="D1280" t="s">
        <v>5070</v>
      </c>
      <c r="E1280">
        <v>0</v>
      </c>
      <c r="F1280">
        <v>0</v>
      </c>
      <c r="G1280">
        <v>0</v>
      </c>
      <c r="H1280">
        <v>0</v>
      </c>
      <c r="I1280">
        <v>0</v>
      </c>
      <c r="J1280">
        <v>0</v>
      </c>
      <c r="K1280">
        <v>0</v>
      </c>
      <c r="L1280">
        <v>0</v>
      </c>
      <c r="M1280">
        <v>0</v>
      </c>
      <c r="N1280">
        <v>0</v>
      </c>
      <c r="O1280">
        <v>0</v>
      </c>
      <c r="P1280">
        <v>0</v>
      </c>
      <c r="Q1280">
        <v>0</v>
      </c>
      <c r="R1280">
        <v>0</v>
      </c>
      <c r="S1280" t="s">
        <v>8</v>
      </c>
      <c r="T1280" t="s">
        <v>84</v>
      </c>
      <c r="U1280" t="s">
        <v>70</v>
      </c>
      <c r="V1280">
        <v>6</v>
      </c>
      <c r="W1280" t="s">
        <v>4467</v>
      </c>
      <c r="X1280">
        <v>0</v>
      </c>
      <c r="Y1280">
        <v>0</v>
      </c>
      <c r="Z1280">
        <v>0</v>
      </c>
    </row>
    <row r="1281" spans="1:26" x14ac:dyDescent="0.25">
      <c r="A1281" t="s">
        <v>156</v>
      </c>
      <c r="B1281">
        <v>3</v>
      </c>
      <c r="C1281" t="s">
        <v>1465</v>
      </c>
      <c r="D1281" t="s">
        <v>5070</v>
      </c>
      <c r="E1281">
        <v>83</v>
      </c>
      <c r="F1281">
        <v>90</v>
      </c>
      <c r="G1281">
        <v>98</v>
      </c>
      <c r="H1281">
        <v>84</v>
      </c>
      <c r="I1281">
        <v>92</v>
      </c>
      <c r="J1281">
        <v>100</v>
      </c>
      <c r="K1281">
        <v>0</v>
      </c>
      <c r="L1281">
        <v>0</v>
      </c>
      <c r="M1281">
        <v>0</v>
      </c>
      <c r="N1281">
        <v>0</v>
      </c>
      <c r="O1281">
        <v>0</v>
      </c>
      <c r="P1281">
        <v>0</v>
      </c>
      <c r="Q1281">
        <v>9.1166666666666671</v>
      </c>
      <c r="R1281">
        <v>12.000450666666667</v>
      </c>
      <c r="S1281" t="s">
        <v>6</v>
      </c>
      <c r="T1281" t="s">
        <v>3</v>
      </c>
      <c r="U1281" t="s">
        <v>70</v>
      </c>
      <c r="V1281">
        <v>20</v>
      </c>
      <c r="W1281" t="s">
        <v>4468</v>
      </c>
      <c r="X1281">
        <v>0.60002253333333333</v>
      </c>
      <c r="Y1281">
        <v>0</v>
      </c>
      <c r="Z1281">
        <v>12.000450666666667</v>
      </c>
    </row>
    <row r="1282" spans="1:26" x14ac:dyDescent="0.25">
      <c r="A1282" t="s">
        <v>156</v>
      </c>
      <c r="B1282">
        <v>3</v>
      </c>
      <c r="C1282" t="s">
        <v>1467</v>
      </c>
      <c r="D1282" t="s">
        <v>5070</v>
      </c>
      <c r="E1282">
        <v>60</v>
      </c>
      <c r="F1282">
        <v>100</v>
      </c>
      <c r="G1282">
        <v>90</v>
      </c>
      <c r="H1282">
        <v>83</v>
      </c>
      <c r="I1282">
        <v>100</v>
      </c>
      <c r="J1282">
        <v>92</v>
      </c>
      <c r="K1282">
        <v>0</v>
      </c>
      <c r="L1282">
        <v>0</v>
      </c>
      <c r="M1282">
        <v>0</v>
      </c>
      <c r="N1282">
        <v>0</v>
      </c>
      <c r="O1282">
        <v>0</v>
      </c>
      <c r="P1282">
        <v>0</v>
      </c>
      <c r="Q1282">
        <v>8.75</v>
      </c>
      <c r="R1282">
        <v>11.517799999999999</v>
      </c>
      <c r="S1282" t="s">
        <v>6</v>
      </c>
      <c r="T1282" t="s">
        <v>3</v>
      </c>
      <c r="U1282" t="s">
        <v>70</v>
      </c>
      <c r="V1282">
        <v>20</v>
      </c>
      <c r="W1282" t="s">
        <v>4468</v>
      </c>
      <c r="X1282">
        <v>0.57589000000000001</v>
      </c>
      <c r="Y1282">
        <v>0</v>
      </c>
      <c r="Z1282">
        <v>11.517799999999999</v>
      </c>
    </row>
    <row r="1283" spans="1:26" x14ac:dyDescent="0.25">
      <c r="A1283" t="s">
        <v>156</v>
      </c>
      <c r="B1283">
        <v>3</v>
      </c>
      <c r="C1283" t="s">
        <v>1468</v>
      </c>
      <c r="D1283" t="s">
        <v>5070</v>
      </c>
      <c r="E1283">
        <v>85</v>
      </c>
      <c r="F1283">
        <v>99</v>
      </c>
      <c r="G1283">
        <v>120</v>
      </c>
      <c r="H1283">
        <v>88</v>
      </c>
      <c r="I1283">
        <v>100</v>
      </c>
      <c r="J1283">
        <v>99</v>
      </c>
      <c r="K1283">
        <v>0</v>
      </c>
      <c r="L1283">
        <v>0</v>
      </c>
      <c r="M1283">
        <v>0</v>
      </c>
      <c r="N1283">
        <v>0</v>
      </c>
      <c r="O1283">
        <v>0</v>
      </c>
      <c r="P1283">
        <v>0</v>
      </c>
      <c r="Q1283">
        <v>9.85</v>
      </c>
      <c r="R1283">
        <v>12.965751999999998</v>
      </c>
      <c r="S1283" t="s">
        <v>6</v>
      </c>
      <c r="T1283" t="s">
        <v>3</v>
      </c>
      <c r="U1283" t="s">
        <v>70</v>
      </c>
      <c r="V1283">
        <v>20</v>
      </c>
      <c r="W1283" t="s">
        <v>4468</v>
      </c>
      <c r="X1283">
        <v>0.64828759999999996</v>
      </c>
      <c r="Y1283">
        <v>0</v>
      </c>
      <c r="Z1283">
        <v>12.965751999999998</v>
      </c>
    </row>
    <row r="1284" spans="1:26" x14ac:dyDescent="0.25">
      <c r="A1284" t="s">
        <v>156</v>
      </c>
      <c r="B1284">
        <v>3</v>
      </c>
      <c r="C1284" t="s">
        <v>1469</v>
      </c>
      <c r="D1284" t="s">
        <v>5070</v>
      </c>
      <c r="E1284">
        <v>82</v>
      </c>
      <c r="F1284">
        <v>98</v>
      </c>
      <c r="G1284">
        <v>110</v>
      </c>
      <c r="H1284">
        <v>83</v>
      </c>
      <c r="I1284">
        <v>100</v>
      </c>
      <c r="J1284">
        <v>120</v>
      </c>
      <c r="K1284">
        <v>0</v>
      </c>
      <c r="L1284">
        <v>0</v>
      </c>
      <c r="M1284">
        <v>0</v>
      </c>
      <c r="N1284">
        <v>0</v>
      </c>
      <c r="O1284">
        <v>0</v>
      </c>
      <c r="P1284">
        <v>0</v>
      </c>
      <c r="Q1284">
        <v>9.8833333333333329</v>
      </c>
      <c r="R1284">
        <v>13.009629333333335</v>
      </c>
      <c r="S1284" t="s">
        <v>6</v>
      </c>
      <c r="T1284" t="s">
        <v>3</v>
      </c>
      <c r="U1284" t="s">
        <v>70</v>
      </c>
      <c r="V1284">
        <v>20</v>
      </c>
      <c r="W1284" t="s">
        <v>4468</v>
      </c>
      <c r="X1284">
        <v>0.65048146666666673</v>
      </c>
      <c r="Y1284">
        <v>0</v>
      </c>
      <c r="Z1284">
        <v>13.009629333333336</v>
      </c>
    </row>
    <row r="1285" spans="1:26" x14ac:dyDescent="0.25">
      <c r="A1285" t="s">
        <v>156</v>
      </c>
      <c r="B1285">
        <v>3</v>
      </c>
      <c r="C1285" t="s">
        <v>1470</v>
      </c>
      <c r="D1285" t="s">
        <v>5070</v>
      </c>
      <c r="E1285">
        <v>72</v>
      </c>
      <c r="F1285">
        <v>98</v>
      </c>
      <c r="G1285">
        <v>84</v>
      </c>
      <c r="H1285">
        <v>68</v>
      </c>
      <c r="I1285">
        <v>84</v>
      </c>
      <c r="J1285">
        <v>78</v>
      </c>
      <c r="K1285">
        <v>0</v>
      </c>
      <c r="L1285">
        <v>0</v>
      </c>
      <c r="M1285">
        <v>0</v>
      </c>
      <c r="N1285">
        <v>0</v>
      </c>
      <c r="O1285">
        <v>0</v>
      </c>
      <c r="P1285">
        <v>0</v>
      </c>
      <c r="Q1285">
        <v>8.0666666666666664</v>
      </c>
      <c r="R1285">
        <v>10.618314666666665</v>
      </c>
      <c r="S1285" t="s">
        <v>6</v>
      </c>
      <c r="T1285" t="s">
        <v>7</v>
      </c>
      <c r="U1285" t="s">
        <v>70</v>
      </c>
      <c r="V1285">
        <v>20</v>
      </c>
      <c r="W1285" t="s">
        <v>4468</v>
      </c>
      <c r="X1285">
        <v>0.5309157333333332</v>
      </c>
      <c r="Y1285">
        <v>0</v>
      </c>
      <c r="Z1285">
        <v>10.618314666666665</v>
      </c>
    </row>
    <row r="1286" spans="1:26" x14ac:dyDescent="0.25">
      <c r="A1286" t="s">
        <v>156</v>
      </c>
      <c r="B1286">
        <v>3</v>
      </c>
      <c r="C1286" t="s">
        <v>1471</v>
      </c>
      <c r="D1286" t="s">
        <v>5070</v>
      </c>
      <c r="E1286">
        <v>53</v>
      </c>
      <c r="F1286">
        <v>68</v>
      </c>
      <c r="G1286">
        <v>47</v>
      </c>
      <c r="H1286">
        <v>53</v>
      </c>
      <c r="I1286">
        <v>67</v>
      </c>
      <c r="J1286">
        <v>45</v>
      </c>
      <c r="K1286">
        <v>0</v>
      </c>
      <c r="L1286">
        <v>0</v>
      </c>
      <c r="M1286">
        <v>0</v>
      </c>
      <c r="N1286">
        <v>0</v>
      </c>
      <c r="O1286">
        <v>0</v>
      </c>
      <c r="P1286">
        <v>0</v>
      </c>
      <c r="Q1286">
        <v>5.55</v>
      </c>
      <c r="R1286">
        <v>7.3055759999999994</v>
      </c>
      <c r="S1286" t="s">
        <v>6</v>
      </c>
      <c r="T1286" t="s">
        <v>7</v>
      </c>
      <c r="U1286" t="s">
        <v>70</v>
      </c>
      <c r="V1286">
        <v>20</v>
      </c>
      <c r="W1286" t="s">
        <v>4468</v>
      </c>
      <c r="X1286">
        <v>0.36527879999999996</v>
      </c>
      <c r="Y1286">
        <v>0</v>
      </c>
      <c r="Z1286">
        <v>7.3055760000000003</v>
      </c>
    </row>
    <row r="1287" spans="1:26" x14ac:dyDescent="0.25">
      <c r="A1287" t="s">
        <v>156</v>
      </c>
      <c r="B1287">
        <v>3</v>
      </c>
      <c r="C1287" t="s">
        <v>1472</v>
      </c>
      <c r="D1287" t="s">
        <v>5070</v>
      </c>
      <c r="E1287">
        <v>40</v>
      </c>
      <c r="F1287">
        <v>64</v>
      </c>
      <c r="G1287">
        <v>32</v>
      </c>
      <c r="H1287">
        <v>40</v>
      </c>
      <c r="I1287">
        <v>63</v>
      </c>
      <c r="J1287">
        <v>30</v>
      </c>
      <c r="K1287">
        <v>0</v>
      </c>
      <c r="L1287">
        <v>0</v>
      </c>
      <c r="M1287">
        <v>0</v>
      </c>
      <c r="N1287">
        <v>0</v>
      </c>
      <c r="O1287">
        <v>0</v>
      </c>
      <c r="P1287">
        <v>0</v>
      </c>
      <c r="Q1287">
        <v>4.4833333333333334</v>
      </c>
      <c r="R1287">
        <v>5.901501333333333</v>
      </c>
      <c r="S1287" t="s">
        <v>6</v>
      </c>
      <c r="T1287" t="s">
        <v>7</v>
      </c>
      <c r="U1287" t="s">
        <v>70</v>
      </c>
      <c r="V1287">
        <v>20</v>
      </c>
      <c r="W1287" t="s">
        <v>4468</v>
      </c>
      <c r="X1287">
        <v>0.29507506666666666</v>
      </c>
      <c r="Y1287">
        <v>0</v>
      </c>
      <c r="Z1287">
        <v>5.901501333333333</v>
      </c>
    </row>
    <row r="1288" spans="1:26" x14ac:dyDescent="0.25">
      <c r="A1288" t="s">
        <v>156</v>
      </c>
      <c r="B1288">
        <v>3</v>
      </c>
      <c r="C1288" t="s">
        <v>1473</v>
      </c>
      <c r="D1288" t="s">
        <v>5070</v>
      </c>
      <c r="E1288">
        <v>0</v>
      </c>
      <c r="F1288">
        <v>0</v>
      </c>
      <c r="G1288">
        <v>0</v>
      </c>
      <c r="H1288">
        <v>0</v>
      </c>
      <c r="I1288">
        <v>0</v>
      </c>
      <c r="J1288">
        <v>0</v>
      </c>
      <c r="K1288">
        <v>0</v>
      </c>
      <c r="L1288">
        <v>0</v>
      </c>
      <c r="M1288">
        <v>0</v>
      </c>
      <c r="N1288">
        <v>0</v>
      </c>
      <c r="O1288">
        <v>0</v>
      </c>
      <c r="P1288">
        <v>0</v>
      </c>
      <c r="Q1288">
        <v>0</v>
      </c>
      <c r="R1288">
        <v>0</v>
      </c>
      <c r="S1288" t="s">
        <v>10</v>
      </c>
      <c r="T1288" t="s">
        <v>10</v>
      </c>
      <c r="U1288" t="s">
        <v>92</v>
      </c>
      <c r="V1288">
        <v>0</v>
      </c>
      <c r="W1288" t="s">
        <v>4468</v>
      </c>
      <c r="X1288">
        <v>0</v>
      </c>
      <c r="Y1288">
        <v>0</v>
      </c>
      <c r="Z1288">
        <v>0</v>
      </c>
    </row>
    <row r="1289" spans="1:26" x14ac:dyDescent="0.25">
      <c r="A1289" t="s">
        <v>156</v>
      </c>
      <c r="B1289">
        <v>3</v>
      </c>
      <c r="C1289" t="s">
        <v>1474</v>
      </c>
      <c r="D1289" t="s">
        <v>5070</v>
      </c>
      <c r="E1289">
        <v>0</v>
      </c>
      <c r="F1289">
        <v>0</v>
      </c>
      <c r="G1289">
        <v>0</v>
      </c>
      <c r="H1289">
        <v>0</v>
      </c>
      <c r="I1289">
        <v>0</v>
      </c>
      <c r="J1289">
        <v>0</v>
      </c>
      <c r="K1289">
        <v>0</v>
      </c>
      <c r="L1289">
        <v>0</v>
      </c>
      <c r="M1289">
        <v>0</v>
      </c>
      <c r="N1289">
        <v>0</v>
      </c>
      <c r="O1289">
        <v>0</v>
      </c>
      <c r="P1289">
        <v>0</v>
      </c>
      <c r="Q1289">
        <v>0</v>
      </c>
      <c r="R1289">
        <v>0</v>
      </c>
      <c r="S1289" t="s">
        <v>10</v>
      </c>
      <c r="T1289" t="s">
        <v>10</v>
      </c>
      <c r="U1289" t="s">
        <v>92</v>
      </c>
      <c r="V1289">
        <v>0</v>
      </c>
      <c r="W1289" t="s">
        <v>4468</v>
      </c>
      <c r="X1289">
        <v>0</v>
      </c>
      <c r="Y1289">
        <v>0</v>
      </c>
      <c r="Z1289">
        <v>0</v>
      </c>
    </row>
    <row r="1290" spans="1:26" x14ac:dyDescent="0.25">
      <c r="A1290" t="s">
        <v>156</v>
      </c>
      <c r="B1290">
        <v>3</v>
      </c>
      <c r="C1290" t="s">
        <v>1475</v>
      </c>
      <c r="D1290" t="s">
        <v>5070</v>
      </c>
      <c r="E1290">
        <v>0</v>
      </c>
      <c r="F1290">
        <v>0</v>
      </c>
      <c r="G1290">
        <v>0</v>
      </c>
      <c r="H1290">
        <v>0</v>
      </c>
      <c r="I1290">
        <v>0</v>
      </c>
      <c r="J1290">
        <v>0</v>
      </c>
      <c r="K1290">
        <v>0</v>
      </c>
      <c r="L1290">
        <v>0</v>
      </c>
      <c r="M1290">
        <v>0</v>
      </c>
      <c r="N1290">
        <v>0</v>
      </c>
      <c r="O1290">
        <v>0</v>
      </c>
      <c r="P1290">
        <v>0</v>
      </c>
      <c r="Q1290">
        <v>0</v>
      </c>
      <c r="R1290">
        <v>0</v>
      </c>
      <c r="S1290" t="s">
        <v>10</v>
      </c>
      <c r="T1290" t="s">
        <v>10</v>
      </c>
      <c r="U1290" t="s">
        <v>92</v>
      </c>
      <c r="V1290">
        <v>0</v>
      </c>
      <c r="W1290" t="s">
        <v>4468</v>
      </c>
      <c r="X1290">
        <v>0</v>
      </c>
      <c r="Y1290">
        <v>0</v>
      </c>
      <c r="Z1290">
        <v>0</v>
      </c>
    </row>
    <row r="1291" spans="1:26" x14ac:dyDescent="0.25">
      <c r="A1291" t="s">
        <v>156</v>
      </c>
      <c r="B1291">
        <v>3</v>
      </c>
      <c r="C1291" t="s">
        <v>1476</v>
      </c>
      <c r="D1291" t="s">
        <v>5070</v>
      </c>
      <c r="E1291">
        <v>0</v>
      </c>
      <c r="F1291">
        <v>0</v>
      </c>
      <c r="G1291">
        <v>0</v>
      </c>
      <c r="H1291">
        <v>0</v>
      </c>
      <c r="I1291">
        <v>0</v>
      </c>
      <c r="J1291">
        <v>0</v>
      </c>
      <c r="K1291">
        <v>0</v>
      </c>
      <c r="L1291">
        <v>0</v>
      </c>
      <c r="M1291">
        <v>0</v>
      </c>
      <c r="N1291">
        <v>0</v>
      </c>
      <c r="O1291">
        <v>0</v>
      </c>
      <c r="P1291">
        <v>0</v>
      </c>
      <c r="Q1291">
        <v>0</v>
      </c>
      <c r="R1291">
        <v>0</v>
      </c>
      <c r="S1291" t="s">
        <v>10</v>
      </c>
      <c r="T1291" t="s">
        <v>10</v>
      </c>
      <c r="U1291" t="s">
        <v>92</v>
      </c>
      <c r="V1291">
        <v>0</v>
      </c>
      <c r="W1291" t="s">
        <v>4468</v>
      </c>
      <c r="X1291">
        <v>0</v>
      </c>
      <c r="Y1291">
        <v>0</v>
      </c>
      <c r="Z1291">
        <v>0</v>
      </c>
    </row>
    <row r="1292" spans="1:26" x14ac:dyDescent="0.25">
      <c r="A1292" t="s">
        <v>156</v>
      </c>
      <c r="B1292">
        <v>3</v>
      </c>
      <c r="C1292" t="s">
        <v>1477</v>
      </c>
      <c r="D1292" t="s">
        <v>5070</v>
      </c>
      <c r="E1292">
        <v>25</v>
      </c>
      <c r="F1292">
        <v>30</v>
      </c>
      <c r="G1292">
        <v>46</v>
      </c>
      <c r="H1292">
        <v>24</v>
      </c>
      <c r="I1292">
        <v>27</v>
      </c>
      <c r="J1292">
        <v>44</v>
      </c>
      <c r="K1292">
        <v>0</v>
      </c>
      <c r="L1292">
        <v>0</v>
      </c>
      <c r="M1292">
        <v>0</v>
      </c>
      <c r="N1292">
        <v>0</v>
      </c>
      <c r="O1292">
        <v>0</v>
      </c>
      <c r="P1292">
        <v>0</v>
      </c>
      <c r="Q1292">
        <v>3.2666666666666666</v>
      </c>
      <c r="R1292">
        <v>4.2999786666666662</v>
      </c>
      <c r="S1292" t="s">
        <v>8</v>
      </c>
      <c r="T1292" t="s">
        <v>84</v>
      </c>
      <c r="U1292" t="s">
        <v>70</v>
      </c>
      <c r="V1292">
        <v>6</v>
      </c>
      <c r="W1292" t="s">
        <v>4469</v>
      </c>
      <c r="X1292">
        <v>0.71666311111111103</v>
      </c>
      <c r="Y1292">
        <v>0</v>
      </c>
      <c r="Z1292">
        <v>4.2999786666666662</v>
      </c>
    </row>
    <row r="1293" spans="1:26" x14ac:dyDescent="0.25">
      <c r="A1293" t="s">
        <v>156</v>
      </c>
      <c r="B1293">
        <v>3</v>
      </c>
      <c r="C1293" t="s">
        <v>1478</v>
      </c>
      <c r="D1293" t="s">
        <v>5070</v>
      </c>
      <c r="E1293">
        <v>25</v>
      </c>
      <c r="F1293">
        <v>28</v>
      </c>
      <c r="G1293">
        <v>18</v>
      </c>
      <c r="H1293">
        <v>24</v>
      </c>
      <c r="I1293">
        <v>29</v>
      </c>
      <c r="J1293">
        <v>18</v>
      </c>
      <c r="K1293">
        <v>0</v>
      </c>
      <c r="L1293">
        <v>0</v>
      </c>
      <c r="M1293">
        <v>0</v>
      </c>
      <c r="N1293">
        <v>0</v>
      </c>
      <c r="O1293">
        <v>0</v>
      </c>
      <c r="P1293">
        <v>0</v>
      </c>
      <c r="Q1293">
        <v>2.3666666666666667</v>
      </c>
      <c r="R1293">
        <v>3.1152906666666662</v>
      </c>
      <c r="S1293" t="s">
        <v>8</v>
      </c>
      <c r="T1293" t="s">
        <v>84</v>
      </c>
      <c r="U1293" t="s">
        <v>70</v>
      </c>
      <c r="V1293">
        <v>6</v>
      </c>
      <c r="W1293" t="s">
        <v>4469</v>
      </c>
      <c r="X1293">
        <v>0.51921511111111107</v>
      </c>
      <c r="Y1293">
        <v>0</v>
      </c>
      <c r="Z1293">
        <v>3.1152906666666662</v>
      </c>
    </row>
    <row r="1294" spans="1:26" x14ac:dyDescent="0.25">
      <c r="A1294" t="s">
        <v>156</v>
      </c>
      <c r="B1294">
        <v>3</v>
      </c>
      <c r="C1294" t="s">
        <v>1479</v>
      </c>
      <c r="D1294" t="s">
        <v>5070</v>
      </c>
      <c r="E1294">
        <v>34</v>
      </c>
      <c r="F1294">
        <v>27</v>
      </c>
      <c r="G1294">
        <v>10</v>
      </c>
      <c r="H1294">
        <v>34</v>
      </c>
      <c r="I1294">
        <v>27</v>
      </c>
      <c r="J1294">
        <v>10</v>
      </c>
      <c r="K1294">
        <v>0</v>
      </c>
      <c r="L1294">
        <v>0</v>
      </c>
      <c r="M1294">
        <v>0</v>
      </c>
      <c r="N1294">
        <v>0</v>
      </c>
      <c r="O1294">
        <v>0</v>
      </c>
      <c r="P1294">
        <v>0</v>
      </c>
      <c r="Q1294">
        <v>2.3666666666666667</v>
      </c>
      <c r="R1294">
        <v>3.1152906666666662</v>
      </c>
      <c r="S1294" t="s">
        <v>8</v>
      </c>
      <c r="T1294" t="s">
        <v>84</v>
      </c>
      <c r="U1294" t="s">
        <v>70</v>
      </c>
      <c r="V1294">
        <v>6</v>
      </c>
      <c r="W1294" t="s">
        <v>4469</v>
      </c>
      <c r="X1294">
        <v>0.51921511111111107</v>
      </c>
      <c r="Y1294">
        <v>0</v>
      </c>
      <c r="Z1294">
        <v>3.1152906666666662</v>
      </c>
    </row>
    <row r="1295" spans="1:26" x14ac:dyDescent="0.25">
      <c r="A1295" t="s">
        <v>156</v>
      </c>
      <c r="B1295">
        <v>3</v>
      </c>
      <c r="C1295" t="s">
        <v>1480</v>
      </c>
      <c r="D1295" t="s">
        <v>5070</v>
      </c>
      <c r="E1295">
        <v>0</v>
      </c>
      <c r="F1295">
        <v>0</v>
      </c>
      <c r="G1295">
        <v>0</v>
      </c>
      <c r="H1295">
        <v>0</v>
      </c>
      <c r="I1295">
        <v>0</v>
      </c>
      <c r="J1295">
        <v>0</v>
      </c>
      <c r="K1295">
        <v>0</v>
      </c>
      <c r="L1295">
        <v>0</v>
      </c>
      <c r="M1295">
        <v>0</v>
      </c>
      <c r="N1295">
        <v>0</v>
      </c>
      <c r="O1295">
        <v>0</v>
      </c>
      <c r="P1295">
        <v>0</v>
      </c>
      <c r="Q1295">
        <v>0</v>
      </c>
      <c r="R1295">
        <v>0</v>
      </c>
      <c r="S1295" t="s">
        <v>8</v>
      </c>
      <c r="T1295" t="s">
        <v>84</v>
      </c>
      <c r="U1295" t="s">
        <v>70</v>
      </c>
      <c r="V1295">
        <v>6</v>
      </c>
      <c r="W1295" t="s">
        <v>4469</v>
      </c>
      <c r="X1295">
        <v>0</v>
      </c>
      <c r="Y1295">
        <v>0</v>
      </c>
      <c r="Z1295">
        <v>0</v>
      </c>
    </row>
    <row r="1296" spans="1:26" x14ac:dyDescent="0.25">
      <c r="A1296" t="s">
        <v>156</v>
      </c>
      <c r="B1296">
        <v>3</v>
      </c>
      <c r="C1296" t="s">
        <v>1481</v>
      </c>
      <c r="D1296" t="s">
        <v>5070</v>
      </c>
      <c r="E1296">
        <v>0</v>
      </c>
      <c r="F1296">
        <v>0</v>
      </c>
      <c r="G1296">
        <v>10</v>
      </c>
      <c r="H1296">
        <v>0</v>
      </c>
      <c r="I1296">
        <v>0</v>
      </c>
      <c r="J1296">
        <v>10</v>
      </c>
      <c r="K1296">
        <v>0</v>
      </c>
      <c r="L1296">
        <v>0</v>
      </c>
      <c r="M1296">
        <v>0</v>
      </c>
      <c r="N1296">
        <v>0</v>
      </c>
      <c r="O1296">
        <v>0</v>
      </c>
      <c r="P1296">
        <v>0</v>
      </c>
      <c r="Q1296">
        <v>1</v>
      </c>
      <c r="R1296">
        <v>1.3163199999999999</v>
      </c>
      <c r="S1296" t="s">
        <v>8</v>
      </c>
      <c r="T1296" t="s">
        <v>84</v>
      </c>
      <c r="U1296" t="s">
        <v>70</v>
      </c>
      <c r="V1296">
        <v>6</v>
      </c>
      <c r="W1296" t="s">
        <v>4469</v>
      </c>
      <c r="X1296">
        <v>0.21938666666666665</v>
      </c>
      <c r="Y1296">
        <v>0</v>
      </c>
      <c r="Z1296">
        <v>1.3163199999999999</v>
      </c>
    </row>
    <row r="1297" spans="1:26" x14ac:dyDescent="0.25">
      <c r="A1297" t="s">
        <v>156</v>
      </c>
      <c r="B1297">
        <v>3</v>
      </c>
      <c r="C1297" t="s">
        <v>1482</v>
      </c>
      <c r="D1297" t="s">
        <v>5070</v>
      </c>
      <c r="E1297">
        <v>0</v>
      </c>
      <c r="F1297">
        <v>0</v>
      </c>
      <c r="G1297">
        <v>10</v>
      </c>
      <c r="H1297">
        <v>0</v>
      </c>
      <c r="I1297">
        <v>0</v>
      </c>
      <c r="J1297">
        <v>10</v>
      </c>
      <c r="K1297">
        <v>0</v>
      </c>
      <c r="L1297">
        <v>0</v>
      </c>
      <c r="M1297">
        <v>0</v>
      </c>
      <c r="N1297">
        <v>0</v>
      </c>
      <c r="O1297">
        <v>0</v>
      </c>
      <c r="P1297">
        <v>0</v>
      </c>
      <c r="Q1297">
        <v>1</v>
      </c>
      <c r="R1297">
        <v>1.3163199999999999</v>
      </c>
      <c r="S1297" t="s">
        <v>8</v>
      </c>
      <c r="T1297" t="s">
        <v>84</v>
      </c>
      <c r="U1297" t="s">
        <v>70</v>
      </c>
      <c r="V1297">
        <v>6</v>
      </c>
      <c r="W1297" t="s">
        <v>4469</v>
      </c>
      <c r="X1297">
        <v>0.21938666666666665</v>
      </c>
      <c r="Y1297">
        <v>0</v>
      </c>
      <c r="Z1297">
        <v>1.3163199999999999</v>
      </c>
    </row>
    <row r="1298" spans="1:26" x14ac:dyDescent="0.25">
      <c r="A1298" t="s">
        <v>156</v>
      </c>
      <c r="B1298">
        <v>3</v>
      </c>
      <c r="C1298" t="s">
        <v>1483</v>
      </c>
      <c r="D1298" t="s">
        <v>5070</v>
      </c>
      <c r="E1298">
        <v>50</v>
      </c>
      <c r="F1298">
        <v>0</v>
      </c>
      <c r="G1298">
        <v>0</v>
      </c>
      <c r="H1298">
        <v>49</v>
      </c>
      <c r="I1298">
        <v>0</v>
      </c>
      <c r="J1298">
        <v>0</v>
      </c>
      <c r="K1298">
        <v>0</v>
      </c>
      <c r="L1298">
        <v>0</v>
      </c>
      <c r="M1298">
        <v>0</v>
      </c>
      <c r="N1298">
        <v>0</v>
      </c>
      <c r="O1298">
        <v>0</v>
      </c>
      <c r="P1298">
        <v>0</v>
      </c>
      <c r="Q1298">
        <v>4.95</v>
      </c>
      <c r="R1298">
        <v>6.515784</v>
      </c>
      <c r="S1298" t="s">
        <v>8</v>
      </c>
      <c r="T1298" t="s">
        <v>84</v>
      </c>
      <c r="U1298" t="s">
        <v>70</v>
      </c>
      <c r="V1298">
        <v>6</v>
      </c>
      <c r="W1298" t="s">
        <v>4469</v>
      </c>
      <c r="X1298">
        <v>1.0859639999999999</v>
      </c>
      <c r="Y1298">
        <v>0</v>
      </c>
      <c r="Z1298">
        <v>6.515784</v>
      </c>
    </row>
    <row r="1299" spans="1:26" x14ac:dyDescent="0.25">
      <c r="A1299" t="s">
        <v>156</v>
      </c>
      <c r="B1299">
        <v>3</v>
      </c>
      <c r="C1299" t="s">
        <v>1484</v>
      </c>
      <c r="D1299" t="s">
        <v>5070</v>
      </c>
      <c r="E1299">
        <v>48</v>
      </c>
      <c r="F1299">
        <v>23</v>
      </c>
      <c r="G1299">
        <v>17</v>
      </c>
      <c r="H1299">
        <v>48</v>
      </c>
      <c r="I1299">
        <v>27</v>
      </c>
      <c r="J1299">
        <v>16</v>
      </c>
      <c r="K1299">
        <v>0</v>
      </c>
      <c r="L1299">
        <v>0</v>
      </c>
      <c r="M1299">
        <v>0</v>
      </c>
      <c r="N1299">
        <v>0</v>
      </c>
      <c r="O1299">
        <v>0</v>
      </c>
      <c r="P1299">
        <v>0</v>
      </c>
      <c r="Q1299">
        <v>2.9833333333333334</v>
      </c>
      <c r="R1299">
        <v>3.9270213333333333</v>
      </c>
      <c r="S1299" t="s">
        <v>8</v>
      </c>
      <c r="T1299" t="s">
        <v>84</v>
      </c>
      <c r="U1299" t="s">
        <v>70</v>
      </c>
      <c r="V1299">
        <v>6</v>
      </c>
      <c r="W1299" t="s">
        <v>4469</v>
      </c>
      <c r="X1299">
        <v>0.65450355555555551</v>
      </c>
      <c r="Y1299">
        <v>0</v>
      </c>
      <c r="Z1299">
        <v>3.9270213333333337</v>
      </c>
    </row>
    <row r="1300" spans="1:26" x14ac:dyDescent="0.25">
      <c r="A1300" t="s">
        <v>156</v>
      </c>
      <c r="B1300">
        <v>3</v>
      </c>
      <c r="C1300" t="s">
        <v>1485</v>
      </c>
      <c r="D1300" t="s">
        <v>5070</v>
      </c>
      <c r="E1300">
        <v>23</v>
      </c>
      <c r="F1300">
        <v>25</v>
      </c>
      <c r="G1300">
        <v>17</v>
      </c>
      <c r="H1300">
        <v>23</v>
      </c>
      <c r="I1300">
        <v>25</v>
      </c>
      <c r="J1300">
        <v>17</v>
      </c>
      <c r="K1300">
        <v>0</v>
      </c>
      <c r="L1300">
        <v>0</v>
      </c>
      <c r="M1300">
        <v>0</v>
      </c>
      <c r="N1300">
        <v>0</v>
      </c>
      <c r="O1300">
        <v>0</v>
      </c>
      <c r="P1300">
        <v>0</v>
      </c>
      <c r="Q1300">
        <v>2.166666666666667</v>
      </c>
      <c r="R1300">
        <v>2.8520266666666667</v>
      </c>
      <c r="S1300" t="s">
        <v>8</v>
      </c>
      <c r="T1300" t="s">
        <v>84</v>
      </c>
      <c r="U1300" t="s">
        <v>70</v>
      </c>
      <c r="V1300">
        <v>6</v>
      </c>
      <c r="W1300" t="s">
        <v>4469</v>
      </c>
      <c r="X1300">
        <v>0.4753377777777778</v>
      </c>
      <c r="Y1300">
        <v>0</v>
      </c>
      <c r="Z1300">
        <v>2.8520266666666667</v>
      </c>
    </row>
    <row r="1301" spans="1:26" x14ac:dyDescent="0.25">
      <c r="A1301" t="s">
        <v>156</v>
      </c>
      <c r="B1301">
        <v>3</v>
      </c>
      <c r="C1301" t="s">
        <v>1486</v>
      </c>
      <c r="D1301" t="s">
        <v>5070</v>
      </c>
      <c r="E1301">
        <v>0</v>
      </c>
      <c r="F1301">
        <v>0</v>
      </c>
      <c r="G1301">
        <v>0</v>
      </c>
      <c r="H1301">
        <v>0</v>
      </c>
      <c r="I1301">
        <v>0</v>
      </c>
      <c r="J1301">
        <v>0</v>
      </c>
      <c r="K1301">
        <v>0</v>
      </c>
      <c r="L1301">
        <v>0</v>
      </c>
      <c r="M1301">
        <v>0</v>
      </c>
      <c r="N1301">
        <v>0</v>
      </c>
      <c r="O1301">
        <v>0</v>
      </c>
      <c r="P1301">
        <v>0</v>
      </c>
      <c r="Q1301">
        <v>0</v>
      </c>
      <c r="R1301">
        <v>0</v>
      </c>
      <c r="S1301" t="s">
        <v>8</v>
      </c>
      <c r="T1301" t="s">
        <v>84</v>
      </c>
      <c r="U1301" t="s">
        <v>70</v>
      </c>
      <c r="V1301">
        <v>6</v>
      </c>
      <c r="W1301" t="s">
        <v>4469</v>
      </c>
      <c r="X1301">
        <v>0</v>
      </c>
      <c r="Y1301">
        <v>0</v>
      </c>
      <c r="Z1301">
        <v>0</v>
      </c>
    </row>
    <row r="1302" spans="1:26" x14ac:dyDescent="0.25">
      <c r="A1302" t="s">
        <v>156</v>
      </c>
      <c r="B1302">
        <v>3</v>
      </c>
      <c r="C1302" t="s">
        <v>1487</v>
      </c>
      <c r="D1302" t="s">
        <v>5070</v>
      </c>
      <c r="E1302">
        <v>0</v>
      </c>
      <c r="F1302">
        <v>0</v>
      </c>
      <c r="G1302">
        <v>0</v>
      </c>
      <c r="H1302">
        <v>0</v>
      </c>
      <c r="I1302">
        <v>0</v>
      </c>
      <c r="J1302">
        <v>0</v>
      </c>
      <c r="K1302">
        <v>0</v>
      </c>
      <c r="L1302">
        <v>0</v>
      </c>
      <c r="M1302">
        <v>0</v>
      </c>
      <c r="N1302">
        <v>0</v>
      </c>
      <c r="O1302">
        <v>0</v>
      </c>
      <c r="P1302">
        <v>0</v>
      </c>
      <c r="Q1302">
        <v>0</v>
      </c>
      <c r="R1302">
        <v>0</v>
      </c>
      <c r="S1302" t="s">
        <v>8</v>
      </c>
      <c r="T1302" t="s">
        <v>84</v>
      </c>
      <c r="U1302" t="s">
        <v>70</v>
      </c>
      <c r="V1302">
        <v>6</v>
      </c>
      <c r="W1302" t="s">
        <v>4469</v>
      </c>
      <c r="X1302">
        <v>0</v>
      </c>
      <c r="Y1302">
        <v>0</v>
      </c>
      <c r="Z1302">
        <v>0</v>
      </c>
    </row>
    <row r="1303" spans="1:26" x14ac:dyDescent="0.25">
      <c r="A1303" t="s">
        <v>156</v>
      </c>
      <c r="B1303">
        <v>3</v>
      </c>
      <c r="C1303" t="s">
        <v>1488</v>
      </c>
      <c r="D1303" t="s">
        <v>5070</v>
      </c>
      <c r="E1303">
        <v>88</v>
      </c>
      <c r="F1303">
        <v>93</v>
      </c>
      <c r="G1303">
        <v>110</v>
      </c>
      <c r="H1303">
        <v>110</v>
      </c>
      <c r="I1303">
        <v>96</v>
      </c>
      <c r="J1303">
        <v>110</v>
      </c>
      <c r="K1303">
        <v>0</v>
      </c>
      <c r="L1303">
        <v>0</v>
      </c>
      <c r="M1303">
        <v>0</v>
      </c>
      <c r="N1303">
        <v>0</v>
      </c>
      <c r="O1303">
        <v>0</v>
      </c>
      <c r="P1303">
        <v>0</v>
      </c>
      <c r="Q1303">
        <v>10.116666666666667</v>
      </c>
      <c r="R1303">
        <v>13.316770666666665</v>
      </c>
      <c r="S1303" t="s">
        <v>6</v>
      </c>
      <c r="T1303" t="s">
        <v>3</v>
      </c>
      <c r="U1303" t="s">
        <v>70</v>
      </c>
      <c r="V1303">
        <v>20</v>
      </c>
      <c r="W1303" t="s">
        <v>4470</v>
      </c>
      <c r="X1303">
        <v>0.6658385333333332</v>
      </c>
      <c r="Y1303">
        <v>0</v>
      </c>
      <c r="Z1303">
        <v>13.316770666666663</v>
      </c>
    </row>
    <row r="1304" spans="1:26" x14ac:dyDescent="0.25">
      <c r="A1304" t="s">
        <v>156</v>
      </c>
      <c r="B1304">
        <v>3</v>
      </c>
      <c r="C1304" t="s">
        <v>1489</v>
      </c>
      <c r="D1304" t="s">
        <v>5070</v>
      </c>
      <c r="E1304">
        <v>95</v>
      </c>
      <c r="F1304">
        <v>100</v>
      </c>
      <c r="G1304">
        <v>94</v>
      </c>
      <c r="H1304">
        <v>96</v>
      </c>
      <c r="I1304">
        <v>100</v>
      </c>
      <c r="J1304">
        <v>96</v>
      </c>
      <c r="K1304">
        <v>0</v>
      </c>
      <c r="L1304">
        <v>0</v>
      </c>
      <c r="M1304">
        <v>0</v>
      </c>
      <c r="N1304">
        <v>0</v>
      </c>
      <c r="O1304">
        <v>0</v>
      </c>
      <c r="P1304">
        <v>0</v>
      </c>
      <c r="Q1304">
        <v>9.6833333333333336</v>
      </c>
      <c r="R1304">
        <v>12.746365333333332</v>
      </c>
      <c r="S1304" t="s">
        <v>6</v>
      </c>
      <c r="T1304" t="s">
        <v>3</v>
      </c>
      <c r="U1304" t="s">
        <v>70</v>
      </c>
      <c r="V1304">
        <v>20</v>
      </c>
      <c r="W1304" t="s">
        <v>4470</v>
      </c>
      <c r="X1304">
        <v>0.63731826666666658</v>
      </c>
      <c r="Y1304">
        <v>0</v>
      </c>
      <c r="Z1304">
        <v>12.746365333333332</v>
      </c>
    </row>
    <row r="1305" spans="1:26" x14ac:dyDescent="0.25">
      <c r="A1305" t="s">
        <v>156</v>
      </c>
      <c r="B1305">
        <v>3</v>
      </c>
      <c r="C1305" t="s">
        <v>1490</v>
      </c>
      <c r="D1305" t="s">
        <v>5070</v>
      </c>
      <c r="E1305">
        <v>83</v>
      </c>
      <c r="F1305">
        <v>100</v>
      </c>
      <c r="G1305">
        <v>200</v>
      </c>
      <c r="H1305">
        <v>83</v>
      </c>
      <c r="I1305">
        <v>100</v>
      </c>
      <c r="J1305">
        <v>170</v>
      </c>
      <c r="K1305">
        <v>0</v>
      </c>
      <c r="L1305">
        <v>0</v>
      </c>
      <c r="M1305">
        <v>0</v>
      </c>
      <c r="N1305">
        <v>0</v>
      </c>
      <c r="O1305">
        <v>0</v>
      </c>
      <c r="P1305">
        <v>0</v>
      </c>
      <c r="Q1305">
        <v>12.266666666666667</v>
      </c>
      <c r="R1305">
        <v>16.146858666666667</v>
      </c>
      <c r="S1305" t="s">
        <v>6</v>
      </c>
      <c r="T1305" t="s">
        <v>3</v>
      </c>
      <c r="U1305" t="s">
        <v>70</v>
      </c>
      <c r="V1305">
        <v>20</v>
      </c>
      <c r="W1305" t="s">
        <v>4470</v>
      </c>
      <c r="X1305">
        <v>0.80734293333333329</v>
      </c>
      <c r="Y1305">
        <v>0</v>
      </c>
      <c r="Z1305">
        <v>16.146858666666667</v>
      </c>
    </row>
    <row r="1306" spans="1:26" x14ac:dyDescent="0.25">
      <c r="A1306" t="s">
        <v>156</v>
      </c>
      <c r="B1306">
        <v>3</v>
      </c>
      <c r="C1306" t="s">
        <v>1491</v>
      </c>
      <c r="D1306" t="s">
        <v>5070</v>
      </c>
      <c r="E1306">
        <v>130</v>
      </c>
      <c r="F1306">
        <v>140</v>
      </c>
      <c r="G1306">
        <v>120</v>
      </c>
      <c r="H1306">
        <v>140</v>
      </c>
      <c r="I1306">
        <v>150</v>
      </c>
      <c r="J1306">
        <v>120</v>
      </c>
      <c r="K1306">
        <v>0</v>
      </c>
      <c r="L1306">
        <v>0</v>
      </c>
      <c r="M1306">
        <v>0</v>
      </c>
      <c r="N1306">
        <v>0</v>
      </c>
      <c r="O1306">
        <v>0</v>
      </c>
      <c r="P1306">
        <v>0</v>
      </c>
      <c r="Q1306">
        <v>13.333333333333334</v>
      </c>
      <c r="R1306">
        <v>17.550933333333333</v>
      </c>
      <c r="S1306" t="s">
        <v>6</v>
      </c>
      <c r="T1306" t="s">
        <v>3</v>
      </c>
      <c r="U1306" t="s">
        <v>70</v>
      </c>
      <c r="V1306">
        <v>20</v>
      </c>
      <c r="W1306" t="s">
        <v>4470</v>
      </c>
      <c r="X1306">
        <v>0.8775466666666667</v>
      </c>
      <c r="Y1306">
        <v>0</v>
      </c>
      <c r="Z1306">
        <v>17.550933333333333</v>
      </c>
    </row>
    <row r="1307" spans="1:26" x14ac:dyDescent="0.25">
      <c r="A1307" t="s">
        <v>156</v>
      </c>
      <c r="B1307">
        <v>3</v>
      </c>
      <c r="C1307" t="s">
        <v>1492</v>
      </c>
      <c r="D1307" t="s">
        <v>5070</v>
      </c>
      <c r="E1307">
        <v>88</v>
      </c>
      <c r="F1307">
        <v>130</v>
      </c>
      <c r="G1307">
        <v>170</v>
      </c>
      <c r="H1307">
        <v>90</v>
      </c>
      <c r="I1307">
        <v>130</v>
      </c>
      <c r="J1307">
        <v>180</v>
      </c>
      <c r="K1307">
        <v>0</v>
      </c>
      <c r="L1307">
        <v>0</v>
      </c>
      <c r="M1307">
        <v>0</v>
      </c>
      <c r="N1307">
        <v>0</v>
      </c>
      <c r="O1307">
        <v>0</v>
      </c>
      <c r="P1307">
        <v>0</v>
      </c>
      <c r="Q1307">
        <v>13.133333333333335</v>
      </c>
      <c r="R1307">
        <v>17.28766933333333</v>
      </c>
      <c r="S1307" t="s">
        <v>6</v>
      </c>
      <c r="T1307" t="s">
        <v>3</v>
      </c>
      <c r="U1307" t="s">
        <v>70</v>
      </c>
      <c r="V1307">
        <v>20</v>
      </c>
      <c r="W1307" t="s">
        <v>4470</v>
      </c>
      <c r="X1307">
        <v>0.86438346666666654</v>
      </c>
      <c r="Y1307">
        <v>0</v>
      </c>
      <c r="Z1307">
        <v>17.28766933333333</v>
      </c>
    </row>
    <row r="1308" spans="1:26" x14ac:dyDescent="0.25">
      <c r="A1308" t="s">
        <v>156</v>
      </c>
      <c r="B1308">
        <v>3</v>
      </c>
      <c r="C1308" t="s">
        <v>1493</v>
      </c>
      <c r="D1308" t="s">
        <v>5070</v>
      </c>
      <c r="E1308">
        <v>130</v>
      </c>
      <c r="F1308">
        <v>90</v>
      </c>
      <c r="G1308">
        <v>130</v>
      </c>
      <c r="H1308">
        <v>130</v>
      </c>
      <c r="I1308">
        <v>110</v>
      </c>
      <c r="J1308">
        <v>130</v>
      </c>
      <c r="K1308">
        <v>0</v>
      </c>
      <c r="L1308">
        <v>0</v>
      </c>
      <c r="M1308">
        <v>0</v>
      </c>
      <c r="N1308">
        <v>0</v>
      </c>
      <c r="O1308">
        <v>0</v>
      </c>
      <c r="P1308">
        <v>0</v>
      </c>
      <c r="Q1308">
        <v>12</v>
      </c>
      <c r="R1308">
        <v>15.795839999999998</v>
      </c>
      <c r="S1308" t="s">
        <v>6</v>
      </c>
      <c r="T1308" t="s">
        <v>3</v>
      </c>
      <c r="U1308" t="s">
        <v>70</v>
      </c>
      <c r="V1308">
        <v>20</v>
      </c>
      <c r="W1308" t="s">
        <v>4470</v>
      </c>
      <c r="X1308">
        <v>0.78979199999999994</v>
      </c>
      <c r="Y1308">
        <v>0</v>
      </c>
      <c r="Z1308">
        <v>15.795839999999998</v>
      </c>
    </row>
    <row r="1309" spans="1:26" x14ac:dyDescent="0.25">
      <c r="A1309" t="s">
        <v>156</v>
      </c>
      <c r="B1309">
        <v>3</v>
      </c>
      <c r="C1309" t="s">
        <v>1494</v>
      </c>
      <c r="D1309" t="s">
        <v>5070</v>
      </c>
      <c r="E1309">
        <v>91</v>
      </c>
      <c r="F1309">
        <v>120</v>
      </c>
      <c r="G1309">
        <v>100</v>
      </c>
      <c r="H1309">
        <v>94</v>
      </c>
      <c r="I1309">
        <v>120</v>
      </c>
      <c r="J1309">
        <v>110</v>
      </c>
      <c r="K1309">
        <v>0</v>
      </c>
      <c r="L1309">
        <v>0</v>
      </c>
      <c r="M1309">
        <v>0</v>
      </c>
      <c r="N1309">
        <v>0</v>
      </c>
      <c r="O1309">
        <v>0</v>
      </c>
      <c r="P1309">
        <v>0</v>
      </c>
      <c r="Q1309">
        <v>10.583333333333332</v>
      </c>
      <c r="R1309">
        <v>13.931053333333333</v>
      </c>
      <c r="S1309" t="s">
        <v>6</v>
      </c>
      <c r="T1309" t="s">
        <v>3</v>
      </c>
      <c r="U1309" t="s">
        <v>70</v>
      </c>
      <c r="V1309">
        <v>20</v>
      </c>
      <c r="W1309" t="s">
        <v>4470</v>
      </c>
      <c r="X1309">
        <v>0.6965526666666666</v>
      </c>
      <c r="Y1309">
        <v>0</v>
      </c>
      <c r="Z1309">
        <v>13.931053333333333</v>
      </c>
    </row>
    <row r="1310" spans="1:26" x14ac:dyDescent="0.25">
      <c r="A1310" t="s">
        <v>156</v>
      </c>
      <c r="B1310">
        <v>3</v>
      </c>
      <c r="C1310" t="s">
        <v>1495</v>
      </c>
      <c r="D1310" t="s">
        <v>5070</v>
      </c>
      <c r="E1310">
        <v>0</v>
      </c>
      <c r="F1310">
        <v>0</v>
      </c>
      <c r="G1310">
        <v>0</v>
      </c>
      <c r="H1310">
        <v>0</v>
      </c>
      <c r="I1310">
        <v>0</v>
      </c>
      <c r="J1310">
        <v>0</v>
      </c>
      <c r="K1310">
        <v>0</v>
      </c>
      <c r="L1310">
        <v>0</v>
      </c>
      <c r="M1310">
        <v>0</v>
      </c>
      <c r="N1310">
        <v>0</v>
      </c>
      <c r="O1310">
        <v>0</v>
      </c>
      <c r="P1310">
        <v>0</v>
      </c>
      <c r="Q1310">
        <v>0</v>
      </c>
      <c r="R1310">
        <v>0</v>
      </c>
      <c r="S1310" t="s">
        <v>10</v>
      </c>
      <c r="T1310" t="s">
        <v>10</v>
      </c>
      <c r="U1310" t="s">
        <v>92</v>
      </c>
      <c r="V1310">
        <v>0</v>
      </c>
      <c r="W1310" t="s">
        <v>4470</v>
      </c>
      <c r="X1310">
        <v>0</v>
      </c>
      <c r="Y1310">
        <v>0</v>
      </c>
      <c r="Z1310">
        <v>0</v>
      </c>
    </row>
    <row r="1311" spans="1:26" x14ac:dyDescent="0.25">
      <c r="A1311" t="s">
        <v>156</v>
      </c>
      <c r="B1311">
        <v>3</v>
      </c>
      <c r="C1311" t="s">
        <v>1496</v>
      </c>
      <c r="D1311" t="s">
        <v>5070</v>
      </c>
      <c r="E1311">
        <v>0</v>
      </c>
      <c r="F1311">
        <v>0</v>
      </c>
      <c r="G1311">
        <v>0</v>
      </c>
      <c r="H1311">
        <v>0</v>
      </c>
      <c r="I1311">
        <v>0</v>
      </c>
      <c r="J1311">
        <v>0</v>
      </c>
      <c r="K1311">
        <v>0</v>
      </c>
      <c r="L1311">
        <v>0</v>
      </c>
      <c r="M1311">
        <v>0</v>
      </c>
      <c r="N1311">
        <v>0</v>
      </c>
      <c r="O1311">
        <v>0</v>
      </c>
      <c r="P1311">
        <v>0</v>
      </c>
      <c r="Q1311">
        <v>0</v>
      </c>
      <c r="R1311">
        <v>0</v>
      </c>
      <c r="S1311" t="s">
        <v>10</v>
      </c>
      <c r="T1311" t="s">
        <v>10</v>
      </c>
      <c r="U1311" t="s">
        <v>92</v>
      </c>
      <c r="V1311">
        <v>0</v>
      </c>
      <c r="W1311" t="s">
        <v>4470</v>
      </c>
      <c r="X1311">
        <v>0</v>
      </c>
      <c r="Y1311">
        <v>0</v>
      </c>
      <c r="Z1311">
        <v>0</v>
      </c>
    </row>
    <row r="1312" spans="1:26" x14ac:dyDescent="0.25">
      <c r="A1312" t="s">
        <v>156</v>
      </c>
      <c r="B1312">
        <v>3</v>
      </c>
      <c r="C1312" t="s">
        <v>1497</v>
      </c>
      <c r="D1312" t="s">
        <v>5070</v>
      </c>
      <c r="E1312">
        <v>0</v>
      </c>
      <c r="F1312">
        <v>0</v>
      </c>
      <c r="G1312">
        <v>0</v>
      </c>
      <c r="H1312">
        <v>0</v>
      </c>
      <c r="I1312">
        <v>0</v>
      </c>
      <c r="J1312">
        <v>0</v>
      </c>
      <c r="K1312">
        <v>0</v>
      </c>
      <c r="L1312">
        <v>0</v>
      </c>
      <c r="M1312">
        <v>0</v>
      </c>
      <c r="N1312">
        <v>0</v>
      </c>
      <c r="O1312">
        <v>0</v>
      </c>
      <c r="P1312">
        <v>0</v>
      </c>
      <c r="Q1312">
        <v>0</v>
      </c>
      <c r="R1312">
        <v>0</v>
      </c>
      <c r="S1312" t="s">
        <v>10</v>
      </c>
      <c r="T1312" t="s">
        <v>10</v>
      </c>
      <c r="U1312" t="s">
        <v>92</v>
      </c>
      <c r="V1312">
        <v>0</v>
      </c>
      <c r="W1312" t="s">
        <v>4470</v>
      </c>
      <c r="X1312">
        <v>0</v>
      </c>
      <c r="Y1312">
        <v>0</v>
      </c>
      <c r="Z1312">
        <v>0</v>
      </c>
    </row>
    <row r="1313" spans="1:26" x14ac:dyDescent="0.25">
      <c r="A1313" t="s">
        <v>156</v>
      </c>
      <c r="B1313">
        <v>3</v>
      </c>
      <c r="C1313" t="s">
        <v>1498</v>
      </c>
      <c r="D1313" t="s">
        <v>5070</v>
      </c>
      <c r="E1313">
        <v>0</v>
      </c>
      <c r="F1313">
        <v>0</v>
      </c>
      <c r="G1313">
        <v>0</v>
      </c>
      <c r="H1313">
        <v>0</v>
      </c>
      <c r="I1313">
        <v>0</v>
      </c>
      <c r="J1313">
        <v>0</v>
      </c>
      <c r="K1313">
        <v>0</v>
      </c>
      <c r="L1313">
        <v>0</v>
      </c>
      <c r="M1313">
        <v>0</v>
      </c>
      <c r="N1313">
        <v>0</v>
      </c>
      <c r="O1313">
        <v>0</v>
      </c>
      <c r="P1313">
        <v>0</v>
      </c>
      <c r="Q1313">
        <v>0</v>
      </c>
      <c r="R1313">
        <v>0</v>
      </c>
      <c r="S1313" t="s">
        <v>10</v>
      </c>
      <c r="T1313" t="s">
        <v>10</v>
      </c>
      <c r="U1313" t="s">
        <v>92</v>
      </c>
      <c r="V1313">
        <v>0</v>
      </c>
      <c r="W1313" t="s">
        <v>4470</v>
      </c>
      <c r="X1313">
        <v>0</v>
      </c>
      <c r="Y1313">
        <v>0</v>
      </c>
      <c r="Z1313">
        <v>0</v>
      </c>
    </row>
    <row r="1314" spans="1:26" x14ac:dyDescent="0.25">
      <c r="A1314" t="s">
        <v>156</v>
      </c>
      <c r="B1314">
        <v>3</v>
      </c>
      <c r="C1314" t="s">
        <v>1499</v>
      </c>
      <c r="D1314" t="s">
        <v>5070</v>
      </c>
      <c r="E1314">
        <v>70</v>
      </c>
      <c r="F1314">
        <v>82</v>
      </c>
      <c r="G1314">
        <v>93</v>
      </c>
      <c r="H1314">
        <v>70</v>
      </c>
      <c r="I1314">
        <v>85</v>
      </c>
      <c r="J1314">
        <v>93</v>
      </c>
      <c r="K1314">
        <v>0</v>
      </c>
      <c r="L1314">
        <v>0</v>
      </c>
      <c r="M1314">
        <v>0</v>
      </c>
      <c r="N1314">
        <v>0</v>
      </c>
      <c r="O1314">
        <v>0</v>
      </c>
      <c r="P1314">
        <v>0</v>
      </c>
      <c r="Q1314">
        <v>8.2166666666666668</v>
      </c>
      <c r="R1314">
        <v>10.815762666666668</v>
      </c>
      <c r="S1314" t="s">
        <v>6</v>
      </c>
      <c r="T1314" t="s">
        <v>3</v>
      </c>
      <c r="U1314" t="s">
        <v>70</v>
      </c>
      <c r="V1314">
        <v>20</v>
      </c>
      <c r="W1314" t="s">
        <v>4472</v>
      </c>
      <c r="X1314">
        <v>0.54078813333333342</v>
      </c>
      <c r="Y1314">
        <v>0</v>
      </c>
      <c r="Z1314">
        <v>10.815762666666668</v>
      </c>
    </row>
    <row r="1315" spans="1:26" x14ac:dyDescent="0.25">
      <c r="A1315" t="s">
        <v>156</v>
      </c>
      <c r="B1315">
        <v>3</v>
      </c>
      <c r="C1315" t="s">
        <v>1501</v>
      </c>
      <c r="D1315" t="s">
        <v>5070</v>
      </c>
      <c r="E1315">
        <v>82</v>
      </c>
      <c r="F1315">
        <v>78</v>
      </c>
      <c r="G1315">
        <v>88</v>
      </c>
      <c r="H1315">
        <v>83</v>
      </c>
      <c r="I1315">
        <v>81</v>
      </c>
      <c r="J1315">
        <v>87</v>
      </c>
      <c r="K1315">
        <v>0</v>
      </c>
      <c r="L1315">
        <v>0</v>
      </c>
      <c r="M1315">
        <v>0</v>
      </c>
      <c r="N1315">
        <v>0</v>
      </c>
      <c r="O1315">
        <v>0</v>
      </c>
      <c r="P1315">
        <v>0</v>
      </c>
      <c r="Q1315">
        <v>8.3166666666666664</v>
      </c>
      <c r="R1315">
        <v>10.947394666666668</v>
      </c>
      <c r="S1315" t="s">
        <v>6</v>
      </c>
      <c r="T1315" t="s">
        <v>3</v>
      </c>
      <c r="U1315" t="s">
        <v>70</v>
      </c>
      <c r="V1315">
        <v>20</v>
      </c>
      <c r="W1315" t="s">
        <v>4472</v>
      </c>
      <c r="X1315">
        <v>0.54736973333333339</v>
      </c>
      <c r="Y1315">
        <v>0</v>
      </c>
      <c r="Z1315">
        <v>10.947394666666668</v>
      </c>
    </row>
    <row r="1316" spans="1:26" x14ac:dyDescent="0.25">
      <c r="A1316" t="s">
        <v>156</v>
      </c>
      <c r="B1316">
        <v>3</v>
      </c>
      <c r="C1316" t="s">
        <v>1502</v>
      </c>
      <c r="D1316" t="s">
        <v>5070</v>
      </c>
      <c r="E1316">
        <v>74</v>
      </c>
      <c r="F1316">
        <v>62</v>
      </c>
      <c r="G1316">
        <v>79</v>
      </c>
      <c r="H1316">
        <v>74</v>
      </c>
      <c r="I1316">
        <v>64</v>
      </c>
      <c r="J1316">
        <v>82</v>
      </c>
      <c r="K1316">
        <v>0</v>
      </c>
      <c r="L1316">
        <v>0</v>
      </c>
      <c r="M1316">
        <v>0</v>
      </c>
      <c r="N1316">
        <v>0</v>
      </c>
      <c r="O1316">
        <v>0</v>
      </c>
      <c r="P1316">
        <v>0</v>
      </c>
      <c r="Q1316">
        <v>7.25</v>
      </c>
      <c r="R1316">
        <v>9.5433199999999996</v>
      </c>
      <c r="S1316" t="s">
        <v>6</v>
      </c>
      <c r="T1316" t="s">
        <v>3</v>
      </c>
      <c r="U1316" t="s">
        <v>70</v>
      </c>
      <c r="V1316">
        <v>20</v>
      </c>
      <c r="W1316" t="s">
        <v>4472</v>
      </c>
      <c r="X1316">
        <v>0.47716599999999998</v>
      </c>
      <c r="Y1316">
        <v>0</v>
      </c>
      <c r="Z1316">
        <v>9.5433199999999996</v>
      </c>
    </row>
    <row r="1317" spans="1:26" x14ac:dyDescent="0.25">
      <c r="A1317" t="s">
        <v>156</v>
      </c>
      <c r="B1317">
        <v>3</v>
      </c>
      <c r="C1317" t="s">
        <v>1503</v>
      </c>
      <c r="D1317" t="s">
        <v>5070</v>
      </c>
      <c r="E1317">
        <v>93</v>
      </c>
      <c r="F1317">
        <v>79</v>
      </c>
      <c r="G1317">
        <v>61</v>
      </c>
      <c r="H1317">
        <v>93</v>
      </c>
      <c r="I1317">
        <v>79</v>
      </c>
      <c r="J1317">
        <v>62</v>
      </c>
      <c r="K1317">
        <v>0</v>
      </c>
      <c r="L1317">
        <v>0</v>
      </c>
      <c r="M1317">
        <v>0</v>
      </c>
      <c r="N1317">
        <v>0</v>
      </c>
      <c r="O1317">
        <v>0</v>
      </c>
      <c r="P1317">
        <v>0</v>
      </c>
      <c r="Q1317">
        <v>7.7833333333333332</v>
      </c>
      <c r="R1317">
        <v>10.245357333333333</v>
      </c>
      <c r="S1317" t="s">
        <v>6</v>
      </c>
      <c r="T1317" t="s">
        <v>3</v>
      </c>
      <c r="U1317" t="s">
        <v>70</v>
      </c>
      <c r="V1317">
        <v>20</v>
      </c>
      <c r="W1317" t="s">
        <v>4472</v>
      </c>
      <c r="X1317">
        <v>0.51226786666666668</v>
      </c>
      <c r="Y1317">
        <v>0</v>
      </c>
      <c r="Z1317">
        <v>10.245357333333333</v>
      </c>
    </row>
    <row r="1318" spans="1:26" x14ac:dyDescent="0.25">
      <c r="A1318" t="s">
        <v>156</v>
      </c>
      <c r="B1318">
        <v>3</v>
      </c>
      <c r="C1318" t="s">
        <v>1504</v>
      </c>
      <c r="D1318" t="s">
        <v>5070</v>
      </c>
      <c r="E1318">
        <v>68</v>
      </c>
      <c r="F1318">
        <v>51</v>
      </c>
      <c r="G1318">
        <v>39</v>
      </c>
      <c r="H1318">
        <v>67</v>
      </c>
      <c r="I1318">
        <v>50</v>
      </c>
      <c r="J1318">
        <v>38</v>
      </c>
      <c r="K1318">
        <v>0</v>
      </c>
      <c r="L1318">
        <v>0</v>
      </c>
      <c r="M1318">
        <v>0</v>
      </c>
      <c r="N1318">
        <v>0</v>
      </c>
      <c r="O1318">
        <v>0</v>
      </c>
      <c r="P1318">
        <v>0</v>
      </c>
      <c r="Q1318">
        <v>5.2166666666666668</v>
      </c>
      <c r="R1318">
        <v>6.8668026666666666</v>
      </c>
      <c r="S1318" t="s">
        <v>6</v>
      </c>
      <c r="T1318" t="s">
        <v>3</v>
      </c>
      <c r="U1318" t="s">
        <v>70</v>
      </c>
      <c r="V1318">
        <v>20</v>
      </c>
      <c r="W1318" t="s">
        <v>4472</v>
      </c>
      <c r="X1318">
        <v>0.34334013333333335</v>
      </c>
      <c r="Y1318">
        <v>0</v>
      </c>
      <c r="Z1318">
        <v>6.8668026666666666</v>
      </c>
    </row>
    <row r="1319" spans="1:26" x14ac:dyDescent="0.25">
      <c r="A1319" t="s">
        <v>156</v>
      </c>
      <c r="B1319">
        <v>3</v>
      </c>
      <c r="C1319" t="s">
        <v>1505</v>
      </c>
      <c r="D1319" t="s">
        <v>5070</v>
      </c>
      <c r="E1319">
        <v>77</v>
      </c>
      <c r="F1319">
        <v>70</v>
      </c>
      <c r="G1319">
        <v>92</v>
      </c>
      <c r="H1319">
        <v>81</v>
      </c>
      <c r="I1319">
        <v>71</v>
      </c>
      <c r="J1319">
        <v>92</v>
      </c>
      <c r="K1319">
        <v>0</v>
      </c>
      <c r="L1319">
        <v>0</v>
      </c>
      <c r="M1319">
        <v>0</v>
      </c>
      <c r="N1319">
        <v>0</v>
      </c>
      <c r="O1319">
        <v>0</v>
      </c>
      <c r="P1319">
        <v>0</v>
      </c>
      <c r="Q1319">
        <v>8.0500000000000007</v>
      </c>
      <c r="R1319">
        <v>10.596375999999998</v>
      </c>
      <c r="S1319" t="s">
        <v>6</v>
      </c>
      <c r="T1319" t="s">
        <v>3</v>
      </c>
      <c r="U1319" t="s">
        <v>70</v>
      </c>
      <c r="V1319">
        <v>20</v>
      </c>
      <c r="W1319" t="s">
        <v>4473</v>
      </c>
      <c r="X1319">
        <v>0.52981879999999992</v>
      </c>
      <c r="Y1319">
        <v>0</v>
      </c>
      <c r="Z1319">
        <v>10.596375999999998</v>
      </c>
    </row>
    <row r="1320" spans="1:26" x14ac:dyDescent="0.25">
      <c r="A1320" t="s">
        <v>156</v>
      </c>
      <c r="B1320">
        <v>3</v>
      </c>
      <c r="C1320" t="s">
        <v>1507</v>
      </c>
      <c r="D1320" t="s">
        <v>5070</v>
      </c>
      <c r="E1320">
        <v>77</v>
      </c>
      <c r="F1320">
        <v>82</v>
      </c>
      <c r="G1320">
        <v>92</v>
      </c>
      <c r="H1320">
        <v>81</v>
      </c>
      <c r="I1320">
        <v>83</v>
      </c>
      <c r="J1320">
        <v>94</v>
      </c>
      <c r="K1320">
        <v>0</v>
      </c>
      <c r="L1320">
        <v>0</v>
      </c>
      <c r="M1320">
        <v>0</v>
      </c>
      <c r="N1320">
        <v>0</v>
      </c>
      <c r="O1320">
        <v>0</v>
      </c>
      <c r="P1320">
        <v>0</v>
      </c>
      <c r="Q1320">
        <v>8.4833333333333325</v>
      </c>
      <c r="R1320">
        <v>11.166781333333333</v>
      </c>
      <c r="S1320" t="s">
        <v>6</v>
      </c>
      <c r="T1320" t="s">
        <v>3</v>
      </c>
      <c r="U1320" t="s">
        <v>70</v>
      </c>
      <c r="V1320">
        <v>20</v>
      </c>
      <c r="W1320" t="s">
        <v>4473</v>
      </c>
      <c r="X1320">
        <v>0.55833906666666666</v>
      </c>
      <c r="Y1320">
        <v>0</v>
      </c>
      <c r="Z1320">
        <v>11.166781333333333</v>
      </c>
    </row>
    <row r="1321" spans="1:26" x14ac:dyDescent="0.25">
      <c r="A1321" t="s">
        <v>156</v>
      </c>
      <c r="B1321">
        <v>3</v>
      </c>
      <c r="C1321" t="s">
        <v>1508</v>
      </c>
      <c r="D1321" t="s">
        <v>5070</v>
      </c>
      <c r="E1321">
        <v>91</v>
      </c>
      <c r="F1321">
        <v>69</v>
      </c>
      <c r="G1321">
        <v>90</v>
      </c>
      <c r="H1321">
        <v>68</v>
      </c>
      <c r="I1321">
        <v>72</v>
      </c>
      <c r="J1321">
        <v>93</v>
      </c>
      <c r="K1321">
        <v>0</v>
      </c>
      <c r="L1321">
        <v>0</v>
      </c>
      <c r="M1321">
        <v>0</v>
      </c>
      <c r="N1321">
        <v>0</v>
      </c>
      <c r="O1321">
        <v>0</v>
      </c>
      <c r="P1321">
        <v>0</v>
      </c>
      <c r="Q1321">
        <v>8.0500000000000007</v>
      </c>
      <c r="R1321">
        <v>10.596375999999999</v>
      </c>
      <c r="S1321" t="s">
        <v>6</v>
      </c>
      <c r="T1321" t="s">
        <v>3</v>
      </c>
      <c r="U1321" t="s">
        <v>70</v>
      </c>
      <c r="V1321">
        <v>20</v>
      </c>
      <c r="W1321" t="s">
        <v>4473</v>
      </c>
      <c r="X1321">
        <v>0.52981879999999992</v>
      </c>
      <c r="Y1321">
        <v>0</v>
      </c>
      <c r="Z1321">
        <v>10.596375999999999</v>
      </c>
    </row>
    <row r="1322" spans="1:26" x14ac:dyDescent="0.25">
      <c r="A1322" t="s">
        <v>156</v>
      </c>
      <c r="B1322">
        <v>3</v>
      </c>
      <c r="C1322" t="s">
        <v>1509</v>
      </c>
      <c r="D1322" t="s">
        <v>5070</v>
      </c>
      <c r="E1322">
        <v>84</v>
      </c>
      <c r="F1322">
        <v>90</v>
      </c>
      <c r="G1322">
        <v>100</v>
      </c>
      <c r="H1322">
        <v>72</v>
      </c>
      <c r="I1322">
        <v>90</v>
      </c>
      <c r="J1322">
        <v>83</v>
      </c>
      <c r="K1322">
        <v>0</v>
      </c>
      <c r="L1322">
        <v>0</v>
      </c>
      <c r="M1322">
        <v>0</v>
      </c>
      <c r="N1322">
        <v>0</v>
      </c>
      <c r="O1322">
        <v>0</v>
      </c>
      <c r="P1322">
        <v>0</v>
      </c>
      <c r="Q1322">
        <v>8.65</v>
      </c>
      <c r="R1322">
        <v>11.386168</v>
      </c>
      <c r="S1322" t="s">
        <v>6</v>
      </c>
      <c r="T1322" t="s">
        <v>3</v>
      </c>
      <c r="U1322" t="s">
        <v>70</v>
      </c>
      <c r="V1322">
        <v>20</v>
      </c>
      <c r="W1322" t="s">
        <v>4473</v>
      </c>
      <c r="X1322">
        <v>0.56930839999999994</v>
      </c>
      <c r="Y1322">
        <v>0</v>
      </c>
      <c r="Z1322">
        <v>11.386168</v>
      </c>
    </row>
    <row r="1323" spans="1:26" x14ac:dyDescent="0.25">
      <c r="A1323" t="s">
        <v>156</v>
      </c>
      <c r="B1323">
        <v>3</v>
      </c>
      <c r="C1323" t="s">
        <v>1510</v>
      </c>
      <c r="D1323" t="s">
        <v>5070</v>
      </c>
      <c r="E1323">
        <v>0</v>
      </c>
      <c r="F1323">
        <v>0</v>
      </c>
      <c r="G1323">
        <v>0</v>
      </c>
      <c r="H1323">
        <v>0</v>
      </c>
      <c r="I1323">
        <v>0</v>
      </c>
      <c r="J1323">
        <v>0</v>
      </c>
      <c r="K1323">
        <v>0</v>
      </c>
      <c r="L1323">
        <v>0</v>
      </c>
      <c r="M1323">
        <v>0</v>
      </c>
      <c r="N1323">
        <v>0</v>
      </c>
      <c r="O1323">
        <v>0</v>
      </c>
      <c r="P1323">
        <v>0</v>
      </c>
      <c r="Q1323">
        <v>0</v>
      </c>
      <c r="R1323">
        <v>0</v>
      </c>
      <c r="S1323" t="s">
        <v>6</v>
      </c>
      <c r="T1323" t="s">
        <v>105</v>
      </c>
      <c r="U1323" t="s">
        <v>70</v>
      </c>
      <c r="V1323">
        <v>15</v>
      </c>
      <c r="W1323" t="s">
        <v>4473</v>
      </c>
      <c r="X1323">
        <v>0</v>
      </c>
      <c r="Y1323">
        <v>0</v>
      </c>
      <c r="Z1323">
        <v>0</v>
      </c>
    </row>
    <row r="1324" spans="1:26" x14ac:dyDescent="0.25">
      <c r="A1324" t="s">
        <v>156</v>
      </c>
      <c r="B1324">
        <v>3</v>
      </c>
      <c r="C1324" t="s">
        <v>1511</v>
      </c>
      <c r="D1324" t="s">
        <v>5070</v>
      </c>
      <c r="E1324">
        <v>0</v>
      </c>
      <c r="F1324">
        <v>10</v>
      </c>
      <c r="G1324">
        <v>24</v>
      </c>
      <c r="H1324">
        <v>0</v>
      </c>
      <c r="I1324">
        <v>10</v>
      </c>
      <c r="J1324">
        <v>30</v>
      </c>
      <c r="K1324">
        <v>0</v>
      </c>
      <c r="L1324">
        <v>0</v>
      </c>
      <c r="M1324">
        <v>0</v>
      </c>
      <c r="N1324">
        <v>0</v>
      </c>
      <c r="O1324">
        <v>0</v>
      </c>
      <c r="P1324">
        <v>0</v>
      </c>
      <c r="Q1324">
        <v>1.85</v>
      </c>
      <c r="R1324">
        <v>2.4351919999999998</v>
      </c>
      <c r="S1324" t="s">
        <v>6</v>
      </c>
      <c r="T1324" t="s">
        <v>5</v>
      </c>
      <c r="U1324" t="s">
        <v>70</v>
      </c>
      <c r="V1324">
        <v>15</v>
      </c>
      <c r="W1324" t="s">
        <v>4473</v>
      </c>
      <c r="X1324">
        <v>0.16234613333333331</v>
      </c>
      <c r="Y1324">
        <v>0</v>
      </c>
      <c r="Z1324">
        <v>2.4351919999999998</v>
      </c>
    </row>
    <row r="1325" spans="1:26" x14ac:dyDescent="0.25">
      <c r="A1325" t="s">
        <v>156</v>
      </c>
      <c r="B1325">
        <v>3</v>
      </c>
      <c r="C1325" t="s">
        <v>1512</v>
      </c>
      <c r="D1325" t="s">
        <v>5070</v>
      </c>
      <c r="E1325">
        <v>66</v>
      </c>
      <c r="F1325">
        <v>74</v>
      </c>
      <c r="G1325">
        <v>50</v>
      </c>
      <c r="H1325">
        <v>65</v>
      </c>
      <c r="I1325">
        <v>79</v>
      </c>
      <c r="J1325">
        <v>59</v>
      </c>
      <c r="K1325">
        <v>0</v>
      </c>
      <c r="L1325">
        <v>0</v>
      </c>
      <c r="M1325">
        <v>0</v>
      </c>
      <c r="N1325">
        <v>0</v>
      </c>
      <c r="O1325">
        <v>0</v>
      </c>
      <c r="P1325">
        <v>0</v>
      </c>
      <c r="Q1325">
        <v>6.55</v>
      </c>
      <c r="R1325">
        <v>8.6218960000000013</v>
      </c>
      <c r="S1325" t="s">
        <v>6</v>
      </c>
      <c r="T1325" t="s">
        <v>105</v>
      </c>
      <c r="U1325" t="s">
        <v>70</v>
      </c>
      <c r="V1325">
        <v>15</v>
      </c>
      <c r="W1325" t="s">
        <v>4473</v>
      </c>
      <c r="X1325">
        <v>0.57479306666666674</v>
      </c>
      <c r="Y1325">
        <v>0</v>
      </c>
      <c r="Z1325">
        <v>8.6218960000000013</v>
      </c>
    </row>
    <row r="1326" spans="1:26" x14ac:dyDescent="0.25">
      <c r="A1326" t="s">
        <v>156</v>
      </c>
      <c r="B1326">
        <v>3</v>
      </c>
      <c r="C1326" t="s">
        <v>1514</v>
      </c>
      <c r="D1326" t="s">
        <v>5070</v>
      </c>
      <c r="E1326">
        <v>0</v>
      </c>
      <c r="F1326">
        <v>0</v>
      </c>
      <c r="G1326">
        <v>12</v>
      </c>
      <c r="H1326">
        <v>0</v>
      </c>
      <c r="I1326">
        <v>0</v>
      </c>
      <c r="J1326">
        <v>11</v>
      </c>
      <c r="K1326">
        <v>0</v>
      </c>
      <c r="L1326">
        <v>0</v>
      </c>
      <c r="M1326">
        <v>0</v>
      </c>
      <c r="N1326">
        <v>0</v>
      </c>
      <c r="O1326">
        <v>0</v>
      </c>
      <c r="P1326">
        <v>0</v>
      </c>
      <c r="Q1326">
        <v>1.1499999999999999</v>
      </c>
      <c r="R1326">
        <v>1.513768</v>
      </c>
      <c r="S1326" t="s">
        <v>10</v>
      </c>
      <c r="T1326" t="s">
        <v>10</v>
      </c>
      <c r="U1326" t="s">
        <v>92</v>
      </c>
      <c r="V1326">
        <v>0</v>
      </c>
      <c r="W1326" t="s">
        <v>4473</v>
      </c>
      <c r="X1326">
        <v>0</v>
      </c>
      <c r="Y1326">
        <v>0</v>
      </c>
      <c r="Z1326">
        <v>1.513768</v>
      </c>
    </row>
    <row r="1327" spans="1:26" x14ac:dyDescent="0.25">
      <c r="A1327" t="s">
        <v>156</v>
      </c>
      <c r="B1327">
        <v>3</v>
      </c>
      <c r="C1327" t="s">
        <v>1515</v>
      </c>
      <c r="D1327" t="s">
        <v>5070</v>
      </c>
      <c r="E1327">
        <v>0</v>
      </c>
      <c r="F1327">
        <v>0</v>
      </c>
      <c r="G1327">
        <v>10</v>
      </c>
      <c r="H1327">
        <v>0</v>
      </c>
      <c r="I1327">
        <v>0</v>
      </c>
      <c r="J1327">
        <v>10</v>
      </c>
      <c r="K1327">
        <v>0</v>
      </c>
      <c r="L1327">
        <v>0</v>
      </c>
      <c r="M1327">
        <v>0</v>
      </c>
      <c r="N1327">
        <v>0</v>
      </c>
      <c r="O1327">
        <v>0</v>
      </c>
      <c r="P1327">
        <v>0</v>
      </c>
      <c r="Q1327">
        <v>1</v>
      </c>
      <c r="R1327">
        <v>1.3163199999999999</v>
      </c>
      <c r="S1327" t="s">
        <v>10</v>
      </c>
      <c r="T1327" t="s">
        <v>10</v>
      </c>
      <c r="U1327" t="s">
        <v>92</v>
      </c>
      <c r="V1327">
        <v>0</v>
      </c>
      <c r="W1327" t="s">
        <v>4473</v>
      </c>
      <c r="X1327">
        <v>0</v>
      </c>
      <c r="Y1327">
        <v>0</v>
      </c>
      <c r="Z1327">
        <v>1.3163199999999999</v>
      </c>
    </row>
    <row r="1328" spans="1:26" x14ac:dyDescent="0.25">
      <c r="A1328" t="s">
        <v>156</v>
      </c>
      <c r="B1328">
        <v>3</v>
      </c>
      <c r="C1328" t="s">
        <v>1516</v>
      </c>
      <c r="D1328" t="s">
        <v>5070</v>
      </c>
      <c r="E1328">
        <v>0</v>
      </c>
      <c r="F1328">
        <v>0</v>
      </c>
      <c r="G1328">
        <v>10</v>
      </c>
      <c r="H1328">
        <v>0</v>
      </c>
      <c r="I1328">
        <v>0</v>
      </c>
      <c r="J1328">
        <v>10</v>
      </c>
      <c r="K1328">
        <v>0</v>
      </c>
      <c r="L1328">
        <v>0</v>
      </c>
      <c r="M1328">
        <v>0</v>
      </c>
      <c r="N1328">
        <v>0</v>
      </c>
      <c r="O1328">
        <v>0</v>
      </c>
      <c r="P1328">
        <v>0</v>
      </c>
      <c r="Q1328">
        <v>1</v>
      </c>
      <c r="R1328">
        <v>1.3163199999999999</v>
      </c>
      <c r="S1328" t="s">
        <v>10</v>
      </c>
      <c r="T1328" t="s">
        <v>10</v>
      </c>
      <c r="U1328" t="s">
        <v>92</v>
      </c>
      <c r="V1328">
        <v>0</v>
      </c>
      <c r="W1328" t="s">
        <v>4473</v>
      </c>
      <c r="X1328">
        <v>0</v>
      </c>
      <c r="Y1328">
        <v>0</v>
      </c>
      <c r="Z1328">
        <v>1.3163199999999999</v>
      </c>
    </row>
    <row r="1329" spans="1:26" x14ac:dyDescent="0.25">
      <c r="A1329" t="s">
        <v>156</v>
      </c>
      <c r="B1329">
        <v>3</v>
      </c>
      <c r="C1329" t="s">
        <v>1517</v>
      </c>
      <c r="D1329" t="s">
        <v>5070</v>
      </c>
      <c r="E1329">
        <v>37</v>
      </c>
      <c r="F1329">
        <v>38</v>
      </c>
      <c r="G1329">
        <v>34</v>
      </c>
      <c r="H1329">
        <v>37</v>
      </c>
      <c r="I1329">
        <v>38</v>
      </c>
      <c r="J1329">
        <v>34</v>
      </c>
      <c r="K1329">
        <v>0</v>
      </c>
      <c r="L1329">
        <v>0</v>
      </c>
      <c r="M1329">
        <v>0</v>
      </c>
      <c r="N1329">
        <v>0</v>
      </c>
      <c r="O1329">
        <v>0</v>
      </c>
      <c r="P1329">
        <v>0</v>
      </c>
      <c r="Q1329">
        <v>3.6333333333333337</v>
      </c>
      <c r="R1329">
        <v>4.7826293333333334</v>
      </c>
      <c r="S1329" t="s">
        <v>6</v>
      </c>
      <c r="T1329" t="s">
        <v>1518</v>
      </c>
      <c r="U1329" t="s">
        <v>70</v>
      </c>
      <c r="V1329">
        <v>20</v>
      </c>
      <c r="W1329" t="s">
        <v>4473</v>
      </c>
      <c r="X1329">
        <v>0.23913146666666668</v>
      </c>
      <c r="Y1329">
        <v>0</v>
      </c>
      <c r="Z1329">
        <v>4.7826293333333334</v>
      </c>
    </row>
    <row r="1330" spans="1:26" x14ac:dyDescent="0.25">
      <c r="A1330" t="s">
        <v>156</v>
      </c>
      <c r="B1330">
        <v>3</v>
      </c>
      <c r="C1330" t="s">
        <v>1519</v>
      </c>
      <c r="D1330" t="s">
        <v>5070</v>
      </c>
      <c r="E1330">
        <v>97</v>
      </c>
      <c r="F1330">
        <v>60</v>
      </c>
      <c r="G1330">
        <v>120</v>
      </c>
      <c r="H1330">
        <v>100</v>
      </c>
      <c r="I1330">
        <v>61</v>
      </c>
      <c r="J1330">
        <v>120</v>
      </c>
      <c r="K1330">
        <v>0</v>
      </c>
      <c r="L1330">
        <v>0</v>
      </c>
      <c r="M1330">
        <v>0</v>
      </c>
      <c r="N1330">
        <v>0</v>
      </c>
      <c r="O1330">
        <v>0</v>
      </c>
      <c r="P1330">
        <v>0</v>
      </c>
      <c r="Q1330">
        <v>9.3000000000000007</v>
      </c>
      <c r="R1330">
        <v>12.241775999999998</v>
      </c>
      <c r="S1330" t="s">
        <v>6</v>
      </c>
      <c r="T1330" t="s">
        <v>3</v>
      </c>
      <c r="U1330" t="s">
        <v>70</v>
      </c>
      <c r="V1330">
        <v>20</v>
      </c>
      <c r="W1330" t="s">
        <v>4976</v>
      </c>
      <c r="X1330">
        <v>0.61208879999999988</v>
      </c>
      <c r="Y1330">
        <v>0</v>
      </c>
      <c r="Z1330">
        <v>12.241775999999998</v>
      </c>
    </row>
    <row r="1331" spans="1:26" x14ac:dyDescent="0.25">
      <c r="A1331" t="s">
        <v>156</v>
      </c>
      <c r="B1331">
        <v>3</v>
      </c>
      <c r="C1331" t="s">
        <v>1520</v>
      </c>
      <c r="D1331" t="s">
        <v>5070</v>
      </c>
      <c r="E1331">
        <v>90</v>
      </c>
      <c r="F1331">
        <v>87</v>
      </c>
      <c r="G1331">
        <v>94</v>
      </c>
      <c r="H1331">
        <v>92</v>
      </c>
      <c r="I1331">
        <v>86</v>
      </c>
      <c r="J1331">
        <v>94</v>
      </c>
      <c r="K1331">
        <v>0</v>
      </c>
      <c r="L1331">
        <v>0</v>
      </c>
      <c r="M1331">
        <v>0</v>
      </c>
      <c r="N1331">
        <v>0</v>
      </c>
      <c r="O1331">
        <v>0</v>
      </c>
      <c r="P1331">
        <v>0</v>
      </c>
      <c r="Q1331">
        <v>9.0500000000000007</v>
      </c>
      <c r="R1331">
        <v>11.912696</v>
      </c>
      <c r="S1331" t="s">
        <v>6</v>
      </c>
      <c r="T1331" t="s">
        <v>3</v>
      </c>
      <c r="U1331" t="s">
        <v>70</v>
      </c>
      <c r="V1331">
        <v>20</v>
      </c>
      <c r="W1331" t="s">
        <v>4976</v>
      </c>
      <c r="X1331">
        <v>0.59563480000000002</v>
      </c>
      <c r="Y1331">
        <v>0</v>
      </c>
      <c r="Z1331">
        <v>11.912696</v>
      </c>
    </row>
    <row r="1332" spans="1:26" x14ac:dyDescent="0.25">
      <c r="A1332" t="s">
        <v>156</v>
      </c>
      <c r="B1332">
        <v>3</v>
      </c>
      <c r="C1332" t="s">
        <v>1521</v>
      </c>
      <c r="D1332" t="s">
        <v>5070</v>
      </c>
      <c r="E1332">
        <v>96</v>
      </c>
      <c r="F1332">
        <v>110</v>
      </c>
      <c r="G1332">
        <v>110</v>
      </c>
      <c r="H1332">
        <v>100</v>
      </c>
      <c r="I1332">
        <v>110</v>
      </c>
      <c r="J1332">
        <v>120</v>
      </c>
      <c r="K1332">
        <v>0</v>
      </c>
      <c r="L1332">
        <v>0</v>
      </c>
      <c r="M1332">
        <v>0</v>
      </c>
      <c r="N1332">
        <v>0</v>
      </c>
      <c r="O1332">
        <v>0</v>
      </c>
      <c r="P1332">
        <v>0</v>
      </c>
      <c r="Q1332">
        <v>10.766666666666667</v>
      </c>
      <c r="R1332">
        <v>14.172378666666667</v>
      </c>
      <c r="S1332" t="s">
        <v>6</v>
      </c>
      <c r="T1332" t="s">
        <v>3</v>
      </c>
      <c r="U1332" t="s">
        <v>70</v>
      </c>
      <c r="V1332">
        <v>20</v>
      </c>
      <c r="W1332" t="s">
        <v>4976</v>
      </c>
      <c r="X1332">
        <v>0.70861893333333337</v>
      </c>
      <c r="Y1332">
        <v>0</v>
      </c>
      <c r="Z1332">
        <v>14.172378666666669</v>
      </c>
    </row>
    <row r="1333" spans="1:26" x14ac:dyDescent="0.25">
      <c r="A1333" t="s">
        <v>156</v>
      </c>
      <c r="B1333">
        <v>3</v>
      </c>
      <c r="C1333" t="s">
        <v>1522</v>
      </c>
      <c r="D1333" t="s">
        <v>5070</v>
      </c>
      <c r="E1333">
        <v>130</v>
      </c>
      <c r="F1333">
        <v>110</v>
      </c>
      <c r="G1333">
        <v>130</v>
      </c>
      <c r="H1333">
        <v>130</v>
      </c>
      <c r="I1333">
        <v>110</v>
      </c>
      <c r="J1333">
        <v>130</v>
      </c>
      <c r="K1333">
        <v>0</v>
      </c>
      <c r="L1333">
        <v>0</v>
      </c>
      <c r="M1333">
        <v>0</v>
      </c>
      <c r="N1333">
        <v>0</v>
      </c>
      <c r="O1333">
        <v>0</v>
      </c>
      <c r="P1333">
        <v>0</v>
      </c>
      <c r="Q1333">
        <v>12.333333333333332</v>
      </c>
      <c r="R1333">
        <v>16.234613333333332</v>
      </c>
      <c r="S1333" t="s">
        <v>6</v>
      </c>
      <c r="T1333" t="s">
        <v>3</v>
      </c>
      <c r="U1333" t="s">
        <v>70</v>
      </c>
      <c r="V1333">
        <v>20</v>
      </c>
      <c r="W1333" t="s">
        <v>4976</v>
      </c>
      <c r="X1333">
        <v>0.8117306666666666</v>
      </c>
      <c r="Y1333">
        <v>0</v>
      </c>
      <c r="Z1333">
        <v>16.234613333333332</v>
      </c>
    </row>
    <row r="1334" spans="1:26" x14ac:dyDescent="0.25">
      <c r="A1334" t="s">
        <v>156</v>
      </c>
      <c r="B1334">
        <v>3</v>
      </c>
      <c r="C1334" t="s">
        <v>1523</v>
      </c>
      <c r="D1334" t="s">
        <v>5070</v>
      </c>
      <c r="E1334">
        <v>0</v>
      </c>
      <c r="F1334">
        <v>0</v>
      </c>
      <c r="G1334">
        <v>0</v>
      </c>
      <c r="H1334">
        <v>0</v>
      </c>
      <c r="I1334">
        <v>0</v>
      </c>
      <c r="J1334">
        <v>0</v>
      </c>
      <c r="K1334">
        <v>0</v>
      </c>
      <c r="L1334">
        <v>0</v>
      </c>
      <c r="M1334">
        <v>0</v>
      </c>
      <c r="N1334">
        <v>0</v>
      </c>
      <c r="O1334">
        <v>0</v>
      </c>
      <c r="P1334">
        <v>0</v>
      </c>
      <c r="Q1334">
        <v>0</v>
      </c>
      <c r="R1334">
        <v>0</v>
      </c>
      <c r="S1334" t="s">
        <v>6</v>
      </c>
      <c r="T1334" t="s">
        <v>3</v>
      </c>
      <c r="U1334" t="s">
        <v>100</v>
      </c>
      <c r="V1334">
        <v>20</v>
      </c>
      <c r="W1334" t="s">
        <v>4976</v>
      </c>
      <c r="X1334">
        <v>0</v>
      </c>
      <c r="Y1334">
        <v>0</v>
      </c>
      <c r="Z1334">
        <v>0</v>
      </c>
    </row>
    <row r="1335" spans="1:26" x14ac:dyDescent="0.25">
      <c r="A1335" t="s">
        <v>156</v>
      </c>
      <c r="B1335">
        <v>3</v>
      </c>
      <c r="C1335" t="s">
        <v>1524</v>
      </c>
      <c r="D1335" t="s">
        <v>5070</v>
      </c>
      <c r="E1335">
        <v>70</v>
      </c>
      <c r="F1335">
        <v>120</v>
      </c>
      <c r="G1335">
        <v>130</v>
      </c>
      <c r="H1335">
        <v>70</v>
      </c>
      <c r="I1335">
        <v>110</v>
      </c>
      <c r="J1335">
        <v>130</v>
      </c>
      <c r="K1335">
        <v>0</v>
      </c>
      <c r="L1335">
        <v>0</v>
      </c>
      <c r="M1335">
        <v>0</v>
      </c>
      <c r="N1335">
        <v>0</v>
      </c>
      <c r="O1335">
        <v>0</v>
      </c>
      <c r="P1335">
        <v>0</v>
      </c>
      <c r="Q1335">
        <v>10.5</v>
      </c>
      <c r="R1335">
        <v>13.821359999999999</v>
      </c>
      <c r="S1335" t="s">
        <v>3794</v>
      </c>
      <c r="T1335" t="s">
        <v>3</v>
      </c>
      <c r="U1335" t="s">
        <v>70</v>
      </c>
      <c r="V1335">
        <v>20</v>
      </c>
      <c r="W1335" t="s">
        <v>4976</v>
      </c>
      <c r="X1335">
        <v>0.6910679999999999</v>
      </c>
      <c r="Y1335">
        <v>0</v>
      </c>
      <c r="Z1335">
        <v>13.82136</v>
      </c>
    </row>
    <row r="1336" spans="1:26" x14ac:dyDescent="0.25">
      <c r="A1336" t="s">
        <v>156</v>
      </c>
      <c r="B1336">
        <v>3</v>
      </c>
      <c r="C1336" t="s">
        <v>1525</v>
      </c>
      <c r="D1336" t="s">
        <v>5070</v>
      </c>
      <c r="E1336">
        <v>120</v>
      </c>
      <c r="F1336">
        <v>110</v>
      </c>
      <c r="G1336">
        <v>140</v>
      </c>
      <c r="H1336">
        <v>120</v>
      </c>
      <c r="I1336">
        <v>110</v>
      </c>
      <c r="J1336">
        <v>140</v>
      </c>
      <c r="K1336">
        <v>0</v>
      </c>
      <c r="L1336">
        <v>0</v>
      </c>
      <c r="M1336">
        <v>0</v>
      </c>
      <c r="N1336">
        <v>0</v>
      </c>
      <c r="O1336">
        <v>0</v>
      </c>
      <c r="P1336">
        <v>0</v>
      </c>
      <c r="Q1336">
        <v>12.333333333333332</v>
      </c>
      <c r="R1336">
        <v>16.234613333333332</v>
      </c>
      <c r="S1336" t="s">
        <v>3794</v>
      </c>
      <c r="T1336" t="s">
        <v>3</v>
      </c>
      <c r="U1336" t="s">
        <v>70</v>
      </c>
      <c r="V1336">
        <v>20</v>
      </c>
      <c r="W1336" t="s">
        <v>4976</v>
      </c>
      <c r="X1336">
        <v>0.8117306666666666</v>
      </c>
      <c r="Y1336">
        <v>0</v>
      </c>
      <c r="Z1336">
        <v>16.234613333333332</v>
      </c>
    </row>
    <row r="1337" spans="1:26" x14ac:dyDescent="0.25">
      <c r="A1337" t="s">
        <v>156</v>
      </c>
      <c r="B1337">
        <v>3</v>
      </c>
      <c r="C1337" t="s">
        <v>1526</v>
      </c>
      <c r="D1337" t="s">
        <v>5070</v>
      </c>
      <c r="E1337">
        <v>0</v>
      </c>
      <c r="F1337">
        <v>0</v>
      </c>
      <c r="G1337">
        <v>0</v>
      </c>
      <c r="H1337">
        <v>0</v>
      </c>
      <c r="I1337">
        <v>0</v>
      </c>
      <c r="J1337">
        <v>0</v>
      </c>
      <c r="K1337">
        <v>0</v>
      </c>
      <c r="L1337">
        <v>0</v>
      </c>
      <c r="M1337">
        <v>0</v>
      </c>
      <c r="N1337">
        <v>0</v>
      </c>
      <c r="O1337">
        <v>0</v>
      </c>
      <c r="P1337">
        <v>0</v>
      </c>
      <c r="Q1337">
        <v>0</v>
      </c>
      <c r="R1337">
        <v>0</v>
      </c>
      <c r="S1337" t="s">
        <v>10</v>
      </c>
      <c r="T1337" t="s">
        <v>10</v>
      </c>
      <c r="U1337" t="s">
        <v>92</v>
      </c>
      <c r="V1337">
        <v>0</v>
      </c>
      <c r="W1337" t="s">
        <v>4976</v>
      </c>
      <c r="X1337">
        <v>0</v>
      </c>
      <c r="Y1337">
        <v>0</v>
      </c>
      <c r="Z1337">
        <v>0</v>
      </c>
    </row>
    <row r="1338" spans="1:26" x14ac:dyDescent="0.25">
      <c r="A1338" t="s">
        <v>156</v>
      </c>
      <c r="B1338">
        <v>3</v>
      </c>
      <c r="C1338" t="s">
        <v>1527</v>
      </c>
      <c r="D1338" t="s">
        <v>5070</v>
      </c>
      <c r="E1338">
        <v>0</v>
      </c>
      <c r="F1338">
        <v>0</v>
      </c>
      <c r="G1338">
        <v>0</v>
      </c>
      <c r="H1338">
        <v>0</v>
      </c>
      <c r="I1338">
        <v>0</v>
      </c>
      <c r="J1338">
        <v>0</v>
      </c>
      <c r="K1338">
        <v>0</v>
      </c>
      <c r="L1338">
        <v>0</v>
      </c>
      <c r="M1338">
        <v>0</v>
      </c>
      <c r="N1338">
        <v>0</v>
      </c>
      <c r="O1338">
        <v>0</v>
      </c>
      <c r="P1338">
        <v>0</v>
      </c>
      <c r="Q1338">
        <v>0</v>
      </c>
      <c r="R1338">
        <v>0</v>
      </c>
      <c r="S1338" t="s">
        <v>10</v>
      </c>
      <c r="T1338" t="s">
        <v>10</v>
      </c>
      <c r="U1338" t="s">
        <v>92</v>
      </c>
      <c r="V1338">
        <v>0</v>
      </c>
      <c r="W1338" t="s">
        <v>4976</v>
      </c>
      <c r="X1338">
        <v>0</v>
      </c>
      <c r="Y1338">
        <v>0</v>
      </c>
      <c r="Z1338">
        <v>0</v>
      </c>
    </row>
    <row r="1339" spans="1:26" x14ac:dyDescent="0.25">
      <c r="A1339" t="s">
        <v>156</v>
      </c>
      <c r="B1339">
        <v>3</v>
      </c>
      <c r="C1339" t="s">
        <v>1528</v>
      </c>
      <c r="D1339" t="s">
        <v>5070</v>
      </c>
      <c r="E1339">
        <v>0</v>
      </c>
      <c r="F1339">
        <v>0</v>
      </c>
      <c r="G1339">
        <v>0</v>
      </c>
      <c r="H1339">
        <v>0</v>
      </c>
      <c r="I1339">
        <v>0</v>
      </c>
      <c r="J1339">
        <v>0</v>
      </c>
      <c r="K1339">
        <v>0</v>
      </c>
      <c r="L1339">
        <v>0</v>
      </c>
      <c r="M1339">
        <v>0</v>
      </c>
      <c r="N1339">
        <v>0</v>
      </c>
      <c r="O1339">
        <v>0</v>
      </c>
      <c r="P1339">
        <v>0</v>
      </c>
      <c r="Q1339">
        <v>0</v>
      </c>
      <c r="R1339">
        <v>0</v>
      </c>
      <c r="S1339" t="s">
        <v>10</v>
      </c>
      <c r="T1339" t="s">
        <v>10</v>
      </c>
      <c r="U1339" t="s">
        <v>92</v>
      </c>
      <c r="V1339">
        <v>0</v>
      </c>
      <c r="W1339" t="s">
        <v>4976</v>
      </c>
      <c r="X1339">
        <v>0</v>
      </c>
      <c r="Y1339">
        <v>0</v>
      </c>
      <c r="Z1339">
        <v>0</v>
      </c>
    </row>
    <row r="1340" spans="1:26" x14ac:dyDescent="0.25">
      <c r="A1340" t="s">
        <v>156</v>
      </c>
      <c r="B1340">
        <v>3</v>
      </c>
      <c r="C1340" t="s">
        <v>1529</v>
      </c>
      <c r="D1340" t="s">
        <v>5070</v>
      </c>
      <c r="E1340">
        <v>0</v>
      </c>
      <c r="F1340">
        <v>0</v>
      </c>
      <c r="G1340">
        <v>0</v>
      </c>
      <c r="H1340">
        <v>0</v>
      </c>
      <c r="I1340">
        <v>0</v>
      </c>
      <c r="J1340">
        <v>0</v>
      </c>
      <c r="K1340">
        <v>0</v>
      </c>
      <c r="L1340">
        <v>0</v>
      </c>
      <c r="M1340">
        <v>0</v>
      </c>
      <c r="N1340">
        <v>0</v>
      </c>
      <c r="O1340">
        <v>0</v>
      </c>
      <c r="P1340">
        <v>0</v>
      </c>
      <c r="Q1340">
        <v>0</v>
      </c>
      <c r="R1340">
        <v>0</v>
      </c>
      <c r="S1340" t="s">
        <v>10</v>
      </c>
      <c r="T1340" t="s">
        <v>10</v>
      </c>
      <c r="U1340" t="s">
        <v>92</v>
      </c>
      <c r="V1340">
        <v>0</v>
      </c>
      <c r="W1340" t="s">
        <v>4976</v>
      </c>
      <c r="X1340">
        <v>0</v>
      </c>
      <c r="Y1340">
        <v>0</v>
      </c>
      <c r="Z1340">
        <v>0</v>
      </c>
    </row>
    <row r="1341" spans="1:26" x14ac:dyDescent="0.25">
      <c r="A1341" t="s">
        <v>156</v>
      </c>
      <c r="B1341">
        <v>3</v>
      </c>
      <c r="C1341" t="s">
        <v>1530</v>
      </c>
      <c r="D1341" t="s">
        <v>5070</v>
      </c>
      <c r="E1341">
        <v>10</v>
      </c>
      <c r="F1341">
        <v>33</v>
      </c>
      <c r="G1341">
        <v>45</v>
      </c>
      <c r="H1341">
        <v>10</v>
      </c>
      <c r="I1341">
        <v>31</v>
      </c>
      <c r="J1341">
        <v>45</v>
      </c>
      <c r="K1341">
        <v>0</v>
      </c>
      <c r="L1341">
        <v>0</v>
      </c>
      <c r="M1341">
        <v>0</v>
      </c>
      <c r="N1341">
        <v>0</v>
      </c>
      <c r="O1341">
        <v>0</v>
      </c>
      <c r="P1341">
        <v>0</v>
      </c>
      <c r="Q1341">
        <v>2.9</v>
      </c>
      <c r="R1341">
        <v>3.8173279999999998</v>
      </c>
      <c r="S1341" t="s">
        <v>6</v>
      </c>
      <c r="T1341" t="s">
        <v>5</v>
      </c>
      <c r="U1341" t="s">
        <v>70</v>
      </c>
      <c r="V1341">
        <v>9</v>
      </c>
      <c r="W1341" t="s">
        <v>4474</v>
      </c>
      <c r="X1341">
        <v>0.42414755555555556</v>
      </c>
      <c r="Y1341">
        <v>0</v>
      </c>
      <c r="Z1341">
        <v>3.8173279999999998</v>
      </c>
    </row>
    <row r="1342" spans="1:26" x14ac:dyDescent="0.25">
      <c r="A1342" t="s">
        <v>156</v>
      </c>
      <c r="B1342">
        <v>3</v>
      </c>
      <c r="C1342" t="s">
        <v>1531</v>
      </c>
      <c r="D1342" t="s">
        <v>5070</v>
      </c>
      <c r="E1342">
        <v>10</v>
      </c>
      <c r="F1342">
        <v>0</v>
      </c>
      <c r="G1342">
        <v>10</v>
      </c>
      <c r="H1342">
        <v>10</v>
      </c>
      <c r="I1342">
        <v>0</v>
      </c>
      <c r="J1342">
        <v>10</v>
      </c>
      <c r="K1342">
        <v>0</v>
      </c>
      <c r="L1342">
        <v>0</v>
      </c>
      <c r="M1342">
        <v>0</v>
      </c>
      <c r="N1342">
        <v>0</v>
      </c>
      <c r="O1342">
        <v>0</v>
      </c>
      <c r="P1342">
        <v>0</v>
      </c>
      <c r="Q1342">
        <v>1</v>
      </c>
      <c r="R1342">
        <v>1.3163199999999999</v>
      </c>
      <c r="S1342" t="s">
        <v>6</v>
      </c>
      <c r="T1342" t="s">
        <v>5</v>
      </c>
      <c r="U1342" t="s">
        <v>70</v>
      </c>
      <c r="V1342">
        <v>6</v>
      </c>
      <c r="W1342" t="s">
        <v>4474</v>
      </c>
      <c r="X1342">
        <v>0.21938666666666665</v>
      </c>
      <c r="Y1342">
        <v>0</v>
      </c>
      <c r="Z1342">
        <v>1.3163199999999999</v>
      </c>
    </row>
    <row r="1343" spans="1:26" x14ac:dyDescent="0.25">
      <c r="A1343" t="s">
        <v>156</v>
      </c>
      <c r="B1343">
        <v>3</v>
      </c>
      <c r="C1343" t="s">
        <v>1532</v>
      </c>
      <c r="D1343" t="s">
        <v>5071</v>
      </c>
      <c r="E1343">
        <v>47</v>
      </c>
      <c r="F1343">
        <v>80</v>
      </c>
      <c r="G1343">
        <v>80</v>
      </c>
      <c r="H1343">
        <v>77</v>
      </c>
      <c r="I1343">
        <v>77</v>
      </c>
      <c r="J1343">
        <v>48</v>
      </c>
      <c r="K1343">
        <v>48</v>
      </c>
      <c r="L1343">
        <v>80</v>
      </c>
      <c r="M1343">
        <v>79</v>
      </c>
      <c r="N1343">
        <v>83</v>
      </c>
      <c r="O1343">
        <v>77</v>
      </c>
      <c r="P1343">
        <v>52</v>
      </c>
      <c r="Q1343">
        <v>6.9</v>
      </c>
      <c r="R1343">
        <v>18.165215999999997</v>
      </c>
      <c r="S1343" t="s">
        <v>6</v>
      </c>
      <c r="T1343" t="s">
        <v>5</v>
      </c>
      <c r="U1343" t="s">
        <v>70</v>
      </c>
      <c r="V1343">
        <v>15</v>
      </c>
      <c r="W1343" t="s">
        <v>4474</v>
      </c>
      <c r="X1343">
        <v>1.2110143999999998</v>
      </c>
      <c r="Y1343">
        <v>0</v>
      </c>
      <c r="Z1343">
        <v>18.165215999999997</v>
      </c>
    </row>
    <row r="1344" spans="1:26" x14ac:dyDescent="0.25">
      <c r="A1344" t="s">
        <v>156</v>
      </c>
      <c r="B1344">
        <v>3</v>
      </c>
      <c r="C1344" t="s">
        <v>1533</v>
      </c>
      <c r="D1344" t="s">
        <v>5070</v>
      </c>
      <c r="E1344">
        <v>41</v>
      </c>
      <c r="F1344">
        <v>40</v>
      </c>
      <c r="G1344">
        <v>35</v>
      </c>
      <c r="H1344">
        <v>40</v>
      </c>
      <c r="I1344">
        <v>40</v>
      </c>
      <c r="J1344">
        <v>36</v>
      </c>
      <c r="K1344">
        <v>0</v>
      </c>
      <c r="L1344">
        <v>0</v>
      </c>
      <c r="M1344">
        <v>0</v>
      </c>
      <c r="N1344">
        <v>0</v>
      </c>
      <c r="O1344">
        <v>0</v>
      </c>
      <c r="P1344">
        <v>0</v>
      </c>
      <c r="Q1344">
        <v>3.8666666666666663</v>
      </c>
      <c r="R1344">
        <v>5.0897706666666656</v>
      </c>
      <c r="S1344" t="s">
        <v>6</v>
      </c>
      <c r="T1344" t="s">
        <v>1518</v>
      </c>
      <c r="U1344" t="s">
        <v>70</v>
      </c>
      <c r="V1344">
        <v>20</v>
      </c>
      <c r="W1344" t="s">
        <v>4474</v>
      </c>
      <c r="X1344">
        <v>0.25448853333333327</v>
      </c>
      <c r="Y1344">
        <v>0</v>
      </c>
      <c r="Z1344">
        <v>5.0897706666666656</v>
      </c>
    </row>
    <row r="1345" spans="1:26" x14ac:dyDescent="0.25">
      <c r="A1345" t="s">
        <v>156</v>
      </c>
      <c r="B1345">
        <v>3</v>
      </c>
      <c r="C1345" t="s">
        <v>1534</v>
      </c>
      <c r="D1345" t="s">
        <v>5071</v>
      </c>
      <c r="E1345">
        <v>49</v>
      </c>
      <c r="F1345">
        <v>85</v>
      </c>
      <c r="G1345">
        <v>41</v>
      </c>
      <c r="H1345">
        <v>47</v>
      </c>
      <c r="I1345">
        <v>81</v>
      </c>
      <c r="J1345">
        <v>42</v>
      </c>
      <c r="K1345">
        <v>47</v>
      </c>
      <c r="L1345">
        <v>77</v>
      </c>
      <c r="M1345">
        <v>82</v>
      </c>
      <c r="N1345">
        <v>82</v>
      </c>
      <c r="O1345">
        <v>110</v>
      </c>
      <c r="P1345">
        <v>79</v>
      </c>
      <c r="Q1345">
        <v>6.85</v>
      </c>
      <c r="R1345">
        <v>18.033584000000001</v>
      </c>
      <c r="S1345" t="s">
        <v>6</v>
      </c>
      <c r="T1345" t="s">
        <v>5</v>
      </c>
      <c r="U1345" t="s">
        <v>70</v>
      </c>
      <c r="V1345">
        <v>18.5</v>
      </c>
      <c r="W1345" t="s">
        <v>4474</v>
      </c>
      <c r="X1345">
        <v>0.97478832432432438</v>
      </c>
      <c r="Y1345">
        <v>0</v>
      </c>
      <c r="Z1345">
        <v>18.033584000000001</v>
      </c>
    </row>
    <row r="1346" spans="1:26" x14ac:dyDescent="0.25">
      <c r="A1346" t="s">
        <v>156</v>
      </c>
      <c r="B1346">
        <v>3</v>
      </c>
      <c r="C1346" t="s">
        <v>1535</v>
      </c>
      <c r="D1346" t="s">
        <v>5071</v>
      </c>
      <c r="E1346">
        <v>10</v>
      </c>
      <c r="F1346">
        <v>10</v>
      </c>
      <c r="G1346">
        <v>10</v>
      </c>
      <c r="H1346">
        <v>0</v>
      </c>
      <c r="I1346">
        <v>0</v>
      </c>
      <c r="J1346">
        <v>10</v>
      </c>
      <c r="K1346">
        <v>10</v>
      </c>
      <c r="L1346">
        <v>10</v>
      </c>
      <c r="M1346">
        <v>0</v>
      </c>
      <c r="N1346">
        <v>10</v>
      </c>
      <c r="O1346">
        <v>10</v>
      </c>
      <c r="P1346">
        <v>10</v>
      </c>
      <c r="Q1346">
        <v>1</v>
      </c>
      <c r="R1346">
        <v>2.6326399999999999</v>
      </c>
      <c r="S1346" t="s">
        <v>6</v>
      </c>
      <c r="T1346" t="s">
        <v>5</v>
      </c>
      <c r="U1346" t="s">
        <v>70</v>
      </c>
      <c r="V1346">
        <v>15</v>
      </c>
      <c r="W1346" t="s">
        <v>4474</v>
      </c>
      <c r="X1346">
        <v>0.17550933333333332</v>
      </c>
      <c r="Y1346">
        <v>0</v>
      </c>
      <c r="Z1346">
        <v>2.6326399999999999</v>
      </c>
    </row>
    <row r="1347" spans="1:26" x14ac:dyDescent="0.25">
      <c r="A1347" t="s">
        <v>156</v>
      </c>
      <c r="B1347">
        <v>3</v>
      </c>
      <c r="C1347" t="s">
        <v>1536</v>
      </c>
      <c r="D1347" t="s">
        <v>5071</v>
      </c>
      <c r="E1347">
        <v>120</v>
      </c>
      <c r="F1347">
        <v>0</v>
      </c>
      <c r="G1347">
        <v>0</v>
      </c>
      <c r="H1347">
        <v>17</v>
      </c>
      <c r="I1347">
        <v>0</v>
      </c>
      <c r="J1347">
        <v>0</v>
      </c>
      <c r="K1347">
        <v>18</v>
      </c>
      <c r="L1347">
        <v>0</v>
      </c>
      <c r="M1347">
        <v>0</v>
      </c>
      <c r="N1347">
        <v>17</v>
      </c>
      <c r="O1347">
        <v>0</v>
      </c>
      <c r="P1347">
        <v>0</v>
      </c>
      <c r="Q1347">
        <v>4.3</v>
      </c>
      <c r="R1347">
        <v>11.320352</v>
      </c>
      <c r="S1347" t="s">
        <v>6</v>
      </c>
      <c r="T1347" t="s">
        <v>5</v>
      </c>
      <c r="U1347" t="s">
        <v>70</v>
      </c>
      <c r="V1347">
        <v>15</v>
      </c>
      <c r="W1347" t="s">
        <v>4474</v>
      </c>
      <c r="X1347">
        <v>0.75469013333333335</v>
      </c>
      <c r="Y1347">
        <v>0</v>
      </c>
      <c r="Z1347">
        <v>11.320352</v>
      </c>
    </row>
    <row r="1348" spans="1:26" x14ac:dyDescent="0.25">
      <c r="A1348" t="s">
        <v>156</v>
      </c>
      <c r="B1348">
        <v>3</v>
      </c>
      <c r="C1348" t="s">
        <v>1537</v>
      </c>
      <c r="D1348" t="s">
        <v>5071</v>
      </c>
      <c r="E1348">
        <v>42</v>
      </c>
      <c r="F1348">
        <v>0</v>
      </c>
      <c r="G1348">
        <v>0</v>
      </c>
      <c r="H1348">
        <v>34</v>
      </c>
      <c r="I1348">
        <v>0</v>
      </c>
      <c r="J1348">
        <v>0</v>
      </c>
      <c r="K1348">
        <v>32</v>
      </c>
      <c r="L1348">
        <v>0</v>
      </c>
      <c r="M1348">
        <v>0</v>
      </c>
      <c r="N1348">
        <v>35</v>
      </c>
      <c r="O1348">
        <v>0</v>
      </c>
      <c r="P1348">
        <v>0</v>
      </c>
      <c r="Q1348">
        <v>3.5750000000000002</v>
      </c>
      <c r="R1348">
        <v>9.4116879999999998</v>
      </c>
      <c r="S1348" t="s">
        <v>6</v>
      </c>
      <c r="T1348" t="s">
        <v>5</v>
      </c>
      <c r="U1348" t="s">
        <v>70</v>
      </c>
      <c r="V1348">
        <v>15</v>
      </c>
      <c r="W1348" t="s">
        <v>4474</v>
      </c>
      <c r="X1348">
        <v>0.62744586666666669</v>
      </c>
      <c r="Y1348">
        <v>0</v>
      </c>
      <c r="Z1348">
        <v>9.4116879999999998</v>
      </c>
    </row>
    <row r="1349" spans="1:26" x14ac:dyDescent="0.25">
      <c r="A1349" t="s">
        <v>156</v>
      </c>
      <c r="B1349">
        <v>3</v>
      </c>
      <c r="C1349" t="s">
        <v>1538</v>
      </c>
      <c r="D1349" t="s">
        <v>5070</v>
      </c>
      <c r="E1349">
        <v>43</v>
      </c>
      <c r="F1349">
        <v>42</v>
      </c>
      <c r="G1349">
        <v>41</v>
      </c>
      <c r="H1349">
        <v>58</v>
      </c>
      <c r="I1349">
        <v>43</v>
      </c>
      <c r="J1349">
        <v>43</v>
      </c>
      <c r="K1349">
        <v>0</v>
      </c>
      <c r="L1349">
        <v>0</v>
      </c>
      <c r="M1349">
        <v>0</v>
      </c>
      <c r="N1349">
        <v>0</v>
      </c>
      <c r="O1349">
        <v>0</v>
      </c>
      <c r="P1349">
        <v>0</v>
      </c>
      <c r="Q1349">
        <v>4.5</v>
      </c>
      <c r="R1349">
        <v>5.9234399999999994</v>
      </c>
      <c r="S1349" t="s">
        <v>6</v>
      </c>
      <c r="T1349" t="s">
        <v>1518</v>
      </c>
      <c r="U1349" t="s">
        <v>70</v>
      </c>
      <c r="V1349">
        <v>20</v>
      </c>
      <c r="W1349" t="s">
        <v>4474</v>
      </c>
      <c r="X1349">
        <v>0.29617199999999999</v>
      </c>
      <c r="Y1349">
        <v>0</v>
      </c>
      <c r="Z1349">
        <v>5.9234399999999994</v>
      </c>
    </row>
    <row r="1350" spans="1:26" x14ac:dyDescent="0.25">
      <c r="A1350" t="s">
        <v>156</v>
      </c>
      <c r="B1350">
        <v>3</v>
      </c>
      <c r="C1350" t="s">
        <v>1539</v>
      </c>
      <c r="D1350" t="s">
        <v>5070</v>
      </c>
      <c r="E1350">
        <v>10</v>
      </c>
      <c r="F1350">
        <v>0</v>
      </c>
      <c r="G1350">
        <v>10</v>
      </c>
      <c r="H1350">
        <v>10</v>
      </c>
      <c r="I1350">
        <v>0</v>
      </c>
      <c r="J1350">
        <v>10</v>
      </c>
      <c r="K1350">
        <v>0</v>
      </c>
      <c r="L1350">
        <v>0</v>
      </c>
      <c r="M1350">
        <v>0</v>
      </c>
      <c r="N1350">
        <v>0</v>
      </c>
      <c r="O1350">
        <v>0</v>
      </c>
      <c r="P1350">
        <v>0</v>
      </c>
      <c r="Q1350">
        <v>1</v>
      </c>
      <c r="R1350">
        <v>1.3163199999999999</v>
      </c>
      <c r="S1350" t="s">
        <v>6</v>
      </c>
      <c r="T1350" t="s">
        <v>5</v>
      </c>
      <c r="U1350" t="s">
        <v>70</v>
      </c>
      <c r="V1350">
        <v>15</v>
      </c>
      <c r="W1350" t="s">
        <v>4474</v>
      </c>
      <c r="X1350">
        <v>8.7754666666666661E-2</v>
      </c>
      <c r="Y1350">
        <v>0</v>
      </c>
      <c r="Z1350">
        <v>1.3163199999999999</v>
      </c>
    </row>
    <row r="1351" spans="1:26" x14ac:dyDescent="0.25">
      <c r="A1351" t="s">
        <v>156</v>
      </c>
      <c r="B1351">
        <v>3</v>
      </c>
      <c r="C1351" t="s">
        <v>1540</v>
      </c>
      <c r="D1351" t="s">
        <v>5070</v>
      </c>
      <c r="E1351">
        <v>0</v>
      </c>
      <c r="F1351">
        <v>0</v>
      </c>
      <c r="G1351">
        <v>0</v>
      </c>
      <c r="H1351">
        <v>0</v>
      </c>
      <c r="I1351">
        <v>0</v>
      </c>
      <c r="J1351">
        <v>0</v>
      </c>
      <c r="K1351">
        <v>0</v>
      </c>
      <c r="L1351">
        <v>0</v>
      </c>
      <c r="M1351">
        <v>0</v>
      </c>
      <c r="N1351">
        <v>0</v>
      </c>
      <c r="O1351">
        <v>0</v>
      </c>
      <c r="P1351">
        <v>0</v>
      </c>
      <c r="Q1351">
        <v>0</v>
      </c>
      <c r="R1351">
        <v>0</v>
      </c>
      <c r="S1351" t="s">
        <v>10</v>
      </c>
      <c r="T1351" t="s">
        <v>10</v>
      </c>
      <c r="U1351" t="s">
        <v>92</v>
      </c>
      <c r="V1351">
        <v>0</v>
      </c>
      <c r="W1351" t="s">
        <v>4474</v>
      </c>
      <c r="X1351">
        <v>0</v>
      </c>
      <c r="Y1351">
        <v>0</v>
      </c>
      <c r="Z1351">
        <v>0</v>
      </c>
    </row>
    <row r="1352" spans="1:26" x14ac:dyDescent="0.25">
      <c r="A1352" t="s">
        <v>156</v>
      </c>
      <c r="B1352">
        <v>3</v>
      </c>
      <c r="C1352" t="s">
        <v>1541</v>
      </c>
      <c r="D1352" t="s">
        <v>5070</v>
      </c>
      <c r="E1352">
        <v>0</v>
      </c>
      <c r="F1352">
        <v>0</v>
      </c>
      <c r="G1352">
        <v>0</v>
      </c>
      <c r="H1352">
        <v>0</v>
      </c>
      <c r="I1352">
        <v>0</v>
      </c>
      <c r="J1352">
        <v>0</v>
      </c>
      <c r="K1352">
        <v>0</v>
      </c>
      <c r="L1352">
        <v>0</v>
      </c>
      <c r="M1352">
        <v>0</v>
      </c>
      <c r="N1352">
        <v>0</v>
      </c>
      <c r="O1352">
        <v>0</v>
      </c>
      <c r="P1352">
        <v>0</v>
      </c>
      <c r="Q1352">
        <v>0</v>
      </c>
      <c r="R1352">
        <v>0</v>
      </c>
      <c r="S1352" t="s">
        <v>10</v>
      </c>
      <c r="T1352" t="s">
        <v>10</v>
      </c>
      <c r="U1352" t="s">
        <v>92</v>
      </c>
      <c r="V1352">
        <v>0</v>
      </c>
      <c r="W1352" t="s">
        <v>4474</v>
      </c>
      <c r="X1352">
        <v>0</v>
      </c>
      <c r="Y1352">
        <v>0</v>
      </c>
      <c r="Z1352">
        <v>0</v>
      </c>
    </row>
    <row r="1353" spans="1:26" x14ac:dyDescent="0.25">
      <c r="A1353" t="s">
        <v>156</v>
      </c>
      <c r="B1353">
        <v>3</v>
      </c>
      <c r="C1353" t="s">
        <v>1542</v>
      </c>
      <c r="D1353" t="s">
        <v>5070</v>
      </c>
      <c r="E1353">
        <v>0</v>
      </c>
      <c r="F1353">
        <v>23</v>
      </c>
      <c r="G1353">
        <v>33</v>
      </c>
      <c r="H1353">
        <v>0</v>
      </c>
      <c r="I1353">
        <v>27</v>
      </c>
      <c r="J1353">
        <v>32</v>
      </c>
      <c r="K1353">
        <v>0</v>
      </c>
      <c r="L1353">
        <v>0</v>
      </c>
      <c r="M1353">
        <v>0</v>
      </c>
      <c r="N1353">
        <v>0</v>
      </c>
      <c r="O1353">
        <v>0</v>
      </c>
      <c r="P1353">
        <v>0</v>
      </c>
      <c r="Q1353">
        <v>2.875</v>
      </c>
      <c r="R1353">
        <v>3.7844199999999995</v>
      </c>
      <c r="S1353" t="s">
        <v>3794</v>
      </c>
      <c r="T1353" t="s">
        <v>84</v>
      </c>
      <c r="U1353" t="s">
        <v>70</v>
      </c>
      <c r="V1353">
        <v>6</v>
      </c>
      <c r="W1353" t="s">
        <v>4475</v>
      </c>
      <c r="X1353">
        <v>0.63073666666666661</v>
      </c>
      <c r="Y1353">
        <v>0</v>
      </c>
      <c r="Z1353">
        <v>3.784419999999999</v>
      </c>
    </row>
    <row r="1354" spans="1:26" x14ac:dyDescent="0.25">
      <c r="A1354" t="s">
        <v>156</v>
      </c>
      <c r="B1354">
        <v>3</v>
      </c>
      <c r="C1354" t="s">
        <v>1543</v>
      </c>
      <c r="D1354" t="s">
        <v>5070</v>
      </c>
      <c r="E1354">
        <v>0</v>
      </c>
      <c r="F1354">
        <v>23</v>
      </c>
      <c r="G1354">
        <v>33</v>
      </c>
      <c r="H1354">
        <v>0</v>
      </c>
      <c r="I1354">
        <v>27</v>
      </c>
      <c r="J1354">
        <v>32</v>
      </c>
      <c r="K1354">
        <v>0</v>
      </c>
      <c r="L1354">
        <v>0</v>
      </c>
      <c r="M1354">
        <v>0</v>
      </c>
      <c r="N1354">
        <v>0</v>
      </c>
      <c r="O1354">
        <v>0</v>
      </c>
      <c r="P1354">
        <v>0</v>
      </c>
      <c r="Q1354">
        <v>2.875</v>
      </c>
      <c r="R1354">
        <v>3.7844199999999995</v>
      </c>
      <c r="S1354" t="s">
        <v>3794</v>
      </c>
      <c r="T1354" t="s">
        <v>84</v>
      </c>
      <c r="U1354" t="s">
        <v>70</v>
      </c>
      <c r="V1354">
        <v>6</v>
      </c>
      <c r="W1354" t="s">
        <v>4475</v>
      </c>
      <c r="X1354">
        <v>0.63073666666666661</v>
      </c>
      <c r="Y1354">
        <v>0</v>
      </c>
      <c r="Z1354">
        <v>3.784419999999999</v>
      </c>
    </row>
    <row r="1355" spans="1:26" x14ac:dyDescent="0.25">
      <c r="A1355" t="s">
        <v>156</v>
      </c>
      <c r="B1355">
        <v>3</v>
      </c>
      <c r="C1355" t="s">
        <v>1544</v>
      </c>
      <c r="D1355" t="s">
        <v>5070</v>
      </c>
      <c r="E1355">
        <v>0</v>
      </c>
      <c r="F1355">
        <v>33</v>
      </c>
      <c r="G1355">
        <v>31</v>
      </c>
      <c r="H1355">
        <v>0</v>
      </c>
      <c r="I1355">
        <v>34</v>
      </c>
      <c r="J1355">
        <v>32</v>
      </c>
      <c r="K1355">
        <v>0</v>
      </c>
      <c r="L1355">
        <v>0</v>
      </c>
      <c r="M1355">
        <v>0</v>
      </c>
      <c r="N1355">
        <v>0</v>
      </c>
      <c r="O1355">
        <v>0</v>
      </c>
      <c r="P1355">
        <v>0</v>
      </c>
      <c r="Q1355">
        <v>3.25</v>
      </c>
      <c r="R1355">
        <v>4.2780399999999998</v>
      </c>
      <c r="S1355" t="s">
        <v>3794</v>
      </c>
      <c r="T1355" t="s">
        <v>84</v>
      </c>
      <c r="U1355" t="s">
        <v>70</v>
      </c>
      <c r="V1355">
        <v>6</v>
      </c>
      <c r="W1355" t="s">
        <v>4475</v>
      </c>
      <c r="X1355">
        <v>0.71300666666666668</v>
      </c>
      <c r="Y1355">
        <v>0</v>
      </c>
      <c r="Z1355">
        <v>4.2780399999999998</v>
      </c>
    </row>
    <row r="1356" spans="1:26" x14ac:dyDescent="0.25">
      <c r="A1356" t="s">
        <v>156</v>
      </c>
      <c r="B1356">
        <v>3</v>
      </c>
      <c r="C1356" t="s">
        <v>1545</v>
      </c>
      <c r="D1356" t="s">
        <v>5070</v>
      </c>
      <c r="E1356">
        <v>0</v>
      </c>
      <c r="F1356">
        <v>25</v>
      </c>
      <c r="G1356">
        <v>34</v>
      </c>
      <c r="H1356">
        <v>0</v>
      </c>
      <c r="I1356">
        <v>25</v>
      </c>
      <c r="J1356">
        <v>33</v>
      </c>
      <c r="K1356">
        <v>0</v>
      </c>
      <c r="L1356">
        <v>0</v>
      </c>
      <c r="M1356">
        <v>0</v>
      </c>
      <c r="N1356">
        <v>0</v>
      </c>
      <c r="O1356">
        <v>0</v>
      </c>
      <c r="P1356">
        <v>0</v>
      </c>
      <c r="Q1356">
        <v>2.9249999999999998</v>
      </c>
      <c r="R1356">
        <v>3.8502359999999998</v>
      </c>
      <c r="S1356" t="s">
        <v>3794</v>
      </c>
      <c r="T1356" t="s">
        <v>84</v>
      </c>
      <c r="U1356" t="s">
        <v>70</v>
      </c>
      <c r="V1356">
        <v>6</v>
      </c>
      <c r="W1356" t="s">
        <v>4475</v>
      </c>
      <c r="X1356">
        <v>0.641706</v>
      </c>
      <c r="Y1356">
        <v>0</v>
      </c>
      <c r="Z1356">
        <v>3.8502360000000002</v>
      </c>
    </row>
    <row r="1357" spans="1:26" x14ac:dyDescent="0.25">
      <c r="A1357" t="s">
        <v>156</v>
      </c>
      <c r="B1357">
        <v>3</v>
      </c>
      <c r="C1357" t="s">
        <v>1546</v>
      </c>
      <c r="D1357" t="s">
        <v>5070</v>
      </c>
      <c r="E1357">
        <v>0</v>
      </c>
      <c r="F1357">
        <v>27</v>
      </c>
      <c r="G1357">
        <v>31</v>
      </c>
      <c r="H1357">
        <v>0</v>
      </c>
      <c r="I1357">
        <v>30</v>
      </c>
      <c r="J1357">
        <v>31</v>
      </c>
      <c r="K1357">
        <v>0</v>
      </c>
      <c r="L1357">
        <v>0</v>
      </c>
      <c r="M1357">
        <v>0</v>
      </c>
      <c r="N1357">
        <v>0</v>
      </c>
      <c r="O1357">
        <v>0</v>
      </c>
      <c r="P1357">
        <v>0</v>
      </c>
      <c r="Q1357">
        <v>2.9750000000000001</v>
      </c>
      <c r="R1357">
        <v>3.9160519999999996</v>
      </c>
      <c r="S1357" t="s">
        <v>3794</v>
      </c>
      <c r="T1357" t="s">
        <v>84</v>
      </c>
      <c r="U1357" t="s">
        <v>100</v>
      </c>
      <c r="V1357">
        <v>6</v>
      </c>
      <c r="W1357" t="s">
        <v>4475</v>
      </c>
      <c r="X1357">
        <v>0.65267533333333327</v>
      </c>
      <c r="Y1357">
        <v>0</v>
      </c>
      <c r="Z1357">
        <v>3.9160520000000001</v>
      </c>
    </row>
    <row r="1358" spans="1:26" x14ac:dyDescent="0.25">
      <c r="A1358" t="s">
        <v>156</v>
      </c>
      <c r="B1358">
        <v>3</v>
      </c>
      <c r="C1358" t="s">
        <v>1547</v>
      </c>
      <c r="D1358" t="s">
        <v>5070</v>
      </c>
      <c r="E1358">
        <v>0</v>
      </c>
      <c r="F1358">
        <v>33</v>
      </c>
      <c r="G1358">
        <v>33</v>
      </c>
      <c r="H1358">
        <v>0</v>
      </c>
      <c r="I1358">
        <v>33</v>
      </c>
      <c r="J1358">
        <v>31</v>
      </c>
      <c r="K1358">
        <v>0</v>
      </c>
      <c r="L1358">
        <v>0</v>
      </c>
      <c r="M1358">
        <v>0</v>
      </c>
      <c r="N1358">
        <v>0</v>
      </c>
      <c r="O1358">
        <v>0</v>
      </c>
      <c r="P1358">
        <v>0</v>
      </c>
      <c r="Q1358">
        <v>3.25</v>
      </c>
      <c r="R1358">
        <v>4.2780399999999998</v>
      </c>
      <c r="S1358" t="s">
        <v>3794</v>
      </c>
      <c r="T1358" t="s">
        <v>84</v>
      </c>
      <c r="U1358" t="s">
        <v>100</v>
      </c>
      <c r="V1358">
        <v>6</v>
      </c>
      <c r="W1358" t="s">
        <v>4475</v>
      </c>
      <c r="X1358">
        <v>0.71300666666666668</v>
      </c>
      <c r="Y1358">
        <v>0</v>
      </c>
      <c r="Z1358">
        <v>4.2780399999999998</v>
      </c>
    </row>
    <row r="1359" spans="1:26" x14ac:dyDescent="0.25">
      <c r="A1359" t="s">
        <v>156</v>
      </c>
      <c r="B1359">
        <v>3</v>
      </c>
      <c r="C1359" t="s">
        <v>1548</v>
      </c>
      <c r="D1359" t="s">
        <v>5070</v>
      </c>
      <c r="E1359">
        <v>0</v>
      </c>
      <c r="F1359">
        <v>33</v>
      </c>
      <c r="G1359">
        <v>31</v>
      </c>
      <c r="H1359">
        <v>0</v>
      </c>
      <c r="I1359">
        <v>33</v>
      </c>
      <c r="J1359">
        <v>31</v>
      </c>
      <c r="K1359">
        <v>0</v>
      </c>
      <c r="L1359">
        <v>0</v>
      </c>
      <c r="M1359">
        <v>0</v>
      </c>
      <c r="N1359">
        <v>0</v>
      </c>
      <c r="O1359">
        <v>0</v>
      </c>
      <c r="P1359">
        <v>0</v>
      </c>
      <c r="Q1359">
        <v>3.2</v>
      </c>
      <c r="R1359">
        <v>4.212224</v>
      </c>
      <c r="S1359" t="s">
        <v>3794</v>
      </c>
      <c r="T1359" t="s">
        <v>84</v>
      </c>
      <c r="U1359" t="s">
        <v>100</v>
      </c>
      <c r="V1359">
        <v>6</v>
      </c>
      <c r="W1359" t="s">
        <v>4475</v>
      </c>
      <c r="X1359">
        <v>0.70203733333333329</v>
      </c>
      <c r="Y1359">
        <v>0</v>
      </c>
      <c r="Z1359">
        <v>4.212224</v>
      </c>
    </row>
    <row r="1360" spans="1:26" x14ac:dyDescent="0.25">
      <c r="A1360" t="s">
        <v>156</v>
      </c>
      <c r="B1360">
        <v>3</v>
      </c>
      <c r="C1360" t="s">
        <v>1549</v>
      </c>
      <c r="D1360" t="s">
        <v>5070</v>
      </c>
      <c r="E1360">
        <v>0</v>
      </c>
      <c r="F1360">
        <v>33</v>
      </c>
      <c r="G1360">
        <v>29</v>
      </c>
      <c r="H1360">
        <v>0</v>
      </c>
      <c r="I1360">
        <v>32</v>
      </c>
      <c r="J1360">
        <v>34</v>
      </c>
      <c r="K1360">
        <v>0</v>
      </c>
      <c r="L1360">
        <v>0</v>
      </c>
      <c r="M1360">
        <v>0</v>
      </c>
      <c r="N1360">
        <v>0</v>
      </c>
      <c r="O1360">
        <v>0</v>
      </c>
      <c r="P1360">
        <v>0</v>
      </c>
      <c r="Q1360">
        <v>3.2</v>
      </c>
      <c r="R1360">
        <v>4.212224</v>
      </c>
      <c r="S1360" t="s">
        <v>3794</v>
      </c>
      <c r="T1360" t="s">
        <v>84</v>
      </c>
      <c r="U1360" t="s">
        <v>100</v>
      </c>
      <c r="V1360">
        <v>6</v>
      </c>
      <c r="W1360" t="s">
        <v>4475</v>
      </c>
      <c r="X1360">
        <v>0.70203733333333329</v>
      </c>
      <c r="Y1360">
        <v>0</v>
      </c>
      <c r="Z1360">
        <v>4.212224</v>
      </c>
    </row>
    <row r="1361" spans="1:26" x14ac:dyDescent="0.25">
      <c r="A1361" t="s">
        <v>156</v>
      </c>
      <c r="B1361">
        <v>3</v>
      </c>
      <c r="C1361" t="s">
        <v>1550</v>
      </c>
      <c r="D1361" t="s">
        <v>5070</v>
      </c>
      <c r="E1361">
        <v>10</v>
      </c>
      <c r="F1361">
        <v>21</v>
      </c>
      <c r="G1361">
        <v>0</v>
      </c>
      <c r="H1361">
        <v>10</v>
      </c>
      <c r="I1361">
        <v>22</v>
      </c>
      <c r="J1361">
        <v>0</v>
      </c>
      <c r="K1361">
        <v>0</v>
      </c>
      <c r="L1361">
        <v>0</v>
      </c>
      <c r="M1361">
        <v>0</v>
      </c>
      <c r="N1361">
        <v>0</v>
      </c>
      <c r="O1361">
        <v>0</v>
      </c>
      <c r="P1361">
        <v>0</v>
      </c>
      <c r="Q1361">
        <v>1.575</v>
      </c>
      <c r="R1361">
        <v>2.0732039999999996</v>
      </c>
      <c r="S1361" t="s">
        <v>3794</v>
      </c>
      <c r="T1361" t="s">
        <v>7</v>
      </c>
      <c r="U1361" t="s">
        <v>70</v>
      </c>
      <c r="V1361">
        <v>20</v>
      </c>
      <c r="W1361" t="s">
        <v>4475</v>
      </c>
      <c r="X1361">
        <v>0.10366019999999998</v>
      </c>
      <c r="Y1361">
        <v>0</v>
      </c>
      <c r="Z1361">
        <v>2.0732039999999996</v>
      </c>
    </row>
    <row r="1362" spans="1:26" x14ac:dyDescent="0.25">
      <c r="A1362" t="s">
        <v>156</v>
      </c>
      <c r="B1362">
        <v>3</v>
      </c>
      <c r="C1362" t="s">
        <v>1551</v>
      </c>
      <c r="D1362" t="s">
        <v>5070</v>
      </c>
      <c r="E1362">
        <v>33</v>
      </c>
      <c r="F1362">
        <v>39</v>
      </c>
      <c r="G1362">
        <v>48</v>
      </c>
      <c r="H1362">
        <v>32</v>
      </c>
      <c r="I1362">
        <v>40</v>
      </c>
      <c r="J1362">
        <v>47</v>
      </c>
      <c r="K1362">
        <v>0</v>
      </c>
      <c r="L1362">
        <v>0</v>
      </c>
      <c r="M1362">
        <v>0</v>
      </c>
      <c r="N1362">
        <v>0</v>
      </c>
      <c r="O1362">
        <v>0</v>
      </c>
      <c r="P1362">
        <v>0</v>
      </c>
      <c r="Q1362">
        <v>3.9833333333333334</v>
      </c>
      <c r="R1362">
        <v>5.2433413333333325</v>
      </c>
      <c r="S1362" t="s">
        <v>6</v>
      </c>
      <c r="T1362" t="s">
        <v>1518</v>
      </c>
      <c r="U1362" t="s">
        <v>70</v>
      </c>
      <c r="V1362">
        <v>20</v>
      </c>
      <c r="W1362" t="s">
        <v>4475</v>
      </c>
      <c r="X1362">
        <v>0.26216706666666661</v>
      </c>
      <c r="Y1362">
        <v>0</v>
      </c>
      <c r="Z1362">
        <v>5.2433413333333325</v>
      </c>
    </row>
    <row r="1363" spans="1:26" x14ac:dyDescent="0.25">
      <c r="A1363" t="s">
        <v>156</v>
      </c>
      <c r="B1363">
        <v>3</v>
      </c>
      <c r="C1363" t="s">
        <v>1552</v>
      </c>
      <c r="D1363" t="s">
        <v>5070</v>
      </c>
      <c r="E1363">
        <v>0</v>
      </c>
      <c r="F1363">
        <v>0</v>
      </c>
      <c r="G1363">
        <v>0</v>
      </c>
      <c r="H1363">
        <v>0</v>
      </c>
      <c r="I1363">
        <v>0</v>
      </c>
      <c r="J1363">
        <v>0</v>
      </c>
      <c r="K1363">
        <v>0</v>
      </c>
      <c r="L1363">
        <v>0</v>
      </c>
      <c r="M1363">
        <v>0</v>
      </c>
      <c r="N1363">
        <v>0</v>
      </c>
      <c r="O1363">
        <v>0</v>
      </c>
      <c r="P1363">
        <v>0</v>
      </c>
      <c r="Q1363">
        <v>0</v>
      </c>
      <c r="R1363">
        <v>0</v>
      </c>
      <c r="S1363" t="s">
        <v>10</v>
      </c>
      <c r="T1363" t="s">
        <v>10</v>
      </c>
      <c r="U1363" t="s">
        <v>100</v>
      </c>
      <c r="V1363">
        <v>0</v>
      </c>
      <c r="W1363" t="s">
        <v>4475</v>
      </c>
      <c r="X1363">
        <v>0</v>
      </c>
      <c r="Y1363">
        <v>0</v>
      </c>
      <c r="Z1363">
        <v>0</v>
      </c>
    </row>
    <row r="1364" spans="1:26" x14ac:dyDescent="0.25">
      <c r="A1364" t="s">
        <v>156</v>
      </c>
      <c r="B1364">
        <v>3</v>
      </c>
      <c r="C1364" t="s">
        <v>1553</v>
      </c>
      <c r="D1364" t="s">
        <v>5070</v>
      </c>
      <c r="E1364">
        <v>0</v>
      </c>
      <c r="F1364">
        <v>0</v>
      </c>
      <c r="G1364">
        <v>0</v>
      </c>
      <c r="H1364">
        <v>0</v>
      </c>
      <c r="I1364">
        <v>0</v>
      </c>
      <c r="J1364">
        <v>0</v>
      </c>
      <c r="K1364">
        <v>0</v>
      </c>
      <c r="L1364">
        <v>0</v>
      </c>
      <c r="M1364">
        <v>0</v>
      </c>
      <c r="N1364">
        <v>0</v>
      </c>
      <c r="O1364">
        <v>0</v>
      </c>
      <c r="P1364">
        <v>0</v>
      </c>
      <c r="Q1364">
        <v>0</v>
      </c>
      <c r="R1364">
        <v>0</v>
      </c>
      <c r="S1364" t="s">
        <v>4</v>
      </c>
      <c r="T1364" t="s">
        <v>3</v>
      </c>
      <c r="U1364" t="s">
        <v>70</v>
      </c>
      <c r="V1364">
        <v>10</v>
      </c>
      <c r="W1364" t="s">
        <v>4476</v>
      </c>
      <c r="X1364">
        <v>0</v>
      </c>
      <c r="Y1364">
        <v>0</v>
      </c>
      <c r="Z1364">
        <v>0</v>
      </c>
    </row>
    <row r="1365" spans="1:26" x14ac:dyDescent="0.25">
      <c r="A1365" t="s">
        <v>156</v>
      </c>
      <c r="B1365">
        <v>3</v>
      </c>
      <c r="C1365" t="s">
        <v>1554</v>
      </c>
      <c r="D1365" t="s">
        <v>5070</v>
      </c>
      <c r="E1365">
        <v>0</v>
      </c>
      <c r="F1365">
        <v>0</v>
      </c>
      <c r="G1365">
        <v>0</v>
      </c>
      <c r="H1365">
        <v>0</v>
      </c>
      <c r="I1365">
        <v>0</v>
      </c>
      <c r="J1365">
        <v>0</v>
      </c>
      <c r="K1365">
        <v>0</v>
      </c>
      <c r="L1365">
        <v>0</v>
      </c>
      <c r="M1365">
        <v>0</v>
      </c>
      <c r="N1365">
        <v>0</v>
      </c>
      <c r="O1365">
        <v>0</v>
      </c>
      <c r="P1365">
        <v>0</v>
      </c>
      <c r="Q1365">
        <v>0</v>
      </c>
      <c r="R1365">
        <v>0</v>
      </c>
      <c r="S1365" t="s">
        <v>4</v>
      </c>
      <c r="T1365" t="s">
        <v>3</v>
      </c>
      <c r="U1365" t="s">
        <v>70</v>
      </c>
      <c r="V1365">
        <v>10</v>
      </c>
      <c r="W1365" t="s">
        <v>4476</v>
      </c>
      <c r="X1365">
        <v>0</v>
      </c>
      <c r="Y1365">
        <v>0</v>
      </c>
      <c r="Z1365">
        <v>0</v>
      </c>
    </row>
    <row r="1366" spans="1:26" x14ac:dyDescent="0.25">
      <c r="A1366" t="s">
        <v>156</v>
      </c>
      <c r="B1366">
        <v>3</v>
      </c>
      <c r="C1366" t="s">
        <v>1555</v>
      </c>
      <c r="D1366" t="s">
        <v>5070</v>
      </c>
      <c r="E1366">
        <v>0</v>
      </c>
      <c r="F1366">
        <v>0</v>
      </c>
      <c r="G1366">
        <v>0</v>
      </c>
      <c r="H1366">
        <v>0</v>
      </c>
      <c r="I1366">
        <v>0</v>
      </c>
      <c r="J1366">
        <v>0</v>
      </c>
      <c r="K1366">
        <v>0</v>
      </c>
      <c r="L1366">
        <v>0</v>
      </c>
      <c r="M1366">
        <v>0</v>
      </c>
      <c r="N1366">
        <v>0</v>
      </c>
      <c r="O1366">
        <v>0</v>
      </c>
      <c r="P1366">
        <v>0</v>
      </c>
      <c r="Q1366">
        <v>0</v>
      </c>
      <c r="R1366">
        <v>0</v>
      </c>
      <c r="S1366" t="s">
        <v>4</v>
      </c>
      <c r="T1366" t="s">
        <v>3</v>
      </c>
      <c r="U1366" t="s">
        <v>70</v>
      </c>
      <c r="V1366">
        <v>10</v>
      </c>
      <c r="W1366" t="s">
        <v>4476</v>
      </c>
      <c r="X1366">
        <v>0</v>
      </c>
      <c r="Y1366">
        <v>0</v>
      </c>
      <c r="Z1366">
        <v>0</v>
      </c>
    </row>
    <row r="1367" spans="1:26" x14ac:dyDescent="0.25">
      <c r="A1367" t="s">
        <v>156</v>
      </c>
      <c r="B1367">
        <v>3</v>
      </c>
      <c r="C1367" t="s">
        <v>1556</v>
      </c>
      <c r="D1367" t="s">
        <v>5070</v>
      </c>
      <c r="E1367">
        <v>0</v>
      </c>
      <c r="F1367">
        <v>0</v>
      </c>
      <c r="G1367">
        <v>0</v>
      </c>
      <c r="H1367">
        <v>0</v>
      </c>
      <c r="I1367">
        <v>0</v>
      </c>
      <c r="J1367">
        <v>0</v>
      </c>
      <c r="K1367">
        <v>0</v>
      </c>
      <c r="L1367">
        <v>0</v>
      </c>
      <c r="M1367">
        <v>0</v>
      </c>
      <c r="N1367">
        <v>0</v>
      </c>
      <c r="O1367">
        <v>0</v>
      </c>
      <c r="P1367">
        <v>0</v>
      </c>
      <c r="Q1367">
        <v>0</v>
      </c>
      <c r="R1367">
        <v>0</v>
      </c>
      <c r="S1367" t="s">
        <v>4</v>
      </c>
      <c r="T1367" t="s">
        <v>3</v>
      </c>
      <c r="U1367" t="s">
        <v>70</v>
      </c>
      <c r="V1367">
        <v>10</v>
      </c>
      <c r="W1367" t="s">
        <v>4476</v>
      </c>
      <c r="X1367">
        <v>0</v>
      </c>
      <c r="Y1367">
        <v>0</v>
      </c>
      <c r="Z1367">
        <v>0</v>
      </c>
    </row>
    <row r="1368" spans="1:26" x14ac:dyDescent="0.25">
      <c r="A1368" t="s">
        <v>156</v>
      </c>
      <c r="B1368">
        <v>3</v>
      </c>
      <c r="C1368" t="s">
        <v>1557</v>
      </c>
      <c r="D1368" t="s">
        <v>5070</v>
      </c>
      <c r="E1368">
        <v>0</v>
      </c>
      <c r="F1368">
        <v>0</v>
      </c>
      <c r="G1368">
        <v>0</v>
      </c>
      <c r="H1368">
        <v>0</v>
      </c>
      <c r="I1368">
        <v>0</v>
      </c>
      <c r="J1368">
        <v>0</v>
      </c>
      <c r="K1368">
        <v>0</v>
      </c>
      <c r="L1368">
        <v>0</v>
      </c>
      <c r="M1368">
        <v>0</v>
      </c>
      <c r="N1368">
        <v>0</v>
      </c>
      <c r="O1368">
        <v>0</v>
      </c>
      <c r="P1368">
        <v>0</v>
      </c>
      <c r="Q1368">
        <v>0</v>
      </c>
      <c r="R1368">
        <v>0</v>
      </c>
      <c r="S1368" t="s">
        <v>4</v>
      </c>
      <c r="T1368" t="s">
        <v>3</v>
      </c>
      <c r="U1368" t="s">
        <v>70</v>
      </c>
      <c r="V1368">
        <v>10</v>
      </c>
      <c r="W1368" t="s">
        <v>4476</v>
      </c>
      <c r="X1368">
        <v>0</v>
      </c>
      <c r="Y1368">
        <v>0</v>
      </c>
      <c r="Z1368">
        <v>0</v>
      </c>
    </row>
    <row r="1369" spans="1:26" x14ac:dyDescent="0.25">
      <c r="A1369" t="s">
        <v>156</v>
      </c>
      <c r="B1369">
        <v>3</v>
      </c>
      <c r="C1369" t="s">
        <v>1558</v>
      </c>
      <c r="D1369" t="s">
        <v>5070</v>
      </c>
      <c r="E1369">
        <v>0</v>
      </c>
      <c r="F1369">
        <v>0</v>
      </c>
      <c r="G1369">
        <v>0</v>
      </c>
      <c r="H1369">
        <v>0</v>
      </c>
      <c r="I1369">
        <v>0</v>
      </c>
      <c r="J1369">
        <v>0</v>
      </c>
      <c r="K1369">
        <v>0</v>
      </c>
      <c r="L1369">
        <v>0</v>
      </c>
      <c r="M1369">
        <v>0</v>
      </c>
      <c r="N1369">
        <v>0</v>
      </c>
      <c r="O1369">
        <v>0</v>
      </c>
      <c r="P1369">
        <v>0</v>
      </c>
      <c r="Q1369">
        <v>0</v>
      </c>
      <c r="R1369">
        <v>0</v>
      </c>
      <c r="S1369" t="s">
        <v>4</v>
      </c>
      <c r="T1369" t="s">
        <v>3</v>
      </c>
      <c r="U1369" t="s">
        <v>70</v>
      </c>
      <c r="V1369">
        <v>10</v>
      </c>
      <c r="W1369" t="s">
        <v>4476</v>
      </c>
      <c r="X1369">
        <v>0</v>
      </c>
      <c r="Y1369">
        <v>0</v>
      </c>
      <c r="Z1369">
        <v>0</v>
      </c>
    </row>
    <row r="1370" spans="1:26" x14ac:dyDescent="0.25">
      <c r="A1370" t="s">
        <v>156</v>
      </c>
      <c r="B1370">
        <v>3</v>
      </c>
      <c r="C1370" t="s">
        <v>1559</v>
      </c>
      <c r="D1370" t="s">
        <v>5070</v>
      </c>
      <c r="E1370">
        <v>120</v>
      </c>
      <c r="F1370">
        <v>75</v>
      </c>
      <c r="G1370">
        <v>99</v>
      </c>
      <c r="H1370">
        <v>120</v>
      </c>
      <c r="I1370">
        <v>74</v>
      </c>
      <c r="J1370">
        <v>100</v>
      </c>
      <c r="K1370">
        <v>0</v>
      </c>
      <c r="L1370">
        <v>0</v>
      </c>
      <c r="M1370">
        <v>0</v>
      </c>
      <c r="N1370">
        <v>0</v>
      </c>
      <c r="O1370">
        <v>0</v>
      </c>
      <c r="P1370">
        <v>0</v>
      </c>
      <c r="Q1370">
        <v>9.8000000000000007</v>
      </c>
      <c r="R1370">
        <v>12.899936</v>
      </c>
      <c r="S1370" t="s">
        <v>6</v>
      </c>
      <c r="T1370" t="s">
        <v>3</v>
      </c>
      <c r="U1370" t="s">
        <v>70</v>
      </c>
      <c r="V1370">
        <v>20</v>
      </c>
      <c r="W1370" t="s">
        <v>4476</v>
      </c>
      <c r="X1370">
        <v>0.64499680000000004</v>
      </c>
      <c r="Y1370">
        <v>0</v>
      </c>
      <c r="Z1370">
        <v>12.899936</v>
      </c>
    </row>
    <row r="1371" spans="1:26" x14ac:dyDescent="0.25">
      <c r="A1371" t="s">
        <v>156</v>
      </c>
      <c r="B1371">
        <v>3</v>
      </c>
      <c r="C1371" t="s">
        <v>1560</v>
      </c>
      <c r="D1371" t="s">
        <v>5070</v>
      </c>
      <c r="E1371">
        <v>120</v>
      </c>
      <c r="F1371">
        <v>100</v>
      </c>
      <c r="G1371">
        <v>110</v>
      </c>
      <c r="H1371">
        <v>120</v>
      </c>
      <c r="I1371">
        <v>100</v>
      </c>
      <c r="J1371">
        <v>130</v>
      </c>
      <c r="K1371">
        <v>0</v>
      </c>
      <c r="L1371">
        <v>0</v>
      </c>
      <c r="M1371">
        <v>0</v>
      </c>
      <c r="N1371">
        <v>0</v>
      </c>
      <c r="O1371">
        <v>0</v>
      </c>
      <c r="P1371">
        <v>0</v>
      </c>
      <c r="Q1371">
        <v>11.333333333333332</v>
      </c>
      <c r="R1371">
        <v>14.918293333333333</v>
      </c>
      <c r="S1371" t="s">
        <v>6</v>
      </c>
      <c r="T1371" t="s">
        <v>3</v>
      </c>
      <c r="U1371" t="s">
        <v>70</v>
      </c>
      <c r="V1371">
        <v>20</v>
      </c>
      <c r="W1371" t="s">
        <v>4476</v>
      </c>
      <c r="X1371">
        <v>0.74591466666666661</v>
      </c>
      <c r="Y1371">
        <v>0</v>
      </c>
      <c r="Z1371">
        <v>14.918293333333333</v>
      </c>
    </row>
    <row r="1372" spans="1:26" x14ac:dyDescent="0.25">
      <c r="A1372" t="s">
        <v>156</v>
      </c>
      <c r="B1372">
        <v>3</v>
      </c>
      <c r="C1372" t="s">
        <v>1561</v>
      </c>
      <c r="D1372" t="s">
        <v>5070</v>
      </c>
      <c r="E1372">
        <v>100</v>
      </c>
      <c r="F1372">
        <v>86</v>
      </c>
      <c r="G1372">
        <v>110</v>
      </c>
      <c r="H1372">
        <v>100</v>
      </c>
      <c r="I1372">
        <v>87</v>
      </c>
      <c r="J1372">
        <v>110</v>
      </c>
      <c r="K1372">
        <v>0</v>
      </c>
      <c r="L1372">
        <v>0</v>
      </c>
      <c r="M1372">
        <v>0</v>
      </c>
      <c r="N1372">
        <v>0</v>
      </c>
      <c r="O1372">
        <v>0</v>
      </c>
      <c r="P1372">
        <v>0</v>
      </c>
      <c r="Q1372">
        <v>9.8833333333333329</v>
      </c>
      <c r="R1372">
        <v>13.009629333333335</v>
      </c>
      <c r="S1372" t="s">
        <v>6</v>
      </c>
      <c r="T1372" t="s">
        <v>3</v>
      </c>
      <c r="U1372" t="s">
        <v>70</v>
      </c>
      <c r="V1372">
        <v>20</v>
      </c>
      <c r="W1372" t="s">
        <v>4476</v>
      </c>
      <c r="X1372">
        <v>0.65048146666666673</v>
      </c>
      <c r="Y1372">
        <v>0</v>
      </c>
      <c r="Z1372">
        <v>13.009629333333336</v>
      </c>
    </row>
    <row r="1373" spans="1:26" x14ac:dyDescent="0.25">
      <c r="A1373" t="s">
        <v>156</v>
      </c>
      <c r="B1373">
        <v>3</v>
      </c>
      <c r="C1373" t="s">
        <v>1562</v>
      </c>
      <c r="D1373" t="s">
        <v>5070</v>
      </c>
      <c r="E1373">
        <v>110</v>
      </c>
      <c r="F1373">
        <v>90</v>
      </c>
      <c r="G1373">
        <v>130</v>
      </c>
      <c r="H1373">
        <v>110</v>
      </c>
      <c r="I1373">
        <v>90</v>
      </c>
      <c r="J1373">
        <v>130</v>
      </c>
      <c r="K1373">
        <v>0</v>
      </c>
      <c r="L1373">
        <v>0</v>
      </c>
      <c r="M1373">
        <v>0</v>
      </c>
      <c r="N1373">
        <v>0</v>
      </c>
      <c r="O1373">
        <v>0</v>
      </c>
      <c r="P1373">
        <v>0</v>
      </c>
      <c r="Q1373">
        <v>11</v>
      </c>
      <c r="R1373">
        <v>14.479520000000001</v>
      </c>
      <c r="S1373" t="s">
        <v>6</v>
      </c>
      <c r="T1373" t="s">
        <v>3</v>
      </c>
      <c r="U1373" t="s">
        <v>70</v>
      </c>
      <c r="V1373">
        <v>20</v>
      </c>
      <c r="W1373" t="s">
        <v>4476</v>
      </c>
      <c r="X1373">
        <v>0.72397600000000006</v>
      </c>
      <c r="Y1373">
        <v>0</v>
      </c>
      <c r="Z1373">
        <v>14.479520000000001</v>
      </c>
    </row>
    <row r="1374" spans="1:26" x14ac:dyDescent="0.25">
      <c r="A1374" t="s">
        <v>156</v>
      </c>
      <c r="B1374">
        <v>3</v>
      </c>
      <c r="C1374" t="s">
        <v>1563</v>
      </c>
      <c r="D1374" t="s">
        <v>5070</v>
      </c>
      <c r="E1374">
        <v>130</v>
      </c>
      <c r="F1374">
        <v>100</v>
      </c>
      <c r="G1374">
        <v>120</v>
      </c>
      <c r="H1374">
        <v>130</v>
      </c>
      <c r="I1374">
        <v>100</v>
      </c>
      <c r="J1374">
        <v>120</v>
      </c>
      <c r="K1374">
        <v>0</v>
      </c>
      <c r="L1374">
        <v>0</v>
      </c>
      <c r="M1374">
        <v>0</v>
      </c>
      <c r="N1374">
        <v>0</v>
      </c>
      <c r="O1374">
        <v>0</v>
      </c>
      <c r="P1374">
        <v>0</v>
      </c>
      <c r="Q1374">
        <v>11.666666666666668</v>
      </c>
      <c r="R1374">
        <v>15.357066666666666</v>
      </c>
      <c r="S1374" t="s">
        <v>6</v>
      </c>
      <c r="T1374" t="s">
        <v>3</v>
      </c>
      <c r="U1374" t="s">
        <v>70</v>
      </c>
      <c r="V1374">
        <v>20</v>
      </c>
      <c r="W1374" t="s">
        <v>4476</v>
      </c>
      <c r="X1374">
        <v>0.76785333333333328</v>
      </c>
      <c r="Y1374">
        <v>0</v>
      </c>
      <c r="Z1374">
        <v>15.357066666666666</v>
      </c>
    </row>
    <row r="1375" spans="1:26" x14ac:dyDescent="0.25">
      <c r="A1375" t="s">
        <v>156</v>
      </c>
      <c r="B1375">
        <v>3</v>
      </c>
      <c r="C1375" t="s">
        <v>1564</v>
      </c>
      <c r="D1375" t="s">
        <v>5070</v>
      </c>
      <c r="E1375">
        <v>0</v>
      </c>
      <c r="F1375">
        <v>0</v>
      </c>
      <c r="G1375">
        <v>0</v>
      </c>
      <c r="H1375">
        <v>0</v>
      </c>
      <c r="I1375">
        <v>0</v>
      </c>
      <c r="J1375">
        <v>0</v>
      </c>
      <c r="K1375">
        <v>0</v>
      </c>
      <c r="L1375">
        <v>0</v>
      </c>
      <c r="M1375">
        <v>0</v>
      </c>
      <c r="N1375">
        <v>0</v>
      </c>
      <c r="O1375">
        <v>0</v>
      </c>
      <c r="P1375">
        <v>0</v>
      </c>
      <c r="Q1375">
        <v>0</v>
      </c>
      <c r="R1375">
        <v>0</v>
      </c>
      <c r="S1375" t="s">
        <v>10</v>
      </c>
      <c r="T1375" t="s">
        <v>10</v>
      </c>
      <c r="U1375" t="s">
        <v>92</v>
      </c>
      <c r="V1375">
        <v>0</v>
      </c>
      <c r="W1375" t="s">
        <v>4477</v>
      </c>
      <c r="X1375">
        <v>0</v>
      </c>
      <c r="Y1375">
        <v>0</v>
      </c>
      <c r="Z1375">
        <v>0</v>
      </c>
    </row>
    <row r="1376" spans="1:26" x14ac:dyDescent="0.25">
      <c r="A1376" t="s">
        <v>156</v>
      </c>
      <c r="B1376">
        <v>3</v>
      </c>
      <c r="C1376" t="s">
        <v>1565</v>
      </c>
      <c r="D1376" t="s">
        <v>5070</v>
      </c>
      <c r="E1376">
        <v>0</v>
      </c>
      <c r="F1376">
        <v>0</v>
      </c>
      <c r="G1376">
        <v>0</v>
      </c>
      <c r="H1376">
        <v>0</v>
      </c>
      <c r="I1376">
        <v>0</v>
      </c>
      <c r="J1376">
        <v>0</v>
      </c>
      <c r="K1376">
        <v>0</v>
      </c>
      <c r="L1376">
        <v>0</v>
      </c>
      <c r="M1376">
        <v>0</v>
      </c>
      <c r="N1376">
        <v>0</v>
      </c>
      <c r="O1376">
        <v>0</v>
      </c>
      <c r="P1376">
        <v>0</v>
      </c>
      <c r="Q1376">
        <v>0</v>
      </c>
      <c r="R1376">
        <v>0</v>
      </c>
      <c r="S1376" t="s">
        <v>10</v>
      </c>
      <c r="T1376" t="s">
        <v>10</v>
      </c>
      <c r="U1376" t="s">
        <v>92</v>
      </c>
      <c r="V1376">
        <v>0</v>
      </c>
      <c r="W1376" t="s">
        <v>4477</v>
      </c>
      <c r="X1376">
        <v>0</v>
      </c>
      <c r="Y1376">
        <v>0</v>
      </c>
      <c r="Z1376">
        <v>0</v>
      </c>
    </row>
    <row r="1377" spans="1:26" x14ac:dyDescent="0.25">
      <c r="A1377" t="s">
        <v>156</v>
      </c>
      <c r="B1377">
        <v>3</v>
      </c>
      <c r="C1377" t="s">
        <v>1566</v>
      </c>
      <c r="D1377" t="s">
        <v>5070</v>
      </c>
      <c r="E1377">
        <v>0</v>
      </c>
      <c r="F1377">
        <v>0</v>
      </c>
      <c r="G1377">
        <v>0</v>
      </c>
      <c r="H1377">
        <v>0</v>
      </c>
      <c r="I1377">
        <v>0</v>
      </c>
      <c r="J1377">
        <v>0</v>
      </c>
      <c r="K1377">
        <v>0</v>
      </c>
      <c r="L1377">
        <v>0</v>
      </c>
      <c r="M1377">
        <v>0</v>
      </c>
      <c r="N1377">
        <v>0</v>
      </c>
      <c r="O1377">
        <v>0</v>
      </c>
      <c r="P1377">
        <v>0</v>
      </c>
      <c r="Q1377">
        <v>0</v>
      </c>
      <c r="R1377">
        <v>0</v>
      </c>
      <c r="S1377" t="s">
        <v>10</v>
      </c>
      <c r="T1377" t="s">
        <v>10</v>
      </c>
      <c r="U1377" t="s">
        <v>92</v>
      </c>
      <c r="V1377">
        <v>0</v>
      </c>
      <c r="W1377" t="s">
        <v>4477</v>
      </c>
      <c r="X1377">
        <v>0</v>
      </c>
      <c r="Y1377">
        <v>0</v>
      </c>
      <c r="Z1377">
        <v>0</v>
      </c>
    </row>
    <row r="1378" spans="1:26" x14ac:dyDescent="0.25">
      <c r="A1378" t="s">
        <v>156</v>
      </c>
      <c r="B1378">
        <v>3</v>
      </c>
      <c r="C1378" t="s">
        <v>1567</v>
      </c>
      <c r="D1378" t="s">
        <v>5070</v>
      </c>
      <c r="E1378">
        <v>0</v>
      </c>
      <c r="F1378">
        <v>0</v>
      </c>
      <c r="G1378">
        <v>0</v>
      </c>
      <c r="H1378">
        <v>0</v>
      </c>
      <c r="I1378">
        <v>0</v>
      </c>
      <c r="J1378">
        <v>0</v>
      </c>
      <c r="K1378">
        <v>0</v>
      </c>
      <c r="L1378">
        <v>0</v>
      </c>
      <c r="M1378">
        <v>0</v>
      </c>
      <c r="N1378">
        <v>0</v>
      </c>
      <c r="O1378">
        <v>0</v>
      </c>
      <c r="P1378">
        <v>0</v>
      </c>
      <c r="Q1378">
        <v>0</v>
      </c>
      <c r="R1378">
        <v>0</v>
      </c>
      <c r="S1378" t="s">
        <v>10</v>
      </c>
      <c r="T1378" t="s">
        <v>10</v>
      </c>
      <c r="U1378" t="s">
        <v>92</v>
      </c>
      <c r="V1378">
        <v>0</v>
      </c>
      <c r="W1378" t="s">
        <v>4477</v>
      </c>
      <c r="X1378">
        <v>0</v>
      </c>
      <c r="Y1378">
        <v>0</v>
      </c>
      <c r="Z1378">
        <v>0</v>
      </c>
    </row>
    <row r="1379" spans="1:26" x14ac:dyDescent="0.25">
      <c r="A1379" t="s">
        <v>156</v>
      </c>
      <c r="B1379">
        <v>3</v>
      </c>
      <c r="C1379" t="s">
        <v>1568</v>
      </c>
      <c r="D1379" t="s">
        <v>5070</v>
      </c>
      <c r="E1379">
        <v>0</v>
      </c>
      <c r="F1379">
        <v>0</v>
      </c>
      <c r="G1379">
        <v>0</v>
      </c>
      <c r="H1379">
        <v>0</v>
      </c>
      <c r="I1379">
        <v>0</v>
      </c>
      <c r="J1379">
        <v>0</v>
      </c>
      <c r="K1379">
        <v>0</v>
      </c>
      <c r="L1379">
        <v>0</v>
      </c>
      <c r="M1379">
        <v>0</v>
      </c>
      <c r="N1379">
        <v>0</v>
      </c>
      <c r="O1379">
        <v>0</v>
      </c>
      <c r="P1379">
        <v>0</v>
      </c>
      <c r="Q1379">
        <v>0</v>
      </c>
      <c r="R1379">
        <v>0</v>
      </c>
      <c r="S1379" t="s">
        <v>10</v>
      </c>
      <c r="T1379" t="s">
        <v>10</v>
      </c>
      <c r="U1379" t="s">
        <v>92</v>
      </c>
      <c r="V1379">
        <v>0</v>
      </c>
      <c r="W1379" t="s">
        <v>4477</v>
      </c>
      <c r="X1379">
        <v>0</v>
      </c>
      <c r="Y1379">
        <v>0</v>
      </c>
      <c r="Z1379">
        <v>0</v>
      </c>
    </row>
    <row r="1380" spans="1:26" x14ac:dyDescent="0.25">
      <c r="A1380" t="s">
        <v>156</v>
      </c>
      <c r="B1380">
        <v>3</v>
      </c>
      <c r="C1380" t="s">
        <v>1569</v>
      </c>
      <c r="D1380" t="s">
        <v>5070</v>
      </c>
      <c r="E1380">
        <v>0</v>
      </c>
      <c r="F1380">
        <v>0</v>
      </c>
      <c r="G1380">
        <v>0</v>
      </c>
      <c r="H1380">
        <v>0</v>
      </c>
      <c r="I1380">
        <v>0</v>
      </c>
      <c r="J1380">
        <v>0</v>
      </c>
      <c r="K1380">
        <v>0</v>
      </c>
      <c r="L1380">
        <v>0</v>
      </c>
      <c r="M1380">
        <v>0</v>
      </c>
      <c r="N1380">
        <v>0</v>
      </c>
      <c r="O1380">
        <v>0</v>
      </c>
      <c r="P1380">
        <v>0</v>
      </c>
      <c r="Q1380">
        <v>0</v>
      </c>
      <c r="R1380">
        <v>0</v>
      </c>
      <c r="S1380" t="s">
        <v>10</v>
      </c>
      <c r="T1380" t="s">
        <v>10</v>
      </c>
      <c r="U1380" t="s">
        <v>92</v>
      </c>
      <c r="V1380">
        <v>0</v>
      </c>
      <c r="W1380" t="s">
        <v>4477</v>
      </c>
      <c r="X1380">
        <v>0</v>
      </c>
      <c r="Y1380">
        <v>0</v>
      </c>
      <c r="Z1380">
        <v>0</v>
      </c>
    </row>
    <row r="1381" spans="1:26" x14ac:dyDescent="0.25">
      <c r="A1381" t="s">
        <v>156</v>
      </c>
      <c r="B1381">
        <v>3</v>
      </c>
      <c r="C1381" t="s">
        <v>1570</v>
      </c>
      <c r="D1381" t="s">
        <v>5070</v>
      </c>
      <c r="E1381">
        <v>0</v>
      </c>
      <c r="F1381">
        <v>0</v>
      </c>
      <c r="G1381">
        <v>0</v>
      </c>
      <c r="H1381">
        <v>0</v>
      </c>
      <c r="I1381">
        <v>0</v>
      </c>
      <c r="J1381">
        <v>0</v>
      </c>
      <c r="K1381">
        <v>0</v>
      </c>
      <c r="L1381">
        <v>0</v>
      </c>
      <c r="M1381">
        <v>0</v>
      </c>
      <c r="N1381">
        <v>0</v>
      </c>
      <c r="O1381">
        <v>0</v>
      </c>
      <c r="P1381">
        <v>0</v>
      </c>
      <c r="Q1381">
        <v>0</v>
      </c>
      <c r="R1381">
        <v>0</v>
      </c>
      <c r="S1381" t="s">
        <v>10</v>
      </c>
      <c r="T1381" t="s">
        <v>10</v>
      </c>
      <c r="U1381" t="s">
        <v>92</v>
      </c>
      <c r="V1381">
        <v>0</v>
      </c>
      <c r="W1381" t="s">
        <v>4477</v>
      </c>
      <c r="X1381">
        <v>0</v>
      </c>
      <c r="Y1381">
        <v>0</v>
      </c>
      <c r="Z1381">
        <v>0</v>
      </c>
    </row>
    <row r="1382" spans="1:26" x14ac:dyDescent="0.25">
      <c r="A1382" t="s">
        <v>156</v>
      </c>
      <c r="B1382">
        <v>3</v>
      </c>
      <c r="C1382" t="s">
        <v>1571</v>
      </c>
      <c r="D1382" t="s">
        <v>5070</v>
      </c>
      <c r="E1382">
        <v>0</v>
      </c>
      <c r="F1382">
        <v>0</v>
      </c>
      <c r="G1382">
        <v>0</v>
      </c>
      <c r="H1382">
        <v>0</v>
      </c>
      <c r="I1382">
        <v>0</v>
      </c>
      <c r="J1382">
        <v>0</v>
      </c>
      <c r="K1382">
        <v>0</v>
      </c>
      <c r="L1382">
        <v>0</v>
      </c>
      <c r="M1382">
        <v>0</v>
      </c>
      <c r="N1382">
        <v>0</v>
      </c>
      <c r="O1382">
        <v>0</v>
      </c>
      <c r="P1382">
        <v>0</v>
      </c>
      <c r="Q1382">
        <v>0</v>
      </c>
      <c r="R1382">
        <v>0</v>
      </c>
      <c r="S1382" t="s">
        <v>10</v>
      </c>
      <c r="T1382" t="s">
        <v>10</v>
      </c>
      <c r="U1382" t="s">
        <v>92</v>
      </c>
      <c r="V1382">
        <v>0</v>
      </c>
      <c r="W1382" t="s">
        <v>4477</v>
      </c>
      <c r="X1382">
        <v>0</v>
      </c>
      <c r="Y1382">
        <v>0</v>
      </c>
      <c r="Z1382">
        <v>0</v>
      </c>
    </row>
    <row r="1383" spans="1:26" x14ac:dyDescent="0.25">
      <c r="A1383" t="s">
        <v>156</v>
      </c>
      <c r="B1383">
        <v>3</v>
      </c>
      <c r="C1383" t="s">
        <v>1572</v>
      </c>
      <c r="D1383" t="s">
        <v>5070</v>
      </c>
      <c r="E1383">
        <v>0</v>
      </c>
      <c r="F1383">
        <v>0</v>
      </c>
      <c r="G1383">
        <v>0</v>
      </c>
      <c r="H1383">
        <v>0</v>
      </c>
      <c r="I1383">
        <v>0</v>
      </c>
      <c r="J1383">
        <v>0</v>
      </c>
      <c r="K1383">
        <v>0</v>
      </c>
      <c r="L1383">
        <v>0</v>
      </c>
      <c r="M1383">
        <v>0</v>
      </c>
      <c r="N1383">
        <v>0</v>
      </c>
      <c r="O1383">
        <v>0</v>
      </c>
      <c r="P1383">
        <v>0</v>
      </c>
      <c r="Q1383">
        <v>0</v>
      </c>
      <c r="R1383">
        <v>0</v>
      </c>
      <c r="S1383" t="s">
        <v>10</v>
      </c>
      <c r="T1383" t="s">
        <v>10</v>
      </c>
      <c r="U1383" t="s">
        <v>92</v>
      </c>
      <c r="V1383">
        <v>0</v>
      </c>
      <c r="W1383" t="s">
        <v>4477</v>
      </c>
      <c r="X1383">
        <v>0</v>
      </c>
      <c r="Y1383">
        <v>0</v>
      </c>
      <c r="Z1383">
        <v>0</v>
      </c>
    </row>
    <row r="1384" spans="1:26" x14ac:dyDescent="0.25">
      <c r="A1384" t="s">
        <v>156</v>
      </c>
      <c r="B1384">
        <v>3</v>
      </c>
      <c r="C1384" t="s">
        <v>1573</v>
      </c>
      <c r="D1384" t="s">
        <v>5070</v>
      </c>
      <c r="E1384">
        <v>0</v>
      </c>
      <c r="F1384">
        <v>0</v>
      </c>
      <c r="G1384">
        <v>0</v>
      </c>
      <c r="H1384">
        <v>0</v>
      </c>
      <c r="I1384">
        <v>0</v>
      </c>
      <c r="J1384">
        <v>0</v>
      </c>
      <c r="K1384">
        <v>0</v>
      </c>
      <c r="L1384">
        <v>0</v>
      </c>
      <c r="M1384">
        <v>0</v>
      </c>
      <c r="N1384">
        <v>0</v>
      </c>
      <c r="O1384">
        <v>0</v>
      </c>
      <c r="P1384">
        <v>0</v>
      </c>
      <c r="Q1384">
        <v>0</v>
      </c>
      <c r="R1384">
        <v>0</v>
      </c>
      <c r="S1384" t="s">
        <v>10</v>
      </c>
      <c r="T1384" t="s">
        <v>10</v>
      </c>
      <c r="U1384" t="s">
        <v>92</v>
      </c>
      <c r="V1384">
        <v>0</v>
      </c>
      <c r="W1384" t="s">
        <v>4477</v>
      </c>
      <c r="X1384">
        <v>0</v>
      </c>
      <c r="Y1384">
        <v>0</v>
      </c>
      <c r="Z1384">
        <v>0</v>
      </c>
    </row>
    <row r="1385" spans="1:26" x14ac:dyDescent="0.25">
      <c r="A1385" t="s">
        <v>156</v>
      </c>
      <c r="B1385">
        <v>3</v>
      </c>
      <c r="C1385" t="s">
        <v>1574</v>
      </c>
      <c r="D1385" t="s">
        <v>5070</v>
      </c>
      <c r="E1385">
        <v>0</v>
      </c>
      <c r="F1385">
        <v>0</v>
      </c>
      <c r="G1385">
        <v>0</v>
      </c>
      <c r="H1385">
        <v>0</v>
      </c>
      <c r="I1385">
        <v>0</v>
      </c>
      <c r="J1385">
        <v>0</v>
      </c>
      <c r="K1385">
        <v>0</v>
      </c>
      <c r="L1385">
        <v>0</v>
      </c>
      <c r="M1385">
        <v>0</v>
      </c>
      <c r="N1385">
        <v>0</v>
      </c>
      <c r="O1385">
        <v>0</v>
      </c>
      <c r="P1385">
        <v>0</v>
      </c>
      <c r="Q1385">
        <v>0</v>
      </c>
      <c r="R1385">
        <v>0</v>
      </c>
      <c r="S1385" t="s">
        <v>10</v>
      </c>
      <c r="T1385" t="s">
        <v>10</v>
      </c>
      <c r="U1385" t="s">
        <v>92</v>
      </c>
      <c r="V1385">
        <v>0</v>
      </c>
      <c r="W1385" t="s">
        <v>4477</v>
      </c>
      <c r="X1385">
        <v>0</v>
      </c>
      <c r="Y1385">
        <v>0</v>
      </c>
      <c r="Z1385">
        <v>0</v>
      </c>
    </row>
    <row r="1386" spans="1:26" x14ac:dyDescent="0.25">
      <c r="A1386" t="s">
        <v>156</v>
      </c>
      <c r="B1386">
        <v>3</v>
      </c>
      <c r="C1386" t="s">
        <v>1575</v>
      </c>
      <c r="D1386" t="s">
        <v>5070</v>
      </c>
      <c r="E1386">
        <v>10</v>
      </c>
      <c r="F1386">
        <v>18</v>
      </c>
      <c r="G1386">
        <v>15</v>
      </c>
      <c r="H1386">
        <v>13</v>
      </c>
      <c r="I1386">
        <v>21</v>
      </c>
      <c r="J1386">
        <v>12</v>
      </c>
      <c r="K1386">
        <v>0</v>
      </c>
      <c r="L1386">
        <v>0</v>
      </c>
      <c r="M1386">
        <v>0</v>
      </c>
      <c r="N1386">
        <v>0</v>
      </c>
      <c r="O1386">
        <v>0</v>
      </c>
      <c r="P1386">
        <v>0</v>
      </c>
      <c r="Q1386">
        <v>1.4833333333333334</v>
      </c>
      <c r="R1386">
        <v>1.9525413333333332</v>
      </c>
      <c r="S1386" t="s">
        <v>4</v>
      </c>
      <c r="T1386" t="s">
        <v>3</v>
      </c>
      <c r="U1386" t="s">
        <v>70</v>
      </c>
      <c r="V1386">
        <v>10</v>
      </c>
      <c r="W1386" t="s">
        <v>4478</v>
      </c>
      <c r="X1386">
        <v>0.19525413333333333</v>
      </c>
      <c r="Y1386">
        <v>0</v>
      </c>
      <c r="Z1386">
        <v>1.9525413333333332</v>
      </c>
    </row>
    <row r="1387" spans="1:26" x14ac:dyDescent="0.25">
      <c r="A1387" t="s">
        <v>156</v>
      </c>
      <c r="B1387">
        <v>3</v>
      </c>
      <c r="C1387" t="s">
        <v>1576</v>
      </c>
      <c r="D1387" t="s">
        <v>5070</v>
      </c>
      <c r="E1387">
        <v>22</v>
      </c>
      <c r="F1387">
        <v>20</v>
      </c>
      <c r="G1387">
        <v>10</v>
      </c>
      <c r="H1387">
        <v>23</v>
      </c>
      <c r="I1387">
        <v>23</v>
      </c>
      <c r="J1387">
        <v>11</v>
      </c>
      <c r="K1387">
        <v>0</v>
      </c>
      <c r="L1387">
        <v>0</v>
      </c>
      <c r="M1387">
        <v>0</v>
      </c>
      <c r="N1387">
        <v>0</v>
      </c>
      <c r="O1387">
        <v>0</v>
      </c>
      <c r="P1387">
        <v>0</v>
      </c>
      <c r="Q1387">
        <v>1.8166666666666669</v>
      </c>
      <c r="R1387">
        <v>2.3913146666666663</v>
      </c>
      <c r="S1387" t="s">
        <v>4</v>
      </c>
      <c r="T1387" t="s">
        <v>3</v>
      </c>
      <c r="U1387" t="s">
        <v>70</v>
      </c>
      <c r="V1387">
        <v>10</v>
      </c>
      <c r="W1387" t="s">
        <v>4478</v>
      </c>
      <c r="X1387">
        <v>0.23913146666666663</v>
      </c>
      <c r="Y1387">
        <v>0</v>
      </c>
      <c r="Z1387">
        <v>2.3913146666666663</v>
      </c>
    </row>
    <row r="1388" spans="1:26" x14ac:dyDescent="0.25">
      <c r="A1388" t="s">
        <v>156</v>
      </c>
      <c r="B1388">
        <v>3</v>
      </c>
      <c r="C1388" t="s">
        <v>1577</v>
      </c>
      <c r="D1388" t="s">
        <v>5070</v>
      </c>
      <c r="E1388">
        <v>13</v>
      </c>
      <c r="F1388">
        <v>10</v>
      </c>
      <c r="G1388">
        <v>12</v>
      </c>
      <c r="H1388">
        <v>10</v>
      </c>
      <c r="I1388">
        <v>10</v>
      </c>
      <c r="J1388">
        <v>0</v>
      </c>
      <c r="K1388">
        <v>0</v>
      </c>
      <c r="L1388">
        <v>0</v>
      </c>
      <c r="M1388">
        <v>0</v>
      </c>
      <c r="N1388">
        <v>0</v>
      </c>
      <c r="O1388">
        <v>0</v>
      </c>
      <c r="P1388">
        <v>0</v>
      </c>
      <c r="Q1388">
        <v>1.1000000000000001</v>
      </c>
      <c r="R1388">
        <v>1.4260133333333331</v>
      </c>
      <c r="S1388" t="s">
        <v>4</v>
      </c>
      <c r="T1388" t="s">
        <v>3</v>
      </c>
      <c r="U1388" t="s">
        <v>70</v>
      </c>
      <c r="V1388">
        <v>10</v>
      </c>
      <c r="W1388" t="s">
        <v>4478</v>
      </c>
      <c r="X1388">
        <v>0.1426013333333333</v>
      </c>
      <c r="Y1388">
        <v>0</v>
      </c>
      <c r="Z1388">
        <v>1.4260133333333331</v>
      </c>
    </row>
    <row r="1389" spans="1:26" x14ac:dyDescent="0.25">
      <c r="A1389" t="s">
        <v>156</v>
      </c>
      <c r="B1389">
        <v>3</v>
      </c>
      <c r="C1389" t="s">
        <v>1578</v>
      </c>
      <c r="D1389" t="s">
        <v>5070</v>
      </c>
      <c r="E1389">
        <v>10</v>
      </c>
      <c r="F1389">
        <v>26</v>
      </c>
      <c r="G1389">
        <v>22</v>
      </c>
      <c r="H1389">
        <v>18</v>
      </c>
      <c r="I1389">
        <v>23</v>
      </c>
      <c r="J1389">
        <v>23</v>
      </c>
      <c r="K1389">
        <v>0</v>
      </c>
      <c r="L1389">
        <v>0</v>
      </c>
      <c r="M1389">
        <v>0</v>
      </c>
      <c r="N1389">
        <v>0</v>
      </c>
      <c r="O1389">
        <v>0</v>
      </c>
      <c r="P1389">
        <v>0</v>
      </c>
      <c r="Q1389">
        <v>2.0333333333333332</v>
      </c>
      <c r="R1389">
        <v>2.6765173333333334</v>
      </c>
      <c r="S1389" t="s">
        <v>4</v>
      </c>
      <c r="T1389" t="s">
        <v>3</v>
      </c>
      <c r="U1389" t="s">
        <v>70</v>
      </c>
      <c r="V1389">
        <v>10</v>
      </c>
      <c r="W1389" t="s">
        <v>4478</v>
      </c>
      <c r="X1389">
        <v>0.26765173333333336</v>
      </c>
      <c r="Y1389">
        <v>0</v>
      </c>
      <c r="Z1389">
        <v>2.6765173333333334</v>
      </c>
    </row>
    <row r="1390" spans="1:26" x14ac:dyDescent="0.25">
      <c r="A1390" t="s">
        <v>156</v>
      </c>
      <c r="B1390">
        <v>3</v>
      </c>
      <c r="C1390" t="s">
        <v>1579</v>
      </c>
      <c r="D1390" t="s">
        <v>5070</v>
      </c>
      <c r="E1390">
        <v>10</v>
      </c>
      <c r="F1390">
        <v>18</v>
      </c>
      <c r="G1390">
        <v>11</v>
      </c>
      <c r="H1390">
        <v>14</v>
      </c>
      <c r="I1390">
        <v>24</v>
      </c>
      <c r="J1390">
        <v>10</v>
      </c>
      <c r="K1390">
        <v>0</v>
      </c>
      <c r="L1390">
        <v>0</v>
      </c>
      <c r="M1390">
        <v>0</v>
      </c>
      <c r="N1390">
        <v>0</v>
      </c>
      <c r="O1390">
        <v>0</v>
      </c>
      <c r="P1390">
        <v>0</v>
      </c>
      <c r="Q1390">
        <v>1.45</v>
      </c>
      <c r="R1390">
        <v>1.9086639999999999</v>
      </c>
      <c r="S1390" t="s">
        <v>4</v>
      </c>
      <c r="T1390" t="s">
        <v>3</v>
      </c>
      <c r="U1390" t="s">
        <v>70</v>
      </c>
      <c r="V1390">
        <v>10</v>
      </c>
      <c r="W1390" t="s">
        <v>4478</v>
      </c>
      <c r="X1390">
        <v>0.19086639999999999</v>
      </c>
      <c r="Y1390">
        <v>0</v>
      </c>
      <c r="Z1390">
        <v>1.9086639999999999</v>
      </c>
    </row>
    <row r="1391" spans="1:26" x14ac:dyDescent="0.25">
      <c r="A1391" t="s">
        <v>156</v>
      </c>
      <c r="B1391">
        <v>3</v>
      </c>
      <c r="C1391" t="s">
        <v>1580</v>
      </c>
      <c r="D1391" t="s">
        <v>5070</v>
      </c>
      <c r="E1391">
        <v>10</v>
      </c>
      <c r="F1391">
        <v>10</v>
      </c>
      <c r="G1391">
        <v>12</v>
      </c>
      <c r="H1391">
        <v>10</v>
      </c>
      <c r="I1391">
        <v>10</v>
      </c>
      <c r="J1391">
        <v>10</v>
      </c>
      <c r="K1391">
        <v>0</v>
      </c>
      <c r="L1391">
        <v>0</v>
      </c>
      <c r="M1391">
        <v>0</v>
      </c>
      <c r="N1391">
        <v>0</v>
      </c>
      <c r="O1391">
        <v>0</v>
      </c>
      <c r="P1391">
        <v>0</v>
      </c>
      <c r="Q1391">
        <v>1.0333333333333334</v>
      </c>
      <c r="R1391">
        <v>1.3601973333333333</v>
      </c>
      <c r="S1391" t="s">
        <v>4</v>
      </c>
      <c r="T1391" t="s">
        <v>3</v>
      </c>
      <c r="U1391" t="s">
        <v>70</v>
      </c>
      <c r="V1391">
        <v>10</v>
      </c>
      <c r="W1391" t="s">
        <v>4478</v>
      </c>
      <c r="X1391">
        <v>0.13601973333333334</v>
      </c>
      <c r="Y1391">
        <v>0</v>
      </c>
      <c r="Z1391">
        <v>1.3601973333333333</v>
      </c>
    </row>
    <row r="1392" spans="1:26" x14ac:dyDescent="0.25">
      <c r="A1392" t="s">
        <v>156</v>
      </c>
      <c r="B1392">
        <v>3</v>
      </c>
      <c r="C1392" t="s">
        <v>1581</v>
      </c>
      <c r="D1392" t="s">
        <v>5070</v>
      </c>
      <c r="E1392">
        <v>77</v>
      </c>
      <c r="F1392">
        <v>78</v>
      </c>
      <c r="G1392">
        <v>95</v>
      </c>
      <c r="H1392">
        <v>76</v>
      </c>
      <c r="I1392">
        <v>76</v>
      </c>
      <c r="J1392">
        <v>97</v>
      </c>
      <c r="K1392">
        <v>0</v>
      </c>
      <c r="L1392">
        <v>0</v>
      </c>
      <c r="M1392">
        <v>0</v>
      </c>
      <c r="N1392">
        <v>0</v>
      </c>
      <c r="O1392">
        <v>0</v>
      </c>
      <c r="P1392">
        <v>0</v>
      </c>
      <c r="Q1392">
        <v>8.3166666666666664</v>
      </c>
      <c r="R1392">
        <v>10.947394666666668</v>
      </c>
      <c r="S1392" t="s">
        <v>6</v>
      </c>
      <c r="T1392" t="s">
        <v>3</v>
      </c>
      <c r="U1392" t="s">
        <v>70</v>
      </c>
      <c r="V1392">
        <v>20</v>
      </c>
      <c r="W1392" t="s">
        <v>4478</v>
      </c>
      <c r="X1392">
        <v>0.54736973333333339</v>
      </c>
      <c r="Y1392">
        <v>0</v>
      </c>
      <c r="Z1392">
        <v>10.947394666666668</v>
      </c>
    </row>
    <row r="1393" spans="1:26" x14ac:dyDescent="0.25">
      <c r="A1393" t="s">
        <v>156</v>
      </c>
      <c r="B1393">
        <v>3</v>
      </c>
      <c r="C1393" t="s">
        <v>1582</v>
      </c>
      <c r="D1393" t="s">
        <v>5070</v>
      </c>
      <c r="E1393">
        <v>73</v>
      </c>
      <c r="F1393">
        <v>80</v>
      </c>
      <c r="G1393">
        <v>97</v>
      </c>
      <c r="H1393">
        <v>75</v>
      </c>
      <c r="I1393">
        <v>81</v>
      </c>
      <c r="J1393">
        <v>97</v>
      </c>
      <c r="K1393">
        <v>0</v>
      </c>
      <c r="L1393">
        <v>0</v>
      </c>
      <c r="M1393">
        <v>0</v>
      </c>
      <c r="N1393">
        <v>0</v>
      </c>
      <c r="O1393">
        <v>0</v>
      </c>
      <c r="P1393">
        <v>0</v>
      </c>
      <c r="Q1393">
        <v>8.3833333333333329</v>
      </c>
      <c r="R1393">
        <v>11.035149333333333</v>
      </c>
      <c r="S1393" t="s">
        <v>6</v>
      </c>
      <c r="T1393" t="s">
        <v>3</v>
      </c>
      <c r="U1393" t="s">
        <v>70</v>
      </c>
      <c r="V1393">
        <v>20</v>
      </c>
      <c r="W1393" t="s">
        <v>4478</v>
      </c>
      <c r="X1393">
        <v>0.5517574666666667</v>
      </c>
      <c r="Y1393">
        <v>0</v>
      </c>
      <c r="Z1393">
        <v>11.035149333333331</v>
      </c>
    </row>
    <row r="1394" spans="1:26" x14ac:dyDescent="0.25">
      <c r="A1394" t="s">
        <v>156</v>
      </c>
      <c r="B1394">
        <v>3</v>
      </c>
      <c r="C1394" t="s">
        <v>1583</v>
      </c>
      <c r="D1394" t="s">
        <v>5070</v>
      </c>
      <c r="E1394">
        <v>61</v>
      </c>
      <c r="F1394">
        <v>75</v>
      </c>
      <c r="G1394">
        <v>82</v>
      </c>
      <c r="H1394">
        <v>62</v>
      </c>
      <c r="I1394">
        <v>75</v>
      </c>
      <c r="J1394">
        <v>83</v>
      </c>
      <c r="K1394">
        <v>0</v>
      </c>
      <c r="L1394">
        <v>0</v>
      </c>
      <c r="M1394">
        <v>0</v>
      </c>
      <c r="N1394">
        <v>0</v>
      </c>
      <c r="O1394">
        <v>0</v>
      </c>
      <c r="P1394">
        <v>0</v>
      </c>
      <c r="Q1394">
        <v>7.3</v>
      </c>
      <c r="R1394">
        <v>9.6091359999999995</v>
      </c>
      <c r="S1394" t="s">
        <v>6</v>
      </c>
      <c r="T1394" t="s">
        <v>3</v>
      </c>
      <c r="U1394" t="s">
        <v>70</v>
      </c>
      <c r="V1394">
        <v>20</v>
      </c>
      <c r="W1394" t="s">
        <v>4478</v>
      </c>
      <c r="X1394">
        <v>0.48045679999999996</v>
      </c>
      <c r="Y1394">
        <v>0</v>
      </c>
      <c r="Z1394">
        <v>9.6091359999999995</v>
      </c>
    </row>
    <row r="1395" spans="1:26" x14ac:dyDescent="0.25">
      <c r="A1395" t="s">
        <v>156</v>
      </c>
      <c r="B1395">
        <v>3</v>
      </c>
      <c r="C1395" t="s">
        <v>1584</v>
      </c>
      <c r="D1395" t="s">
        <v>5070</v>
      </c>
      <c r="E1395">
        <v>0</v>
      </c>
      <c r="F1395">
        <v>0</v>
      </c>
      <c r="G1395">
        <v>0</v>
      </c>
      <c r="H1395">
        <v>0</v>
      </c>
      <c r="I1395">
        <v>0</v>
      </c>
      <c r="J1395">
        <v>0</v>
      </c>
      <c r="K1395">
        <v>0</v>
      </c>
      <c r="L1395">
        <v>0</v>
      </c>
      <c r="M1395">
        <v>0</v>
      </c>
      <c r="N1395">
        <v>0</v>
      </c>
      <c r="O1395">
        <v>0</v>
      </c>
      <c r="P1395">
        <v>0</v>
      </c>
      <c r="Q1395">
        <v>0</v>
      </c>
      <c r="R1395">
        <v>0</v>
      </c>
      <c r="S1395" t="s">
        <v>4</v>
      </c>
      <c r="T1395" t="s">
        <v>3</v>
      </c>
      <c r="U1395" t="s">
        <v>70</v>
      </c>
      <c r="V1395">
        <v>10</v>
      </c>
      <c r="W1395" t="s">
        <v>4478</v>
      </c>
      <c r="X1395">
        <v>0</v>
      </c>
      <c r="Y1395">
        <v>0</v>
      </c>
      <c r="Z1395">
        <v>0</v>
      </c>
    </row>
    <row r="1396" spans="1:26" x14ac:dyDescent="0.25">
      <c r="A1396" t="s">
        <v>156</v>
      </c>
      <c r="B1396">
        <v>3</v>
      </c>
      <c r="C1396" t="s">
        <v>1585</v>
      </c>
      <c r="D1396" t="s">
        <v>5070</v>
      </c>
      <c r="E1396">
        <v>0</v>
      </c>
      <c r="F1396">
        <v>0</v>
      </c>
      <c r="G1396">
        <v>0</v>
      </c>
      <c r="H1396">
        <v>0</v>
      </c>
      <c r="I1396">
        <v>0</v>
      </c>
      <c r="J1396">
        <v>0</v>
      </c>
      <c r="K1396">
        <v>0</v>
      </c>
      <c r="L1396">
        <v>0</v>
      </c>
      <c r="M1396">
        <v>0</v>
      </c>
      <c r="N1396">
        <v>0</v>
      </c>
      <c r="O1396">
        <v>0</v>
      </c>
      <c r="P1396">
        <v>0</v>
      </c>
      <c r="Q1396">
        <v>0</v>
      </c>
      <c r="R1396">
        <v>0</v>
      </c>
      <c r="S1396" t="s">
        <v>4</v>
      </c>
      <c r="T1396" t="s">
        <v>3</v>
      </c>
      <c r="U1396" t="s">
        <v>70</v>
      </c>
      <c r="V1396">
        <v>10</v>
      </c>
      <c r="W1396" t="s">
        <v>4478</v>
      </c>
      <c r="X1396">
        <v>0</v>
      </c>
      <c r="Y1396">
        <v>0</v>
      </c>
      <c r="Z1396">
        <v>0</v>
      </c>
    </row>
    <row r="1397" spans="1:26" x14ac:dyDescent="0.25">
      <c r="A1397" t="s">
        <v>156</v>
      </c>
      <c r="B1397">
        <v>3</v>
      </c>
      <c r="C1397" t="s">
        <v>1586</v>
      </c>
      <c r="D1397" t="s">
        <v>5070</v>
      </c>
      <c r="E1397">
        <v>0</v>
      </c>
      <c r="F1397">
        <v>0</v>
      </c>
      <c r="G1397">
        <v>0</v>
      </c>
      <c r="H1397">
        <v>0</v>
      </c>
      <c r="I1397">
        <v>0</v>
      </c>
      <c r="J1397">
        <v>0</v>
      </c>
      <c r="K1397">
        <v>0</v>
      </c>
      <c r="L1397">
        <v>0</v>
      </c>
      <c r="M1397">
        <v>0</v>
      </c>
      <c r="N1397">
        <v>0</v>
      </c>
      <c r="O1397">
        <v>0</v>
      </c>
      <c r="P1397">
        <v>0</v>
      </c>
      <c r="Q1397">
        <v>0</v>
      </c>
      <c r="R1397">
        <v>0</v>
      </c>
      <c r="S1397" t="s">
        <v>10</v>
      </c>
      <c r="T1397" t="s">
        <v>10</v>
      </c>
      <c r="U1397" t="s">
        <v>92</v>
      </c>
      <c r="V1397">
        <v>0</v>
      </c>
      <c r="W1397" t="s">
        <v>4479</v>
      </c>
      <c r="X1397">
        <v>0</v>
      </c>
      <c r="Y1397">
        <v>0</v>
      </c>
      <c r="Z1397">
        <v>0</v>
      </c>
    </row>
    <row r="1398" spans="1:26" x14ac:dyDescent="0.25">
      <c r="A1398" t="s">
        <v>156</v>
      </c>
      <c r="B1398">
        <v>3</v>
      </c>
      <c r="C1398" t="s">
        <v>1587</v>
      </c>
      <c r="D1398" t="s">
        <v>5070</v>
      </c>
      <c r="E1398">
        <v>0</v>
      </c>
      <c r="F1398">
        <v>0</v>
      </c>
      <c r="G1398">
        <v>0</v>
      </c>
      <c r="H1398">
        <v>0</v>
      </c>
      <c r="I1398">
        <v>0</v>
      </c>
      <c r="J1398">
        <v>0</v>
      </c>
      <c r="K1398">
        <v>0</v>
      </c>
      <c r="L1398">
        <v>0</v>
      </c>
      <c r="M1398">
        <v>0</v>
      </c>
      <c r="N1398">
        <v>0</v>
      </c>
      <c r="O1398">
        <v>0</v>
      </c>
      <c r="P1398">
        <v>0</v>
      </c>
      <c r="Q1398">
        <v>0</v>
      </c>
      <c r="R1398">
        <v>0</v>
      </c>
      <c r="S1398" t="s">
        <v>10</v>
      </c>
      <c r="T1398" t="s">
        <v>10</v>
      </c>
      <c r="U1398" t="s">
        <v>92</v>
      </c>
      <c r="V1398">
        <v>0</v>
      </c>
      <c r="W1398" t="s">
        <v>4479</v>
      </c>
      <c r="X1398">
        <v>0</v>
      </c>
      <c r="Y1398">
        <v>0</v>
      </c>
      <c r="Z1398">
        <v>0</v>
      </c>
    </row>
    <row r="1399" spans="1:26" x14ac:dyDescent="0.25">
      <c r="A1399" t="s">
        <v>156</v>
      </c>
      <c r="B1399">
        <v>3</v>
      </c>
      <c r="C1399" t="s">
        <v>1588</v>
      </c>
      <c r="D1399" t="s">
        <v>5070</v>
      </c>
      <c r="E1399">
        <v>0</v>
      </c>
      <c r="F1399">
        <v>0</v>
      </c>
      <c r="G1399">
        <v>0</v>
      </c>
      <c r="H1399">
        <v>0</v>
      </c>
      <c r="I1399">
        <v>0</v>
      </c>
      <c r="J1399">
        <v>0</v>
      </c>
      <c r="K1399">
        <v>0</v>
      </c>
      <c r="L1399">
        <v>0</v>
      </c>
      <c r="M1399">
        <v>0</v>
      </c>
      <c r="N1399">
        <v>0</v>
      </c>
      <c r="O1399">
        <v>0</v>
      </c>
      <c r="P1399">
        <v>0</v>
      </c>
      <c r="Q1399">
        <v>0</v>
      </c>
      <c r="R1399">
        <v>0</v>
      </c>
      <c r="S1399" t="s">
        <v>10</v>
      </c>
      <c r="T1399" t="s">
        <v>10</v>
      </c>
      <c r="U1399" t="s">
        <v>92</v>
      </c>
      <c r="V1399">
        <v>0</v>
      </c>
      <c r="W1399" t="s">
        <v>4479</v>
      </c>
      <c r="X1399">
        <v>0</v>
      </c>
      <c r="Y1399">
        <v>0</v>
      </c>
      <c r="Z1399">
        <v>0</v>
      </c>
    </row>
    <row r="1400" spans="1:26" x14ac:dyDescent="0.25">
      <c r="A1400" t="s">
        <v>156</v>
      </c>
      <c r="B1400">
        <v>3</v>
      </c>
      <c r="C1400" t="s">
        <v>1589</v>
      </c>
      <c r="D1400" t="s">
        <v>5070</v>
      </c>
      <c r="E1400">
        <v>0</v>
      </c>
      <c r="F1400">
        <v>0</v>
      </c>
      <c r="G1400">
        <v>0</v>
      </c>
      <c r="H1400">
        <v>0</v>
      </c>
      <c r="I1400">
        <v>0</v>
      </c>
      <c r="J1400">
        <v>0</v>
      </c>
      <c r="K1400">
        <v>0</v>
      </c>
      <c r="L1400">
        <v>0</v>
      </c>
      <c r="M1400">
        <v>0</v>
      </c>
      <c r="N1400">
        <v>0</v>
      </c>
      <c r="O1400">
        <v>0</v>
      </c>
      <c r="P1400">
        <v>0</v>
      </c>
      <c r="Q1400">
        <v>0</v>
      </c>
      <c r="R1400">
        <v>0</v>
      </c>
      <c r="S1400" t="s">
        <v>10</v>
      </c>
      <c r="T1400" t="s">
        <v>10</v>
      </c>
      <c r="U1400" t="s">
        <v>92</v>
      </c>
      <c r="V1400">
        <v>0</v>
      </c>
      <c r="W1400" t="s">
        <v>4479</v>
      </c>
      <c r="X1400">
        <v>0</v>
      </c>
      <c r="Y1400">
        <v>0</v>
      </c>
      <c r="Z1400">
        <v>0</v>
      </c>
    </row>
    <row r="1401" spans="1:26" x14ac:dyDescent="0.25">
      <c r="A1401" t="s">
        <v>156</v>
      </c>
      <c r="B1401">
        <v>3</v>
      </c>
      <c r="C1401" t="s">
        <v>1590</v>
      </c>
      <c r="D1401" t="s">
        <v>5070</v>
      </c>
      <c r="E1401">
        <v>0</v>
      </c>
      <c r="F1401">
        <v>0</v>
      </c>
      <c r="G1401">
        <v>0</v>
      </c>
      <c r="H1401">
        <v>0</v>
      </c>
      <c r="I1401">
        <v>0</v>
      </c>
      <c r="J1401">
        <v>0</v>
      </c>
      <c r="K1401">
        <v>0</v>
      </c>
      <c r="L1401">
        <v>0</v>
      </c>
      <c r="M1401">
        <v>0</v>
      </c>
      <c r="N1401">
        <v>0</v>
      </c>
      <c r="O1401">
        <v>0</v>
      </c>
      <c r="P1401">
        <v>0</v>
      </c>
      <c r="Q1401">
        <v>0</v>
      </c>
      <c r="R1401">
        <v>0</v>
      </c>
      <c r="S1401" t="s">
        <v>10</v>
      </c>
      <c r="T1401" t="s">
        <v>10</v>
      </c>
      <c r="U1401" t="s">
        <v>92</v>
      </c>
      <c r="V1401">
        <v>0</v>
      </c>
      <c r="W1401" t="s">
        <v>4479</v>
      </c>
      <c r="X1401">
        <v>0</v>
      </c>
      <c r="Y1401">
        <v>0</v>
      </c>
      <c r="Z1401">
        <v>0</v>
      </c>
    </row>
    <row r="1402" spans="1:26" x14ac:dyDescent="0.25">
      <c r="A1402" t="s">
        <v>156</v>
      </c>
      <c r="B1402">
        <v>3</v>
      </c>
      <c r="C1402" t="s">
        <v>1591</v>
      </c>
      <c r="D1402" t="s">
        <v>5070</v>
      </c>
      <c r="E1402">
        <v>0</v>
      </c>
      <c r="F1402">
        <v>0</v>
      </c>
      <c r="G1402">
        <v>0</v>
      </c>
      <c r="H1402">
        <v>0</v>
      </c>
      <c r="I1402">
        <v>0</v>
      </c>
      <c r="J1402">
        <v>0</v>
      </c>
      <c r="K1402">
        <v>0</v>
      </c>
      <c r="L1402">
        <v>0</v>
      </c>
      <c r="M1402">
        <v>0</v>
      </c>
      <c r="N1402">
        <v>0</v>
      </c>
      <c r="O1402">
        <v>0</v>
      </c>
      <c r="P1402">
        <v>0</v>
      </c>
      <c r="Q1402">
        <v>0</v>
      </c>
      <c r="R1402">
        <v>0</v>
      </c>
      <c r="S1402" t="s">
        <v>10</v>
      </c>
      <c r="T1402" t="s">
        <v>10</v>
      </c>
      <c r="U1402" t="s">
        <v>92</v>
      </c>
      <c r="V1402">
        <v>0</v>
      </c>
      <c r="W1402" t="s">
        <v>4479</v>
      </c>
      <c r="X1402">
        <v>0</v>
      </c>
      <c r="Y1402">
        <v>0</v>
      </c>
      <c r="Z1402">
        <v>0</v>
      </c>
    </row>
    <row r="1403" spans="1:26" x14ac:dyDescent="0.25">
      <c r="A1403" t="s">
        <v>156</v>
      </c>
      <c r="B1403">
        <v>3</v>
      </c>
      <c r="C1403" t="s">
        <v>1592</v>
      </c>
      <c r="D1403" t="s">
        <v>5070</v>
      </c>
      <c r="E1403">
        <v>0</v>
      </c>
      <c r="F1403">
        <v>0</v>
      </c>
      <c r="G1403">
        <v>0</v>
      </c>
      <c r="H1403">
        <v>0</v>
      </c>
      <c r="I1403">
        <v>0</v>
      </c>
      <c r="J1403">
        <v>0</v>
      </c>
      <c r="K1403">
        <v>0</v>
      </c>
      <c r="L1403">
        <v>0</v>
      </c>
      <c r="M1403">
        <v>0</v>
      </c>
      <c r="N1403">
        <v>0</v>
      </c>
      <c r="O1403">
        <v>0</v>
      </c>
      <c r="P1403">
        <v>0</v>
      </c>
      <c r="Q1403">
        <v>0</v>
      </c>
      <c r="R1403">
        <v>0</v>
      </c>
      <c r="S1403" t="s">
        <v>10</v>
      </c>
      <c r="T1403" t="s">
        <v>10</v>
      </c>
      <c r="U1403" t="s">
        <v>92</v>
      </c>
      <c r="V1403">
        <v>0</v>
      </c>
      <c r="W1403" t="s">
        <v>4479</v>
      </c>
      <c r="X1403">
        <v>0</v>
      </c>
      <c r="Y1403">
        <v>0</v>
      </c>
      <c r="Z1403">
        <v>0</v>
      </c>
    </row>
    <row r="1404" spans="1:26" x14ac:dyDescent="0.25">
      <c r="A1404" t="s">
        <v>156</v>
      </c>
      <c r="B1404">
        <v>3</v>
      </c>
      <c r="C1404" t="s">
        <v>1593</v>
      </c>
      <c r="D1404" t="s">
        <v>5070</v>
      </c>
      <c r="E1404">
        <v>0</v>
      </c>
      <c r="F1404">
        <v>0</v>
      </c>
      <c r="G1404">
        <v>0</v>
      </c>
      <c r="H1404">
        <v>0</v>
      </c>
      <c r="I1404">
        <v>0</v>
      </c>
      <c r="J1404">
        <v>0</v>
      </c>
      <c r="K1404">
        <v>0</v>
      </c>
      <c r="L1404">
        <v>0</v>
      </c>
      <c r="M1404">
        <v>0</v>
      </c>
      <c r="N1404">
        <v>0</v>
      </c>
      <c r="O1404">
        <v>0</v>
      </c>
      <c r="P1404">
        <v>0</v>
      </c>
      <c r="Q1404">
        <v>0</v>
      </c>
      <c r="R1404">
        <v>0</v>
      </c>
      <c r="S1404" t="s">
        <v>10</v>
      </c>
      <c r="T1404" t="s">
        <v>10</v>
      </c>
      <c r="U1404" t="s">
        <v>92</v>
      </c>
      <c r="V1404">
        <v>0</v>
      </c>
      <c r="W1404" t="s">
        <v>4479</v>
      </c>
      <c r="X1404">
        <v>0</v>
      </c>
      <c r="Y1404">
        <v>0</v>
      </c>
      <c r="Z1404">
        <v>0</v>
      </c>
    </row>
    <row r="1405" spans="1:26" x14ac:dyDescent="0.25">
      <c r="A1405" t="s">
        <v>156</v>
      </c>
      <c r="B1405">
        <v>3</v>
      </c>
      <c r="C1405" t="s">
        <v>1594</v>
      </c>
      <c r="D1405" t="s">
        <v>5070</v>
      </c>
      <c r="E1405">
        <v>0</v>
      </c>
      <c r="F1405">
        <v>0</v>
      </c>
      <c r="G1405">
        <v>0</v>
      </c>
      <c r="H1405">
        <v>0</v>
      </c>
      <c r="I1405">
        <v>0</v>
      </c>
      <c r="J1405">
        <v>0</v>
      </c>
      <c r="K1405">
        <v>0</v>
      </c>
      <c r="L1405">
        <v>0</v>
      </c>
      <c r="M1405">
        <v>0</v>
      </c>
      <c r="N1405">
        <v>0</v>
      </c>
      <c r="O1405">
        <v>0</v>
      </c>
      <c r="P1405">
        <v>0</v>
      </c>
      <c r="Q1405">
        <v>0</v>
      </c>
      <c r="R1405">
        <v>0</v>
      </c>
      <c r="S1405" t="s">
        <v>10</v>
      </c>
      <c r="T1405" t="s">
        <v>10</v>
      </c>
      <c r="U1405" t="s">
        <v>92</v>
      </c>
      <c r="V1405">
        <v>0</v>
      </c>
      <c r="W1405" t="s">
        <v>4479</v>
      </c>
      <c r="X1405">
        <v>0</v>
      </c>
      <c r="Y1405">
        <v>0</v>
      </c>
      <c r="Z1405">
        <v>0</v>
      </c>
    </row>
    <row r="1406" spans="1:26" x14ac:dyDescent="0.25">
      <c r="A1406" t="s">
        <v>156</v>
      </c>
      <c r="B1406">
        <v>3</v>
      </c>
      <c r="C1406" t="s">
        <v>1595</v>
      </c>
      <c r="D1406" t="s">
        <v>5070</v>
      </c>
      <c r="E1406">
        <v>0</v>
      </c>
      <c r="F1406">
        <v>0</v>
      </c>
      <c r="G1406">
        <v>0</v>
      </c>
      <c r="H1406">
        <v>0</v>
      </c>
      <c r="I1406">
        <v>0</v>
      </c>
      <c r="J1406">
        <v>0</v>
      </c>
      <c r="K1406">
        <v>0</v>
      </c>
      <c r="L1406">
        <v>0</v>
      </c>
      <c r="M1406">
        <v>0</v>
      </c>
      <c r="N1406">
        <v>0</v>
      </c>
      <c r="O1406">
        <v>0</v>
      </c>
      <c r="P1406">
        <v>0</v>
      </c>
      <c r="Q1406">
        <v>0</v>
      </c>
      <c r="R1406">
        <v>0</v>
      </c>
      <c r="S1406" t="s">
        <v>10</v>
      </c>
      <c r="T1406" t="s">
        <v>10</v>
      </c>
      <c r="U1406" t="s">
        <v>92</v>
      </c>
      <c r="V1406">
        <v>0</v>
      </c>
      <c r="W1406" t="s">
        <v>4479</v>
      </c>
      <c r="X1406">
        <v>0</v>
      </c>
      <c r="Y1406">
        <v>0</v>
      </c>
      <c r="Z1406">
        <v>0</v>
      </c>
    </row>
    <row r="1407" spans="1:26" x14ac:dyDescent="0.25">
      <c r="A1407" t="s">
        <v>156</v>
      </c>
      <c r="B1407">
        <v>3</v>
      </c>
      <c r="C1407" t="s">
        <v>1596</v>
      </c>
      <c r="D1407" t="s">
        <v>5070</v>
      </c>
      <c r="E1407">
        <v>0</v>
      </c>
      <c r="F1407">
        <v>0</v>
      </c>
      <c r="G1407">
        <v>0</v>
      </c>
      <c r="H1407">
        <v>0</v>
      </c>
      <c r="I1407">
        <v>0</v>
      </c>
      <c r="J1407">
        <v>0</v>
      </c>
      <c r="K1407">
        <v>0</v>
      </c>
      <c r="L1407">
        <v>0</v>
      </c>
      <c r="M1407">
        <v>0</v>
      </c>
      <c r="N1407">
        <v>0</v>
      </c>
      <c r="O1407">
        <v>0</v>
      </c>
      <c r="P1407">
        <v>0</v>
      </c>
      <c r="Q1407">
        <v>0</v>
      </c>
      <c r="R1407">
        <v>0</v>
      </c>
      <c r="S1407" t="s">
        <v>10</v>
      </c>
      <c r="T1407" t="s">
        <v>10</v>
      </c>
      <c r="U1407" t="s">
        <v>92</v>
      </c>
      <c r="V1407">
        <v>0</v>
      </c>
      <c r="W1407" t="s">
        <v>4479</v>
      </c>
      <c r="X1407">
        <v>0</v>
      </c>
      <c r="Y1407">
        <v>0</v>
      </c>
      <c r="Z1407">
        <v>0</v>
      </c>
    </row>
    <row r="1408" spans="1:26" x14ac:dyDescent="0.25">
      <c r="A1408" t="s">
        <v>156</v>
      </c>
      <c r="B1408">
        <v>3</v>
      </c>
      <c r="C1408" t="s">
        <v>1597</v>
      </c>
      <c r="D1408" t="s">
        <v>5070</v>
      </c>
      <c r="E1408">
        <v>35</v>
      </c>
      <c r="F1408">
        <v>46</v>
      </c>
      <c r="G1408">
        <v>43</v>
      </c>
      <c r="H1408">
        <v>31</v>
      </c>
      <c r="I1408">
        <v>44</v>
      </c>
      <c r="J1408">
        <v>46</v>
      </c>
      <c r="K1408">
        <v>0</v>
      </c>
      <c r="L1408">
        <v>0</v>
      </c>
      <c r="M1408">
        <v>0</v>
      </c>
      <c r="N1408">
        <v>0</v>
      </c>
      <c r="O1408">
        <v>0</v>
      </c>
      <c r="P1408">
        <v>0</v>
      </c>
      <c r="Q1408">
        <v>4.0833333333333339</v>
      </c>
      <c r="R1408">
        <v>5.3749733333333332</v>
      </c>
      <c r="S1408" t="s">
        <v>4</v>
      </c>
      <c r="T1408" t="s">
        <v>3</v>
      </c>
      <c r="U1408" t="s">
        <v>70</v>
      </c>
      <c r="V1408">
        <v>10</v>
      </c>
      <c r="W1408" t="s">
        <v>4480</v>
      </c>
      <c r="X1408">
        <v>0.53749733333333327</v>
      </c>
      <c r="Y1408">
        <v>0</v>
      </c>
      <c r="Z1408">
        <v>5.3749733333333332</v>
      </c>
    </row>
    <row r="1409" spans="1:26" x14ac:dyDescent="0.25">
      <c r="A1409" t="s">
        <v>156</v>
      </c>
      <c r="B1409">
        <v>3</v>
      </c>
      <c r="C1409" t="s">
        <v>1598</v>
      </c>
      <c r="D1409" t="s">
        <v>5070</v>
      </c>
      <c r="E1409">
        <v>38</v>
      </c>
      <c r="F1409">
        <v>31</v>
      </c>
      <c r="G1409">
        <v>47</v>
      </c>
      <c r="H1409">
        <v>35</v>
      </c>
      <c r="I1409">
        <v>34</v>
      </c>
      <c r="J1409">
        <v>44</v>
      </c>
      <c r="K1409">
        <v>0</v>
      </c>
      <c r="L1409">
        <v>0</v>
      </c>
      <c r="M1409">
        <v>0</v>
      </c>
      <c r="N1409">
        <v>0</v>
      </c>
      <c r="O1409">
        <v>0</v>
      </c>
      <c r="P1409">
        <v>0</v>
      </c>
      <c r="Q1409">
        <v>3.8166666666666664</v>
      </c>
      <c r="R1409">
        <v>5.0239546666666666</v>
      </c>
      <c r="S1409" t="s">
        <v>4</v>
      </c>
      <c r="T1409" t="s">
        <v>3</v>
      </c>
      <c r="U1409" t="s">
        <v>70</v>
      </c>
      <c r="V1409">
        <v>10</v>
      </c>
      <c r="W1409" t="s">
        <v>4480</v>
      </c>
      <c r="X1409">
        <v>0.50239546666666668</v>
      </c>
      <c r="Y1409">
        <v>0</v>
      </c>
      <c r="Z1409">
        <v>5.0239546666666666</v>
      </c>
    </row>
    <row r="1410" spans="1:26" x14ac:dyDescent="0.25">
      <c r="A1410" t="s">
        <v>156</v>
      </c>
      <c r="B1410">
        <v>3</v>
      </c>
      <c r="C1410" t="s">
        <v>1599</v>
      </c>
      <c r="D1410" t="s">
        <v>5070</v>
      </c>
      <c r="E1410">
        <v>33</v>
      </c>
      <c r="F1410">
        <v>58</v>
      </c>
      <c r="G1410">
        <v>47</v>
      </c>
      <c r="H1410">
        <v>34</v>
      </c>
      <c r="I1410">
        <v>46</v>
      </c>
      <c r="J1410">
        <v>43</v>
      </c>
      <c r="K1410">
        <v>0</v>
      </c>
      <c r="L1410">
        <v>0</v>
      </c>
      <c r="M1410">
        <v>0</v>
      </c>
      <c r="N1410">
        <v>0</v>
      </c>
      <c r="O1410">
        <v>0</v>
      </c>
      <c r="P1410">
        <v>0</v>
      </c>
      <c r="Q1410">
        <v>4.3499999999999996</v>
      </c>
      <c r="R1410">
        <v>5.7259919999999989</v>
      </c>
      <c r="S1410" t="s">
        <v>4</v>
      </c>
      <c r="T1410" t="s">
        <v>3</v>
      </c>
      <c r="U1410" t="s">
        <v>70</v>
      </c>
      <c r="V1410">
        <v>10</v>
      </c>
      <c r="W1410" t="s">
        <v>4480</v>
      </c>
      <c r="X1410">
        <v>0.57259919999999986</v>
      </c>
      <c r="Y1410">
        <v>0</v>
      </c>
      <c r="Z1410">
        <v>5.7259919999999989</v>
      </c>
    </row>
    <row r="1411" spans="1:26" x14ac:dyDescent="0.25">
      <c r="A1411" t="s">
        <v>156</v>
      </c>
      <c r="B1411">
        <v>3</v>
      </c>
      <c r="C1411" t="s">
        <v>1600</v>
      </c>
      <c r="D1411" t="s">
        <v>5070</v>
      </c>
      <c r="E1411">
        <v>33</v>
      </c>
      <c r="F1411">
        <v>41</v>
      </c>
      <c r="G1411">
        <v>45</v>
      </c>
      <c r="H1411">
        <v>32</v>
      </c>
      <c r="I1411">
        <v>41</v>
      </c>
      <c r="J1411">
        <v>46</v>
      </c>
      <c r="K1411">
        <v>0</v>
      </c>
      <c r="L1411">
        <v>0</v>
      </c>
      <c r="M1411">
        <v>0</v>
      </c>
      <c r="N1411">
        <v>0</v>
      </c>
      <c r="O1411">
        <v>0</v>
      </c>
      <c r="P1411">
        <v>0</v>
      </c>
      <c r="Q1411">
        <v>3.9666666666666663</v>
      </c>
      <c r="R1411">
        <v>5.2214026666666662</v>
      </c>
      <c r="S1411" t="s">
        <v>4</v>
      </c>
      <c r="T1411" t="s">
        <v>3</v>
      </c>
      <c r="U1411" t="s">
        <v>70</v>
      </c>
      <c r="V1411">
        <v>10</v>
      </c>
      <c r="W1411" t="s">
        <v>4480</v>
      </c>
      <c r="X1411">
        <v>0.52214026666666657</v>
      </c>
      <c r="Y1411">
        <v>0</v>
      </c>
      <c r="Z1411">
        <v>5.2214026666666662</v>
      </c>
    </row>
    <row r="1412" spans="1:26" x14ac:dyDescent="0.25">
      <c r="A1412" t="s">
        <v>156</v>
      </c>
      <c r="B1412">
        <v>3</v>
      </c>
      <c r="C1412" t="s">
        <v>4991</v>
      </c>
      <c r="D1412" t="s">
        <v>5070</v>
      </c>
      <c r="E1412">
        <v>0</v>
      </c>
      <c r="F1412">
        <v>20</v>
      </c>
      <c r="G1412">
        <v>10</v>
      </c>
      <c r="H1412">
        <v>0</v>
      </c>
      <c r="I1412">
        <v>21</v>
      </c>
      <c r="J1412">
        <v>10</v>
      </c>
      <c r="K1412">
        <v>0</v>
      </c>
      <c r="L1412">
        <v>0</v>
      </c>
      <c r="M1412">
        <v>0</v>
      </c>
      <c r="N1412">
        <v>0</v>
      </c>
      <c r="O1412">
        <v>0</v>
      </c>
      <c r="P1412">
        <v>0</v>
      </c>
      <c r="Q1412">
        <v>1.5249999999999999</v>
      </c>
      <c r="R1412">
        <v>2.0073879999999997</v>
      </c>
      <c r="S1412" t="s">
        <v>3794</v>
      </c>
      <c r="T1412" t="s">
        <v>7</v>
      </c>
      <c r="U1412" t="s">
        <v>70</v>
      </c>
      <c r="V1412">
        <v>20</v>
      </c>
      <c r="W1412" t="s">
        <v>4480</v>
      </c>
      <c r="X1412">
        <v>0.10036939999999998</v>
      </c>
      <c r="Y1412">
        <v>0</v>
      </c>
      <c r="Z1412">
        <v>2.0073879999999997</v>
      </c>
    </row>
    <row r="1413" spans="1:26" x14ac:dyDescent="0.25">
      <c r="A1413" t="s">
        <v>156</v>
      </c>
      <c r="B1413">
        <v>3</v>
      </c>
      <c r="C1413" t="s">
        <v>4992</v>
      </c>
      <c r="D1413" t="s">
        <v>5070</v>
      </c>
      <c r="E1413">
        <v>10</v>
      </c>
      <c r="F1413">
        <v>15</v>
      </c>
      <c r="G1413">
        <v>0</v>
      </c>
      <c r="H1413">
        <v>10</v>
      </c>
      <c r="I1413">
        <v>15</v>
      </c>
      <c r="J1413">
        <v>0</v>
      </c>
      <c r="K1413">
        <v>0</v>
      </c>
      <c r="L1413">
        <v>0</v>
      </c>
      <c r="M1413">
        <v>0</v>
      </c>
      <c r="N1413">
        <v>0</v>
      </c>
      <c r="O1413">
        <v>0</v>
      </c>
      <c r="P1413">
        <v>0</v>
      </c>
      <c r="Q1413">
        <v>1.25</v>
      </c>
      <c r="R1413">
        <v>1.6454</v>
      </c>
      <c r="S1413" t="s">
        <v>3794</v>
      </c>
      <c r="T1413" t="s">
        <v>7</v>
      </c>
      <c r="U1413" t="s">
        <v>70</v>
      </c>
      <c r="V1413">
        <v>20</v>
      </c>
      <c r="W1413" t="s">
        <v>4480</v>
      </c>
      <c r="X1413">
        <v>8.2269999999999996E-2</v>
      </c>
      <c r="Y1413">
        <v>0</v>
      </c>
      <c r="Z1413">
        <v>1.6454</v>
      </c>
    </row>
    <row r="1414" spans="1:26" x14ac:dyDescent="0.25">
      <c r="A1414" t="s">
        <v>156</v>
      </c>
      <c r="B1414">
        <v>3</v>
      </c>
      <c r="C1414" t="s">
        <v>1601</v>
      </c>
      <c r="D1414" t="s">
        <v>5070</v>
      </c>
      <c r="E1414">
        <v>110</v>
      </c>
      <c r="F1414">
        <v>99</v>
      </c>
      <c r="G1414">
        <v>110</v>
      </c>
      <c r="H1414">
        <v>100</v>
      </c>
      <c r="I1414">
        <v>95</v>
      </c>
      <c r="J1414">
        <v>110</v>
      </c>
      <c r="K1414">
        <v>0</v>
      </c>
      <c r="L1414">
        <v>0</v>
      </c>
      <c r="M1414">
        <v>0</v>
      </c>
      <c r="N1414">
        <v>0</v>
      </c>
      <c r="O1414">
        <v>0</v>
      </c>
      <c r="P1414">
        <v>0</v>
      </c>
      <c r="Q1414">
        <v>10.4</v>
      </c>
      <c r="R1414">
        <v>13.689727999999999</v>
      </c>
      <c r="S1414" t="s">
        <v>6</v>
      </c>
      <c r="T1414" t="s">
        <v>3</v>
      </c>
      <c r="U1414" t="s">
        <v>70</v>
      </c>
      <c r="V1414">
        <v>20</v>
      </c>
      <c r="W1414" t="s">
        <v>4480</v>
      </c>
      <c r="X1414">
        <v>0.68448639999999994</v>
      </c>
      <c r="Y1414">
        <v>0</v>
      </c>
      <c r="Z1414">
        <v>13.689728000000001</v>
      </c>
    </row>
    <row r="1415" spans="1:26" x14ac:dyDescent="0.25">
      <c r="A1415" t="s">
        <v>156</v>
      </c>
      <c r="B1415">
        <v>3</v>
      </c>
      <c r="C1415" t="s">
        <v>1602</v>
      </c>
      <c r="D1415" t="s">
        <v>5070</v>
      </c>
      <c r="E1415">
        <v>110</v>
      </c>
      <c r="F1415">
        <v>99</v>
      </c>
      <c r="G1415">
        <v>110</v>
      </c>
      <c r="H1415">
        <v>120</v>
      </c>
      <c r="I1415">
        <v>100</v>
      </c>
      <c r="J1415">
        <v>110</v>
      </c>
      <c r="K1415">
        <v>0</v>
      </c>
      <c r="L1415">
        <v>0</v>
      </c>
      <c r="M1415">
        <v>0</v>
      </c>
      <c r="N1415">
        <v>0</v>
      </c>
      <c r="O1415">
        <v>0</v>
      </c>
      <c r="P1415">
        <v>0</v>
      </c>
      <c r="Q1415">
        <v>10.816666666666666</v>
      </c>
      <c r="R1415">
        <v>14.238194666666667</v>
      </c>
      <c r="S1415" t="s">
        <v>6</v>
      </c>
      <c r="T1415" t="s">
        <v>3</v>
      </c>
      <c r="U1415" t="s">
        <v>70</v>
      </c>
      <c r="V1415">
        <v>20</v>
      </c>
      <c r="W1415" t="s">
        <v>4480</v>
      </c>
      <c r="X1415">
        <v>0.71190973333333329</v>
      </c>
      <c r="Y1415">
        <v>0</v>
      </c>
      <c r="Z1415">
        <v>14.238194666666669</v>
      </c>
    </row>
    <row r="1416" spans="1:26" x14ac:dyDescent="0.25">
      <c r="A1416" t="s">
        <v>156</v>
      </c>
      <c r="B1416">
        <v>3</v>
      </c>
      <c r="C1416" t="s">
        <v>1603</v>
      </c>
      <c r="D1416" t="s">
        <v>5070</v>
      </c>
      <c r="E1416">
        <v>110</v>
      </c>
      <c r="F1416">
        <v>95</v>
      </c>
      <c r="G1416">
        <v>99</v>
      </c>
      <c r="H1416">
        <v>110</v>
      </c>
      <c r="I1416">
        <v>94</v>
      </c>
      <c r="J1416">
        <v>100</v>
      </c>
      <c r="K1416">
        <v>0</v>
      </c>
      <c r="L1416">
        <v>0</v>
      </c>
      <c r="M1416">
        <v>0</v>
      </c>
      <c r="N1416">
        <v>0</v>
      </c>
      <c r="O1416">
        <v>0</v>
      </c>
      <c r="P1416">
        <v>0</v>
      </c>
      <c r="Q1416">
        <v>10.133333333333333</v>
      </c>
      <c r="R1416">
        <v>13.338709333333332</v>
      </c>
      <c r="S1416" t="s">
        <v>6</v>
      </c>
      <c r="T1416" t="s">
        <v>3</v>
      </c>
      <c r="U1416" t="s">
        <v>70</v>
      </c>
      <c r="V1416">
        <v>20</v>
      </c>
      <c r="W1416" t="s">
        <v>4480</v>
      </c>
      <c r="X1416">
        <v>0.66693546666666659</v>
      </c>
      <c r="Y1416">
        <v>0</v>
      </c>
      <c r="Z1416">
        <v>13.338709333333332</v>
      </c>
    </row>
    <row r="1417" spans="1:26" x14ac:dyDescent="0.25">
      <c r="A1417" t="s">
        <v>156</v>
      </c>
      <c r="B1417">
        <v>3</v>
      </c>
      <c r="C1417" t="s">
        <v>1604</v>
      </c>
      <c r="D1417" t="s">
        <v>5070</v>
      </c>
      <c r="E1417">
        <v>100</v>
      </c>
      <c r="F1417">
        <v>110</v>
      </c>
      <c r="G1417">
        <v>92</v>
      </c>
      <c r="H1417">
        <v>69</v>
      </c>
      <c r="I1417">
        <v>110</v>
      </c>
      <c r="J1417">
        <v>120</v>
      </c>
      <c r="K1417">
        <v>0</v>
      </c>
      <c r="L1417">
        <v>0</v>
      </c>
      <c r="M1417">
        <v>0</v>
      </c>
      <c r="N1417">
        <v>0</v>
      </c>
      <c r="O1417">
        <v>0</v>
      </c>
      <c r="P1417">
        <v>0</v>
      </c>
      <c r="Q1417">
        <v>10.016666666666667</v>
      </c>
      <c r="R1417">
        <v>13.185138666666665</v>
      </c>
      <c r="S1417" t="s">
        <v>6</v>
      </c>
      <c r="T1417" t="s">
        <v>3</v>
      </c>
      <c r="U1417" t="s">
        <v>70</v>
      </c>
      <c r="V1417">
        <v>20</v>
      </c>
      <c r="W1417" t="s">
        <v>4481</v>
      </c>
      <c r="X1417">
        <v>0.65925693333333324</v>
      </c>
      <c r="Y1417">
        <v>0</v>
      </c>
      <c r="Z1417">
        <v>13.185138666666663</v>
      </c>
    </row>
    <row r="1418" spans="1:26" x14ac:dyDescent="0.25">
      <c r="A1418" t="s">
        <v>156</v>
      </c>
      <c r="B1418">
        <v>3</v>
      </c>
      <c r="C1418" t="s">
        <v>1605</v>
      </c>
      <c r="D1418" t="s">
        <v>5070</v>
      </c>
      <c r="E1418">
        <v>81</v>
      </c>
      <c r="F1418">
        <v>98</v>
      </c>
      <c r="G1418">
        <v>110</v>
      </c>
      <c r="H1418">
        <v>82</v>
      </c>
      <c r="I1418">
        <v>73</v>
      </c>
      <c r="J1418">
        <v>110</v>
      </c>
      <c r="K1418">
        <v>0</v>
      </c>
      <c r="L1418">
        <v>0</v>
      </c>
      <c r="M1418">
        <v>0</v>
      </c>
      <c r="N1418">
        <v>0</v>
      </c>
      <c r="O1418">
        <v>0</v>
      </c>
      <c r="P1418">
        <v>0</v>
      </c>
      <c r="Q1418">
        <v>9.2333333333333325</v>
      </c>
      <c r="R1418">
        <v>12.154021333333331</v>
      </c>
      <c r="S1418" t="s">
        <v>6</v>
      </c>
      <c r="T1418" t="s">
        <v>3</v>
      </c>
      <c r="U1418" t="s">
        <v>70</v>
      </c>
      <c r="V1418">
        <v>20</v>
      </c>
      <c r="W1418" t="s">
        <v>4481</v>
      </c>
      <c r="X1418">
        <v>0.60770106666666657</v>
      </c>
      <c r="Y1418">
        <v>0</v>
      </c>
      <c r="Z1418">
        <v>12.154021333333333</v>
      </c>
    </row>
    <row r="1419" spans="1:26" x14ac:dyDescent="0.25">
      <c r="A1419" t="s">
        <v>156</v>
      </c>
      <c r="B1419">
        <v>3</v>
      </c>
      <c r="C1419" t="s">
        <v>1606</v>
      </c>
      <c r="D1419" t="s">
        <v>5070</v>
      </c>
      <c r="E1419">
        <v>67</v>
      </c>
      <c r="F1419">
        <v>99</v>
      </c>
      <c r="G1419">
        <v>78</v>
      </c>
      <c r="H1419">
        <v>93</v>
      </c>
      <c r="I1419">
        <v>100</v>
      </c>
      <c r="J1419">
        <v>97</v>
      </c>
      <c r="K1419">
        <v>0</v>
      </c>
      <c r="L1419">
        <v>0</v>
      </c>
      <c r="M1419">
        <v>0</v>
      </c>
      <c r="N1419">
        <v>0</v>
      </c>
      <c r="O1419">
        <v>0</v>
      </c>
      <c r="P1419">
        <v>0</v>
      </c>
      <c r="Q1419">
        <v>8.9</v>
      </c>
      <c r="R1419">
        <v>11.715247999999999</v>
      </c>
      <c r="S1419" t="s">
        <v>6</v>
      </c>
      <c r="T1419" t="s">
        <v>3</v>
      </c>
      <c r="U1419" t="s">
        <v>70</v>
      </c>
      <c r="V1419">
        <v>20</v>
      </c>
      <c r="W1419" t="s">
        <v>4481</v>
      </c>
      <c r="X1419">
        <v>0.58576239999999991</v>
      </c>
      <c r="Y1419">
        <v>0</v>
      </c>
      <c r="Z1419">
        <v>11.715248000000001</v>
      </c>
    </row>
    <row r="1420" spans="1:26" x14ac:dyDescent="0.25">
      <c r="A1420" t="s">
        <v>156</v>
      </c>
      <c r="B1420">
        <v>3</v>
      </c>
      <c r="C1420" t="s">
        <v>1607</v>
      </c>
      <c r="D1420" t="s">
        <v>5070</v>
      </c>
      <c r="E1420">
        <v>98</v>
      </c>
      <c r="F1420">
        <v>120</v>
      </c>
      <c r="G1420">
        <v>84</v>
      </c>
      <c r="H1420">
        <v>98</v>
      </c>
      <c r="I1420">
        <v>120</v>
      </c>
      <c r="J1420">
        <v>84</v>
      </c>
      <c r="K1420">
        <v>0</v>
      </c>
      <c r="L1420">
        <v>0</v>
      </c>
      <c r="M1420">
        <v>0</v>
      </c>
      <c r="N1420">
        <v>0</v>
      </c>
      <c r="O1420">
        <v>0</v>
      </c>
      <c r="P1420">
        <v>0</v>
      </c>
      <c r="Q1420">
        <v>10.066666666666666</v>
      </c>
      <c r="R1420">
        <v>13.250954666666667</v>
      </c>
      <c r="S1420" t="s">
        <v>6</v>
      </c>
      <c r="T1420" t="s">
        <v>3</v>
      </c>
      <c r="U1420" t="s">
        <v>70</v>
      </c>
      <c r="V1420">
        <v>20</v>
      </c>
      <c r="W1420" t="s">
        <v>4481</v>
      </c>
      <c r="X1420">
        <v>0.66254773333333339</v>
      </c>
      <c r="Y1420">
        <v>0</v>
      </c>
      <c r="Z1420">
        <v>13.250954666666669</v>
      </c>
    </row>
    <row r="1421" spans="1:26" x14ac:dyDescent="0.25">
      <c r="A1421" t="s">
        <v>156</v>
      </c>
      <c r="B1421">
        <v>3</v>
      </c>
      <c r="C1421" t="s">
        <v>1608</v>
      </c>
      <c r="D1421" t="s">
        <v>5070</v>
      </c>
      <c r="E1421">
        <v>68</v>
      </c>
      <c r="F1421">
        <v>61</v>
      </c>
      <c r="G1421">
        <v>74</v>
      </c>
      <c r="H1421">
        <v>71</v>
      </c>
      <c r="I1421">
        <v>63</v>
      </c>
      <c r="J1421">
        <v>72</v>
      </c>
      <c r="K1421">
        <v>0</v>
      </c>
      <c r="L1421">
        <v>0</v>
      </c>
      <c r="M1421">
        <v>0</v>
      </c>
      <c r="N1421">
        <v>0</v>
      </c>
      <c r="O1421">
        <v>0</v>
      </c>
      <c r="P1421">
        <v>0</v>
      </c>
      <c r="Q1421">
        <v>6.8166666666666673</v>
      </c>
      <c r="R1421">
        <v>8.9729146666666679</v>
      </c>
      <c r="S1421" t="s">
        <v>6</v>
      </c>
      <c r="T1421" t="s">
        <v>3</v>
      </c>
      <c r="U1421" t="s">
        <v>70</v>
      </c>
      <c r="V1421">
        <v>20</v>
      </c>
      <c r="W1421" t="s">
        <v>4481</v>
      </c>
      <c r="X1421">
        <v>0.44864573333333341</v>
      </c>
      <c r="Y1421">
        <v>0</v>
      </c>
      <c r="Z1421">
        <v>8.9729146666666679</v>
      </c>
    </row>
    <row r="1422" spans="1:26" x14ac:dyDescent="0.25">
      <c r="A1422" t="s">
        <v>156</v>
      </c>
      <c r="B1422">
        <v>3</v>
      </c>
      <c r="C1422" t="s">
        <v>1609</v>
      </c>
      <c r="D1422" t="s">
        <v>5070</v>
      </c>
      <c r="E1422">
        <v>25</v>
      </c>
      <c r="F1422">
        <v>10</v>
      </c>
      <c r="G1422">
        <v>10</v>
      </c>
      <c r="H1422">
        <v>25</v>
      </c>
      <c r="I1422">
        <v>13</v>
      </c>
      <c r="J1422">
        <v>10</v>
      </c>
      <c r="K1422">
        <v>0</v>
      </c>
      <c r="L1422">
        <v>0</v>
      </c>
      <c r="M1422">
        <v>0</v>
      </c>
      <c r="N1422">
        <v>0</v>
      </c>
      <c r="O1422">
        <v>0</v>
      </c>
      <c r="P1422">
        <v>0</v>
      </c>
      <c r="Q1422">
        <v>1.55</v>
      </c>
      <c r="R1422">
        <v>2.0402960000000001</v>
      </c>
      <c r="S1422" t="s">
        <v>6</v>
      </c>
      <c r="T1422" t="s">
        <v>104</v>
      </c>
      <c r="U1422" t="s">
        <v>70</v>
      </c>
      <c r="V1422">
        <v>10</v>
      </c>
      <c r="W1422" t="s">
        <v>4481</v>
      </c>
      <c r="X1422">
        <v>0.20402960000000001</v>
      </c>
      <c r="Y1422">
        <v>0</v>
      </c>
      <c r="Z1422">
        <v>2.0402960000000001</v>
      </c>
    </row>
    <row r="1423" spans="1:26" x14ac:dyDescent="0.25">
      <c r="A1423" t="s">
        <v>156</v>
      </c>
      <c r="B1423">
        <v>3</v>
      </c>
      <c r="C1423" t="s">
        <v>1610</v>
      </c>
      <c r="D1423" t="s">
        <v>5070</v>
      </c>
      <c r="E1423">
        <v>18</v>
      </c>
      <c r="F1423">
        <v>10</v>
      </c>
      <c r="G1423">
        <v>10</v>
      </c>
      <c r="H1423">
        <v>19</v>
      </c>
      <c r="I1423">
        <v>11</v>
      </c>
      <c r="J1423">
        <v>10</v>
      </c>
      <c r="K1423">
        <v>0</v>
      </c>
      <c r="L1423">
        <v>0</v>
      </c>
      <c r="M1423">
        <v>0</v>
      </c>
      <c r="N1423">
        <v>0</v>
      </c>
      <c r="O1423">
        <v>0</v>
      </c>
      <c r="P1423">
        <v>0</v>
      </c>
      <c r="Q1423">
        <v>1.3</v>
      </c>
      <c r="R1423">
        <v>1.7112159999999998</v>
      </c>
      <c r="S1423" t="s">
        <v>6</v>
      </c>
      <c r="T1423" t="s">
        <v>104</v>
      </c>
      <c r="U1423" t="s">
        <v>70</v>
      </c>
      <c r="V1423">
        <v>10</v>
      </c>
      <c r="W1423" t="s">
        <v>4481</v>
      </c>
      <c r="X1423">
        <v>0.17112159999999998</v>
      </c>
      <c r="Y1423">
        <v>0</v>
      </c>
      <c r="Z1423">
        <v>1.7112159999999998</v>
      </c>
    </row>
    <row r="1424" spans="1:26" x14ac:dyDescent="0.25">
      <c r="A1424" t="s">
        <v>156</v>
      </c>
      <c r="B1424">
        <v>3</v>
      </c>
      <c r="C1424" t="s">
        <v>1611</v>
      </c>
      <c r="D1424" t="s">
        <v>5070</v>
      </c>
      <c r="E1424">
        <v>71</v>
      </c>
      <c r="F1424">
        <v>43</v>
      </c>
      <c r="G1424">
        <v>22</v>
      </c>
      <c r="H1424">
        <v>69</v>
      </c>
      <c r="I1424">
        <v>47</v>
      </c>
      <c r="J1424">
        <v>20</v>
      </c>
      <c r="K1424">
        <v>0</v>
      </c>
      <c r="L1424">
        <v>0</v>
      </c>
      <c r="M1424">
        <v>0</v>
      </c>
      <c r="N1424">
        <v>0</v>
      </c>
      <c r="O1424">
        <v>0</v>
      </c>
      <c r="P1424">
        <v>0</v>
      </c>
      <c r="Q1424">
        <v>4.5333333333333332</v>
      </c>
      <c r="R1424">
        <v>5.9673173333333329</v>
      </c>
      <c r="S1424" t="s">
        <v>6</v>
      </c>
      <c r="T1424" t="s">
        <v>104</v>
      </c>
      <c r="U1424" t="s">
        <v>70</v>
      </c>
      <c r="V1424">
        <v>10</v>
      </c>
      <c r="W1424" t="s">
        <v>4481</v>
      </c>
      <c r="X1424">
        <v>0.59673173333333329</v>
      </c>
      <c r="Y1424">
        <v>0</v>
      </c>
      <c r="Z1424">
        <v>5.9673173333333329</v>
      </c>
    </row>
    <row r="1425" spans="1:26" x14ac:dyDescent="0.25">
      <c r="A1425" t="s">
        <v>156</v>
      </c>
      <c r="B1425">
        <v>3</v>
      </c>
      <c r="C1425" t="s">
        <v>1612</v>
      </c>
      <c r="D1425" t="s">
        <v>5070</v>
      </c>
      <c r="E1425">
        <v>73</v>
      </c>
      <c r="F1425">
        <v>35</v>
      </c>
      <c r="G1425">
        <v>21</v>
      </c>
      <c r="H1425">
        <v>69</v>
      </c>
      <c r="I1425">
        <v>36</v>
      </c>
      <c r="J1425">
        <v>22</v>
      </c>
      <c r="K1425">
        <v>0</v>
      </c>
      <c r="L1425">
        <v>0</v>
      </c>
      <c r="M1425">
        <v>0</v>
      </c>
      <c r="N1425">
        <v>0</v>
      </c>
      <c r="O1425">
        <v>0</v>
      </c>
      <c r="P1425">
        <v>0</v>
      </c>
      <c r="Q1425">
        <v>4.2666666666666666</v>
      </c>
      <c r="R1425">
        <v>5.6162986666666654</v>
      </c>
      <c r="S1425" t="s">
        <v>6</v>
      </c>
      <c r="T1425" t="s">
        <v>104</v>
      </c>
      <c r="U1425" t="s">
        <v>70</v>
      </c>
      <c r="V1425">
        <v>12.5</v>
      </c>
      <c r="W1425" t="s">
        <v>4481</v>
      </c>
      <c r="X1425">
        <v>0.44930389333333326</v>
      </c>
      <c r="Y1425">
        <v>0</v>
      </c>
      <c r="Z1425">
        <v>5.6162986666666654</v>
      </c>
    </row>
    <row r="1426" spans="1:26" x14ac:dyDescent="0.25">
      <c r="A1426" t="s">
        <v>156</v>
      </c>
      <c r="B1426">
        <v>3</v>
      </c>
      <c r="C1426" t="s">
        <v>1613</v>
      </c>
      <c r="D1426" t="s">
        <v>5070</v>
      </c>
      <c r="E1426">
        <v>40</v>
      </c>
      <c r="F1426">
        <v>39</v>
      </c>
      <c r="G1426">
        <v>23</v>
      </c>
      <c r="H1426">
        <v>40</v>
      </c>
      <c r="I1426">
        <v>34</v>
      </c>
      <c r="J1426">
        <v>20</v>
      </c>
      <c r="K1426">
        <v>0</v>
      </c>
      <c r="L1426">
        <v>0</v>
      </c>
      <c r="M1426">
        <v>0</v>
      </c>
      <c r="N1426">
        <v>0</v>
      </c>
      <c r="O1426">
        <v>0</v>
      </c>
      <c r="P1426">
        <v>0</v>
      </c>
      <c r="Q1426">
        <v>3.2666666666666666</v>
      </c>
      <c r="R1426">
        <v>4.2999786666666662</v>
      </c>
      <c r="S1426" t="s">
        <v>6</v>
      </c>
      <c r="T1426" t="s">
        <v>104</v>
      </c>
      <c r="U1426" t="s">
        <v>70</v>
      </c>
      <c r="V1426">
        <v>10</v>
      </c>
      <c r="W1426" t="s">
        <v>4481</v>
      </c>
      <c r="X1426">
        <v>0.42999786666666662</v>
      </c>
      <c r="Y1426">
        <v>0</v>
      </c>
      <c r="Z1426">
        <v>4.2999786666666662</v>
      </c>
    </row>
    <row r="1427" spans="1:26" x14ac:dyDescent="0.25">
      <c r="A1427" t="s">
        <v>156</v>
      </c>
      <c r="B1427">
        <v>3</v>
      </c>
      <c r="C1427" t="s">
        <v>1614</v>
      </c>
      <c r="D1427" t="s">
        <v>5070</v>
      </c>
      <c r="E1427">
        <v>25</v>
      </c>
      <c r="F1427">
        <v>10</v>
      </c>
      <c r="G1427">
        <v>10</v>
      </c>
      <c r="H1427">
        <v>26</v>
      </c>
      <c r="I1427">
        <v>13</v>
      </c>
      <c r="J1427">
        <v>10</v>
      </c>
      <c r="K1427">
        <v>0</v>
      </c>
      <c r="L1427">
        <v>0</v>
      </c>
      <c r="M1427">
        <v>0</v>
      </c>
      <c r="N1427">
        <v>0</v>
      </c>
      <c r="O1427">
        <v>0</v>
      </c>
      <c r="P1427">
        <v>0</v>
      </c>
      <c r="Q1427">
        <v>1.5666666666666667</v>
      </c>
      <c r="R1427">
        <v>2.0622346666666669</v>
      </c>
      <c r="S1427" t="s">
        <v>6</v>
      </c>
      <c r="T1427" t="s">
        <v>104</v>
      </c>
      <c r="U1427" t="s">
        <v>70</v>
      </c>
      <c r="V1427">
        <v>10</v>
      </c>
      <c r="W1427" t="s">
        <v>4481</v>
      </c>
      <c r="X1427">
        <v>0.20622346666666669</v>
      </c>
      <c r="Y1427">
        <v>0</v>
      </c>
      <c r="Z1427">
        <v>2.0622346666666669</v>
      </c>
    </row>
    <row r="1428" spans="1:26" x14ac:dyDescent="0.25">
      <c r="A1428" t="s">
        <v>156</v>
      </c>
      <c r="B1428">
        <v>3</v>
      </c>
      <c r="C1428" t="s">
        <v>4523</v>
      </c>
      <c r="D1428" t="s">
        <v>5070</v>
      </c>
      <c r="E1428">
        <v>70</v>
      </c>
      <c r="F1428">
        <v>84</v>
      </c>
      <c r="G1428">
        <v>88</v>
      </c>
      <c r="H1428">
        <v>68</v>
      </c>
      <c r="I1428">
        <v>84</v>
      </c>
      <c r="J1428">
        <v>88</v>
      </c>
      <c r="K1428">
        <v>0</v>
      </c>
      <c r="L1428">
        <v>0</v>
      </c>
      <c r="M1428">
        <v>0</v>
      </c>
      <c r="N1428">
        <v>0</v>
      </c>
      <c r="O1428">
        <v>0</v>
      </c>
      <c r="P1428">
        <v>0</v>
      </c>
      <c r="Q1428">
        <v>8.0333333333333332</v>
      </c>
      <c r="R1428">
        <v>10.574437333333332</v>
      </c>
      <c r="S1428" t="s">
        <v>4</v>
      </c>
      <c r="T1428" t="s">
        <v>3</v>
      </c>
      <c r="U1428" t="s">
        <v>283</v>
      </c>
      <c r="V1428">
        <v>0</v>
      </c>
      <c r="W1428" t="s">
        <v>4482</v>
      </c>
      <c r="X1428">
        <v>0</v>
      </c>
      <c r="Y1428">
        <v>0</v>
      </c>
      <c r="Z1428">
        <v>10.574437333333332</v>
      </c>
    </row>
    <row r="1429" spans="1:26" x14ac:dyDescent="0.25">
      <c r="A1429" t="s">
        <v>156</v>
      </c>
      <c r="B1429">
        <v>3</v>
      </c>
      <c r="C1429" t="s">
        <v>4525</v>
      </c>
      <c r="D1429" t="s">
        <v>5070</v>
      </c>
      <c r="E1429">
        <v>82</v>
      </c>
      <c r="F1429">
        <v>69</v>
      </c>
      <c r="G1429">
        <v>74</v>
      </c>
      <c r="H1429">
        <v>81</v>
      </c>
      <c r="I1429">
        <v>69</v>
      </c>
      <c r="J1429">
        <v>79</v>
      </c>
      <c r="K1429">
        <v>0</v>
      </c>
      <c r="L1429">
        <v>0</v>
      </c>
      <c r="M1429">
        <v>0</v>
      </c>
      <c r="N1429">
        <v>0</v>
      </c>
      <c r="O1429">
        <v>0</v>
      </c>
      <c r="P1429">
        <v>0</v>
      </c>
      <c r="Q1429">
        <v>7.5666666666666673</v>
      </c>
      <c r="R1429">
        <v>9.960154666666666</v>
      </c>
      <c r="S1429" t="s">
        <v>4</v>
      </c>
      <c r="T1429" t="s">
        <v>3</v>
      </c>
      <c r="U1429" t="s">
        <v>283</v>
      </c>
      <c r="V1429">
        <v>0</v>
      </c>
      <c r="W1429" t="s">
        <v>4482</v>
      </c>
      <c r="X1429">
        <v>0</v>
      </c>
      <c r="Y1429">
        <v>0</v>
      </c>
      <c r="Z1429">
        <v>9.960154666666666</v>
      </c>
    </row>
    <row r="1430" spans="1:26" x14ac:dyDescent="0.25">
      <c r="A1430" t="s">
        <v>156</v>
      </c>
      <c r="B1430">
        <v>3</v>
      </c>
      <c r="C1430" t="s">
        <v>1615</v>
      </c>
      <c r="D1430" t="s">
        <v>5070</v>
      </c>
      <c r="E1430">
        <v>14</v>
      </c>
      <c r="F1430">
        <v>10</v>
      </c>
      <c r="G1430">
        <v>10</v>
      </c>
      <c r="H1430">
        <v>17</v>
      </c>
      <c r="I1430">
        <v>12</v>
      </c>
      <c r="J1430">
        <v>13</v>
      </c>
      <c r="K1430">
        <v>0</v>
      </c>
      <c r="L1430">
        <v>0</v>
      </c>
      <c r="M1430">
        <v>0</v>
      </c>
      <c r="N1430">
        <v>0</v>
      </c>
      <c r="O1430">
        <v>0</v>
      </c>
      <c r="P1430">
        <v>0</v>
      </c>
      <c r="Q1430">
        <v>1.2666666666666666</v>
      </c>
      <c r="R1430">
        <v>1.6673386666666665</v>
      </c>
      <c r="S1430" t="s">
        <v>4</v>
      </c>
      <c r="T1430" t="s">
        <v>3</v>
      </c>
      <c r="U1430" t="s">
        <v>70</v>
      </c>
      <c r="V1430">
        <v>10</v>
      </c>
      <c r="W1430" t="s">
        <v>4482</v>
      </c>
      <c r="X1430">
        <v>0.16673386666666665</v>
      </c>
      <c r="Y1430">
        <v>0</v>
      </c>
      <c r="Z1430">
        <v>1.6673386666666663</v>
      </c>
    </row>
    <row r="1431" spans="1:26" x14ac:dyDescent="0.25">
      <c r="A1431" t="s">
        <v>156</v>
      </c>
      <c r="B1431">
        <v>3</v>
      </c>
      <c r="C1431" t="s">
        <v>1616</v>
      </c>
      <c r="D1431" t="s">
        <v>5070</v>
      </c>
      <c r="E1431">
        <v>14</v>
      </c>
      <c r="F1431">
        <v>10</v>
      </c>
      <c r="G1431">
        <v>18</v>
      </c>
      <c r="H1431">
        <v>13</v>
      </c>
      <c r="I1431">
        <v>10</v>
      </c>
      <c r="J1431">
        <v>14</v>
      </c>
      <c r="K1431">
        <v>0</v>
      </c>
      <c r="L1431">
        <v>0</v>
      </c>
      <c r="M1431">
        <v>0</v>
      </c>
      <c r="N1431">
        <v>0</v>
      </c>
      <c r="O1431">
        <v>0</v>
      </c>
      <c r="P1431">
        <v>0</v>
      </c>
      <c r="Q1431">
        <v>1.3166666666666667</v>
      </c>
      <c r="R1431">
        <v>1.7331546666666666</v>
      </c>
      <c r="S1431" t="s">
        <v>4</v>
      </c>
      <c r="T1431" t="s">
        <v>3</v>
      </c>
      <c r="U1431" t="s">
        <v>70</v>
      </c>
      <c r="V1431">
        <v>10</v>
      </c>
      <c r="W1431" t="s">
        <v>4482</v>
      </c>
      <c r="X1431">
        <v>0.17331546666666667</v>
      </c>
      <c r="Y1431">
        <v>0</v>
      </c>
      <c r="Z1431">
        <v>1.7331546666666666</v>
      </c>
    </row>
    <row r="1432" spans="1:26" x14ac:dyDescent="0.25">
      <c r="A1432" t="s">
        <v>156</v>
      </c>
      <c r="B1432">
        <v>3</v>
      </c>
      <c r="C1432" t="s">
        <v>1617</v>
      </c>
      <c r="D1432" t="s">
        <v>5070</v>
      </c>
      <c r="E1432">
        <v>26</v>
      </c>
      <c r="F1432">
        <v>38</v>
      </c>
      <c r="G1432">
        <v>50</v>
      </c>
      <c r="H1432">
        <v>24</v>
      </c>
      <c r="I1432">
        <v>44</v>
      </c>
      <c r="J1432">
        <v>50</v>
      </c>
      <c r="K1432">
        <v>0</v>
      </c>
      <c r="L1432">
        <v>0</v>
      </c>
      <c r="M1432">
        <v>0</v>
      </c>
      <c r="N1432">
        <v>0</v>
      </c>
      <c r="O1432">
        <v>0</v>
      </c>
      <c r="P1432">
        <v>0</v>
      </c>
      <c r="Q1432">
        <v>3.8666666666666663</v>
      </c>
      <c r="R1432">
        <v>5.0897706666666673</v>
      </c>
      <c r="S1432" t="s">
        <v>4</v>
      </c>
      <c r="T1432" t="s">
        <v>3</v>
      </c>
      <c r="U1432" t="s">
        <v>70</v>
      </c>
      <c r="V1432">
        <v>10</v>
      </c>
      <c r="W1432" t="s">
        <v>4482</v>
      </c>
      <c r="X1432">
        <v>0.50897706666666676</v>
      </c>
      <c r="Y1432">
        <v>0</v>
      </c>
      <c r="Z1432">
        <v>5.0897706666666673</v>
      </c>
    </row>
    <row r="1433" spans="1:26" x14ac:dyDescent="0.25">
      <c r="A1433" t="s">
        <v>156</v>
      </c>
      <c r="B1433">
        <v>3</v>
      </c>
      <c r="C1433" t="s">
        <v>1618</v>
      </c>
      <c r="D1433" t="s">
        <v>5070</v>
      </c>
      <c r="E1433">
        <v>14</v>
      </c>
      <c r="F1433">
        <v>10</v>
      </c>
      <c r="G1433">
        <v>17</v>
      </c>
      <c r="H1433">
        <v>15</v>
      </c>
      <c r="I1433">
        <v>10</v>
      </c>
      <c r="J1433">
        <v>15</v>
      </c>
      <c r="K1433">
        <v>0</v>
      </c>
      <c r="L1433">
        <v>0</v>
      </c>
      <c r="M1433">
        <v>0</v>
      </c>
      <c r="N1433">
        <v>0</v>
      </c>
      <c r="O1433">
        <v>0</v>
      </c>
      <c r="P1433">
        <v>0</v>
      </c>
      <c r="Q1433">
        <v>1.35</v>
      </c>
      <c r="R1433">
        <v>1.7770319999999997</v>
      </c>
      <c r="S1433" t="s">
        <v>4</v>
      </c>
      <c r="T1433" t="s">
        <v>3</v>
      </c>
      <c r="U1433" t="s">
        <v>70</v>
      </c>
      <c r="V1433">
        <v>10</v>
      </c>
      <c r="W1433" t="s">
        <v>4482</v>
      </c>
      <c r="X1433">
        <v>0.17770319999999998</v>
      </c>
      <c r="Y1433">
        <v>0</v>
      </c>
      <c r="Z1433">
        <v>1.7770319999999995</v>
      </c>
    </row>
    <row r="1434" spans="1:26" x14ac:dyDescent="0.25">
      <c r="A1434" t="s">
        <v>156</v>
      </c>
      <c r="B1434">
        <v>3</v>
      </c>
      <c r="C1434" t="s">
        <v>1619</v>
      </c>
      <c r="D1434" t="s">
        <v>5070</v>
      </c>
      <c r="E1434">
        <v>17</v>
      </c>
      <c r="F1434">
        <v>10</v>
      </c>
      <c r="G1434">
        <v>18</v>
      </c>
      <c r="H1434">
        <v>14</v>
      </c>
      <c r="I1434">
        <v>10</v>
      </c>
      <c r="J1434">
        <v>14</v>
      </c>
      <c r="K1434">
        <v>0</v>
      </c>
      <c r="L1434">
        <v>0</v>
      </c>
      <c r="M1434">
        <v>0</v>
      </c>
      <c r="N1434">
        <v>0</v>
      </c>
      <c r="O1434">
        <v>0</v>
      </c>
      <c r="P1434">
        <v>0</v>
      </c>
      <c r="Q1434">
        <v>1.3833333333333333</v>
      </c>
      <c r="R1434">
        <v>1.8209093333333333</v>
      </c>
      <c r="S1434" t="s">
        <v>4</v>
      </c>
      <c r="T1434" t="s">
        <v>3</v>
      </c>
      <c r="U1434" t="s">
        <v>70</v>
      </c>
      <c r="V1434">
        <v>10</v>
      </c>
      <c r="W1434" t="s">
        <v>4482</v>
      </c>
      <c r="X1434">
        <v>0.18209093333333332</v>
      </c>
      <c r="Y1434">
        <v>0</v>
      </c>
      <c r="Z1434">
        <v>1.8209093333333333</v>
      </c>
    </row>
    <row r="1435" spans="1:26" x14ac:dyDescent="0.25">
      <c r="A1435" t="s">
        <v>156</v>
      </c>
      <c r="B1435">
        <v>3</v>
      </c>
      <c r="C1435" t="s">
        <v>1620</v>
      </c>
      <c r="D1435" t="s">
        <v>5070</v>
      </c>
      <c r="E1435">
        <v>38</v>
      </c>
      <c r="F1435">
        <v>57</v>
      </c>
      <c r="G1435">
        <v>46</v>
      </c>
      <c r="H1435">
        <v>38</v>
      </c>
      <c r="I1435">
        <v>56</v>
      </c>
      <c r="J1435">
        <v>44</v>
      </c>
      <c r="K1435">
        <v>0</v>
      </c>
      <c r="L1435">
        <v>0</v>
      </c>
      <c r="M1435">
        <v>0</v>
      </c>
      <c r="N1435">
        <v>0</v>
      </c>
      <c r="O1435">
        <v>0</v>
      </c>
      <c r="P1435">
        <v>0</v>
      </c>
      <c r="Q1435">
        <v>4.6500000000000004</v>
      </c>
      <c r="R1435">
        <v>6.120887999999999</v>
      </c>
      <c r="S1435" t="s">
        <v>4</v>
      </c>
      <c r="T1435" t="s">
        <v>3</v>
      </c>
      <c r="U1435" t="s">
        <v>70</v>
      </c>
      <c r="V1435">
        <v>10</v>
      </c>
      <c r="W1435" t="s">
        <v>4483</v>
      </c>
      <c r="X1435">
        <v>0.61208879999999988</v>
      </c>
      <c r="Y1435">
        <v>0</v>
      </c>
      <c r="Z1435">
        <v>6.120887999999999</v>
      </c>
    </row>
    <row r="1436" spans="1:26" x14ac:dyDescent="0.25">
      <c r="A1436" t="s">
        <v>156</v>
      </c>
      <c r="B1436">
        <v>3</v>
      </c>
      <c r="C1436" t="s">
        <v>1621</v>
      </c>
      <c r="D1436" t="s">
        <v>5070</v>
      </c>
      <c r="E1436">
        <v>38</v>
      </c>
      <c r="F1436">
        <v>45</v>
      </c>
      <c r="G1436">
        <v>44</v>
      </c>
      <c r="H1436">
        <v>36</v>
      </c>
      <c r="I1436">
        <v>46</v>
      </c>
      <c r="J1436">
        <v>39</v>
      </c>
      <c r="K1436">
        <v>0</v>
      </c>
      <c r="L1436">
        <v>0</v>
      </c>
      <c r="M1436">
        <v>0</v>
      </c>
      <c r="N1436">
        <v>0</v>
      </c>
      <c r="O1436">
        <v>0</v>
      </c>
      <c r="P1436">
        <v>0</v>
      </c>
      <c r="Q1436">
        <v>4.1333333333333337</v>
      </c>
      <c r="R1436">
        <v>5.4407893333333321</v>
      </c>
      <c r="S1436" t="s">
        <v>4</v>
      </c>
      <c r="T1436" t="s">
        <v>3</v>
      </c>
      <c r="U1436" t="s">
        <v>70</v>
      </c>
      <c r="V1436">
        <v>10</v>
      </c>
      <c r="W1436" t="s">
        <v>4483</v>
      </c>
      <c r="X1436">
        <v>0.54407893333333324</v>
      </c>
      <c r="Y1436">
        <v>0</v>
      </c>
      <c r="Z1436">
        <v>5.4407893333333321</v>
      </c>
    </row>
    <row r="1437" spans="1:26" x14ac:dyDescent="0.25">
      <c r="A1437" t="s">
        <v>156</v>
      </c>
      <c r="B1437">
        <v>3</v>
      </c>
      <c r="C1437" t="s">
        <v>1622</v>
      </c>
      <c r="D1437" t="s">
        <v>5070</v>
      </c>
      <c r="E1437">
        <v>42</v>
      </c>
      <c r="F1437">
        <v>48</v>
      </c>
      <c r="G1437">
        <v>45</v>
      </c>
      <c r="H1437">
        <v>38</v>
      </c>
      <c r="I1437">
        <v>51</v>
      </c>
      <c r="J1437">
        <v>44</v>
      </c>
      <c r="K1437">
        <v>0</v>
      </c>
      <c r="L1437">
        <v>0</v>
      </c>
      <c r="M1437">
        <v>0</v>
      </c>
      <c r="N1437">
        <v>0</v>
      </c>
      <c r="O1437">
        <v>0</v>
      </c>
      <c r="P1437">
        <v>0</v>
      </c>
      <c r="Q1437">
        <v>4.4666666666666668</v>
      </c>
      <c r="R1437">
        <v>5.8795626666666667</v>
      </c>
      <c r="S1437" t="s">
        <v>4</v>
      </c>
      <c r="T1437" t="s">
        <v>3</v>
      </c>
      <c r="U1437" t="s">
        <v>70</v>
      </c>
      <c r="V1437">
        <v>10</v>
      </c>
      <c r="W1437" t="s">
        <v>4483</v>
      </c>
      <c r="X1437">
        <v>0.58795626666666667</v>
      </c>
      <c r="Y1437">
        <v>0</v>
      </c>
      <c r="Z1437">
        <v>5.8795626666666667</v>
      </c>
    </row>
    <row r="1438" spans="1:26" x14ac:dyDescent="0.25">
      <c r="A1438" t="s">
        <v>156</v>
      </c>
      <c r="B1438">
        <v>3</v>
      </c>
      <c r="C1438" t="s">
        <v>1623</v>
      </c>
      <c r="D1438" t="s">
        <v>5070</v>
      </c>
      <c r="E1438">
        <v>39</v>
      </c>
      <c r="F1438">
        <v>53</v>
      </c>
      <c r="G1438">
        <v>46</v>
      </c>
      <c r="H1438">
        <v>43</v>
      </c>
      <c r="I1438">
        <v>49</v>
      </c>
      <c r="J1438">
        <v>49</v>
      </c>
      <c r="K1438">
        <v>0</v>
      </c>
      <c r="L1438">
        <v>0</v>
      </c>
      <c r="M1438">
        <v>0</v>
      </c>
      <c r="N1438">
        <v>0</v>
      </c>
      <c r="O1438">
        <v>0</v>
      </c>
      <c r="P1438">
        <v>0</v>
      </c>
      <c r="Q1438">
        <v>4.6500000000000004</v>
      </c>
      <c r="R1438">
        <v>6.120887999999999</v>
      </c>
      <c r="S1438" t="s">
        <v>4</v>
      </c>
      <c r="T1438" t="s">
        <v>3</v>
      </c>
      <c r="U1438" t="s">
        <v>70</v>
      </c>
      <c r="V1438">
        <v>10</v>
      </c>
      <c r="W1438" t="s">
        <v>4483</v>
      </c>
      <c r="X1438">
        <v>0.61208879999999988</v>
      </c>
      <c r="Y1438">
        <v>0</v>
      </c>
      <c r="Z1438">
        <v>6.120887999999999</v>
      </c>
    </row>
    <row r="1439" spans="1:26" x14ac:dyDescent="0.25">
      <c r="A1439" t="s">
        <v>156</v>
      </c>
      <c r="B1439">
        <v>3</v>
      </c>
      <c r="C1439" t="s">
        <v>1624</v>
      </c>
      <c r="D1439" t="s">
        <v>5070</v>
      </c>
      <c r="E1439">
        <v>58</v>
      </c>
      <c r="F1439">
        <v>59</v>
      </c>
      <c r="G1439">
        <v>93</v>
      </c>
      <c r="H1439">
        <v>58</v>
      </c>
      <c r="I1439">
        <v>59</v>
      </c>
      <c r="J1439">
        <v>74</v>
      </c>
      <c r="K1439">
        <v>0</v>
      </c>
      <c r="L1439">
        <v>0</v>
      </c>
      <c r="M1439">
        <v>0</v>
      </c>
      <c r="N1439">
        <v>0</v>
      </c>
      <c r="O1439">
        <v>0</v>
      </c>
      <c r="P1439">
        <v>0</v>
      </c>
      <c r="Q1439">
        <v>6.6833333333333327</v>
      </c>
      <c r="R1439">
        <v>8.797405333333332</v>
      </c>
      <c r="S1439" t="s">
        <v>6</v>
      </c>
      <c r="T1439" t="s">
        <v>3</v>
      </c>
      <c r="U1439" t="s">
        <v>70</v>
      </c>
      <c r="V1439">
        <v>20</v>
      </c>
      <c r="W1439" t="s">
        <v>4483</v>
      </c>
      <c r="X1439">
        <v>0.43987026666666662</v>
      </c>
      <c r="Y1439">
        <v>0</v>
      </c>
      <c r="Z1439">
        <v>8.797405333333332</v>
      </c>
    </row>
    <row r="1440" spans="1:26" x14ac:dyDescent="0.25">
      <c r="A1440" t="s">
        <v>156</v>
      </c>
      <c r="B1440">
        <v>3</v>
      </c>
      <c r="C1440" t="s">
        <v>1625</v>
      </c>
      <c r="D1440" t="s">
        <v>5070</v>
      </c>
      <c r="E1440">
        <v>65</v>
      </c>
      <c r="F1440">
        <v>77</v>
      </c>
      <c r="G1440">
        <v>27</v>
      </c>
      <c r="H1440">
        <v>74</v>
      </c>
      <c r="I1440">
        <v>75</v>
      </c>
      <c r="J1440">
        <v>25</v>
      </c>
      <c r="K1440">
        <v>0</v>
      </c>
      <c r="L1440">
        <v>0</v>
      </c>
      <c r="M1440">
        <v>0</v>
      </c>
      <c r="N1440">
        <v>0</v>
      </c>
      <c r="O1440">
        <v>0</v>
      </c>
      <c r="P1440">
        <v>0</v>
      </c>
      <c r="Q1440">
        <v>5.7166666666666668</v>
      </c>
      <c r="R1440">
        <v>7.5249626666666662</v>
      </c>
      <c r="S1440" t="s">
        <v>6</v>
      </c>
      <c r="T1440" t="s">
        <v>3</v>
      </c>
      <c r="U1440" t="s">
        <v>70</v>
      </c>
      <c r="V1440">
        <v>20</v>
      </c>
      <c r="W1440" t="s">
        <v>4483</v>
      </c>
      <c r="X1440">
        <v>0.37624813333333329</v>
      </c>
      <c r="Y1440">
        <v>0</v>
      </c>
      <c r="Z1440">
        <v>7.5249626666666654</v>
      </c>
    </row>
    <row r="1441" spans="1:26" x14ac:dyDescent="0.25">
      <c r="A1441" t="s">
        <v>156</v>
      </c>
      <c r="B1441">
        <v>3</v>
      </c>
      <c r="C1441" t="s">
        <v>1626</v>
      </c>
      <c r="D1441" t="s">
        <v>5070</v>
      </c>
      <c r="E1441">
        <v>63</v>
      </c>
      <c r="F1441">
        <v>60</v>
      </c>
      <c r="G1441">
        <v>62</v>
      </c>
      <c r="H1441">
        <v>63</v>
      </c>
      <c r="I1441">
        <v>62</v>
      </c>
      <c r="J1441">
        <v>63</v>
      </c>
      <c r="K1441">
        <v>0</v>
      </c>
      <c r="L1441">
        <v>0</v>
      </c>
      <c r="M1441">
        <v>0</v>
      </c>
      <c r="N1441">
        <v>0</v>
      </c>
      <c r="O1441">
        <v>0</v>
      </c>
      <c r="P1441">
        <v>0</v>
      </c>
      <c r="Q1441">
        <v>6.2166666666666668</v>
      </c>
      <c r="R1441">
        <v>8.1831226666666659</v>
      </c>
      <c r="S1441" t="s">
        <v>6</v>
      </c>
      <c r="T1441" t="s">
        <v>3</v>
      </c>
      <c r="U1441" t="s">
        <v>70</v>
      </c>
      <c r="V1441">
        <v>20</v>
      </c>
      <c r="W1441" t="s">
        <v>4483</v>
      </c>
      <c r="X1441">
        <v>0.40915613333333328</v>
      </c>
      <c r="Y1441">
        <v>0</v>
      </c>
      <c r="Z1441">
        <v>8.1831226666666659</v>
      </c>
    </row>
    <row r="1442" spans="1:26" x14ac:dyDescent="0.25">
      <c r="A1442" t="s">
        <v>156</v>
      </c>
      <c r="B1442">
        <v>3</v>
      </c>
      <c r="C1442" t="s">
        <v>1627</v>
      </c>
      <c r="D1442" t="s">
        <v>5070</v>
      </c>
      <c r="E1442">
        <v>72</v>
      </c>
      <c r="F1442">
        <v>48</v>
      </c>
      <c r="G1442">
        <v>70</v>
      </c>
      <c r="H1442">
        <v>74</v>
      </c>
      <c r="I1442">
        <v>70</v>
      </c>
      <c r="J1442">
        <v>71</v>
      </c>
      <c r="K1442">
        <v>0</v>
      </c>
      <c r="L1442">
        <v>0</v>
      </c>
      <c r="M1442">
        <v>0</v>
      </c>
      <c r="N1442">
        <v>0</v>
      </c>
      <c r="O1442">
        <v>0</v>
      </c>
      <c r="P1442">
        <v>0</v>
      </c>
      <c r="Q1442">
        <v>6.75</v>
      </c>
      <c r="R1442">
        <v>8.8851599999999991</v>
      </c>
      <c r="S1442" t="s">
        <v>6</v>
      </c>
      <c r="T1442" t="s">
        <v>3</v>
      </c>
      <c r="U1442" t="s">
        <v>70</v>
      </c>
      <c r="V1442">
        <v>20</v>
      </c>
      <c r="W1442" t="s">
        <v>4483</v>
      </c>
      <c r="X1442">
        <v>0.44425799999999993</v>
      </c>
      <c r="Y1442">
        <v>0</v>
      </c>
      <c r="Z1442">
        <v>8.8851599999999991</v>
      </c>
    </row>
    <row r="1443" spans="1:26" x14ac:dyDescent="0.25">
      <c r="A1443" t="s">
        <v>156</v>
      </c>
      <c r="B1443">
        <v>3</v>
      </c>
      <c r="C1443" t="s">
        <v>1628</v>
      </c>
      <c r="D1443" t="s">
        <v>5070</v>
      </c>
      <c r="E1443">
        <v>45</v>
      </c>
      <c r="F1443">
        <v>39</v>
      </c>
      <c r="G1443">
        <v>55</v>
      </c>
      <c r="H1443">
        <v>48</v>
      </c>
      <c r="I1443">
        <v>38</v>
      </c>
      <c r="J1443">
        <v>53</v>
      </c>
      <c r="K1443">
        <v>0</v>
      </c>
      <c r="L1443">
        <v>0</v>
      </c>
      <c r="M1443">
        <v>0</v>
      </c>
      <c r="N1443">
        <v>0</v>
      </c>
      <c r="O1443">
        <v>0</v>
      </c>
      <c r="P1443">
        <v>0</v>
      </c>
      <c r="Q1443">
        <v>4.6333333333333337</v>
      </c>
      <c r="R1443">
        <v>6.0989493333333327</v>
      </c>
      <c r="S1443" t="s">
        <v>6</v>
      </c>
      <c r="T1443" t="s">
        <v>7</v>
      </c>
      <c r="U1443" t="s">
        <v>70</v>
      </c>
      <c r="V1443">
        <v>20</v>
      </c>
      <c r="W1443" t="s">
        <v>4483</v>
      </c>
      <c r="X1443">
        <v>0.30494746666666661</v>
      </c>
      <c r="Y1443">
        <v>0</v>
      </c>
      <c r="Z1443">
        <v>6.0989493333333327</v>
      </c>
    </row>
    <row r="1444" spans="1:26" x14ac:dyDescent="0.25">
      <c r="A1444" t="s">
        <v>156</v>
      </c>
      <c r="B1444">
        <v>3</v>
      </c>
      <c r="C1444" t="s">
        <v>1629</v>
      </c>
      <c r="D1444" t="s">
        <v>5070</v>
      </c>
      <c r="E1444">
        <v>86</v>
      </c>
      <c r="F1444">
        <v>81</v>
      </c>
      <c r="G1444">
        <v>96</v>
      </c>
      <c r="H1444">
        <v>88</v>
      </c>
      <c r="I1444">
        <v>78</v>
      </c>
      <c r="J1444">
        <v>92</v>
      </c>
      <c r="K1444">
        <v>0</v>
      </c>
      <c r="L1444">
        <v>0</v>
      </c>
      <c r="M1444">
        <v>0</v>
      </c>
      <c r="N1444">
        <v>0</v>
      </c>
      <c r="O1444">
        <v>0</v>
      </c>
      <c r="P1444">
        <v>0</v>
      </c>
      <c r="Q1444">
        <v>8.6833333333333336</v>
      </c>
      <c r="R1444">
        <v>11.430045333333332</v>
      </c>
      <c r="S1444" t="s">
        <v>6</v>
      </c>
      <c r="T1444" t="s">
        <v>3</v>
      </c>
      <c r="U1444" t="s">
        <v>70</v>
      </c>
      <c r="V1444">
        <v>20</v>
      </c>
      <c r="W1444" t="s">
        <v>4483</v>
      </c>
      <c r="X1444">
        <v>0.57150226666666659</v>
      </c>
      <c r="Y1444">
        <v>0</v>
      </c>
      <c r="Z1444">
        <v>11.430045333333332</v>
      </c>
    </row>
    <row r="1445" spans="1:26" x14ac:dyDescent="0.25">
      <c r="A1445" t="s">
        <v>156</v>
      </c>
      <c r="B1445">
        <v>3</v>
      </c>
      <c r="C1445" t="s">
        <v>1630</v>
      </c>
      <c r="D1445" t="s">
        <v>5070</v>
      </c>
      <c r="E1445">
        <v>73</v>
      </c>
      <c r="F1445">
        <v>32</v>
      </c>
      <c r="G1445">
        <v>88</v>
      </c>
      <c r="H1445">
        <v>75</v>
      </c>
      <c r="I1445">
        <v>30</v>
      </c>
      <c r="J1445">
        <v>52</v>
      </c>
      <c r="K1445">
        <v>0</v>
      </c>
      <c r="L1445">
        <v>0</v>
      </c>
      <c r="M1445">
        <v>0</v>
      </c>
      <c r="N1445">
        <v>0</v>
      </c>
      <c r="O1445">
        <v>0</v>
      </c>
      <c r="P1445">
        <v>0</v>
      </c>
      <c r="Q1445">
        <v>5.8333333333333339</v>
      </c>
      <c r="R1445">
        <v>7.6785333333333323</v>
      </c>
      <c r="S1445" t="s">
        <v>6</v>
      </c>
      <c r="T1445" t="s">
        <v>3</v>
      </c>
      <c r="U1445" t="s">
        <v>70</v>
      </c>
      <c r="V1445">
        <v>20</v>
      </c>
      <c r="W1445" t="s">
        <v>4483</v>
      </c>
      <c r="X1445">
        <v>0.38392666666666664</v>
      </c>
      <c r="Y1445">
        <v>0</v>
      </c>
      <c r="Z1445">
        <v>7.6785333333333332</v>
      </c>
    </row>
    <row r="1446" spans="1:26" x14ac:dyDescent="0.25">
      <c r="A1446" t="s">
        <v>156</v>
      </c>
      <c r="B1446">
        <v>3</v>
      </c>
      <c r="C1446" t="s">
        <v>4526</v>
      </c>
      <c r="D1446" t="s">
        <v>5070</v>
      </c>
      <c r="E1446">
        <v>0</v>
      </c>
      <c r="F1446">
        <v>0</v>
      </c>
      <c r="G1446">
        <v>0</v>
      </c>
      <c r="H1446">
        <v>0</v>
      </c>
      <c r="I1446">
        <v>0</v>
      </c>
      <c r="J1446">
        <v>0</v>
      </c>
      <c r="K1446">
        <v>0</v>
      </c>
      <c r="L1446">
        <v>0</v>
      </c>
      <c r="M1446">
        <v>0</v>
      </c>
      <c r="N1446">
        <v>0</v>
      </c>
      <c r="O1446">
        <v>0</v>
      </c>
      <c r="P1446">
        <v>0</v>
      </c>
      <c r="Q1446">
        <v>0</v>
      </c>
      <c r="R1446">
        <v>0</v>
      </c>
      <c r="S1446" t="s">
        <v>4</v>
      </c>
      <c r="T1446" t="s">
        <v>3</v>
      </c>
      <c r="U1446" t="s">
        <v>283</v>
      </c>
      <c r="V1446">
        <v>0</v>
      </c>
      <c r="W1446" t="s">
        <v>4480</v>
      </c>
      <c r="X1446">
        <v>0</v>
      </c>
      <c r="Y1446">
        <v>0</v>
      </c>
      <c r="Z1446">
        <v>0</v>
      </c>
    </row>
    <row r="1447" spans="1:26" x14ac:dyDescent="0.25">
      <c r="A1447" t="s">
        <v>156</v>
      </c>
      <c r="B1447">
        <v>3</v>
      </c>
      <c r="C1447" t="s">
        <v>4527</v>
      </c>
      <c r="D1447" t="s">
        <v>5070</v>
      </c>
      <c r="E1447">
        <v>0</v>
      </c>
      <c r="F1447">
        <v>0</v>
      </c>
      <c r="G1447">
        <v>0</v>
      </c>
      <c r="H1447">
        <v>0</v>
      </c>
      <c r="I1447">
        <v>0</v>
      </c>
      <c r="J1447">
        <v>0</v>
      </c>
      <c r="K1447">
        <v>0</v>
      </c>
      <c r="L1447">
        <v>0</v>
      </c>
      <c r="M1447">
        <v>0</v>
      </c>
      <c r="N1447">
        <v>0</v>
      </c>
      <c r="O1447">
        <v>0</v>
      </c>
      <c r="P1447">
        <v>0</v>
      </c>
      <c r="Q1447">
        <v>0</v>
      </c>
      <c r="R1447">
        <v>0</v>
      </c>
      <c r="S1447" t="s">
        <v>4</v>
      </c>
      <c r="T1447" t="s">
        <v>3</v>
      </c>
      <c r="U1447" t="s">
        <v>283</v>
      </c>
      <c r="V1447">
        <v>0</v>
      </c>
      <c r="W1447" t="s">
        <v>4480</v>
      </c>
      <c r="X1447">
        <v>0</v>
      </c>
      <c r="Y1447">
        <v>0</v>
      </c>
      <c r="Z1447">
        <v>0</v>
      </c>
    </row>
    <row r="1448" spans="1:26" x14ac:dyDescent="0.25">
      <c r="A1448" t="s">
        <v>156</v>
      </c>
      <c r="B1448">
        <v>3</v>
      </c>
      <c r="C1448" t="s">
        <v>4528</v>
      </c>
      <c r="D1448" t="s">
        <v>5070</v>
      </c>
      <c r="E1448">
        <v>0</v>
      </c>
      <c r="F1448">
        <v>0</v>
      </c>
      <c r="G1448">
        <v>0</v>
      </c>
      <c r="H1448">
        <v>0</v>
      </c>
      <c r="I1448">
        <v>0</v>
      </c>
      <c r="J1448">
        <v>0</v>
      </c>
      <c r="K1448">
        <v>0</v>
      </c>
      <c r="L1448">
        <v>0</v>
      </c>
      <c r="M1448">
        <v>0</v>
      </c>
      <c r="N1448">
        <v>0</v>
      </c>
      <c r="O1448">
        <v>0</v>
      </c>
      <c r="P1448">
        <v>0</v>
      </c>
      <c r="Q1448">
        <v>0</v>
      </c>
      <c r="R1448">
        <v>0</v>
      </c>
      <c r="S1448" t="s">
        <v>4</v>
      </c>
      <c r="T1448" t="s">
        <v>3</v>
      </c>
      <c r="U1448" t="s">
        <v>283</v>
      </c>
      <c r="V1448">
        <v>0</v>
      </c>
      <c r="W1448" t="s">
        <v>4480</v>
      </c>
      <c r="X1448">
        <v>0</v>
      </c>
      <c r="Y1448">
        <v>0</v>
      </c>
      <c r="Z1448">
        <v>0</v>
      </c>
    </row>
    <row r="1449" spans="1:26" x14ac:dyDescent="0.25">
      <c r="A1449" t="s">
        <v>156</v>
      </c>
      <c r="B1449">
        <v>3</v>
      </c>
      <c r="C1449" t="s">
        <v>4529</v>
      </c>
      <c r="D1449" t="s">
        <v>5070</v>
      </c>
      <c r="E1449">
        <v>0</v>
      </c>
      <c r="F1449">
        <v>0</v>
      </c>
      <c r="G1449">
        <v>0</v>
      </c>
      <c r="H1449">
        <v>0</v>
      </c>
      <c r="I1449">
        <v>0</v>
      </c>
      <c r="J1449">
        <v>0</v>
      </c>
      <c r="K1449">
        <v>0</v>
      </c>
      <c r="L1449">
        <v>0</v>
      </c>
      <c r="M1449">
        <v>0</v>
      </c>
      <c r="N1449">
        <v>0</v>
      </c>
      <c r="O1449">
        <v>0</v>
      </c>
      <c r="P1449">
        <v>0</v>
      </c>
      <c r="Q1449">
        <v>0</v>
      </c>
      <c r="R1449">
        <v>0</v>
      </c>
      <c r="S1449" t="s">
        <v>4</v>
      </c>
      <c r="T1449" t="s">
        <v>3</v>
      </c>
      <c r="U1449" t="s">
        <v>283</v>
      </c>
      <c r="V1449">
        <v>0</v>
      </c>
      <c r="W1449" t="s">
        <v>4480</v>
      </c>
      <c r="X1449">
        <v>0</v>
      </c>
      <c r="Y1449">
        <v>0</v>
      </c>
      <c r="Z1449">
        <v>0</v>
      </c>
    </row>
    <row r="1450" spans="1:26" x14ac:dyDescent="0.25">
      <c r="A1450" t="s">
        <v>156</v>
      </c>
      <c r="B1450">
        <v>3</v>
      </c>
      <c r="C1450" t="s">
        <v>4530</v>
      </c>
      <c r="D1450" t="s">
        <v>5070</v>
      </c>
      <c r="E1450">
        <v>0</v>
      </c>
      <c r="F1450">
        <v>0</v>
      </c>
      <c r="G1450">
        <v>0</v>
      </c>
      <c r="H1450">
        <v>0</v>
      </c>
      <c r="I1450">
        <v>0</v>
      </c>
      <c r="J1450">
        <v>0</v>
      </c>
      <c r="K1450">
        <v>0</v>
      </c>
      <c r="L1450">
        <v>0</v>
      </c>
      <c r="M1450">
        <v>0</v>
      </c>
      <c r="N1450">
        <v>0</v>
      </c>
      <c r="O1450">
        <v>0</v>
      </c>
      <c r="P1450">
        <v>0</v>
      </c>
      <c r="Q1450">
        <v>0</v>
      </c>
      <c r="R1450">
        <v>0</v>
      </c>
      <c r="S1450" t="s">
        <v>4</v>
      </c>
      <c r="T1450" t="s">
        <v>3</v>
      </c>
      <c r="U1450" t="s">
        <v>283</v>
      </c>
      <c r="V1450">
        <v>0</v>
      </c>
      <c r="W1450" t="s">
        <v>4480</v>
      </c>
      <c r="X1450">
        <v>0</v>
      </c>
      <c r="Y1450">
        <v>0</v>
      </c>
      <c r="Z1450">
        <v>0</v>
      </c>
    </row>
    <row r="1451" spans="1:26" x14ac:dyDescent="0.25">
      <c r="A1451" t="s">
        <v>156</v>
      </c>
      <c r="B1451">
        <v>3</v>
      </c>
      <c r="C1451" t="s">
        <v>4531</v>
      </c>
      <c r="D1451" t="s">
        <v>5070</v>
      </c>
      <c r="E1451">
        <v>0</v>
      </c>
      <c r="F1451">
        <v>0</v>
      </c>
      <c r="G1451">
        <v>0</v>
      </c>
      <c r="H1451">
        <v>0</v>
      </c>
      <c r="I1451">
        <v>0</v>
      </c>
      <c r="J1451">
        <v>0</v>
      </c>
      <c r="K1451">
        <v>0</v>
      </c>
      <c r="L1451">
        <v>0</v>
      </c>
      <c r="M1451">
        <v>0</v>
      </c>
      <c r="N1451">
        <v>0</v>
      </c>
      <c r="O1451">
        <v>0</v>
      </c>
      <c r="P1451">
        <v>0</v>
      </c>
      <c r="Q1451">
        <v>0</v>
      </c>
      <c r="R1451">
        <v>0</v>
      </c>
      <c r="S1451" t="s">
        <v>4</v>
      </c>
      <c r="T1451" t="s">
        <v>3</v>
      </c>
      <c r="U1451" t="s">
        <v>283</v>
      </c>
      <c r="V1451">
        <v>0</v>
      </c>
      <c r="W1451" t="s">
        <v>4480</v>
      </c>
      <c r="X1451">
        <v>0</v>
      </c>
      <c r="Y1451">
        <v>0</v>
      </c>
      <c r="Z1451">
        <v>0</v>
      </c>
    </row>
    <row r="1452" spans="1:26" x14ac:dyDescent="0.25">
      <c r="A1452" t="s">
        <v>156</v>
      </c>
      <c r="B1452">
        <v>3</v>
      </c>
      <c r="C1452" t="s">
        <v>4532</v>
      </c>
      <c r="D1452" t="s">
        <v>5070</v>
      </c>
      <c r="E1452">
        <v>0</v>
      </c>
      <c r="F1452">
        <v>0</v>
      </c>
      <c r="G1452">
        <v>0</v>
      </c>
      <c r="H1452">
        <v>0</v>
      </c>
      <c r="I1452">
        <v>0</v>
      </c>
      <c r="J1452">
        <v>0</v>
      </c>
      <c r="K1452">
        <v>0</v>
      </c>
      <c r="L1452">
        <v>0</v>
      </c>
      <c r="M1452">
        <v>0</v>
      </c>
      <c r="N1452">
        <v>0</v>
      </c>
      <c r="O1452">
        <v>0</v>
      </c>
      <c r="P1452">
        <v>0</v>
      </c>
      <c r="Q1452">
        <v>0</v>
      </c>
      <c r="R1452">
        <v>0</v>
      </c>
      <c r="S1452" t="s">
        <v>4</v>
      </c>
      <c r="T1452" t="s">
        <v>3</v>
      </c>
      <c r="U1452" t="s">
        <v>283</v>
      </c>
      <c r="V1452">
        <v>0</v>
      </c>
      <c r="W1452" t="s">
        <v>4480</v>
      </c>
      <c r="X1452">
        <v>0</v>
      </c>
      <c r="Y1452">
        <v>0</v>
      </c>
      <c r="Z1452">
        <v>0</v>
      </c>
    </row>
    <row r="1453" spans="1:26" x14ac:dyDescent="0.25">
      <c r="A1453" t="s">
        <v>156</v>
      </c>
      <c r="B1453">
        <v>3</v>
      </c>
      <c r="C1453" t="s">
        <v>2703</v>
      </c>
      <c r="D1453" t="s">
        <v>5070</v>
      </c>
      <c r="E1453">
        <v>0</v>
      </c>
      <c r="F1453">
        <v>0</v>
      </c>
      <c r="G1453">
        <v>0</v>
      </c>
      <c r="H1453">
        <v>0</v>
      </c>
      <c r="I1453">
        <v>0</v>
      </c>
      <c r="J1453">
        <v>0</v>
      </c>
      <c r="K1453">
        <v>0</v>
      </c>
      <c r="L1453">
        <v>0</v>
      </c>
      <c r="M1453">
        <v>0</v>
      </c>
      <c r="N1453">
        <v>0</v>
      </c>
      <c r="O1453">
        <v>0</v>
      </c>
      <c r="P1453">
        <v>0</v>
      </c>
      <c r="Q1453">
        <v>0</v>
      </c>
      <c r="R1453">
        <v>0</v>
      </c>
      <c r="S1453" t="s">
        <v>4</v>
      </c>
      <c r="T1453" t="s">
        <v>3</v>
      </c>
      <c r="U1453" t="s">
        <v>283</v>
      </c>
      <c r="V1453">
        <v>0</v>
      </c>
      <c r="W1453" t="s">
        <v>4482</v>
      </c>
      <c r="X1453">
        <v>0</v>
      </c>
      <c r="Y1453">
        <v>0</v>
      </c>
      <c r="Z1453">
        <v>0</v>
      </c>
    </row>
    <row r="1454" spans="1:26" x14ac:dyDescent="0.25">
      <c r="A1454" t="s">
        <v>156</v>
      </c>
      <c r="B1454">
        <v>3</v>
      </c>
      <c r="C1454" t="s">
        <v>2705</v>
      </c>
      <c r="D1454" t="s">
        <v>5070</v>
      </c>
      <c r="E1454">
        <v>0</v>
      </c>
      <c r="F1454">
        <v>0</v>
      </c>
      <c r="G1454">
        <v>0</v>
      </c>
      <c r="H1454">
        <v>0</v>
      </c>
      <c r="I1454">
        <v>0</v>
      </c>
      <c r="J1454">
        <v>0</v>
      </c>
      <c r="K1454">
        <v>0</v>
      </c>
      <c r="L1454">
        <v>0</v>
      </c>
      <c r="M1454">
        <v>0</v>
      </c>
      <c r="N1454">
        <v>0</v>
      </c>
      <c r="O1454">
        <v>0</v>
      </c>
      <c r="P1454">
        <v>0</v>
      </c>
      <c r="Q1454">
        <v>0</v>
      </c>
      <c r="R1454">
        <v>0</v>
      </c>
      <c r="S1454" t="s">
        <v>4</v>
      </c>
      <c r="T1454" t="s">
        <v>3</v>
      </c>
      <c r="U1454" t="s">
        <v>283</v>
      </c>
      <c r="V1454">
        <v>0</v>
      </c>
      <c r="W1454" t="s">
        <v>4482</v>
      </c>
      <c r="X1454">
        <v>0</v>
      </c>
      <c r="Y1454">
        <v>0</v>
      </c>
      <c r="Z1454">
        <v>0</v>
      </c>
    </row>
    <row r="1455" spans="1:26" x14ac:dyDescent="0.25">
      <c r="A1455" t="s">
        <v>156</v>
      </c>
      <c r="B1455">
        <v>3</v>
      </c>
      <c r="C1455" t="s">
        <v>2706</v>
      </c>
      <c r="D1455" t="s">
        <v>5070</v>
      </c>
      <c r="E1455">
        <v>0</v>
      </c>
      <c r="F1455">
        <v>0</v>
      </c>
      <c r="G1455">
        <v>0</v>
      </c>
      <c r="H1455">
        <v>0</v>
      </c>
      <c r="I1455">
        <v>0</v>
      </c>
      <c r="J1455">
        <v>0</v>
      </c>
      <c r="K1455">
        <v>0</v>
      </c>
      <c r="L1455">
        <v>0</v>
      </c>
      <c r="M1455">
        <v>0</v>
      </c>
      <c r="N1455">
        <v>0</v>
      </c>
      <c r="O1455">
        <v>0</v>
      </c>
      <c r="P1455">
        <v>0</v>
      </c>
      <c r="Q1455">
        <v>0</v>
      </c>
      <c r="R1455">
        <v>0</v>
      </c>
      <c r="S1455" t="s">
        <v>4</v>
      </c>
      <c r="T1455" t="s">
        <v>3</v>
      </c>
      <c r="U1455" t="s">
        <v>283</v>
      </c>
      <c r="V1455">
        <v>0</v>
      </c>
      <c r="W1455" t="s">
        <v>4482</v>
      </c>
      <c r="X1455">
        <v>0</v>
      </c>
      <c r="Y1455">
        <v>0</v>
      </c>
      <c r="Z1455">
        <v>0</v>
      </c>
    </row>
    <row r="1456" spans="1:26" x14ac:dyDescent="0.25">
      <c r="A1456" t="s">
        <v>156</v>
      </c>
      <c r="B1456">
        <v>3</v>
      </c>
      <c r="C1456" t="s">
        <v>2707</v>
      </c>
      <c r="D1456" t="s">
        <v>5070</v>
      </c>
      <c r="E1456">
        <v>0</v>
      </c>
      <c r="F1456">
        <v>0</v>
      </c>
      <c r="G1456">
        <v>0</v>
      </c>
      <c r="H1456">
        <v>0</v>
      </c>
      <c r="I1456">
        <v>0</v>
      </c>
      <c r="J1456">
        <v>0</v>
      </c>
      <c r="K1456">
        <v>0</v>
      </c>
      <c r="L1456">
        <v>0</v>
      </c>
      <c r="M1456">
        <v>0</v>
      </c>
      <c r="N1456">
        <v>0</v>
      </c>
      <c r="O1456">
        <v>0</v>
      </c>
      <c r="P1456">
        <v>0</v>
      </c>
      <c r="Q1456">
        <v>0</v>
      </c>
      <c r="R1456">
        <v>0</v>
      </c>
      <c r="S1456" t="s">
        <v>4</v>
      </c>
      <c r="T1456" t="s">
        <v>3</v>
      </c>
      <c r="U1456" t="s">
        <v>283</v>
      </c>
      <c r="V1456">
        <v>0</v>
      </c>
      <c r="W1456" t="s">
        <v>4482</v>
      </c>
      <c r="X1456">
        <v>0</v>
      </c>
      <c r="Y1456">
        <v>0</v>
      </c>
      <c r="Z1456">
        <v>0</v>
      </c>
    </row>
    <row r="1457" spans="1:26" x14ac:dyDescent="0.25">
      <c r="A1457" t="s">
        <v>156</v>
      </c>
      <c r="B1457">
        <v>3</v>
      </c>
      <c r="C1457" t="s">
        <v>2708</v>
      </c>
      <c r="D1457" t="s">
        <v>5070</v>
      </c>
      <c r="E1457">
        <v>0</v>
      </c>
      <c r="F1457">
        <v>0</v>
      </c>
      <c r="G1457">
        <v>0</v>
      </c>
      <c r="H1457">
        <v>0</v>
      </c>
      <c r="I1457">
        <v>0</v>
      </c>
      <c r="J1457">
        <v>0</v>
      </c>
      <c r="K1457">
        <v>0</v>
      </c>
      <c r="L1457">
        <v>0</v>
      </c>
      <c r="M1457">
        <v>0</v>
      </c>
      <c r="N1457">
        <v>0</v>
      </c>
      <c r="O1457">
        <v>0</v>
      </c>
      <c r="P1457">
        <v>0</v>
      </c>
      <c r="Q1457">
        <v>0</v>
      </c>
      <c r="R1457">
        <v>0</v>
      </c>
      <c r="S1457" t="s">
        <v>4</v>
      </c>
      <c r="T1457" t="s">
        <v>3</v>
      </c>
      <c r="U1457" t="s">
        <v>283</v>
      </c>
      <c r="V1457">
        <v>0</v>
      </c>
      <c r="W1457" t="s">
        <v>4482</v>
      </c>
      <c r="X1457">
        <v>0</v>
      </c>
      <c r="Y1457">
        <v>0</v>
      </c>
      <c r="Z1457">
        <v>0</v>
      </c>
    </row>
    <row r="1458" spans="1:26" x14ac:dyDescent="0.25">
      <c r="A1458" t="s">
        <v>156</v>
      </c>
      <c r="B1458">
        <v>3</v>
      </c>
      <c r="C1458" t="s">
        <v>2709</v>
      </c>
      <c r="D1458" t="s">
        <v>5070</v>
      </c>
      <c r="E1458">
        <v>0</v>
      </c>
      <c r="F1458">
        <v>0</v>
      </c>
      <c r="G1458">
        <v>0</v>
      </c>
      <c r="H1458">
        <v>0</v>
      </c>
      <c r="I1458">
        <v>0</v>
      </c>
      <c r="J1458">
        <v>0</v>
      </c>
      <c r="K1458">
        <v>0</v>
      </c>
      <c r="L1458">
        <v>0</v>
      </c>
      <c r="M1458">
        <v>0</v>
      </c>
      <c r="N1458">
        <v>0</v>
      </c>
      <c r="O1458">
        <v>0</v>
      </c>
      <c r="P1458">
        <v>0</v>
      </c>
      <c r="Q1458">
        <v>0</v>
      </c>
      <c r="R1458">
        <v>0</v>
      </c>
      <c r="S1458" t="s">
        <v>4</v>
      </c>
      <c r="T1458" t="s">
        <v>3</v>
      </c>
      <c r="U1458" t="s">
        <v>283</v>
      </c>
      <c r="V1458">
        <v>0</v>
      </c>
      <c r="W1458" t="s">
        <v>4482</v>
      </c>
      <c r="X1458">
        <v>0</v>
      </c>
      <c r="Y1458">
        <v>0</v>
      </c>
      <c r="Z1458">
        <v>0</v>
      </c>
    </row>
    <row r="1459" spans="1:26" x14ac:dyDescent="0.25">
      <c r="A1459" t="s">
        <v>156</v>
      </c>
      <c r="B1459">
        <v>3</v>
      </c>
      <c r="C1459" t="s">
        <v>4533</v>
      </c>
      <c r="D1459" t="s">
        <v>5070</v>
      </c>
      <c r="E1459">
        <v>0</v>
      </c>
      <c r="F1459">
        <v>0</v>
      </c>
      <c r="G1459">
        <v>0</v>
      </c>
      <c r="H1459">
        <v>0</v>
      </c>
      <c r="I1459">
        <v>0</v>
      </c>
      <c r="J1459">
        <v>0</v>
      </c>
      <c r="K1459">
        <v>0</v>
      </c>
      <c r="L1459">
        <v>0</v>
      </c>
      <c r="M1459">
        <v>0</v>
      </c>
      <c r="N1459">
        <v>0</v>
      </c>
      <c r="O1459">
        <v>0</v>
      </c>
      <c r="P1459">
        <v>0</v>
      </c>
      <c r="Q1459">
        <v>0</v>
      </c>
      <c r="R1459">
        <v>0</v>
      </c>
      <c r="S1459" t="s">
        <v>4</v>
      </c>
      <c r="T1459" t="s">
        <v>3</v>
      </c>
      <c r="U1459" t="s">
        <v>283</v>
      </c>
      <c r="V1459">
        <v>0</v>
      </c>
      <c r="W1459" t="s">
        <v>4482</v>
      </c>
      <c r="X1459">
        <v>0</v>
      </c>
      <c r="Y1459">
        <v>0</v>
      </c>
      <c r="Z1459">
        <v>0</v>
      </c>
    </row>
    <row r="1460" spans="1:26" x14ac:dyDescent="0.25">
      <c r="A1460" t="s">
        <v>156</v>
      </c>
      <c r="B1460">
        <v>3</v>
      </c>
      <c r="C1460" t="s">
        <v>4534</v>
      </c>
      <c r="D1460" t="s">
        <v>5070</v>
      </c>
      <c r="E1460">
        <v>0</v>
      </c>
      <c r="F1460">
        <v>0</v>
      </c>
      <c r="G1460">
        <v>0</v>
      </c>
      <c r="H1460">
        <v>0</v>
      </c>
      <c r="I1460">
        <v>0</v>
      </c>
      <c r="J1460">
        <v>0</v>
      </c>
      <c r="K1460">
        <v>0</v>
      </c>
      <c r="L1460">
        <v>0</v>
      </c>
      <c r="M1460">
        <v>0</v>
      </c>
      <c r="N1460">
        <v>0</v>
      </c>
      <c r="O1460">
        <v>0</v>
      </c>
      <c r="P1460">
        <v>0</v>
      </c>
      <c r="Q1460">
        <v>0</v>
      </c>
      <c r="R1460">
        <v>0</v>
      </c>
      <c r="S1460" t="s">
        <v>4</v>
      </c>
      <c r="T1460" t="s">
        <v>3</v>
      </c>
      <c r="U1460" t="s">
        <v>283</v>
      </c>
      <c r="V1460">
        <v>0</v>
      </c>
      <c r="W1460" t="s">
        <v>4482</v>
      </c>
      <c r="X1460">
        <v>0</v>
      </c>
      <c r="Y1460">
        <v>0</v>
      </c>
      <c r="Z1460">
        <v>0</v>
      </c>
    </row>
    <row r="1461" spans="1:26" x14ac:dyDescent="0.25">
      <c r="A1461" t="s">
        <v>156</v>
      </c>
      <c r="B1461">
        <v>3</v>
      </c>
      <c r="C1461" t="s">
        <v>4535</v>
      </c>
      <c r="D1461" t="s">
        <v>5070</v>
      </c>
      <c r="E1461">
        <v>0</v>
      </c>
      <c r="F1461">
        <v>0</v>
      </c>
      <c r="G1461">
        <v>0</v>
      </c>
      <c r="H1461">
        <v>0</v>
      </c>
      <c r="I1461">
        <v>0</v>
      </c>
      <c r="J1461">
        <v>0</v>
      </c>
      <c r="K1461">
        <v>0</v>
      </c>
      <c r="L1461">
        <v>0</v>
      </c>
      <c r="M1461">
        <v>0</v>
      </c>
      <c r="N1461">
        <v>0</v>
      </c>
      <c r="O1461">
        <v>0</v>
      </c>
      <c r="P1461">
        <v>0</v>
      </c>
      <c r="Q1461">
        <v>0</v>
      </c>
      <c r="R1461">
        <v>0</v>
      </c>
      <c r="S1461" t="s">
        <v>4</v>
      </c>
      <c r="T1461" t="s">
        <v>3</v>
      </c>
      <c r="U1461" t="s">
        <v>283</v>
      </c>
      <c r="V1461">
        <v>0</v>
      </c>
      <c r="W1461" t="s">
        <v>4482</v>
      </c>
      <c r="X1461">
        <v>0</v>
      </c>
      <c r="Y1461">
        <v>0</v>
      </c>
      <c r="Z1461">
        <v>0</v>
      </c>
    </row>
    <row r="1462" spans="1:26" x14ac:dyDescent="0.25">
      <c r="A1462" t="s">
        <v>156</v>
      </c>
      <c r="B1462">
        <v>3</v>
      </c>
      <c r="C1462" t="s">
        <v>5008</v>
      </c>
      <c r="D1462" t="s">
        <v>5070</v>
      </c>
      <c r="E1462">
        <v>0</v>
      </c>
      <c r="F1462">
        <v>0</v>
      </c>
      <c r="G1462">
        <v>0</v>
      </c>
      <c r="H1462">
        <v>0</v>
      </c>
      <c r="I1462">
        <v>0</v>
      </c>
      <c r="J1462">
        <v>0</v>
      </c>
      <c r="K1462">
        <v>0</v>
      </c>
      <c r="L1462">
        <v>0</v>
      </c>
      <c r="M1462">
        <v>0</v>
      </c>
      <c r="N1462">
        <v>0</v>
      </c>
      <c r="O1462">
        <v>0</v>
      </c>
      <c r="P1462">
        <v>0</v>
      </c>
      <c r="Q1462">
        <v>0</v>
      </c>
      <c r="R1462">
        <v>0</v>
      </c>
      <c r="S1462" t="s">
        <v>4</v>
      </c>
      <c r="T1462" t="s">
        <v>3</v>
      </c>
      <c r="U1462" t="s">
        <v>283</v>
      </c>
      <c r="V1462">
        <v>0</v>
      </c>
      <c r="W1462" t="s">
        <v>4482</v>
      </c>
      <c r="X1462">
        <v>0</v>
      </c>
      <c r="Y1462">
        <v>0</v>
      </c>
      <c r="Z1462">
        <v>0</v>
      </c>
    </row>
    <row r="1463" spans="1:26" x14ac:dyDescent="0.25">
      <c r="A1463" t="s">
        <v>156</v>
      </c>
      <c r="B1463">
        <v>3</v>
      </c>
      <c r="C1463" t="s">
        <v>5010</v>
      </c>
      <c r="D1463" t="s">
        <v>5070</v>
      </c>
      <c r="E1463">
        <v>0</v>
      </c>
      <c r="F1463">
        <v>0</v>
      </c>
      <c r="G1463">
        <v>0</v>
      </c>
      <c r="H1463">
        <v>0</v>
      </c>
      <c r="I1463">
        <v>0</v>
      </c>
      <c r="J1463">
        <v>0</v>
      </c>
      <c r="K1463">
        <v>0</v>
      </c>
      <c r="L1463">
        <v>0</v>
      </c>
      <c r="M1463">
        <v>0</v>
      </c>
      <c r="N1463">
        <v>0</v>
      </c>
      <c r="O1463">
        <v>0</v>
      </c>
      <c r="P1463">
        <v>0</v>
      </c>
      <c r="Q1463">
        <v>0</v>
      </c>
      <c r="R1463">
        <v>0</v>
      </c>
      <c r="S1463" t="s">
        <v>4</v>
      </c>
      <c r="T1463" t="s">
        <v>3</v>
      </c>
      <c r="U1463" t="s">
        <v>283</v>
      </c>
      <c r="V1463">
        <v>0</v>
      </c>
      <c r="W1463" t="s">
        <v>4482</v>
      </c>
      <c r="X1463">
        <v>0</v>
      </c>
      <c r="Y1463">
        <v>0</v>
      </c>
      <c r="Z1463">
        <v>0</v>
      </c>
    </row>
    <row r="1464" spans="1:26" x14ac:dyDescent="0.25">
      <c r="A1464" t="s">
        <v>156</v>
      </c>
      <c r="B1464">
        <v>3</v>
      </c>
      <c r="C1464" t="s">
        <v>5094</v>
      </c>
      <c r="D1464" t="s">
        <v>5070</v>
      </c>
      <c r="E1464">
        <v>0</v>
      </c>
      <c r="F1464">
        <v>0</v>
      </c>
      <c r="G1464">
        <v>0</v>
      </c>
      <c r="H1464">
        <v>0</v>
      </c>
      <c r="I1464">
        <v>0</v>
      </c>
      <c r="J1464">
        <v>0</v>
      </c>
      <c r="K1464">
        <v>0</v>
      </c>
      <c r="L1464">
        <v>0</v>
      </c>
      <c r="M1464">
        <v>0</v>
      </c>
      <c r="N1464">
        <v>0</v>
      </c>
      <c r="O1464">
        <v>0</v>
      </c>
      <c r="P1464">
        <v>0</v>
      </c>
      <c r="Q1464">
        <v>0</v>
      </c>
      <c r="R1464">
        <v>0</v>
      </c>
      <c r="S1464" t="s">
        <v>4</v>
      </c>
      <c r="T1464" t="s">
        <v>3</v>
      </c>
      <c r="U1464" t="s">
        <v>283</v>
      </c>
      <c r="V1464">
        <v>0</v>
      </c>
      <c r="W1464" t="s">
        <v>4478</v>
      </c>
      <c r="X1464">
        <v>0</v>
      </c>
      <c r="Y1464">
        <v>0</v>
      </c>
      <c r="Z1464">
        <v>0</v>
      </c>
    </row>
    <row r="1465" spans="1:26" x14ac:dyDescent="0.25">
      <c r="A1465" t="s">
        <v>156</v>
      </c>
      <c r="B1465">
        <v>3</v>
      </c>
      <c r="C1465" t="s">
        <v>5096</v>
      </c>
      <c r="D1465" t="s">
        <v>5070</v>
      </c>
      <c r="E1465">
        <v>0</v>
      </c>
      <c r="F1465">
        <v>0</v>
      </c>
      <c r="G1465">
        <v>0</v>
      </c>
      <c r="H1465">
        <v>0</v>
      </c>
      <c r="I1465">
        <v>0</v>
      </c>
      <c r="J1465">
        <v>0</v>
      </c>
      <c r="K1465">
        <v>0</v>
      </c>
      <c r="L1465">
        <v>0</v>
      </c>
      <c r="M1465">
        <v>0</v>
      </c>
      <c r="N1465">
        <v>0</v>
      </c>
      <c r="O1465">
        <v>0</v>
      </c>
      <c r="P1465">
        <v>0</v>
      </c>
      <c r="Q1465">
        <v>0</v>
      </c>
      <c r="R1465">
        <v>0</v>
      </c>
      <c r="S1465" t="s">
        <v>4</v>
      </c>
      <c r="T1465" t="s">
        <v>3</v>
      </c>
      <c r="U1465" t="s">
        <v>283</v>
      </c>
      <c r="V1465">
        <v>0</v>
      </c>
      <c r="W1465" t="s">
        <v>4478</v>
      </c>
      <c r="X1465">
        <v>0</v>
      </c>
      <c r="Y1465">
        <v>0</v>
      </c>
      <c r="Z1465">
        <v>0</v>
      </c>
    </row>
    <row r="1466" spans="1:26" x14ac:dyDescent="0.25">
      <c r="A1466" t="s">
        <v>156</v>
      </c>
      <c r="B1466">
        <v>3</v>
      </c>
      <c r="C1466" t="s">
        <v>5098</v>
      </c>
      <c r="D1466" t="s">
        <v>5070</v>
      </c>
      <c r="E1466">
        <v>0</v>
      </c>
      <c r="F1466">
        <v>0</v>
      </c>
      <c r="G1466">
        <v>0</v>
      </c>
      <c r="H1466">
        <v>0</v>
      </c>
      <c r="I1466">
        <v>0</v>
      </c>
      <c r="J1466">
        <v>0</v>
      </c>
      <c r="K1466">
        <v>0</v>
      </c>
      <c r="L1466">
        <v>0</v>
      </c>
      <c r="M1466">
        <v>0</v>
      </c>
      <c r="N1466">
        <v>0</v>
      </c>
      <c r="O1466">
        <v>0</v>
      </c>
      <c r="P1466">
        <v>0</v>
      </c>
      <c r="Q1466">
        <v>0</v>
      </c>
      <c r="R1466">
        <v>0</v>
      </c>
      <c r="S1466" t="s">
        <v>4</v>
      </c>
      <c r="T1466" t="s">
        <v>3</v>
      </c>
      <c r="U1466" t="s">
        <v>283</v>
      </c>
      <c r="V1466">
        <v>0</v>
      </c>
      <c r="W1466" t="s">
        <v>4478</v>
      </c>
      <c r="X1466">
        <v>0</v>
      </c>
      <c r="Y1466">
        <v>0</v>
      </c>
      <c r="Z1466">
        <v>0</v>
      </c>
    </row>
    <row r="1467" spans="1:26" x14ac:dyDescent="0.25">
      <c r="A1467" t="s">
        <v>156</v>
      </c>
      <c r="B1467">
        <v>4</v>
      </c>
      <c r="C1467" t="s">
        <v>1631</v>
      </c>
      <c r="D1467" t="s">
        <v>5070</v>
      </c>
      <c r="E1467">
        <v>0</v>
      </c>
      <c r="F1467">
        <v>0</v>
      </c>
      <c r="G1467">
        <v>0</v>
      </c>
      <c r="H1467">
        <v>0</v>
      </c>
      <c r="I1467">
        <v>0</v>
      </c>
      <c r="J1467">
        <v>0</v>
      </c>
      <c r="K1467">
        <v>0</v>
      </c>
      <c r="L1467">
        <v>0</v>
      </c>
      <c r="M1467">
        <v>0</v>
      </c>
      <c r="N1467">
        <v>0</v>
      </c>
      <c r="O1467">
        <v>0</v>
      </c>
      <c r="P1467">
        <v>0</v>
      </c>
      <c r="Q1467">
        <v>0</v>
      </c>
      <c r="R1467">
        <v>0</v>
      </c>
      <c r="S1467" t="s">
        <v>3</v>
      </c>
      <c r="T1467" t="s">
        <v>69</v>
      </c>
      <c r="U1467" t="s">
        <v>70</v>
      </c>
      <c r="V1467">
        <v>10</v>
      </c>
      <c r="W1467" t="s">
        <v>1633</v>
      </c>
      <c r="X1467">
        <v>0</v>
      </c>
      <c r="Y1467">
        <v>6.319</v>
      </c>
      <c r="Z1467">
        <v>6.319</v>
      </c>
    </row>
    <row r="1468" spans="1:26" x14ac:dyDescent="0.25">
      <c r="A1468" t="s">
        <v>156</v>
      </c>
      <c r="B1468">
        <v>4</v>
      </c>
      <c r="C1468" t="s">
        <v>1635</v>
      </c>
      <c r="D1468" t="s">
        <v>5070</v>
      </c>
      <c r="E1468">
        <v>0</v>
      </c>
      <c r="F1468">
        <v>0</v>
      </c>
      <c r="G1468">
        <v>0</v>
      </c>
      <c r="H1468">
        <v>0</v>
      </c>
      <c r="I1468">
        <v>0</v>
      </c>
      <c r="J1468">
        <v>0</v>
      </c>
      <c r="K1468">
        <v>0</v>
      </c>
      <c r="L1468">
        <v>0</v>
      </c>
      <c r="M1468">
        <v>0</v>
      </c>
      <c r="N1468">
        <v>0</v>
      </c>
      <c r="O1468">
        <v>0</v>
      </c>
      <c r="P1468">
        <v>0</v>
      </c>
      <c r="Q1468">
        <v>0</v>
      </c>
      <c r="R1468">
        <v>0</v>
      </c>
      <c r="S1468" t="s">
        <v>3</v>
      </c>
      <c r="T1468" t="s">
        <v>69</v>
      </c>
      <c r="U1468" t="s">
        <v>70</v>
      </c>
      <c r="V1468">
        <v>10</v>
      </c>
      <c r="W1468" t="s">
        <v>1633</v>
      </c>
      <c r="X1468">
        <v>0</v>
      </c>
      <c r="Y1468">
        <v>10.507</v>
      </c>
      <c r="Z1468">
        <v>10.507</v>
      </c>
    </row>
    <row r="1469" spans="1:26" x14ac:dyDescent="0.25">
      <c r="A1469" t="s">
        <v>156</v>
      </c>
      <c r="B1469">
        <v>4</v>
      </c>
      <c r="C1469" t="s">
        <v>1636</v>
      </c>
      <c r="D1469" t="s">
        <v>5070</v>
      </c>
      <c r="E1469">
        <v>66</v>
      </c>
      <c r="F1469">
        <v>83</v>
      </c>
      <c r="G1469">
        <v>98</v>
      </c>
      <c r="H1469">
        <v>69</v>
      </c>
      <c r="I1469">
        <v>82</v>
      </c>
      <c r="J1469">
        <v>88</v>
      </c>
      <c r="K1469">
        <v>0</v>
      </c>
      <c r="L1469">
        <v>0</v>
      </c>
      <c r="M1469">
        <v>0</v>
      </c>
      <c r="N1469">
        <v>0</v>
      </c>
      <c r="O1469">
        <v>0</v>
      </c>
      <c r="P1469">
        <v>0</v>
      </c>
      <c r="Q1469">
        <v>8.1</v>
      </c>
      <c r="R1469">
        <v>10.662191999999999</v>
      </c>
      <c r="S1469" t="s">
        <v>3</v>
      </c>
      <c r="T1469" t="s">
        <v>69</v>
      </c>
      <c r="U1469" t="s">
        <v>70</v>
      </c>
      <c r="V1469">
        <v>10</v>
      </c>
      <c r="W1469" t="s">
        <v>1633</v>
      </c>
      <c r="X1469">
        <v>1.0662191999999999</v>
      </c>
      <c r="Y1469">
        <v>0</v>
      </c>
      <c r="Z1469">
        <v>10.662191999999999</v>
      </c>
    </row>
    <row r="1470" spans="1:26" x14ac:dyDescent="0.25">
      <c r="A1470" t="s">
        <v>156</v>
      </c>
      <c r="B1470">
        <v>4</v>
      </c>
      <c r="C1470" t="s">
        <v>1637</v>
      </c>
      <c r="D1470" t="s">
        <v>5070</v>
      </c>
      <c r="E1470">
        <v>0</v>
      </c>
      <c r="F1470">
        <v>0</v>
      </c>
      <c r="G1470">
        <v>0</v>
      </c>
      <c r="H1470">
        <v>0</v>
      </c>
      <c r="I1470">
        <v>0</v>
      </c>
      <c r="J1470">
        <v>0</v>
      </c>
      <c r="K1470">
        <v>0</v>
      </c>
      <c r="L1470">
        <v>0</v>
      </c>
      <c r="M1470">
        <v>0</v>
      </c>
      <c r="N1470">
        <v>0</v>
      </c>
      <c r="O1470">
        <v>0</v>
      </c>
      <c r="P1470">
        <v>0</v>
      </c>
      <c r="Q1470">
        <v>0</v>
      </c>
      <c r="R1470">
        <v>0</v>
      </c>
      <c r="S1470" t="s">
        <v>3</v>
      </c>
      <c r="T1470" t="s">
        <v>69</v>
      </c>
      <c r="U1470" t="s">
        <v>70</v>
      </c>
      <c r="V1470">
        <v>12.5</v>
      </c>
      <c r="W1470" t="s">
        <v>1633</v>
      </c>
      <c r="X1470">
        <v>0</v>
      </c>
      <c r="Y1470">
        <v>11.558</v>
      </c>
      <c r="Z1470">
        <v>11.558</v>
      </c>
    </row>
    <row r="1471" spans="1:26" x14ac:dyDescent="0.25">
      <c r="A1471" t="s">
        <v>156</v>
      </c>
      <c r="B1471">
        <v>4</v>
      </c>
      <c r="C1471" t="s">
        <v>1638</v>
      </c>
      <c r="D1471" t="s">
        <v>5070</v>
      </c>
      <c r="E1471">
        <v>0</v>
      </c>
      <c r="F1471">
        <v>0</v>
      </c>
      <c r="G1471">
        <v>0</v>
      </c>
      <c r="H1471">
        <v>0</v>
      </c>
      <c r="I1471">
        <v>0</v>
      </c>
      <c r="J1471">
        <v>0</v>
      </c>
      <c r="K1471">
        <v>0</v>
      </c>
      <c r="L1471">
        <v>0</v>
      </c>
      <c r="M1471">
        <v>0</v>
      </c>
      <c r="N1471">
        <v>0</v>
      </c>
      <c r="O1471">
        <v>0</v>
      </c>
      <c r="P1471">
        <v>0</v>
      </c>
      <c r="Q1471">
        <v>0</v>
      </c>
      <c r="R1471">
        <v>0</v>
      </c>
      <c r="S1471" t="s">
        <v>3</v>
      </c>
      <c r="T1471" t="s">
        <v>69</v>
      </c>
      <c r="U1471" t="s">
        <v>70</v>
      </c>
      <c r="V1471">
        <v>12.5</v>
      </c>
      <c r="W1471" t="s">
        <v>1633</v>
      </c>
      <c r="X1471">
        <v>0</v>
      </c>
      <c r="Y1471">
        <v>11.597</v>
      </c>
      <c r="Z1471">
        <v>11.597</v>
      </c>
    </row>
    <row r="1472" spans="1:26" x14ac:dyDescent="0.25">
      <c r="A1472" t="s">
        <v>156</v>
      </c>
      <c r="B1472">
        <v>4</v>
      </c>
      <c r="C1472" t="s">
        <v>1639</v>
      </c>
      <c r="D1472" t="s">
        <v>5070</v>
      </c>
      <c r="E1472">
        <v>42</v>
      </c>
      <c r="F1472">
        <v>46</v>
      </c>
      <c r="G1472">
        <v>48</v>
      </c>
      <c r="H1472">
        <v>42</v>
      </c>
      <c r="I1472">
        <v>47</v>
      </c>
      <c r="J1472">
        <v>48</v>
      </c>
      <c r="K1472">
        <v>0</v>
      </c>
      <c r="L1472">
        <v>0</v>
      </c>
      <c r="M1472">
        <v>0</v>
      </c>
      <c r="N1472">
        <v>0</v>
      </c>
      <c r="O1472">
        <v>0</v>
      </c>
      <c r="P1472">
        <v>0</v>
      </c>
      <c r="Q1472">
        <v>4.55</v>
      </c>
      <c r="R1472">
        <v>5.9892559999999992</v>
      </c>
      <c r="S1472" t="s">
        <v>5</v>
      </c>
      <c r="T1472" t="s">
        <v>78</v>
      </c>
      <c r="U1472" t="s">
        <v>70</v>
      </c>
      <c r="V1472">
        <v>6.5</v>
      </c>
      <c r="W1472" t="s">
        <v>1633</v>
      </c>
      <c r="X1472">
        <v>0.92142399999999991</v>
      </c>
      <c r="Y1472">
        <v>0</v>
      </c>
      <c r="Z1472">
        <v>5.9892559999999992</v>
      </c>
    </row>
    <row r="1473" spans="1:26" x14ac:dyDescent="0.25">
      <c r="A1473" t="s">
        <v>156</v>
      </c>
      <c r="B1473">
        <v>4</v>
      </c>
      <c r="C1473" t="s">
        <v>1640</v>
      </c>
      <c r="D1473" t="s">
        <v>5070</v>
      </c>
      <c r="E1473">
        <v>0</v>
      </c>
      <c r="F1473">
        <v>0</v>
      </c>
      <c r="G1473">
        <v>0</v>
      </c>
      <c r="H1473">
        <v>0</v>
      </c>
      <c r="I1473">
        <v>0</v>
      </c>
      <c r="J1473">
        <v>0</v>
      </c>
      <c r="K1473">
        <v>0</v>
      </c>
      <c r="L1473">
        <v>0</v>
      </c>
      <c r="M1473">
        <v>0</v>
      </c>
      <c r="N1473">
        <v>0</v>
      </c>
      <c r="O1473">
        <v>0</v>
      </c>
      <c r="P1473">
        <v>0</v>
      </c>
      <c r="Q1473">
        <v>0</v>
      </c>
      <c r="R1473">
        <v>0</v>
      </c>
      <c r="S1473" t="s">
        <v>3</v>
      </c>
      <c r="T1473" t="s">
        <v>69</v>
      </c>
      <c r="U1473" t="s">
        <v>70</v>
      </c>
      <c r="V1473">
        <v>10</v>
      </c>
      <c r="W1473" t="s">
        <v>1633</v>
      </c>
      <c r="X1473">
        <v>0</v>
      </c>
      <c r="Y1473">
        <v>10.381</v>
      </c>
      <c r="Z1473">
        <v>10.381</v>
      </c>
    </row>
    <row r="1474" spans="1:26" x14ac:dyDescent="0.25">
      <c r="A1474" t="s">
        <v>156</v>
      </c>
      <c r="B1474">
        <v>4</v>
      </c>
      <c r="C1474" t="s">
        <v>1641</v>
      </c>
      <c r="D1474" t="s">
        <v>5070</v>
      </c>
      <c r="E1474">
        <v>0</v>
      </c>
      <c r="F1474">
        <v>0</v>
      </c>
      <c r="G1474">
        <v>0</v>
      </c>
      <c r="H1474">
        <v>0</v>
      </c>
      <c r="I1474">
        <v>0</v>
      </c>
      <c r="J1474">
        <v>0</v>
      </c>
      <c r="K1474">
        <v>0</v>
      </c>
      <c r="L1474">
        <v>0</v>
      </c>
      <c r="M1474">
        <v>0</v>
      </c>
      <c r="N1474">
        <v>0</v>
      </c>
      <c r="O1474">
        <v>0</v>
      </c>
      <c r="P1474">
        <v>0</v>
      </c>
      <c r="Q1474">
        <v>0</v>
      </c>
      <c r="R1474">
        <v>0</v>
      </c>
      <c r="S1474" t="s">
        <v>3</v>
      </c>
      <c r="T1474" t="s">
        <v>69</v>
      </c>
      <c r="U1474" t="s">
        <v>70</v>
      </c>
      <c r="V1474">
        <v>10</v>
      </c>
      <c r="W1474" t="s">
        <v>1633</v>
      </c>
      <c r="X1474">
        <v>0</v>
      </c>
      <c r="Y1474">
        <v>3.0310000000000001</v>
      </c>
      <c r="Z1474">
        <v>3.0310000000000001</v>
      </c>
    </row>
    <row r="1475" spans="1:26" x14ac:dyDescent="0.25">
      <c r="A1475" t="s">
        <v>156</v>
      </c>
      <c r="B1475">
        <v>4</v>
      </c>
      <c r="C1475" t="s">
        <v>1642</v>
      </c>
      <c r="D1475" t="s">
        <v>5070</v>
      </c>
      <c r="E1475">
        <v>0</v>
      </c>
      <c r="F1475">
        <v>0</v>
      </c>
      <c r="G1475">
        <v>0</v>
      </c>
      <c r="H1475">
        <v>0</v>
      </c>
      <c r="I1475">
        <v>0</v>
      </c>
      <c r="J1475">
        <v>0</v>
      </c>
      <c r="K1475">
        <v>0</v>
      </c>
      <c r="L1475">
        <v>0</v>
      </c>
      <c r="M1475">
        <v>0</v>
      </c>
      <c r="N1475">
        <v>0</v>
      </c>
      <c r="O1475">
        <v>0</v>
      </c>
      <c r="P1475">
        <v>0</v>
      </c>
      <c r="Q1475">
        <v>0</v>
      </c>
      <c r="R1475">
        <v>0</v>
      </c>
      <c r="S1475" t="s">
        <v>3</v>
      </c>
      <c r="T1475" t="s">
        <v>69</v>
      </c>
      <c r="U1475" t="s">
        <v>70</v>
      </c>
      <c r="V1475">
        <v>13.5</v>
      </c>
      <c r="W1475" t="s">
        <v>1633</v>
      </c>
      <c r="X1475">
        <v>0</v>
      </c>
      <c r="Y1475">
        <v>11.401999999999999</v>
      </c>
      <c r="Z1475">
        <v>11.401999999999999</v>
      </c>
    </row>
    <row r="1476" spans="1:26" x14ac:dyDescent="0.25">
      <c r="A1476" t="s">
        <v>156</v>
      </c>
      <c r="B1476">
        <v>4</v>
      </c>
      <c r="C1476" t="s">
        <v>1643</v>
      </c>
      <c r="D1476" t="s">
        <v>5070</v>
      </c>
      <c r="E1476">
        <v>0</v>
      </c>
      <c r="F1476">
        <v>0</v>
      </c>
      <c r="G1476">
        <v>0</v>
      </c>
      <c r="H1476">
        <v>0</v>
      </c>
      <c r="I1476">
        <v>0</v>
      </c>
      <c r="J1476">
        <v>0</v>
      </c>
      <c r="K1476">
        <v>0</v>
      </c>
      <c r="L1476">
        <v>0</v>
      </c>
      <c r="M1476">
        <v>0</v>
      </c>
      <c r="N1476">
        <v>0</v>
      </c>
      <c r="O1476">
        <v>0</v>
      </c>
      <c r="P1476">
        <v>0</v>
      </c>
      <c r="Q1476">
        <v>0</v>
      </c>
      <c r="R1476">
        <v>0</v>
      </c>
      <c r="S1476" t="s">
        <v>3</v>
      </c>
      <c r="T1476" t="s">
        <v>69</v>
      </c>
      <c r="U1476" t="s">
        <v>70</v>
      </c>
      <c r="V1476">
        <v>12.5</v>
      </c>
      <c r="W1476" t="s">
        <v>1633</v>
      </c>
      <c r="X1476">
        <v>0</v>
      </c>
      <c r="Y1476">
        <v>11.273</v>
      </c>
      <c r="Z1476">
        <v>11.273</v>
      </c>
    </row>
    <row r="1477" spans="1:26" x14ac:dyDescent="0.25">
      <c r="A1477" t="s">
        <v>156</v>
      </c>
      <c r="B1477">
        <v>4</v>
      </c>
      <c r="C1477" t="s">
        <v>1644</v>
      </c>
      <c r="D1477" t="s">
        <v>5070</v>
      </c>
      <c r="E1477">
        <v>0</v>
      </c>
      <c r="F1477">
        <v>0</v>
      </c>
      <c r="G1477">
        <v>0</v>
      </c>
      <c r="H1477">
        <v>0</v>
      </c>
      <c r="I1477">
        <v>0</v>
      </c>
      <c r="J1477">
        <v>0</v>
      </c>
      <c r="K1477">
        <v>0</v>
      </c>
      <c r="L1477">
        <v>0</v>
      </c>
      <c r="M1477">
        <v>0</v>
      </c>
      <c r="N1477">
        <v>0</v>
      </c>
      <c r="O1477">
        <v>0</v>
      </c>
      <c r="P1477">
        <v>0</v>
      </c>
      <c r="Q1477">
        <v>0</v>
      </c>
      <c r="R1477">
        <v>0</v>
      </c>
      <c r="S1477" t="s">
        <v>3</v>
      </c>
      <c r="T1477" t="s">
        <v>69</v>
      </c>
      <c r="U1477" t="s">
        <v>70</v>
      </c>
      <c r="V1477">
        <v>10</v>
      </c>
      <c r="W1477" t="s">
        <v>1633</v>
      </c>
      <c r="X1477">
        <v>0</v>
      </c>
      <c r="Y1477">
        <v>5.3209999999999997</v>
      </c>
      <c r="Z1477">
        <v>5.3209999999999997</v>
      </c>
    </row>
    <row r="1478" spans="1:26" x14ac:dyDescent="0.25">
      <c r="A1478" t="s">
        <v>156</v>
      </c>
      <c r="B1478">
        <v>4</v>
      </c>
      <c r="C1478" t="s">
        <v>1645</v>
      </c>
      <c r="D1478" t="s">
        <v>5070</v>
      </c>
      <c r="E1478">
        <v>0</v>
      </c>
      <c r="F1478">
        <v>0</v>
      </c>
      <c r="G1478">
        <v>0</v>
      </c>
      <c r="H1478">
        <v>0</v>
      </c>
      <c r="I1478">
        <v>0</v>
      </c>
      <c r="J1478">
        <v>0</v>
      </c>
      <c r="K1478">
        <v>0</v>
      </c>
      <c r="L1478">
        <v>0</v>
      </c>
      <c r="M1478">
        <v>0</v>
      </c>
      <c r="N1478">
        <v>0</v>
      </c>
      <c r="O1478">
        <v>0</v>
      </c>
      <c r="P1478">
        <v>0</v>
      </c>
      <c r="Q1478">
        <v>0</v>
      </c>
      <c r="R1478">
        <v>0</v>
      </c>
      <c r="S1478" t="s">
        <v>7</v>
      </c>
      <c r="T1478" t="s">
        <v>7</v>
      </c>
      <c r="U1478" t="s">
        <v>70</v>
      </c>
      <c r="V1478">
        <v>6</v>
      </c>
      <c r="W1478" t="s">
        <v>1633</v>
      </c>
      <c r="X1478">
        <v>0</v>
      </c>
      <c r="Y1478">
        <v>5.7060000000000004</v>
      </c>
      <c r="Z1478">
        <v>5.7060000000000004</v>
      </c>
    </row>
    <row r="1479" spans="1:26" x14ac:dyDescent="0.25">
      <c r="A1479" t="s">
        <v>156</v>
      </c>
      <c r="B1479">
        <v>4</v>
      </c>
      <c r="C1479" t="s">
        <v>1646</v>
      </c>
      <c r="D1479" t="s">
        <v>5070</v>
      </c>
      <c r="E1479">
        <v>0</v>
      </c>
      <c r="F1479">
        <v>0</v>
      </c>
      <c r="G1479">
        <v>0</v>
      </c>
      <c r="H1479">
        <v>0</v>
      </c>
      <c r="I1479">
        <v>0</v>
      </c>
      <c r="J1479">
        <v>0</v>
      </c>
      <c r="K1479">
        <v>0</v>
      </c>
      <c r="L1479">
        <v>0</v>
      </c>
      <c r="M1479">
        <v>0</v>
      </c>
      <c r="N1479">
        <v>0</v>
      </c>
      <c r="O1479">
        <v>0</v>
      </c>
      <c r="P1479">
        <v>0</v>
      </c>
      <c r="Q1479">
        <v>0</v>
      </c>
      <c r="R1479">
        <v>0</v>
      </c>
      <c r="S1479" t="s">
        <v>7</v>
      </c>
      <c r="T1479" t="s">
        <v>7</v>
      </c>
      <c r="U1479" t="s">
        <v>70</v>
      </c>
      <c r="V1479">
        <v>6</v>
      </c>
      <c r="W1479" t="s">
        <v>1633</v>
      </c>
      <c r="X1479">
        <v>0</v>
      </c>
      <c r="Y1479">
        <v>4.4710000000000001</v>
      </c>
      <c r="Z1479">
        <v>4.4710000000000001</v>
      </c>
    </row>
    <row r="1480" spans="1:26" x14ac:dyDescent="0.25">
      <c r="A1480" t="s">
        <v>156</v>
      </c>
      <c r="B1480">
        <v>4</v>
      </c>
      <c r="C1480" t="s">
        <v>1647</v>
      </c>
      <c r="D1480" t="s">
        <v>5070</v>
      </c>
      <c r="E1480">
        <v>0</v>
      </c>
      <c r="F1480">
        <v>0</v>
      </c>
      <c r="G1480">
        <v>0</v>
      </c>
      <c r="H1480">
        <v>0</v>
      </c>
      <c r="I1480">
        <v>0</v>
      </c>
      <c r="J1480">
        <v>0</v>
      </c>
      <c r="K1480">
        <v>0</v>
      </c>
      <c r="L1480">
        <v>0</v>
      </c>
      <c r="M1480">
        <v>0</v>
      </c>
      <c r="N1480">
        <v>0</v>
      </c>
      <c r="O1480">
        <v>0</v>
      </c>
      <c r="P1480">
        <v>0</v>
      </c>
      <c r="Q1480">
        <v>0</v>
      </c>
      <c r="R1480">
        <v>0</v>
      </c>
      <c r="S1480" t="s">
        <v>7</v>
      </c>
      <c r="T1480" t="s">
        <v>7</v>
      </c>
      <c r="U1480" t="s">
        <v>70</v>
      </c>
      <c r="V1480">
        <v>6</v>
      </c>
      <c r="W1480" t="s">
        <v>1633</v>
      </c>
      <c r="X1480">
        <v>0</v>
      </c>
      <c r="Y1480">
        <v>5.2930000000000001</v>
      </c>
      <c r="Z1480">
        <v>5.2930000000000001</v>
      </c>
    </row>
    <row r="1481" spans="1:26" x14ac:dyDescent="0.25">
      <c r="A1481" t="s">
        <v>156</v>
      </c>
      <c r="B1481">
        <v>4</v>
      </c>
      <c r="C1481" t="s">
        <v>1648</v>
      </c>
      <c r="D1481" t="s">
        <v>5070</v>
      </c>
      <c r="E1481">
        <v>0</v>
      </c>
      <c r="F1481">
        <v>0</v>
      </c>
      <c r="G1481">
        <v>0</v>
      </c>
      <c r="H1481">
        <v>0</v>
      </c>
      <c r="I1481">
        <v>0</v>
      </c>
      <c r="J1481">
        <v>0</v>
      </c>
      <c r="K1481">
        <v>0</v>
      </c>
      <c r="L1481">
        <v>0</v>
      </c>
      <c r="M1481">
        <v>0</v>
      </c>
      <c r="N1481">
        <v>0</v>
      </c>
      <c r="O1481">
        <v>0</v>
      </c>
      <c r="P1481">
        <v>0</v>
      </c>
      <c r="Q1481">
        <v>0</v>
      </c>
      <c r="R1481">
        <v>0</v>
      </c>
      <c r="S1481" t="s">
        <v>7</v>
      </c>
      <c r="T1481" t="s">
        <v>7</v>
      </c>
      <c r="U1481" t="s">
        <v>70</v>
      </c>
      <c r="V1481">
        <v>6</v>
      </c>
      <c r="W1481" t="s">
        <v>1633</v>
      </c>
      <c r="X1481">
        <v>0</v>
      </c>
      <c r="Y1481">
        <v>3.246</v>
      </c>
      <c r="Z1481">
        <v>3.246</v>
      </c>
    </row>
    <row r="1482" spans="1:26" x14ac:dyDescent="0.25">
      <c r="A1482" t="s">
        <v>156</v>
      </c>
      <c r="B1482">
        <v>4</v>
      </c>
      <c r="C1482" t="s">
        <v>1649</v>
      </c>
      <c r="D1482" t="s">
        <v>5070</v>
      </c>
      <c r="E1482">
        <v>0</v>
      </c>
      <c r="F1482">
        <v>0</v>
      </c>
      <c r="G1482">
        <v>0</v>
      </c>
      <c r="H1482">
        <v>0</v>
      </c>
      <c r="I1482">
        <v>0</v>
      </c>
      <c r="J1482">
        <v>0</v>
      </c>
      <c r="K1482">
        <v>0</v>
      </c>
      <c r="L1482">
        <v>0</v>
      </c>
      <c r="M1482">
        <v>0</v>
      </c>
      <c r="N1482">
        <v>0</v>
      </c>
      <c r="O1482">
        <v>0</v>
      </c>
      <c r="P1482">
        <v>0</v>
      </c>
      <c r="Q1482">
        <v>0</v>
      </c>
      <c r="R1482">
        <v>0</v>
      </c>
      <c r="S1482" t="s">
        <v>7</v>
      </c>
      <c r="T1482" t="s">
        <v>7</v>
      </c>
      <c r="U1482" t="s">
        <v>70</v>
      </c>
      <c r="V1482">
        <v>6</v>
      </c>
      <c r="W1482" t="s">
        <v>1633</v>
      </c>
      <c r="X1482">
        <v>0</v>
      </c>
      <c r="Y1482">
        <v>4.2789999999999999</v>
      </c>
      <c r="Z1482">
        <v>4.2789999999999999</v>
      </c>
    </row>
    <row r="1483" spans="1:26" x14ac:dyDescent="0.25">
      <c r="A1483" t="s">
        <v>156</v>
      </c>
      <c r="B1483">
        <v>4</v>
      </c>
      <c r="C1483" t="s">
        <v>1650</v>
      </c>
      <c r="D1483" t="s">
        <v>5070</v>
      </c>
      <c r="E1483">
        <v>32</v>
      </c>
      <c r="F1483">
        <v>40</v>
      </c>
      <c r="G1483">
        <v>37</v>
      </c>
      <c r="H1483">
        <v>31</v>
      </c>
      <c r="I1483">
        <v>41</v>
      </c>
      <c r="J1483">
        <v>37</v>
      </c>
      <c r="K1483">
        <v>0</v>
      </c>
      <c r="L1483">
        <v>0</v>
      </c>
      <c r="M1483">
        <v>0</v>
      </c>
      <c r="N1483">
        <v>0</v>
      </c>
      <c r="O1483">
        <v>0</v>
      </c>
      <c r="P1483">
        <v>0</v>
      </c>
      <c r="Q1483">
        <v>3.6333333333333337</v>
      </c>
      <c r="R1483">
        <v>4.7826293333333334</v>
      </c>
      <c r="S1483" t="s">
        <v>5</v>
      </c>
      <c r="T1483" t="s">
        <v>78</v>
      </c>
      <c r="U1483" t="s">
        <v>70</v>
      </c>
      <c r="V1483">
        <v>5</v>
      </c>
      <c r="W1483" t="s">
        <v>1633</v>
      </c>
      <c r="X1483">
        <v>0.95652586666666672</v>
      </c>
      <c r="Y1483">
        <v>0</v>
      </c>
      <c r="Z1483">
        <v>4.7826293333333334</v>
      </c>
    </row>
    <row r="1484" spans="1:26" x14ac:dyDescent="0.25">
      <c r="A1484" t="s">
        <v>156</v>
      </c>
      <c r="B1484">
        <v>4</v>
      </c>
      <c r="C1484" t="s">
        <v>1651</v>
      </c>
      <c r="D1484" t="s">
        <v>5070</v>
      </c>
      <c r="E1484">
        <v>0</v>
      </c>
      <c r="F1484">
        <v>0</v>
      </c>
      <c r="G1484">
        <v>0</v>
      </c>
      <c r="H1484">
        <v>0</v>
      </c>
      <c r="I1484">
        <v>0</v>
      </c>
      <c r="J1484">
        <v>0</v>
      </c>
      <c r="K1484">
        <v>0</v>
      </c>
      <c r="L1484">
        <v>0</v>
      </c>
      <c r="M1484">
        <v>0</v>
      </c>
      <c r="N1484">
        <v>0</v>
      </c>
      <c r="O1484">
        <v>0</v>
      </c>
      <c r="P1484">
        <v>0</v>
      </c>
      <c r="Q1484">
        <v>0</v>
      </c>
      <c r="R1484">
        <v>0</v>
      </c>
      <c r="S1484" t="s">
        <v>7</v>
      </c>
      <c r="T1484" t="s">
        <v>7</v>
      </c>
      <c r="U1484" t="s">
        <v>70</v>
      </c>
      <c r="V1484">
        <v>6</v>
      </c>
      <c r="W1484" t="s">
        <v>1633</v>
      </c>
      <c r="X1484">
        <v>0</v>
      </c>
      <c r="Y1484">
        <v>3.4830000000000001</v>
      </c>
      <c r="Z1484">
        <v>3.4830000000000001</v>
      </c>
    </row>
    <row r="1485" spans="1:26" x14ac:dyDescent="0.25">
      <c r="A1485" t="s">
        <v>156</v>
      </c>
      <c r="B1485">
        <v>4</v>
      </c>
      <c r="C1485" t="s">
        <v>1652</v>
      </c>
      <c r="D1485" t="s">
        <v>5070</v>
      </c>
      <c r="E1485">
        <v>0</v>
      </c>
      <c r="F1485">
        <v>0</v>
      </c>
      <c r="G1485">
        <v>0</v>
      </c>
      <c r="H1485">
        <v>0</v>
      </c>
      <c r="I1485">
        <v>0</v>
      </c>
      <c r="J1485">
        <v>0</v>
      </c>
      <c r="K1485">
        <v>0</v>
      </c>
      <c r="L1485">
        <v>0</v>
      </c>
      <c r="M1485">
        <v>0</v>
      </c>
      <c r="N1485">
        <v>0</v>
      </c>
      <c r="O1485">
        <v>0</v>
      </c>
      <c r="P1485">
        <v>0</v>
      </c>
      <c r="Q1485">
        <v>0</v>
      </c>
      <c r="R1485">
        <v>0</v>
      </c>
      <c r="S1485" t="s">
        <v>7</v>
      </c>
      <c r="T1485" t="s">
        <v>7</v>
      </c>
      <c r="U1485" t="s">
        <v>70</v>
      </c>
      <c r="V1485">
        <v>6</v>
      </c>
      <c r="W1485" t="s">
        <v>1633</v>
      </c>
      <c r="X1485">
        <v>0</v>
      </c>
      <c r="Y1485">
        <v>3.952</v>
      </c>
      <c r="Z1485">
        <v>3.952</v>
      </c>
    </row>
    <row r="1486" spans="1:26" x14ac:dyDescent="0.25">
      <c r="A1486" t="s">
        <v>156</v>
      </c>
      <c r="B1486">
        <v>4</v>
      </c>
      <c r="C1486" t="s">
        <v>1653</v>
      </c>
      <c r="D1486" t="s">
        <v>5070</v>
      </c>
      <c r="E1486">
        <v>0</v>
      </c>
      <c r="F1486">
        <v>0</v>
      </c>
      <c r="G1486">
        <v>0</v>
      </c>
      <c r="H1486">
        <v>0</v>
      </c>
      <c r="I1486">
        <v>0</v>
      </c>
      <c r="J1486">
        <v>0</v>
      </c>
      <c r="K1486">
        <v>0</v>
      </c>
      <c r="L1486">
        <v>0</v>
      </c>
      <c r="M1486">
        <v>0</v>
      </c>
      <c r="N1486">
        <v>0</v>
      </c>
      <c r="O1486">
        <v>0</v>
      </c>
      <c r="P1486">
        <v>0</v>
      </c>
      <c r="Q1486">
        <v>0</v>
      </c>
      <c r="R1486">
        <v>0</v>
      </c>
      <c r="S1486" t="s">
        <v>7</v>
      </c>
      <c r="T1486" t="s">
        <v>7</v>
      </c>
      <c r="U1486" t="s">
        <v>70</v>
      </c>
      <c r="V1486">
        <v>6</v>
      </c>
      <c r="W1486" t="s">
        <v>1633</v>
      </c>
      <c r="X1486">
        <v>0</v>
      </c>
      <c r="Y1486">
        <v>4.7290000000000001</v>
      </c>
      <c r="Z1486">
        <v>4.7290000000000001</v>
      </c>
    </row>
    <row r="1487" spans="1:26" x14ac:dyDescent="0.25">
      <c r="A1487" t="s">
        <v>156</v>
      </c>
      <c r="B1487">
        <v>4</v>
      </c>
      <c r="C1487" t="s">
        <v>1654</v>
      </c>
      <c r="D1487" t="s">
        <v>5070</v>
      </c>
      <c r="E1487">
        <v>0</v>
      </c>
      <c r="F1487">
        <v>0</v>
      </c>
      <c r="G1487">
        <v>0</v>
      </c>
      <c r="H1487">
        <v>0</v>
      </c>
      <c r="I1487">
        <v>0</v>
      </c>
      <c r="J1487">
        <v>0</v>
      </c>
      <c r="K1487">
        <v>0</v>
      </c>
      <c r="L1487">
        <v>0</v>
      </c>
      <c r="M1487">
        <v>0</v>
      </c>
      <c r="N1487">
        <v>0</v>
      </c>
      <c r="O1487">
        <v>0</v>
      </c>
      <c r="P1487">
        <v>0</v>
      </c>
      <c r="Q1487">
        <v>0</v>
      </c>
      <c r="R1487">
        <v>0</v>
      </c>
      <c r="S1487" t="s">
        <v>7</v>
      </c>
      <c r="T1487" t="s">
        <v>7</v>
      </c>
      <c r="U1487" t="s">
        <v>70</v>
      </c>
      <c r="V1487">
        <v>6</v>
      </c>
      <c r="W1487" t="s">
        <v>1633</v>
      </c>
      <c r="X1487">
        <v>0</v>
      </c>
      <c r="Y1487">
        <v>4.4359999999999999</v>
      </c>
      <c r="Z1487">
        <v>4.4359999999999999</v>
      </c>
    </row>
    <row r="1488" spans="1:26" x14ac:dyDescent="0.25">
      <c r="A1488" t="s">
        <v>156</v>
      </c>
      <c r="B1488">
        <v>4</v>
      </c>
      <c r="C1488" t="s">
        <v>1655</v>
      </c>
      <c r="D1488" t="s">
        <v>5070</v>
      </c>
      <c r="E1488">
        <v>0</v>
      </c>
      <c r="F1488">
        <v>0</v>
      </c>
      <c r="G1488">
        <v>0</v>
      </c>
      <c r="H1488">
        <v>0</v>
      </c>
      <c r="I1488">
        <v>0</v>
      </c>
      <c r="J1488">
        <v>0</v>
      </c>
      <c r="K1488">
        <v>0</v>
      </c>
      <c r="L1488">
        <v>0</v>
      </c>
      <c r="M1488">
        <v>0</v>
      </c>
      <c r="N1488">
        <v>0</v>
      </c>
      <c r="O1488">
        <v>0</v>
      </c>
      <c r="P1488">
        <v>0</v>
      </c>
      <c r="Q1488">
        <v>0</v>
      </c>
      <c r="R1488">
        <v>0</v>
      </c>
      <c r="S1488" t="s">
        <v>7</v>
      </c>
      <c r="T1488" t="s">
        <v>1</v>
      </c>
      <c r="U1488" t="s">
        <v>70</v>
      </c>
      <c r="V1488">
        <v>6</v>
      </c>
      <c r="W1488" t="s">
        <v>1633</v>
      </c>
      <c r="X1488">
        <v>0</v>
      </c>
      <c r="Y1488">
        <v>0.25800000000000001</v>
      </c>
      <c r="Z1488">
        <v>0.25800000000000001</v>
      </c>
    </row>
    <row r="1489" spans="1:26" x14ac:dyDescent="0.25">
      <c r="A1489" t="s">
        <v>156</v>
      </c>
      <c r="B1489">
        <v>4</v>
      </c>
      <c r="C1489" t="s">
        <v>1656</v>
      </c>
      <c r="D1489" t="s">
        <v>5070</v>
      </c>
      <c r="E1489">
        <v>0</v>
      </c>
      <c r="F1489">
        <v>0</v>
      </c>
      <c r="G1489">
        <v>0</v>
      </c>
      <c r="H1489">
        <v>0</v>
      </c>
      <c r="I1489">
        <v>0</v>
      </c>
      <c r="J1489">
        <v>0</v>
      </c>
      <c r="K1489">
        <v>0</v>
      </c>
      <c r="L1489">
        <v>0</v>
      </c>
      <c r="M1489">
        <v>0</v>
      </c>
      <c r="N1489">
        <v>0</v>
      </c>
      <c r="O1489">
        <v>0</v>
      </c>
      <c r="P1489">
        <v>0</v>
      </c>
      <c r="Q1489">
        <v>0</v>
      </c>
      <c r="R1489">
        <v>0</v>
      </c>
      <c r="S1489" t="s">
        <v>7</v>
      </c>
      <c r="T1489" t="s">
        <v>7</v>
      </c>
      <c r="U1489" t="s">
        <v>70</v>
      </c>
      <c r="V1489">
        <v>6</v>
      </c>
      <c r="W1489" t="s">
        <v>1633</v>
      </c>
      <c r="X1489">
        <v>0</v>
      </c>
      <c r="Y1489">
        <v>3.1080000000000001</v>
      </c>
      <c r="Z1489">
        <v>3.1080000000000001</v>
      </c>
    </row>
    <row r="1490" spans="1:26" x14ac:dyDescent="0.25">
      <c r="A1490" t="s">
        <v>156</v>
      </c>
      <c r="B1490">
        <v>4</v>
      </c>
      <c r="C1490" t="s">
        <v>1657</v>
      </c>
      <c r="D1490" t="s">
        <v>5070</v>
      </c>
      <c r="E1490">
        <v>0</v>
      </c>
      <c r="F1490">
        <v>0</v>
      </c>
      <c r="G1490">
        <v>0</v>
      </c>
      <c r="H1490">
        <v>0</v>
      </c>
      <c r="I1490">
        <v>0</v>
      </c>
      <c r="J1490">
        <v>0</v>
      </c>
      <c r="K1490">
        <v>0</v>
      </c>
      <c r="L1490">
        <v>0</v>
      </c>
      <c r="M1490">
        <v>0</v>
      </c>
      <c r="N1490">
        <v>0</v>
      </c>
      <c r="O1490">
        <v>0</v>
      </c>
      <c r="P1490">
        <v>0</v>
      </c>
      <c r="Q1490">
        <v>0</v>
      </c>
      <c r="R1490">
        <v>0</v>
      </c>
      <c r="S1490" t="s">
        <v>7</v>
      </c>
      <c r="T1490" t="s">
        <v>7</v>
      </c>
      <c r="U1490" t="s">
        <v>70</v>
      </c>
      <c r="V1490">
        <v>6</v>
      </c>
      <c r="W1490" t="s">
        <v>1633</v>
      </c>
      <c r="X1490">
        <v>0</v>
      </c>
      <c r="Y1490">
        <v>2.073</v>
      </c>
      <c r="Z1490">
        <v>2.073</v>
      </c>
    </row>
    <row r="1491" spans="1:26" x14ac:dyDescent="0.25">
      <c r="A1491" t="s">
        <v>156</v>
      </c>
      <c r="B1491">
        <v>4</v>
      </c>
      <c r="C1491" t="s">
        <v>1658</v>
      </c>
      <c r="D1491" t="s">
        <v>5070</v>
      </c>
      <c r="E1491">
        <v>0</v>
      </c>
      <c r="F1491">
        <v>0</v>
      </c>
      <c r="G1491">
        <v>0</v>
      </c>
      <c r="H1491">
        <v>0</v>
      </c>
      <c r="I1491">
        <v>0</v>
      </c>
      <c r="J1491">
        <v>0</v>
      </c>
      <c r="K1491">
        <v>0</v>
      </c>
      <c r="L1491">
        <v>0</v>
      </c>
      <c r="M1491">
        <v>0</v>
      </c>
      <c r="N1491">
        <v>0</v>
      </c>
      <c r="O1491">
        <v>0</v>
      </c>
      <c r="P1491">
        <v>0</v>
      </c>
      <c r="Q1491">
        <v>0</v>
      </c>
      <c r="R1491">
        <v>0</v>
      </c>
      <c r="S1491" t="s">
        <v>7</v>
      </c>
      <c r="T1491" t="s">
        <v>7</v>
      </c>
      <c r="U1491" t="s">
        <v>70</v>
      </c>
      <c r="V1491">
        <v>6</v>
      </c>
      <c r="W1491" t="s">
        <v>1633</v>
      </c>
      <c r="X1491">
        <v>0</v>
      </c>
      <c r="Y1491">
        <v>3.44</v>
      </c>
      <c r="Z1491">
        <v>3.44</v>
      </c>
    </row>
    <row r="1492" spans="1:26" x14ac:dyDescent="0.25">
      <c r="A1492" t="s">
        <v>156</v>
      </c>
      <c r="B1492">
        <v>4</v>
      </c>
      <c r="C1492" t="s">
        <v>1659</v>
      </c>
      <c r="D1492" t="s">
        <v>5070</v>
      </c>
      <c r="E1492">
        <v>0</v>
      </c>
      <c r="F1492">
        <v>0</v>
      </c>
      <c r="G1492">
        <v>0</v>
      </c>
      <c r="H1492">
        <v>0</v>
      </c>
      <c r="I1492">
        <v>0</v>
      </c>
      <c r="J1492">
        <v>0</v>
      </c>
      <c r="K1492">
        <v>0</v>
      </c>
      <c r="L1492">
        <v>0</v>
      </c>
      <c r="M1492">
        <v>0</v>
      </c>
      <c r="N1492">
        <v>0</v>
      </c>
      <c r="O1492">
        <v>0</v>
      </c>
      <c r="P1492">
        <v>0</v>
      </c>
      <c r="Q1492">
        <v>0</v>
      </c>
      <c r="R1492">
        <v>0</v>
      </c>
      <c r="S1492" t="s">
        <v>7</v>
      </c>
      <c r="T1492" t="s">
        <v>7</v>
      </c>
      <c r="U1492" t="s">
        <v>70</v>
      </c>
      <c r="V1492">
        <v>6</v>
      </c>
      <c r="W1492" t="s">
        <v>1633</v>
      </c>
      <c r="X1492">
        <v>0</v>
      </c>
      <c r="Y1492">
        <v>0.85399999999999998</v>
      </c>
      <c r="Z1492">
        <v>0.85399999999999998</v>
      </c>
    </row>
    <row r="1493" spans="1:26" x14ac:dyDescent="0.25">
      <c r="A1493" t="s">
        <v>156</v>
      </c>
      <c r="B1493">
        <v>4</v>
      </c>
      <c r="C1493" t="s">
        <v>1660</v>
      </c>
      <c r="D1493" t="s">
        <v>5070</v>
      </c>
      <c r="E1493">
        <v>0</v>
      </c>
      <c r="F1493">
        <v>0</v>
      </c>
      <c r="G1493">
        <v>0</v>
      </c>
      <c r="H1493">
        <v>0</v>
      </c>
      <c r="I1493">
        <v>0</v>
      </c>
      <c r="J1493">
        <v>0</v>
      </c>
      <c r="K1493">
        <v>0</v>
      </c>
      <c r="L1493">
        <v>0</v>
      </c>
      <c r="M1493">
        <v>0</v>
      </c>
      <c r="N1493">
        <v>0</v>
      </c>
      <c r="O1493">
        <v>0</v>
      </c>
      <c r="P1493">
        <v>0</v>
      </c>
      <c r="Q1493">
        <v>0</v>
      </c>
      <c r="R1493">
        <v>0</v>
      </c>
      <c r="S1493" t="s">
        <v>7</v>
      </c>
      <c r="T1493" t="s">
        <v>7</v>
      </c>
      <c r="U1493" t="s">
        <v>70</v>
      </c>
      <c r="V1493">
        <v>6</v>
      </c>
      <c r="W1493" t="s">
        <v>1633</v>
      </c>
      <c r="X1493">
        <v>0</v>
      </c>
      <c r="Y1493">
        <v>2.3769999999999998</v>
      </c>
      <c r="Z1493">
        <v>2.3769999999999998</v>
      </c>
    </row>
    <row r="1494" spans="1:26" x14ac:dyDescent="0.25">
      <c r="A1494" t="s">
        <v>156</v>
      </c>
      <c r="B1494">
        <v>4</v>
      </c>
      <c r="C1494" t="s">
        <v>1661</v>
      </c>
      <c r="D1494" t="s">
        <v>5070</v>
      </c>
      <c r="E1494">
        <v>35</v>
      </c>
      <c r="F1494">
        <v>40</v>
      </c>
      <c r="G1494">
        <v>36</v>
      </c>
      <c r="H1494">
        <v>35</v>
      </c>
      <c r="I1494">
        <v>39</v>
      </c>
      <c r="J1494">
        <v>35</v>
      </c>
      <c r="K1494">
        <v>0</v>
      </c>
      <c r="L1494">
        <v>0</v>
      </c>
      <c r="M1494">
        <v>0</v>
      </c>
      <c r="N1494">
        <v>0</v>
      </c>
      <c r="O1494">
        <v>0</v>
      </c>
      <c r="P1494">
        <v>0</v>
      </c>
      <c r="Q1494">
        <v>3.6666666666666665</v>
      </c>
      <c r="R1494">
        <v>4.8265066666666661</v>
      </c>
      <c r="S1494" t="s">
        <v>5</v>
      </c>
      <c r="T1494" t="s">
        <v>78</v>
      </c>
      <c r="U1494" t="s">
        <v>70</v>
      </c>
      <c r="V1494">
        <v>5</v>
      </c>
      <c r="W1494" t="s">
        <v>1633</v>
      </c>
      <c r="X1494">
        <v>0.96530133333333323</v>
      </c>
      <c r="Y1494">
        <v>0</v>
      </c>
      <c r="Z1494">
        <v>4.8265066666666661</v>
      </c>
    </row>
    <row r="1495" spans="1:26" x14ac:dyDescent="0.25">
      <c r="A1495" t="s">
        <v>156</v>
      </c>
      <c r="B1495">
        <v>4</v>
      </c>
      <c r="C1495" t="s">
        <v>1662</v>
      </c>
      <c r="D1495" t="s">
        <v>5070</v>
      </c>
      <c r="E1495">
        <v>0</v>
      </c>
      <c r="F1495">
        <v>0</v>
      </c>
      <c r="G1495">
        <v>0</v>
      </c>
      <c r="H1495">
        <v>0</v>
      </c>
      <c r="I1495">
        <v>0</v>
      </c>
      <c r="J1495">
        <v>0</v>
      </c>
      <c r="K1495">
        <v>0</v>
      </c>
      <c r="L1495">
        <v>0</v>
      </c>
      <c r="M1495">
        <v>0</v>
      </c>
      <c r="N1495">
        <v>0</v>
      </c>
      <c r="O1495">
        <v>0</v>
      </c>
      <c r="P1495">
        <v>0</v>
      </c>
      <c r="Q1495">
        <v>0</v>
      </c>
      <c r="R1495">
        <v>0</v>
      </c>
      <c r="S1495" t="s">
        <v>7</v>
      </c>
      <c r="T1495" t="s">
        <v>7</v>
      </c>
      <c r="U1495" t="s">
        <v>70</v>
      </c>
      <c r="V1495">
        <v>6</v>
      </c>
      <c r="W1495" t="s">
        <v>1633</v>
      </c>
      <c r="X1495">
        <v>0</v>
      </c>
      <c r="Y1495">
        <v>1.4159999999999999</v>
      </c>
      <c r="Z1495">
        <v>1.4159999999999999</v>
      </c>
    </row>
    <row r="1496" spans="1:26" x14ac:dyDescent="0.25">
      <c r="A1496" t="s">
        <v>156</v>
      </c>
      <c r="B1496">
        <v>4</v>
      </c>
      <c r="C1496" t="s">
        <v>1663</v>
      </c>
      <c r="D1496" t="s">
        <v>5070</v>
      </c>
      <c r="E1496">
        <v>0</v>
      </c>
      <c r="F1496">
        <v>0</v>
      </c>
      <c r="G1496">
        <v>0</v>
      </c>
      <c r="H1496">
        <v>0</v>
      </c>
      <c r="I1496">
        <v>0</v>
      </c>
      <c r="J1496">
        <v>0</v>
      </c>
      <c r="K1496">
        <v>0</v>
      </c>
      <c r="L1496">
        <v>0</v>
      </c>
      <c r="M1496">
        <v>0</v>
      </c>
      <c r="N1496">
        <v>0</v>
      </c>
      <c r="O1496">
        <v>0</v>
      </c>
      <c r="P1496">
        <v>0</v>
      </c>
      <c r="Q1496">
        <v>0</v>
      </c>
      <c r="R1496">
        <v>0</v>
      </c>
      <c r="S1496" t="s">
        <v>7</v>
      </c>
      <c r="T1496" t="s">
        <v>7</v>
      </c>
      <c r="U1496" t="s">
        <v>70</v>
      </c>
      <c r="V1496">
        <v>6</v>
      </c>
      <c r="W1496" t="s">
        <v>1633</v>
      </c>
      <c r="X1496">
        <v>0</v>
      </c>
      <c r="Y1496">
        <v>1.42</v>
      </c>
      <c r="Z1496">
        <v>1.42</v>
      </c>
    </row>
    <row r="1497" spans="1:26" x14ac:dyDescent="0.25">
      <c r="A1497" t="s">
        <v>156</v>
      </c>
      <c r="B1497">
        <v>4</v>
      </c>
      <c r="C1497" t="s">
        <v>1664</v>
      </c>
      <c r="D1497" t="s">
        <v>5070</v>
      </c>
      <c r="E1497">
        <v>0</v>
      </c>
      <c r="F1497">
        <v>0</v>
      </c>
      <c r="G1497">
        <v>0</v>
      </c>
      <c r="H1497">
        <v>0</v>
      </c>
      <c r="I1497">
        <v>0</v>
      </c>
      <c r="J1497">
        <v>0</v>
      </c>
      <c r="K1497">
        <v>0</v>
      </c>
      <c r="L1497">
        <v>0</v>
      </c>
      <c r="M1497">
        <v>0</v>
      </c>
      <c r="N1497">
        <v>0</v>
      </c>
      <c r="O1497">
        <v>0</v>
      </c>
      <c r="P1497">
        <v>0</v>
      </c>
      <c r="Q1497">
        <v>0</v>
      </c>
      <c r="R1497">
        <v>0</v>
      </c>
      <c r="S1497" t="s">
        <v>7</v>
      </c>
      <c r="T1497" t="s">
        <v>7</v>
      </c>
      <c r="U1497" t="s">
        <v>70</v>
      </c>
      <c r="V1497">
        <v>6</v>
      </c>
      <c r="W1497" t="s">
        <v>1633</v>
      </c>
      <c r="X1497">
        <v>0</v>
      </c>
      <c r="Y1497">
        <v>2.2559999999999998</v>
      </c>
      <c r="Z1497">
        <v>2.2559999999999998</v>
      </c>
    </row>
    <row r="1498" spans="1:26" x14ac:dyDescent="0.25">
      <c r="A1498" t="s">
        <v>156</v>
      </c>
      <c r="B1498">
        <v>4</v>
      </c>
      <c r="C1498" t="s">
        <v>1665</v>
      </c>
      <c r="D1498" t="s">
        <v>5070</v>
      </c>
      <c r="E1498">
        <v>0</v>
      </c>
      <c r="F1498">
        <v>0</v>
      </c>
      <c r="G1498">
        <v>0</v>
      </c>
      <c r="H1498">
        <v>0</v>
      </c>
      <c r="I1498">
        <v>0</v>
      </c>
      <c r="J1498">
        <v>0</v>
      </c>
      <c r="K1498">
        <v>0</v>
      </c>
      <c r="L1498">
        <v>0</v>
      </c>
      <c r="M1498">
        <v>0</v>
      </c>
      <c r="N1498">
        <v>0</v>
      </c>
      <c r="O1498">
        <v>0</v>
      </c>
      <c r="P1498">
        <v>0</v>
      </c>
      <c r="Q1498">
        <v>0</v>
      </c>
      <c r="R1498">
        <v>0</v>
      </c>
      <c r="S1498" t="s">
        <v>7</v>
      </c>
      <c r="T1498" t="s">
        <v>7</v>
      </c>
      <c r="U1498" t="s">
        <v>70</v>
      </c>
      <c r="V1498">
        <v>6</v>
      </c>
      <c r="W1498" t="s">
        <v>1633</v>
      </c>
      <c r="X1498">
        <v>0</v>
      </c>
      <c r="Y1498">
        <v>4.6829999999999998</v>
      </c>
      <c r="Z1498">
        <v>4.6829999999999998</v>
      </c>
    </row>
    <row r="1499" spans="1:26" x14ac:dyDescent="0.25">
      <c r="A1499" t="s">
        <v>156</v>
      </c>
      <c r="B1499">
        <v>4</v>
      </c>
      <c r="C1499" t="s">
        <v>1666</v>
      </c>
      <c r="D1499" t="s">
        <v>5070</v>
      </c>
      <c r="E1499">
        <v>0</v>
      </c>
      <c r="F1499">
        <v>0</v>
      </c>
      <c r="G1499">
        <v>0</v>
      </c>
      <c r="H1499">
        <v>0</v>
      </c>
      <c r="I1499">
        <v>0</v>
      </c>
      <c r="J1499">
        <v>0</v>
      </c>
      <c r="K1499">
        <v>0</v>
      </c>
      <c r="L1499">
        <v>0</v>
      </c>
      <c r="M1499">
        <v>0</v>
      </c>
      <c r="N1499">
        <v>0</v>
      </c>
      <c r="O1499">
        <v>0</v>
      </c>
      <c r="P1499">
        <v>0</v>
      </c>
      <c r="Q1499">
        <v>0</v>
      </c>
      <c r="R1499">
        <v>0</v>
      </c>
      <c r="S1499" t="s">
        <v>7</v>
      </c>
      <c r="T1499" t="s">
        <v>7</v>
      </c>
      <c r="U1499" t="s">
        <v>70</v>
      </c>
      <c r="V1499">
        <v>6</v>
      </c>
      <c r="W1499" t="s">
        <v>1633</v>
      </c>
      <c r="X1499">
        <v>0</v>
      </c>
      <c r="Y1499">
        <v>2.8620000000000001</v>
      </c>
      <c r="Z1499">
        <v>2.8620000000000001</v>
      </c>
    </row>
    <row r="1500" spans="1:26" x14ac:dyDescent="0.25">
      <c r="A1500" t="s">
        <v>156</v>
      </c>
      <c r="B1500">
        <v>4</v>
      </c>
      <c r="C1500" t="s">
        <v>1667</v>
      </c>
      <c r="D1500" t="s">
        <v>5070</v>
      </c>
      <c r="E1500">
        <v>0</v>
      </c>
      <c r="F1500">
        <v>0</v>
      </c>
      <c r="G1500">
        <v>0</v>
      </c>
      <c r="H1500">
        <v>0</v>
      </c>
      <c r="I1500">
        <v>0</v>
      </c>
      <c r="J1500">
        <v>0</v>
      </c>
      <c r="K1500">
        <v>0</v>
      </c>
      <c r="L1500">
        <v>0</v>
      </c>
      <c r="M1500">
        <v>0</v>
      </c>
      <c r="N1500">
        <v>0</v>
      </c>
      <c r="O1500">
        <v>0</v>
      </c>
      <c r="P1500">
        <v>0</v>
      </c>
      <c r="Q1500">
        <v>0</v>
      </c>
      <c r="R1500">
        <v>0</v>
      </c>
      <c r="S1500" t="s">
        <v>7</v>
      </c>
      <c r="T1500" t="s">
        <v>7</v>
      </c>
      <c r="U1500" t="s">
        <v>70</v>
      </c>
      <c r="V1500">
        <v>6</v>
      </c>
      <c r="W1500" t="s">
        <v>1633</v>
      </c>
      <c r="X1500">
        <v>0</v>
      </c>
      <c r="Y1500">
        <v>4.0469999999999997</v>
      </c>
      <c r="Z1500">
        <v>4.0469999999999997</v>
      </c>
    </row>
    <row r="1501" spans="1:26" x14ac:dyDescent="0.25">
      <c r="A1501" t="s">
        <v>156</v>
      </c>
      <c r="B1501">
        <v>4</v>
      </c>
      <c r="C1501" t="s">
        <v>1668</v>
      </c>
      <c r="D1501" t="s">
        <v>5070</v>
      </c>
      <c r="E1501">
        <v>0</v>
      </c>
      <c r="F1501">
        <v>0</v>
      </c>
      <c r="G1501">
        <v>0</v>
      </c>
      <c r="H1501">
        <v>0</v>
      </c>
      <c r="I1501">
        <v>0</v>
      </c>
      <c r="J1501">
        <v>0</v>
      </c>
      <c r="K1501">
        <v>0</v>
      </c>
      <c r="L1501">
        <v>0</v>
      </c>
      <c r="M1501">
        <v>0</v>
      </c>
      <c r="N1501">
        <v>0</v>
      </c>
      <c r="O1501">
        <v>0</v>
      </c>
      <c r="P1501">
        <v>0</v>
      </c>
      <c r="Q1501">
        <v>0</v>
      </c>
      <c r="R1501">
        <v>0</v>
      </c>
      <c r="S1501" t="s">
        <v>7</v>
      </c>
      <c r="T1501" t="s">
        <v>7</v>
      </c>
      <c r="U1501" t="s">
        <v>70</v>
      </c>
      <c r="V1501">
        <v>6</v>
      </c>
      <c r="W1501" t="s">
        <v>1633</v>
      </c>
      <c r="X1501">
        <v>0</v>
      </c>
      <c r="Y1501">
        <v>3.4889999999999999</v>
      </c>
      <c r="Z1501">
        <v>3.4889999999999999</v>
      </c>
    </row>
    <row r="1502" spans="1:26" x14ac:dyDescent="0.25">
      <c r="A1502" t="s">
        <v>156</v>
      </c>
      <c r="B1502">
        <v>4</v>
      </c>
      <c r="C1502" t="s">
        <v>1669</v>
      </c>
      <c r="D1502" t="s">
        <v>5070</v>
      </c>
      <c r="E1502">
        <v>0</v>
      </c>
      <c r="F1502">
        <v>0</v>
      </c>
      <c r="G1502">
        <v>0</v>
      </c>
      <c r="H1502">
        <v>0</v>
      </c>
      <c r="I1502">
        <v>0</v>
      </c>
      <c r="J1502">
        <v>0</v>
      </c>
      <c r="K1502">
        <v>0</v>
      </c>
      <c r="L1502">
        <v>0</v>
      </c>
      <c r="M1502">
        <v>0</v>
      </c>
      <c r="N1502">
        <v>0</v>
      </c>
      <c r="O1502">
        <v>0</v>
      </c>
      <c r="P1502">
        <v>0</v>
      </c>
      <c r="Q1502">
        <v>0</v>
      </c>
      <c r="R1502">
        <v>0</v>
      </c>
      <c r="S1502" t="s">
        <v>7</v>
      </c>
      <c r="T1502" t="s">
        <v>7</v>
      </c>
      <c r="U1502" t="s">
        <v>70</v>
      </c>
      <c r="V1502">
        <v>6</v>
      </c>
      <c r="W1502" t="s">
        <v>1633</v>
      </c>
      <c r="X1502">
        <v>0</v>
      </c>
      <c r="Y1502">
        <v>1.958</v>
      </c>
      <c r="Z1502">
        <v>1.958</v>
      </c>
    </row>
    <row r="1503" spans="1:26" x14ac:dyDescent="0.25">
      <c r="A1503" t="s">
        <v>156</v>
      </c>
      <c r="B1503">
        <v>4</v>
      </c>
      <c r="C1503" t="s">
        <v>1670</v>
      </c>
      <c r="D1503" t="s">
        <v>5070</v>
      </c>
      <c r="E1503">
        <v>0</v>
      </c>
      <c r="F1503">
        <v>0</v>
      </c>
      <c r="G1503">
        <v>0</v>
      </c>
      <c r="H1503">
        <v>0</v>
      </c>
      <c r="I1503">
        <v>0</v>
      </c>
      <c r="J1503">
        <v>0</v>
      </c>
      <c r="K1503">
        <v>0</v>
      </c>
      <c r="L1503">
        <v>0</v>
      </c>
      <c r="M1503">
        <v>0</v>
      </c>
      <c r="N1503">
        <v>0</v>
      </c>
      <c r="O1503">
        <v>0</v>
      </c>
      <c r="P1503">
        <v>0</v>
      </c>
      <c r="Q1503">
        <v>0</v>
      </c>
      <c r="R1503">
        <v>0</v>
      </c>
      <c r="S1503" t="s">
        <v>7</v>
      </c>
      <c r="T1503" t="s">
        <v>7</v>
      </c>
      <c r="U1503" t="s">
        <v>70</v>
      </c>
      <c r="V1503">
        <v>6</v>
      </c>
      <c r="W1503" t="s">
        <v>1633</v>
      </c>
      <c r="X1503">
        <v>0</v>
      </c>
      <c r="Y1503">
        <v>2.8319999999999999</v>
      </c>
      <c r="Z1503">
        <v>2.8319999999999999</v>
      </c>
    </row>
    <row r="1504" spans="1:26" x14ac:dyDescent="0.25">
      <c r="A1504" t="s">
        <v>156</v>
      </c>
      <c r="B1504">
        <v>4</v>
      </c>
      <c r="C1504" t="s">
        <v>1671</v>
      </c>
      <c r="D1504" t="s">
        <v>5070</v>
      </c>
      <c r="E1504">
        <v>0</v>
      </c>
      <c r="F1504">
        <v>0</v>
      </c>
      <c r="G1504">
        <v>0</v>
      </c>
      <c r="H1504">
        <v>0</v>
      </c>
      <c r="I1504">
        <v>0</v>
      </c>
      <c r="J1504">
        <v>0</v>
      </c>
      <c r="K1504">
        <v>0</v>
      </c>
      <c r="L1504">
        <v>0</v>
      </c>
      <c r="M1504">
        <v>0</v>
      </c>
      <c r="N1504">
        <v>0</v>
      </c>
      <c r="O1504">
        <v>0</v>
      </c>
      <c r="P1504">
        <v>0</v>
      </c>
      <c r="Q1504">
        <v>0</v>
      </c>
      <c r="R1504">
        <v>0</v>
      </c>
      <c r="S1504" t="s">
        <v>7</v>
      </c>
      <c r="T1504" t="s">
        <v>7</v>
      </c>
      <c r="U1504" t="s">
        <v>70</v>
      </c>
      <c r="V1504">
        <v>6</v>
      </c>
      <c r="W1504" t="s">
        <v>1633</v>
      </c>
      <c r="X1504">
        <v>0</v>
      </c>
      <c r="Y1504">
        <v>2.7120000000000002</v>
      </c>
      <c r="Z1504">
        <v>2.7120000000000002</v>
      </c>
    </row>
    <row r="1505" spans="1:26" x14ac:dyDescent="0.25">
      <c r="A1505" t="s">
        <v>156</v>
      </c>
      <c r="B1505">
        <v>4</v>
      </c>
      <c r="C1505" t="s">
        <v>1672</v>
      </c>
      <c r="D1505" t="s">
        <v>5070</v>
      </c>
      <c r="E1505">
        <v>35</v>
      </c>
      <c r="F1505">
        <v>41</v>
      </c>
      <c r="G1505">
        <v>38</v>
      </c>
      <c r="H1505">
        <v>36</v>
      </c>
      <c r="I1505">
        <v>40</v>
      </c>
      <c r="J1505">
        <v>39</v>
      </c>
      <c r="K1505">
        <v>0</v>
      </c>
      <c r="L1505">
        <v>0</v>
      </c>
      <c r="M1505">
        <v>0</v>
      </c>
      <c r="N1505">
        <v>0</v>
      </c>
      <c r="O1505">
        <v>0</v>
      </c>
      <c r="P1505">
        <v>0</v>
      </c>
      <c r="Q1505">
        <v>3.8166666666666664</v>
      </c>
      <c r="R1505">
        <v>5.0239546666666666</v>
      </c>
      <c r="S1505" t="s">
        <v>5</v>
      </c>
      <c r="T1505" t="s">
        <v>78</v>
      </c>
      <c r="U1505" t="s">
        <v>70</v>
      </c>
      <c r="V1505">
        <v>5</v>
      </c>
      <c r="W1505" t="s">
        <v>1633</v>
      </c>
      <c r="X1505">
        <v>1.0047909333333334</v>
      </c>
      <c r="Y1505">
        <v>0</v>
      </c>
      <c r="Z1505">
        <v>5.0239546666666666</v>
      </c>
    </row>
    <row r="1506" spans="1:26" x14ac:dyDescent="0.25">
      <c r="A1506" t="s">
        <v>156</v>
      </c>
      <c r="B1506">
        <v>4</v>
      </c>
      <c r="C1506" t="s">
        <v>1673</v>
      </c>
      <c r="D1506" t="s">
        <v>5070</v>
      </c>
      <c r="E1506">
        <v>0</v>
      </c>
      <c r="F1506">
        <v>0</v>
      </c>
      <c r="G1506">
        <v>0</v>
      </c>
      <c r="H1506">
        <v>0</v>
      </c>
      <c r="I1506">
        <v>0</v>
      </c>
      <c r="J1506">
        <v>0</v>
      </c>
      <c r="K1506">
        <v>0</v>
      </c>
      <c r="L1506">
        <v>0</v>
      </c>
      <c r="M1506">
        <v>0</v>
      </c>
      <c r="N1506">
        <v>0</v>
      </c>
      <c r="O1506">
        <v>0</v>
      </c>
      <c r="P1506">
        <v>0</v>
      </c>
      <c r="Q1506">
        <v>0</v>
      </c>
      <c r="R1506">
        <v>0</v>
      </c>
      <c r="S1506" t="s">
        <v>7</v>
      </c>
      <c r="T1506" t="s">
        <v>7</v>
      </c>
      <c r="U1506" t="s">
        <v>70</v>
      </c>
      <c r="V1506">
        <v>6</v>
      </c>
      <c r="W1506" t="s">
        <v>1633</v>
      </c>
      <c r="X1506">
        <v>0</v>
      </c>
      <c r="Y1506">
        <v>4.4489999999999998</v>
      </c>
      <c r="Z1506">
        <v>4.4489999999999998</v>
      </c>
    </row>
    <row r="1507" spans="1:26" x14ac:dyDescent="0.25">
      <c r="A1507" t="s">
        <v>156</v>
      </c>
      <c r="B1507">
        <v>4</v>
      </c>
      <c r="C1507" t="s">
        <v>1674</v>
      </c>
      <c r="D1507" t="s">
        <v>5070</v>
      </c>
      <c r="E1507">
        <v>0</v>
      </c>
      <c r="F1507">
        <v>0</v>
      </c>
      <c r="G1507">
        <v>0</v>
      </c>
      <c r="H1507">
        <v>0</v>
      </c>
      <c r="I1507">
        <v>0</v>
      </c>
      <c r="J1507">
        <v>0</v>
      </c>
      <c r="K1507">
        <v>0</v>
      </c>
      <c r="L1507">
        <v>0</v>
      </c>
      <c r="M1507">
        <v>0</v>
      </c>
      <c r="N1507">
        <v>0</v>
      </c>
      <c r="O1507">
        <v>0</v>
      </c>
      <c r="P1507">
        <v>0</v>
      </c>
      <c r="Q1507">
        <v>0</v>
      </c>
      <c r="R1507">
        <v>0</v>
      </c>
      <c r="S1507" t="s">
        <v>7</v>
      </c>
      <c r="T1507" t="s">
        <v>7</v>
      </c>
      <c r="U1507" t="s">
        <v>70</v>
      </c>
      <c r="V1507">
        <v>6</v>
      </c>
      <c r="W1507" t="s">
        <v>1633</v>
      </c>
      <c r="X1507">
        <v>0</v>
      </c>
      <c r="Y1507">
        <v>4.7329999999999997</v>
      </c>
      <c r="Z1507">
        <v>4.7329999999999997</v>
      </c>
    </row>
    <row r="1508" spans="1:26" x14ac:dyDescent="0.25">
      <c r="A1508" t="s">
        <v>156</v>
      </c>
      <c r="B1508">
        <v>4</v>
      </c>
      <c r="C1508" t="s">
        <v>1675</v>
      </c>
      <c r="D1508" t="s">
        <v>5070</v>
      </c>
      <c r="E1508">
        <v>0</v>
      </c>
      <c r="F1508">
        <v>0</v>
      </c>
      <c r="G1508">
        <v>0</v>
      </c>
      <c r="H1508">
        <v>0</v>
      </c>
      <c r="I1508">
        <v>0</v>
      </c>
      <c r="J1508">
        <v>0</v>
      </c>
      <c r="K1508">
        <v>0</v>
      </c>
      <c r="L1508">
        <v>0</v>
      </c>
      <c r="M1508">
        <v>0</v>
      </c>
      <c r="N1508">
        <v>0</v>
      </c>
      <c r="O1508">
        <v>0</v>
      </c>
      <c r="P1508">
        <v>0</v>
      </c>
      <c r="Q1508">
        <v>0</v>
      </c>
      <c r="R1508">
        <v>0</v>
      </c>
      <c r="S1508" t="s">
        <v>7</v>
      </c>
      <c r="T1508" t="s">
        <v>7</v>
      </c>
      <c r="U1508" t="s">
        <v>70</v>
      </c>
      <c r="V1508">
        <v>6</v>
      </c>
      <c r="W1508" t="s">
        <v>1633</v>
      </c>
      <c r="X1508">
        <v>0</v>
      </c>
      <c r="Y1508">
        <v>6.1529999999999996</v>
      </c>
      <c r="Z1508">
        <v>6.1529999999999996</v>
      </c>
    </row>
    <row r="1509" spans="1:26" x14ac:dyDescent="0.25">
      <c r="A1509" t="s">
        <v>156</v>
      </c>
      <c r="B1509">
        <v>4</v>
      </c>
      <c r="C1509" t="s">
        <v>1676</v>
      </c>
      <c r="D1509" t="s">
        <v>5070</v>
      </c>
      <c r="E1509">
        <v>0</v>
      </c>
      <c r="F1509">
        <v>0</v>
      </c>
      <c r="G1509">
        <v>0</v>
      </c>
      <c r="H1509">
        <v>0</v>
      </c>
      <c r="I1509">
        <v>0</v>
      </c>
      <c r="J1509">
        <v>0</v>
      </c>
      <c r="K1509">
        <v>0</v>
      </c>
      <c r="L1509">
        <v>0</v>
      </c>
      <c r="M1509">
        <v>0</v>
      </c>
      <c r="N1509">
        <v>0</v>
      </c>
      <c r="O1509">
        <v>0</v>
      </c>
      <c r="P1509">
        <v>0</v>
      </c>
      <c r="Q1509">
        <v>0</v>
      </c>
      <c r="R1509">
        <v>0</v>
      </c>
      <c r="S1509" t="s">
        <v>7</v>
      </c>
      <c r="T1509" t="s">
        <v>7</v>
      </c>
      <c r="U1509" t="s">
        <v>70</v>
      </c>
      <c r="V1509">
        <v>6</v>
      </c>
      <c r="W1509" t="s">
        <v>1633</v>
      </c>
      <c r="X1509">
        <v>0</v>
      </c>
      <c r="Y1509">
        <v>5.3719999999999999</v>
      </c>
      <c r="Z1509">
        <v>5.3719999999999999</v>
      </c>
    </row>
    <row r="1510" spans="1:26" x14ac:dyDescent="0.25">
      <c r="A1510" t="s">
        <v>156</v>
      </c>
      <c r="B1510">
        <v>4</v>
      </c>
      <c r="C1510" t="s">
        <v>1677</v>
      </c>
      <c r="D1510" t="s">
        <v>5070</v>
      </c>
      <c r="E1510">
        <v>0</v>
      </c>
      <c r="F1510">
        <v>0</v>
      </c>
      <c r="G1510">
        <v>0</v>
      </c>
      <c r="H1510">
        <v>0</v>
      </c>
      <c r="I1510">
        <v>0</v>
      </c>
      <c r="J1510">
        <v>0</v>
      </c>
      <c r="K1510">
        <v>0</v>
      </c>
      <c r="L1510">
        <v>0</v>
      </c>
      <c r="M1510">
        <v>0</v>
      </c>
      <c r="N1510">
        <v>0</v>
      </c>
      <c r="O1510">
        <v>0</v>
      </c>
      <c r="P1510">
        <v>0</v>
      </c>
      <c r="Q1510">
        <v>0</v>
      </c>
      <c r="R1510">
        <v>0</v>
      </c>
      <c r="S1510" t="s">
        <v>5</v>
      </c>
      <c r="T1510" t="s">
        <v>99</v>
      </c>
      <c r="U1510" t="s">
        <v>70</v>
      </c>
      <c r="V1510">
        <v>6</v>
      </c>
      <c r="W1510" t="s">
        <v>1633</v>
      </c>
      <c r="X1510">
        <v>0</v>
      </c>
      <c r="Y1510">
        <v>0.36</v>
      </c>
      <c r="Z1510">
        <v>0.36</v>
      </c>
    </row>
    <row r="1511" spans="1:26" x14ac:dyDescent="0.25">
      <c r="A1511" t="s">
        <v>156</v>
      </c>
      <c r="B1511">
        <v>4</v>
      </c>
      <c r="C1511" t="s">
        <v>1678</v>
      </c>
      <c r="D1511" t="s">
        <v>5070</v>
      </c>
      <c r="E1511">
        <v>0</v>
      </c>
      <c r="F1511">
        <v>0</v>
      </c>
      <c r="G1511">
        <v>0</v>
      </c>
      <c r="H1511">
        <v>0</v>
      </c>
      <c r="I1511">
        <v>0</v>
      </c>
      <c r="J1511">
        <v>0</v>
      </c>
      <c r="K1511">
        <v>0</v>
      </c>
      <c r="L1511">
        <v>0</v>
      </c>
      <c r="M1511">
        <v>0</v>
      </c>
      <c r="N1511">
        <v>0</v>
      </c>
      <c r="O1511">
        <v>0</v>
      </c>
      <c r="P1511">
        <v>0</v>
      </c>
      <c r="Q1511">
        <v>0</v>
      </c>
      <c r="R1511">
        <v>0</v>
      </c>
      <c r="S1511" t="s">
        <v>7</v>
      </c>
      <c r="T1511" t="s">
        <v>7</v>
      </c>
      <c r="U1511" t="s">
        <v>70</v>
      </c>
      <c r="V1511">
        <v>6</v>
      </c>
      <c r="W1511" t="s">
        <v>1633</v>
      </c>
      <c r="X1511">
        <v>0</v>
      </c>
      <c r="Y1511">
        <v>2.2440000000000002</v>
      </c>
      <c r="Z1511">
        <v>2.2440000000000002</v>
      </c>
    </row>
    <row r="1512" spans="1:26" x14ac:dyDescent="0.25">
      <c r="A1512" t="s">
        <v>156</v>
      </c>
      <c r="B1512">
        <v>4</v>
      </c>
      <c r="C1512" t="s">
        <v>1679</v>
      </c>
      <c r="D1512" t="s">
        <v>5070</v>
      </c>
      <c r="E1512">
        <v>0</v>
      </c>
      <c r="F1512">
        <v>0</v>
      </c>
      <c r="G1512">
        <v>0</v>
      </c>
      <c r="H1512">
        <v>0</v>
      </c>
      <c r="I1512">
        <v>0</v>
      </c>
      <c r="J1512">
        <v>0</v>
      </c>
      <c r="K1512">
        <v>0</v>
      </c>
      <c r="L1512">
        <v>0</v>
      </c>
      <c r="M1512">
        <v>0</v>
      </c>
      <c r="N1512">
        <v>0</v>
      </c>
      <c r="O1512">
        <v>0</v>
      </c>
      <c r="P1512">
        <v>0</v>
      </c>
      <c r="Q1512">
        <v>0</v>
      </c>
      <c r="R1512">
        <v>0</v>
      </c>
      <c r="S1512" t="s">
        <v>7</v>
      </c>
      <c r="T1512" t="s">
        <v>7</v>
      </c>
      <c r="U1512" t="s">
        <v>70</v>
      </c>
      <c r="V1512">
        <v>6</v>
      </c>
      <c r="W1512" t="s">
        <v>1633</v>
      </c>
      <c r="X1512">
        <v>0</v>
      </c>
      <c r="Y1512">
        <v>3.7250000000000001</v>
      </c>
      <c r="Z1512">
        <v>3.7250000000000001</v>
      </c>
    </row>
    <row r="1513" spans="1:26" x14ac:dyDescent="0.25">
      <c r="A1513" t="s">
        <v>156</v>
      </c>
      <c r="B1513">
        <v>4</v>
      </c>
      <c r="C1513" t="s">
        <v>1680</v>
      </c>
      <c r="D1513" t="s">
        <v>5070</v>
      </c>
      <c r="E1513">
        <v>0</v>
      </c>
      <c r="F1513">
        <v>0</v>
      </c>
      <c r="G1513">
        <v>0</v>
      </c>
      <c r="H1513">
        <v>0</v>
      </c>
      <c r="I1513">
        <v>0</v>
      </c>
      <c r="J1513">
        <v>0</v>
      </c>
      <c r="K1513">
        <v>0</v>
      </c>
      <c r="L1513">
        <v>0</v>
      </c>
      <c r="M1513">
        <v>0</v>
      </c>
      <c r="N1513">
        <v>0</v>
      </c>
      <c r="O1513">
        <v>0</v>
      </c>
      <c r="P1513">
        <v>0</v>
      </c>
      <c r="Q1513">
        <v>0</v>
      </c>
      <c r="R1513">
        <v>0</v>
      </c>
      <c r="S1513" t="s">
        <v>7</v>
      </c>
      <c r="T1513" t="s">
        <v>7</v>
      </c>
      <c r="U1513" t="s">
        <v>70</v>
      </c>
      <c r="V1513">
        <v>6</v>
      </c>
      <c r="W1513" t="s">
        <v>1633</v>
      </c>
      <c r="X1513">
        <v>0</v>
      </c>
      <c r="Y1513">
        <v>4.4139999999999997</v>
      </c>
      <c r="Z1513">
        <v>4.4139999999999997</v>
      </c>
    </row>
    <row r="1514" spans="1:26" x14ac:dyDescent="0.25">
      <c r="A1514" t="s">
        <v>156</v>
      </c>
      <c r="B1514">
        <v>4</v>
      </c>
      <c r="C1514" t="s">
        <v>1681</v>
      </c>
      <c r="D1514" t="s">
        <v>5070</v>
      </c>
      <c r="E1514">
        <v>0</v>
      </c>
      <c r="F1514">
        <v>0</v>
      </c>
      <c r="G1514">
        <v>0</v>
      </c>
      <c r="H1514">
        <v>0</v>
      </c>
      <c r="I1514">
        <v>0</v>
      </c>
      <c r="J1514">
        <v>0</v>
      </c>
      <c r="K1514">
        <v>0</v>
      </c>
      <c r="L1514">
        <v>0</v>
      </c>
      <c r="M1514">
        <v>0</v>
      </c>
      <c r="N1514">
        <v>0</v>
      </c>
      <c r="O1514">
        <v>0</v>
      </c>
      <c r="P1514">
        <v>0</v>
      </c>
      <c r="Q1514">
        <v>0</v>
      </c>
      <c r="R1514">
        <v>0</v>
      </c>
      <c r="S1514" t="s">
        <v>7</v>
      </c>
      <c r="T1514" t="s">
        <v>7</v>
      </c>
      <c r="U1514" t="s">
        <v>70</v>
      </c>
      <c r="V1514">
        <v>6</v>
      </c>
      <c r="W1514" t="s">
        <v>1633</v>
      </c>
      <c r="X1514">
        <v>0</v>
      </c>
      <c r="Y1514">
        <v>4.45</v>
      </c>
      <c r="Z1514">
        <v>4.45</v>
      </c>
    </row>
    <row r="1515" spans="1:26" x14ac:dyDescent="0.25">
      <c r="A1515" t="s">
        <v>156</v>
      </c>
      <c r="B1515">
        <v>4</v>
      </c>
      <c r="C1515" t="s">
        <v>1682</v>
      </c>
      <c r="D1515" t="s">
        <v>5070</v>
      </c>
      <c r="E1515">
        <v>0</v>
      </c>
      <c r="F1515">
        <v>0</v>
      </c>
      <c r="G1515">
        <v>0</v>
      </c>
      <c r="H1515">
        <v>0</v>
      </c>
      <c r="I1515">
        <v>0</v>
      </c>
      <c r="J1515">
        <v>0</v>
      </c>
      <c r="K1515">
        <v>0</v>
      </c>
      <c r="L1515">
        <v>0</v>
      </c>
      <c r="M1515">
        <v>0</v>
      </c>
      <c r="N1515">
        <v>0</v>
      </c>
      <c r="O1515">
        <v>0</v>
      </c>
      <c r="P1515">
        <v>0</v>
      </c>
      <c r="Q1515">
        <v>0</v>
      </c>
      <c r="R1515">
        <v>0</v>
      </c>
      <c r="S1515" t="s">
        <v>7</v>
      </c>
      <c r="T1515" t="s">
        <v>7</v>
      </c>
      <c r="U1515" t="s">
        <v>70</v>
      </c>
      <c r="V1515">
        <v>6</v>
      </c>
      <c r="W1515" t="s">
        <v>1633</v>
      </c>
      <c r="X1515">
        <v>0</v>
      </c>
      <c r="Y1515">
        <v>2.536</v>
      </c>
      <c r="Z1515">
        <v>2.536</v>
      </c>
    </row>
    <row r="1516" spans="1:26" x14ac:dyDescent="0.25">
      <c r="A1516" t="s">
        <v>156</v>
      </c>
      <c r="B1516">
        <v>4</v>
      </c>
      <c r="C1516" t="s">
        <v>1683</v>
      </c>
      <c r="D1516" t="s">
        <v>5070</v>
      </c>
      <c r="E1516">
        <v>38</v>
      </c>
      <c r="F1516">
        <v>40</v>
      </c>
      <c r="G1516">
        <v>38</v>
      </c>
      <c r="H1516">
        <v>34</v>
      </c>
      <c r="I1516">
        <v>40</v>
      </c>
      <c r="J1516">
        <v>38</v>
      </c>
      <c r="K1516">
        <v>0</v>
      </c>
      <c r="L1516">
        <v>0</v>
      </c>
      <c r="M1516">
        <v>0</v>
      </c>
      <c r="N1516">
        <v>0</v>
      </c>
      <c r="O1516">
        <v>0</v>
      </c>
      <c r="P1516">
        <v>0</v>
      </c>
      <c r="Q1516">
        <v>3.8</v>
      </c>
      <c r="R1516">
        <v>5.0020159999999994</v>
      </c>
      <c r="S1516" t="s">
        <v>5</v>
      </c>
      <c r="T1516" t="s">
        <v>78</v>
      </c>
      <c r="U1516" t="s">
        <v>70</v>
      </c>
      <c r="V1516">
        <v>5</v>
      </c>
      <c r="W1516" t="s">
        <v>1633</v>
      </c>
      <c r="X1516">
        <v>1.0004031999999998</v>
      </c>
      <c r="Y1516">
        <v>0</v>
      </c>
      <c r="Z1516">
        <v>5.0020159999999994</v>
      </c>
    </row>
    <row r="1517" spans="1:26" x14ac:dyDescent="0.25">
      <c r="A1517" t="s">
        <v>156</v>
      </c>
      <c r="B1517">
        <v>4</v>
      </c>
      <c r="C1517" t="s">
        <v>1684</v>
      </c>
      <c r="D1517" t="s">
        <v>5070</v>
      </c>
      <c r="E1517">
        <v>0</v>
      </c>
      <c r="F1517">
        <v>0</v>
      </c>
      <c r="G1517">
        <v>0</v>
      </c>
      <c r="H1517">
        <v>0</v>
      </c>
      <c r="I1517">
        <v>0</v>
      </c>
      <c r="J1517">
        <v>0</v>
      </c>
      <c r="K1517">
        <v>0</v>
      </c>
      <c r="L1517">
        <v>0</v>
      </c>
      <c r="M1517">
        <v>0</v>
      </c>
      <c r="N1517">
        <v>0</v>
      </c>
      <c r="O1517">
        <v>0</v>
      </c>
      <c r="P1517">
        <v>0</v>
      </c>
      <c r="Q1517">
        <v>0</v>
      </c>
      <c r="R1517">
        <v>0</v>
      </c>
      <c r="S1517" t="s">
        <v>7</v>
      </c>
      <c r="T1517" t="s">
        <v>7</v>
      </c>
      <c r="U1517" t="s">
        <v>70</v>
      </c>
      <c r="V1517">
        <v>6</v>
      </c>
      <c r="W1517" t="s">
        <v>1633</v>
      </c>
      <c r="X1517">
        <v>0</v>
      </c>
      <c r="Y1517">
        <v>3.242</v>
      </c>
      <c r="Z1517">
        <v>3.242</v>
      </c>
    </row>
    <row r="1518" spans="1:26" x14ac:dyDescent="0.25">
      <c r="A1518" t="s">
        <v>156</v>
      </c>
      <c r="B1518">
        <v>4</v>
      </c>
      <c r="C1518" t="s">
        <v>1685</v>
      </c>
      <c r="D1518" t="s">
        <v>5070</v>
      </c>
      <c r="E1518">
        <v>0</v>
      </c>
      <c r="F1518">
        <v>0</v>
      </c>
      <c r="G1518">
        <v>0</v>
      </c>
      <c r="H1518">
        <v>0</v>
      </c>
      <c r="I1518">
        <v>0</v>
      </c>
      <c r="J1518">
        <v>0</v>
      </c>
      <c r="K1518">
        <v>0</v>
      </c>
      <c r="L1518">
        <v>0</v>
      </c>
      <c r="M1518">
        <v>0</v>
      </c>
      <c r="N1518">
        <v>0</v>
      </c>
      <c r="O1518">
        <v>0</v>
      </c>
      <c r="P1518">
        <v>0</v>
      </c>
      <c r="Q1518">
        <v>0</v>
      </c>
      <c r="R1518">
        <v>0</v>
      </c>
      <c r="S1518" t="s">
        <v>7</v>
      </c>
      <c r="T1518" t="s">
        <v>7</v>
      </c>
      <c r="U1518" t="s">
        <v>70</v>
      </c>
      <c r="V1518">
        <v>6</v>
      </c>
      <c r="W1518" t="s">
        <v>1633</v>
      </c>
      <c r="X1518">
        <v>0</v>
      </c>
      <c r="Y1518">
        <v>3.089</v>
      </c>
      <c r="Z1518">
        <v>3.089</v>
      </c>
    </row>
    <row r="1519" spans="1:26" x14ac:dyDescent="0.25">
      <c r="A1519" t="s">
        <v>156</v>
      </c>
      <c r="B1519">
        <v>4</v>
      </c>
      <c r="C1519" t="s">
        <v>1686</v>
      </c>
      <c r="D1519" t="s">
        <v>5070</v>
      </c>
      <c r="E1519">
        <v>0</v>
      </c>
      <c r="F1519">
        <v>0</v>
      </c>
      <c r="G1519">
        <v>0</v>
      </c>
      <c r="H1519">
        <v>0</v>
      </c>
      <c r="I1519">
        <v>0</v>
      </c>
      <c r="J1519">
        <v>0</v>
      </c>
      <c r="K1519">
        <v>0</v>
      </c>
      <c r="L1519">
        <v>0</v>
      </c>
      <c r="M1519">
        <v>0</v>
      </c>
      <c r="N1519">
        <v>0</v>
      </c>
      <c r="O1519">
        <v>0</v>
      </c>
      <c r="P1519">
        <v>0</v>
      </c>
      <c r="Q1519">
        <v>0</v>
      </c>
      <c r="R1519">
        <v>0</v>
      </c>
      <c r="S1519" t="s">
        <v>7</v>
      </c>
      <c r="T1519" t="s">
        <v>7</v>
      </c>
      <c r="U1519" t="s">
        <v>70</v>
      </c>
      <c r="V1519">
        <v>6</v>
      </c>
      <c r="W1519" t="s">
        <v>1633</v>
      </c>
      <c r="X1519">
        <v>0</v>
      </c>
      <c r="Y1519">
        <v>3.6349999999999998</v>
      </c>
      <c r="Z1519">
        <v>3.6349999999999998</v>
      </c>
    </row>
    <row r="1520" spans="1:26" x14ac:dyDescent="0.25">
      <c r="A1520" t="s">
        <v>156</v>
      </c>
      <c r="B1520">
        <v>4</v>
      </c>
      <c r="C1520" t="s">
        <v>1687</v>
      </c>
      <c r="D1520" t="s">
        <v>5070</v>
      </c>
      <c r="E1520">
        <v>0</v>
      </c>
      <c r="F1520">
        <v>0</v>
      </c>
      <c r="G1520">
        <v>0</v>
      </c>
      <c r="H1520">
        <v>0</v>
      </c>
      <c r="I1520">
        <v>0</v>
      </c>
      <c r="J1520">
        <v>0</v>
      </c>
      <c r="K1520">
        <v>0</v>
      </c>
      <c r="L1520">
        <v>0</v>
      </c>
      <c r="M1520">
        <v>0</v>
      </c>
      <c r="N1520">
        <v>0</v>
      </c>
      <c r="O1520">
        <v>0</v>
      </c>
      <c r="P1520">
        <v>0</v>
      </c>
      <c r="Q1520">
        <v>0</v>
      </c>
      <c r="R1520">
        <v>0</v>
      </c>
      <c r="S1520" t="s">
        <v>7</v>
      </c>
      <c r="T1520" t="s">
        <v>7</v>
      </c>
      <c r="U1520" t="s">
        <v>70</v>
      </c>
      <c r="V1520">
        <v>6</v>
      </c>
      <c r="W1520" t="s">
        <v>1633</v>
      </c>
      <c r="X1520">
        <v>0</v>
      </c>
      <c r="Y1520">
        <v>2.855</v>
      </c>
      <c r="Z1520">
        <v>2.855</v>
      </c>
    </row>
    <row r="1521" spans="1:26" x14ac:dyDescent="0.25">
      <c r="A1521" t="s">
        <v>156</v>
      </c>
      <c r="B1521">
        <v>4</v>
      </c>
      <c r="C1521" t="s">
        <v>1688</v>
      </c>
      <c r="D1521" t="s">
        <v>5070</v>
      </c>
      <c r="E1521">
        <v>0</v>
      </c>
      <c r="F1521">
        <v>0</v>
      </c>
      <c r="G1521">
        <v>0</v>
      </c>
      <c r="H1521">
        <v>0</v>
      </c>
      <c r="I1521">
        <v>0</v>
      </c>
      <c r="J1521">
        <v>0</v>
      </c>
      <c r="K1521">
        <v>0</v>
      </c>
      <c r="L1521">
        <v>0</v>
      </c>
      <c r="M1521">
        <v>0</v>
      </c>
      <c r="N1521">
        <v>0</v>
      </c>
      <c r="O1521">
        <v>0</v>
      </c>
      <c r="P1521">
        <v>0</v>
      </c>
      <c r="Q1521">
        <v>0</v>
      </c>
      <c r="R1521">
        <v>0</v>
      </c>
      <c r="S1521" t="s">
        <v>7</v>
      </c>
      <c r="T1521" t="s">
        <v>7</v>
      </c>
      <c r="U1521" t="s">
        <v>70</v>
      </c>
      <c r="V1521">
        <v>6</v>
      </c>
      <c r="W1521" t="s">
        <v>1633</v>
      </c>
      <c r="X1521">
        <v>0</v>
      </c>
      <c r="Y1521">
        <v>4.4509999999999996</v>
      </c>
      <c r="Z1521">
        <v>4.4509999999999996</v>
      </c>
    </row>
    <row r="1522" spans="1:26" x14ac:dyDescent="0.25">
      <c r="A1522" t="s">
        <v>156</v>
      </c>
      <c r="B1522">
        <v>4</v>
      </c>
      <c r="C1522" t="s">
        <v>1689</v>
      </c>
      <c r="D1522" t="s">
        <v>5070</v>
      </c>
      <c r="E1522">
        <v>0</v>
      </c>
      <c r="F1522">
        <v>0</v>
      </c>
      <c r="G1522">
        <v>0</v>
      </c>
      <c r="H1522">
        <v>0</v>
      </c>
      <c r="I1522">
        <v>0</v>
      </c>
      <c r="J1522">
        <v>0</v>
      </c>
      <c r="K1522">
        <v>0</v>
      </c>
      <c r="L1522">
        <v>0</v>
      </c>
      <c r="M1522">
        <v>0</v>
      </c>
      <c r="N1522">
        <v>0</v>
      </c>
      <c r="O1522">
        <v>0</v>
      </c>
      <c r="P1522">
        <v>0</v>
      </c>
      <c r="Q1522">
        <v>0</v>
      </c>
      <c r="R1522">
        <v>0</v>
      </c>
      <c r="S1522" t="s">
        <v>7</v>
      </c>
      <c r="T1522" t="s">
        <v>7</v>
      </c>
      <c r="U1522" t="s">
        <v>70</v>
      </c>
      <c r="V1522">
        <v>6</v>
      </c>
      <c r="W1522" t="s">
        <v>1690</v>
      </c>
      <c r="X1522">
        <v>0</v>
      </c>
      <c r="Y1522">
        <v>0.38500000000000001</v>
      </c>
      <c r="Z1522">
        <v>0.38500000000000001</v>
      </c>
    </row>
    <row r="1523" spans="1:26" x14ac:dyDescent="0.25">
      <c r="A1523" t="s">
        <v>156</v>
      </c>
      <c r="B1523">
        <v>4</v>
      </c>
      <c r="C1523" t="s">
        <v>1691</v>
      </c>
      <c r="D1523" t="s">
        <v>5070</v>
      </c>
      <c r="E1523">
        <v>0</v>
      </c>
      <c r="F1523">
        <v>0</v>
      </c>
      <c r="G1523">
        <v>0</v>
      </c>
      <c r="H1523">
        <v>0</v>
      </c>
      <c r="I1523">
        <v>0</v>
      </c>
      <c r="J1523">
        <v>0</v>
      </c>
      <c r="K1523">
        <v>0</v>
      </c>
      <c r="L1523">
        <v>0</v>
      </c>
      <c r="M1523">
        <v>0</v>
      </c>
      <c r="N1523">
        <v>0</v>
      </c>
      <c r="O1523">
        <v>0</v>
      </c>
      <c r="P1523">
        <v>0</v>
      </c>
      <c r="Q1523">
        <v>0</v>
      </c>
      <c r="R1523">
        <v>0</v>
      </c>
      <c r="S1523" t="s">
        <v>7</v>
      </c>
      <c r="T1523" t="s">
        <v>7</v>
      </c>
      <c r="U1523" t="s">
        <v>70</v>
      </c>
      <c r="V1523">
        <v>6</v>
      </c>
      <c r="W1523" t="s">
        <v>1690</v>
      </c>
      <c r="X1523">
        <v>0</v>
      </c>
      <c r="Y1523">
        <v>3.2639999999999998</v>
      </c>
      <c r="Z1523">
        <v>3.2639999999999998</v>
      </c>
    </row>
    <row r="1524" spans="1:26" x14ac:dyDescent="0.25">
      <c r="A1524" t="s">
        <v>156</v>
      </c>
      <c r="B1524">
        <v>4</v>
      </c>
      <c r="C1524" t="s">
        <v>1692</v>
      </c>
      <c r="D1524" t="s">
        <v>5070</v>
      </c>
      <c r="E1524">
        <v>0</v>
      </c>
      <c r="F1524">
        <v>0</v>
      </c>
      <c r="G1524">
        <v>0</v>
      </c>
      <c r="H1524">
        <v>0</v>
      </c>
      <c r="I1524">
        <v>0</v>
      </c>
      <c r="J1524">
        <v>0</v>
      </c>
      <c r="K1524">
        <v>0</v>
      </c>
      <c r="L1524">
        <v>0</v>
      </c>
      <c r="M1524">
        <v>0</v>
      </c>
      <c r="N1524">
        <v>0</v>
      </c>
      <c r="O1524">
        <v>0</v>
      </c>
      <c r="P1524">
        <v>0</v>
      </c>
      <c r="Q1524">
        <v>0</v>
      </c>
      <c r="R1524">
        <v>0</v>
      </c>
      <c r="S1524" t="s">
        <v>7</v>
      </c>
      <c r="T1524" t="s">
        <v>7</v>
      </c>
      <c r="U1524" t="s">
        <v>70</v>
      </c>
      <c r="V1524">
        <v>6</v>
      </c>
      <c r="W1524" t="s">
        <v>1690</v>
      </c>
      <c r="X1524">
        <v>0</v>
      </c>
      <c r="Y1524">
        <v>2.9470000000000001</v>
      </c>
      <c r="Z1524">
        <v>2.9470000000000001</v>
      </c>
    </row>
    <row r="1525" spans="1:26" x14ac:dyDescent="0.25">
      <c r="A1525" t="s">
        <v>156</v>
      </c>
      <c r="B1525">
        <v>4</v>
      </c>
      <c r="C1525" t="s">
        <v>1693</v>
      </c>
      <c r="D1525" t="s">
        <v>5070</v>
      </c>
      <c r="E1525">
        <v>0</v>
      </c>
      <c r="F1525">
        <v>0</v>
      </c>
      <c r="G1525">
        <v>0</v>
      </c>
      <c r="H1525">
        <v>0</v>
      </c>
      <c r="I1525">
        <v>0</v>
      </c>
      <c r="J1525">
        <v>0</v>
      </c>
      <c r="K1525">
        <v>0</v>
      </c>
      <c r="L1525">
        <v>0</v>
      </c>
      <c r="M1525">
        <v>0</v>
      </c>
      <c r="N1525">
        <v>0</v>
      </c>
      <c r="O1525">
        <v>0</v>
      </c>
      <c r="P1525">
        <v>0</v>
      </c>
      <c r="Q1525">
        <v>0</v>
      </c>
      <c r="R1525">
        <v>0</v>
      </c>
      <c r="S1525" t="s">
        <v>7</v>
      </c>
      <c r="T1525" t="s">
        <v>7</v>
      </c>
      <c r="U1525" t="s">
        <v>70</v>
      </c>
      <c r="V1525">
        <v>6</v>
      </c>
      <c r="W1525" t="s">
        <v>1690</v>
      </c>
      <c r="X1525">
        <v>0</v>
      </c>
      <c r="Y1525">
        <v>4.5369999999999999</v>
      </c>
      <c r="Z1525">
        <v>4.5369999999999999</v>
      </c>
    </row>
    <row r="1526" spans="1:26" x14ac:dyDescent="0.25">
      <c r="A1526" t="s">
        <v>156</v>
      </c>
      <c r="B1526">
        <v>4</v>
      </c>
      <c r="C1526" t="s">
        <v>1694</v>
      </c>
      <c r="D1526" t="s">
        <v>5070</v>
      </c>
      <c r="E1526">
        <v>0</v>
      </c>
      <c r="F1526">
        <v>0</v>
      </c>
      <c r="G1526">
        <v>0</v>
      </c>
      <c r="H1526">
        <v>0</v>
      </c>
      <c r="I1526">
        <v>0</v>
      </c>
      <c r="J1526">
        <v>0</v>
      </c>
      <c r="K1526">
        <v>0</v>
      </c>
      <c r="L1526">
        <v>0</v>
      </c>
      <c r="M1526">
        <v>0</v>
      </c>
      <c r="N1526">
        <v>0</v>
      </c>
      <c r="O1526">
        <v>0</v>
      </c>
      <c r="P1526">
        <v>0</v>
      </c>
      <c r="Q1526">
        <v>0</v>
      </c>
      <c r="R1526">
        <v>0</v>
      </c>
      <c r="S1526" t="s">
        <v>7</v>
      </c>
      <c r="T1526" t="s">
        <v>7</v>
      </c>
      <c r="U1526" t="s">
        <v>70</v>
      </c>
      <c r="V1526">
        <v>6</v>
      </c>
      <c r="W1526" t="s">
        <v>1690</v>
      </c>
      <c r="X1526">
        <v>0</v>
      </c>
      <c r="Y1526">
        <v>3.3180000000000001</v>
      </c>
      <c r="Z1526">
        <v>3.3180000000000001</v>
      </c>
    </row>
    <row r="1527" spans="1:26" x14ac:dyDescent="0.25">
      <c r="A1527" t="s">
        <v>156</v>
      </c>
      <c r="B1527">
        <v>4</v>
      </c>
      <c r="C1527" t="s">
        <v>1695</v>
      </c>
      <c r="D1527" t="s">
        <v>5070</v>
      </c>
      <c r="E1527">
        <v>34</v>
      </c>
      <c r="F1527">
        <v>39</v>
      </c>
      <c r="G1527">
        <v>35</v>
      </c>
      <c r="H1527">
        <v>32</v>
      </c>
      <c r="I1527">
        <v>41</v>
      </c>
      <c r="J1527">
        <v>36</v>
      </c>
      <c r="K1527">
        <v>0</v>
      </c>
      <c r="L1527">
        <v>0</v>
      </c>
      <c r="M1527">
        <v>0</v>
      </c>
      <c r="N1527">
        <v>0</v>
      </c>
      <c r="O1527">
        <v>0</v>
      </c>
      <c r="P1527">
        <v>0</v>
      </c>
      <c r="Q1527">
        <v>3.6166666666666663</v>
      </c>
      <c r="R1527">
        <v>4.7606906666666662</v>
      </c>
      <c r="S1527" t="s">
        <v>5</v>
      </c>
      <c r="T1527" t="s">
        <v>78</v>
      </c>
      <c r="U1527" t="s">
        <v>70</v>
      </c>
      <c r="V1527">
        <v>5</v>
      </c>
      <c r="W1527" t="s">
        <v>1690</v>
      </c>
      <c r="X1527">
        <v>0.95213813333333319</v>
      </c>
      <c r="Y1527">
        <v>0</v>
      </c>
      <c r="Z1527">
        <v>4.7606906666666662</v>
      </c>
    </row>
    <row r="1528" spans="1:26" x14ac:dyDescent="0.25">
      <c r="A1528" t="s">
        <v>156</v>
      </c>
      <c r="B1528">
        <v>4</v>
      </c>
      <c r="C1528" t="s">
        <v>1696</v>
      </c>
      <c r="D1528" t="s">
        <v>5070</v>
      </c>
      <c r="E1528">
        <v>0</v>
      </c>
      <c r="F1528">
        <v>0</v>
      </c>
      <c r="G1528">
        <v>0</v>
      </c>
      <c r="H1528">
        <v>0</v>
      </c>
      <c r="I1528">
        <v>0</v>
      </c>
      <c r="J1528">
        <v>0</v>
      </c>
      <c r="K1528">
        <v>0</v>
      </c>
      <c r="L1528">
        <v>0</v>
      </c>
      <c r="M1528">
        <v>0</v>
      </c>
      <c r="N1528">
        <v>0</v>
      </c>
      <c r="O1528">
        <v>0</v>
      </c>
      <c r="P1528">
        <v>0</v>
      </c>
      <c r="Q1528">
        <v>0</v>
      </c>
      <c r="R1528">
        <v>0</v>
      </c>
      <c r="S1528" t="s">
        <v>7</v>
      </c>
      <c r="T1528" t="s">
        <v>7</v>
      </c>
      <c r="U1528" t="s">
        <v>70</v>
      </c>
      <c r="V1528">
        <v>6</v>
      </c>
      <c r="W1528" t="s">
        <v>1690</v>
      </c>
      <c r="X1528">
        <v>0</v>
      </c>
      <c r="Y1528">
        <v>3.0510000000000002</v>
      </c>
      <c r="Z1528">
        <v>3.0510000000000002</v>
      </c>
    </row>
    <row r="1529" spans="1:26" x14ac:dyDescent="0.25">
      <c r="A1529" t="s">
        <v>156</v>
      </c>
      <c r="B1529">
        <v>4</v>
      </c>
      <c r="C1529" t="s">
        <v>1697</v>
      </c>
      <c r="D1529" t="s">
        <v>5070</v>
      </c>
      <c r="E1529">
        <v>0</v>
      </c>
      <c r="F1529">
        <v>0</v>
      </c>
      <c r="G1529">
        <v>0</v>
      </c>
      <c r="H1529">
        <v>0</v>
      </c>
      <c r="I1529">
        <v>0</v>
      </c>
      <c r="J1529">
        <v>0</v>
      </c>
      <c r="K1529">
        <v>0</v>
      </c>
      <c r="L1529">
        <v>0</v>
      </c>
      <c r="M1529">
        <v>0</v>
      </c>
      <c r="N1529">
        <v>0</v>
      </c>
      <c r="O1529">
        <v>0</v>
      </c>
      <c r="P1529">
        <v>0</v>
      </c>
      <c r="Q1529">
        <v>0</v>
      </c>
      <c r="R1529">
        <v>0</v>
      </c>
      <c r="S1529" t="s">
        <v>7</v>
      </c>
      <c r="T1529" t="s">
        <v>7</v>
      </c>
      <c r="U1529" t="s">
        <v>70</v>
      </c>
      <c r="V1529">
        <v>6</v>
      </c>
      <c r="W1529" t="s">
        <v>1690</v>
      </c>
      <c r="X1529">
        <v>0</v>
      </c>
      <c r="Y1529">
        <v>2.4700000000000002</v>
      </c>
      <c r="Z1529">
        <v>2.4700000000000002</v>
      </c>
    </row>
    <row r="1530" spans="1:26" x14ac:dyDescent="0.25">
      <c r="A1530" t="s">
        <v>156</v>
      </c>
      <c r="B1530">
        <v>4</v>
      </c>
      <c r="C1530" t="s">
        <v>1698</v>
      </c>
      <c r="D1530" t="s">
        <v>5070</v>
      </c>
      <c r="E1530">
        <v>0</v>
      </c>
      <c r="F1530">
        <v>0</v>
      </c>
      <c r="G1530">
        <v>0</v>
      </c>
      <c r="H1530">
        <v>0</v>
      </c>
      <c r="I1530">
        <v>0</v>
      </c>
      <c r="J1530">
        <v>0</v>
      </c>
      <c r="K1530">
        <v>0</v>
      </c>
      <c r="L1530">
        <v>0</v>
      </c>
      <c r="M1530">
        <v>0</v>
      </c>
      <c r="N1530">
        <v>0</v>
      </c>
      <c r="O1530">
        <v>0</v>
      </c>
      <c r="P1530">
        <v>0</v>
      </c>
      <c r="Q1530">
        <v>0</v>
      </c>
      <c r="R1530">
        <v>0</v>
      </c>
      <c r="S1530" t="s">
        <v>7</v>
      </c>
      <c r="T1530" t="s">
        <v>7</v>
      </c>
      <c r="U1530" t="s">
        <v>70</v>
      </c>
      <c r="V1530">
        <v>6</v>
      </c>
      <c r="W1530" t="s">
        <v>1690</v>
      </c>
      <c r="X1530">
        <v>0</v>
      </c>
      <c r="Y1530">
        <v>2.234</v>
      </c>
      <c r="Z1530">
        <v>2.234</v>
      </c>
    </row>
    <row r="1531" spans="1:26" x14ac:dyDescent="0.25">
      <c r="A1531" t="s">
        <v>156</v>
      </c>
      <c r="B1531">
        <v>4</v>
      </c>
      <c r="C1531" t="s">
        <v>1699</v>
      </c>
      <c r="D1531" t="s">
        <v>5070</v>
      </c>
      <c r="E1531">
        <v>0</v>
      </c>
      <c r="F1531">
        <v>0</v>
      </c>
      <c r="G1531">
        <v>0</v>
      </c>
      <c r="H1531">
        <v>0</v>
      </c>
      <c r="I1531">
        <v>0</v>
      </c>
      <c r="J1531">
        <v>0</v>
      </c>
      <c r="K1531">
        <v>0</v>
      </c>
      <c r="L1531">
        <v>0</v>
      </c>
      <c r="M1531">
        <v>0</v>
      </c>
      <c r="N1531">
        <v>0</v>
      </c>
      <c r="O1531">
        <v>0</v>
      </c>
      <c r="P1531">
        <v>0</v>
      </c>
      <c r="Q1531">
        <v>0</v>
      </c>
      <c r="R1531">
        <v>0</v>
      </c>
      <c r="S1531" t="s">
        <v>7</v>
      </c>
      <c r="T1531" t="s">
        <v>7</v>
      </c>
      <c r="U1531" t="s">
        <v>70</v>
      </c>
      <c r="V1531">
        <v>6</v>
      </c>
      <c r="W1531" t="s">
        <v>1690</v>
      </c>
      <c r="X1531">
        <v>0</v>
      </c>
      <c r="Y1531">
        <v>2.0150000000000001</v>
      </c>
      <c r="Z1531">
        <v>2.0150000000000001</v>
      </c>
    </row>
    <row r="1532" spans="1:26" x14ac:dyDescent="0.25">
      <c r="A1532" t="s">
        <v>156</v>
      </c>
      <c r="B1532">
        <v>4</v>
      </c>
      <c r="C1532" t="s">
        <v>1700</v>
      </c>
      <c r="D1532" t="s">
        <v>5070</v>
      </c>
      <c r="E1532">
        <v>0</v>
      </c>
      <c r="F1532">
        <v>0</v>
      </c>
      <c r="G1532">
        <v>0</v>
      </c>
      <c r="H1532">
        <v>0</v>
      </c>
      <c r="I1532">
        <v>0</v>
      </c>
      <c r="J1532">
        <v>0</v>
      </c>
      <c r="K1532">
        <v>0</v>
      </c>
      <c r="L1532">
        <v>0</v>
      </c>
      <c r="M1532">
        <v>0</v>
      </c>
      <c r="N1532">
        <v>0</v>
      </c>
      <c r="O1532">
        <v>0</v>
      </c>
      <c r="P1532">
        <v>0</v>
      </c>
      <c r="Q1532">
        <v>0</v>
      </c>
      <c r="R1532">
        <v>0</v>
      </c>
      <c r="S1532" t="s">
        <v>7</v>
      </c>
      <c r="T1532" t="s">
        <v>7</v>
      </c>
      <c r="U1532" t="s">
        <v>70</v>
      </c>
      <c r="V1532">
        <v>6</v>
      </c>
      <c r="W1532" t="s">
        <v>1690</v>
      </c>
      <c r="X1532">
        <v>0</v>
      </c>
      <c r="Y1532">
        <v>1.1759999999999999</v>
      </c>
      <c r="Z1532">
        <v>1.1759999999999999</v>
      </c>
    </row>
    <row r="1533" spans="1:26" x14ac:dyDescent="0.25">
      <c r="A1533" t="s">
        <v>156</v>
      </c>
      <c r="B1533">
        <v>4</v>
      </c>
      <c r="C1533" t="s">
        <v>1701</v>
      </c>
      <c r="D1533" t="s">
        <v>5070</v>
      </c>
      <c r="E1533">
        <v>0</v>
      </c>
      <c r="F1533">
        <v>0</v>
      </c>
      <c r="G1533">
        <v>0</v>
      </c>
      <c r="H1533">
        <v>0</v>
      </c>
      <c r="I1533">
        <v>0</v>
      </c>
      <c r="J1533">
        <v>0</v>
      </c>
      <c r="K1533">
        <v>0</v>
      </c>
      <c r="L1533">
        <v>0</v>
      </c>
      <c r="M1533">
        <v>0</v>
      </c>
      <c r="N1533">
        <v>0</v>
      </c>
      <c r="O1533">
        <v>0</v>
      </c>
      <c r="P1533">
        <v>0</v>
      </c>
      <c r="Q1533">
        <v>0</v>
      </c>
      <c r="R1533">
        <v>0</v>
      </c>
      <c r="S1533" t="s">
        <v>3</v>
      </c>
      <c r="T1533" t="s">
        <v>69</v>
      </c>
      <c r="U1533" t="s">
        <v>70</v>
      </c>
      <c r="V1533">
        <v>10</v>
      </c>
      <c r="W1533" t="s">
        <v>1690</v>
      </c>
      <c r="X1533">
        <v>0</v>
      </c>
      <c r="Y1533">
        <v>8.0380000000000003</v>
      </c>
      <c r="Z1533">
        <v>8.0380000000000003</v>
      </c>
    </row>
    <row r="1534" spans="1:26" x14ac:dyDescent="0.25">
      <c r="A1534" t="s">
        <v>156</v>
      </c>
      <c r="B1534">
        <v>4</v>
      </c>
      <c r="C1534" t="s">
        <v>1702</v>
      </c>
      <c r="D1534" t="s">
        <v>5070</v>
      </c>
      <c r="E1534">
        <v>0</v>
      </c>
      <c r="F1534">
        <v>0</v>
      </c>
      <c r="G1534">
        <v>0</v>
      </c>
      <c r="H1534">
        <v>0</v>
      </c>
      <c r="I1534">
        <v>0</v>
      </c>
      <c r="J1534">
        <v>0</v>
      </c>
      <c r="K1534">
        <v>0</v>
      </c>
      <c r="L1534">
        <v>0</v>
      </c>
      <c r="M1534">
        <v>0</v>
      </c>
      <c r="N1534">
        <v>0</v>
      </c>
      <c r="O1534">
        <v>0</v>
      </c>
      <c r="P1534">
        <v>0</v>
      </c>
      <c r="Q1534">
        <v>0</v>
      </c>
      <c r="R1534">
        <v>0</v>
      </c>
      <c r="S1534" t="s">
        <v>3</v>
      </c>
      <c r="T1534" t="s">
        <v>69</v>
      </c>
      <c r="U1534" t="s">
        <v>70</v>
      </c>
      <c r="V1534">
        <v>13</v>
      </c>
      <c r="W1534" t="s">
        <v>1690</v>
      </c>
      <c r="X1534">
        <v>0</v>
      </c>
      <c r="Y1534">
        <v>11.333</v>
      </c>
      <c r="Z1534">
        <v>11.333</v>
      </c>
    </row>
    <row r="1535" spans="1:26" x14ac:dyDescent="0.25">
      <c r="A1535" t="s">
        <v>156</v>
      </c>
      <c r="B1535">
        <v>4</v>
      </c>
      <c r="C1535" t="s">
        <v>1703</v>
      </c>
      <c r="D1535" t="s">
        <v>5070</v>
      </c>
      <c r="E1535">
        <v>0</v>
      </c>
      <c r="F1535">
        <v>0</v>
      </c>
      <c r="G1535">
        <v>0</v>
      </c>
      <c r="H1535">
        <v>0</v>
      </c>
      <c r="I1535">
        <v>0</v>
      </c>
      <c r="J1535">
        <v>0</v>
      </c>
      <c r="K1535">
        <v>0</v>
      </c>
      <c r="L1535">
        <v>0</v>
      </c>
      <c r="M1535">
        <v>0</v>
      </c>
      <c r="N1535">
        <v>0</v>
      </c>
      <c r="O1535">
        <v>0</v>
      </c>
      <c r="P1535">
        <v>0</v>
      </c>
      <c r="Q1535">
        <v>0</v>
      </c>
      <c r="R1535">
        <v>0</v>
      </c>
      <c r="S1535" t="s">
        <v>3</v>
      </c>
      <c r="T1535" t="s">
        <v>69</v>
      </c>
      <c r="U1535" t="s">
        <v>70</v>
      </c>
      <c r="V1535">
        <v>10</v>
      </c>
      <c r="W1535" t="s">
        <v>1690</v>
      </c>
      <c r="X1535">
        <v>0</v>
      </c>
      <c r="Y1535">
        <v>8.7590000000000003</v>
      </c>
      <c r="Z1535">
        <v>8.7590000000000003</v>
      </c>
    </row>
    <row r="1536" spans="1:26" x14ac:dyDescent="0.25">
      <c r="A1536" t="s">
        <v>156</v>
      </c>
      <c r="B1536">
        <v>4</v>
      </c>
      <c r="C1536" t="s">
        <v>1704</v>
      </c>
      <c r="D1536" t="s">
        <v>5070</v>
      </c>
      <c r="E1536">
        <v>0</v>
      </c>
      <c r="F1536">
        <v>0</v>
      </c>
      <c r="G1536">
        <v>0</v>
      </c>
      <c r="H1536">
        <v>0</v>
      </c>
      <c r="I1536">
        <v>0</v>
      </c>
      <c r="J1536">
        <v>0</v>
      </c>
      <c r="K1536">
        <v>0</v>
      </c>
      <c r="L1536">
        <v>0</v>
      </c>
      <c r="M1536">
        <v>0</v>
      </c>
      <c r="N1536">
        <v>0</v>
      </c>
      <c r="O1536">
        <v>0</v>
      </c>
      <c r="P1536">
        <v>0</v>
      </c>
      <c r="Q1536">
        <v>0</v>
      </c>
      <c r="R1536">
        <v>0</v>
      </c>
      <c r="S1536" t="s">
        <v>3</v>
      </c>
      <c r="T1536" t="s">
        <v>69</v>
      </c>
      <c r="U1536" t="s">
        <v>70</v>
      </c>
      <c r="V1536">
        <v>10</v>
      </c>
      <c r="W1536" t="s">
        <v>1690</v>
      </c>
      <c r="X1536">
        <v>0</v>
      </c>
      <c r="Y1536">
        <v>6.5010000000000003</v>
      </c>
      <c r="Z1536">
        <v>6.5010000000000003</v>
      </c>
    </row>
    <row r="1537" spans="1:26" x14ac:dyDescent="0.25">
      <c r="A1537" t="s">
        <v>156</v>
      </c>
      <c r="B1537">
        <v>4</v>
      </c>
      <c r="C1537" t="s">
        <v>1705</v>
      </c>
      <c r="D1537" t="s">
        <v>5070</v>
      </c>
      <c r="E1537">
        <v>0</v>
      </c>
      <c r="F1537">
        <v>0</v>
      </c>
      <c r="G1537">
        <v>0</v>
      </c>
      <c r="H1537">
        <v>0</v>
      </c>
      <c r="I1537">
        <v>0</v>
      </c>
      <c r="J1537">
        <v>0</v>
      </c>
      <c r="K1537">
        <v>0</v>
      </c>
      <c r="L1537">
        <v>0</v>
      </c>
      <c r="M1537">
        <v>0</v>
      </c>
      <c r="N1537">
        <v>0</v>
      </c>
      <c r="O1537">
        <v>0</v>
      </c>
      <c r="P1537">
        <v>0</v>
      </c>
      <c r="Q1537">
        <v>0</v>
      </c>
      <c r="R1537">
        <v>0</v>
      </c>
      <c r="S1537" t="s">
        <v>3</v>
      </c>
      <c r="T1537" t="s">
        <v>69</v>
      </c>
      <c r="U1537" t="s">
        <v>70</v>
      </c>
      <c r="V1537">
        <v>10</v>
      </c>
      <c r="W1537" t="s">
        <v>1690</v>
      </c>
      <c r="X1537">
        <v>0</v>
      </c>
      <c r="Y1537">
        <v>6.0670000000000002</v>
      </c>
      <c r="Z1537">
        <v>6.0670000000000002</v>
      </c>
    </row>
    <row r="1538" spans="1:26" x14ac:dyDescent="0.25">
      <c r="A1538" t="s">
        <v>156</v>
      </c>
      <c r="B1538">
        <v>4</v>
      </c>
      <c r="C1538" t="s">
        <v>1706</v>
      </c>
      <c r="D1538" t="s">
        <v>5070</v>
      </c>
      <c r="E1538">
        <v>58</v>
      </c>
      <c r="F1538">
        <v>33</v>
      </c>
      <c r="G1538">
        <v>37</v>
      </c>
      <c r="H1538">
        <v>58</v>
      </c>
      <c r="I1538">
        <v>34</v>
      </c>
      <c r="J1538">
        <v>37</v>
      </c>
      <c r="K1538">
        <v>0</v>
      </c>
      <c r="L1538">
        <v>0</v>
      </c>
      <c r="M1538">
        <v>0</v>
      </c>
      <c r="N1538">
        <v>0</v>
      </c>
      <c r="O1538">
        <v>0</v>
      </c>
      <c r="P1538">
        <v>0</v>
      </c>
      <c r="Q1538">
        <v>4.2833333333333332</v>
      </c>
      <c r="R1538">
        <v>5.6382373333333327</v>
      </c>
      <c r="S1538" t="s">
        <v>5</v>
      </c>
      <c r="T1538" t="s">
        <v>78</v>
      </c>
      <c r="U1538" t="s">
        <v>70</v>
      </c>
      <c r="V1538">
        <v>5</v>
      </c>
      <c r="W1538" t="s">
        <v>1690</v>
      </c>
      <c r="X1538">
        <v>1.1276474666666665</v>
      </c>
      <c r="Y1538">
        <v>0</v>
      </c>
      <c r="Z1538">
        <v>5.6382373333333327</v>
      </c>
    </row>
    <row r="1539" spans="1:26" x14ac:dyDescent="0.25">
      <c r="A1539" t="s">
        <v>156</v>
      </c>
      <c r="B1539">
        <v>4</v>
      </c>
      <c r="C1539" t="s">
        <v>1707</v>
      </c>
      <c r="D1539" t="s">
        <v>5070</v>
      </c>
      <c r="E1539">
        <v>0</v>
      </c>
      <c r="F1539">
        <v>0</v>
      </c>
      <c r="G1539">
        <v>0</v>
      </c>
      <c r="H1539">
        <v>0</v>
      </c>
      <c r="I1539">
        <v>0</v>
      </c>
      <c r="J1539">
        <v>0</v>
      </c>
      <c r="K1539">
        <v>0</v>
      </c>
      <c r="L1539">
        <v>0</v>
      </c>
      <c r="M1539">
        <v>0</v>
      </c>
      <c r="N1539">
        <v>0</v>
      </c>
      <c r="O1539">
        <v>0</v>
      </c>
      <c r="P1539">
        <v>0</v>
      </c>
      <c r="Q1539">
        <v>0</v>
      </c>
      <c r="R1539">
        <v>0</v>
      </c>
      <c r="S1539" t="s">
        <v>3</v>
      </c>
      <c r="T1539" t="s">
        <v>69</v>
      </c>
      <c r="U1539" t="s">
        <v>70</v>
      </c>
      <c r="V1539">
        <v>12</v>
      </c>
      <c r="W1539" t="s">
        <v>1690</v>
      </c>
      <c r="X1539">
        <v>0</v>
      </c>
      <c r="Y1539">
        <v>7.6070000000000002</v>
      </c>
      <c r="Z1539">
        <v>7.6070000000000002</v>
      </c>
    </row>
    <row r="1540" spans="1:26" x14ac:dyDescent="0.25">
      <c r="A1540" t="s">
        <v>156</v>
      </c>
      <c r="B1540">
        <v>4</v>
      </c>
      <c r="C1540" t="s">
        <v>1708</v>
      </c>
      <c r="D1540" t="s">
        <v>5070</v>
      </c>
      <c r="E1540">
        <v>0</v>
      </c>
      <c r="F1540">
        <v>0</v>
      </c>
      <c r="G1540">
        <v>0</v>
      </c>
      <c r="H1540">
        <v>0</v>
      </c>
      <c r="I1540">
        <v>0</v>
      </c>
      <c r="J1540">
        <v>0</v>
      </c>
      <c r="K1540">
        <v>0</v>
      </c>
      <c r="L1540">
        <v>0</v>
      </c>
      <c r="M1540">
        <v>0</v>
      </c>
      <c r="N1540">
        <v>0</v>
      </c>
      <c r="O1540">
        <v>0</v>
      </c>
      <c r="P1540">
        <v>0</v>
      </c>
      <c r="Q1540">
        <v>0</v>
      </c>
      <c r="R1540">
        <v>0</v>
      </c>
      <c r="S1540" t="s">
        <v>3</v>
      </c>
      <c r="T1540" t="s">
        <v>69</v>
      </c>
      <c r="U1540" t="s">
        <v>70</v>
      </c>
      <c r="V1540">
        <v>10</v>
      </c>
      <c r="W1540" t="s">
        <v>1690</v>
      </c>
      <c r="X1540">
        <v>0</v>
      </c>
      <c r="Y1540">
        <v>2.4289999999999998</v>
      </c>
      <c r="Z1540">
        <v>2.4289999999999998</v>
      </c>
    </row>
    <row r="1541" spans="1:26" x14ac:dyDescent="0.25">
      <c r="A1541" t="s">
        <v>156</v>
      </c>
      <c r="B1541">
        <v>4</v>
      </c>
      <c r="C1541" t="s">
        <v>1709</v>
      </c>
      <c r="D1541" t="s">
        <v>5070</v>
      </c>
      <c r="E1541">
        <v>0</v>
      </c>
      <c r="F1541">
        <v>0</v>
      </c>
      <c r="G1541">
        <v>0</v>
      </c>
      <c r="H1541">
        <v>0</v>
      </c>
      <c r="I1541">
        <v>0</v>
      </c>
      <c r="J1541">
        <v>0</v>
      </c>
      <c r="K1541">
        <v>0</v>
      </c>
      <c r="L1541">
        <v>0</v>
      </c>
      <c r="M1541">
        <v>0</v>
      </c>
      <c r="N1541">
        <v>0</v>
      </c>
      <c r="O1541">
        <v>0</v>
      </c>
      <c r="P1541">
        <v>0</v>
      </c>
      <c r="Q1541">
        <v>0</v>
      </c>
      <c r="R1541">
        <v>0</v>
      </c>
      <c r="S1541" t="s">
        <v>3</v>
      </c>
      <c r="T1541" t="s">
        <v>69</v>
      </c>
      <c r="U1541" t="s">
        <v>70</v>
      </c>
      <c r="V1541">
        <v>10</v>
      </c>
      <c r="W1541" t="s">
        <v>1690</v>
      </c>
      <c r="X1541">
        <v>0</v>
      </c>
      <c r="Y1541">
        <v>1.64</v>
      </c>
      <c r="Z1541">
        <v>1.64</v>
      </c>
    </row>
    <row r="1542" spans="1:26" x14ac:dyDescent="0.25">
      <c r="A1542" t="s">
        <v>156</v>
      </c>
      <c r="B1542">
        <v>4</v>
      </c>
      <c r="C1542" t="s">
        <v>1710</v>
      </c>
      <c r="D1542" t="s">
        <v>5070</v>
      </c>
      <c r="E1542">
        <v>0</v>
      </c>
      <c r="F1542">
        <v>0</v>
      </c>
      <c r="G1542">
        <v>0</v>
      </c>
      <c r="H1542">
        <v>0</v>
      </c>
      <c r="I1542">
        <v>0</v>
      </c>
      <c r="J1542">
        <v>0</v>
      </c>
      <c r="K1542">
        <v>0</v>
      </c>
      <c r="L1542">
        <v>0</v>
      </c>
      <c r="M1542">
        <v>0</v>
      </c>
      <c r="N1542">
        <v>0</v>
      </c>
      <c r="O1542">
        <v>0</v>
      </c>
      <c r="P1542">
        <v>0</v>
      </c>
      <c r="Q1542">
        <v>0</v>
      </c>
      <c r="R1542">
        <v>0</v>
      </c>
      <c r="S1542" t="s">
        <v>3</v>
      </c>
      <c r="T1542" t="s">
        <v>69</v>
      </c>
      <c r="U1542" t="s">
        <v>70</v>
      </c>
      <c r="V1542">
        <v>10</v>
      </c>
      <c r="W1542" t="s">
        <v>1690</v>
      </c>
      <c r="X1542">
        <v>0</v>
      </c>
      <c r="Y1542">
        <v>2.6859999999999999</v>
      </c>
      <c r="Z1542">
        <v>2.6859999999999999</v>
      </c>
    </row>
    <row r="1543" spans="1:26" x14ac:dyDescent="0.25">
      <c r="A1543" t="s">
        <v>156</v>
      </c>
      <c r="B1543">
        <v>4</v>
      </c>
      <c r="C1543" t="s">
        <v>1711</v>
      </c>
      <c r="D1543" t="s">
        <v>5070</v>
      </c>
      <c r="E1543">
        <v>0</v>
      </c>
      <c r="F1543">
        <v>0</v>
      </c>
      <c r="G1543">
        <v>0</v>
      </c>
      <c r="H1543">
        <v>0</v>
      </c>
      <c r="I1543">
        <v>0</v>
      </c>
      <c r="J1543">
        <v>0</v>
      </c>
      <c r="K1543">
        <v>0</v>
      </c>
      <c r="L1543">
        <v>0</v>
      </c>
      <c r="M1543">
        <v>0</v>
      </c>
      <c r="N1543">
        <v>0</v>
      </c>
      <c r="O1543">
        <v>0</v>
      </c>
      <c r="P1543">
        <v>0</v>
      </c>
      <c r="Q1543">
        <v>0</v>
      </c>
      <c r="R1543">
        <v>0</v>
      </c>
      <c r="S1543" t="s">
        <v>3</v>
      </c>
      <c r="T1543" t="s">
        <v>69</v>
      </c>
      <c r="U1543" t="s">
        <v>70</v>
      </c>
      <c r="V1543">
        <v>10</v>
      </c>
      <c r="W1543" t="s">
        <v>1690</v>
      </c>
      <c r="X1543">
        <v>0</v>
      </c>
      <c r="Y1543">
        <v>2.8780000000000001</v>
      </c>
      <c r="Z1543">
        <v>2.8780000000000001</v>
      </c>
    </row>
    <row r="1544" spans="1:26" x14ac:dyDescent="0.25">
      <c r="A1544" t="s">
        <v>156</v>
      </c>
      <c r="B1544">
        <v>4</v>
      </c>
      <c r="C1544" t="s">
        <v>1712</v>
      </c>
      <c r="D1544" t="s">
        <v>5070</v>
      </c>
      <c r="E1544">
        <v>0</v>
      </c>
      <c r="F1544">
        <v>0</v>
      </c>
      <c r="G1544">
        <v>0</v>
      </c>
      <c r="H1544">
        <v>0</v>
      </c>
      <c r="I1544">
        <v>0</v>
      </c>
      <c r="J1544">
        <v>0</v>
      </c>
      <c r="K1544">
        <v>0</v>
      </c>
      <c r="L1544">
        <v>0</v>
      </c>
      <c r="M1544">
        <v>0</v>
      </c>
      <c r="N1544">
        <v>0</v>
      </c>
      <c r="O1544">
        <v>0</v>
      </c>
      <c r="P1544">
        <v>0</v>
      </c>
      <c r="Q1544">
        <v>0</v>
      </c>
      <c r="R1544">
        <v>0</v>
      </c>
      <c r="S1544" t="s">
        <v>3</v>
      </c>
      <c r="T1544" t="s">
        <v>69</v>
      </c>
      <c r="U1544" t="s">
        <v>70</v>
      </c>
      <c r="V1544">
        <v>10</v>
      </c>
      <c r="W1544" t="s">
        <v>1690</v>
      </c>
      <c r="X1544">
        <v>0</v>
      </c>
      <c r="Y1544">
        <v>2.8809999999999998</v>
      </c>
      <c r="Z1544">
        <v>2.8809999999999998</v>
      </c>
    </row>
    <row r="1545" spans="1:26" x14ac:dyDescent="0.25">
      <c r="A1545" t="s">
        <v>156</v>
      </c>
      <c r="B1545">
        <v>4</v>
      </c>
      <c r="C1545" t="s">
        <v>1713</v>
      </c>
      <c r="D1545" t="s">
        <v>5070</v>
      </c>
      <c r="E1545">
        <v>0</v>
      </c>
      <c r="F1545">
        <v>0</v>
      </c>
      <c r="G1545">
        <v>0</v>
      </c>
      <c r="H1545">
        <v>0</v>
      </c>
      <c r="I1545">
        <v>0</v>
      </c>
      <c r="J1545">
        <v>0</v>
      </c>
      <c r="K1545">
        <v>0</v>
      </c>
      <c r="L1545">
        <v>0</v>
      </c>
      <c r="M1545">
        <v>0</v>
      </c>
      <c r="N1545">
        <v>0</v>
      </c>
      <c r="O1545">
        <v>0</v>
      </c>
      <c r="P1545">
        <v>0</v>
      </c>
      <c r="Q1545">
        <v>0</v>
      </c>
      <c r="R1545">
        <v>0</v>
      </c>
      <c r="S1545" t="s">
        <v>3</v>
      </c>
      <c r="T1545" t="s">
        <v>69</v>
      </c>
      <c r="U1545" t="s">
        <v>70</v>
      </c>
      <c r="V1545">
        <v>10</v>
      </c>
      <c r="W1545" t="s">
        <v>1690</v>
      </c>
      <c r="X1545">
        <v>0</v>
      </c>
      <c r="Y1545">
        <v>7.6139999999999999</v>
      </c>
      <c r="Z1545">
        <v>7.6139999999999999</v>
      </c>
    </row>
    <row r="1546" spans="1:26" x14ac:dyDescent="0.25">
      <c r="A1546" t="s">
        <v>156</v>
      </c>
      <c r="B1546">
        <v>4</v>
      </c>
      <c r="C1546" t="s">
        <v>1714</v>
      </c>
      <c r="D1546" t="s">
        <v>5070</v>
      </c>
      <c r="E1546">
        <v>0</v>
      </c>
      <c r="F1546">
        <v>0</v>
      </c>
      <c r="G1546">
        <v>0</v>
      </c>
      <c r="H1546">
        <v>0</v>
      </c>
      <c r="I1546">
        <v>0</v>
      </c>
      <c r="J1546">
        <v>0</v>
      </c>
      <c r="K1546">
        <v>0</v>
      </c>
      <c r="L1546">
        <v>0</v>
      </c>
      <c r="M1546">
        <v>0</v>
      </c>
      <c r="N1546">
        <v>0</v>
      </c>
      <c r="O1546">
        <v>0</v>
      </c>
      <c r="P1546">
        <v>0</v>
      </c>
      <c r="Q1546">
        <v>0</v>
      </c>
      <c r="R1546">
        <v>0</v>
      </c>
      <c r="S1546" t="s">
        <v>3</v>
      </c>
      <c r="T1546" t="s">
        <v>69</v>
      </c>
      <c r="U1546" t="s">
        <v>70</v>
      </c>
      <c r="V1546">
        <v>10</v>
      </c>
      <c r="W1546" t="s">
        <v>1690</v>
      </c>
      <c r="X1546">
        <v>0</v>
      </c>
      <c r="Y1546">
        <v>8.8490000000000002</v>
      </c>
      <c r="Z1546">
        <v>8.8490000000000002</v>
      </c>
    </row>
    <row r="1547" spans="1:26" x14ac:dyDescent="0.25">
      <c r="A1547" t="s">
        <v>156</v>
      </c>
      <c r="B1547">
        <v>4</v>
      </c>
      <c r="C1547" t="s">
        <v>1715</v>
      </c>
      <c r="D1547" t="s">
        <v>5070</v>
      </c>
      <c r="E1547">
        <v>0</v>
      </c>
      <c r="F1547">
        <v>0</v>
      </c>
      <c r="G1547">
        <v>0</v>
      </c>
      <c r="H1547">
        <v>0</v>
      </c>
      <c r="I1547">
        <v>0</v>
      </c>
      <c r="J1547">
        <v>0</v>
      </c>
      <c r="K1547">
        <v>0</v>
      </c>
      <c r="L1547">
        <v>0</v>
      </c>
      <c r="M1547">
        <v>0</v>
      </c>
      <c r="N1547">
        <v>0</v>
      </c>
      <c r="O1547">
        <v>0</v>
      </c>
      <c r="P1547">
        <v>0</v>
      </c>
      <c r="Q1547">
        <v>0</v>
      </c>
      <c r="R1547">
        <v>0</v>
      </c>
      <c r="S1547" t="s">
        <v>3</v>
      </c>
      <c r="T1547" t="s">
        <v>69</v>
      </c>
      <c r="U1547" t="s">
        <v>70</v>
      </c>
      <c r="V1547">
        <v>10</v>
      </c>
      <c r="W1547" t="s">
        <v>1690</v>
      </c>
      <c r="X1547">
        <v>0</v>
      </c>
      <c r="Y1547">
        <v>5.4859999999999998</v>
      </c>
      <c r="Z1547">
        <v>5.4859999999999998</v>
      </c>
    </row>
    <row r="1548" spans="1:26" x14ac:dyDescent="0.25">
      <c r="A1548" t="s">
        <v>156</v>
      </c>
      <c r="B1548">
        <v>4</v>
      </c>
      <c r="C1548" t="s">
        <v>1716</v>
      </c>
      <c r="D1548" t="s">
        <v>5070</v>
      </c>
      <c r="E1548">
        <v>0</v>
      </c>
      <c r="F1548">
        <v>0</v>
      </c>
      <c r="G1548">
        <v>0</v>
      </c>
      <c r="H1548">
        <v>0</v>
      </c>
      <c r="I1548">
        <v>0</v>
      </c>
      <c r="J1548">
        <v>0</v>
      </c>
      <c r="K1548">
        <v>0</v>
      </c>
      <c r="L1548">
        <v>0</v>
      </c>
      <c r="M1548">
        <v>0</v>
      </c>
      <c r="N1548">
        <v>0</v>
      </c>
      <c r="O1548">
        <v>0</v>
      </c>
      <c r="P1548">
        <v>0</v>
      </c>
      <c r="Q1548">
        <v>0</v>
      </c>
      <c r="R1548">
        <v>0</v>
      </c>
      <c r="S1548" t="s">
        <v>3</v>
      </c>
      <c r="T1548" t="s">
        <v>69</v>
      </c>
      <c r="U1548" t="s">
        <v>70</v>
      </c>
      <c r="V1548">
        <v>10</v>
      </c>
      <c r="W1548" t="s">
        <v>1690</v>
      </c>
      <c r="X1548">
        <v>0</v>
      </c>
      <c r="Y1548">
        <v>11.132999999999999</v>
      </c>
      <c r="Z1548">
        <v>11.132999999999999</v>
      </c>
    </row>
    <row r="1549" spans="1:26" x14ac:dyDescent="0.25">
      <c r="A1549" t="s">
        <v>156</v>
      </c>
      <c r="B1549">
        <v>4</v>
      </c>
      <c r="C1549" t="s">
        <v>1717</v>
      </c>
      <c r="D1549" t="s">
        <v>5070</v>
      </c>
      <c r="E1549">
        <v>43</v>
      </c>
      <c r="F1549">
        <v>40</v>
      </c>
      <c r="G1549">
        <v>41</v>
      </c>
      <c r="H1549">
        <v>43</v>
      </c>
      <c r="I1549">
        <v>40</v>
      </c>
      <c r="J1549">
        <v>41</v>
      </c>
      <c r="K1549">
        <v>0</v>
      </c>
      <c r="L1549">
        <v>0</v>
      </c>
      <c r="M1549">
        <v>0</v>
      </c>
      <c r="N1549">
        <v>0</v>
      </c>
      <c r="O1549">
        <v>0</v>
      </c>
      <c r="P1549">
        <v>0</v>
      </c>
      <c r="Q1549">
        <v>4.1333333333333337</v>
      </c>
      <c r="R1549">
        <v>5.4407893333333339</v>
      </c>
      <c r="S1549" t="s">
        <v>5</v>
      </c>
      <c r="T1549" t="s">
        <v>78</v>
      </c>
      <c r="U1549" t="s">
        <v>70</v>
      </c>
      <c r="V1549">
        <v>5</v>
      </c>
      <c r="W1549" t="s">
        <v>1690</v>
      </c>
      <c r="X1549">
        <v>1.0881578666666667</v>
      </c>
      <c r="Y1549">
        <v>0</v>
      </c>
      <c r="Z1549">
        <v>5.4407893333333339</v>
      </c>
    </row>
    <row r="1550" spans="1:26" x14ac:dyDescent="0.25">
      <c r="A1550" t="s">
        <v>156</v>
      </c>
      <c r="B1550">
        <v>4</v>
      </c>
      <c r="C1550" t="s">
        <v>1718</v>
      </c>
      <c r="D1550" t="s">
        <v>5070</v>
      </c>
      <c r="E1550">
        <v>0</v>
      </c>
      <c r="F1550">
        <v>0</v>
      </c>
      <c r="G1550">
        <v>0</v>
      </c>
      <c r="H1550">
        <v>0</v>
      </c>
      <c r="I1550">
        <v>0</v>
      </c>
      <c r="J1550">
        <v>0</v>
      </c>
      <c r="K1550">
        <v>0</v>
      </c>
      <c r="L1550">
        <v>0</v>
      </c>
      <c r="M1550">
        <v>0</v>
      </c>
      <c r="N1550">
        <v>0</v>
      </c>
      <c r="O1550">
        <v>0</v>
      </c>
      <c r="P1550">
        <v>0</v>
      </c>
      <c r="Q1550">
        <v>0</v>
      </c>
      <c r="R1550">
        <v>0</v>
      </c>
      <c r="S1550" t="s">
        <v>3</v>
      </c>
      <c r="T1550" t="s">
        <v>69</v>
      </c>
      <c r="U1550" t="s">
        <v>70</v>
      </c>
      <c r="V1550">
        <v>10</v>
      </c>
      <c r="W1550" t="s">
        <v>1690</v>
      </c>
      <c r="X1550">
        <v>0</v>
      </c>
      <c r="Y1550">
        <v>1.3220000000000001</v>
      </c>
      <c r="Z1550">
        <v>1.3220000000000001</v>
      </c>
    </row>
    <row r="1551" spans="1:26" x14ac:dyDescent="0.25">
      <c r="A1551" t="s">
        <v>156</v>
      </c>
      <c r="B1551">
        <v>4</v>
      </c>
      <c r="C1551" t="s">
        <v>1719</v>
      </c>
      <c r="D1551" t="s">
        <v>5070</v>
      </c>
      <c r="E1551">
        <v>0</v>
      </c>
      <c r="F1551">
        <v>0</v>
      </c>
      <c r="G1551">
        <v>0</v>
      </c>
      <c r="H1551">
        <v>0</v>
      </c>
      <c r="I1551">
        <v>0</v>
      </c>
      <c r="J1551">
        <v>0</v>
      </c>
      <c r="K1551">
        <v>0</v>
      </c>
      <c r="L1551">
        <v>0</v>
      </c>
      <c r="M1551">
        <v>0</v>
      </c>
      <c r="N1551">
        <v>0</v>
      </c>
      <c r="O1551">
        <v>0</v>
      </c>
      <c r="P1551">
        <v>0</v>
      </c>
      <c r="Q1551">
        <v>0</v>
      </c>
      <c r="R1551">
        <v>0</v>
      </c>
      <c r="S1551" t="s">
        <v>3</v>
      </c>
      <c r="T1551" t="s">
        <v>69</v>
      </c>
      <c r="U1551" t="s">
        <v>70</v>
      </c>
      <c r="V1551">
        <v>10</v>
      </c>
      <c r="W1551" t="s">
        <v>1690</v>
      </c>
      <c r="X1551">
        <v>0</v>
      </c>
      <c r="Y1551">
        <v>1.0920000000000001</v>
      </c>
      <c r="Z1551">
        <v>1.0920000000000001</v>
      </c>
    </row>
    <row r="1552" spans="1:26" x14ac:dyDescent="0.25">
      <c r="A1552" t="s">
        <v>156</v>
      </c>
      <c r="B1552">
        <v>4</v>
      </c>
      <c r="C1552" t="s">
        <v>1720</v>
      </c>
      <c r="D1552" t="s">
        <v>5070</v>
      </c>
      <c r="E1552">
        <v>0</v>
      </c>
      <c r="F1552">
        <v>0</v>
      </c>
      <c r="G1552">
        <v>0</v>
      </c>
      <c r="H1552">
        <v>0</v>
      </c>
      <c r="I1552">
        <v>0</v>
      </c>
      <c r="J1552">
        <v>0</v>
      </c>
      <c r="K1552">
        <v>0</v>
      </c>
      <c r="L1552">
        <v>0</v>
      </c>
      <c r="M1552">
        <v>0</v>
      </c>
      <c r="N1552">
        <v>0</v>
      </c>
      <c r="O1552">
        <v>0</v>
      </c>
      <c r="P1552">
        <v>0</v>
      </c>
      <c r="Q1552">
        <v>0</v>
      </c>
      <c r="R1552">
        <v>0</v>
      </c>
      <c r="S1552" t="s">
        <v>3</v>
      </c>
      <c r="T1552" t="s">
        <v>69</v>
      </c>
      <c r="U1552" t="s">
        <v>70</v>
      </c>
      <c r="V1552">
        <v>10</v>
      </c>
      <c r="W1552" t="s">
        <v>1690</v>
      </c>
      <c r="X1552">
        <v>0</v>
      </c>
      <c r="Y1552">
        <v>2.855</v>
      </c>
      <c r="Z1552">
        <v>2.855</v>
      </c>
    </row>
    <row r="1553" spans="1:26" x14ac:dyDescent="0.25">
      <c r="A1553" t="s">
        <v>156</v>
      </c>
      <c r="B1553">
        <v>4</v>
      </c>
      <c r="C1553" t="s">
        <v>1721</v>
      </c>
      <c r="D1553" t="s">
        <v>5070</v>
      </c>
      <c r="E1553">
        <v>0</v>
      </c>
      <c r="F1553">
        <v>0</v>
      </c>
      <c r="G1553">
        <v>0</v>
      </c>
      <c r="H1553">
        <v>0</v>
      </c>
      <c r="I1553">
        <v>0</v>
      </c>
      <c r="J1553">
        <v>0</v>
      </c>
      <c r="K1553">
        <v>0</v>
      </c>
      <c r="L1553">
        <v>0</v>
      </c>
      <c r="M1553">
        <v>0</v>
      </c>
      <c r="N1553">
        <v>0</v>
      </c>
      <c r="O1553">
        <v>0</v>
      </c>
      <c r="P1553">
        <v>0</v>
      </c>
      <c r="Q1553">
        <v>0</v>
      </c>
      <c r="R1553">
        <v>0</v>
      </c>
      <c r="S1553" t="s">
        <v>3</v>
      </c>
      <c r="T1553" t="s">
        <v>69</v>
      </c>
      <c r="U1553" t="s">
        <v>70</v>
      </c>
      <c r="V1553">
        <v>10</v>
      </c>
      <c r="W1553" t="s">
        <v>1690</v>
      </c>
      <c r="X1553">
        <v>0</v>
      </c>
      <c r="Y1553">
        <v>8.3130000000000006</v>
      </c>
      <c r="Z1553">
        <v>8.3130000000000006</v>
      </c>
    </row>
    <row r="1554" spans="1:26" x14ac:dyDescent="0.25">
      <c r="A1554" t="s">
        <v>156</v>
      </c>
      <c r="B1554">
        <v>4</v>
      </c>
      <c r="C1554" t="s">
        <v>1722</v>
      </c>
      <c r="D1554" t="s">
        <v>5070</v>
      </c>
      <c r="E1554">
        <v>0</v>
      </c>
      <c r="F1554">
        <v>0</v>
      </c>
      <c r="G1554">
        <v>0</v>
      </c>
      <c r="H1554">
        <v>0</v>
      </c>
      <c r="I1554">
        <v>0</v>
      </c>
      <c r="J1554">
        <v>0</v>
      </c>
      <c r="K1554">
        <v>0</v>
      </c>
      <c r="L1554">
        <v>0</v>
      </c>
      <c r="M1554">
        <v>0</v>
      </c>
      <c r="N1554">
        <v>0</v>
      </c>
      <c r="O1554">
        <v>0</v>
      </c>
      <c r="P1554">
        <v>0</v>
      </c>
      <c r="Q1554">
        <v>0</v>
      </c>
      <c r="R1554">
        <v>0</v>
      </c>
      <c r="S1554" t="s">
        <v>3</v>
      </c>
      <c r="T1554" t="s">
        <v>69</v>
      </c>
      <c r="U1554" t="s">
        <v>70</v>
      </c>
      <c r="V1554">
        <v>10</v>
      </c>
      <c r="W1554" t="s">
        <v>1690</v>
      </c>
      <c r="X1554">
        <v>0</v>
      </c>
      <c r="Y1554">
        <v>8.1620000000000008</v>
      </c>
      <c r="Z1554">
        <v>8.1620000000000008</v>
      </c>
    </row>
    <row r="1555" spans="1:26" x14ac:dyDescent="0.25">
      <c r="A1555" t="s">
        <v>156</v>
      </c>
      <c r="B1555">
        <v>4</v>
      </c>
      <c r="C1555" t="s">
        <v>1723</v>
      </c>
      <c r="D1555" t="s">
        <v>5070</v>
      </c>
      <c r="E1555">
        <v>0</v>
      </c>
      <c r="F1555">
        <v>0</v>
      </c>
      <c r="G1555">
        <v>0</v>
      </c>
      <c r="H1555">
        <v>0</v>
      </c>
      <c r="I1555">
        <v>0</v>
      </c>
      <c r="J1555">
        <v>0</v>
      </c>
      <c r="K1555">
        <v>0</v>
      </c>
      <c r="L1555">
        <v>0</v>
      </c>
      <c r="M1555">
        <v>0</v>
      </c>
      <c r="N1555">
        <v>0</v>
      </c>
      <c r="O1555">
        <v>0</v>
      </c>
      <c r="P1555">
        <v>0</v>
      </c>
      <c r="Q1555">
        <v>0</v>
      </c>
      <c r="R1555">
        <v>0</v>
      </c>
      <c r="S1555" t="s">
        <v>7</v>
      </c>
      <c r="T1555" t="s">
        <v>7</v>
      </c>
      <c r="U1555" t="s">
        <v>100</v>
      </c>
      <c r="V1555">
        <v>9</v>
      </c>
      <c r="W1555" t="s">
        <v>1690</v>
      </c>
      <c r="X1555">
        <v>0</v>
      </c>
      <c r="Y1555">
        <v>0</v>
      </c>
      <c r="Z1555">
        <v>0</v>
      </c>
    </row>
    <row r="1556" spans="1:26" x14ac:dyDescent="0.25">
      <c r="A1556" t="s">
        <v>156</v>
      </c>
      <c r="B1556">
        <v>4</v>
      </c>
      <c r="C1556" t="s">
        <v>1725</v>
      </c>
      <c r="D1556" t="s">
        <v>5070</v>
      </c>
      <c r="E1556">
        <v>0</v>
      </c>
      <c r="F1556">
        <v>0</v>
      </c>
      <c r="G1556">
        <v>0</v>
      </c>
      <c r="H1556">
        <v>0</v>
      </c>
      <c r="I1556">
        <v>0</v>
      </c>
      <c r="J1556">
        <v>0</v>
      </c>
      <c r="K1556">
        <v>0</v>
      </c>
      <c r="L1556">
        <v>0</v>
      </c>
      <c r="M1556">
        <v>0</v>
      </c>
      <c r="N1556">
        <v>0</v>
      </c>
      <c r="O1556">
        <v>0</v>
      </c>
      <c r="P1556">
        <v>0</v>
      </c>
      <c r="Q1556">
        <v>0</v>
      </c>
      <c r="R1556">
        <v>0</v>
      </c>
      <c r="S1556" t="s">
        <v>7</v>
      </c>
      <c r="T1556" t="s">
        <v>7</v>
      </c>
      <c r="U1556" t="s">
        <v>100</v>
      </c>
      <c r="V1556">
        <v>9</v>
      </c>
      <c r="W1556" t="s">
        <v>1690</v>
      </c>
      <c r="X1556">
        <v>0</v>
      </c>
      <c r="Y1556">
        <v>0</v>
      </c>
      <c r="Z1556">
        <v>0</v>
      </c>
    </row>
    <row r="1557" spans="1:26" x14ac:dyDescent="0.25">
      <c r="A1557" t="s">
        <v>156</v>
      </c>
      <c r="B1557">
        <v>4</v>
      </c>
      <c r="C1557" t="s">
        <v>1726</v>
      </c>
      <c r="D1557" t="s">
        <v>5070</v>
      </c>
      <c r="E1557">
        <v>0</v>
      </c>
      <c r="F1557">
        <v>0</v>
      </c>
      <c r="G1557">
        <v>0</v>
      </c>
      <c r="H1557">
        <v>0</v>
      </c>
      <c r="I1557">
        <v>0</v>
      </c>
      <c r="J1557">
        <v>0</v>
      </c>
      <c r="K1557">
        <v>0</v>
      </c>
      <c r="L1557">
        <v>0</v>
      </c>
      <c r="M1557">
        <v>0</v>
      </c>
      <c r="N1557">
        <v>0</v>
      </c>
      <c r="O1557">
        <v>0</v>
      </c>
      <c r="P1557">
        <v>0</v>
      </c>
      <c r="Q1557">
        <v>0</v>
      </c>
      <c r="R1557">
        <v>0</v>
      </c>
      <c r="S1557" t="s">
        <v>7</v>
      </c>
      <c r="T1557" t="s">
        <v>7</v>
      </c>
      <c r="U1557" t="s">
        <v>100</v>
      </c>
      <c r="V1557">
        <v>9</v>
      </c>
      <c r="W1557" t="s">
        <v>1690</v>
      </c>
      <c r="X1557">
        <v>0</v>
      </c>
      <c r="Y1557">
        <v>0</v>
      </c>
      <c r="Z1557">
        <v>0</v>
      </c>
    </row>
    <row r="1558" spans="1:26" x14ac:dyDescent="0.25">
      <c r="A1558" t="s">
        <v>156</v>
      </c>
      <c r="B1558">
        <v>4</v>
      </c>
      <c r="C1558" t="s">
        <v>1727</v>
      </c>
      <c r="D1558" t="s">
        <v>5070</v>
      </c>
      <c r="E1558">
        <v>0</v>
      </c>
      <c r="F1558">
        <v>0</v>
      </c>
      <c r="G1558">
        <v>0</v>
      </c>
      <c r="H1558">
        <v>0</v>
      </c>
      <c r="I1558">
        <v>0</v>
      </c>
      <c r="J1558">
        <v>0</v>
      </c>
      <c r="K1558">
        <v>0</v>
      </c>
      <c r="L1558">
        <v>0</v>
      </c>
      <c r="M1558">
        <v>0</v>
      </c>
      <c r="N1558">
        <v>0</v>
      </c>
      <c r="O1558">
        <v>0</v>
      </c>
      <c r="P1558">
        <v>0</v>
      </c>
      <c r="Q1558">
        <v>0</v>
      </c>
      <c r="R1558">
        <v>0</v>
      </c>
      <c r="S1558" t="s">
        <v>7</v>
      </c>
      <c r="T1558" t="s">
        <v>7</v>
      </c>
      <c r="U1558" t="s">
        <v>100</v>
      </c>
      <c r="V1558">
        <v>9</v>
      </c>
      <c r="W1558" t="s">
        <v>1690</v>
      </c>
      <c r="X1558">
        <v>0</v>
      </c>
      <c r="Y1558">
        <v>0</v>
      </c>
      <c r="Z1558">
        <v>0</v>
      </c>
    </row>
    <row r="1559" spans="1:26" x14ac:dyDescent="0.25">
      <c r="A1559" t="s">
        <v>156</v>
      </c>
      <c r="B1559">
        <v>4</v>
      </c>
      <c r="C1559" t="s">
        <v>1728</v>
      </c>
      <c r="D1559" t="s">
        <v>5070</v>
      </c>
      <c r="E1559">
        <v>0</v>
      </c>
      <c r="F1559">
        <v>0</v>
      </c>
      <c r="G1559">
        <v>0</v>
      </c>
      <c r="H1559">
        <v>0</v>
      </c>
      <c r="I1559">
        <v>0</v>
      </c>
      <c r="J1559">
        <v>0</v>
      </c>
      <c r="K1559">
        <v>0</v>
      </c>
      <c r="L1559">
        <v>0</v>
      </c>
      <c r="M1559">
        <v>0</v>
      </c>
      <c r="N1559">
        <v>0</v>
      </c>
      <c r="O1559">
        <v>0</v>
      </c>
      <c r="P1559">
        <v>0</v>
      </c>
      <c r="Q1559">
        <v>0</v>
      </c>
      <c r="R1559">
        <v>0</v>
      </c>
      <c r="S1559" t="s">
        <v>7</v>
      </c>
      <c r="T1559" t="s">
        <v>7</v>
      </c>
      <c r="U1559" t="s">
        <v>100</v>
      </c>
      <c r="V1559">
        <v>9</v>
      </c>
      <c r="W1559" t="s">
        <v>1690</v>
      </c>
      <c r="X1559">
        <v>0</v>
      </c>
      <c r="Y1559">
        <v>0</v>
      </c>
      <c r="Z1559">
        <v>0</v>
      </c>
    </row>
    <row r="1560" spans="1:26" x14ac:dyDescent="0.25">
      <c r="A1560" t="s">
        <v>156</v>
      </c>
      <c r="B1560">
        <v>4</v>
      </c>
      <c r="C1560" t="s">
        <v>1730</v>
      </c>
      <c r="D1560" t="s">
        <v>5070</v>
      </c>
      <c r="E1560">
        <v>0</v>
      </c>
      <c r="F1560">
        <v>0</v>
      </c>
      <c r="G1560">
        <v>0</v>
      </c>
      <c r="H1560">
        <v>0</v>
      </c>
      <c r="I1560">
        <v>0</v>
      </c>
      <c r="J1560">
        <v>0</v>
      </c>
      <c r="K1560">
        <v>0</v>
      </c>
      <c r="L1560">
        <v>0</v>
      </c>
      <c r="M1560">
        <v>0</v>
      </c>
      <c r="N1560">
        <v>0</v>
      </c>
      <c r="O1560">
        <v>0</v>
      </c>
      <c r="P1560">
        <v>0</v>
      </c>
      <c r="Q1560">
        <v>0</v>
      </c>
      <c r="R1560">
        <v>0</v>
      </c>
      <c r="S1560" t="s">
        <v>5</v>
      </c>
      <c r="T1560" t="s">
        <v>78</v>
      </c>
      <c r="U1560" t="s">
        <v>100</v>
      </c>
      <c r="V1560">
        <v>5</v>
      </c>
      <c r="W1560" t="s">
        <v>1690</v>
      </c>
      <c r="X1560">
        <v>0</v>
      </c>
      <c r="Y1560">
        <v>0</v>
      </c>
      <c r="Z1560">
        <v>0</v>
      </c>
    </row>
    <row r="1561" spans="1:26" x14ac:dyDescent="0.25">
      <c r="A1561" t="s">
        <v>156</v>
      </c>
      <c r="B1561">
        <v>4</v>
      </c>
      <c r="C1561" t="s">
        <v>1731</v>
      </c>
      <c r="D1561" t="s">
        <v>5070</v>
      </c>
      <c r="E1561">
        <v>0</v>
      </c>
      <c r="F1561">
        <v>0</v>
      </c>
      <c r="G1561">
        <v>0</v>
      </c>
      <c r="H1561">
        <v>0</v>
      </c>
      <c r="I1561">
        <v>0</v>
      </c>
      <c r="J1561">
        <v>0</v>
      </c>
      <c r="K1561">
        <v>0</v>
      </c>
      <c r="L1561">
        <v>0</v>
      </c>
      <c r="M1561">
        <v>0</v>
      </c>
      <c r="N1561">
        <v>0</v>
      </c>
      <c r="O1561">
        <v>0</v>
      </c>
      <c r="P1561">
        <v>0</v>
      </c>
      <c r="Q1561">
        <v>0</v>
      </c>
      <c r="R1561">
        <v>0</v>
      </c>
      <c r="S1561" t="s">
        <v>7</v>
      </c>
      <c r="T1561" t="s">
        <v>7</v>
      </c>
      <c r="U1561" t="s">
        <v>100</v>
      </c>
      <c r="V1561">
        <v>9</v>
      </c>
      <c r="W1561" t="s">
        <v>1690</v>
      </c>
      <c r="X1561">
        <v>0</v>
      </c>
      <c r="Y1561">
        <v>0</v>
      </c>
      <c r="Z1561">
        <v>0</v>
      </c>
    </row>
    <row r="1562" spans="1:26" x14ac:dyDescent="0.25">
      <c r="A1562" t="s">
        <v>156</v>
      </c>
      <c r="B1562">
        <v>4</v>
      </c>
      <c r="C1562" t="s">
        <v>1732</v>
      </c>
      <c r="D1562" t="s">
        <v>5070</v>
      </c>
      <c r="E1562">
        <v>0</v>
      </c>
      <c r="F1562">
        <v>0</v>
      </c>
      <c r="G1562">
        <v>0</v>
      </c>
      <c r="H1562">
        <v>0</v>
      </c>
      <c r="I1562">
        <v>0</v>
      </c>
      <c r="J1562">
        <v>0</v>
      </c>
      <c r="K1562">
        <v>0</v>
      </c>
      <c r="L1562">
        <v>0</v>
      </c>
      <c r="M1562">
        <v>0</v>
      </c>
      <c r="N1562">
        <v>0</v>
      </c>
      <c r="O1562">
        <v>0</v>
      </c>
      <c r="P1562">
        <v>0</v>
      </c>
      <c r="Q1562">
        <v>0</v>
      </c>
      <c r="R1562">
        <v>0</v>
      </c>
      <c r="S1562" t="s">
        <v>7</v>
      </c>
      <c r="T1562" t="s">
        <v>7</v>
      </c>
      <c r="U1562" t="s">
        <v>100</v>
      </c>
      <c r="V1562">
        <v>9</v>
      </c>
      <c r="W1562" t="s">
        <v>1690</v>
      </c>
      <c r="X1562">
        <v>0</v>
      </c>
      <c r="Y1562">
        <v>0</v>
      </c>
      <c r="Z1562">
        <v>0</v>
      </c>
    </row>
    <row r="1563" spans="1:26" x14ac:dyDescent="0.25">
      <c r="A1563" t="s">
        <v>156</v>
      </c>
      <c r="B1563">
        <v>4</v>
      </c>
      <c r="C1563" t="s">
        <v>1733</v>
      </c>
      <c r="D1563" t="s">
        <v>5070</v>
      </c>
      <c r="E1563">
        <v>0</v>
      </c>
      <c r="F1563">
        <v>0</v>
      </c>
      <c r="G1563">
        <v>0</v>
      </c>
      <c r="H1563">
        <v>0</v>
      </c>
      <c r="I1563">
        <v>0</v>
      </c>
      <c r="J1563">
        <v>0</v>
      </c>
      <c r="K1563">
        <v>0</v>
      </c>
      <c r="L1563">
        <v>0</v>
      </c>
      <c r="M1563">
        <v>0</v>
      </c>
      <c r="N1563">
        <v>0</v>
      </c>
      <c r="O1563">
        <v>0</v>
      </c>
      <c r="P1563">
        <v>0</v>
      </c>
      <c r="Q1563">
        <v>0</v>
      </c>
      <c r="R1563">
        <v>0</v>
      </c>
      <c r="S1563" t="s">
        <v>7</v>
      </c>
      <c r="T1563" t="s">
        <v>7</v>
      </c>
      <c r="U1563" t="s">
        <v>100</v>
      </c>
      <c r="V1563">
        <v>9</v>
      </c>
      <c r="W1563" t="s">
        <v>1690</v>
      </c>
      <c r="X1563">
        <v>0</v>
      </c>
      <c r="Y1563">
        <v>0</v>
      </c>
      <c r="Z1563">
        <v>0</v>
      </c>
    </row>
    <row r="1564" spans="1:26" x14ac:dyDescent="0.25">
      <c r="A1564" t="s">
        <v>156</v>
      </c>
      <c r="B1564">
        <v>4</v>
      </c>
      <c r="C1564" t="s">
        <v>1734</v>
      </c>
      <c r="D1564" t="s">
        <v>5070</v>
      </c>
      <c r="E1564">
        <v>0</v>
      </c>
      <c r="F1564">
        <v>0</v>
      </c>
      <c r="G1564">
        <v>0</v>
      </c>
      <c r="H1564">
        <v>0</v>
      </c>
      <c r="I1564">
        <v>0</v>
      </c>
      <c r="J1564">
        <v>0</v>
      </c>
      <c r="K1564">
        <v>0</v>
      </c>
      <c r="L1564">
        <v>0</v>
      </c>
      <c r="M1564">
        <v>0</v>
      </c>
      <c r="N1564">
        <v>0</v>
      </c>
      <c r="O1564">
        <v>0</v>
      </c>
      <c r="P1564">
        <v>0</v>
      </c>
      <c r="Q1564">
        <v>0</v>
      </c>
      <c r="R1564">
        <v>0</v>
      </c>
      <c r="S1564" t="s">
        <v>7</v>
      </c>
      <c r="T1564" t="s">
        <v>7</v>
      </c>
      <c r="U1564" t="s">
        <v>100</v>
      </c>
      <c r="V1564">
        <v>9</v>
      </c>
      <c r="W1564" t="s">
        <v>1690</v>
      </c>
      <c r="X1564">
        <v>0</v>
      </c>
      <c r="Y1564">
        <v>0</v>
      </c>
      <c r="Z1564">
        <v>0</v>
      </c>
    </row>
    <row r="1565" spans="1:26" x14ac:dyDescent="0.25">
      <c r="A1565" t="s">
        <v>156</v>
      </c>
      <c r="B1565">
        <v>4</v>
      </c>
      <c r="C1565" t="s">
        <v>1735</v>
      </c>
      <c r="D1565" t="s">
        <v>5070</v>
      </c>
      <c r="E1565">
        <v>0</v>
      </c>
      <c r="F1565">
        <v>0</v>
      </c>
      <c r="G1565">
        <v>0</v>
      </c>
      <c r="H1565">
        <v>0</v>
      </c>
      <c r="I1565">
        <v>0</v>
      </c>
      <c r="J1565">
        <v>0</v>
      </c>
      <c r="K1565">
        <v>0</v>
      </c>
      <c r="L1565">
        <v>0</v>
      </c>
      <c r="M1565">
        <v>0</v>
      </c>
      <c r="N1565">
        <v>0</v>
      </c>
      <c r="O1565">
        <v>0</v>
      </c>
      <c r="P1565">
        <v>0</v>
      </c>
      <c r="Q1565">
        <v>0</v>
      </c>
      <c r="R1565">
        <v>0</v>
      </c>
      <c r="S1565" t="s">
        <v>7</v>
      </c>
      <c r="T1565" t="s">
        <v>7</v>
      </c>
      <c r="U1565" t="s">
        <v>100</v>
      </c>
      <c r="V1565">
        <v>9</v>
      </c>
      <c r="W1565" t="s">
        <v>1690</v>
      </c>
      <c r="X1565">
        <v>0</v>
      </c>
      <c r="Y1565">
        <v>0</v>
      </c>
      <c r="Z1565">
        <v>0</v>
      </c>
    </row>
    <row r="1566" spans="1:26" x14ac:dyDescent="0.25">
      <c r="A1566" t="s">
        <v>156</v>
      </c>
      <c r="B1566">
        <v>4</v>
      </c>
      <c r="C1566" t="s">
        <v>1736</v>
      </c>
      <c r="D1566" t="s">
        <v>5070</v>
      </c>
      <c r="E1566">
        <v>0</v>
      </c>
      <c r="F1566">
        <v>0</v>
      </c>
      <c r="G1566">
        <v>0</v>
      </c>
      <c r="H1566">
        <v>0</v>
      </c>
      <c r="I1566">
        <v>0</v>
      </c>
      <c r="J1566">
        <v>0</v>
      </c>
      <c r="K1566">
        <v>0</v>
      </c>
      <c r="L1566">
        <v>0</v>
      </c>
      <c r="M1566">
        <v>0</v>
      </c>
      <c r="N1566">
        <v>0</v>
      </c>
      <c r="O1566">
        <v>0</v>
      </c>
      <c r="P1566">
        <v>0</v>
      </c>
      <c r="Q1566">
        <v>0</v>
      </c>
      <c r="R1566">
        <v>0</v>
      </c>
      <c r="S1566" t="s">
        <v>9</v>
      </c>
      <c r="T1566" t="s">
        <v>269</v>
      </c>
      <c r="U1566" t="s">
        <v>70</v>
      </c>
      <c r="V1566">
        <v>4.5999999999999996</v>
      </c>
      <c r="W1566" t="s">
        <v>1690</v>
      </c>
      <c r="X1566">
        <v>0</v>
      </c>
      <c r="Y1566">
        <v>0</v>
      </c>
      <c r="Z1566">
        <v>0</v>
      </c>
    </row>
    <row r="1567" spans="1:26" x14ac:dyDescent="0.25">
      <c r="A1567" t="s">
        <v>156</v>
      </c>
      <c r="B1567">
        <v>4</v>
      </c>
      <c r="C1567" t="s">
        <v>1737</v>
      </c>
      <c r="D1567" t="s">
        <v>5070</v>
      </c>
      <c r="E1567">
        <v>0</v>
      </c>
      <c r="F1567">
        <v>0</v>
      </c>
      <c r="G1567">
        <v>0</v>
      </c>
      <c r="H1567">
        <v>0</v>
      </c>
      <c r="I1567">
        <v>0</v>
      </c>
      <c r="J1567">
        <v>0</v>
      </c>
      <c r="K1567">
        <v>0</v>
      </c>
      <c r="L1567">
        <v>0</v>
      </c>
      <c r="M1567">
        <v>0</v>
      </c>
      <c r="N1567">
        <v>0</v>
      </c>
      <c r="O1567">
        <v>0</v>
      </c>
      <c r="P1567">
        <v>0</v>
      </c>
      <c r="Q1567">
        <v>0</v>
      </c>
      <c r="R1567">
        <v>0</v>
      </c>
      <c r="S1567" t="s">
        <v>9</v>
      </c>
      <c r="T1567" t="s">
        <v>269</v>
      </c>
      <c r="U1567" t="s">
        <v>70</v>
      </c>
      <c r="V1567">
        <v>4.5999999999999996</v>
      </c>
      <c r="W1567" t="s">
        <v>1690</v>
      </c>
      <c r="X1567">
        <v>0</v>
      </c>
      <c r="Y1567">
        <v>0</v>
      </c>
      <c r="Z1567">
        <v>0</v>
      </c>
    </row>
    <row r="1568" spans="1:26" x14ac:dyDescent="0.25">
      <c r="A1568" t="s">
        <v>156</v>
      </c>
      <c r="B1568">
        <v>4</v>
      </c>
      <c r="C1568" t="s">
        <v>1738</v>
      </c>
      <c r="D1568" t="s">
        <v>5071</v>
      </c>
      <c r="E1568">
        <v>0</v>
      </c>
      <c r="F1568">
        <v>0</v>
      </c>
      <c r="G1568">
        <v>0</v>
      </c>
      <c r="H1568">
        <v>0</v>
      </c>
      <c r="I1568">
        <v>0</v>
      </c>
      <c r="J1568">
        <v>0</v>
      </c>
      <c r="K1568">
        <v>0</v>
      </c>
      <c r="L1568">
        <v>0</v>
      </c>
      <c r="M1568">
        <v>0</v>
      </c>
      <c r="N1568">
        <v>0</v>
      </c>
      <c r="O1568">
        <v>0</v>
      </c>
      <c r="P1568">
        <v>0</v>
      </c>
      <c r="Q1568">
        <v>0</v>
      </c>
      <c r="R1568">
        <v>0</v>
      </c>
      <c r="S1568" t="s">
        <v>9</v>
      </c>
      <c r="T1568" t="s">
        <v>269</v>
      </c>
      <c r="U1568" t="s">
        <v>70</v>
      </c>
      <c r="V1568">
        <v>4.5999999999999996</v>
      </c>
      <c r="W1568" t="s">
        <v>1690</v>
      </c>
      <c r="X1568">
        <v>0</v>
      </c>
      <c r="Y1568">
        <v>0</v>
      </c>
      <c r="Z1568">
        <v>0</v>
      </c>
    </row>
    <row r="1569" spans="1:26" x14ac:dyDescent="0.25">
      <c r="A1569" t="s">
        <v>156</v>
      </c>
      <c r="B1569">
        <v>4</v>
      </c>
      <c r="C1569" t="s">
        <v>1739</v>
      </c>
      <c r="D1569" t="s">
        <v>5071</v>
      </c>
      <c r="E1569">
        <v>26</v>
      </c>
      <c r="F1569">
        <v>31</v>
      </c>
      <c r="G1569">
        <v>10</v>
      </c>
      <c r="H1569">
        <v>25</v>
      </c>
      <c r="I1569">
        <v>28</v>
      </c>
      <c r="J1569">
        <v>10</v>
      </c>
      <c r="K1569">
        <v>0</v>
      </c>
      <c r="L1569">
        <v>0</v>
      </c>
      <c r="M1569">
        <v>0</v>
      </c>
      <c r="N1569">
        <v>0</v>
      </c>
      <c r="O1569">
        <v>0</v>
      </c>
      <c r="P1569">
        <v>0</v>
      </c>
      <c r="Q1569">
        <v>2.166666666666667</v>
      </c>
      <c r="R1569">
        <v>2.8520266666666667</v>
      </c>
      <c r="S1569" t="s">
        <v>9</v>
      </c>
      <c r="T1569" t="s">
        <v>269</v>
      </c>
      <c r="U1569" t="s">
        <v>70</v>
      </c>
      <c r="V1569">
        <v>4.5999999999999996</v>
      </c>
      <c r="W1569" t="s">
        <v>1690</v>
      </c>
      <c r="X1569">
        <v>0.62000579710144932</v>
      </c>
      <c r="Y1569">
        <v>0</v>
      </c>
      <c r="Z1569">
        <v>2.8520266666666667</v>
      </c>
    </row>
    <row r="1570" spans="1:26" x14ac:dyDescent="0.25">
      <c r="A1570" t="s">
        <v>156</v>
      </c>
      <c r="B1570">
        <v>4</v>
      </c>
      <c r="C1570" t="s">
        <v>1740</v>
      </c>
      <c r="D1570" t="s">
        <v>5071</v>
      </c>
      <c r="E1570">
        <v>57</v>
      </c>
      <c r="F1570">
        <v>29</v>
      </c>
      <c r="G1570">
        <v>29</v>
      </c>
      <c r="H1570">
        <v>57</v>
      </c>
      <c r="I1570">
        <v>28</v>
      </c>
      <c r="J1570">
        <v>29</v>
      </c>
      <c r="K1570">
        <v>58</v>
      </c>
      <c r="L1570">
        <v>29</v>
      </c>
      <c r="M1570">
        <v>25</v>
      </c>
      <c r="N1570">
        <v>58</v>
      </c>
      <c r="O1570">
        <v>29</v>
      </c>
      <c r="P1570">
        <v>28</v>
      </c>
      <c r="Q1570">
        <v>3.8</v>
      </c>
      <c r="R1570">
        <v>10.004031999999999</v>
      </c>
      <c r="S1570" t="s">
        <v>5</v>
      </c>
      <c r="T1570" t="s">
        <v>2</v>
      </c>
      <c r="U1570" t="s">
        <v>70</v>
      </c>
      <c r="V1570">
        <v>9.1</v>
      </c>
      <c r="W1570" t="s">
        <v>1690</v>
      </c>
      <c r="X1570">
        <v>1.0993441758241758</v>
      </c>
      <c r="Y1570">
        <v>0</v>
      </c>
      <c r="Z1570">
        <v>10.004032</v>
      </c>
    </row>
    <row r="1571" spans="1:26" x14ac:dyDescent="0.25">
      <c r="A1571" t="s">
        <v>156</v>
      </c>
      <c r="B1571">
        <v>4</v>
      </c>
      <c r="C1571" t="s">
        <v>1741</v>
      </c>
      <c r="D1571" t="s">
        <v>5071</v>
      </c>
      <c r="E1571">
        <v>57</v>
      </c>
      <c r="F1571">
        <v>29</v>
      </c>
      <c r="G1571">
        <v>29</v>
      </c>
      <c r="H1571">
        <v>57</v>
      </c>
      <c r="I1571">
        <v>29</v>
      </c>
      <c r="J1571">
        <v>29</v>
      </c>
      <c r="K1571">
        <v>58</v>
      </c>
      <c r="L1571">
        <v>29</v>
      </c>
      <c r="M1571">
        <v>29</v>
      </c>
      <c r="N1571">
        <v>58</v>
      </c>
      <c r="O1571">
        <v>29</v>
      </c>
      <c r="P1571">
        <v>29</v>
      </c>
      <c r="Q1571">
        <v>3.85</v>
      </c>
      <c r="R1571">
        <v>10.135663999999998</v>
      </c>
      <c r="S1571" t="s">
        <v>5</v>
      </c>
      <c r="T1571" t="s">
        <v>2</v>
      </c>
      <c r="U1571" t="s">
        <v>70</v>
      </c>
      <c r="V1571">
        <v>9.1</v>
      </c>
      <c r="W1571" t="s">
        <v>1690</v>
      </c>
      <c r="X1571">
        <v>1.1138092307692307</v>
      </c>
      <c r="Y1571">
        <v>0</v>
      </c>
      <c r="Z1571">
        <v>10.135663999999998</v>
      </c>
    </row>
    <row r="1572" spans="1:26" x14ac:dyDescent="0.25">
      <c r="A1572" t="s">
        <v>156</v>
      </c>
      <c r="B1572">
        <v>4</v>
      </c>
      <c r="C1572" t="s">
        <v>1742</v>
      </c>
      <c r="D1572" t="s">
        <v>5071</v>
      </c>
      <c r="E1572">
        <v>42</v>
      </c>
      <c r="F1572">
        <v>20</v>
      </c>
      <c r="G1572">
        <v>21</v>
      </c>
      <c r="H1572">
        <v>41</v>
      </c>
      <c r="I1572">
        <v>21</v>
      </c>
      <c r="J1572">
        <v>21</v>
      </c>
      <c r="K1572">
        <v>41</v>
      </c>
      <c r="L1572">
        <v>21</v>
      </c>
      <c r="M1572">
        <v>21</v>
      </c>
      <c r="N1572">
        <v>42</v>
      </c>
      <c r="O1572">
        <v>20</v>
      </c>
      <c r="P1572">
        <v>21</v>
      </c>
      <c r="Q1572">
        <v>2.7666666666666666</v>
      </c>
      <c r="R1572">
        <v>7.2836373333333331</v>
      </c>
      <c r="S1572" t="s">
        <v>5</v>
      </c>
      <c r="T1572" t="s">
        <v>2</v>
      </c>
      <c r="U1572" t="s">
        <v>70</v>
      </c>
      <c r="V1572">
        <v>9.1</v>
      </c>
      <c r="W1572" t="s">
        <v>1690</v>
      </c>
      <c r="X1572">
        <v>0.80039970695970697</v>
      </c>
      <c r="Y1572">
        <v>0</v>
      </c>
      <c r="Z1572">
        <v>7.2836373333333331</v>
      </c>
    </row>
    <row r="1573" spans="1:26" x14ac:dyDescent="0.25">
      <c r="A1573" t="s">
        <v>156</v>
      </c>
      <c r="B1573">
        <v>4</v>
      </c>
      <c r="C1573" t="s">
        <v>1743</v>
      </c>
      <c r="D1573" t="s">
        <v>5071</v>
      </c>
      <c r="E1573">
        <v>41</v>
      </c>
      <c r="F1573">
        <v>21</v>
      </c>
      <c r="G1573">
        <v>21</v>
      </c>
      <c r="H1573">
        <v>41</v>
      </c>
      <c r="I1573">
        <v>21</v>
      </c>
      <c r="J1573">
        <v>21</v>
      </c>
      <c r="K1573">
        <v>41</v>
      </c>
      <c r="L1573">
        <v>21</v>
      </c>
      <c r="M1573">
        <v>21</v>
      </c>
      <c r="N1573">
        <v>41</v>
      </c>
      <c r="O1573">
        <v>21</v>
      </c>
      <c r="P1573">
        <v>21</v>
      </c>
      <c r="Q1573">
        <v>2.7666666666666666</v>
      </c>
      <c r="R1573">
        <v>7.2836373333333331</v>
      </c>
      <c r="S1573" t="s">
        <v>5</v>
      </c>
      <c r="T1573" t="s">
        <v>2</v>
      </c>
      <c r="U1573" t="s">
        <v>70</v>
      </c>
      <c r="V1573">
        <v>9.1</v>
      </c>
      <c r="W1573" t="s">
        <v>1690</v>
      </c>
      <c r="X1573">
        <v>0.80039970695970697</v>
      </c>
      <c r="Y1573">
        <v>0</v>
      </c>
      <c r="Z1573">
        <v>7.2836373333333331</v>
      </c>
    </row>
    <row r="1574" spans="1:26" x14ac:dyDescent="0.25">
      <c r="A1574" t="s">
        <v>156</v>
      </c>
      <c r="B1574">
        <v>4</v>
      </c>
      <c r="C1574" t="s">
        <v>1744</v>
      </c>
      <c r="D1574" t="s">
        <v>5070</v>
      </c>
      <c r="E1574">
        <v>0</v>
      </c>
      <c r="F1574">
        <v>0</v>
      </c>
      <c r="G1574">
        <v>0</v>
      </c>
      <c r="H1574">
        <v>0</v>
      </c>
      <c r="I1574">
        <v>0</v>
      </c>
      <c r="J1574">
        <v>0</v>
      </c>
      <c r="K1574">
        <v>0</v>
      </c>
      <c r="L1574">
        <v>0</v>
      </c>
      <c r="M1574">
        <v>0</v>
      </c>
      <c r="N1574">
        <v>0</v>
      </c>
      <c r="O1574">
        <v>0</v>
      </c>
      <c r="P1574">
        <v>0</v>
      </c>
      <c r="Q1574">
        <v>0</v>
      </c>
      <c r="R1574">
        <v>0</v>
      </c>
      <c r="S1574" t="s">
        <v>9</v>
      </c>
      <c r="T1574" t="s">
        <v>269</v>
      </c>
      <c r="U1574" t="s">
        <v>70</v>
      </c>
      <c r="V1574">
        <v>4.5999999999999996</v>
      </c>
      <c r="W1574" t="s">
        <v>1690</v>
      </c>
      <c r="X1574">
        <v>0</v>
      </c>
      <c r="Y1574">
        <v>0</v>
      </c>
      <c r="Z1574">
        <v>0</v>
      </c>
    </row>
    <row r="1575" spans="1:26" x14ac:dyDescent="0.25">
      <c r="A1575" t="s">
        <v>156</v>
      </c>
      <c r="B1575">
        <v>4</v>
      </c>
      <c r="C1575" t="s">
        <v>1745</v>
      </c>
      <c r="D1575" t="s">
        <v>5070</v>
      </c>
      <c r="E1575">
        <v>0</v>
      </c>
      <c r="F1575">
        <v>0</v>
      </c>
      <c r="G1575">
        <v>0</v>
      </c>
      <c r="H1575">
        <v>0</v>
      </c>
      <c r="I1575">
        <v>0</v>
      </c>
      <c r="J1575">
        <v>0</v>
      </c>
      <c r="K1575">
        <v>0</v>
      </c>
      <c r="L1575">
        <v>0</v>
      </c>
      <c r="M1575">
        <v>0</v>
      </c>
      <c r="N1575">
        <v>0</v>
      </c>
      <c r="O1575">
        <v>0</v>
      </c>
      <c r="P1575">
        <v>0</v>
      </c>
      <c r="Q1575">
        <v>0</v>
      </c>
      <c r="R1575">
        <v>0</v>
      </c>
      <c r="S1575" t="s">
        <v>9</v>
      </c>
      <c r="T1575" t="s">
        <v>269</v>
      </c>
      <c r="U1575" t="s">
        <v>70</v>
      </c>
      <c r="V1575">
        <v>4.5999999999999996</v>
      </c>
      <c r="W1575" t="s">
        <v>1690</v>
      </c>
      <c r="X1575">
        <v>0</v>
      </c>
      <c r="Y1575">
        <v>0</v>
      </c>
      <c r="Z1575">
        <v>0</v>
      </c>
    </row>
    <row r="1576" spans="1:26" x14ac:dyDescent="0.25">
      <c r="A1576" t="s">
        <v>156</v>
      </c>
      <c r="B1576">
        <v>4</v>
      </c>
      <c r="C1576" t="s">
        <v>1746</v>
      </c>
      <c r="D1576" t="s">
        <v>5070</v>
      </c>
      <c r="E1576">
        <v>0</v>
      </c>
      <c r="F1576">
        <v>0</v>
      </c>
      <c r="G1576">
        <v>0</v>
      </c>
      <c r="H1576">
        <v>0</v>
      </c>
      <c r="I1576">
        <v>0</v>
      </c>
      <c r="J1576">
        <v>0</v>
      </c>
      <c r="K1576">
        <v>0</v>
      </c>
      <c r="L1576">
        <v>0</v>
      </c>
      <c r="M1576">
        <v>0</v>
      </c>
      <c r="N1576">
        <v>0</v>
      </c>
      <c r="O1576">
        <v>0</v>
      </c>
      <c r="P1576">
        <v>0</v>
      </c>
      <c r="Q1576">
        <v>0</v>
      </c>
      <c r="R1576">
        <v>0</v>
      </c>
      <c r="S1576" t="s">
        <v>5</v>
      </c>
      <c r="T1576" t="s">
        <v>93</v>
      </c>
      <c r="U1576" t="s">
        <v>70</v>
      </c>
      <c r="V1576">
        <v>0</v>
      </c>
      <c r="W1576" t="s">
        <v>1690</v>
      </c>
      <c r="X1576">
        <v>0</v>
      </c>
      <c r="Y1576">
        <v>0</v>
      </c>
      <c r="Z1576">
        <v>0</v>
      </c>
    </row>
    <row r="1577" spans="1:26" x14ac:dyDescent="0.25">
      <c r="A1577" t="s">
        <v>156</v>
      </c>
      <c r="B1577">
        <v>4</v>
      </c>
      <c r="C1577" t="s">
        <v>1747</v>
      </c>
      <c r="D1577" t="s">
        <v>5070</v>
      </c>
      <c r="E1577">
        <v>0</v>
      </c>
      <c r="F1577">
        <v>0</v>
      </c>
      <c r="G1577">
        <v>0</v>
      </c>
      <c r="H1577">
        <v>0</v>
      </c>
      <c r="I1577">
        <v>0</v>
      </c>
      <c r="J1577">
        <v>0</v>
      </c>
      <c r="K1577">
        <v>0</v>
      </c>
      <c r="L1577">
        <v>0</v>
      </c>
      <c r="M1577">
        <v>0</v>
      </c>
      <c r="N1577">
        <v>0</v>
      </c>
      <c r="O1577">
        <v>0</v>
      </c>
      <c r="P1577">
        <v>0</v>
      </c>
      <c r="Q1577">
        <v>0</v>
      </c>
      <c r="R1577">
        <v>0</v>
      </c>
      <c r="S1577" t="s">
        <v>7</v>
      </c>
      <c r="T1577" t="s">
        <v>7</v>
      </c>
      <c r="U1577" t="s">
        <v>70</v>
      </c>
      <c r="V1577">
        <v>6</v>
      </c>
      <c r="W1577" t="s">
        <v>1748</v>
      </c>
      <c r="X1577">
        <v>0</v>
      </c>
      <c r="Y1577">
        <v>4.5810000000000004</v>
      </c>
      <c r="Z1577">
        <v>4.5810000000000004</v>
      </c>
    </row>
    <row r="1578" spans="1:26" x14ac:dyDescent="0.25">
      <c r="A1578" t="s">
        <v>156</v>
      </c>
      <c r="B1578">
        <v>4</v>
      </c>
      <c r="C1578" t="s">
        <v>1749</v>
      </c>
      <c r="D1578" t="s">
        <v>5070</v>
      </c>
      <c r="E1578">
        <v>0</v>
      </c>
      <c r="F1578">
        <v>0</v>
      </c>
      <c r="G1578">
        <v>0</v>
      </c>
      <c r="H1578">
        <v>0</v>
      </c>
      <c r="I1578">
        <v>0</v>
      </c>
      <c r="J1578">
        <v>0</v>
      </c>
      <c r="K1578">
        <v>0</v>
      </c>
      <c r="L1578">
        <v>0</v>
      </c>
      <c r="M1578">
        <v>0</v>
      </c>
      <c r="N1578">
        <v>0</v>
      </c>
      <c r="O1578">
        <v>0</v>
      </c>
      <c r="P1578">
        <v>0</v>
      </c>
      <c r="Q1578">
        <v>0</v>
      </c>
      <c r="R1578">
        <v>0</v>
      </c>
      <c r="S1578" t="s">
        <v>7</v>
      </c>
      <c r="T1578" t="s">
        <v>7</v>
      </c>
      <c r="U1578" t="s">
        <v>70</v>
      </c>
      <c r="V1578">
        <v>6</v>
      </c>
      <c r="W1578" t="s">
        <v>1748</v>
      </c>
      <c r="X1578">
        <v>0</v>
      </c>
      <c r="Y1578">
        <v>2.1789999999999998</v>
      </c>
      <c r="Z1578">
        <v>2.1789999999999998</v>
      </c>
    </row>
    <row r="1579" spans="1:26" x14ac:dyDescent="0.25">
      <c r="A1579" t="s">
        <v>156</v>
      </c>
      <c r="B1579">
        <v>4</v>
      </c>
      <c r="C1579" t="s">
        <v>1750</v>
      </c>
      <c r="D1579" t="s">
        <v>5070</v>
      </c>
      <c r="E1579">
        <v>0</v>
      </c>
      <c r="F1579">
        <v>0</v>
      </c>
      <c r="G1579">
        <v>0</v>
      </c>
      <c r="H1579">
        <v>0</v>
      </c>
      <c r="I1579">
        <v>0</v>
      </c>
      <c r="J1579">
        <v>0</v>
      </c>
      <c r="K1579">
        <v>0</v>
      </c>
      <c r="L1579">
        <v>0</v>
      </c>
      <c r="M1579">
        <v>0</v>
      </c>
      <c r="N1579">
        <v>0</v>
      </c>
      <c r="O1579">
        <v>0</v>
      </c>
      <c r="P1579">
        <v>0</v>
      </c>
      <c r="Q1579">
        <v>0</v>
      </c>
      <c r="R1579">
        <v>0</v>
      </c>
      <c r="S1579" t="s">
        <v>7</v>
      </c>
      <c r="T1579" t="s">
        <v>7</v>
      </c>
      <c r="U1579" t="s">
        <v>70</v>
      </c>
      <c r="V1579">
        <v>6</v>
      </c>
      <c r="W1579" t="s">
        <v>1748</v>
      </c>
      <c r="X1579">
        <v>0</v>
      </c>
      <c r="Y1579">
        <v>3.3450000000000002</v>
      </c>
      <c r="Z1579">
        <v>3.3450000000000002</v>
      </c>
    </row>
    <row r="1580" spans="1:26" x14ac:dyDescent="0.25">
      <c r="A1580" t="s">
        <v>156</v>
      </c>
      <c r="B1580">
        <v>4</v>
      </c>
      <c r="C1580" t="s">
        <v>1751</v>
      </c>
      <c r="D1580" t="s">
        <v>5070</v>
      </c>
      <c r="E1580">
        <v>0</v>
      </c>
      <c r="F1580">
        <v>0</v>
      </c>
      <c r="G1580">
        <v>0</v>
      </c>
      <c r="H1580">
        <v>0</v>
      </c>
      <c r="I1580">
        <v>0</v>
      </c>
      <c r="J1580">
        <v>0</v>
      </c>
      <c r="K1580">
        <v>0</v>
      </c>
      <c r="L1580">
        <v>0</v>
      </c>
      <c r="M1580">
        <v>0</v>
      </c>
      <c r="N1580">
        <v>0</v>
      </c>
      <c r="O1580">
        <v>0</v>
      </c>
      <c r="P1580">
        <v>0</v>
      </c>
      <c r="Q1580">
        <v>0</v>
      </c>
      <c r="R1580">
        <v>0</v>
      </c>
      <c r="S1580" t="s">
        <v>7</v>
      </c>
      <c r="T1580" t="s">
        <v>7</v>
      </c>
      <c r="U1580" t="s">
        <v>70</v>
      </c>
      <c r="V1580">
        <v>6</v>
      </c>
      <c r="W1580" t="s">
        <v>1748</v>
      </c>
      <c r="X1580">
        <v>0</v>
      </c>
      <c r="Y1580">
        <v>2.8039999999999998</v>
      </c>
      <c r="Z1580">
        <v>2.8039999999999998</v>
      </c>
    </row>
    <row r="1581" spans="1:26" x14ac:dyDescent="0.25">
      <c r="A1581" t="s">
        <v>156</v>
      </c>
      <c r="B1581">
        <v>4</v>
      </c>
      <c r="C1581" t="s">
        <v>1752</v>
      </c>
      <c r="D1581" t="s">
        <v>5070</v>
      </c>
      <c r="E1581">
        <v>0</v>
      </c>
      <c r="F1581">
        <v>0</v>
      </c>
      <c r="G1581">
        <v>0</v>
      </c>
      <c r="H1581">
        <v>0</v>
      </c>
      <c r="I1581">
        <v>0</v>
      </c>
      <c r="J1581">
        <v>0</v>
      </c>
      <c r="K1581">
        <v>0</v>
      </c>
      <c r="L1581">
        <v>0</v>
      </c>
      <c r="M1581">
        <v>0</v>
      </c>
      <c r="N1581">
        <v>0</v>
      </c>
      <c r="O1581">
        <v>0</v>
      </c>
      <c r="P1581">
        <v>0</v>
      </c>
      <c r="Q1581">
        <v>0</v>
      </c>
      <c r="R1581">
        <v>0</v>
      </c>
      <c r="S1581" t="s">
        <v>7</v>
      </c>
      <c r="T1581" t="s">
        <v>7</v>
      </c>
      <c r="U1581" t="s">
        <v>70</v>
      </c>
      <c r="V1581">
        <v>6</v>
      </c>
      <c r="W1581" t="s">
        <v>1748</v>
      </c>
      <c r="X1581">
        <v>0</v>
      </c>
      <c r="Y1581">
        <v>3.4489999999999998</v>
      </c>
      <c r="Z1581">
        <v>3.4489999999999998</v>
      </c>
    </row>
    <row r="1582" spans="1:26" x14ac:dyDescent="0.25">
      <c r="A1582" t="s">
        <v>156</v>
      </c>
      <c r="B1582">
        <v>4</v>
      </c>
      <c r="C1582" t="s">
        <v>1753</v>
      </c>
      <c r="D1582" t="s">
        <v>5070</v>
      </c>
      <c r="E1582">
        <v>36</v>
      </c>
      <c r="F1582">
        <v>39</v>
      </c>
      <c r="G1582">
        <v>34</v>
      </c>
      <c r="H1582">
        <v>36</v>
      </c>
      <c r="I1582">
        <v>40</v>
      </c>
      <c r="J1582">
        <v>35</v>
      </c>
      <c r="K1582">
        <v>0</v>
      </c>
      <c r="L1582">
        <v>0</v>
      </c>
      <c r="M1582">
        <v>0</v>
      </c>
      <c r="N1582">
        <v>0</v>
      </c>
      <c r="O1582">
        <v>0</v>
      </c>
      <c r="P1582">
        <v>0</v>
      </c>
      <c r="Q1582">
        <v>3.6666666666666665</v>
      </c>
      <c r="R1582">
        <v>4.8265066666666661</v>
      </c>
      <c r="S1582" t="s">
        <v>5</v>
      </c>
      <c r="T1582" t="s">
        <v>78</v>
      </c>
      <c r="U1582" t="s">
        <v>70</v>
      </c>
      <c r="V1582">
        <v>5</v>
      </c>
      <c r="W1582" t="s">
        <v>1748</v>
      </c>
      <c r="X1582">
        <v>0.96530133333333323</v>
      </c>
      <c r="Y1582">
        <v>0</v>
      </c>
      <c r="Z1582">
        <v>4.8265066666666661</v>
      </c>
    </row>
    <row r="1583" spans="1:26" x14ac:dyDescent="0.25">
      <c r="A1583" t="s">
        <v>156</v>
      </c>
      <c r="B1583">
        <v>4</v>
      </c>
      <c r="C1583" t="s">
        <v>1754</v>
      </c>
      <c r="D1583" t="s">
        <v>5070</v>
      </c>
      <c r="E1583">
        <v>0</v>
      </c>
      <c r="F1583">
        <v>0</v>
      </c>
      <c r="G1583">
        <v>0</v>
      </c>
      <c r="H1583">
        <v>0</v>
      </c>
      <c r="I1583">
        <v>0</v>
      </c>
      <c r="J1583">
        <v>0</v>
      </c>
      <c r="K1583">
        <v>0</v>
      </c>
      <c r="L1583">
        <v>0</v>
      </c>
      <c r="M1583">
        <v>0</v>
      </c>
      <c r="N1583">
        <v>0</v>
      </c>
      <c r="O1583">
        <v>0</v>
      </c>
      <c r="P1583">
        <v>0</v>
      </c>
      <c r="Q1583">
        <v>0</v>
      </c>
      <c r="R1583">
        <v>0</v>
      </c>
      <c r="S1583" t="s">
        <v>7</v>
      </c>
      <c r="T1583" t="s">
        <v>7</v>
      </c>
      <c r="U1583" t="s">
        <v>70</v>
      </c>
      <c r="V1583">
        <v>6</v>
      </c>
      <c r="W1583" t="s">
        <v>1748</v>
      </c>
      <c r="X1583">
        <v>0</v>
      </c>
      <c r="Y1583">
        <v>2.2989999999999999</v>
      </c>
      <c r="Z1583">
        <v>2.2989999999999999</v>
      </c>
    </row>
    <row r="1584" spans="1:26" x14ac:dyDescent="0.25">
      <c r="A1584" t="s">
        <v>156</v>
      </c>
      <c r="B1584">
        <v>4</v>
      </c>
      <c r="C1584" t="s">
        <v>1755</v>
      </c>
      <c r="D1584" t="s">
        <v>5070</v>
      </c>
      <c r="E1584">
        <v>0</v>
      </c>
      <c r="F1584">
        <v>0</v>
      </c>
      <c r="G1584">
        <v>0</v>
      </c>
      <c r="H1584">
        <v>0</v>
      </c>
      <c r="I1584">
        <v>0</v>
      </c>
      <c r="J1584">
        <v>0</v>
      </c>
      <c r="K1584">
        <v>0</v>
      </c>
      <c r="L1584">
        <v>0</v>
      </c>
      <c r="M1584">
        <v>0</v>
      </c>
      <c r="N1584">
        <v>0</v>
      </c>
      <c r="O1584">
        <v>0</v>
      </c>
      <c r="P1584">
        <v>0</v>
      </c>
      <c r="Q1584">
        <v>0</v>
      </c>
      <c r="R1584">
        <v>0</v>
      </c>
      <c r="S1584" t="s">
        <v>7</v>
      </c>
      <c r="T1584" t="s">
        <v>7</v>
      </c>
      <c r="U1584" t="s">
        <v>70</v>
      </c>
      <c r="V1584">
        <v>6</v>
      </c>
      <c r="W1584" t="s">
        <v>1748</v>
      </c>
      <c r="X1584">
        <v>0</v>
      </c>
      <c r="Y1584">
        <v>1.8009999999999999</v>
      </c>
      <c r="Z1584">
        <v>1.8009999999999999</v>
      </c>
    </row>
    <row r="1585" spans="1:26" x14ac:dyDescent="0.25">
      <c r="A1585" t="s">
        <v>156</v>
      </c>
      <c r="B1585">
        <v>4</v>
      </c>
      <c r="C1585" t="s">
        <v>1756</v>
      </c>
      <c r="D1585" t="s">
        <v>5070</v>
      </c>
      <c r="E1585">
        <v>0</v>
      </c>
      <c r="F1585">
        <v>0</v>
      </c>
      <c r="G1585">
        <v>0</v>
      </c>
      <c r="H1585">
        <v>0</v>
      </c>
      <c r="I1585">
        <v>0</v>
      </c>
      <c r="J1585">
        <v>0</v>
      </c>
      <c r="K1585">
        <v>0</v>
      </c>
      <c r="L1585">
        <v>0</v>
      </c>
      <c r="M1585">
        <v>0</v>
      </c>
      <c r="N1585">
        <v>0</v>
      </c>
      <c r="O1585">
        <v>0</v>
      </c>
      <c r="P1585">
        <v>0</v>
      </c>
      <c r="Q1585">
        <v>0</v>
      </c>
      <c r="R1585">
        <v>0</v>
      </c>
      <c r="S1585" t="s">
        <v>7</v>
      </c>
      <c r="T1585" t="s">
        <v>7</v>
      </c>
      <c r="U1585" t="s">
        <v>70</v>
      </c>
      <c r="V1585">
        <v>6</v>
      </c>
      <c r="W1585" t="s">
        <v>1748</v>
      </c>
      <c r="X1585">
        <v>0</v>
      </c>
      <c r="Y1585">
        <v>2.4289999999999998</v>
      </c>
      <c r="Z1585">
        <v>2.4289999999999998</v>
      </c>
    </row>
    <row r="1586" spans="1:26" x14ac:dyDescent="0.25">
      <c r="A1586" t="s">
        <v>156</v>
      </c>
      <c r="B1586">
        <v>4</v>
      </c>
      <c r="C1586" t="s">
        <v>1757</v>
      </c>
      <c r="D1586" t="s">
        <v>5070</v>
      </c>
      <c r="E1586">
        <v>0</v>
      </c>
      <c r="F1586">
        <v>0</v>
      </c>
      <c r="G1586">
        <v>0</v>
      </c>
      <c r="H1586">
        <v>0</v>
      </c>
      <c r="I1586">
        <v>0</v>
      </c>
      <c r="J1586">
        <v>0</v>
      </c>
      <c r="K1586">
        <v>0</v>
      </c>
      <c r="L1586">
        <v>0</v>
      </c>
      <c r="M1586">
        <v>0</v>
      </c>
      <c r="N1586">
        <v>0</v>
      </c>
      <c r="O1586">
        <v>0</v>
      </c>
      <c r="P1586">
        <v>0</v>
      </c>
      <c r="Q1586">
        <v>0</v>
      </c>
      <c r="R1586">
        <v>0</v>
      </c>
      <c r="S1586" t="s">
        <v>7</v>
      </c>
      <c r="T1586" t="s">
        <v>7</v>
      </c>
      <c r="U1586" t="s">
        <v>70</v>
      </c>
      <c r="V1586">
        <v>6</v>
      </c>
      <c r="W1586" t="s">
        <v>1748</v>
      </c>
      <c r="X1586">
        <v>0</v>
      </c>
      <c r="Y1586">
        <v>4.8940000000000001</v>
      </c>
      <c r="Z1586">
        <v>4.8940000000000001</v>
      </c>
    </row>
    <row r="1587" spans="1:26" x14ac:dyDescent="0.25">
      <c r="A1587" t="s">
        <v>156</v>
      </c>
      <c r="B1587">
        <v>4</v>
      </c>
      <c r="C1587" t="s">
        <v>1758</v>
      </c>
      <c r="D1587" t="s">
        <v>5070</v>
      </c>
      <c r="E1587">
        <v>0</v>
      </c>
      <c r="F1587">
        <v>0</v>
      </c>
      <c r="G1587">
        <v>0</v>
      </c>
      <c r="H1587">
        <v>0</v>
      </c>
      <c r="I1587">
        <v>0</v>
      </c>
      <c r="J1587">
        <v>0</v>
      </c>
      <c r="K1587">
        <v>0</v>
      </c>
      <c r="L1587">
        <v>0</v>
      </c>
      <c r="M1587">
        <v>0</v>
      </c>
      <c r="N1587">
        <v>0</v>
      </c>
      <c r="O1587">
        <v>0</v>
      </c>
      <c r="P1587">
        <v>0</v>
      </c>
      <c r="Q1587">
        <v>0</v>
      </c>
      <c r="R1587">
        <v>0</v>
      </c>
      <c r="S1587" t="s">
        <v>7</v>
      </c>
      <c r="T1587" t="s">
        <v>7</v>
      </c>
      <c r="U1587" t="s">
        <v>70</v>
      </c>
      <c r="V1587">
        <v>6</v>
      </c>
      <c r="W1587" t="s">
        <v>1748</v>
      </c>
      <c r="X1587">
        <v>0</v>
      </c>
      <c r="Y1587">
        <v>1.544</v>
      </c>
      <c r="Z1587">
        <v>1.544</v>
      </c>
    </row>
    <row r="1588" spans="1:26" x14ac:dyDescent="0.25">
      <c r="A1588" t="s">
        <v>156</v>
      </c>
      <c r="B1588">
        <v>4</v>
      </c>
      <c r="C1588" t="s">
        <v>1759</v>
      </c>
      <c r="D1588" t="s">
        <v>5070</v>
      </c>
      <c r="E1588">
        <v>0</v>
      </c>
      <c r="F1588">
        <v>0</v>
      </c>
      <c r="G1588">
        <v>0</v>
      </c>
      <c r="H1588">
        <v>0</v>
      </c>
      <c r="I1588">
        <v>0</v>
      </c>
      <c r="J1588">
        <v>0</v>
      </c>
      <c r="K1588">
        <v>0</v>
      </c>
      <c r="L1588">
        <v>0</v>
      </c>
      <c r="M1588">
        <v>0</v>
      </c>
      <c r="N1588">
        <v>0</v>
      </c>
      <c r="O1588">
        <v>0</v>
      </c>
      <c r="P1588">
        <v>0</v>
      </c>
      <c r="Q1588">
        <v>0</v>
      </c>
      <c r="R1588">
        <v>0</v>
      </c>
      <c r="S1588" t="s">
        <v>7</v>
      </c>
      <c r="T1588" t="s">
        <v>7</v>
      </c>
      <c r="U1588" t="s">
        <v>70</v>
      </c>
      <c r="V1588">
        <v>6</v>
      </c>
      <c r="W1588" t="s">
        <v>1748</v>
      </c>
      <c r="X1588">
        <v>0</v>
      </c>
      <c r="Y1588">
        <v>1.2430000000000001</v>
      </c>
      <c r="Z1588">
        <v>1.2430000000000001</v>
      </c>
    </row>
    <row r="1589" spans="1:26" x14ac:dyDescent="0.25">
      <c r="A1589" t="s">
        <v>156</v>
      </c>
      <c r="B1589">
        <v>4</v>
      </c>
      <c r="C1589" t="s">
        <v>1760</v>
      </c>
      <c r="D1589" t="s">
        <v>5070</v>
      </c>
      <c r="E1589">
        <v>0</v>
      </c>
      <c r="F1589">
        <v>0</v>
      </c>
      <c r="G1589">
        <v>0</v>
      </c>
      <c r="H1589">
        <v>0</v>
      </c>
      <c r="I1589">
        <v>0</v>
      </c>
      <c r="J1589">
        <v>0</v>
      </c>
      <c r="K1589">
        <v>0</v>
      </c>
      <c r="L1589">
        <v>0</v>
      </c>
      <c r="M1589">
        <v>0</v>
      </c>
      <c r="N1589">
        <v>0</v>
      </c>
      <c r="O1589">
        <v>0</v>
      </c>
      <c r="P1589">
        <v>0</v>
      </c>
      <c r="Q1589">
        <v>0</v>
      </c>
      <c r="R1589">
        <v>0</v>
      </c>
      <c r="S1589" t="s">
        <v>7</v>
      </c>
      <c r="T1589" t="s">
        <v>7</v>
      </c>
      <c r="U1589" t="s">
        <v>70</v>
      </c>
      <c r="V1589">
        <v>6</v>
      </c>
      <c r="W1589" t="s">
        <v>1748</v>
      </c>
      <c r="X1589">
        <v>0</v>
      </c>
      <c r="Y1589">
        <v>2.831</v>
      </c>
      <c r="Z1589">
        <v>2.831</v>
      </c>
    </row>
    <row r="1590" spans="1:26" x14ac:dyDescent="0.25">
      <c r="A1590" t="s">
        <v>156</v>
      </c>
      <c r="B1590">
        <v>4</v>
      </c>
      <c r="C1590" t="s">
        <v>1761</v>
      </c>
      <c r="D1590" t="s">
        <v>5070</v>
      </c>
      <c r="E1590">
        <v>0</v>
      </c>
      <c r="F1590">
        <v>0</v>
      </c>
      <c r="G1590">
        <v>0</v>
      </c>
      <c r="H1590">
        <v>0</v>
      </c>
      <c r="I1590">
        <v>0</v>
      </c>
      <c r="J1590">
        <v>0</v>
      </c>
      <c r="K1590">
        <v>0</v>
      </c>
      <c r="L1590">
        <v>0</v>
      </c>
      <c r="M1590">
        <v>0</v>
      </c>
      <c r="N1590">
        <v>0</v>
      </c>
      <c r="O1590">
        <v>0</v>
      </c>
      <c r="P1590">
        <v>0</v>
      </c>
      <c r="Q1590">
        <v>0</v>
      </c>
      <c r="R1590">
        <v>0</v>
      </c>
      <c r="S1590" t="s">
        <v>7</v>
      </c>
      <c r="T1590" t="s">
        <v>7</v>
      </c>
      <c r="U1590" t="s">
        <v>70</v>
      </c>
      <c r="V1590">
        <v>6</v>
      </c>
      <c r="W1590" t="s">
        <v>1748</v>
      </c>
      <c r="X1590">
        <v>0</v>
      </c>
      <c r="Y1590">
        <v>0.996</v>
      </c>
      <c r="Z1590">
        <v>0.996</v>
      </c>
    </row>
    <row r="1591" spans="1:26" x14ac:dyDescent="0.25">
      <c r="A1591" t="s">
        <v>156</v>
      </c>
      <c r="B1591">
        <v>4</v>
      </c>
      <c r="C1591" t="s">
        <v>1762</v>
      </c>
      <c r="D1591" t="s">
        <v>5070</v>
      </c>
      <c r="E1591">
        <v>0</v>
      </c>
      <c r="F1591">
        <v>0</v>
      </c>
      <c r="G1591">
        <v>0</v>
      </c>
      <c r="H1591">
        <v>0</v>
      </c>
      <c r="I1591">
        <v>0</v>
      </c>
      <c r="J1591">
        <v>0</v>
      </c>
      <c r="K1591">
        <v>0</v>
      </c>
      <c r="L1591">
        <v>0</v>
      </c>
      <c r="M1591">
        <v>0</v>
      </c>
      <c r="N1591">
        <v>0</v>
      </c>
      <c r="O1591">
        <v>0</v>
      </c>
      <c r="P1591">
        <v>0</v>
      </c>
      <c r="Q1591">
        <v>0</v>
      </c>
      <c r="R1591">
        <v>0</v>
      </c>
      <c r="S1591" t="s">
        <v>7</v>
      </c>
      <c r="T1591" t="s">
        <v>7</v>
      </c>
      <c r="U1591" t="s">
        <v>70</v>
      </c>
      <c r="V1591">
        <v>6</v>
      </c>
      <c r="W1591" t="s">
        <v>1748</v>
      </c>
      <c r="X1591">
        <v>0</v>
      </c>
      <c r="Y1591">
        <v>1.2130000000000001</v>
      </c>
      <c r="Z1591">
        <v>1.2130000000000001</v>
      </c>
    </row>
    <row r="1592" spans="1:26" x14ac:dyDescent="0.25">
      <c r="A1592" t="s">
        <v>156</v>
      </c>
      <c r="B1592">
        <v>4</v>
      </c>
      <c r="C1592" t="s">
        <v>1763</v>
      </c>
      <c r="D1592" t="s">
        <v>5070</v>
      </c>
      <c r="E1592">
        <v>0</v>
      </c>
      <c r="F1592">
        <v>0</v>
      </c>
      <c r="G1592">
        <v>0</v>
      </c>
      <c r="H1592">
        <v>0</v>
      </c>
      <c r="I1592">
        <v>0</v>
      </c>
      <c r="J1592">
        <v>0</v>
      </c>
      <c r="K1592">
        <v>0</v>
      </c>
      <c r="L1592">
        <v>0</v>
      </c>
      <c r="M1592">
        <v>0</v>
      </c>
      <c r="N1592">
        <v>0</v>
      </c>
      <c r="O1592">
        <v>0</v>
      </c>
      <c r="P1592">
        <v>0</v>
      </c>
      <c r="Q1592">
        <v>0</v>
      </c>
      <c r="R1592">
        <v>0</v>
      </c>
      <c r="S1592" t="s">
        <v>7</v>
      </c>
      <c r="T1592" t="s">
        <v>7</v>
      </c>
      <c r="U1592" t="s">
        <v>70</v>
      </c>
      <c r="V1592">
        <v>6</v>
      </c>
      <c r="W1592" t="s">
        <v>1748</v>
      </c>
      <c r="X1592">
        <v>0</v>
      </c>
      <c r="Y1592">
        <v>3.3479999999999999</v>
      </c>
      <c r="Z1592">
        <v>3.3479999999999999</v>
      </c>
    </row>
    <row r="1593" spans="1:26" x14ac:dyDescent="0.25">
      <c r="A1593" t="s">
        <v>156</v>
      </c>
      <c r="B1593">
        <v>4</v>
      </c>
      <c r="C1593" t="s">
        <v>1764</v>
      </c>
      <c r="D1593" t="s">
        <v>5070</v>
      </c>
      <c r="E1593">
        <v>33</v>
      </c>
      <c r="F1593">
        <v>42</v>
      </c>
      <c r="G1593">
        <v>35</v>
      </c>
      <c r="H1593">
        <v>33</v>
      </c>
      <c r="I1593">
        <v>41</v>
      </c>
      <c r="J1593">
        <v>35</v>
      </c>
      <c r="K1593">
        <v>0</v>
      </c>
      <c r="L1593">
        <v>0</v>
      </c>
      <c r="M1593">
        <v>0</v>
      </c>
      <c r="N1593">
        <v>0</v>
      </c>
      <c r="O1593">
        <v>0</v>
      </c>
      <c r="P1593">
        <v>0</v>
      </c>
      <c r="Q1593">
        <v>3.65</v>
      </c>
      <c r="R1593">
        <v>4.8045679999999997</v>
      </c>
      <c r="S1593" t="s">
        <v>5</v>
      </c>
      <c r="T1593" t="s">
        <v>78</v>
      </c>
      <c r="U1593" t="s">
        <v>70</v>
      </c>
      <c r="V1593">
        <v>5</v>
      </c>
      <c r="W1593" t="s">
        <v>1748</v>
      </c>
      <c r="X1593">
        <v>0.96091359999999992</v>
      </c>
      <c r="Y1593">
        <v>0</v>
      </c>
      <c r="Z1593">
        <v>4.8045679999999997</v>
      </c>
    </row>
    <row r="1594" spans="1:26" x14ac:dyDescent="0.25">
      <c r="A1594" t="s">
        <v>156</v>
      </c>
      <c r="B1594">
        <v>4</v>
      </c>
      <c r="C1594" t="s">
        <v>1765</v>
      </c>
      <c r="D1594" t="s">
        <v>5070</v>
      </c>
      <c r="E1594">
        <v>0</v>
      </c>
      <c r="F1594">
        <v>0</v>
      </c>
      <c r="G1594">
        <v>0</v>
      </c>
      <c r="H1594">
        <v>0</v>
      </c>
      <c r="I1594">
        <v>0</v>
      </c>
      <c r="J1594">
        <v>0</v>
      </c>
      <c r="K1594">
        <v>0</v>
      </c>
      <c r="L1594">
        <v>0</v>
      </c>
      <c r="M1594">
        <v>0</v>
      </c>
      <c r="N1594">
        <v>0</v>
      </c>
      <c r="O1594">
        <v>0</v>
      </c>
      <c r="P1594">
        <v>0</v>
      </c>
      <c r="Q1594">
        <v>0</v>
      </c>
      <c r="R1594">
        <v>0</v>
      </c>
      <c r="S1594" t="s">
        <v>7</v>
      </c>
      <c r="T1594" t="s">
        <v>7</v>
      </c>
      <c r="U1594" t="s">
        <v>70</v>
      </c>
      <c r="V1594">
        <v>6</v>
      </c>
      <c r="W1594" t="s">
        <v>1748</v>
      </c>
      <c r="X1594">
        <v>0</v>
      </c>
      <c r="Y1594">
        <v>1.2989999999999999</v>
      </c>
      <c r="Z1594">
        <v>1.2989999999999999</v>
      </c>
    </row>
    <row r="1595" spans="1:26" x14ac:dyDescent="0.25">
      <c r="A1595" t="s">
        <v>156</v>
      </c>
      <c r="B1595">
        <v>4</v>
      </c>
      <c r="C1595" t="s">
        <v>1766</v>
      </c>
      <c r="D1595" t="s">
        <v>5070</v>
      </c>
      <c r="E1595">
        <v>0</v>
      </c>
      <c r="F1595">
        <v>0</v>
      </c>
      <c r="G1595">
        <v>0</v>
      </c>
      <c r="H1595">
        <v>0</v>
      </c>
      <c r="I1595">
        <v>0</v>
      </c>
      <c r="J1595">
        <v>0</v>
      </c>
      <c r="K1595">
        <v>0</v>
      </c>
      <c r="L1595">
        <v>0</v>
      </c>
      <c r="M1595">
        <v>0</v>
      </c>
      <c r="N1595">
        <v>0</v>
      </c>
      <c r="O1595">
        <v>0</v>
      </c>
      <c r="P1595">
        <v>0</v>
      </c>
      <c r="Q1595">
        <v>0</v>
      </c>
      <c r="R1595">
        <v>0</v>
      </c>
      <c r="S1595" t="s">
        <v>7</v>
      </c>
      <c r="T1595" t="s">
        <v>7</v>
      </c>
      <c r="U1595" t="s">
        <v>70</v>
      </c>
      <c r="V1595">
        <v>6</v>
      </c>
      <c r="W1595" t="s">
        <v>1748</v>
      </c>
      <c r="X1595">
        <v>0</v>
      </c>
      <c r="Y1595">
        <v>2.4540000000000002</v>
      </c>
      <c r="Z1595">
        <v>2.4540000000000002</v>
      </c>
    </row>
    <row r="1596" spans="1:26" x14ac:dyDescent="0.25">
      <c r="A1596" t="s">
        <v>156</v>
      </c>
      <c r="B1596">
        <v>4</v>
      </c>
      <c r="C1596" t="s">
        <v>1767</v>
      </c>
      <c r="D1596" t="s">
        <v>5070</v>
      </c>
      <c r="E1596">
        <v>0</v>
      </c>
      <c r="F1596">
        <v>0</v>
      </c>
      <c r="G1596">
        <v>0</v>
      </c>
      <c r="H1596">
        <v>0</v>
      </c>
      <c r="I1596">
        <v>0</v>
      </c>
      <c r="J1596">
        <v>0</v>
      </c>
      <c r="K1596">
        <v>0</v>
      </c>
      <c r="L1596">
        <v>0</v>
      </c>
      <c r="M1596">
        <v>0</v>
      </c>
      <c r="N1596">
        <v>0</v>
      </c>
      <c r="O1596">
        <v>0</v>
      </c>
      <c r="P1596">
        <v>0</v>
      </c>
      <c r="Q1596">
        <v>0</v>
      </c>
      <c r="R1596">
        <v>0</v>
      </c>
      <c r="S1596" t="s">
        <v>7</v>
      </c>
      <c r="T1596" t="s">
        <v>7</v>
      </c>
      <c r="U1596" t="s">
        <v>70</v>
      </c>
      <c r="V1596">
        <v>6</v>
      </c>
      <c r="W1596" t="s">
        <v>1748</v>
      </c>
      <c r="X1596">
        <v>0</v>
      </c>
      <c r="Y1596">
        <v>3.7349999999999999</v>
      </c>
      <c r="Z1596">
        <v>3.7349999999999999</v>
      </c>
    </row>
    <row r="1597" spans="1:26" x14ac:dyDescent="0.25">
      <c r="A1597" t="s">
        <v>156</v>
      </c>
      <c r="B1597">
        <v>4</v>
      </c>
      <c r="C1597" t="s">
        <v>1768</v>
      </c>
      <c r="D1597" t="s">
        <v>5070</v>
      </c>
      <c r="E1597">
        <v>0</v>
      </c>
      <c r="F1597">
        <v>0</v>
      </c>
      <c r="G1597">
        <v>0</v>
      </c>
      <c r="H1597">
        <v>0</v>
      </c>
      <c r="I1597">
        <v>0</v>
      </c>
      <c r="J1597">
        <v>0</v>
      </c>
      <c r="K1597">
        <v>0</v>
      </c>
      <c r="L1597">
        <v>0</v>
      </c>
      <c r="M1597">
        <v>0</v>
      </c>
      <c r="N1597">
        <v>0</v>
      </c>
      <c r="O1597">
        <v>0</v>
      </c>
      <c r="P1597">
        <v>0</v>
      </c>
      <c r="Q1597">
        <v>0</v>
      </c>
      <c r="R1597">
        <v>0</v>
      </c>
      <c r="S1597" t="s">
        <v>7</v>
      </c>
      <c r="T1597" t="s">
        <v>7</v>
      </c>
      <c r="U1597" t="s">
        <v>70</v>
      </c>
      <c r="V1597">
        <v>6</v>
      </c>
      <c r="W1597" t="s">
        <v>1748</v>
      </c>
      <c r="X1597">
        <v>0</v>
      </c>
      <c r="Y1597">
        <v>2.0329999999999999</v>
      </c>
      <c r="Z1597">
        <v>2.0329999999999999</v>
      </c>
    </row>
    <row r="1598" spans="1:26" x14ac:dyDescent="0.25">
      <c r="A1598" t="s">
        <v>156</v>
      </c>
      <c r="B1598">
        <v>4</v>
      </c>
      <c r="C1598" t="s">
        <v>1769</v>
      </c>
      <c r="D1598" t="s">
        <v>5070</v>
      </c>
      <c r="E1598">
        <v>0</v>
      </c>
      <c r="F1598">
        <v>0</v>
      </c>
      <c r="G1598">
        <v>0</v>
      </c>
      <c r="H1598">
        <v>0</v>
      </c>
      <c r="I1598">
        <v>0</v>
      </c>
      <c r="J1598">
        <v>0</v>
      </c>
      <c r="K1598">
        <v>0</v>
      </c>
      <c r="L1598">
        <v>0</v>
      </c>
      <c r="M1598">
        <v>0</v>
      </c>
      <c r="N1598">
        <v>0</v>
      </c>
      <c r="O1598">
        <v>0</v>
      </c>
      <c r="P1598">
        <v>0</v>
      </c>
      <c r="Q1598">
        <v>0</v>
      </c>
      <c r="R1598">
        <v>0</v>
      </c>
      <c r="S1598" t="s">
        <v>7</v>
      </c>
      <c r="T1598" t="s">
        <v>7</v>
      </c>
      <c r="U1598" t="s">
        <v>70</v>
      </c>
      <c r="V1598">
        <v>6</v>
      </c>
      <c r="W1598" t="s">
        <v>1748</v>
      </c>
      <c r="X1598">
        <v>0</v>
      </c>
      <c r="Y1598">
        <v>2.8220000000000001</v>
      </c>
      <c r="Z1598">
        <v>2.8220000000000001</v>
      </c>
    </row>
    <row r="1599" spans="1:26" x14ac:dyDescent="0.25">
      <c r="A1599" t="s">
        <v>156</v>
      </c>
      <c r="B1599">
        <v>5</v>
      </c>
      <c r="C1599" t="s">
        <v>2710</v>
      </c>
      <c r="D1599" t="s">
        <v>5070</v>
      </c>
      <c r="E1599">
        <v>0</v>
      </c>
      <c r="F1599">
        <v>0</v>
      </c>
      <c r="G1599">
        <v>0</v>
      </c>
      <c r="H1599">
        <v>0</v>
      </c>
      <c r="I1599">
        <v>0</v>
      </c>
      <c r="J1599">
        <v>0</v>
      </c>
      <c r="K1599">
        <v>0</v>
      </c>
      <c r="L1599">
        <v>0</v>
      </c>
      <c r="M1599">
        <v>0</v>
      </c>
      <c r="N1599">
        <v>0</v>
      </c>
      <c r="O1599">
        <v>0</v>
      </c>
      <c r="P1599">
        <v>0</v>
      </c>
      <c r="Q1599">
        <v>0</v>
      </c>
      <c r="R1599">
        <v>0</v>
      </c>
      <c r="S1599" t="s">
        <v>10</v>
      </c>
      <c r="T1599" t="s">
        <v>10</v>
      </c>
      <c r="U1599" t="s">
        <v>92</v>
      </c>
      <c r="V1599">
        <v>0</v>
      </c>
      <c r="W1599" t="s">
        <v>2712</v>
      </c>
      <c r="X1599">
        <v>0</v>
      </c>
      <c r="Y1599">
        <v>0</v>
      </c>
      <c r="Z1599">
        <v>0</v>
      </c>
    </row>
    <row r="1600" spans="1:26" x14ac:dyDescent="0.25">
      <c r="A1600" t="s">
        <v>156</v>
      </c>
      <c r="B1600">
        <v>5</v>
      </c>
      <c r="C1600" t="s">
        <v>2713</v>
      </c>
      <c r="D1600" t="s">
        <v>5070</v>
      </c>
      <c r="E1600">
        <v>0</v>
      </c>
      <c r="F1600">
        <v>0</v>
      </c>
      <c r="G1600">
        <v>0</v>
      </c>
      <c r="H1600">
        <v>0</v>
      </c>
      <c r="I1600">
        <v>0</v>
      </c>
      <c r="J1600">
        <v>0</v>
      </c>
      <c r="K1600">
        <v>0</v>
      </c>
      <c r="L1600">
        <v>0</v>
      </c>
      <c r="M1600">
        <v>0</v>
      </c>
      <c r="N1600">
        <v>0</v>
      </c>
      <c r="O1600">
        <v>0</v>
      </c>
      <c r="P1600">
        <v>0</v>
      </c>
      <c r="Q1600">
        <v>0</v>
      </c>
      <c r="R1600">
        <v>0</v>
      </c>
      <c r="S1600" t="s">
        <v>10</v>
      </c>
      <c r="T1600" t="s">
        <v>10</v>
      </c>
      <c r="U1600" t="s">
        <v>92</v>
      </c>
      <c r="V1600">
        <v>0</v>
      </c>
      <c r="W1600" t="s">
        <v>2712</v>
      </c>
      <c r="X1600">
        <v>0</v>
      </c>
      <c r="Y1600">
        <v>0</v>
      </c>
      <c r="Z1600">
        <v>0</v>
      </c>
    </row>
    <row r="1601" spans="1:26" x14ac:dyDescent="0.25">
      <c r="A1601" t="s">
        <v>156</v>
      </c>
      <c r="B1601">
        <v>5</v>
      </c>
      <c r="C1601" t="s">
        <v>2714</v>
      </c>
      <c r="D1601" t="s">
        <v>5070</v>
      </c>
      <c r="E1601">
        <v>0</v>
      </c>
      <c r="F1601">
        <v>0</v>
      </c>
      <c r="G1601">
        <v>0</v>
      </c>
      <c r="H1601">
        <v>0</v>
      </c>
      <c r="I1601">
        <v>0</v>
      </c>
      <c r="J1601">
        <v>0</v>
      </c>
      <c r="K1601">
        <v>0</v>
      </c>
      <c r="L1601">
        <v>0</v>
      </c>
      <c r="M1601">
        <v>0</v>
      </c>
      <c r="N1601">
        <v>0</v>
      </c>
      <c r="O1601">
        <v>0</v>
      </c>
      <c r="P1601">
        <v>0</v>
      </c>
      <c r="Q1601">
        <v>0</v>
      </c>
      <c r="R1601">
        <v>0</v>
      </c>
      <c r="S1601" t="s">
        <v>10</v>
      </c>
      <c r="T1601" t="s">
        <v>10</v>
      </c>
      <c r="U1601" t="s">
        <v>92</v>
      </c>
      <c r="V1601">
        <v>0</v>
      </c>
      <c r="W1601" t="s">
        <v>2712</v>
      </c>
      <c r="X1601">
        <v>0</v>
      </c>
      <c r="Y1601">
        <v>0</v>
      </c>
      <c r="Z1601">
        <v>0</v>
      </c>
    </row>
    <row r="1602" spans="1:26" x14ac:dyDescent="0.25">
      <c r="A1602" t="s">
        <v>156</v>
      </c>
      <c r="B1602">
        <v>5</v>
      </c>
      <c r="C1602" t="s">
        <v>2715</v>
      </c>
      <c r="D1602" t="s">
        <v>5070</v>
      </c>
      <c r="E1602">
        <v>0</v>
      </c>
      <c r="F1602">
        <v>0</v>
      </c>
      <c r="G1602">
        <v>0</v>
      </c>
      <c r="H1602">
        <v>0</v>
      </c>
      <c r="I1602">
        <v>0</v>
      </c>
      <c r="J1602">
        <v>0</v>
      </c>
      <c r="K1602">
        <v>0</v>
      </c>
      <c r="L1602">
        <v>0</v>
      </c>
      <c r="M1602">
        <v>0</v>
      </c>
      <c r="N1602">
        <v>0</v>
      </c>
      <c r="O1602">
        <v>0</v>
      </c>
      <c r="P1602">
        <v>0</v>
      </c>
      <c r="Q1602">
        <v>0</v>
      </c>
      <c r="R1602">
        <v>0</v>
      </c>
      <c r="S1602" t="s">
        <v>6</v>
      </c>
      <c r="T1602" t="s">
        <v>1518</v>
      </c>
      <c r="U1602" t="s">
        <v>100</v>
      </c>
      <c r="V1602">
        <v>20</v>
      </c>
      <c r="W1602" t="s">
        <v>2712</v>
      </c>
      <c r="X1602">
        <v>0</v>
      </c>
      <c r="Y1602">
        <v>0</v>
      </c>
      <c r="Z1602">
        <v>0</v>
      </c>
    </row>
    <row r="1603" spans="1:26" x14ac:dyDescent="0.25">
      <c r="A1603" t="s">
        <v>156</v>
      </c>
      <c r="B1603">
        <v>5</v>
      </c>
      <c r="C1603" t="s">
        <v>2716</v>
      </c>
      <c r="D1603" t="s">
        <v>5070</v>
      </c>
      <c r="E1603">
        <v>0</v>
      </c>
      <c r="F1603">
        <v>0</v>
      </c>
      <c r="G1603">
        <v>0</v>
      </c>
      <c r="H1603">
        <v>0</v>
      </c>
      <c r="I1603">
        <v>0</v>
      </c>
      <c r="J1603">
        <v>0</v>
      </c>
      <c r="K1603">
        <v>0</v>
      </c>
      <c r="L1603">
        <v>0</v>
      </c>
      <c r="M1603">
        <v>0</v>
      </c>
      <c r="N1603">
        <v>0</v>
      </c>
      <c r="O1603">
        <v>0</v>
      </c>
      <c r="P1603">
        <v>0</v>
      </c>
      <c r="Q1603">
        <v>0</v>
      </c>
      <c r="R1603">
        <v>0</v>
      </c>
      <c r="S1603" t="s">
        <v>6</v>
      </c>
      <c r="T1603" t="s">
        <v>1518</v>
      </c>
      <c r="U1603" t="s">
        <v>100</v>
      </c>
      <c r="V1603">
        <v>20</v>
      </c>
      <c r="W1603" t="s">
        <v>2712</v>
      </c>
      <c r="X1603">
        <v>0</v>
      </c>
      <c r="Y1603">
        <v>0</v>
      </c>
      <c r="Z1603">
        <v>0</v>
      </c>
    </row>
    <row r="1604" spans="1:26" x14ac:dyDescent="0.25">
      <c r="A1604" t="s">
        <v>156</v>
      </c>
      <c r="B1604">
        <v>5</v>
      </c>
      <c r="C1604" t="s">
        <v>2717</v>
      </c>
      <c r="D1604" t="s">
        <v>5070</v>
      </c>
      <c r="E1604">
        <v>40</v>
      </c>
      <c r="F1604">
        <v>10</v>
      </c>
      <c r="G1604">
        <v>10</v>
      </c>
      <c r="H1604">
        <v>40</v>
      </c>
      <c r="I1604">
        <v>10</v>
      </c>
      <c r="J1604">
        <v>10</v>
      </c>
      <c r="K1604">
        <v>0</v>
      </c>
      <c r="L1604">
        <v>0</v>
      </c>
      <c r="M1604">
        <v>0</v>
      </c>
      <c r="N1604">
        <v>0</v>
      </c>
      <c r="O1604">
        <v>0</v>
      </c>
      <c r="P1604">
        <v>0</v>
      </c>
      <c r="Q1604">
        <v>2</v>
      </c>
      <c r="R1604">
        <v>2.6326399999999999</v>
      </c>
      <c r="S1604" t="s">
        <v>6</v>
      </c>
      <c r="T1604" t="s">
        <v>104</v>
      </c>
      <c r="U1604" t="s">
        <v>100</v>
      </c>
      <c r="V1604">
        <v>10</v>
      </c>
      <c r="W1604" t="s">
        <v>2712</v>
      </c>
      <c r="X1604">
        <v>0.263264</v>
      </c>
      <c r="Y1604">
        <v>0</v>
      </c>
      <c r="Z1604">
        <v>2.6326399999999999</v>
      </c>
    </row>
    <row r="1605" spans="1:26" x14ac:dyDescent="0.25">
      <c r="A1605" t="s">
        <v>156</v>
      </c>
      <c r="B1605">
        <v>5</v>
      </c>
      <c r="C1605" t="s">
        <v>2718</v>
      </c>
      <c r="D1605" t="s">
        <v>5070</v>
      </c>
      <c r="E1605">
        <v>42</v>
      </c>
      <c r="F1605">
        <v>33</v>
      </c>
      <c r="G1605">
        <v>57</v>
      </c>
      <c r="H1605">
        <v>45</v>
      </c>
      <c r="I1605">
        <v>33</v>
      </c>
      <c r="J1605">
        <v>52</v>
      </c>
      <c r="K1605">
        <v>0</v>
      </c>
      <c r="L1605">
        <v>0</v>
      </c>
      <c r="M1605">
        <v>0</v>
      </c>
      <c r="N1605">
        <v>0</v>
      </c>
      <c r="O1605">
        <v>0</v>
      </c>
      <c r="P1605">
        <v>0</v>
      </c>
      <c r="Q1605">
        <v>4.3666666666666663</v>
      </c>
      <c r="R1605">
        <v>5.747930666666667</v>
      </c>
      <c r="S1605" t="s">
        <v>6</v>
      </c>
      <c r="T1605" t="s">
        <v>104</v>
      </c>
      <c r="U1605" t="s">
        <v>70</v>
      </c>
      <c r="V1605">
        <v>10</v>
      </c>
      <c r="W1605" t="s">
        <v>2712</v>
      </c>
      <c r="X1605">
        <v>0.57479306666666674</v>
      </c>
      <c r="Y1605">
        <v>0</v>
      </c>
      <c r="Z1605">
        <v>5.747930666666667</v>
      </c>
    </row>
    <row r="1606" spans="1:26" x14ac:dyDescent="0.25">
      <c r="A1606" t="s">
        <v>156</v>
      </c>
      <c r="B1606">
        <v>5</v>
      </c>
      <c r="C1606" t="s">
        <v>2719</v>
      </c>
      <c r="D1606" t="s">
        <v>5070</v>
      </c>
      <c r="E1606">
        <v>0</v>
      </c>
      <c r="F1606">
        <v>0</v>
      </c>
      <c r="G1606">
        <v>0</v>
      </c>
      <c r="H1606">
        <v>0</v>
      </c>
      <c r="I1606">
        <v>0</v>
      </c>
      <c r="J1606">
        <v>0</v>
      </c>
      <c r="K1606">
        <v>0</v>
      </c>
      <c r="L1606">
        <v>0</v>
      </c>
      <c r="M1606">
        <v>0</v>
      </c>
      <c r="N1606">
        <v>0</v>
      </c>
      <c r="O1606">
        <v>0</v>
      </c>
      <c r="P1606">
        <v>0</v>
      </c>
      <c r="Q1606">
        <v>0</v>
      </c>
      <c r="R1606">
        <v>0</v>
      </c>
      <c r="S1606" t="s">
        <v>10</v>
      </c>
      <c r="T1606" t="s">
        <v>10</v>
      </c>
      <c r="U1606" t="s">
        <v>100</v>
      </c>
      <c r="V1606">
        <v>0</v>
      </c>
      <c r="W1606" t="s">
        <v>2712</v>
      </c>
      <c r="X1606">
        <v>0</v>
      </c>
      <c r="Y1606">
        <v>0</v>
      </c>
      <c r="Z1606">
        <v>0</v>
      </c>
    </row>
    <row r="1607" spans="1:26" x14ac:dyDescent="0.25">
      <c r="A1607" t="s">
        <v>156</v>
      </c>
      <c r="B1607">
        <v>5</v>
      </c>
      <c r="C1607" t="s">
        <v>2720</v>
      </c>
      <c r="D1607" t="s">
        <v>5070</v>
      </c>
      <c r="E1607">
        <v>0</v>
      </c>
      <c r="F1607">
        <v>0</v>
      </c>
      <c r="G1607">
        <v>0</v>
      </c>
      <c r="H1607">
        <v>0</v>
      </c>
      <c r="I1607">
        <v>0</v>
      </c>
      <c r="J1607">
        <v>0</v>
      </c>
      <c r="K1607">
        <v>0</v>
      </c>
      <c r="L1607">
        <v>0</v>
      </c>
      <c r="M1607">
        <v>0</v>
      </c>
      <c r="N1607">
        <v>0</v>
      </c>
      <c r="O1607">
        <v>0</v>
      </c>
      <c r="P1607">
        <v>0</v>
      </c>
      <c r="Q1607">
        <v>0</v>
      </c>
      <c r="R1607">
        <v>0</v>
      </c>
      <c r="S1607" t="s">
        <v>10</v>
      </c>
      <c r="T1607" t="s">
        <v>10</v>
      </c>
      <c r="U1607" t="s">
        <v>100</v>
      </c>
      <c r="V1607">
        <v>0</v>
      </c>
      <c r="W1607" t="s">
        <v>2712</v>
      </c>
      <c r="X1607">
        <v>0</v>
      </c>
      <c r="Y1607">
        <v>0</v>
      </c>
      <c r="Z1607">
        <v>0</v>
      </c>
    </row>
    <row r="1608" spans="1:26" x14ac:dyDescent="0.25">
      <c r="A1608" t="s">
        <v>156</v>
      </c>
      <c r="B1608">
        <v>5</v>
      </c>
      <c r="C1608" t="s">
        <v>2721</v>
      </c>
      <c r="D1608" t="s">
        <v>5070</v>
      </c>
      <c r="E1608">
        <v>0</v>
      </c>
      <c r="F1608">
        <v>0</v>
      </c>
      <c r="G1608">
        <v>0</v>
      </c>
      <c r="H1608">
        <v>0</v>
      </c>
      <c r="I1608">
        <v>0</v>
      </c>
      <c r="J1608">
        <v>0</v>
      </c>
      <c r="K1608">
        <v>0</v>
      </c>
      <c r="L1608">
        <v>0</v>
      </c>
      <c r="M1608">
        <v>0</v>
      </c>
      <c r="N1608">
        <v>0</v>
      </c>
      <c r="O1608">
        <v>0</v>
      </c>
      <c r="P1608">
        <v>0</v>
      </c>
      <c r="Q1608">
        <v>0</v>
      </c>
      <c r="R1608">
        <v>0</v>
      </c>
      <c r="S1608" t="s">
        <v>10</v>
      </c>
      <c r="T1608" t="s">
        <v>10</v>
      </c>
      <c r="U1608" t="s">
        <v>100</v>
      </c>
      <c r="V1608">
        <v>0</v>
      </c>
      <c r="W1608" t="s">
        <v>2712</v>
      </c>
      <c r="X1608">
        <v>0</v>
      </c>
      <c r="Y1608">
        <v>0</v>
      </c>
      <c r="Z1608">
        <v>0</v>
      </c>
    </row>
    <row r="1609" spans="1:26" x14ac:dyDescent="0.25">
      <c r="A1609" t="s">
        <v>156</v>
      </c>
      <c r="B1609">
        <v>5</v>
      </c>
      <c r="C1609" t="s">
        <v>2722</v>
      </c>
      <c r="D1609" t="s">
        <v>5070</v>
      </c>
      <c r="E1609">
        <v>0</v>
      </c>
      <c r="F1609">
        <v>13</v>
      </c>
      <c r="G1609">
        <v>0</v>
      </c>
      <c r="H1609">
        <v>0</v>
      </c>
      <c r="I1609">
        <v>11</v>
      </c>
      <c r="J1609">
        <v>0</v>
      </c>
      <c r="K1609">
        <v>0</v>
      </c>
      <c r="L1609">
        <v>0</v>
      </c>
      <c r="M1609">
        <v>0</v>
      </c>
      <c r="N1609">
        <v>0</v>
      </c>
      <c r="O1609">
        <v>0</v>
      </c>
      <c r="P1609">
        <v>0</v>
      </c>
      <c r="Q1609">
        <v>1.2</v>
      </c>
      <c r="R1609">
        <v>1.5795839999999999</v>
      </c>
      <c r="S1609" t="s">
        <v>6</v>
      </c>
      <c r="T1609" t="s">
        <v>3</v>
      </c>
      <c r="U1609" t="s">
        <v>100</v>
      </c>
      <c r="V1609">
        <v>20</v>
      </c>
      <c r="W1609" t="s">
        <v>2712</v>
      </c>
      <c r="X1609">
        <v>7.8979199999999999E-2</v>
      </c>
      <c r="Y1609">
        <v>0</v>
      </c>
      <c r="Z1609">
        <v>1.5795840000000001</v>
      </c>
    </row>
    <row r="1610" spans="1:26" x14ac:dyDescent="0.25">
      <c r="A1610" t="s">
        <v>156</v>
      </c>
      <c r="B1610">
        <v>5</v>
      </c>
      <c r="C1610" t="s">
        <v>2723</v>
      </c>
      <c r="D1610" t="s">
        <v>5070</v>
      </c>
      <c r="E1610">
        <v>0</v>
      </c>
      <c r="F1610">
        <v>10</v>
      </c>
      <c r="G1610">
        <v>0</v>
      </c>
      <c r="H1610">
        <v>0</v>
      </c>
      <c r="I1610">
        <v>13</v>
      </c>
      <c r="J1610">
        <v>0</v>
      </c>
      <c r="K1610">
        <v>0</v>
      </c>
      <c r="L1610">
        <v>0</v>
      </c>
      <c r="M1610">
        <v>0</v>
      </c>
      <c r="N1610">
        <v>0</v>
      </c>
      <c r="O1610">
        <v>0</v>
      </c>
      <c r="P1610">
        <v>0</v>
      </c>
      <c r="Q1610">
        <v>1.1499999999999999</v>
      </c>
      <c r="R1610">
        <v>1.513768</v>
      </c>
      <c r="S1610" t="s">
        <v>10</v>
      </c>
      <c r="T1610" t="s">
        <v>10</v>
      </c>
      <c r="U1610" t="s">
        <v>100</v>
      </c>
      <c r="V1610">
        <v>0</v>
      </c>
      <c r="W1610" t="s">
        <v>2712</v>
      </c>
      <c r="X1610">
        <v>0</v>
      </c>
      <c r="Y1610">
        <v>0</v>
      </c>
      <c r="Z1610">
        <v>1.513768</v>
      </c>
    </row>
    <row r="1611" spans="1:26" x14ac:dyDescent="0.25">
      <c r="A1611" t="s">
        <v>156</v>
      </c>
      <c r="B1611">
        <v>5</v>
      </c>
      <c r="C1611" t="s">
        <v>2724</v>
      </c>
      <c r="D1611" t="s">
        <v>5070</v>
      </c>
      <c r="E1611">
        <v>0</v>
      </c>
      <c r="F1611">
        <v>0</v>
      </c>
      <c r="G1611">
        <v>0</v>
      </c>
      <c r="H1611">
        <v>0</v>
      </c>
      <c r="I1611">
        <v>0</v>
      </c>
      <c r="J1611">
        <v>0</v>
      </c>
      <c r="K1611">
        <v>0</v>
      </c>
      <c r="L1611">
        <v>0</v>
      </c>
      <c r="M1611">
        <v>0</v>
      </c>
      <c r="N1611">
        <v>0</v>
      </c>
      <c r="O1611">
        <v>0</v>
      </c>
      <c r="P1611">
        <v>0</v>
      </c>
      <c r="Q1611">
        <v>0</v>
      </c>
      <c r="R1611">
        <v>0</v>
      </c>
      <c r="S1611" t="s">
        <v>10</v>
      </c>
      <c r="T1611" t="s">
        <v>10</v>
      </c>
      <c r="U1611" t="s">
        <v>92</v>
      </c>
      <c r="V1611">
        <v>0</v>
      </c>
      <c r="W1611" t="s">
        <v>2712</v>
      </c>
      <c r="X1611">
        <v>0</v>
      </c>
      <c r="Y1611">
        <v>0</v>
      </c>
      <c r="Z1611">
        <v>0</v>
      </c>
    </row>
    <row r="1612" spans="1:26" x14ac:dyDescent="0.25">
      <c r="A1612" t="s">
        <v>156</v>
      </c>
      <c r="B1612">
        <v>5</v>
      </c>
      <c r="C1612" t="s">
        <v>2726</v>
      </c>
      <c r="D1612" t="s">
        <v>5070</v>
      </c>
      <c r="E1612">
        <v>0</v>
      </c>
      <c r="F1612">
        <v>0</v>
      </c>
      <c r="G1612">
        <v>0</v>
      </c>
      <c r="H1612">
        <v>0</v>
      </c>
      <c r="I1612">
        <v>0</v>
      </c>
      <c r="J1612">
        <v>0</v>
      </c>
      <c r="K1612">
        <v>0</v>
      </c>
      <c r="L1612">
        <v>0</v>
      </c>
      <c r="M1612">
        <v>0</v>
      </c>
      <c r="N1612">
        <v>0</v>
      </c>
      <c r="O1612">
        <v>0</v>
      </c>
      <c r="P1612">
        <v>0</v>
      </c>
      <c r="Q1612">
        <v>0</v>
      </c>
      <c r="R1612">
        <v>0</v>
      </c>
      <c r="S1612" t="s">
        <v>10</v>
      </c>
      <c r="T1612" t="s">
        <v>10</v>
      </c>
      <c r="U1612" t="s">
        <v>5100</v>
      </c>
      <c r="V1612">
        <v>0</v>
      </c>
      <c r="W1612" t="s">
        <v>2712</v>
      </c>
      <c r="X1612">
        <v>0</v>
      </c>
      <c r="Y1612">
        <v>0</v>
      </c>
      <c r="Z1612">
        <v>0</v>
      </c>
    </row>
    <row r="1613" spans="1:26" x14ac:dyDescent="0.25">
      <c r="A1613" t="s">
        <v>156</v>
      </c>
      <c r="B1613">
        <v>5</v>
      </c>
      <c r="C1613" t="s">
        <v>2727</v>
      </c>
      <c r="D1613" t="s">
        <v>5071</v>
      </c>
      <c r="E1613">
        <v>42</v>
      </c>
      <c r="F1613">
        <v>44</v>
      </c>
      <c r="G1613">
        <v>43</v>
      </c>
      <c r="H1613">
        <v>43</v>
      </c>
      <c r="I1613">
        <v>43</v>
      </c>
      <c r="J1613">
        <v>33</v>
      </c>
      <c r="K1613">
        <v>43</v>
      </c>
      <c r="L1613">
        <v>42</v>
      </c>
      <c r="M1613">
        <v>43</v>
      </c>
      <c r="N1613">
        <v>43</v>
      </c>
      <c r="O1613">
        <v>43</v>
      </c>
      <c r="P1613">
        <v>43</v>
      </c>
      <c r="Q1613">
        <v>4.2083333333333339</v>
      </c>
      <c r="R1613">
        <v>11.079026666666666</v>
      </c>
      <c r="S1613" t="s">
        <v>6</v>
      </c>
      <c r="T1613" t="s">
        <v>5</v>
      </c>
      <c r="U1613" t="s">
        <v>70</v>
      </c>
      <c r="V1613">
        <v>15</v>
      </c>
      <c r="W1613" t="s">
        <v>2712</v>
      </c>
      <c r="X1613">
        <v>0.73860177777777769</v>
      </c>
      <c r="Y1613">
        <v>0</v>
      </c>
      <c r="Z1613">
        <v>11.079026666666666</v>
      </c>
    </row>
    <row r="1614" spans="1:26" x14ac:dyDescent="0.25">
      <c r="A1614" t="s">
        <v>156</v>
      </c>
      <c r="B1614">
        <v>5</v>
      </c>
      <c r="C1614" t="s">
        <v>2728</v>
      </c>
      <c r="D1614" t="s">
        <v>5071</v>
      </c>
      <c r="E1614">
        <v>61</v>
      </c>
      <c r="F1614">
        <v>48</v>
      </c>
      <c r="G1614">
        <v>48</v>
      </c>
      <c r="H1614">
        <v>47</v>
      </c>
      <c r="I1614">
        <v>50</v>
      </c>
      <c r="J1614">
        <v>48</v>
      </c>
      <c r="K1614">
        <v>47</v>
      </c>
      <c r="L1614">
        <v>50</v>
      </c>
      <c r="M1614">
        <v>47</v>
      </c>
      <c r="N1614">
        <v>47</v>
      </c>
      <c r="O1614">
        <v>47</v>
      </c>
      <c r="P1614">
        <v>50</v>
      </c>
      <c r="Q1614">
        <v>4.9166666666666661</v>
      </c>
      <c r="R1614">
        <v>12.943813333333333</v>
      </c>
      <c r="S1614" t="s">
        <v>6</v>
      </c>
      <c r="T1614" t="s">
        <v>5</v>
      </c>
      <c r="U1614" t="s">
        <v>70</v>
      </c>
      <c r="V1614">
        <v>15</v>
      </c>
      <c r="W1614" t="s">
        <v>2712</v>
      </c>
      <c r="X1614">
        <v>0.86292088888888885</v>
      </c>
      <c r="Y1614">
        <v>0</v>
      </c>
      <c r="Z1614">
        <v>12.943813333333331</v>
      </c>
    </row>
    <row r="1615" spans="1:26" x14ac:dyDescent="0.25">
      <c r="A1615" t="s">
        <v>156</v>
      </c>
      <c r="B1615">
        <v>5</v>
      </c>
      <c r="C1615" t="s">
        <v>2729</v>
      </c>
      <c r="D1615" t="s">
        <v>5070</v>
      </c>
      <c r="E1615">
        <v>0</v>
      </c>
      <c r="F1615">
        <v>0</v>
      </c>
      <c r="G1615">
        <v>0</v>
      </c>
      <c r="H1615">
        <v>0</v>
      </c>
      <c r="I1615">
        <v>0</v>
      </c>
      <c r="J1615">
        <v>0</v>
      </c>
      <c r="K1615">
        <v>0</v>
      </c>
      <c r="L1615">
        <v>0</v>
      </c>
      <c r="M1615">
        <v>0</v>
      </c>
      <c r="N1615">
        <v>0</v>
      </c>
      <c r="O1615">
        <v>0</v>
      </c>
      <c r="P1615">
        <v>0</v>
      </c>
      <c r="Q1615">
        <v>0</v>
      </c>
      <c r="R1615">
        <v>0</v>
      </c>
      <c r="S1615" t="s">
        <v>10</v>
      </c>
      <c r="T1615" t="s">
        <v>10</v>
      </c>
      <c r="U1615" t="s">
        <v>5100</v>
      </c>
      <c r="V1615">
        <v>0</v>
      </c>
      <c r="W1615" t="s">
        <v>2712</v>
      </c>
      <c r="X1615">
        <v>0</v>
      </c>
      <c r="Y1615">
        <v>0</v>
      </c>
      <c r="Z1615">
        <v>0</v>
      </c>
    </row>
    <row r="1616" spans="1:26" x14ac:dyDescent="0.25">
      <c r="A1616" t="s">
        <v>156</v>
      </c>
      <c r="B1616">
        <v>5</v>
      </c>
      <c r="C1616" t="s">
        <v>2730</v>
      </c>
      <c r="D1616" t="s">
        <v>5070</v>
      </c>
      <c r="E1616">
        <v>40</v>
      </c>
      <c r="F1616">
        <v>42</v>
      </c>
      <c r="G1616">
        <v>29</v>
      </c>
      <c r="H1616">
        <v>40</v>
      </c>
      <c r="I1616">
        <v>42</v>
      </c>
      <c r="J1616">
        <v>30</v>
      </c>
      <c r="K1616">
        <v>0</v>
      </c>
      <c r="L1616">
        <v>0</v>
      </c>
      <c r="M1616">
        <v>0</v>
      </c>
      <c r="N1616">
        <v>0</v>
      </c>
      <c r="O1616">
        <v>0</v>
      </c>
      <c r="P1616">
        <v>0</v>
      </c>
      <c r="Q1616">
        <v>3.7166666666666663</v>
      </c>
      <c r="R1616">
        <v>4.8923226666666668</v>
      </c>
      <c r="S1616" t="s">
        <v>6</v>
      </c>
      <c r="T1616" t="s">
        <v>2676</v>
      </c>
      <c r="U1616" t="s">
        <v>100</v>
      </c>
      <c r="V1616">
        <v>20</v>
      </c>
      <c r="W1616" t="s">
        <v>2712</v>
      </c>
      <c r="X1616">
        <v>0.24461613333333335</v>
      </c>
      <c r="Y1616">
        <v>0</v>
      </c>
      <c r="Z1616">
        <v>4.8923226666666668</v>
      </c>
    </row>
    <row r="1617" spans="1:26" x14ac:dyDescent="0.25">
      <c r="A1617" t="s">
        <v>156</v>
      </c>
      <c r="B1617">
        <v>5</v>
      </c>
      <c r="C1617" t="s">
        <v>2731</v>
      </c>
      <c r="D1617" t="s">
        <v>5070</v>
      </c>
      <c r="E1617">
        <v>0</v>
      </c>
      <c r="F1617">
        <v>0</v>
      </c>
      <c r="G1617">
        <v>0</v>
      </c>
      <c r="H1617">
        <v>0</v>
      </c>
      <c r="I1617">
        <v>0</v>
      </c>
      <c r="J1617">
        <v>0</v>
      </c>
      <c r="K1617">
        <v>0</v>
      </c>
      <c r="L1617">
        <v>0</v>
      </c>
      <c r="M1617">
        <v>0</v>
      </c>
      <c r="N1617">
        <v>0</v>
      </c>
      <c r="O1617">
        <v>0</v>
      </c>
      <c r="P1617">
        <v>0</v>
      </c>
      <c r="Q1617">
        <v>0</v>
      </c>
      <c r="R1617">
        <v>0</v>
      </c>
      <c r="S1617" t="s">
        <v>6</v>
      </c>
      <c r="T1617" t="s">
        <v>7</v>
      </c>
      <c r="U1617" t="s">
        <v>100</v>
      </c>
      <c r="V1617">
        <v>20</v>
      </c>
      <c r="W1617" t="s">
        <v>2712</v>
      </c>
      <c r="X1617">
        <v>0</v>
      </c>
      <c r="Y1617">
        <v>0</v>
      </c>
      <c r="Z1617">
        <v>0</v>
      </c>
    </row>
    <row r="1618" spans="1:26" x14ac:dyDescent="0.25">
      <c r="A1618" t="s">
        <v>156</v>
      </c>
      <c r="B1618">
        <v>5</v>
      </c>
      <c r="C1618" t="s">
        <v>2732</v>
      </c>
      <c r="D1618" t="s">
        <v>5070</v>
      </c>
      <c r="E1618">
        <v>110</v>
      </c>
      <c r="F1618">
        <v>76</v>
      </c>
      <c r="G1618">
        <v>0</v>
      </c>
      <c r="H1618">
        <v>110</v>
      </c>
      <c r="I1618">
        <v>83</v>
      </c>
      <c r="J1618">
        <v>0</v>
      </c>
      <c r="K1618">
        <v>0</v>
      </c>
      <c r="L1618">
        <v>0</v>
      </c>
      <c r="M1618">
        <v>0</v>
      </c>
      <c r="N1618">
        <v>0</v>
      </c>
      <c r="O1618">
        <v>0</v>
      </c>
      <c r="P1618">
        <v>0</v>
      </c>
      <c r="Q1618">
        <v>9.4749999999999996</v>
      </c>
      <c r="R1618">
        <v>12.472132000000002</v>
      </c>
      <c r="S1618" t="s">
        <v>6</v>
      </c>
      <c r="T1618" t="s">
        <v>3</v>
      </c>
      <c r="U1618" t="s">
        <v>70</v>
      </c>
      <c r="V1618">
        <v>20</v>
      </c>
      <c r="W1618" t="s">
        <v>2712</v>
      </c>
      <c r="X1618">
        <v>0.62360660000000012</v>
      </c>
      <c r="Y1618">
        <v>0</v>
      </c>
      <c r="Z1618">
        <v>12.472132000000002</v>
      </c>
    </row>
    <row r="1619" spans="1:26" x14ac:dyDescent="0.25">
      <c r="A1619" t="s">
        <v>156</v>
      </c>
      <c r="B1619">
        <v>5</v>
      </c>
      <c r="C1619" t="s">
        <v>2733</v>
      </c>
      <c r="D1619" t="s">
        <v>5070</v>
      </c>
      <c r="E1619">
        <v>75</v>
      </c>
      <c r="F1619">
        <v>74</v>
      </c>
      <c r="G1619">
        <v>72</v>
      </c>
      <c r="H1619">
        <v>77</v>
      </c>
      <c r="I1619">
        <v>62</v>
      </c>
      <c r="J1619">
        <v>83</v>
      </c>
      <c r="K1619">
        <v>0</v>
      </c>
      <c r="L1619">
        <v>0</v>
      </c>
      <c r="M1619">
        <v>0</v>
      </c>
      <c r="N1619">
        <v>0</v>
      </c>
      <c r="O1619">
        <v>0</v>
      </c>
      <c r="P1619">
        <v>0</v>
      </c>
      <c r="Q1619">
        <v>7.3833333333333329</v>
      </c>
      <c r="R1619">
        <v>9.7188293333333338</v>
      </c>
      <c r="S1619" t="s">
        <v>6</v>
      </c>
      <c r="T1619" t="s">
        <v>1518</v>
      </c>
      <c r="U1619" t="s">
        <v>100</v>
      </c>
      <c r="V1619">
        <v>20</v>
      </c>
      <c r="W1619" t="s">
        <v>2712</v>
      </c>
      <c r="X1619">
        <v>0.48594146666666671</v>
      </c>
      <c r="Y1619">
        <v>0</v>
      </c>
      <c r="Z1619">
        <v>9.7188293333333338</v>
      </c>
    </row>
    <row r="1620" spans="1:26" x14ac:dyDescent="0.25">
      <c r="A1620" t="s">
        <v>156</v>
      </c>
      <c r="B1620">
        <v>5</v>
      </c>
      <c r="C1620" t="s">
        <v>2734</v>
      </c>
      <c r="D1620" t="s">
        <v>5070</v>
      </c>
      <c r="E1620">
        <v>0</v>
      </c>
      <c r="F1620">
        <v>10</v>
      </c>
      <c r="G1620">
        <v>0</v>
      </c>
      <c r="H1620">
        <v>0</v>
      </c>
      <c r="I1620">
        <v>10</v>
      </c>
      <c r="J1620">
        <v>0</v>
      </c>
      <c r="K1620">
        <v>0</v>
      </c>
      <c r="L1620">
        <v>0</v>
      </c>
      <c r="M1620">
        <v>0</v>
      </c>
      <c r="N1620">
        <v>0</v>
      </c>
      <c r="O1620">
        <v>0</v>
      </c>
      <c r="P1620">
        <v>0</v>
      </c>
      <c r="Q1620">
        <v>1</v>
      </c>
      <c r="R1620">
        <v>1.3163199999999999</v>
      </c>
      <c r="S1620" t="s">
        <v>6</v>
      </c>
      <c r="T1620" t="s">
        <v>1518</v>
      </c>
      <c r="U1620" t="s">
        <v>100</v>
      </c>
      <c r="V1620">
        <v>20</v>
      </c>
      <c r="W1620" t="s">
        <v>2712</v>
      </c>
      <c r="X1620">
        <v>6.5816E-2</v>
      </c>
      <c r="Y1620">
        <v>0</v>
      </c>
      <c r="Z1620">
        <v>1.3163199999999999</v>
      </c>
    </row>
    <row r="1621" spans="1:26" x14ac:dyDescent="0.25">
      <c r="A1621" t="s">
        <v>156</v>
      </c>
      <c r="B1621">
        <v>5</v>
      </c>
      <c r="C1621" t="s">
        <v>2735</v>
      </c>
      <c r="D1621" t="s">
        <v>5070</v>
      </c>
      <c r="E1621">
        <v>0</v>
      </c>
      <c r="F1621">
        <v>0</v>
      </c>
      <c r="G1621">
        <v>0</v>
      </c>
      <c r="H1621">
        <v>0</v>
      </c>
      <c r="I1621">
        <v>0</v>
      </c>
      <c r="J1621">
        <v>0</v>
      </c>
      <c r="K1621">
        <v>0</v>
      </c>
      <c r="L1621">
        <v>0</v>
      </c>
      <c r="M1621">
        <v>0</v>
      </c>
      <c r="N1621">
        <v>0</v>
      </c>
      <c r="O1621">
        <v>0</v>
      </c>
      <c r="P1621">
        <v>0</v>
      </c>
      <c r="Q1621">
        <v>0</v>
      </c>
      <c r="R1621">
        <v>0</v>
      </c>
      <c r="S1621" t="s">
        <v>10</v>
      </c>
      <c r="T1621" t="s">
        <v>10</v>
      </c>
      <c r="U1621" t="s">
        <v>100</v>
      </c>
      <c r="V1621">
        <v>0</v>
      </c>
      <c r="W1621" t="s">
        <v>2712</v>
      </c>
      <c r="X1621">
        <v>0</v>
      </c>
      <c r="Y1621">
        <v>0</v>
      </c>
      <c r="Z1621">
        <v>0</v>
      </c>
    </row>
    <row r="1622" spans="1:26" x14ac:dyDescent="0.25">
      <c r="A1622" t="s">
        <v>156</v>
      </c>
      <c r="B1622">
        <v>5</v>
      </c>
      <c r="C1622" t="s">
        <v>2736</v>
      </c>
      <c r="D1622" t="s">
        <v>5070</v>
      </c>
      <c r="E1622">
        <v>0</v>
      </c>
      <c r="F1622">
        <v>0</v>
      </c>
      <c r="G1622">
        <v>0</v>
      </c>
      <c r="H1622">
        <v>0</v>
      </c>
      <c r="I1622">
        <v>0</v>
      </c>
      <c r="J1622">
        <v>0</v>
      </c>
      <c r="K1622">
        <v>0</v>
      </c>
      <c r="L1622">
        <v>0</v>
      </c>
      <c r="M1622">
        <v>0</v>
      </c>
      <c r="N1622">
        <v>0</v>
      </c>
      <c r="O1622">
        <v>0</v>
      </c>
      <c r="P1622">
        <v>0</v>
      </c>
      <c r="Q1622">
        <v>0</v>
      </c>
      <c r="R1622">
        <v>0</v>
      </c>
      <c r="S1622" t="s">
        <v>10</v>
      </c>
      <c r="T1622" t="s">
        <v>10</v>
      </c>
      <c r="U1622" t="s">
        <v>100</v>
      </c>
      <c r="V1622">
        <v>0</v>
      </c>
      <c r="W1622" t="s">
        <v>2712</v>
      </c>
      <c r="X1622">
        <v>0</v>
      </c>
      <c r="Y1622">
        <v>0</v>
      </c>
      <c r="Z1622">
        <v>0</v>
      </c>
    </row>
    <row r="1623" spans="1:26" x14ac:dyDescent="0.25">
      <c r="A1623" t="s">
        <v>156</v>
      </c>
      <c r="B1623">
        <v>5</v>
      </c>
      <c r="C1623" t="s">
        <v>2737</v>
      </c>
      <c r="D1623" t="s">
        <v>5070</v>
      </c>
      <c r="E1623">
        <v>10</v>
      </c>
      <c r="F1623">
        <v>18</v>
      </c>
      <c r="G1623">
        <v>10</v>
      </c>
      <c r="H1623">
        <v>10</v>
      </c>
      <c r="I1623">
        <v>22</v>
      </c>
      <c r="J1623">
        <v>10</v>
      </c>
      <c r="K1623">
        <v>0</v>
      </c>
      <c r="L1623">
        <v>0</v>
      </c>
      <c r="M1623">
        <v>0</v>
      </c>
      <c r="N1623">
        <v>0</v>
      </c>
      <c r="O1623">
        <v>0</v>
      </c>
      <c r="P1623">
        <v>0</v>
      </c>
      <c r="Q1623">
        <v>1.3333333333333335</v>
      </c>
      <c r="R1623">
        <v>1.7550933333333332</v>
      </c>
      <c r="S1623" t="s">
        <v>6</v>
      </c>
      <c r="T1623" t="s">
        <v>2676</v>
      </c>
      <c r="U1623" t="s">
        <v>100</v>
      </c>
      <c r="V1623">
        <v>20</v>
      </c>
      <c r="W1623" t="s">
        <v>2725</v>
      </c>
      <c r="X1623">
        <v>8.7754666666666661E-2</v>
      </c>
      <c r="Y1623">
        <v>0</v>
      </c>
      <c r="Z1623">
        <v>1.7550933333333332</v>
      </c>
    </row>
    <row r="1624" spans="1:26" x14ac:dyDescent="0.25">
      <c r="A1624" t="s">
        <v>156</v>
      </c>
      <c r="B1624">
        <v>5</v>
      </c>
      <c r="C1624" t="s">
        <v>2739</v>
      </c>
      <c r="D1624" t="s">
        <v>5070</v>
      </c>
      <c r="E1624">
        <v>10</v>
      </c>
      <c r="F1624">
        <v>21</v>
      </c>
      <c r="G1624">
        <v>10</v>
      </c>
      <c r="H1624">
        <v>10</v>
      </c>
      <c r="I1624">
        <v>18</v>
      </c>
      <c r="J1624">
        <v>10</v>
      </c>
      <c r="K1624">
        <v>0</v>
      </c>
      <c r="L1624">
        <v>0</v>
      </c>
      <c r="M1624">
        <v>0</v>
      </c>
      <c r="N1624">
        <v>0</v>
      </c>
      <c r="O1624">
        <v>0</v>
      </c>
      <c r="P1624">
        <v>0</v>
      </c>
      <c r="Q1624">
        <v>1.3166666666666667</v>
      </c>
      <c r="R1624">
        <v>1.7331546666666664</v>
      </c>
      <c r="S1624" t="s">
        <v>6</v>
      </c>
      <c r="T1624" t="s">
        <v>2676</v>
      </c>
      <c r="U1624" t="s">
        <v>100</v>
      </c>
      <c r="V1624">
        <v>20</v>
      </c>
      <c r="W1624" t="s">
        <v>2725</v>
      </c>
      <c r="X1624">
        <v>8.665773333333332E-2</v>
      </c>
      <c r="Y1624">
        <v>0</v>
      </c>
      <c r="Z1624">
        <v>1.7331546666666664</v>
      </c>
    </row>
    <row r="1625" spans="1:26" x14ac:dyDescent="0.25">
      <c r="A1625" t="s">
        <v>156</v>
      </c>
      <c r="B1625">
        <v>5</v>
      </c>
      <c r="C1625" t="s">
        <v>2740</v>
      </c>
      <c r="D1625" t="s">
        <v>5070</v>
      </c>
      <c r="E1625">
        <v>43</v>
      </c>
      <c r="F1625">
        <v>45</v>
      </c>
      <c r="G1625">
        <v>44</v>
      </c>
      <c r="H1625">
        <v>44</v>
      </c>
      <c r="I1625">
        <v>44</v>
      </c>
      <c r="J1625">
        <v>44</v>
      </c>
      <c r="K1625">
        <v>0</v>
      </c>
      <c r="L1625">
        <v>0</v>
      </c>
      <c r="M1625">
        <v>0</v>
      </c>
      <c r="N1625">
        <v>0</v>
      </c>
      <c r="O1625">
        <v>0</v>
      </c>
      <c r="P1625">
        <v>0</v>
      </c>
      <c r="Q1625">
        <v>4.4000000000000004</v>
      </c>
      <c r="R1625">
        <v>5.7918079999999996</v>
      </c>
      <c r="S1625" t="s">
        <v>6</v>
      </c>
      <c r="T1625" t="s">
        <v>2676</v>
      </c>
      <c r="U1625" t="s">
        <v>100</v>
      </c>
      <c r="V1625">
        <v>20</v>
      </c>
      <c r="W1625" t="s">
        <v>2725</v>
      </c>
      <c r="X1625">
        <v>0.28959039999999997</v>
      </c>
      <c r="Y1625">
        <v>0</v>
      </c>
      <c r="Z1625">
        <v>5.7918079999999996</v>
      </c>
    </row>
    <row r="1626" spans="1:26" x14ac:dyDescent="0.25">
      <c r="A1626" t="s">
        <v>156</v>
      </c>
      <c r="B1626">
        <v>5</v>
      </c>
      <c r="C1626" t="s">
        <v>2741</v>
      </c>
      <c r="D1626" t="s">
        <v>5070</v>
      </c>
      <c r="E1626">
        <v>10</v>
      </c>
      <c r="F1626">
        <v>18</v>
      </c>
      <c r="G1626">
        <v>10</v>
      </c>
      <c r="H1626">
        <v>10</v>
      </c>
      <c r="I1626">
        <v>23</v>
      </c>
      <c r="J1626">
        <v>10</v>
      </c>
      <c r="K1626">
        <v>0</v>
      </c>
      <c r="L1626">
        <v>0</v>
      </c>
      <c r="M1626">
        <v>0</v>
      </c>
      <c r="N1626">
        <v>0</v>
      </c>
      <c r="O1626">
        <v>0</v>
      </c>
      <c r="P1626">
        <v>0</v>
      </c>
      <c r="Q1626">
        <v>1.35</v>
      </c>
      <c r="R1626">
        <v>1.7770320000000002</v>
      </c>
      <c r="S1626" t="s">
        <v>6</v>
      </c>
      <c r="T1626" t="s">
        <v>2676</v>
      </c>
      <c r="U1626" t="s">
        <v>100</v>
      </c>
      <c r="V1626">
        <v>20</v>
      </c>
      <c r="W1626" t="s">
        <v>2725</v>
      </c>
      <c r="X1626">
        <v>8.8851600000000003E-2</v>
      </c>
      <c r="Y1626">
        <v>0</v>
      </c>
      <c r="Z1626">
        <v>1.7770320000000002</v>
      </c>
    </row>
    <row r="1627" spans="1:26" x14ac:dyDescent="0.25">
      <c r="A1627" t="s">
        <v>156</v>
      </c>
      <c r="B1627">
        <v>5</v>
      </c>
      <c r="C1627" t="s">
        <v>2742</v>
      </c>
      <c r="D1627" t="s">
        <v>5070</v>
      </c>
      <c r="E1627">
        <v>0</v>
      </c>
      <c r="F1627">
        <v>0</v>
      </c>
      <c r="G1627">
        <v>0</v>
      </c>
      <c r="H1627">
        <v>0</v>
      </c>
      <c r="I1627">
        <v>0</v>
      </c>
      <c r="J1627">
        <v>0</v>
      </c>
      <c r="K1627">
        <v>0</v>
      </c>
      <c r="L1627">
        <v>0</v>
      </c>
      <c r="M1627">
        <v>0</v>
      </c>
      <c r="N1627">
        <v>0</v>
      </c>
      <c r="O1627">
        <v>0</v>
      </c>
      <c r="P1627">
        <v>0</v>
      </c>
      <c r="Q1627">
        <v>0</v>
      </c>
      <c r="R1627">
        <v>0</v>
      </c>
      <c r="S1627" t="s">
        <v>6</v>
      </c>
      <c r="T1627" t="s">
        <v>1518</v>
      </c>
      <c r="U1627" t="s">
        <v>100</v>
      </c>
      <c r="V1627">
        <v>20</v>
      </c>
      <c r="W1627" t="s">
        <v>2725</v>
      </c>
      <c r="X1627">
        <v>0</v>
      </c>
      <c r="Y1627">
        <v>0</v>
      </c>
      <c r="Z1627">
        <v>0</v>
      </c>
    </row>
    <row r="1628" spans="1:26" x14ac:dyDescent="0.25">
      <c r="A1628" t="s">
        <v>156</v>
      </c>
      <c r="B1628">
        <v>5</v>
      </c>
      <c r="C1628" t="s">
        <v>2743</v>
      </c>
      <c r="D1628" t="s">
        <v>5070</v>
      </c>
      <c r="E1628">
        <v>0</v>
      </c>
      <c r="F1628">
        <v>0</v>
      </c>
      <c r="G1628">
        <v>0</v>
      </c>
      <c r="H1628">
        <v>0</v>
      </c>
      <c r="I1628">
        <v>0</v>
      </c>
      <c r="J1628">
        <v>0</v>
      </c>
      <c r="K1628">
        <v>0</v>
      </c>
      <c r="L1628">
        <v>0</v>
      </c>
      <c r="M1628">
        <v>0</v>
      </c>
      <c r="N1628">
        <v>0</v>
      </c>
      <c r="O1628">
        <v>0</v>
      </c>
      <c r="P1628">
        <v>0</v>
      </c>
      <c r="Q1628">
        <v>0</v>
      </c>
      <c r="R1628">
        <v>0</v>
      </c>
      <c r="S1628" t="s">
        <v>6</v>
      </c>
      <c r="T1628" t="s">
        <v>1518</v>
      </c>
      <c r="U1628" t="s">
        <v>100</v>
      </c>
      <c r="V1628">
        <v>20</v>
      </c>
      <c r="W1628" t="s">
        <v>2725</v>
      </c>
      <c r="X1628">
        <v>0</v>
      </c>
      <c r="Y1628">
        <v>0</v>
      </c>
      <c r="Z1628">
        <v>0</v>
      </c>
    </row>
    <row r="1629" spans="1:26" x14ac:dyDescent="0.25">
      <c r="A1629" t="s">
        <v>156</v>
      </c>
      <c r="B1629">
        <v>5</v>
      </c>
      <c r="C1629" t="s">
        <v>2744</v>
      </c>
      <c r="D1629" t="s">
        <v>5070</v>
      </c>
      <c r="E1629">
        <v>0</v>
      </c>
      <c r="F1629">
        <v>0</v>
      </c>
      <c r="G1629">
        <v>0</v>
      </c>
      <c r="H1629">
        <v>0</v>
      </c>
      <c r="I1629">
        <v>0</v>
      </c>
      <c r="J1629">
        <v>0</v>
      </c>
      <c r="K1629">
        <v>0</v>
      </c>
      <c r="L1629">
        <v>0</v>
      </c>
      <c r="M1629">
        <v>0</v>
      </c>
      <c r="N1629">
        <v>0</v>
      </c>
      <c r="O1629">
        <v>0</v>
      </c>
      <c r="P1629">
        <v>0</v>
      </c>
      <c r="Q1629">
        <v>0</v>
      </c>
      <c r="R1629">
        <v>0</v>
      </c>
      <c r="S1629" t="s">
        <v>6</v>
      </c>
      <c r="T1629" t="s">
        <v>1518</v>
      </c>
      <c r="U1629" t="s">
        <v>100</v>
      </c>
      <c r="V1629">
        <v>20</v>
      </c>
      <c r="W1629" t="s">
        <v>2725</v>
      </c>
      <c r="X1629">
        <v>0</v>
      </c>
      <c r="Y1629">
        <v>0</v>
      </c>
      <c r="Z1629">
        <v>0</v>
      </c>
    </row>
    <row r="1630" spans="1:26" x14ac:dyDescent="0.25">
      <c r="A1630" t="s">
        <v>156</v>
      </c>
      <c r="B1630">
        <v>5</v>
      </c>
      <c r="C1630" t="s">
        <v>2745</v>
      </c>
      <c r="D1630" t="s">
        <v>5070</v>
      </c>
      <c r="E1630">
        <v>0</v>
      </c>
      <c r="F1630">
        <v>0</v>
      </c>
      <c r="G1630">
        <v>0</v>
      </c>
      <c r="H1630">
        <v>0</v>
      </c>
      <c r="I1630">
        <v>0</v>
      </c>
      <c r="J1630">
        <v>0</v>
      </c>
      <c r="K1630">
        <v>0</v>
      </c>
      <c r="L1630">
        <v>0</v>
      </c>
      <c r="M1630">
        <v>0</v>
      </c>
      <c r="N1630">
        <v>0</v>
      </c>
      <c r="O1630">
        <v>0</v>
      </c>
      <c r="P1630">
        <v>0</v>
      </c>
      <c r="Q1630">
        <v>0</v>
      </c>
      <c r="R1630">
        <v>0</v>
      </c>
      <c r="S1630" t="s">
        <v>6</v>
      </c>
      <c r="T1630" t="s">
        <v>1518</v>
      </c>
      <c r="U1630" t="s">
        <v>100</v>
      </c>
      <c r="V1630">
        <v>20</v>
      </c>
      <c r="W1630" t="s">
        <v>2725</v>
      </c>
      <c r="X1630">
        <v>0</v>
      </c>
      <c r="Y1630">
        <v>0</v>
      </c>
      <c r="Z1630">
        <v>0</v>
      </c>
    </row>
    <row r="1631" spans="1:26" x14ac:dyDescent="0.25">
      <c r="A1631" t="s">
        <v>156</v>
      </c>
      <c r="B1631">
        <v>5</v>
      </c>
      <c r="C1631" t="s">
        <v>2746</v>
      </c>
      <c r="D1631" t="s">
        <v>5070</v>
      </c>
      <c r="E1631">
        <v>0</v>
      </c>
      <c r="F1631">
        <v>0</v>
      </c>
      <c r="G1631">
        <v>0</v>
      </c>
      <c r="H1631">
        <v>0</v>
      </c>
      <c r="I1631">
        <v>0</v>
      </c>
      <c r="J1631">
        <v>0</v>
      </c>
      <c r="K1631">
        <v>0</v>
      </c>
      <c r="L1631">
        <v>0</v>
      </c>
      <c r="M1631">
        <v>0</v>
      </c>
      <c r="N1631">
        <v>0</v>
      </c>
      <c r="O1631">
        <v>0</v>
      </c>
      <c r="P1631">
        <v>0</v>
      </c>
      <c r="Q1631">
        <v>0</v>
      </c>
      <c r="R1631">
        <v>0</v>
      </c>
      <c r="S1631" t="s">
        <v>10</v>
      </c>
      <c r="T1631" t="s">
        <v>10</v>
      </c>
      <c r="U1631" t="s">
        <v>92</v>
      </c>
      <c r="V1631">
        <v>0</v>
      </c>
      <c r="W1631" t="s">
        <v>2725</v>
      </c>
      <c r="X1631">
        <v>0</v>
      </c>
      <c r="Y1631">
        <v>0</v>
      </c>
      <c r="Z1631">
        <v>0</v>
      </c>
    </row>
    <row r="1632" spans="1:26" x14ac:dyDescent="0.25">
      <c r="A1632" t="s">
        <v>156</v>
      </c>
      <c r="B1632">
        <v>5</v>
      </c>
      <c r="C1632" t="s">
        <v>2747</v>
      </c>
      <c r="D1632" t="s">
        <v>5070</v>
      </c>
      <c r="E1632">
        <v>0</v>
      </c>
      <c r="F1632">
        <v>0</v>
      </c>
      <c r="G1632">
        <v>0</v>
      </c>
      <c r="H1632">
        <v>0</v>
      </c>
      <c r="I1632">
        <v>0</v>
      </c>
      <c r="J1632">
        <v>0</v>
      </c>
      <c r="K1632">
        <v>0</v>
      </c>
      <c r="L1632">
        <v>0</v>
      </c>
      <c r="M1632">
        <v>0</v>
      </c>
      <c r="N1632">
        <v>0</v>
      </c>
      <c r="O1632">
        <v>0</v>
      </c>
      <c r="P1632">
        <v>0</v>
      </c>
      <c r="Q1632">
        <v>0</v>
      </c>
      <c r="R1632">
        <v>0</v>
      </c>
      <c r="S1632" t="s">
        <v>10</v>
      </c>
      <c r="T1632" t="s">
        <v>10</v>
      </c>
      <c r="U1632" t="s">
        <v>92</v>
      </c>
      <c r="V1632">
        <v>0</v>
      </c>
      <c r="W1632" t="s">
        <v>2725</v>
      </c>
      <c r="X1632">
        <v>0</v>
      </c>
      <c r="Y1632">
        <v>0</v>
      </c>
      <c r="Z1632">
        <v>0</v>
      </c>
    </row>
    <row r="1633" spans="1:26" x14ac:dyDescent="0.25">
      <c r="A1633" t="s">
        <v>156</v>
      </c>
      <c r="B1633">
        <v>5</v>
      </c>
      <c r="C1633" t="s">
        <v>2748</v>
      </c>
      <c r="D1633" t="s">
        <v>5070</v>
      </c>
      <c r="E1633">
        <v>0</v>
      </c>
      <c r="F1633">
        <v>0</v>
      </c>
      <c r="G1633">
        <v>0</v>
      </c>
      <c r="H1633">
        <v>0</v>
      </c>
      <c r="I1633">
        <v>0</v>
      </c>
      <c r="J1633">
        <v>0</v>
      </c>
      <c r="K1633">
        <v>0</v>
      </c>
      <c r="L1633">
        <v>0</v>
      </c>
      <c r="M1633">
        <v>0</v>
      </c>
      <c r="N1633">
        <v>0</v>
      </c>
      <c r="O1633">
        <v>0</v>
      </c>
      <c r="P1633">
        <v>0</v>
      </c>
      <c r="Q1633">
        <v>0</v>
      </c>
      <c r="R1633">
        <v>0</v>
      </c>
      <c r="S1633" t="s">
        <v>10</v>
      </c>
      <c r="T1633" t="s">
        <v>10</v>
      </c>
      <c r="U1633" t="s">
        <v>92</v>
      </c>
      <c r="V1633">
        <v>0</v>
      </c>
      <c r="W1633" t="s">
        <v>2725</v>
      </c>
      <c r="X1633">
        <v>0</v>
      </c>
      <c r="Y1633">
        <v>0</v>
      </c>
      <c r="Z1633">
        <v>0</v>
      </c>
    </row>
    <row r="1634" spans="1:26" x14ac:dyDescent="0.25">
      <c r="A1634" t="s">
        <v>156</v>
      </c>
      <c r="B1634">
        <v>5</v>
      </c>
      <c r="C1634" t="s">
        <v>2749</v>
      </c>
      <c r="D1634" t="s">
        <v>5070</v>
      </c>
      <c r="E1634">
        <v>0</v>
      </c>
      <c r="F1634">
        <v>0</v>
      </c>
      <c r="G1634">
        <v>0</v>
      </c>
      <c r="H1634">
        <v>0</v>
      </c>
      <c r="I1634">
        <v>0</v>
      </c>
      <c r="J1634">
        <v>0</v>
      </c>
      <c r="K1634">
        <v>0</v>
      </c>
      <c r="L1634">
        <v>0</v>
      </c>
      <c r="M1634">
        <v>0</v>
      </c>
      <c r="N1634">
        <v>0</v>
      </c>
      <c r="O1634">
        <v>0</v>
      </c>
      <c r="P1634">
        <v>0</v>
      </c>
      <c r="Q1634">
        <v>0</v>
      </c>
      <c r="R1634">
        <v>0</v>
      </c>
      <c r="S1634" t="s">
        <v>5</v>
      </c>
      <c r="T1634" t="s">
        <v>93</v>
      </c>
      <c r="U1634" t="s">
        <v>70</v>
      </c>
      <c r="V1634">
        <v>0</v>
      </c>
      <c r="W1634" t="s">
        <v>2725</v>
      </c>
      <c r="X1634">
        <v>0</v>
      </c>
      <c r="Y1634">
        <v>0</v>
      </c>
      <c r="Z1634">
        <v>0</v>
      </c>
    </row>
    <row r="1635" spans="1:26" x14ac:dyDescent="0.25">
      <c r="A1635" t="s">
        <v>156</v>
      </c>
      <c r="B1635">
        <v>5</v>
      </c>
      <c r="C1635" t="s">
        <v>2750</v>
      </c>
      <c r="D1635" t="s">
        <v>5070</v>
      </c>
      <c r="E1635">
        <v>12</v>
      </c>
      <c r="F1635">
        <v>16</v>
      </c>
      <c r="G1635">
        <v>12</v>
      </c>
      <c r="H1635">
        <v>12</v>
      </c>
      <c r="I1635">
        <v>22</v>
      </c>
      <c r="J1635">
        <v>12</v>
      </c>
      <c r="K1635">
        <v>0</v>
      </c>
      <c r="L1635">
        <v>0</v>
      </c>
      <c r="M1635">
        <v>0</v>
      </c>
      <c r="N1635">
        <v>0</v>
      </c>
      <c r="O1635">
        <v>0</v>
      </c>
      <c r="P1635">
        <v>0</v>
      </c>
      <c r="Q1635">
        <v>1.4333333333333333</v>
      </c>
      <c r="R1635">
        <v>1.8867253333333334</v>
      </c>
      <c r="S1635" t="s">
        <v>6</v>
      </c>
      <c r="T1635" t="s">
        <v>3</v>
      </c>
      <c r="U1635" t="s">
        <v>100</v>
      </c>
      <c r="V1635">
        <v>20</v>
      </c>
      <c r="W1635" t="s">
        <v>2725</v>
      </c>
      <c r="X1635">
        <v>9.4336266666666668E-2</v>
      </c>
      <c r="Y1635">
        <v>0</v>
      </c>
      <c r="Z1635">
        <v>1.8867253333333336</v>
      </c>
    </row>
    <row r="1636" spans="1:26" x14ac:dyDescent="0.25">
      <c r="A1636" t="s">
        <v>156</v>
      </c>
      <c r="B1636">
        <v>5</v>
      </c>
      <c r="C1636" t="s">
        <v>2751</v>
      </c>
      <c r="D1636" t="s">
        <v>5070</v>
      </c>
      <c r="E1636">
        <v>90</v>
      </c>
      <c r="F1636">
        <v>79</v>
      </c>
      <c r="G1636">
        <v>90</v>
      </c>
      <c r="H1636">
        <v>91</v>
      </c>
      <c r="I1636">
        <v>82</v>
      </c>
      <c r="J1636">
        <v>94</v>
      </c>
      <c r="K1636">
        <v>0</v>
      </c>
      <c r="L1636">
        <v>0</v>
      </c>
      <c r="M1636">
        <v>0</v>
      </c>
      <c r="N1636">
        <v>0</v>
      </c>
      <c r="O1636">
        <v>0</v>
      </c>
      <c r="P1636">
        <v>0</v>
      </c>
      <c r="Q1636">
        <v>8.7666666666666675</v>
      </c>
      <c r="R1636">
        <v>11.539738666666667</v>
      </c>
      <c r="S1636" t="s">
        <v>6</v>
      </c>
      <c r="T1636" t="s">
        <v>3</v>
      </c>
      <c r="U1636" t="s">
        <v>100</v>
      </c>
      <c r="V1636">
        <v>20</v>
      </c>
      <c r="W1636" t="s">
        <v>2725</v>
      </c>
      <c r="X1636">
        <v>0.57698693333333329</v>
      </c>
      <c r="Y1636">
        <v>0</v>
      </c>
      <c r="Z1636">
        <v>11.539738666666668</v>
      </c>
    </row>
    <row r="1637" spans="1:26" x14ac:dyDescent="0.25">
      <c r="A1637" t="s">
        <v>156</v>
      </c>
      <c r="B1637">
        <v>5</v>
      </c>
      <c r="C1637" t="s">
        <v>2752</v>
      </c>
      <c r="D1637" t="s">
        <v>5070</v>
      </c>
      <c r="E1637">
        <v>0</v>
      </c>
      <c r="F1637">
        <v>11</v>
      </c>
      <c r="G1637">
        <v>0</v>
      </c>
      <c r="H1637">
        <v>0</v>
      </c>
      <c r="I1637">
        <v>13</v>
      </c>
      <c r="J1637">
        <v>0</v>
      </c>
      <c r="K1637">
        <v>0</v>
      </c>
      <c r="L1637">
        <v>0</v>
      </c>
      <c r="M1637">
        <v>0</v>
      </c>
      <c r="N1637">
        <v>0</v>
      </c>
      <c r="O1637">
        <v>0</v>
      </c>
      <c r="P1637">
        <v>0</v>
      </c>
      <c r="Q1637">
        <v>1.2</v>
      </c>
      <c r="R1637">
        <v>1.5795839999999999</v>
      </c>
      <c r="S1637" t="s">
        <v>10</v>
      </c>
      <c r="T1637" t="s">
        <v>10</v>
      </c>
      <c r="U1637" t="s">
        <v>100</v>
      </c>
      <c r="V1637">
        <v>0</v>
      </c>
      <c r="W1637" t="s">
        <v>2725</v>
      </c>
      <c r="X1637">
        <v>0</v>
      </c>
      <c r="Y1637">
        <v>0</v>
      </c>
      <c r="Z1637">
        <v>1.5795840000000001</v>
      </c>
    </row>
    <row r="1638" spans="1:26" x14ac:dyDescent="0.25">
      <c r="A1638" t="s">
        <v>156</v>
      </c>
      <c r="B1638">
        <v>5</v>
      </c>
      <c r="C1638" t="s">
        <v>2753</v>
      </c>
      <c r="D1638" t="s">
        <v>5070</v>
      </c>
      <c r="E1638">
        <v>0</v>
      </c>
      <c r="F1638">
        <v>11</v>
      </c>
      <c r="G1638">
        <v>0</v>
      </c>
      <c r="H1638">
        <v>0</v>
      </c>
      <c r="I1638">
        <v>11</v>
      </c>
      <c r="J1638">
        <v>0</v>
      </c>
      <c r="K1638">
        <v>0</v>
      </c>
      <c r="L1638">
        <v>0</v>
      </c>
      <c r="M1638">
        <v>0</v>
      </c>
      <c r="N1638">
        <v>0</v>
      </c>
      <c r="O1638">
        <v>0</v>
      </c>
      <c r="P1638">
        <v>0</v>
      </c>
      <c r="Q1638">
        <v>1.1000000000000001</v>
      </c>
      <c r="R1638">
        <v>1.4479519999999999</v>
      </c>
      <c r="S1638" t="s">
        <v>10</v>
      </c>
      <c r="T1638" t="s">
        <v>10</v>
      </c>
      <c r="U1638" t="s">
        <v>100</v>
      </c>
      <c r="V1638">
        <v>0</v>
      </c>
      <c r="W1638" t="s">
        <v>2725</v>
      </c>
      <c r="X1638">
        <v>0</v>
      </c>
      <c r="Y1638">
        <v>0</v>
      </c>
      <c r="Z1638">
        <v>1.4479519999999999</v>
      </c>
    </row>
    <row r="1639" spans="1:26" x14ac:dyDescent="0.25">
      <c r="A1639" t="s">
        <v>156</v>
      </c>
      <c r="B1639">
        <v>5</v>
      </c>
      <c r="C1639" t="s">
        <v>2754</v>
      </c>
      <c r="D1639" t="s">
        <v>5070</v>
      </c>
      <c r="E1639">
        <v>95</v>
      </c>
      <c r="F1639">
        <v>110</v>
      </c>
      <c r="G1639">
        <v>130</v>
      </c>
      <c r="H1639">
        <v>100</v>
      </c>
      <c r="I1639">
        <v>120</v>
      </c>
      <c r="J1639">
        <v>130</v>
      </c>
      <c r="K1639">
        <v>0</v>
      </c>
      <c r="L1639">
        <v>0</v>
      </c>
      <c r="M1639">
        <v>0</v>
      </c>
      <c r="N1639">
        <v>0</v>
      </c>
      <c r="O1639">
        <v>0</v>
      </c>
      <c r="P1639">
        <v>0</v>
      </c>
      <c r="Q1639">
        <v>11.416666666666668</v>
      </c>
      <c r="R1639">
        <v>15.027986666666667</v>
      </c>
      <c r="S1639" t="s">
        <v>6</v>
      </c>
      <c r="T1639" t="s">
        <v>3</v>
      </c>
      <c r="U1639" t="s">
        <v>70</v>
      </c>
      <c r="V1639">
        <v>20</v>
      </c>
      <c r="W1639" t="s">
        <v>2725</v>
      </c>
      <c r="X1639">
        <v>0.75139933333333331</v>
      </c>
      <c r="Y1639">
        <v>0</v>
      </c>
      <c r="Z1639">
        <v>15.027986666666669</v>
      </c>
    </row>
    <row r="1640" spans="1:26" x14ac:dyDescent="0.25">
      <c r="A1640" t="s">
        <v>156</v>
      </c>
      <c r="B1640">
        <v>5</v>
      </c>
      <c r="C1640" t="s">
        <v>2755</v>
      </c>
      <c r="D1640" t="s">
        <v>5070</v>
      </c>
      <c r="E1640">
        <v>100</v>
      </c>
      <c r="F1640">
        <v>95</v>
      </c>
      <c r="G1640">
        <v>120</v>
      </c>
      <c r="H1640">
        <v>110</v>
      </c>
      <c r="I1640">
        <v>140</v>
      </c>
      <c r="J1640">
        <v>110</v>
      </c>
      <c r="K1640">
        <v>0</v>
      </c>
      <c r="L1640">
        <v>0</v>
      </c>
      <c r="M1640">
        <v>0</v>
      </c>
      <c r="N1640">
        <v>0</v>
      </c>
      <c r="O1640">
        <v>0</v>
      </c>
      <c r="P1640">
        <v>0</v>
      </c>
      <c r="Q1640">
        <v>11.25</v>
      </c>
      <c r="R1640">
        <v>14.808599999999998</v>
      </c>
      <c r="S1640" t="s">
        <v>6</v>
      </c>
      <c r="T1640" t="s">
        <v>3</v>
      </c>
      <c r="U1640" t="s">
        <v>70</v>
      </c>
      <c r="V1640">
        <v>20</v>
      </c>
      <c r="W1640" t="s">
        <v>2725</v>
      </c>
      <c r="X1640">
        <v>0.74042999999999992</v>
      </c>
      <c r="Y1640">
        <v>0</v>
      </c>
      <c r="Z1640">
        <v>14.808599999999998</v>
      </c>
    </row>
    <row r="1641" spans="1:26" x14ac:dyDescent="0.25">
      <c r="A1641" t="s">
        <v>156</v>
      </c>
      <c r="B1641">
        <v>5</v>
      </c>
      <c r="C1641" t="s">
        <v>2756</v>
      </c>
      <c r="D1641" t="s">
        <v>5070</v>
      </c>
      <c r="E1641">
        <v>80</v>
      </c>
      <c r="F1641">
        <v>110</v>
      </c>
      <c r="G1641">
        <v>120</v>
      </c>
      <c r="H1641">
        <v>86</v>
      </c>
      <c r="I1641">
        <v>110</v>
      </c>
      <c r="J1641">
        <v>110</v>
      </c>
      <c r="K1641">
        <v>0</v>
      </c>
      <c r="L1641">
        <v>0</v>
      </c>
      <c r="M1641">
        <v>0</v>
      </c>
      <c r="N1641">
        <v>0</v>
      </c>
      <c r="O1641">
        <v>0</v>
      </c>
      <c r="P1641">
        <v>0</v>
      </c>
      <c r="Q1641">
        <v>10.266666666666667</v>
      </c>
      <c r="R1641">
        <v>13.514218666666665</v>
      </c>
      <c r="S1641" t="s">
        <v>6</v>
      </c>
      <c r="T1641" t="s">
        <v>3</v>
      </c>
      <c r="U1641" t="s">
        <v>70</v>
      </c>
      <c r="V1641">
        <v>20</v>
      </c>
      <c r="W1641" t="s">
        <v>2725</v>
      </c>
      <c r="X1641">
        <v>0.67571093333333321</v>
      </c>
      <c r="Y1641">
        <v>0</v>
      </c>
      <c r="Z1641">
        <v>13.514218666666665</v>
      </c>
    </row>
    <row r="1642" spans="1:26" x14ac:dyDescent="0.25">
      <c r="A1642" t="s">
        <v>156</v>
      </c>
      <c r="B1642">
        <v>5</v>
      </c>
      <c r="C1642" t="s">
        <v>2757</v>
      </c>
      <c r="D1642" t="s">
        <v>5070</v>
      </c>
      <c r="E1642">
        <v>0</v>
      </c>
      <c r="F1642">
        <v>0</v>
      </c>
      <c r="G1642">
        <v>0</v>
      </c>
      <c r="H1642">
        <v>0</v>
      </c>
      <c r="I1642">
        <v>0</v>
      </c>
      <c r="J1642">
        <v>0</v>
      </c>
      <c r="K1642">
        <v>0</v>
      </c>
      <c r="L1642">
        <v>0</v>
      </c>
      <c r="M1642">
        <v>0</v>
      </c>
      <c r="N1642">
        <v>0</v>
      </c>
      <c r="O1642">
        <v>0</v>
      </c>
      <c r="P1642">
        <v>0</v>
      </c>
      <c r="Q1642">
        <v>0</v>
      </c>
      <c r="R1642">
        <v>0</v>
      </c>
      <c r="S1642" t="s">
        <v>10</v>
      </c>
      <c r="T1642" t="s">
        <v>10</v>
      </c>
      <c r="U1642" t="s">
        <v>92</v>
      </c>
      <c r="V1642">
        <v>0</v>
      </c>
      <c r="W1642" t="s">
        <v>2725</v>
      </c>
      <c r="X1642">
        <v>0</v>
      </c>
      <c r="Y1642">
        <v>0</v>
      </c>
      <c r="Z1642">
        <v>0</v>
      </c>
    </row>
    <row r="1643" spans="1:26" x14ac:dyDescent="0.25">
      <c r="A1643" t="s">
        <v>156</v>
      </c>
      <c r="B1643">
        <v>5</v>
      </c>
      <c r="C1643" t="s">
        <v>2758</v>
      </c>
      <c r="D1643" t="s">
        <v>5070</v>
      </c>
      <c r="E1643">
        <v>0</v>
      </c>
      <c r="F1643">
        <v>0</v>
      </c>
      <c r="G1643">
        <v>0</v>
      </c>
      <c r="H1643">
        <v>0</v>
      </c>
      <c r="I1643">
        <v>0</v>
      </c>
      <c r="J1643">
        <v>0</v>
      </c>
      <c r="K1643">
        <v>0</v>
      </c>
      <c r="L1643">
        <v>0</v>
      </c>
      <c r="M1643">
        <v>0</v>
      </c>
      <c r="N1643">
        <v>0</v>
      </c>
      <c r="O1643">
        <v>0</v>
      </c>
      <c r="P1643">
        <v>0</v>
      </c>
      <c r="Q1643">
        <v>0</v>
      </c>
      <c r="R1643">
        <v>0</v>
      </c>
      <c r="S1643" t="s">
        <v>10</v>
      </c>
      <c r="T1643" t="s">
        <v>10</v>
      </c>
      <c r="U1643" t="s">
        <v>92</v>
      </c>
      <c r="V1643">
        <v>0</v>
      </c>
      <c r="W1643" t="s">
        <v>2725</v>
      </c>
      <c r="X1643">
        <v>0</v>
      </c>
      <c r="Y1643">
        <v>0</v>
      </c>
      <c r="Z1643">
        <v>0</v>
      </c>
    </row>
    <row r="1644" spans="1:26" x14ac:dyDescent="0.25">
      <c r="A1644" t="s">
        <v>156</v>
      </c>
      <c r="B1644">
        <v>5</v>
      </c>
      <c r="C1644" t="s">
        <v>2759</v>
      </c>
      <c r="D1644" t="s">
        <v>5070</v>
      </c>
      <c r="E1644">
        <v>0</v>
      </c>
      <c r="F1644">
        <v>0</v>
      </c>
      <c r="G1644">
        <v>0</v>
      </c>
      <c r="H1644">
        <v>0</v>
      </c>
      <c r="I1644">
        <v>0</v>
      </c>
      <c r="J1644">
        <v>0</v>
      </c>
      <c r="K1644">
        <v>0</v>
      </c>
      <c r="L1644">
        <v>0</v>
      </c>
      <c r="M1644">
        <v>0</v>
      </c>
      <c r="N1644">
        <v>0</v>
      </c>
      <c r="O1644">
        <v>0</v>
      </c>
      <c r="P1644">
        <v>0</v>
      </c>
      <c r="Q1644">
        <v>0</v>
      </c>
      <c r="R1644">
        <v>0</v>
      </c>
      <c r="S1644" t="s">
        <v>10</v>
      </c>
      <c r="T1644" t="s">
        <v>10</v>
      </c>
      <c r="U1644" t="s">
        <v>92</v>
      </c>
      <c r="V1644">
        <v>0</v>
      </c>
      <c r="W1644" t="s">
        <v>2725</v>
      </c>
      <c r="X1644">
        <v>0</v>
      </c>
      <c r="Y1644">
        <v>0</v>
      </c>
      <c r="Z1644">
        <v>0</v>
      </c>
    </row>
    <row r="1645" spans="1:26" x14ac:dyDescent="0.25">
      <c r="A1645" t="s">
        <v>156</v>
      </c>
      <c r="B1645">
        <v>5</v>
      </c>
      <c r="C1645" t="s">
        <v>2760</v>
      </c>
      <c r="D1645" t="s">
        <v>5070</v>
      </c>
      <c r="E1645">
        <v>0</v>
      </c>
      <c r="F1645">
        <v>0</v>
      </c>
      <c r="G1645">
        <v>0</v>
      </c>
      <c r="H1645">
        <v>0</v>
      </c>
      <c r="I1645">
        <v>0</v>
      </c>
      <c r="J1645">
        <v>0</v>
      </c>
      <c r="K1645">
        <v>0</v>
      </c>
      <c r="L1645">
        <v>0</v>
      </c>
      <c r="M1645">
        <v>0</v>
      </c>
      <c r="N1645">
        <v>0</v>
      </c>
      <c r="O1645">
        <v>0</v>
      </c>
      <c r="P1645">
        <v>0</v>
      </c>
      <c r="Q1645">
        <v>0</v>
      </c>
      <c r="R1645">
        <v>0</v>
      </c>
      <c r="S1645" t="s">
        <v>10</v>
      </c>
      <c r="T1645" t="s">
        <v>10</v>
      </c>
      <c r="U1645" t="s">
        <v>92</v>
      </c>
      <c r="V1645">
        <v>0</v>
      </c>
      <c r="W1645" t="s">
        <v>2725</v>
      </c>
      <c r="X1645">
        <v>0</v>
      </c>
      <c r="Y1645">
        <v>0</v>
      </c>
      <c r="Z1645">
        <v>0</v>
      </c>
    </row>
    <row r="1646" spans="1:26" x14ac:dyDescent="0.25">
      <c r="A1646" t="s">
        <v>156</v>
      </c>
      <c r="B1646">
        <v>5</v>
      </c>
      <c r="C1646" t="s">
        <v>2761</v>
      </c>
      <c r="D1646" t="s">
        <v>5070</v>
      </c>
      <c r="E1646">
        <v>0</v>
      </c>
      <c r="F1646">
        <v>0</v>
      </c>
      <c r="G1646">
        <v>0</v>
      </c>
      <c r="H1646">
        <v>0</v>
      </c>
      <c r="I1646">
        <v>0</v>
      </c>
      <c r="J1646">
        <v>0</v>
      </c>
      <c r="K1646">
        <v>0</v>
      </c>
      <c r="L1646">
        <v>0</v>
      </c>
      <c r="M1646">
        <v>0</v>
      </c>
      <c r="N1646">
        <v>0</v>
      </c>
      <c r="O1646">
        <v>0</v>
      </c>
      <c r="P1646">
        <v>0</v>
      </c>
      <c r="Q1646">
        <v>0</v>
      </c>
      <c r="R1646">
        <v>0</v>
      </c>
      <c r="S1646" t="s">
        <v>10</v>
      </c>
      <c r="T1646" t="s">
        <v>10</v>
      </c>
      <c r="U1646" t="s">
        <v>92</v>
      </c>
      <c r="V1646">
        <v>0</v>
      </c>
      <c r="W1646" t="s">
        <v>2725</v>
      </c>
      <c r="X1646">
        <v>0</v>
      </c>
      <c r="Y1646">
        <v>0</v>
      </c>
      <c r="Z1646">
        <v>0</v>
      </c>
    </row>
    <row r="1647" spans="1:26" x14ac:dyDescent="0.25">
      <c r="A1647" t="s">
        <v>156</v>
      </c>
      <c r="B1647">
        <v>5</v>
      </c>
      <c r="C1647" t="s">
        <v>2762</v>
      </c>
      <c r="D1647" t="s">
        <v>5070</v>
      </c>
      <c r="E1647">
        <v>0</v>
      </c>
      <c r="F1647">
        <v>0</v>
      </c>
      <c r="G1647">
        <v>0</v>
      </c>
      <c r="H1647">
        <v>0</v>
      </c>
      <c r="I1647">
        <v>0</v>
      </c>
      <c r="J1647">
        <v>0</v>
      </c>
      <c r="K1647">
        <v>0</v>
      </c>
      <c r="L1647">
        <v>0</v>
      </c>
      <c r="M1647">
        <v>0</v>
      </c>
      <c r="N1647">
        <v>0</v>
      </c>
      <c r="O1647">
        <v>0</v>
      </c>
      <c r="P1647">
        <v>0</v>
      </c>
      <c r="Q1647">
        <v>0</v>
      </c>
      <c r="R1647">
        <v>0</v>
      </c>
      <c r="S1647" t="s">
        <v>10</v>
      </c>
      <c r="T1647" t="s">
        <v>10</v>
      </c>
      <c r="U1647" t="s">
        <v>92</v>
      </c>
      <c r="V1647">
        <v>0</v>
      </c>
      <c r="W1647" t="s">
        <v>2738</v>
      </c>
      <c r="X1647">
        <v>0</v>
      </c>
      <c r="Y1647">
        <v>0</v>
      </c>
      <c r="Z1647">
        <v>0</v>
      </c>
    </row>
    <row r="1648" spans="1:26" x14ac:dyDescent="0.25">
      <c r="A1648" t="s">
        <v>156</v>
      </c>
      <c r="B1648">
        <v>5</v>
      </c>
      <c r="C1648" t="s">
        <v>2763</v>
      </c>
      <c r="D1648" t="s">
        <v>5070</v>
      </c>
      <c r="E1648">
        <v>0</v>
      </c>
      <c r="F1648">
        <v>0</v>
      </c>
      <c r="G1648">
        <v>0</v>
      </c>
      <c r="H1648">
        <v>0</v>
      </c>
      <c r="I1648">
        <v>0</v>
      </c>
      <c r="J1648">
        <v>0</v>
      </c>
      <c r="K1648">
        <v>0</v>
      </c>
      <c r="L1648">
        <v>0</v>
      </c>
      <c r="M1648">
        <v>0</v>
      </c>
      <c r="N1648">
        <v>0</v>
      </c>
      <c r="O1648">
        <v>0</v>
      </c>
      <c r="P1648">
        <v>0</v>
      </c>
      <c r="Q1648">
        <v>0</v>
      </c>
      <c r="R1648">
        <v>0</v>
      </c>
      <c r="S1648" t="s">
        <v>10</v>
      </c>
      <c r="T1648" t="s">
        <v>10</v>
      </c>
      <c r="U1648" t="s">
        <v>92</v>
      </c>
      <c r="V1648">
        <v>0</v>
      </c>
      <c r="W1648" t="s">
        <v>2738</v>
      </c>
      <c r="X1648">
        <v>0</v>
      </c>
      <c r="Y1648">
        <v>0</v>
      </c>
      <c r="Z1648">
        <v>0</v>
      </c>
    </row>
    <row r="1649" spans="1:26" x14ac:dyDescent="0.25">
      <c r="A1649" t="s">
        <v>156</v>
      </c>
      <c r="B1649">
        <v>5</v>
      </c>
      <c r="C1649" t="s">
        <v>2764</v>
      </c>
      <c r="D1649" t="s">
        <v>5070</v>
      </c>
      <c r="E1649">
        <v>51</v>
      </c>
      <c r="F1649">
        <v>50</v>
      </c>
      <c r="G1649">
        <v>58</v>
      </c>
      <c r="H1649">
        <v>54</v>
      </c>
      <c r="I1649">
        <v>53</v>
      </c>
      <c r="J1649">
        <v>62</v>
      </c>
      <c r="K1649">
        <v>0</v>
      </c>
      <c r="L1649">
        <v>0</v>
      </c>
      <c r="M1649">
        <v>0</v>
      </c>
      <c r="N1649">
        <v>0</v>
      </c>
      <c r="O1649">
        <v>0</v>
      </c>
      <c r="P1649">
        <v>0</v>
      </c>
      <c r="Q1649">
        <v>5.4666666666666668</v>
      </c>
      <c r="R1649">
        <v>7.195882666666666</v>
      </c>
      <c r="S1649" t="s">
        <v>6</v>
      </c>
      <c r="T1649" t="s">
        <v>3</v>
      </c>
      <c r="U1649" t="s">
        <v>100</v>
      </c>
      <c r="V1649">
        <v>20</v>
      </c>
      <c r="W1649" t="s">
        <v>2725</v>
      </c>
      <c r="X1649">
        <v>0.35979413333333332</v>
      </c>
      <c r="Y1649">
        <v>0</v>
      </c>
      <c r="Z1649">
        <v>7.195882666666666</v>
      </c>
    </row>
    <row r="1650" spans="1:26" x14ac:dyDescent="0.25">
      <c r="A1650" t="s">
        <v>156</v>
      </c>
      <c r="B1650">
        <v>5</v>
      </c>
      <c r="C1650" t="s">
        <v>2765</v>
      </c>
      <c r="D1650" t="s">
        <v>5070</v>
      </c>
      <c r="E1650">
        <v>56</v>
      </c>
      <c r="F1650">
        <v>53</v>
      </c>
      <c r="G1650">
        <v>58</v>
      </c>
      <c r="H1650">
        <v>53</v>
      </c>
      <c r="I1650">
        <v>55</v>
      </c>
      <c r="J1650">
        <v>60</v>
      </c>
      <c r="K1650">
        <v>0</v>
      </c>
      <c r="L1650">
        <v>0</v>
      </c>
      <c r="M1650">
        <v>0</v>
      </c>
      <c r="N1650">
        <v>0</v>
      </c>
      <c r="O1650">
        <v>0</v>
      </c>
      <c r="P1650">
        <v>0</v>
      </c>
      <c r="Q1650">
        <v>5.5833333333333339</v>
      </c>
      <c r="R1650">
        <v>7.3494533333333329</v>
      </c>
      <c r="S1650" t="s">
        <v>6</v>
      </c>
      <c r="T1650" t="s">
        <v>3</v>
      </c>
      <c r="U1650" t="s">
        <v>100</v>
      </c>
      <c r="V1650">
        <v>20</v>
      </c>
      <c r="W1650" t="s">
        <v>2725</v>
      </c>
      <c r="X1650">
        <v>0.36747266666666667</v>
      </c>
      <c r="Y1650">
        <v>0</v>
      </c>
      <c r="Z1650">
        <v>7.3494533333333329</v>
      </c>
    </row>
    <row r="1651" spans="1:26" x14ac:dyDescent="0.25">
      <c r="A1651" t="s">
        <v>156</v>
      </c>
      <c r="B1651">
        <v>5</v>
      </c>
      <c r="C1651" t="s">
        <v>2766</v>
      </c>
      <c r="D1651" t="s">
        <v>5070</v>
      </c>
      <c r="E1651">
        <v>28</v>
      </c>
      <c r="F1651">
        <v>28</v>
      </c>
      <c r="G1651">
        <v>28</v>
      </c>
      <c r="H1651">
        <v>10</v>
      </c>
      <c r="I1651">
        <v>30</v>
      </c>
      <c r="J1651">
        <v>55</v>
      </c>
      <c r="K1651">
        <v>0</v>
      </c>
      <c r="L1651">
        <v>0</v>
      </c>
      <c r="M1651">
        <v>0</v>
      </c>
      <c r="N1651">
        <v>0</v>
      </c>
      <c r="O1651">
        <v>0</v>
      </c>
      <c r="P1651">
        <v>0</v>
      </c>
      <c r="Q1651">
        <v>2.9833333333333334</v>
      </c>
      <c r="R1651">
        <v>3.9270213333333333</v>
      </c>
      <c r="S1651" t="s">
        <v>6</v>
      </c>
      <c r="T1651" t="s">
        <v>3</v>
      </c>
      <c r="U1651" t="s">
        <v>70</v>
      </c>
      <c r="V1651">
        <v>20</v>
      </c>
      <c r="W1651" t="s">
        <v>2725</v>
      </c>
      <c r="X1651">
        <v>0.19635106666666666</v>
      </c>
      <c r="Y1651">
        <v>0</v>
      </c>
      <c r="Z1651">
        <v>3.9270213333333337</v>
      </c>
    </row>
    <row r="1652" spans="1:26" x14ac:dyDescent="0.25">
      <c r="A1652" t="s">
        <v>156</v>
      </c>
      <c r="B1652">
        <v>5</v>
      </c>
      <c r="C1652" t="s">
        <v>2767</v>
      </c>
      <c r="D1652" t="s">
        <v>5070</v>
      </c>
      <c r="E1652">
        <v>27</v>
      </c>
      <c r="F1652">
        <v>29</v>
      </c>
      <c r="G1652">
        <v>27</v>
      </c>
      <c r="H1652">
        <v>28</v>
      </c>
      <c r="I1652">
        <v>29</v>
      </c>
      <c r="J1652">
        <v>27</v>
      </c>
      <c r="K1652">
        <v>0</v>
      </c>
      <c r="L1652">
        <v>0</v>
      </c>
      <c r="M1652">
        <v>0</v>
      </c>
      <c r="N1652">
        <v>0</v>
      </c>
      <c r="O1652">
        <v>0</v>
      </c>
      <c r="P1652">
        <v>0</v>
      </c>
      <c r="Q1652">
        <v>2.7833333333333332</v>
      </c>
      <c r="R1652">
        <v>3.6637573333333329</v>
      </c>
      <c r="S1652" t="s">
        <v>6</v>
      </c>
      <c r="T1652" t="s">
        <v>3</v>
      </c>
      <c r="U1652" t="s">
        <v>100</v>
      </c>
      <c r="V1652">
        <v>20</v>
      </c>
      <c r="W1652" t="s">
        <v>2725</v>
      </c>
      <c r="X1652">
        <v>0.18318786666666664</v>
      </c>
      <c r="Y1652">
        <v>0</v>
      </c>
      <c r="Z1652">
        <v>3.6637573333333329</v>
      </c>
    </row>
    <row r="1653" spans="1:26" x14ac:dyDescent="0.25">
      <c r="A1653" t="s">
        <v>156</v>
      </c>
      <c r="B1653">
        <v>5</v>
      </c>
      <c r="C1653" t="s">
        <v>2768</v>
      </c>
      <c r="D1653" t="s">
        <v>5070</v>
      </c>
      <c r="E1653">
        <v>70</v>
      </c>
      <c r="F1653">
        <v>56</v>
      </c>
      <c r="G1653">
        <v>76</v>
      </c>
      <c r="H1653">
        <v>69</v>
      </c>
      <c r="I1653">
        <v>130</v>
      </c>
      <c r="J1653">
        <v>0</v>
      </c>
      <c r="K1653">
        <v>0</v>
      </c>
      <c r="L1653">
        <v>0</v>
      </c>
      <c r="M1653">
        <v>0</v>
      </c>
      <c r="N1653">
        <v>0</v>
      </c>
      <c r="O1653">
        <v>0</v>
      </c>
      <c r="P1653">
        <v>0</v>
      </c>
      <c r="Q1653">
        <v>8.02</v>
      </c>
      <c r="R1653">
        <v>10.980302666666663</v>
      </c>
      <c r="S1653" t="s">
        <v>6</v>
      </c>
      <c r="T1653" t="s">
        <v>3</v>
      </c>
      <c r="U1653" t="s">
        <v>70</v>
      </c>
      <c r="V1653">
        <v>20</v>
      </c>
      <c r="W1653" t="s">
        <v>2725</v>
      </c>
      <c r="X1653">
        <v>0.54901513333333318</v>
      </c>
      <c r="Y1653">
        <v>0</v>
      </c>
      <c r="Z1653">
        <v>10.980302666666663</v>
      </c>
    </row>
    <row r="1654" spans="1:26" x14ac:dyDescent="0.25">
      <c r="A1654" t="s">
        <v>156</v>
      </c>
      <c r="B1654">
        <v>5</v>
      </c>
      <c r="C1654" t="s">
        <v>2769</v>
      </c>
      <c r="D1654" t="s">
        <v>5070</v>
      </c>
      <c r="E1654">
        <v>55</v>
      </c>
      <c r="F1654">
        <v>56</v>
      </c>
      <c r="G1654">
        <v>51</v>
      </c>
      <c r="H1654">
        <v>55</v>
      </c>
      <c r="I1654">
        <v>54</v>
      </c>
      <c r="J1654">
        <v>61</v>
      </c>
      <c r="K1654">
        <v>0</v>
      </c>
      <c r="L1654">
        <v>0</v>
      </c>
      <c r="M1654">
        <v>0</v>
      </c>
      <c r="N1654">
        <v>0</v>
      </c>
      <c r="O1654">
        <v>0</v>
      </c>
      <c r="P1654">
        <v>0</v>
      </c>
      <c r="Q1654">
        <v>5.5333333333333332</v>
      </c>
      <c r="R1654">
        <v>7.2836373333333322</v>
      </c>
      <c r="S1654" t="s">
        <v>6</v>
      </c>
      <c r="T1654" t="s">
        <v>3</v>
      </c>
      <c r="U1654" t="s">
        <v>100</v>
      </c>
      <c r="V1654">
        <v>20</v>
      </c>
      <c r="W1654" t="s">
        <v>2725</v>
      </c>
      <c r="X1654">
        <v>0.36418186666666663</v>
      </c>
      <c r="Y1654">
        <v>0</v>
      </c>
      <c r="Z1654">
        <v>7.2836373333333331</v>
      </c>
    </row>
    <row r="1655" spans="1:26" x14ac:dyDescent="0.25">
      <c r="A1655" t="s">
        <v>156</v>
      </c>
      <c r="B1655">
        <v>5</v>
      </c>
      <c r="C1655" t="s">
        <v>2770</v>
      </c>
      <c r="D1655" t="s">
        <v>5070</v>
      </c>
      <c r="E1655">
        <v>54</v>
      </c>
      <c r="F1655">
        <v>53</v>
      </c>
      <c r="G1655">
        <v>54</v>
      </c>
      <c r="H1655">
        <v>53</v>
      </c>
      <c r="I1655">
        <v>27</v>
      </c>
      <c r="J1655">
        <v>81</v>
      </c>
      <c r="K1655">
        <v>0</v>
      </c>
      <c r="L1655">
        <v>0</v>
      </c>
      <c r="M1655">
        <v>0</v>
      </c>
      <c r="N1655">
        <v>0</v>
      </c>
      <c r="O1655">
        <v>0</v>
      </c>
      <c r="P1655">
        <v>0</v>
      </c>
      <c r="Q1655">
        <v>5.3666666666666663</v>
      </c>
      <c r="R1655">
        <v>7.0642506666666653</v>
      </c>
      <c r="S1655" t="s">
        <v>6</v>
      </c>
      <c r="T1655" t="s">
        <v>3</v>
      </c>
      <c r="U1655" t="s">
        <v>100</v>
      </c>
      <c r="V1655">
        <v>20</v>
      </c>
      <c r="W1655" t="s">
        <v>2725</v>
      </c>
      <c r="X1655">
        <v>0.35321253333333325</v>
      </c>
      <c r="Y1655">
        <v>0</v>
      </c>
      <c r="Z1655">
        <v>7.0642506666666653</v>
      </c>
    </row>
    <row r="1656" spans="1:26" x14ac:dyDescent="0.25">
      <c r="A1656" t="s">
        <v>156</v>
      </c>
      <c r="B1656">
        <v>5</v>
      </c>
      <c r="C1656" t="s">
        <v>2771</v>
      </c>
      <c r="D1656" t="s">
        <v>5070</v>
      </c>
      <c r="E1656">
        <v>52</v>
      </c>
      <c r="F1656">
        <v>52</v>
      </c>
      <c r="G1656">
        <v>52</v>
      </c>
      <c r="H1656">
        <v>62</v>
      </c>
      <c r="I1656">
        <v>62</v>
      </c>
      <c r="J1656">
        <v>63</v>
      </c>
      <c r="K1656">
        <v>0</v>
      </c>
      <c r="L1656">
        <v>0</v>
      </c>
      <c r="M1656">
        <v>0</v>
      </c>
      <c r="N1656">
        <v>0</v>
      </c>
      <c r="O1656">
        <v>0</v>
      </c>
      <c r="P1656">
        <v>0</v>
      </c>
      <c r="Q1656">
        <v>5.7166666666666668</v>
      </c>
      <c r="R1656">
        <v>7.5249626666666662</v>
      </c>
      <c r="S1656" t="s">
        <v>6</v>
      </c>
      <c r="T1656" t="s">
        <v>3</v>
      </c>
      <c r="U1656" t="s">
        <v>70</v>
      </c>
      <c r="V1656">
        <v>20</v>
      </c>
      <c r="W1656" t="s">
        <v>2725</v>
      </c>
      <c r="X1656">
        <v>0.37624813333333329</v>
      </c>
      <c r="Y1656">
        <v>0</v>
      </c>
      <c r="Z1656">
        <v>7.5249626666666654</v>
      </c>
    </row>
    <row r="1657" spans="1:26" x14ac:dyDescent="0.25">
      <c r="A1657" t="s">
        <v>156</v>
      </c>
      <c r="B1657">
        <v>5</v>
      </c>
      <c r="C1657" t="s">
        <v>2772</v>
      </c>
      <c r="D1657" t="s">
        <v>5070</v>
      </c>
      <c r="E1657">
        <v>0</v>
      </c>
      <c r="F1657">
        <v>0</v>
      </c>
      <c r="G1657">
        <v>0</v>
      </c>
      <c r="H1657">
        <v>0</v>
      </c>
      <c r="I1657">
        <v>0</v>
      </c>
      <c r="J1657">
        <v>0</v>
      </c>
      <c r="K1657">
        <v>0</v>
      </c>
      <c r="L1657">
        <v>0</v>
      </c>
      <c r="M1657">
        <v>0</v>
      </c>
      <c r="N1657">
        <v>0</v>
      </c>
      <c r="O1657">
        <v>0</v>
      </c>
      <c r="P1657">
        <v>0</v>
      </c>
      <c r="Q1657">
        <v>0</v>
      </c>
      <c r="R1657">
        <v>0</v>
      </c>
      <c r="S1657" t="s">
        <v>10</v>
      </c>
      <c r="T1657" t="s">
        <v>10</v>
      </c>
      <c r="U1657" t="s">
        <v>92</v>
      </c>
      <c r="V1657">
        <v>0</v>
      </c>
      <c r="W1657" t="s">
        <v>2738</v>
      </c>
      <c r="X1657">
        <v>0</v>
      </c>
      <c r="Y1657">
        <v>0</v>
      </c>
      <c r="Z1657">
        <v>0</v>
      </c>
    </row>
    <row r="1658" spans="1:26" x14ac:dyDescent="0.25">
      <c r="A1658" t="s">
        <v>156</v>
      </c>
      <c r="B1658">
        <v>5</v>
      </c>
      <c r="C1658" t="s">
        <v>2773</v>
      </c>
      <c r="D1658" t="s">
        <v>5070</v>
      </c>
      <c r="E1658">
        <v>0</v>
      </c>
      <c r="F1658">
        <v>0</v>
      </c>
      <c r="G1658">
        <v>0</v>
      </c>
      <c r="H1658">
        <v>0</v>
      </c>
      <c r="I1658">
        <v>0</v>
      </c>
      <c r="J1658">
        <v>0</v>
      </c>
      <c r="K1658">
        <v>0</v>
      </c>
      <c r="L1658">
        <v>0</v>
      </c>
      <c r="M1658">
        <v>0</v>
      </c>
      <c r="N1658">
        <v>0</v>
      </c>
      <c r="O1658">
        <v>0</v>
      </c>
      <c r="P1658">
        <v>0</v>
      </c>
      <c r="Q1658">
        <v>0</v>
      </c>
      <c r="R1658">
        <v>0</v>
      </c>
      <c r="S1658" t="s">
        <v>10</v>
      </c>
      <c r="T1658" t="s">
        <v>10</v>
      </c>
      <c r="U1658" t="s">
        <v>92</v>
      </c>
      <c r="V1658">
        <v>0</v>
      </c>
      <c r="W1658" t="s">
        <v>2738</v>
      </c>
      <c r="X1658">
        <v>0</v>
      </c>
      <c r="Y1658">
        <v>0</v>
      </c>
      <c r="Z1658">
        <v>0</v>
      </c>
    </row>
    <row r="1659" spans="1:26" x14ac:dyDescent="0.25">
      <c r="A1659" t="s">
        <v>156</v>
      </c>
      <c r="B1659">
        <v>5</v>
      </c>
      <c r="C1659" t="s">
        <v>2774</v>
      </c>
      <c r="D1659" t="s">
        <v>5070</v>
      </c>
      <c r="E1659">
        <v>0</v>
      </c>
      <c r="F1659">
        <v>0</v>
      </c>
      <c r="G1659">
        <v>0</v>
      </c>
      <c r="H1659">
        <v>0</v>
      </c>
      <c r="I1659">
        <v>0</v>
      </c>
      <c r="J1659">
        <v>0</v>
      </c>
      <c r="K1659">
        <v>0</v>
      </c>
      <c r="L1659">
        <v>0</v>
      </c>
      <c r="M1659">
        <v>0</v>
      </c>
      <c r="N1659">
        <v>0</v>
      </c>
      <c r="O1659">
        <v>0</v>
      </c>
      <c r="P1659">
        <v>0</v>
      </c>
      <c r="Q1659">
        <v>0</v>
      </c>
      <c r="R1659">
        <v>0</v>
      </c>
      <c r="S1659" t="s">
        <v>6</v>
      </c>
      <c r="T1659" t="s">
        <v>3</v>
      </c>
      <c r="U1659" t="s">
        <v>100</v>
      </c>
      <c r="V1659">
        <v>20</v>
      </c>
      <c r="W1659" t="s">
        <v>2738</v>
      </c>
      <c r="X1659">
        <v>0</v>
      </c>
      <c r="Y1659">
        <v>0</v>
      </c>
      <c r="Z1659">
        <v>0</v>
      </c>
    </row>
    <row r="1660" spans="1:26" x14ac:dyDescent="0.25">
      <c r="A1660" t="s">
        <v>156</v>
      </c>
      <c r="B1660">
        <v>5</v>
      </c>
      <c r="C1660" t="s">
        <v>2775</v>
      </c>
      <c r="D1660" t="s">
        <v>5070</v>
      </c>
      <c r="E1660">
        <v>0</v>
      </c>
      <c r="F1660">
        <v>0</v>
      </c>
      <c r="G1660">
        <v>0</v>
      </c>
      <c r="H1660">
        <v>0</v>
      </c>
      <c r="I1660">
        <v>0</v>
      </c>
      <c r="J1660">
        <v>0</v>
      </c>
      <c r="K1660">
        <v>0</v>
      </c>
      <c r="L1660">
        <v>0</v>
      </c>
      <c r="M1660">
        <v>0</v>
      </c>
      <c r="N1660">
        <v>0</v>
      </c>
      <c r="O1660">
        <v>0</v>
      </c>
      <c r="P1660">
        <v>0</v>
      </c>
      <c r="Q1660">
        <v>0</v>
      </c>
      <c r="R1660">
        <v>0</v>
      </c>
      <c r="S1660" t="s">
        <v>10</v>
      </c>
      <c r="T1660" t="s">
        <v>10</v>
      </c>
      <c r="U1660" t="s">
        <v>100</v>
      </c>
      <c r="V1660">
        <v>0</v>
      </c>
      <c r="W1660" t="s">
        <v>2738</v>
      </c>
      <c r="X1660">
        <v>0</v>
      </c>
      <c r="Y1660">
        <v>0</v>
      </c>
      <c r="Z1660">
        <v>0</v>
      </c>
    </row>
    <row r="1661" spans="1:26" x14ac:dyDescent="0.25">
      <c r="A1661" t="s">
        <v>156</v>
      </c>
      <c r="B1661">
        <v>5</v>
      </c>
      <c r="C1661" t="s">
        <v>2776</v>
      </c>
      <c r="D1661" t="s">
        <v>5070</v>
      </c>
      <c r="E1661">
        <v>0</v>
      </c>
      <c r="F1661">
        <v>0</v>
      </c>
      <c r="G1661">
        <v>0</v>
      </c>
      <c r="H1661">
        <v>0</v>
      </c>
      <c r="I1661">
        <v>0</v>
      </c>
      <c r="J1661">
        <v>0</v>
      </c>
      <c r="K1661">
        <v>0</v>
      </c>
      <c r="L1661">
        <v>0</v>
      </c>
      <c r="M1661">
        <v>0</v>
      </c>
      <c r="N1661">
        <v>0</v>
      </c>
      <c r="O1661">
        <v>0</v>
      </c>
      <c r="P1661">
        <v>0</v>
      </c>
      <c r="Q1661">
        <v>0</v>
      </c>
      <c r="R1661">
        <v>0</v>
      </c>
      <c r="S1661" t="s">
        <v>10</v>
      </c>
      <c r="T1661" t="s">
        <v>10</v>
      </c>
      <c r="U1661" t="s">
        <v>100</v>
      </c>
      <c r="V1661">
        <v>0</v>
      </c>
      <c r="W1661" t="s">
        <v>2738</v>
      </c>
      <c r="X1661">
        <v>0</v>
      </c>
      <c r="Y1661">
        <v>0</v>
      </c>
      <c r="Z1661">
        <v>0</v>
      </c>
    </row>
    <row r="1662" spans="1:26" x14ac:dyDescent="0.25">
      <c r="A1662" t="s">
        <v>156</v>
      </c>
      <c r="B1662">
        <v>5</v>
      </c>
      <c r="C1662" t="s">
        <v>2777</v>
      </c>
      <c r="D1662" t="s">
        <v>5070</v>
      </c>
      <c r="E1662">
        <v>0</v>
      </c>
      <c r="F1662">
        <v>0</v>
      </c>
      <c r="G1662">
        <v>0</v>
      </c>
      <c r="H1662">
        <v>0</v>
      </c>
      <c r="I1662">
        <v>0</v>
      </c>
      <c r="J1662">
        <v>0</v>
      </c>
      <c r="K1662">
        <v>0</v>
      </c>
      <c r="L1662">
        <v>0</v>
      </c>
      <c r="M1662">
        <v>0</v>
      </c>
      <c r="N1662">
        <v>0</v>
      </c>
      <c r="O1662">
        <v>0</v>
      </c>
      <c r="P1662">
        <v>0</v>
      </c>
      <c r="Q1662">
        <v>0</v>
      </c>
      <c r="R1662">
        <v>0</v>
      </c>
      <c r="S1662" t="s">
        <v>10</v>
      </c>
      <c r="T1662" t="s">
        <v>10</v>
      </c>
      <c r="U1662" t="s">
        <v>100</v>
      </c>
      <c r="V1662">
        <v>0</v>
      </c>
      <c r="W1662" t="s">
        <v>2738</v>
      </c>
      <c r="X1662">
        <v>0</v>
      </c>
      <c r="Y1662">
        <v>0</v>
      </c>
      <c r="Z1662">
        <v>0</v>
      </c>
    </row>
    <row r="1663" spans="1:26" x14ac:dyDescent="0.25">
      <c r="A1663" t="s">
        <v>156</v>
      </c>
      <c r="B1663">
        <v>5</v>
      </c>
      <c r="C1663" t="s">
        <v>2778</v>
      </c>
      <c r="D1663" t="s">
        <v>5070</v>
      </c>
      <c r="E1663">
        <v>0</v>
      </c>
      <c r="F1663">
        <v>10</v>
      </c>
      <c r="G1663">
        <v>0</v>
      </c>
      <c r="H1663">
        <v>0</v>
      </c>
      <c r="I1663">
        <v>13</v>
      </c>
      <c r="J1663">
        <v>0</v>
      </c>
      <c r="K1663">
        <v>0</v>
      </c>
      <c r="L1663">
        <v>0</v>
      </c>
      <c r="M1663">
        <v>0</v>
      </c>
      <c r="N1663">
        <v>0</v>
      </c>
      <c r="O1663">
        <v>0</v>
      </c>
      <c r="P1663">
        <v>0</v>
      </c>
      <c r="Q1663">
        <v>1.1499999999999999</v>
      </c>
      <c r="R1663">
        <v>1.513768</v>
      </c>
      <c r="S1663" t="s">
        <v>10</v>
      </c>
      <c r="T1663" t="s">
        <v>10</v>
      </c>
      <c r="U1663" t="s">
        <v>100</v>
      </c>
      <c r="V1663">
        <v>0</v>
      </c>
      <c r="W1663" t="s">
        <v>2738</v>
      </c>
      <c r="X1663">
        <v>0</v>
      </c>
      <c r="Y1663">
        <v>0</v>
      </c>
      <c r="Z1663">
        <v>1.513768</v>
      </c>
    </row>
    <row r="1664" spans="1:26" x14ac:dyDescent="0.25">
      <c r="A1664" t="s">
        <v>156</v>
      </c>
      <c r="B1664">
        <v>5</v>
      </c>
      <c r="C1664" t="s">
        <v>2779</v>
      </c>
      <c r="D1664" t="s">
        <v>5070</v>
      </c>
      <c r="E1664">
        <v>0</v>
      </c>
      <c r="F1664">
        <v>14</v>
      </c>
      <c r="G1664">
        <v>0</v>
      </c>
      <c r="H1664">
        <v>0</v>
      </c>
      <c r="I1664">
        <v>10</v>
      </c>
      <c r="J1664">
        <v>0</v>
      </c>
      <c r="K1664">
        <v>0</v>
      </c>
      <c r="L1664">
        <v>0</v>
      </c>
      <c r="M1664">
        <v>0</v>
      </c>
      <c r="N1664">
        <v>0</v>
      </c>
      <c r="O1664">
        <v>0</v>
      </c>
      <c r="P1664">
        <v>0</v>
      </c>
      <c r="Q1664">
        <v>1.2</v>
      </c>
      <c r="R1664">
        <v>1.5795839999999999</v>
      </c>
      <c r="S1664" t="s">
        <v>10</v>
      </c>
      <c r="T1664" t="s">
        <v>10</v>
      </c>
      <c r="U1664" t="s">
        <v>100</v>
      </c>
      <c r="V1664">
        <v>0</v>
      </c>
      <c r="W1664" t="s">
        <v>2738</v>
      </c>
      <c r="X1664">
        <v>0</v>
      </c>
      <c r="Y1664">
        <v>0</v>
      </c>
      <c r="Z1664">
        <v>1.5795840000000001</v>
      </c>
    </row>
    <row r="1665" spans="1:26" x14ac:dyDescent="0.25">
      <c r="A1665" t="s">
        <v>156</v>
      </c>
      <c r="B1665">
        <v>5</v>
      </c>
      <c r="C1665" t="s">
        <v>2780</v>
      </c>
      <c r="D1665" t="s">
        <v>5070</v>
      </c>
      <c r="E1665">
        <v>0</v>
      </c>
      <c r="F1665">
        <v>0</v>
      </c>
      <c r="G1665">
        <v>0</v>
      </c>
      <c r="H1665">
        <v>0</v>
      </c>
      <c r="I1665">
        <v>0</v>
      </c>
      <c r="J1665">
        <v>0</v>
      </c>
      <c r="K1665">
        <v>0</v>
      </c>
      <c r="L1665">
        <v>0</v>
      </c>
      <c r="M1665">
        <v>0</v>
      </c>
      <c r="N1665">
        <v>0</v>
      </c>
      <c r="O1665">
        <v>0</v>
      </c>
      <c r="P1665">
        <v>0</v>
      </c>
      <c r="Q1665">
        <v>0</v>
      </c>
      <c r="R1665">
        <v>0</v>
      </c>
      <c r="S1665" t="s">
        <v>10</v>
      </c>
      <c r="T1665" t="s">
        <v>10</v>
      </c>
      <c r="U1665" t="s">
        <v>92</v>
      </c>
      <c r="V1665">
        <v>0</v>
      </c>
      <c r="W1665" t="s">
        <v>2738</v>
      </c>
      <c r="X1665">
        <v>0</v>
      </c>
      <c r="Y1665">
        <v>0</v>
      </c>
      <c r="Z1665">
        <v>0</v>
      </c>
    </row>
    <row r="1666" spans="1:26" x14ac:dyDescent="0.25">
      <c r="A1666" t="s">
        <v>156</v>
      </c>
      <c r="B1666">
        <v>5</v>
      </c>
      <c r="C1666" t="s">
        <v>2781</v>
      </c>
      <c r="D1666" t="s">
        <v>5070</v>
      </c>
      <c r="E1666">
        <v>0</v>
      </c>
      <c r="F1666">
        <v>0</v>
      </c>
      <c r="G1666">
        <v>0</v>
      </c>
      <c r="H1666">
        <v>0</v>
      </c>
      <c r="I1666">
        <v>0</v>
      </c>
      <c r="J1666">
        <v>0</v>
      </c>
      <c r="K1666">
        <v>0</v>
      </c>
      <c r="L1666">
        <v>0</v>
      </c>
      <c r="M1666">
        <v>0</v>
      </c>
      <c r="N1666">
        <v>0</v>
      </c>
      <c r="O1666">
        <v>0</v>
      </c>
      <c r="P1666">
        <v>0</v>
      </c>
      <c r="Q1666">
        <v>0</v>
      </c>
      <c r="R1666">
        <v>0</v>
      </c>
      <c r="S1666" t="s">
        <v>10</v>
      </c>
      <c r="T1666" t="s">
        <v>10</v>
      </c>
      <c r="U1666" t="s">
        <v>92</v>
      </c>
      <c r="V1666">
        <v>0</v>
      </c>
      <c r="W1666" t="s">
        <v>2738</v>
      </c>
      <c r="X1666">
        <v>0</v>
      </c>
      <c r="Y1666">
        <v>0</v>
      </c>
      <c r="Z1666">
        <v>0</v>
      </c>
    </row>
    <row r="1667" spans="1:26" x14ac:dyDescent="0.25">
      <c r="A1667" t="s">
        <v>156</v>
      </c>
      <c r="B1667">
        <v>5</v>
      </c>
      <c r="C1667" t="s">
        <v>2782</v>
      </c>
      <c r="D1667" t="s">
        <v>5070</v>
      </c>
      <c r="E1667">
        <v>0</v>
      </c>
      <c r="F1667">
        <v>0</v>
      </c>
      <c r="G1667">
        <v>0</v>
      </c>
      <c r="H1667">
        <v>0</v>
      </c>
      <c r="I1667">
        <v>0</v>
      </c>
      <c r="J1667">
        <v>0</v>
      </c>
      <c r="K1667">
        <v>0</v>
      </c>
      <c r="L1667">
        <v>0</v>
      </c>
      <c r="M1667">
        <v>0</v>
      </c>
      <c r="N1667">
        <v>0</v>
      </c>
      <c r="O1667">
        <v>0</v>
      </c>
      <c r="P1667">
        <v>0</v>
      </c>
      <c r="Q1667">
        <v>0</v>
      </c>
      <c r="R1667">
        <v>0</v>
      </c>
      <c r="S1667" t="s">
        <v>6</v>
      </c>
      <c r="T1667" t="s">
        <v>1518</v>
      </c>
      <c r="U1667" t="s">
        <v>100</v>
      </c>
      <c r="V1667">
        <v>20</v>
      </c>
      <c r="W1667" t="s">
        <v>2738</v>
      </c>
      <c r="X1667">
        <v>0</v>
      </c>
      <c r="Y1667">
        <v>0</v>
      </c>
      <c r="Z1667">
        <v>0</v>
      </c>
    </row>
    <row r="1668" spans="1:26" x14ac:dyDescent="0.25">
      <c r="A1668" t="s">
        <v>156</v>
      </c>
      <c r="B1668">
        <v>5</v>
      </c>
      <c r="C1668" t="s">
        <v>2783</v>
      </c>
      <c r="D1668" t="s">
        <v>5070</v>
      </c>
      <c r="E1668">
        <v>0</v>
      </c>
      <c r="F1668">
        <v>0</v>
      </c>
      <c r="G1668">
        <v>0</v>
      </c>
      <c r="H1668">
        <v>0</v>
      </c>
      <c r="I1668">
        <v>0</v>
      </c>
      <c r="J1668">
        <v>0</v>
      </c>
      <c r="K1668">
        <v>0</v>
      </c>
      <c r="L1668">
        <v>0</v>
      </c>
      <c r="M1668">
        <v>0</v>
      </c>
      <c r="N1668">
        <v>0</v>
      </c>
      <c r="O1668">
        <v>0</v>
      </c>
      <c r="P1668">
        <v>0</v>
      </c>
      <c r="Q1668">
        <v>0</v>
      </c>
      <c r="R1668">
        <v>0</v>
      </c>
      <c r="S1668" t="s">
        <v>6</v>
      </c>
      <c r="T1668" t="s">
        <v>1518</v>
      </c>
      <c r="U1668" t="s">
        <v>100</v>
      </c>
      <c r="V1668">
        <v>20</v>
      </c>
      <c r="W1668" t="s">
        <v>2738</v>
      </c>
      <c r="X1668">
        <v>0</v>
      </c>
      <c r="Y1668">
        <v>0</v>
      </c>
      <c r="Z1668">
        <v>0</v>
      </c>
    </row>
    <row r="1669" spans="1:26" x14ac:dyDescent="0.25">
      <c r="A1669" t="s">
        <v>156</v>
      </c>
      <c r="B1669">
        <v>5</v>
      </c>
      <c r="C1669" t="s">
        <v>2784</v>
      </c>
      <c r="D1669" t="s">
        <v>5070</v>
      </c>
      <c r="E1669">
        <v>0</v>
      </c>
      <c r="F1669">
        <v>0</v>
      </c>
      <c r="G1669">
        <v>0</v>
      </c>
      <c r="H1669">
        <v>0</v>
      </c>
      <c r="I1669">
        <v>0</v>
      </c>
      <c r="J1669">
        <v>0</v>
      </c>
      <c r="K1669">
        <v>0</v>
      </c>
      <c r="L1669">
        <v>0</v>
      </c>
      <c r="M1669">
        <v>0</v>
      </c>
      <c r="N1669">
        <v>0</v>
      </c>
      <c r="O1669">
        <v>0</v>
      </c>
      <c r="P1669">
        <v>0</v>
      </c>
      <c r="Q1669">
        <v>0</v>
      </c>
      <c r="R1669">
        <v>0</v>
      </c>
      <c r="S1669" t="s">
        <v>6</v>
      </c>
      <c r="T1669" t="s">
        <v>1518</v>
      </c>
      <c r="U1669" t="s">
        <v>100</v>
      </c>
      <c r="V1669">
        <v>20</v>
      </c>
      <c r="W1669" t="s">
        <v>2738</v>
      </c>
      <c r="X1669">
        <v>0</v>
      </c>
      <c r="Y1669">
        <v>0</v>
      </c>
      <c r="Z1669">
        <v>0</v>
      </c>
    </row>
    <row r="1670" spans="1:26" x14ac:dyDescent="0.25">
      <c r="A1670" t="s">
        <v>156</v>
      </c>
      <c r="B1670">
        <v>5</v>
      </c>
      <c r="C1670" t="s">
        <v>2785</v>
      </c>
      <c r="D1670" t="s">
        <v>5070</v>
      </c>
      <c r="E1670">
        <v>0</v>
      </c>
      <c r="F1670">
        <v>0</v>
      </c>
      <c r="G1670">
        <v>0</v>
      </c>
      <c r="H1670">
        <v>0</v>
      </c>
      <c r="I1670">
        <v>0</v>
      </c>
      <c r="J1670">
        <v>0</v>
      </c>
      <c r="K1670">
        <v>0</v>
      </c>
      <c r="L1670">
        <v>0</v>
      </c>
      <c r="M1670">
        <v>0</v>
      </c>
      <c r="N1670">
        <v>0</v>
      </c>
      <c r="O1670">
        <v>0</v>
      </c>
      <c r="P1670">
        <v>0</v>
      </c>
      <c r="Q1670">
        <v>0</v>
      </c>
      <c r="R1670">
        <v>0</v>
      </c>
      <c r="S1670" t="s">
        <v>6</v>
      </c>
      <c r="T1670" t="s">
        <v>1518</v>
      </c>
      <c r="U1670" t="s">
        <v>100</v>
      </c>
      <c r="V1670">
        <v>20</v>
      </c>
      <c r="W1670" t="s">
        <v>2738</v>
      </c>
      <c r="X1670">
        <v>0</v>
      </c>
      <c r="Y1670">
        <v>0</v>
      </c>
      <c r="Z1670">
        <v>0</v>
      </c>
    </row>
    <row r="1671" spans="1:26" x14ac:dyDescent="0.25">
      <c r="A1671" t="s">
        <v>156</v>
      </c>
      <c r="B1671">
        <v>6</v>
      </c>
      <c r="C1671" t="s">
        <v>2786</v>
      </c>
      <c r="D1671" t="s">
        <v>5070</v>
      </c>
      <c r="E1671">
        <v>42</v>
      </c>
      <c r="F1671">
        <v>57</v>
      </c>
      <c r="G1671">
        <v>44</v>
      </c>
      <c r="H1671">
        <v>43</v>
      </c>
      <c r="I1671">
        <v>58</v>
      </c>
      <c r="J1671">
        <v>57</v>
      </c>
      <c r="K1671">
        <v>0</v>
      </c>
      <c r="L1671">
        <v>0</v>
      </c>
      <c r="M1671">
        <v>0</v>
      </c>
      <c r="N1671">
        <v>0</v>
      </c>
      <c r="O1671">
        <v>0</v>
      </c>
      <c r="P1671">
        <v>0</v>
      </c>
      <c r="Q1671">
        <v>5.0166666666666666</v>
      </c>
      <c r="R1671">
        <v>6.6035386666666662</v>
      </c>
      <c r="S1671" t="s">
        <v>6</v>
      </c>
      <c r="T1671" t="s">
        <v>1518</v>
      </c>
      <c r="U1671" t="s">
        <v>70</v>
      </c>
      <c r="V1671">
        <v>20</v>
      </c>
      <c r="W1671" t="s">
        <v>5012</v>
      </c>
      <c r="X1671">
        <v>0.33017693333333331</v>
      </c>
      <c r="Y1671">
        <v>0</v>
      </c>
      <c r="Z1671">
        <v>6.6035386666666662</v>
      </c>
    </row>
    <row r="1672" spans="1:26" x14ac:dyDescent="0.25">
      <c r="A1672" t="s">
        <v>156</v>
      </c>
      <c r="B1672">
        <v>6</v>
      </c>
      <c r="C1672" t="s">
        <v>2789</v>
      </c>
      <c r="D1672" t="s">
        <v>5070</v>
      </c>
      <c r="E1672">
        <v>66</v>
      </c>
      <c r="F1672">
        <v>59</v>
      </c>
      <c r="G1672">
        <v>65</v>
      </c>
      <c r="H1672">
        <v>64</v>
      </c>
      <c r="I1672">
        <v>60</v>
      </c>
      <c r="J1672">
        <v>63</v>
      </c>
      <c r="K1672">
        <v>0</v>
      </c>
      <c r="L1672">
        <v>0</v>
      </c>
      <c r="M1672">
        <v>0</v>
      </c>
      <c r="N1672">
        <v>0</v>
      </c>
      <c r="O1672">
        <v>0</v>
      </c>
      <c r="P1672">
        <v>0</v>
      </c>
      <c r="Q1672">
        <v>6.2833333333333332</v>
      </c>
      <c r="R1672">
        <v>8.270877333333333</v>
      </c>
      <c r="S1672" t="s">
        <v>3794</v>
      </c>
      <c r="T1672" t="s">
        <v>5</v>
      </c>
      <c r="U1672" t="s">
        <v>70</v>
      </c>
      <c r="V1672">
        <v>15</v>
      </c>
      <c r="W1672" t="s">
        <v>5012</v>
      </c>
      <c r="X1672">
        <v>0.55139182222222216</v>
      </c>
      <c r="Y1672">
        <v>0</v>
      </c>
      <c r="Z1672">
        <v>8.270877333333333</v>
      </c>
    </row>
    <row r="1673" spans="1:26" x14ac:dyDescent="0.25">
      <c r="A1673" t="s">
        <v>156</v>
      </c>
      <c r="B1673">
        <v>6</v>
      </c>
      <c r="C1673" t="s">
        <v>2791</v>
      </c>
      <c r="D1673" t="s">
        <v>5071</v>
      </c>
      <c r="E1673">
        <v>34</v>
      </c>
      <c r="F1673">
        <v>31</v>
      </c>
      <c r="G1673">
        <v>21</v>
      </c>
      <c r="H1673">
        <v>30</v>
      </c>
      <c r="I1673">
        <v>30</v>
      </c>
      <c r="J1673">
        <v>28</v>
      </c>
      <c r="K1673">
        <v>42</v>
      </c>
      <c r="L1673">
        <v>20</v>
      </c>
      <c r="M1673">
        <v>22</v>
      </c>
      <c r="N1673">
        <v>35</v>
      </c>
      <c r="O1673">
        <v>32</v>
      </c>
      <c r="P1673">
        <v>32</v>
      </c>
      <c r="Q1673">
        <v>2.9750000000000001</v>
      </c>
      <c r="R1673">
        <v>7.8321039999999993</v>
      </c>
      <c r="S1673" t="s">
        <v>3794</v>
      </c>
      <c r="T1673" t="s">
        <v>5</v>
      </c>
      <c r="U1673" t="s">
        <v>70</v>
      </c>
      <c r="V1673">
        <v>15</v>
      </c>
      <c r="W1673" t="s">
        <v>5012</v>
      </c>
      <c r="X1673">
        <v>0.52214026666666657</v>
      </c>
      <c r="Y1673">
        <v>0</v>
      </c>
      <c r="Z1673">
        <v>7.8321040000000002</v>
      </c>
    </row>
    <row r="1674" spans="1:26" x14ac:dyDescent="0.25">
      <c r="A1674" t="s">
        <v>156</v>
      </c>
      <c r="B1674">
        <v>6</v>
      </c>
      <c r="C1674" t="s">
        <v>2792</v>
      </c>
      <c r="D1674" t="s">
        <v>5071</v>
      </c>
      <c r="E1674">
        <v>23</v>
      </c>
      <c r="F1674">
        <v>34</v>
      </c>
      <c r="G1674">
        <v>20</v>
      </c>
      <c r="H1674">
        <v>20</v>
      </c>
      <c r="I1674">
        <v>31</v>
      </c>
      <c r="J1674">
        <v>25</v>
      </c>
      <c r="K1674">
        <v>26</v>
      </c>
      <c r="L1674">
        <v>20</v>
      </c>
      <c r="M1674">
        <v>21</v>
      </c>
      <c r="N1674">
        <v>24</v>
      </c>
      <c r="O1674">
        <v>20</v>
      </c>
      <c r="P1674">
        <v>21</v>
      </c>
      <c r="Q1674">
        <v>2.375</v>
      </c>
      <c r="R1674">
        <v>6.2525199999999996</v>
      </c>
      <c r="S1674" t="s">
        <v>3794</v>
      </c>
      <c r="T1674" t="s">
        <v>5</v>
      </c>
      <c r="U1674" t="s">
        <v>70</v>
      </c>
      <c r="V1674">
        <v>15</v>
      </c>
      <c r="W1674" t="s">
        <v>5012</v>
      </c>
      <c r="X1674">
        <v>0.41683466666666663</v>
      </c>
      <c r="Y1674">
        <v>0</v>
      </c>
      <c r="Z1674">
        <v>6.2525199999999996</v>
      </c>
    </row>
    <row r="1675" spans="1:26" x14ac:dyDescent="0.25">
      <c r="A1675" t="s">
        <v>156</v>
      </c>
      <c r="B1675">
        <v>6</v>
      </c>
      <c r="C1675" t="s">
        <v>2793</v>
      </c>
      <c r="D1675" t="s">
        <v>5071</v>
      </c>
      <c r="E1675">
        <v>30</v>
      </c>
      <c r="F1675">
        <v>10</v>
      </c>
      <c r="G1675">
        <v>21</v>
      </c>
      <c r="H1675">
        <v>28</v>
      </c>
      <c r="I1675">
        <v>30</v>
      </c>
      <c r="J1675">
        <v>20</v>
      </c>
      <c r="K1675">
        <v>11</v>
      </c>
      <c r="L1675">
        <v>20</v>
      </c>
      <c r="M1675">
        <v>20</v>
      </c>
      <c r="N1675">
        <v>21</v>
      </c>
      <c r="O1675">
        <v>24</v>
      </c>
      <c r="P1675">
        <v>21</v>
      </c>
      <c r="Q1675">
        <v>2.1333333333333333</v>
      </c>
      <c r="R1675">
        <v>5.6162986666666663</v>
      </c>
      <c r="S1675" t="s">
        <v>3794</v>
      </c>
      <c r="T1675" t="s">
        <v>5</v>
      </c>
      <c r="U1675" t="s">
        <v>70</v>
      </c>
      <c r="V1675">
        <v>15</v>
      </c>
      <c r="W1675" t="s">
        <v>5012</v>
      </c>
      <c r="X1675">
        <v>0.37441991111111111</v>
      </c>
      <c r="Y1675">
        <v>0</v>
      </c>
      <c r="Z1675">
        <v>5.6162986666666663</v>
      </c>
    </row>
    <row r="1676" spans="1:26" x14ac:dyDescent="0.25">
      <c r="A1676" t="s">
        <v>156</v>
      </c>
      <c r="B1676">
        <v>6</v>
      </c>
      <c r="C1676" t="s">
        <v>2794</v>
      </c>
      <c r="D1676" t="s">
        <v>5071</v>
      </c>
      <c r="E1676">
        <v>42</v>
      </c>
      <c r="F1676">
        <v>40</v>
      </c>
      <c r="G1676">
        <v>26</v>
      </c>
      <c r="H1676">
        <v>41</v>
      </c>
      <c r="I1676">
        <v>34</v>
      </c>
      <c r="J1676">
        <v>23</v>
      </c>
      <c r="K1676">
        <v>10</v>
      </c>
      <c r="L1676">
        <v>10</v>
      </c>
      <c r="M1676">
        <v>0</v>
      </c>
      <c r="N1676">
        <v>10</v>
      </c>
      <c r="O1676">
        <v>10</v>
      </c>
      <c r="P1676">
        <v>0</v>
      </c>
      <c r="Q1676">
        <v>2.46</v>
      </c>
      <c r="R1676">
        <v>5.8356853333333332</v>
      </c>
      <c r="S1676" t="s">
        <v>3794</v>
      </c>
      <c r="T1676" t="s">
        <v>5</v>
      </c>
      <c r="U1676" t="s">
        <v>70</v>
      </c>
      <c r="V1676">
        <v>15</v>
      </c>
      <c r="W1676" t="s">
        <v>5012</v>
      </c>
      <c r="X1676">
        <v>0.38904568888888885</v>
      </c>
      <c r="Y1676">
        <v>0</v>
      </c>
      <c r="Z1676">
        <v>5.8356853333333332</v>
      </c>
    </row>
    <row r="1677" spans="1:26" x14ac:dyDescent="0.25">
      <c r="A1677" t="s">
        <v>156</v>
      </c>
      <c r="B1677">
        <v>6</v>
      </c>
      <c r="C1677" t="s">
        <v>2795</v>
      </c>
      <c r="D1677" t="s">
        <v>5070</v>
      </c>
      <c r="E1677">
        <v>11</v>
      </c>
      <c r="F1677">
        <v>12</v>
      </c>
      <c r="G1677">
        <v>38</v>
      </c>
      <c r="H1677">
        <v>10</v>
      </c>
      <c r="I1677">
        <v>12</v>
      </c>
      <c r="J1677">
        <v>38</v>
      </c>
      <c r="K1677">
        <v>0</v>
      </c>
      <c r="L1677">
        <v>0</v>
      </c>
      <c r="M1677">
        <v>0</v>
      </c>
      <c r="N1677">
        <v>0</v>
      </c>
      <c r="O1677">
        <v>0</v>
      </c>
      <c r="P1677">
        <v>0</v>
      </c>
      <c r="Q1677">
        <v>2.0166666666666666</v>
      </c>
      <c r="R1677">
        <v>2.6545786666666662</v>
      </c>
      <c r="S1677" t="s">
        <v>3794</v>
      </c>
      <c r="T1677" t="s">
        <v>5</v>
      </c>
      <c r="U1677" t="s">
        <v>70</v>
      </c>
      <c r="V1677">
        <v>15</v>
      </c>
      <c r="W1677" t="s">
        <v>5012</v>
      </c>
      <c r="X1677">
        <v>0.17697191111111107</v>
      </c>
      <c r="Y1677">
        <v>0</v>
      </c>
      <c r="Z1677">
        <v>2.6545786666666662</v>
      </c>
    </row>
    <row r="1678" spans="1:26" x14ac:dyDescent="0.25">
      <c r="A1678" t="s">
        <v>156</v>
      </c>
      <c r="B1678">
        <v>6</v>
      </c>
      <c r="C1678" t="s">
        <v>2796</v>
      </c>
      <c r="D1678" t="s">
        <v>5070</v>
      </c>
      <c r="E1678">
        <v>34</v>
      </c>
      <c r="F1678">
        <v>11</v>
      </c>
      <c r="G1678">
        <v>29</v>
      </c>
      <c r="H1678">
        <v>30</v>
      </c>
      <c r="I1678">
        <v>13</v>
      </c>
      <c r="J1678">
        <v>28</v>
      </c>
      <c r="K1678">
        <v>0</v>
      </c>
      <c r="L1678">
        <v>0</v>
      </c>
      <c r="M1678">
        <v>0</v>
      </c>
      <c r="N1678">
        <v>0</v>
      </c>
      <c r="O1678">
        <v>0</v>
      </c>
      <c r="P1678">
        <v>0</v>
      </c>
      <c r="Q1678">
        <v>2.416666666666667</v>
      </c>
      <c r="R1678">
        <v>3.1811066666666665</v>
      </c>
      <c r="S1678" t="s">
        <v>3794</v>
      </c>
      <c r="T1678" t="s">
        <v>5</v>
      </c>
      <c r="U1678" t="s">
        <v>70</v>
      </c>
      <c r="V1678">
        <v>15</v>
      </c>
      <c r="W1678" t="s">
        <v>5012</v>
      </c>
      <c r="X1678">
        <v>0.21207377777777778</v>
      </c>
      <c r="Y1678">
        <v>0</v>
      </c>
      <c r="Z1678">
        <v>3.1811066666666665</v>
      </c>
    </row>
    <row r="1679" spans="1:26" x14ac:dyDescent="0.25">
      <c r="A1679" t="s">
        <v>156</v>
      </c>
      <c r="B1679">
        <v>6</v>
      </c>
      <c r="C1679" t="s">
        <v>2797</v>
      </c>
      <c r="D1679" t="s">
        <v>5070</v>
      </c>
      <c r="E1679">
        <v>13</v>
      </c>
      <c r="F1679">
        <v>23</v>
      </c>
      <c r="G1679">
        <v>25</v>
      </c>
      <c r="H1679">
        <v>12</v>
      </c>
      <c r="I1679">
        <v>24</v>
      </c>
      <c r="J1679">
        <v>26</v>
      </c>
      <c r="K1679">
        <v>0</v>
      </c>
      <c r="L1679">
        <v>0</v>
      </c>
      <c r="M1679">
        <v>0</v>
      </c>
      <c r="N1679">
        <v>0</v>
      </c>
      <c r="O1679">
        <v>0</v>
      </c>
      <c r="P1679">
        <v>0</v>
      </c>
      <c r="Q1679">
        <v>2.0499999999999998</v>
      </c>
      <c r="R1679">
        <v>2.6984560000000002</v>
      </c>
      <c r="S1679" t="s">
        <v>3794</v>
      </c>
      <c r="T1679" t="s">
        <v>5</v>
      </c>
      <c r="U1679" t="s">
        <v>70</v>
      </c>
      <c r="V1679">
        <v>15</v>
      </c>
      <c r="W1679" t="s">
        <v>5012</v>
      </c>
      <c r="X1679">
        <v>0.17989706666666669</v>
      </c>
      <c r="Y1679">
        <v>0</v>
      </c>
      <c r="Z1679">
        <v>2.6984560000000002</v>
      </c>
    </row>
    <row r="1680" spans="1:26" x14ac:dyDescent="0.25">
      <c r="A1680" t="s">
        <v>156</v>
      </c>
      <c r="B1680">
        <v>6</v>
      </c>
      <c r="C1680" t="s">
        <v>2798</v>
      </c>
      <c r="D1680" t="s">
        <v>5070</v>
      </c>
      <c r="E1680">
        <v>12</v>
      </c>
      <c r="F1680">
        <v>83</v>
      </c>
      <c r="G1680">
        <v>130</v>
      </c>
      <c r="H1680">
        <v>10</v>
      </c>
      <c r="I1680">
        <v>85</v>
      </c>
      <c r="J1680">
        <v>130</v>
      </c>
      <c r="K1680">
        <v>0</v>
      </c>
      <c r="L1680">
        <v>0</v>
      </c>
      <c r="M1680">
        <v>0</v>
      </c>
      <c r="N1680">
        <v>0</v>
      </c>
      <c r="O1680">
        <v>0</v>
      </c>
      <c r="P1680">
        <v>0</v>
      </c>
      <c r="Q1680">
        <v>7.5</v>
      </c>
      <c r="R1680">
        <v>9.872399999999999</v>
      </c>
      <c r="S1680" t="s">
        <v>3794</v>
      </c>
      <c r="T1680" t="s">
        <v>3</v>
      </c>
      <c r="U1680" t="s">
        <v>70</v>
      </c>
      <c r="V1680">
        <v>20</v>
      </c>
      <c r="W1680" t="s">
        <v>5012</v>
      </c>
      <c r="X1680">
        <v>0.49361999999999995</v>
      </c>
      <c r="Y1680">
        <v>0</v>
      </c>
      <c r="Z1680">
        <v>9.8724000000000007</v>
      </c>
    </row>
    <row r="1681" spans="1:26" x14ac:dyDescent="0.25">
      <c r="A1681" t="s">
        <v>156</v>
      </c>
      <c r="B1681">
        <v>6</v>
      </c>
      <c r="C1681" t="s">
        <v>2799</v>
      </c>
      <c r="D1681" t="s">
        <v>5070</v>
      </c>
      <c r="E1681">
        <v>0</v>
      </c>
      <c r="F1681">
        <v>0</v>
      </c>
      <c r="G1681">
        <v>0</v>
      </c>
      <c r="H1681">
        <v>0</v>
      </c>
      <c r="I1681">
        <v>0</v>
      </c>
      <c r="J1681">
        <v>0</v>
      </c>
      <c r="K1681">
        <v>0</v>
      </c>
      <c r="L1681">
        <v>0</v>
      </c>
      <c r="M1681">
        <v>0</v>
      </c>
      <c r="N1681">
        <v>0</v>
      </c>
      <c r="O1681">
        <v>0</v>
      </c>
      <c r="P1681">
        <v>0</v>
      </c>
      <c r="Q1681">
        <v>0</v>
      </c>
      <c r="R1681">
        <v>0</v>
      </c>
      <c r="S1681" t="s">
        <v>10</v>
      </c>
      <c r="T1681" t="s">
        <v>10</v>
      </c>
      <c r="U1681" t="s">
        <v>92</v>
      </c>
      <c r="V1681">
        <v>0</v>
      </c>
      <c r="W1681" t="s">
        <v>5012</v>
      </c>
      <c r="X1681">
        <v>0</v>
      </c>
      <c r="Y1681">
        <v>0</v>
      </c>
      <c r="Z1681">
        <v>0</v>
      </c>
    </row>
    <row r="1682" spans="1:26" x14ac:dyDescent="0.25">
      <c r="A1682" t="s">
        <v>156</v>
      </c>
      <c r="B1682">
        <v>6</v>
      </c>
      <c r="C1682" t="s">
        <v>2800</v>
      </c>
      <c r="D1682" t="s">
        <v>5070</v>
      </c>
      <c r="E1682">
        <v>20</v>
      </c>
      <c r="F1682">
        <v>13</v>
      </c>
      <c r="G1682">
        <v>32</v>
      </c>
      <c r="H1682">
        <v>32</v>
      </c>
      <c r="I1682">
        <v>15</v>
      </c>
      <c r="J1682">
        <v>19</v>
      </c>
      <c r="K1682">
        <v>0</v>
      </c>
      <c r="L1682">
        <v>0</v>
      </c>
      <c r="M1682">
        <v>0</v>
      </c>
      <c r="N1682">
        <v>0</v>
      </c>
      <c r="O1682">
        <v>0</v>
      </c>
      <c r="P1682">
        <v>0</v>
      </c>
      <c r="Q1682">
        <v>2.1833333333333331</v>
      </c>
      <c r="R1682">
        <v>2.8739653333333335</v>
      </c>
      <c r="S1682" t="s">
        <v>6</v>
      </c>
      <c r="T1682" t="s">
        <v>1518</v>
      </c>
      <c r="U1682" t="s">
        <v>70</v>
      </c>
      <c r="V1682">
        <v>20</v>
      </c>
      <c r="W1682" t="s">
        <v>5012</v>
      </c>
      <c r="X1682">
        <v>0.14369826666666669</v>
      </c>
      <c r="Y1682">
        <v>0</v>
      </c>
      <c r="Z1682">
        <v>2.8739653333333335</v>
      </c>
    </row>
    <row r="1683" spans="1:26" x14ac:dyDescent="0.25">
      <c r="A1683" t="s">
        <v>156</v>
      </c>
      <c r="B1683">
        <v>6</v>
      </c>
      <c r="C1683" t="s">
        <v>2801</v>
      </c>
      <c r="D1683" t="s">
        <v>5070</v>
      </c>
      <c r="E1683">
        <v>69</v>
      </c>
      <c r="F1683">
        <v>73</v>
      </c>
      <c r="G1683">
        <v>91</v>
      </c>
      <c r="H1683">
        <v>70</v>
      </c>
      <c r="I1683">
        <v>74</v>
      </c>
      <c r="J1683">
        <v>86</v>
      </c>
      <c r="K1683">
        <v>0</v>
      </c>
      <c r="L1683">
        <v>0</v>
      </c>
      <c r="M1683">
        <v>0</v>
      </c>
      <c r="N1683">
        <v>0</v>
      </c>
      <c r="O1683">
        <v>0</v>
      </c>
      <c r="P1683">
        <v>0</v>
      </c>
      <c r="Q1683">
        <v>7.7166666666666668</v>
      </c>
      <c r="R1683">
        <v>10.157602666666666</v>
      </c>
      <c r="S1683" t="s">
        <v>3794</v>
      </c>
      <c r="T1683" t="s">
        <v>105</v>
      </c>
      <c r="U1683" t="s">
        <v>70</v>
      </c>
      <c r="V1683">
        <v>15</v>
      </c>
      <c r="W1683" t="s">
        <v>5015</v>
      </c>
      <c r="X1683">
        <v>0.67717351111111102</v>
      </c>
      <c r="Y1683">
        <v>0</v>
      </c>
      <c r="Z1683">
        <v>10.157602666666666</v>
      </c>
    </row>
    <row r="1684" spans="1:26" x14ac:dyDescent="0.25">
      <c r="A1684" t="s">
        <v>156</v>
      </c>
      <c r="B1684">
        <v>6</v>
      </c>
      <c r="C1684" t="s">
        <v>2802</v>
      </c>
      <c r="D1684" t="s">
        <v>5070</v>
      </c>
      <c r="E1684">
        <v>65</v>
      </c>
      <c r="F1684">
        <v>88</v>
      </c>
      <c r="G1684">
        <v>90</v>
      </c>
      <c r="H1684">
        <v>69</v>
      </c>
      <c r="I1684">
        <v>100</v>
      </c>
      <c r="J1684">
        <v>90</v>
      </c>
      <c r="K1684">
        <v>0</v>
      </c>
      <c r="L1684">
        <v>0</v>
      </c>
      <c r="M1684">
        <v>0</v>
      </c>
      <c r="N1684">
        <v>0</v>
      </c>
      <c r="O1684">
        <v>0</v>
      </c>
      <c r="P1684">
        <v>0</v>
      </c>
      <c r="Q1684">
        <v>8.3666666666666671</v>
      </c>
      <c r="R1684">
        <v>11.013210666666666</v>
      </c>
      <c r="S1684" t="s">
        <v>3794</v>
      </c>
      <c r="T1684" t="s">
        <v>105</v>
      </c>
      <c r="U1684" t="s">
        <v>70</v>
      </c>
      <c r="V1684">
        <v>15</v>
      </c>
      <c r="W1684" t="s">
        <v>5015</v>
      </c>
      <c r="X1684">
        <v>0.73421404444444438</v>
      </c>
      <c r="Y1684">
        <v>0</v>
      </c>
      <c r="Z1684">
        <v>11.013210666666666</v>
      </c>
    </row>
    <row r="1685" spans="1:26" x14ac:dyDescent="0.25">
      <c r="A1685" t="s">
        <v>156</v>
      </c>
      <c r="B1685">
        <v>6</v>
      </c>
      <c r="C1685" t="s">
        <v>2803</v>
      </c>
      <c r="D1685" t="s">
        <v>5070</v>
      </c>
      <c r="E1685">
        <v>58</v>
      </c>
      <c r="F1685">
        <v>81</v>
      </c>
      <c r="G1685">
        <v>85</v>
      </c>
      <c r="H1685">
        <v>60</v>
      </c>
      <c r="I1685">
        <v>76</v>
      </c>
      <c r="J1685">
        <v>90</v>
      </c>
      <c r="K1685">
        <v>0</v>
      </c>
      <c r="L1685">
        <v>0</v>
      </c>
      <c r="M1685">
        <v>0</v>
      </c>
      <c r="N1685">
        <v>0</v>
      </c>
      <c r="O1685">
        <v>0</v>
      </c>
      <c r="P1685">
        <v>0</v>
      </c>
      <c r="Q1685">
        <v>7.5</v>
      </c>
      <c r="R1685">
        <v>9.872399999999999</v>
      </c>
      <c r="S1685" t="s">
        <v>3794</v>
      </c>
      <c r="T1685" t="s">
        <v>105</v>
      </c>
      <c r="U1685" t="s">
        <v>70</v>
      </c>
      <c r="V1685">
        <v>15</v>
      </c>
      <c r="W1685" t="s">
        <v>5015</v>
      </c>
      <c r="X1685">
        <v>0.65815999999999997</v>
      </c>
      <c r="Y1685">
        <v>0</v>
      </c>
      <c r="Z1685">
        <v>9.8724000000000007</v>
      </c>
    </row>
    <row r="1686" spans="1:26" x14ac:dyDescent="0.25">
      <c r="A1686" t="s">
        <v>156</v>
      </c>
      <c r="B1686">
        <v>6</v>
      </c>
      <c r="C1686" t="s">
        <v>2804</v>
      </c>
      <c r="D1686" t="s">
        <v>5070</v>
      </c>
      <c r="E1686">
        <v>82</v>
      </c>
      <c r="F1686">
        <v>95</v>
      </c>
      <c r="G1686">
        <v>90</v>
      </c>
      <c r="H1686">
        <v>85</v>
      </c>
      <c r="I1686">
        <v>95</v>
      </c>
      <c r="J1686">
        <v>89</v>
      </c>
      <c r="K1686">
        <v>0</v>
      </c>
      <c r="L1686">
        <v>0</v>
      </c>
      <c r="M1686">
        <v>0</v>
      </c>
      <c r="N1686">
        <v>0</v>
      </c>
      <c r="O1686">
        <v>0</v>
      </c>
      <c r="P1686">
        <v>0</v>
      </c>
      <c r="Q1686">
        <v>8.9333333333333336</v>
      </c>
      <c r="R1686">
        <v>11.759125333333333</v>
      </c>
      <c r="S1686" t="s">
        <v>3794</v>
      </c>
      <c r="T1686" t="s">
        <v>105</v>
      </c>
      <c r="U1686" t="s">
        <v>70</v>
      </c>
      <c r="V1686">
        <v>15</v>
      </c>
      <c r="W1686" t="s">
        <v>5015</v>
      </c>
      <c r="X1686">
        <v>0.78394168888888893</v>
      </c>
      <c r="Y1686">
        <v>0</v>
      </c>
      <c r="Z1686">
        <v>11.759125333333332</v>
      </c>
    </row>
    <row r="1687" spans="1:26" x14ac:dyDescent="0.25">
      <c r="A1687" t="s">
        <v>156</v>
      </c>
      <c r="B1687">
        <v>6</v>
      </c>
      <c r="C1687" t="s">
        <v>2805</v>
      </c>
      <c r="D1687" t="s">
        <v>5070</v>
      </c>
      <c r="E1687">
        <v>40</v>
      </c>
      <c r="F1687">
        <v>96</v>
      </c>
      <c r="G1687">
        <v>78</v>
      </c>
      <c r="H1687">
        <v>39</v>
      </c>
      <c r="I1687">
        <v>97</v>
      </c>
      <c r="J1687">
        <v>110</v>
      </c>
      <c r="K1687">
        <v>0</v>
      </c>
      <c r="L1687">
        <v>0</v>
      </c>
      <c r="M1687">
        <v>0</v>
      </c>
      <c r="N1687">
        <v>0</v>
      </c>
      <c r="O1687">
        <v>0</v>
      </c>
      <c r="P1687">
        <v>0</v>
      </c>
      <c r="Q1687">
        <v>7.666666666666667</v>
      </c>
      <c r="R1687">
        <v>10.091786666666666</v>
      </c>
      <c r="S1687" t="s">
        <v>3794</v>
      </c>
      <c r="T1687" t="s">
        <v>3</v>
      </c>
      <c r="U1687" t="s">
        <v>70</v>
      </c>
      <c r="V1687">
        <v>20</v>
      </c>
      <c r="W1687" t="s">
        <v>5015</v>
      </c>
      <c r="X1687">
        <v>0.50458933333333333</v>
      </c>
      <c r="Y1687">
        <v>0</v>
      </c>
      <c r="Z1687">
        <v>10.091786666666666</v>
      </c>
    </row>
    <row r="1688" spans="1:26" x14ac:dyDescent="0.25">
      <c r="A1688" t="s">
        <v>156</v>
      </c>
      <c r="B1688">
        <v>6</v>
      </c>
      <c r="C1688" t="s">
        <v>2806</v>
      </c>
      <c r="D1688" t="s">
        <v>5070</v>
      </c>
      <c r="E1688">
        <v>10</v>
      </c>
      <c r="F1688">
        <v>12</v>
      </c>
      <c r="G1688">
        <v>19</v>
      </c>
      <c r="H1688">
        <v>0</v>
      </c>
      <c r="I1688">
        <v>16</v>
      </c>
      <c r="J1688">
        <v>17</v>
      </c>
      <c r="K1688">
        <v>0</v>
      </c>
      <c r="L1688">
        <v>0</v>
      </c>
      <c r="M1688">
        <v>0</v>
      </c>
      <c r="N1688">
        <v>0</v>
      </c>
      <c r="O1688">
        <v>0</v>
      </c>
      <c r="P1688">
        <v>0</v>
      </c>
      <c r="Q1688">
        <v>1.48</v>
      </c>
      <c r="R1688">
        <v>1.985449333333333</v>
      </c>
      <c r="S1688" t="s">
        <v>3794</v>
      </c>
      <c r="T1688" t="s">
        <v>7</v>
      </c>
      <c r="U1688" t="s">
        <v>70</v>
      </c>
      <c r="V1688">
        <v>20</v>
      </c>
      <c r="W1688" t="s">
        <v>5015</v>
      </c>
      <c r="X1688">
        <v>9.9272466666666642E-2</v>
      </c>
      <c r="Y1688">
        <v>0</v>
      </c>
      <c r="Z1688">
        <v>1.985449333333333</v>
      </c>
    </row>
    <row r="1689" spans="1:26" x14ac:dyDescent="0.25">
      <c r="A1689" t="s">
        <v>156</v>
      </c>
      <c r="B1689">
        <v>6</v>
      </c>
      <c r="C1689" t="s">
        <v>2807</v>
      </c>
      <c r="D1689" t="s">
        <v>5070</v>
      </c>
      <c r="E1689">
        <v>64</v>
      </c>
      <c r="F1689">
        <v>98</v>
      </c>
      <c r="G1689">
        <v>120</v>
      </c>
      <c r="H1689">
        <v>64</v>
      </c>
      <c r="I1689">
        <v>91</v>
      </c>
      <c r="J1689">
        <v>120</v>
      </c>
      <c r="K1689">
        <v>0</v>
      </c>
      <c r="L1689">
        <v>0</v>
      </c>
      <c r="M1689">
        <v>0</v>
      </c>
      <c r="N1689">
        <v>0</v>
      </c>
      <c r="O1689">
        <v>0</v>
      </c>
      <c r="P1689">
        <v>0</v>
      </c>
      <c r="Q1689">
        <v>9.2833333333333332</v>
      </c>
      <c r="R1689">
        <v>12.219837333333333</v>
      </c>
      <c r="S1689" t="s">
        <v>3794</v>
      </c>
      <c r="T1689" t="s">
        <v>3</v>
      </c>
      <c r="U1689" t="s">
        <v>70</v>
      </c>
      <c r="V1689">
        <v>20</v>
      </c>
      <c r="W1689" t="s">
        <v>5015</v>
      </c>
      <c r="X1689">
        <v>0.61099186666666661</v>
      </c>
      <c r="Y1689">
        <v>0</v>
      </c>
      <c r="Z1689">
        <v>12.219837333333333</v>
      </c>
    </row>
    <row r="1690" spans="1:26" x14ac:dyDescent="0.25">
      <c r="A1690" t="s">
        <v>156</v>
      </c>
      <c r="B1690">
        <v>6</v>
      </c>
      <c r="C1690" t="s">
        <v>2808</v>
      </c>
      <c r="D1690" t="s">
        <v>5070</v>
      </c>
      <c r="E1690">
        <v>86</v>
      </c>
      <c r="F1690">
        <v>93</v>
      </c>
      <c r="G1690">
        <v>120</v>
      </c>
      <c r="H1690">
        <v>83</v>
      </c>
      <c r="I1690">
        <v>91</v>
      </c>
      <c r="J1690">
        <v>120</v>
      </c>
      <c r="K1690">
        <v>0</v>
      </c>
      <c r="L1690">
        <v>0</v>
      </c>
      <c r="M1690">
        <v>0</v>
      </c>
      <c r="N1690">
        <v>0</v>
      </c>
      <c r="O1690">
        <v>0</v>
      </c>
      <c r="P1690">
        <v>0</v>
      </c>
      <c r="Q1690">
        <v>9.8833333333333329</v>
      </c>
      <c r="R1690">
        <v>13.009629333333335</v>
      </c>
      <c r="S1690" t="s">
        <v>3794</v>
      </c>
      <c r="T1690" t="s">
        <v>3</v>
      </c>
      <c r="U1690" t="s">
        <v>70</v>
      </c>
      <c r="V1690">
        <v>20</v>
      </c>
      <c r="W1690" t="s">
        <v>5015</v>
      </c>
      <c r="X1690">
        <v>0.65048146666666673</v>
      </c>
      <c r="Y1690">
        <v>0</v>
      </c>
      <c r="Z1690">
        <v>13.009629333333336</v>
      </c>
    </row>
    <row r="1691" spans="1:26" x14ac:dyDescent="0.25">
      <c r="A1691" t="s">
        <v>156</v>
      </c>
      <c r="B1691">
        <v>6</v>
      </c>
      <c r="C1691" t="s">
        <v>2809</v>
      </c>
      <c r="D1691" t="s">
        <v>5070</v>
      </c>
      <c r="E1691">
        <v>43</v>
      </c>
      <c r="F1691">
        <v>50</v>
      </c>
      <c r="G1691">
        <v>34</v>
      </c>
      <c r="H1691">
        <v>35</v>
      </c>
      <c r="I1691">
        <v>40</v>
      </c>
      <c r="J1691">
        <v>51</v>
      </c>
      <c r="K1691">
        <v>0</v>
      </c>
      <c r="L1691">
        <v>0</v>
      </c>
      <c r="M1691">
        <v>0</v>
      </c>
      <c r="N1691">
        <v>0</v>
      </c>
      <c r="O1691">
        <v>0</v>
      </c>
      <c r="P1691">
        <v>0</v>
      </c>
      <c r="Q1691">
        <v>4.2166666666666668</v>
      </c>
      <c r="R1691">
        <v>5.5504826666666656</v>
      </c>
      <c r="S1691" t="s">
        <v>3794</v>
      </c>
      <c r="T1691" t="s">
        <v>87</v>
      </c>
      <c r="U1691" t="s">
        <v>70</v>
      </c>
      <c r="V1691">
        <v>14</v>
      </c>
      <c r="W1691" t="s">
        <v>5015</v>
      </c>
      <c r="X1691">
        <v>0.39646304761904755</v>
      </c>
      <c r="Y1691">
        <v>0</v>
      </c>
      <c r="Z1691">
        <v>5.5504826666666656</v>
      </c>
    </row>
    <row r="1692" spans="1:26" x14ac:dyDescent="0.25">
      <c r="A1692" t="s">
        <v>156</v>
      </c>
      <c r="B1692">
        <v>6</v>
      </c>
      <c r="C1692" t="s">
        <v>2810</v>
      </c>
      <c r="D1692" t="s">
        <v>5070</v>
      </c>
      <c r="E1692">
        <v>43</v>
      </c>
      <c r="F1692">
        <v>50</v>
      </c>
      <c r="G1692">
        <v>37</v>
      </c>
      <c r="H1692">
        <v>40</v>
      </c>
      <c r="I1692">
        <v>39</v>
      </c>
      <c r="J1692">
        <v>52</v>
      </c>
      <c r="K1692">
        <v>0</v>
      </c>
      <c r="L1692">
        <v>0</v>
      </c>
      <c r="M1692">
        <v>0</v>
      </c>
      <c r="N1692">
        <v>0</v>
      </c>
      <c r="O1692">
        <v>0</v>
      </c>
      <c r="P1692">
        <v>0</v>
      </c>
      <c r="Q1692">
        <v>4.3499999999999996</v>
      </c>
      <c r="R1692">
        <v>5.7259919999999997</v>
      </c>
      <c r="S1692" t="s">
        <v>3794</v>
      </c>
      <c r="T1692" t="s">
        <v>87</v>
      </c>
      <c r="U1692" t="s">
        <v>70</v>
      </c>
      <c r="V1692">
        <v>14</v>
      </c>
      <c r="W1692" t="s">
        <v>5015</v>
      </c>
      <c r="X1692">
        <v>0.40899942857142857</v>
      </c>
      <c r="Y1692">
        <v>0</v>
      </c>
      <c r="Z1692">
        <v>5.7259919999999997</v>
      </c>
    </row>
    <row r="1693" spans="1:26" x14ac:dyDescent="0.25">
      <c r="A1693" t="s">
        <v>156</v>
      </c>
      <c r="B1693">
        <v>6</v>
      </c>
      <c r="C1693" t="s">
        <v>2811</v>
      </c>
      <c r="D1693" t="s">
        <v>5070</v>
      </c>
      <c r="E1693">
        <v>44</v>
      </c>
      <c r="F1693">
        <v>48</v>
      </c>
      <c r="G1693">
        <v>52</v>
      </c>
      <c r="H1693">
        <v>43</v>
      </c>
      <c r="I1693">
        <v>40</v>
      </c>
      <c r="J1693">
        <v>56</v>
      </c>
      <c r="K1693">
        <v>0</v>
      </c>
      <c r="L1693">
        <v>0</v>
      </c>
      <c r="M1693">
        <v>0</v>
      </c>
      <c r="N1693">
        <v>0</v>
      </c>
      <c r="O1693">
        <v>0</v>
      </c>
      <c r="P1693">
        <v>0</v>
      </c>
      <c r="Q1693">
        <v>4.7166666666666668</v>
      </c>
      <c r="R1693">
        <v>6.208642666666667</v>
      </c>
      <c r="S1693" t="s">
        <v>3794</v>
      </c>
      <c r="T1693" t="s">
        <v>87</v>
      </c>
      <c r="U1693" t="s">
        <v>70</v>
      </c>
      <c r="V1693">
        <v>14</v>
      </c>
      <c r="W1693" t="s">
        <v>5015</v>
      </c>
      <c r="X1693">
        <v>0.4434744761904762</v>
      </c>
      <c r="Y1693">
        <v>0</v>
      </c>
      <c r="Z1693">
        <v>6.208642666666667</v>
      </c>
    </row>
    <row r="1694" spans="1:26" x14ac:dyDescent="0.25">
      <c r="A1694" t="s">
        <v>156</v>
      </c>
      <c r="B1694">
        <v>6</v>
      </c>
      <c r="C1694" t="s">
        <v>2812</v>
      </c>
      <c r="D1694" t="s">
        <v>5070</v>
      </c>
      <c r="E1694">
        <v>48</v>
      </c>
      <c r="F1694">
        <v>40</v>
      </c>
      <c r="G1694">
        <v>47</v>
      </c>
      <c r="H1694">
        <v>34</v>
      </c>
      <c r="I1694">
        <v>35</v>
      </c>
      <c r="J1694">
        <v>32</v>
      </c>
      <c r="K1694">
        <v>0</v>
      </c>
      <c r="L1694">
        <v>0</v>
      </c>
      <c r="M1694">
        <v>0</v>
      </c>
      <c r="N1694">
        <v>0</v>
      </c>
      <c r="O1694">
        <v>0</v>
      </c>
      <c r="P1694">
        <v>0</v>
      </c>
      <c r="Q1694">
        <v>3.9333333333333336</v>
      </c>
      <c r="R1694">
        <v>5.1775253333333326</v>
      </c>
      <c r="S1694" t="s">
        <v>3794</v>
      </c>
      <c r="T1694" t="s">
        <v>87</v>
      </c>
      <c r="U1694" t="s">
        <v>70</v>
      </c>
      <c r="V1694">
        <v>14</v>
      </c>
      <c r="W1694" t="s">
        <v>5015</v>
      </c>
      <c r="X1694">
        <v>0.36982323809523804</v>
      </c>
      <c r="Y1694">
        <v>0</v>
      </c>
      <c r="Z1694">
        <v>5.1775253333333326</v>
      </c>
    </row>
    <row r="1695" spans="1:26" x14ac:dyDescent="0.25">
      <c r="A1695" t="s">
        <v>156</v>
      </c>
      <c r="B1695">
        <v>6</v>
      </c>
      <c r="C1695" t="s">
        <v>2813</v>
      </c>
      <c r="D1695" t="s">
        <v>5070</v>
      </c>
      <c r="E1695">
        <v>0</v>
      </c>
      <c r="F1695">
        <v>0</v>
      </c>
      <c r="G1695">
        <v>0</v>
      </c>
      <c r="H1695">
        <v>0</v>
      </c>
      <c r="I1695">
        <v>0</v>
      </c>
      <c r="J1695">
        <v>0</v>
      </c>
      <c r="K1695">
        <v>0</v>
      </c>
      <c r="L1695">
        <v>0</v>
      </c>
      <c r="M1695">
        <v>0</v>
      </c>
      <c r="N1695">
        <v>0</v>
      </c>
      <c r="O1695">
        <v>0</v>
      </c>
      <c r="P1695">
        <v>0</v>
      </c>
      <c r="Q1695">
        <v>0</v>
      </c>
      <c r="R1695">
        <v>0</v>
      </c>
      <c r="S1695" t="s">
        <v>5</v>
      </c>
      <c r="T1695" t="s">
        <v>93</v>
      </c>
      <c r="U1695" t="s">
        <v>70</v>
      </c>
      <c r="V1695">
        <v>0</v>
      </c>
      <c r="W1695" t="s">
        <v>5020</v>
      </c>
      <c r="X1695">
        <v>0</v>
      </c>
      <c r="Y1695">
        <v>0</v>
      </c>
      <c r="Z1695">
        <v>0</v>
      </c>
    </row>
    <row r="1696" spans="1:26" x14ac:dyDescent="0.25">
      <c r="A1696" t="s">
        <v>156</v>
      </c>
      <c r="B1696">
        <v>6</v>
      </c>
      <c r="C1696" t="s">
        <v>2814</v>
      </c>
      <c r="D1696" t="s">
        <v>5070</v>
      </c>
      <c r="E1696">
        <v>74</v>
      </c>
      <c r="F1696">
        <v>55</v>
      </c>
      <c r="G1696">
        <v>64</v>
      </c>
      <c r="H1696">
        <v>67</v>
      </c>
      <c r="I1696">
        <v>61</v>
      </c>
      <c r="J1696">
        <v>65</v>
      </c>
      <c r="K1696">
        <v>0</v>
      </c>
      <c r="L1696">
        <v>0</v>
      </c>
      <c r="M1696">
        <v>0</v>
      </c>
      <c r="N1696">
        <v>0</v>
      </c>
      <c r="O1696">
        <v>0</v>
      </c>
      <c r="P1696">
        <v>0</v>
      </c>
      <c r="Q1696">
        <v>6.4333333333333327</v>
      </c>
      <c r="R1696">
        <v>8.4683253333333308</v>
      </c>
      <c r="S1696" t="s">
        <v>3794</v>
      </c>
      <c r="T1696" t="s">
        <v>5</v>
      </c>
      <c r="U1696" t="s">
        <v>70</v>
      </c>
      <c r="V1696">
        <v>15</v>
      </c>
      <c r="W1696" t="s">
        <v>5020</v>
      </c>
      <c r="X1696">
        <v>0.56455502222222209</v>
      </c>
      <c r="Y1696">
        <v>0</v>
      </c>
      <c r="Z1696">
        <v>8.4683253333333308</v>
      </c>
    </row>
    <row r="1697" spans="1:26" x14ac:dyDescent="0.25">
      <c r="A1697" t="s">
        <v>156</v>
      </c>
      <c r="B1697">
        <v>6</v>
      </c>
      <c r="C1697" t="s">
        <v>2815</v>
      </c>
      <c r="D1697" t="s">
        <v>5071</v>
      </c>
      <c r="E1697">
        <v>36</v>
      </c>
      <c r="F1697">
        <v>29</v>
      </c>
      <c r="G1697">
        <v>21</v>
      </c>
      <c r="H1697">
        <v>36</v>
      </c>
      <c r="I1697">
        <v>17</v>
      </c>
      <c r="J1697">
        <v>21</v>
      </c>
      <c r="K1697">
        <v>38</v>
      </c>
      <c r="L1697">
        <v>17</v>
      </c>
      <c r="M1697">
        <v>34</v>
      </c>
      <c r="N1697">
        <v>50</v>
      </c>
      <c r="O1697">
        <v>18</v>
      </c>
      <c r="P1697">
        <v>17</v>
      </c>
      <c r="Q1697">
        <v>2.7833333333333332</v>
      </c>
      <c r="R1697">
        <v>7.3275146666666657</v>
      </c>
      <c r="S1697" t="s">
        <v>3794</v>
      </c>
      <c r="T1697" t="s">
        <v>5</v>
      </c>
      <c r="U1697" t="s">
        <v>70</v>
      </c>
      <c r="V1697">
        <v>15</v>
      </c>
      <c r="W1697" t="s">
        <v>5020</v>
      </c>
      <c r="X1697">
        <v>0.48850097777777773</v>
      </c>
      <c r="Y1697">
        <v>0</v>
      </c>
      <c r="Z1697">
        <v>7.3275146666666657</v>
      </c>
    </row>
    <row r="1698" spans="1:26" x14ac:dyDescent="0.25">
      <c r="A1698" t="s">
        <v>156</v>
      </c>
      <c r="B1698">
        <v>6</v>
      </c>
      <c r="C1698" t="s">
        <v>2816</v>
      </c>
      <c r="D1698" t="s">
        <v>5071</v>
      </c>
      <c r="E1698">
        <v>34</v>
      </c>
      <c r="F1698">
        <v>32</v>
      </c>
      <c r="G1698">
        <v>38</v>
      </c>
      <c r="H1698">
        <v>37</v>
      </c>
      <c r="I1698">
        <v>32</v>
      </c>
      <c r="J1698">
        <v>22</v>
      </c>
      <c r="K1698">
        <v>34</v>
      </c>
      <c r="L1698">
        <v>29</v>
      </c>
      <c r="M1698">
        <v>32</v>
      </c>
      <c r="N1698">
        <v>22</v>
      </c>
      <c r="O1698">
        <v>23</v>
      </c>
      <c r="P1698">
        <v>21</v>
      </c>
      <c r="Q1698">
        <v>2.9666666666666668</v>
      </c>
      <c r="R1698">
        <v>7.8101653333333321</v>
      </c>
      <c r="S1698" t="s">
        <v>3794</v>
      </c>
      <c r="T1698" t="s">
        <v>5</v>
      </c>
      <c r="U1698" t="s">
        <v>70</v>
      </c>
      <c r="V1698">
        <v>15</v>
      </c>
      <c r="W1698" t="s">
        <v>5020</v>
      </c>
      <c r="X1698">
        <v>0.52067768888888877</v>
      </c>
      <c r="Y1698">
        <v>0</v>
      </c>
      <c r="Z1698">
        <v>7.810165333333333</v>
      </c>
    </row>
    <row r="1699" spans="1:26" x14ac:dyDescent="0.25">
      <c r="A1699" t="s">
        <v>156</v>
      </c>
      <c r="B1699">
        <v>6</v>
      </c>
      <c r="C1699" t="s">
        <v>2817</v>
      </c>
      <c r="D1699" t="s">
        <v>5071</v>
      </c>
      <c r="E1699">
        <v>31</v>
      </c>
      <c r="F1699">
        <v>27</v>
      </c>
      <c r="G1699">
        <v>41</v>
      </c>
      <c r="H1699">
        <v>37</v>
      </c>
      <c r="I1699">
        <v>35</v>
      </c>
      <c r="J1699">
        <v>35</v>
      </c>
      <c r="K1699">
        <v>45</v>
      </c>
      <c r="L1699">
        <v>46</v>
      </c>
      <c r="M1699">
        <v>39</v>
      </c>
      <c r="N1699">
        <v>47</v>
      </c>
      <c r="O1699">
        <v>47</v>
      </c>
      <c r="P1699">
        <v>40</v>
      </c>
      <c r="Q1699">
        <v>3.9166666666666665</v>
      </c>
      <c r="R1699">
        <v>10.311173333333333</v>
      </c>
      <c r="S1699" t="s">
        <v>3794</v>
      </c>
      <c r="T1699" t="s">
        <v>5</v>
      </c>
      <c r="U1699" t="s">
        <v>70</v>
      </c>
      <c r="V1699">
        <v>15</v>
      </c>
      <c r="W1699" t="s">
        <v>5020</v>
      </c>
      <c r="X1699">
        <v>0.68741155555555555</v>
      </c>
      <c r="Y1699">
        <v>0</v>
      </c>
      <c r="Z1699">
        <v>10.311173333333333</v>
      </c>
    </row>
    <row r="1700" spans="1:26" x14ac:dyDescent="0.25">
      <c r="A1700" t="s">
        <v>156</v>
      </c>
      <c r="B1700">
        <v>6</v>
      </c>
      <c r="C1700" t="s">
        <v>2818</v>
      </c>
      <c r="D1700" t="s">
        <v>5071</v>
      </c>
      <c r="E1700">
        <v>23</v>
      </c>
      <c r="F1700">
        <v>10</v>
      </c>
      <c r="G1700">
        <v>22</v>
      </c>
      <c r="H1700">
        <v>23</v>
      </c>
      <c r="I1700">
        <v>10</v>
      </c>
      <c r="J1700">
        <v>23</v>
      </c>
      <c r="K1700">
        <v>0</v>
      </c>
      <c r="L1700">
        <v>10</v>
      </c>
      <c r="M1700">
        <v>0</v>
      </c>
      <c r="N1700">
        <v>0</v>
      </c>
      <c r="O1700">
        <v>10</v>
      </c>
      <c r="P1700">
        <v>0</v>
      </c>
      <c r="Q1700">
        <v>1.6375</v>
      </c>
      <c r="R1700">
        <v>3.7515119999999995</v>
      </c>
      <c r="S1700" t="s">
        <v>3794</v>
      </c>
      <c r="T1700" t="s">
        <v>5</v>
      </c>
      <c r="U1700" t="s">
        <v>70</v>
      </c>
      <c r="V1700">
        <v>15</v>
      </c>
      <c r="W1700" t="s">
        <v>5020</v>
      </c>
      <c r="X1700">
        <v>0.25010079999999996</v>
      </c>
      <c r="Y1700">
        <v>0</v>
      </c>
      <c r="Z1700">
        <v>3.7515119999999991</v>
      </c>
    </row>
    <row r="1701" spans="1:26" x14ac:dyDescent="0.25">
      <c r="A1701" t="s">
        <v>156</v>
      </c>
      <c r="B1701">
        <v>6</v>
      </c>
      <c r="C1701" t="s">
        <v>2819</v>
      </c>
      <c r="D1701" t="s">
        <v>5070</v>
      </c>
      <c r="E1701">
        <v>11</v>
      </c>
      <c r="F1701">
        <v>23</v>
      </c>
      <c r="G1701">
        <v>22</v>
      </c>
      <c r="H1701">
        <v>11</v>
      </c>
      <c r="I1701">
        <v>23</v>
      </c>
      <c r="J1701">
        <v>21</v>
      </c>
      <c r="K1701">
        <v>0</v>
      </c>
      <c r="L1701">
        <v>0</v>
      </c>
      <c r="M1701">
        <v>0</v>
      </c>
      <c r="N1701">
        <v>0</v>
      </c>
      <c r="O1701">
        <v>0</v>
      </c>
      <c r="P1701">
        <v>0</v>
      </c>
      <c r="Q1701">
        <v>1.85</v>
      </c>
      <c r="R1701">
        <v>2.4351919999999998</v>
      </c>
      <c r="S1701" t="s">
        <v>3794</v>
      </c>
      <c r="T1701" t="s">
        <v>5</v>
      </c>
      <c r="U1701" t="s">
        <v>70</v>
      </c>
      <c r="V1701">
        <v>15</v>
      </c>
      <c r="W1701" t="s">
        <v>5020</v>
      </c>
      <c r="X1701">
        <v>0.16234613333333331</v>
      </c>
      <c r="Y1701">
        <v>0</v>
      </c>
      <c r="Z1701">
        <v>2.4351919999999998</v>
      </c>
    </row>
    <row r="1702" spans="1:26" x14ac:dyDescent="0.25">
      <c r="A1702" t="s">
        <v>156</v>
      </c>
      <c r="B1702">
        <v>6</v>
      </c>
      <c r="C1702" t="s">
        <v>2820</v>
      </c>
      <c r="D1702" t="s">
        <v>5070</v>
      </c>
      <c r="E1702">
        <v>29</v>
      </c>
      <c r="F1702">
        <v>14</v>
      </c>
      <c r="G1702">
        <v>28</v>
      </c>
      <c r="H1702">
        <v>33</v>
      </c>
      <c r="I1702">
        <v>12</v>
      </c>
      <c r="J1702">
        <v>27</v>
      </c>
      <c r="K1702">
        <v>0</v>
      </c>
      <c r="L1702">
        <v>0</v>
      </c>
      <c r="M1702">
        <v>0</v>
      </c>
      <c r="N1702">
        <v>0</v>
      </c>
      <c r="O1702">
        <v>0</v>
      </c>
      <c r="P1702">
        <v>0</v>
      </c>
      <c r="Q1702">
        <v>2.3833333333333333</v>
      </c>
      <c r="R1702">
        <v>3.1372293333333334</v>
      </c>
      <c r="S1702" t="s">
        <v>3794</v>
      </c>
      <c r="T1702" t="s">
        <v>5</v>
      </c>
      <c r="U1702" t="s">
        <v>70</v>
      </c>
      <c r="V1702">
        <v>15</v>
      </c>
      <c r="W1702" t="s">
        <v>5020</v>
      </c>
      <c r="X1702">
        <v>0.20914862222222222</v>
      </c>
      <c r="Y1702">
        <v>0</v>
      </c>
      <c r="Z1702">
        <v>3.1372293333333334</v>
      </c>
    </row>
    <row r="1703" spans="1:26" x14ac:dyDescent="0.25">
      <c r="A1703" t="s">
        <v>156</v>
      </c>
      <c r="B1703">
        <v>6</v>
      </c>
      <c r="C1703" t="s">
        <v>2821</v>
      </c>
      <c r="D1703" t="s">
        <v>5070</v>
      </c>
      <c r="E1703">
        <v>0</v>
      </c>
      <c r="F1703">
        <v>20</v>
      </c>
      <c r="G1703">
        <v>30</v>
      </c>
      <c r="H1703">
        <v>0</v>
      </c>
      <c r="I1703">
        <v>22</v>
      </c>
      <c r="J1703">
        <v>31</v>
      </c>
      <c r="K1703">
        <v>0</v>
      </c>
      <c r="L1703">
        <v>0</v>
      </c>
      <c r="M1703">
        <v>0</v>
      </c>
      <c r="N1703">
        <v>0</v>
      </c>
      <c r="O1703">
        <v>0</v>
      </c>
      <c r="P1703">
        <v>0</v>
      </c>
      <c r="Q1703">
        <v>2.5750000000000002</v>
      </c>
      <c r="R1703">
        <v>3.3895239999999998</v>
      </c>
      <c r="S1703" t="s">
        <v>3794</v>
      </c>
      <c r="T1703" t="s">
        <v>5</v>
      </c>
      <c r="U1703" t="s">
        <v>70</v>
      </c>
      <c r="V1703">
        <v>15</v>
      </c>
      <c r="W1703" t="s">
        <v>5020</v>
      </c>
      <c r="X1703">
        <v>0.22596826666666664</v>
      </c>
      <c r="Y1703">
        <v>0</v>
      </c>
      <c r="Z1703">
        <v>3.3895240000000002</v>
      </c>
    </row>
    <row r="1704" spans="1:26" x14ac:dyDescent="0.25">
      <c r="A1704" t="s">
        <v>156</v>
      </c>
      <c r="B1704">
        <v>6</v>
      </c>
      <c r="C1704" t="s">
        <v>2822</v>
      </c>
      <c r="D1704" t="s">
        <v>5070</v>
      </c>
      <c r="E1704">
        <v>40</v>
      </c>
      <c r="F1704">
        <v>82</v>
      </c>
      <c r="G1704">
        <v>120</v>
      </c>
      <c r="H1704">
        <v>38</v>
      </c>
      <c r="I1704">
        <v>82</v>
      </c>
      <c r="J1704">
        <v>120</v>
      </c>
      <c r="K1704">
        <v>0</v>
      </c>
      <c r="L1704">
        <v>0</v>
      </c>
      <c r="M1704">
        <v>0</v>
      </c>
      <c r="N1704">
        <v>0</v>
      </c>
      <c r="O1704">
        <v>0</v>
      </c>
      <c r="P1704">
        <v>0</v>
      </c>
      <c r="Q1704">
        <v>8.0333333333333332</v>
      </c>
      <c r="R1704">
        <v>10.574437333333332</v>
      </c>
      <c r="S1704" t="s">
        <v>3794</v>
      </c>
      <c r="T1704" t="s">
        <v>3</v>
      </c>
      <c r="U1704" t="s">
        <v>70</v>
      </c>
      <c r="V1704">
        <v>20</v>
      </c>
      <c r="W1704" t="s">
        <v>5020</v>
      </c>
      <c r="X1704">
        <v>0.52872186666666665</v>
      </c>
      <c r="Y1704">
        <v>0</v>
      </c>
      <c r="Z1704">
        <v>10.574437333333332</v>
      </c>
    </row>
    <row r="1705" spans="1:26" x14ac:dyDescent="0.25">
      <c r="A1705" t="s">
        <v>156</v>
      </c>
      <c r="B1705">
        <v>6</v>
      </c>
      <c r="C1705" t="s">
        <v>2823</v>
      </c>
      <c r="D1705" t="s">
        <v>5070</v>
      </c>
      <c r="E1705">
        <v>35</v>
      </c>
      <c r="F1705">
        <v>43</v>
      </c>
      <c r="G1705">
        <v>48</v>
      </c>
      <c r="H1705">
        <v>35</v>
      </c>
      <c r="I1705">
        <v>42</v>
      </c>
      <c r="J1705">
        <v>49</v>
      </c>
      <c r="K1705">
        <v>0</v>
      </c>
      <c r="L1705">
        <v>0</v>
      </c>
      <c r="M1705">
        <v>0</v>
      </c>
      <c r="N1705">
        <v>0</v>
      </c>
      <c r="O1705">
        <v>0</v>
      </c>
      <c r="P1705">
        <v>0</v>
      </c>
      <c r="Q1705">
        <v>4.2</v>
      </c>
      <c r="R1705">
        <v>5.5285439999999992</v>
      </c>
      <c r="S1705" t="s">
        <v>6</v>
      </c>
      <c r="T1705" t="s">
        <v>1518</v>
      </c>
      <c r="U1705" t="s">
        <v>70</v>
      </c>
      <c r="V1705">
        <v>20</v>
      </c>
      <c r="W1705" t="s">
        <v>5020</v>
      </c>
      <c r="X1705">
        <v>0.27642719999999998</v>
      </c>
      <c r="Y1705">
        <v>0</v>
      </c>
      <c r="Z1705">
        <v>5.5285439999999992</v>
      </c>
    </row>
    <row r="1706" spans="1:26" x14ac:dyDescent="0.25">
      <c r="A1706" t="s">
        <v>156</v>
      </c>
      <c r="B1706">
        <v>6</v>
      </c>
      <c r="C1706" t="s">
        <v>2824</v>
      </c>
      <c r="D1706" t="s">
        <v>5070</v>
      </c>
      <c r="E1706">
        <v>21</v>
      </c>
      <c r="F1706">
        <v>15</v>
      </c>
      <c r="G1706">
        <v>35</v>
      </c>
      <c r="H1706">
        <v>21</v>
      </c>
      <c r="I1706">
        <v>15</v>
      </c>
      <c r="J1706">
        <v>36</v>
      </c>
      <c r="K1706">
        <v>0</v>
      </c>
      <c r="L1706">
        <v>0</v>
      </c>
      <c r="M1706">
        <v>0</v>
      </c>
      <c r="N1706">
        <v>0</v>
      </c>
      <c r="O1706">
        <v>0</v>
      </c>
      <c r="P1706">
        <v>0</v>
      </c>
      <c r="Q1706">
        <v>2.3833333333333333</v>
      </c>
      <c r="R1706">
        <v>3.1372293333333334</v>
      </c>
      <c r="S1706" t="s">
        <v>6</v>
      </c>
      <c r="T1706" t="s">
        <v>1518</v>
      </c>
      <c r="U1706" t="s">
        <v>70</v>
      </c>
      <c r="V1706">
        <v>20</v>
      </c>
      <c r="W1706" t="s">
        <v>5020</v>
      </c>
      <c r="X1706">
        <v>0.15686146666666667</v>
      </c>
      <c r="Y1706">
        <v>0</v>
      </c>
      <c r="Z1706">
        <v>3.1372293333333334</v>
      </c>
    </row>
    <row r="1707" spans="1:26" x14ac:dyDescent="0.25">
      <c r="A1707" t="s">
        <v>156</v>
      </c>
      <c r="B1707">
        <v>6</v>
      </c>
      <c r="C1707" t="s">
        <v>2825</v>
      </c>
      <c r="D1707" t="s">
        <v>5070</v>
      </c>
      <c r="E1707">
        <v>55</v>
      </c>
      <c r="F1707">
        <v>80</v>
      </c>
      <c r="G1707">
        <v>96</v>
      </c>
      <c r="H1707">
        <v>53</v>
      </c>
      <c r="I1707">
        <v>77</v>
      </c>
      <c r="J1707">
        <v>91</v>
      </c>
      <c r="K1707">
        <v>0</v>
      </c>
      <c r="L1707">
        <v>0</v>
      </c>
      <c r="M1707">
        <v>0</v>
      </c>
      <c r="N1707">
        <v>0</v>
      </c>
      <c r="O1707">
        <v>0</v>
      </c>
      <c r="P1707">
        <v>0</v>
      </c>
      <c r="Q1707">
        <v>7.5333333333333332</v>
      </c>
      <c r="R1707">
        <v>9.9162773333333334</v>
      </c>
      <c r="S1707" t="s">
        <v>3794</v>
      </c>
      <c r="T1707" t="s">
        <v>105</v>
      </c>
      <c r="U1707" t="s">
        <v>70</v>
      </c>
      <c r="V1707">
        <v>15</v>
      </c>
      <c r="W1707" t="s">
        <v>5022</v>
      </c>
      <c r="X1707">
        <v>0.66108515555555558</v>
      </c>
      <c r="Y1707">
        <v>0</v>
      </c>
      <c r="Z1707">
        <v>9.9162773333333334</v>
      </c>
    </row>
    <row r="1708" spans="1:26" x14ac:dyDescent="0.25">
      <c r="A1708" t="s">
        <v>156</v>
      </c>
      <c r="B1708">
        <v>6</v>
      </c>
      <c r="C1708" t="s">
        <v>2826</v>
      </c>
      <c r="D1708" t="s">
        <v>5070</v>
      </c>
      <c r="E1708">
        <v>83</v>
      </c>
      <c r="F1708">
        <v>97</v>
      </c>
      <c r="G1708">
        <v>120</v>
      </c>
      <c r="H1708">
        <v>82</v>
      </c>
      <c r="I1708">
        <v>95</v>
      </c>
      <c r="J1708">
        <v>120</v>
      </c>
      <c r="K1708">
        <v>0</v>
      </c>
      <c r="L1708">
        <v>0</v>
      </c>
      <c r="M1708">
        <v>0</v>
      </c>
      <c r="N1708">
        <v>0</v>
      </c>
      <c r="O1708">
        <v>0</v>
      </c>
      <c r="P1708">
        <v>0</v>
      </c>
      <c r="Q1708">
        <v>9.9499999999999993</v>
      </c>
      <c r="R1708">
        <v>13.097383999999998</v>
      </c>
      <c r="S1708" t="s">
        <v>3794</v>
      </c>
      <c r="T1708" t="s">
        <v>105</v>
      </c>
      <c r="U1708" t="s">
        <v>70</v>
      </c>
      <c r="V1708">
        <v>15</v>
      </c>
      <c r="W1708" t="s">
        <v>5022</v>
      </c>
      <c r="X1708">
        <v>0.87315893333333316</v>
      </c>
      <c r="Y1708">
        <v>0</v>
      </c>
      <c r="Z1708">
        <v>13.097383999999998</v>
      </c>
    </row>
    <row r="1709" spans="1:26" x14ac:dyDescent="0.25">
      <c r="A1709" t="s">
        <v>156</v>
      </c>
      <c r="B1709">
        <v>6</v>
      </c>
      <c r="C1709" t="s">
        <v>2827</v>
      </c>
      <c r="D1709" t="s">
        <v>5070</v>
      </c>
      <c r="E1709">
        <v>55</v>
      </c>
      <c r="F1709">
        <v>80</v>
      </c>
      <c r="G1709">
        <v>120</v>
      </c>
      <c r="H1709">
        <v>52</v>
      </c>
      <c r="I1709">
        <v>76</v>
      </c>
      <c r="J1709">
        <v>130</v>
      </c>
      <c r="K1709">
        <v>0</v>
      </c>
      <c r="L1709">
        <v>0</v>
      </c>
      <c r="M1709">
        <v>0</v>
      </c>
      <c r="N1709">
        <v>0</v>
      </c>
      <c r="O1709">
        <v>0</v>
      </c>
      <c r="P1709">
        <v>0</v>
      </c>
      <c r="Q1709">
        <v>8.5500000000000007</v>
      </c>
      <c r="R1709">
        <v>11.254536</v>
      </c>
      <c r="S1709" t="s">
        <v>3794</v>
      </c>
      <c r="T1709" t="s">
        <v>105</v>
      </c>
      <c r="U1709" t="s">
        <v>70</v>
      </c>
      <c r="V1709">
        <v>15</v>
      </c>
      <c r="W1709" t="s">
        <v>5022</v>
      </c>
      <c r="X1709">
        <v>0.75030240000000004</v>
      </c>
      <c r="Y1709">
        <v>0</v>
      </c>
      <c r="Z1709">
        <v>11.254536</v>
      </c>
    </row>
    <row r="1710" spans="1:26" x14ac:dyDescent="0.25">
      <c r="A1710" t="s">
        <v>156</v>
      </c>
      <c r="B1710">
        <v>6</v>
      </c>
      <c r="C1710" t="s">
        <v>2828</v>
      </c>
      <c r="D1710" t="s">
        <v>5070</v>
      </c>
      <c r="E1710">
        <v>74</v>
      </c>
      <c r="F1710">
        <v>93</v>
      </c>
      <c r="G1710">
        <v>110</v>
      </c>
      <c r="H1710">
        <v>70</v>
      </c>
      <c r="I1710">
        <v>96</v>
      </c>
      <c r="J1710">
        <v>150</v>
      </c>
      <c r="K1710">
        <v>0</v>
      </c>
      <c r="L1710">
        <v>0</v>
      </c>
      <c r="M1710">
        <v>0</v>
      </c>
      <c r="N1710">
        <v>0</v>
      </c>
      <c r="O1710">
        <v>0</v>
      </c>
      <c r="P1710">
        <v>0</v>
      </c>
      <c r="Q1710">
        <v>9.8833333333333329</v>
      </c>
      <c r="R1710">
        <v>13.009629333333331</v>
      </c>
      <c r="S1710" t="s">
        <v>3794</v>
      </c>
      <c r="T1710" t="s">
        <v>105</v>
      </c>
      <c r="U1710" t="s">
        <v>70</v>
      </c>
      <c r="V1710">
        <v>15</v>
      </c>
      <c r="W1710" t="s">
        <v>5022</v>
      </c>
      <c r="X1710">
        <v>0.86730862222222205</v>
      </c>
      <c r="Y1710">
        <v>0</v>
      </c>
      <c r="Z1710">
        <v>13.009629333333333</v>
      </c>
    </row>
    <row r="1711" spans="1:26" x14ac:dyDescent="0.25">
      <c r="A1711" t="s">
        <v>156</v>
      </c>
      <c r="B1711">
        <v>6</v>
      </c>
      <c r="C1711" t="s">
        <v>2829</v>
      </c>
      <c r="D1711" t="s">
        <v>5070</v>
      </c>
      <c r="E1711">
        <v>20</v>
      </c>
      <c r="F1711">
        <v>78</v>
      </c>
      <c r="G1711">
        <v>130</v>
      </c>
      <c r="H1711">
        <v>19</v>
      </c>
      <c r="I1711">
        <v>110</v>
      </c>
      <c r="J1711">
        <v>130</v>
      </c>
      <c r="K1711">
        <v>0</v>
      </c>
      <c r="L1711">
        <v>0</v>
      </c>
      <c r="M1711">
        <v>0</v>
      </c>
      <c r="N1711">
        <v>0</v>
      </c>
      <c r="O1711">
        <v>0</v>
      </c>
      <c r="P1711">
        <v>0</v>
      </c>
      <c r="Q1711">
        <v>8.1166666666666671</v>
      </c>
      <c r="R1711">
        <v>10.684130666666666</v>
      </c>
      <c r="S1711" t="s">
        <v>6</v>
      </c>
      <c r="T1711" t="s">
        <v>3</v>
      </c>
      <c r="U1711" t="s">
        <v>70</v>
      </c>
      <c r="V1711">
        <v>20</v>
      </c>
      <c r="W1711" t="s">
        <v>5022</v>
      </c>
      <c r="X1711">
        <v>0.53420653333333334</v>
      </c>
      <c r="Y1711">
        <v>0</v>
      </c>
      <c r="Z1711">
        <v>10.684130666666666</v>
      </c>
    </row>
    <row r="1712" spans="1:26" x14ac:dyDescent="0.25">
      <c r="A1712" t="s">
        <v>156</v>
      </c>
      <c r="B1712">
        <v>6</v>
      </c>
      <c r="C1712" t="s">
        <v>2830</v>
      </c>
      <c r="D1712" t="s">
        <v>5070</v>
      </c>
      <c r="E1712">
        <v>110</v>
      </c>
      <c r="F1712">
        <v>120</v>
      </c>
      <c r="G1712">
        <v>130</v>
      </c>
      <c r="H1712">
        <v>110</v>
      </c>
      <c r="I1712">
        <v>120</v>
      </c>
      <c r="J1712">
        <v>130</v>
      </c>
      <c r="K1712">
        <v>0</v>
      </c>
      <c r="L1712">
        <v>0</v>
      </c>
      <c r="M1712">
        <v>0</v>
      </c>
      <c r="N1712">
        <v>0</v>
      </c>
      <c r="O1712">
        <v>0</v>
      </c>
      <c r="P1712">
        <v>0</v>
      </c>
      <c r="Q1712">
        <v>12</v>
      </c>
      <c r="R1712">
        <v>15.79584</v>
      </c>
      <c r="S1712" t="s">
        <v>3794</v>
      </c>
      <c r="T1712" t="s">
        <v>3</v>
      </c>
      <c r="U1712" t="s">
        <v>70</v>
      </c>
      <c r="V1712">
        <v>20</v>
      </c>
      <c r="W1712" t="s">
        <v>5022</v>
      </c>
      <c r="X1712">
        <v>0.78979200000000005</v>
      </c>
      <c r="Y1712">
        <v>0</v>
      </c>
      <c r="Z1712">
        <v>15.79584</v>
      </c>
    </row>
    <row r="1713" spans="1:26" x14ac:dyDescent="0.25">
      <c r="A1713" t="s">
        <v>156</v>
      </c>
      <c r="B1713">
        <v>6</v>
      </c>
      <c r="C1713" t="s">
        <v>2831</v>
      </c>
      <c r="D1713" t="s">
        <v>5070</v>
      </c>
      <c r="E1713">
        <v>110</v>
      </c>
      <c r="F1713">
        <v>120</v>
      </c>
      <c r="G1713">
        <v>110</v>
      </c>
      <c r="H1713">
        <v>100</v>
      </c>
      <c r="I1713">
        <v>120</v>
      </c>
      <c r="J1713">
        <v>110</v>
      </c>
      <c r="K1713">
        <v>0</v>
      </c>
      <c r="L1713">
        <v>0</v>
      </c>
      <c r="M1713">
        <v>0</v>
      </c>
      <c r="N1713">
        <v>0</v>
      </c>
      <c r="O1713">
        <v>0</v>
      </c>
      <c r="P1713">
        <v>0</v>
      </c>
      <c r="Q1713">
        <v>11.166666666666668</v>
      </c>
      <c r="R1713">
        <v>14.698906666666666</v>
      </c>
      <c r="S1713" t="s">
        <v>3794</v>
      </c>
      <c r="T1713" t="s">
        <v>3</v>
      </c>
      <c r="U1713" t="s">
        <v>70</v>
      </c>
      <c r="V1713">
        <v>20</v>
      </c>
      <c r="W1713" t="s">
        <v>5022</v>
      </c>
      <c r="X1713">
        <v>0.73494533333333334</v>
      </c>
      <c r="Y1713">
        <v>0</v>
      </c>
      <c r="Z1713">
        <v>14.698906666666666</v>
      </c>
    </row>
    <row r="1714" spans="1:26" x14ac:dyDescent="0.25">
      <c r="A1714" t="s">
        <v>156</v>
      </c>
      <c r="B1714">
        <v>6</v>
      </c>
      <c r="C1714" t="s">
        <v>2832</v>
      </c>
      <c r="D1714" t="s">
        <v>5070</v>
      </c>
      <c r="E1714">
        <v>40</v>
      </c>
      <c r="F1714">
        <v>75</v>
      </c>
      <c r="G1714">
        <v>130</v>
      </c>
      <c r="H1714">
        <v>41</v>
      </c>
      <c r="I1714">
        <v>120</v>
      </c>
      <c r="J1714">
        <v>130</v>
      </c>
      <c r="K1714">
        <v>0</v>
      </c>
      <c r="L1714">
        <v>0</v>
      </c>
      <c r="M1714">
        <v>0</v>
      </c>
      <c r="N1714">
        <v>0</v>
      </c>
      <c r="O1714">
        <v>0</v>
      </c>
      <c r="P1714">
        <v>0</v>
      </c>
      <c r="Q1714">
        <v>8.9333333333333336</v>
      </c>
      <c r="R1714">
        <v>11.759125333333333</v>
      </c>
      <c r="S1714" t="s">
        <v>6</v>
      </c>
      <c r="T1714" t="s">
        <v>3</v>
      </c>
      <c r="U1714" t="s">
        <v>70</v>
      </c>
      <c r="V1714">
        <v>20</v>
      </c>
      <c r="W1714" t="s">
        <v>5022</v>
      </c>
      <c r="X1714">
        <v>0.58795626666666667</v>
      </c>
      <c r="Y1714">
        <v>0</v>
      </c>
      <c r="Z1714">
        <v>11.759125333333332</v>
      </c>
    </row>
    <row r="1715" spans="1:26" x14ac:dyDescent="0.25">
      <c r="A1715" t="s">
        <v>156</v>
      </c>
      <c r="B1715">
        <v>6</v>
      </c>
      <c r="C1715" t="s">
        <v>2833</v>
      </c>
      <c r="D1715" t="s">
        <v>5070</v>
      </c>
      <c r="E1715">
        <v>82</v>
      </c>
      <c r="F1715">
        <v>60</v>
      </c>
      <c r="G1715">
        <v>48</v>
      </c>
      <c r="H1715">
        <v>85</v>
      </c>
      <c r="I1715">
        <v>80</v>
      </c>
      <c r="J1715">
        <v>63</v>
      </c>
      <c r="K1715">
        <v>0</v>
      </c>
      <c r="L1715">
        <v>0</v>
      </c>
      <c r="M1715">
        <v>0</v>
      </c>
      <c r="N1715">
        <v>0</v>
      </c>
      <c r="O1715">
        <v>0</v>
      </c>
      <c r="P1715">
        <v>0</v>
      </c>
      <c r="Q1715">
        <v>6.9666666666666668</v>
      </c>
      <c r="R1715">
        <v>9.1703626666666658</v>
      </c>
      <c r="S1715" t="s">
        <v>3794</v>
      </c>
      <c r="T1715" t="s">
        <v>87</v>
      </c>
      <c r="U1715" t="s">
        <v>70</v>
      </c>
      <c r="V1715">
        <v>6</v>
      </c>
      <c r="W1715" t="s">
        <v>5022</v>
      </c>
      <c r="X1715">
        <v>1.5283937777777776</v>
      </c>
      <c r="Y1715">
        <v>0</v>
      </c>
      <c r="Z1715">
        <v>9.1703626666666658</v>
      </c>
    </row>
    <row r="1716" spans="1:26" x14ac:dyDescent="0.25">
      <c r="A1716" t="s">
        <v>156</v>
      </c>
      <c r="B1716">
        <v>6</v>
      </c>
      <c r="C1716" t="s">
        <v>2834</v>
      </c>
      <c r="D1716" t="s">
        <v>5070</v>
      </c>
      <c r="E1716">
        <v>79</v>
      </c>
      <c r="F1716">
        <v>75</v>
      </c>
      <c r="G1716">
        <v>77</v>
      </c>
      <c r="H1716">
        <v>35</v>
      </c>
      <c r="I1716">
        <v>79</v>
      </c>
      <c r="J1716">
        <v>77</v>
      </c>
      <c r="K1716">
        <v>0</v>
      </c>
      <c r="L1716">
        <v>0</v>
      </c>
      <c r="M1716">
        <v>0</v>
      </c>
      <c r="N1716">
        <v>0</v>
      </c>
      <c r="O1716">
        <v>0</v>
      </c>
      <c r="P1716">
        <v>0</v>
      </c>
      <c r="Q1716">
        <v>7.0333333333333332</v>
      </c>
      <c r="R1716">
        <v>9.2581173333333311</v>
      </c>
      <c r="S1716" t="s">
        <v>3794</v>
      </c>
      <c r="T1716" t="s">
        <v>87</v>
      </c>
      <c r="U1716" t="s">
        <v>70</v>
      </c>
      <c r="V1716">
        <v>6</v>
      </c>
      <c r="W1716" t="s">
        <v>5022</v>
      </c>
      <c r="X1716">
        <v>1.5430195555555553</v>
      </c>
      <c r="Y1716">
        <v>0</v>
      </c>
      <c r="Z1716">
        <v>9.2581173333333311</v>
      </c>
    </row>
    <row r="1717" spans="1:26" x14ac:dyDescent="0.25">
      <c r="A1717" t="s">
        <v>156</v>
      </c>
      <c r="B1717">
        <v>6</v>
      </c>
      <c r="C1717" t="s">
        <v>2835</v>
      </c>
      <c r="D1717" t="s">
        <v>5070</v>
      </c>
      <c r="E1717">
        <v>62</v>
      </c>
      <c r="F1717">
        <v>75</v>
      </c>
      <c r="G1717">
        <v>61</v>
      </c>
      <c r="H1717">
        <v>60</v>
      </c>
      <c r="I1717">
        <v>98</v>
      </c>
      <c r="J1717">
        <v>80</v>
      </c>
      <c r="K1717">
        <v>0</v>
      </c>
      <c r="L1717">
        <v>0</v>
      </c>
      <c r="M1717">
        <v>0</v>
      </c>
      <c r="N1717">
        <v>0</v>
      </c>
      <c r="O1717">
        <v>0</v>
      </c>
      <c r="P1717">
        <v>0</v>
      </c>
      <c r="Q1717">
        <v>7.2666666666666675</v>
      </c>
      <c r="R1717">
        <v>9.565258666666665</v>
      </c>
      <c r="S1717" t="s">
        <v>3794</v>
      </c>
      <c r="T1717" t="s">
        <v>87</v>
      </c>
      <c r="U1717" t="s">
        <v>70</v>
      </c>
      <c r="V1717">
        <v>6</v>
      </c>
      <c r="W1717" t="s">
        <v>5022</v>
      </c>
      <c r="X1717">
        <v>1.5942097777777775</v>
      </c>
      <c r="Y1717">
        <v>0</v>
      </c>
      <c r="Z1717">
        <v>9.5652586666666632</v>
      </c>
    </row>
    <row r="1718" spans="1:26" x14ac:dyDescent="0.25">
      <c r="A1718" t="s">
        <v>156</v>
      </c>
      <c r="B1718">
        <v>6</v>
      </c>
      <c r="C1718" t="s">
        <v>2836</v>
      </c>
      <c r="D1718" t="s">
        <v>5070</v>
      </c>
      <c r="E1718">
        <v>82</v>
      </c>
      <c r="F1718">
        <v>76</v>
      </c>
      <c r="G1718">
        <v>59</v>
      </c>
      <c r="H1718">
        <v>62</v>
      </c>
      <c r="I1718">
        <v>77</v>
      </c>
      <c r="J1718">
        <v>80</v>
      </c>
      <c r="K1718">
        <v>0</v>
      </c>
      <c r="L1718">
        <v>0</v>
      </c>
      <c r="M1718">
        <v>0</v>
      </c>
      <c r="N1718">
        <v>0</v>
      </c>
      <c r="O1718">
        <v>0</v>
      </c>
      <c r="P1718">
        <v>0</v>
      </c>
      <c r="Q1718">
        <v>7.2666666666666675</v>
      </c>
      <c r="R1718">
        <v>9.565258666666665</v>
      </c>
      <c r="S1718" t="s">
        <v>3794</v>
      </c>
      <c r="T1718" t="s">
        <v>87</v>
      </c>
      <c r="U1718" t="s">
        <v>70</v>
      </c>
      <c r="V1718">
        <v>6</v>
      </c>
      <c r="W1718" t="s">
        <v>5022</v>
      </c>
      <c r="X1718">
        <v>1.5942097777777775</v>
      </c>
      <c r="Y1718">
        <v>0</v>
      </c>
      <c r="Z1718">
        <v>9.5652586666666632</v>
      </c>
    </row>
    <row r="1719" spans="1:26" x14ac:dyDescent="0.25">
      <c r="A1719" t="s">
        <v>156</v>
      </c>
      <c r="B1719">
        <v>6</v>
      </c>
      <c r="C1719" t="s">
        <v>2837</v>
      </c>
      <c r="D1719" t="s">
        <v>5070</v>
      </c>
      <c r="E1719">
        <v>0</v>
      </c>
      <c r="F1719">
        <v>29</v>
      </c>
      <c r="G1719">
        <v>32</v>
      </c>
      <c r="H1719">
        <v>0</v>
      </c>
      <c r="I1719">
        <v>29</v>
      </c>
      <c r="J1719">
        <v>33</v>
      </c>
      <c r="K1719">
        <v>0</v>
      </c>
      <c r="L1719">
        <v>0</v>
      </c>
      <c r="M1719">
        <v>0</v>
      </c>
      <c r="N1719">
        <v>0</v>
      </c>
      <c r="O1719">
        <v>0</v>
      </c>
      <c r="P1719">
        <v>0</v>
      </c>
      <c r="Q1719">
        <v>3.0750000000000002</v>
      </c>
      <c r="R1719">
        <v>4.0476839999999994</v>
      </c>
      <c r="S1719" t="s">
        <v>3794</v>
      </c>
      <c r="T1719" t="s">
        <v>84</v>
      </c>
      <c r="U1719" t="s">
        <v>100</v>
      </c>
      <c r="V1719">
        <v>6</v>
      </c>
      <c r="W1719" t="s">
        <v>5026</v>
      </c>
      <c r="X1719">
        <v>0.67461399999999994</v>
      </c>
      <c r="Y1719">
        <v>0</v>
      </c>
      <c r="Z1719">
        <v>4.0476839999999994</v>
      </c>
    </row>
    <row r="1720" spans="1:26" x14ac:dyDescent="0.25">
      <c r="A1720" t="s">
        <v>156</v>
      </c>
      <c r="B1720">
        <v>6</v>
      </c>
      <c r="C1720" t="s">
        <v>2839</v>
      </c>
      <c r="D1720" t="s">
        <v>5070</v>
      </c>
      <c r="E1720">
        <v>0</v>
      </c>
      <c r="F1720">
        <v>27</v>
      </c>
      <c r="G1720">
        <v>33</v>
      </c>
      <c r="H1720">
        <v>0</v>
      </c>
      <c r="I1720">
        <v>29</v>
      </c>
      <c r="J1720">
        <v>33</v>
      </c>
      <c r="K1720">
        <v>0</v>
      </c>
      <c r="L1720">
        <v>0</v>
      </c>
      <c r="M1720">
        <v>0</v>
      </c>
      <c r="N1720">
        <v>0</v>
      </c>
      <c r="O1720">
        <v>0</v>
      </c>
      <c r="P1720">
        <v>0</v>
      </c>
      <c r="Q1720">
        <v>3.05</v>
      </c>
      <c r="R1720">
        <v>4.0147759999999995</v>
      </c>
      <c r="S1720" t="s">
        <v>3794</v>
      </c>
      <c r="T1720" t="s">
        <v>84</v>
      </c>
      <c r="U1720" t="s">
        <v>100</v>
      </c>
      <c r="V1720">
        <v>6</v>
      </c>
      <c r="W1720" t="s">
        <v>5026</v>
      </c>
      <c r="X1720">
        <v>0.66912933333333324</v>
      </c>
      <c r="Y1720">
        <v>0</v>
      </c>
      <c r="Z1720">
        <v>4.0147759999999995</v>
      </c>
    </row>
    <row r="1721" spans="1:26" x14ac:dyDescent="0.25">
      <c r="A1721" t="s">
        <v>156</v>
      </c>
      <c r="B1721">
        <v>6</v>
      </c>
      <c r="C1721" t="s">
        <v>2840</v>
      </c>
      <c r="D1721" t="s">
        <v>5070</v>
      </c>
      <c r="E1721">
        <v>0</v>
      </c>
      <c r="F1721">
        <v>29</v>
      </c>
      <c r="G1721">
        <v>31</v>
      </c>
      <c r="H1721">
        <v>0</v>
      </c>
      <c r="I1721">
        <v>28</v>
      </c>
      <c r="J1721">
        <v>33</v>
      </c>
      <c r="K1721">
        <v>0</v>
      </c>
      <c r="L1721">
        <v>0</v>
      </c>
      <c r="M1721">
        <v>0</v>
      </c>
      <c r="N1721">
        <v>0</v>
      </c>
      <c r="O1721">
        <v>0</v>
      </c>
      <c r="P1721">
        <v>0</v>
      </c>
      <c r="Q1721">
        <v>3.0249999999999999</v>
      </c>
      <c r="R1721">
        <v>3.981868</v>
      </c>
      <c r="S1721" t="s">
        <v>3794</v>
      </c>
      <c r="T1721" t="s">
        <v>84</v>
      </c>
      <c r="U1721" t="s">
        <v>100</v>
      </c>
      <c r="V1721">
        <v>6</v>
      </c>
      <c r="W1721" t="s">
        <v>5026</v>
      </c>
      <c r="X1721">
        <v>0.66364466666666666</v>
      </c>
      <c r="Y1721">
        <v>0</v>
      </c>
      <c r="Z1721">
        <v>3.981868</v>
      </c>
    </row>
    <row r="1722" spans="1:26" x14ac:dyDescent="0.25">
      <c r="A1722" t="s">
        <v>156</v>
      </c>
      <c r="B1722">
        <v>6</v>
      </c>
      <c r="C1722" t="s">
        <v>2842</v>
      </c>
      <c r="D1722" t="s">
        <v>5070</v>
      </c>
      <c r="E1722">
        <v>0</v>
      </c>
      <c r="F1722">
        <v>26</v>
      </c>
      <c r="G1722">
        <v>31</v>
      </c>
      <c r="H1722">
        <v>0</v>
      </c>
      <c r="I1722">
        <v>30</v>
      </c>
      <c r="J1722">
        <v>33</v>
      </c>
      <c r="K1722">
        <v>0</v>
      </c>
      <c r="L1722">
        <v>0</v>
      </c>
      <c r="M1722">
        <v>0</v>
      </c>
      <c r="N1722">
        <v>0</v>
      </c>
      <c r="O1722">
        <v>0</v>
      </c>
      <c r="P1722">
        <v>0</v>
      </c>
      <c r="Q1722">
        <v>3</v>
      </c>
      <c r="R1722">
        <v>3.94896</v>
      </c>
      <c r="S1722" t="s">
        <v>3794</v>
      </c>
      <c r="T1722" t="s">
        <v>84</v>
      </c>
      <c r="U1722" t="s">
        <v>100</v>
      </c>
      <c r="V1722">
        <v>6</v>
      </c>
      <c r="W1722" t="s">
        <v>5026</v>
      </c>
      <c r="X1722">
        <v>0.65815999999999997</v>
      </c>
      <c r="Y1722">
        <v>0</v>
      </c>
      <c r="Z1722">
        <v>3.94896</v>
      </c>
    </row>
    <row r="1723" spans="1:26" x14ac:dyDescent="0.25">
      <c r="A1723" t="s">
        <v>156</v>
      </c>
      <c r="B1723">
        <v>6</v>
      </c>
      <c r="C1723" t="s">
        <v>2843</v>
      </c>
      <c r="D1723" t="s">
        <v>5070</v>
      </c>
      <c r="E1723">
        <v>71</v>
      </c>
      <c r="F1723">
        <v>99</v>
      </c>
      <c r="G1723">
        <v>160</v>
      </c>
      <c r="H1723">
        <v>74</v>
      </c>
      <c r="I1723">
        <v>98</v>
      </c>
      <c r="J1723">
        <v>120</v>
      </c>
      <c r="K1723">
        <v>0</v>
      </c>
      <c r="L1723">
        <v>0</v>
      </c>
      <c r="M1723">
        <v>0</v>
      </c>
      <c r="N1723">
        <v>0</v>
      </c>
      <c r="O1723">
        <v>0</v>
      </c>
      <c r="P1723">
        <v>0</v>
      </c>
      <c r="Q1723">
        <v>10.366666666666667</v>
      </c>
      <c r="R1723">
        <v>13.645850666666666</v>
      </c>
      <c r="S1723" t="s">
        <v>6</v>
      </c>
      <c r="T1723" t="s">
        <v>3</v>
      </c>
      <c r="U1723" t="s">
        <v>70</v>
      </c>
      <c r="V1723">
        <v>20</v>
      </c>
      <c r="W1723" t="s">
        <v>5026</v>
      </c>
      <c r="X1723">
        <v>0.68229253333333328</v>
      </c>
      <c r="Y1723">
        <v>0</v>
      </c>
      <c r="Z1723">
        <v>13.645850666666666</v>
      </c>
    </row>
    <row r="1724" spans="1:26" x14ac:dyDescent="0.25">
      <c r="A1724" t="s">
        <v>156</v>
      </c>
      <c r="B1724">
        <v>6</v>
      </c>
      <c r="C1724" t="s">
        <v>2844</v>
      </c>
      <c r="D1724" t="s">
        <v>5070</v>
      </c>
      <c r="E1724">
        <v>0</v>
      </c>
      <c r="F1724">
        <v>13</v>
      </c>
      <c r="G1724">
        <v>0</v>
      </c>
      <c r="H1724">
        <v>0</v>
      </c>
      <c r="I1724">
        <v>14</v>
      </c>
      <c r="J1724">
        <v>0</v>
      </c>
      <c r="K1724">
        <v>0</v>
      </c>
      <c r="L1724">
        <v>0</v>
      </c>
      <c r="M1724">
        <v>0</v>
      </c>
      <c r="N1724">
        <v>0</v>
      </c>
      <c r="O1724">
        <v>0</v>
      </c>
      <c r="P1724">
        <v>0</v>
      </c>
      <c r="Q1724">
        <v>1.35</v>
      </c>
      <c r="R1724">
        <v>1.7770319999999997</v>
      </c>
      <c r="S1724" t="s">
        <v>6</v>
      </c>
      <c r="T1724" t="s">
        <v>3</v>
      </c>
      <c r="U1724" t="s">
        <v>100</v>
      </c>
      <c r="V1724">
        <v>20</v>
      </c>
      <c r="W1724" t="s">
        <v>5026</v>
      </c>
      <c r="X1724">
        <v>8.8851599999999989E-2</v>
      </c>
      <c r="Y1724">
        <v>0</v>
      </c>
      <c r="Z1724">
        <v>1.7770319999999995</v>
      </c>
    </row>
    <row r="1725" spans="1:26" x14ac:dyDescent="0.25">
      <c r="A1725" t="s">
        <v>156</v>
      </c>
      <c r="B1725">
        <v>6</v>
      </c>
      <c r="C1725" t="s">
        <v>2845</v>
      </c>
      <c r="D1725" t="s">
        <v>5070</v>
      </c>
      <c r="E1725">
        <v>110</v>
      </c>
      <c r="F1725">
        <v>100</v>
      </c>
      <c r="G1725">
        <v>140</v>
      </c>
      <c r="H1725">
        <v>120</v>
      </c>
      <c r="I1725">
        <v>110</v>
      </c>
      <c r="J1725">
        <v>140</v>
      </c>
      <c r="K1725">
        <v>0</v>
      </c>
      <c r="L1725">
        <v>0</v>
      </c>
      <c r="M1725">
        <v>0</v>
      </c>
      <c r="N1725">
        <v>0</v>
      </c>
      <c r="O1725">
        <v>0</v>
      </c>
      <c r="P1725">
        <v>0</v>
      </c>
      <c r="Q1725">
        <v>12</v>
      </c>
      <c r="R1725">
        <v>15.795839999999998</v>
      </c>
      <c r="S1725" t="s">
        <v>6</v>
      </c>
      <c r="T1725" t="s">
        <v>3</v>
      </c>
      <c r="U1725" t="s">
        <v>70</v>
      </c>
      <c r="V1725">
        <v>20</v>
      </c>
      <c r="W1725" t="s">
        <v>5026</v>
      </c>
      <c r="X1725">
        <v>0.78979199999999994</v>
      </c>
      <c r="Y1725">
        <v>0</v>
      </c>
      <c r="Z1725">
        <v>15.795839999999998</v>
      </c>
    </row>
    <row r="1726" spans="1:26" x14ac:dyDescent="0.25">
      <c r="A1726" t="s">
        <v>156</v>
      </c>
      <c r="B1726">
        <v>6</v>
      </c>
      <c r="C1726" t="s">
        <v>2846</v>
      </c>
      <c r="D1726" t="s">
        <v>5070</v>
      </c>
      <c r="E1726">
        <v>170</v>
      </c>
      <c r="F1726">
        <v>130</v>
      </c>
      <c r="G1726">
        <v>180</v>
      </c>
      <c r="H1726">
        <v>160</v>
      </c>
      <c r="I1726">
        <v>120</v>
      </c>
      <c r="J1726">
        <v>180</v>
      </c>
      <c r="K1726">
        <v>0</v>
      </c>
      <c r="L1726">
        <v>0</v>
      </c>
      <c r="M1726">
        <v>0</v>
      </c>
      <c r="N1726">
        <v>0</v>
      </c>
      <c r="O1726">
        <v>0</v>
      </c>
      <c r="P1726">
        <v>0</v>
      </c>
      <c r="Q1726">
        <v>15.666666666666666</v>
      </c>
      <c r="R1726">
        <v>20.622346666666665</v>
      </c>
      <c r="S1726" t="s">
        <v>6</v>
      </c>
      <c r="T1726" t="s">
        <v>3</v>
      </c>
      <c r="U1726" t="s">
        <v>70</v>
      </c>
      <c r="V1726">
        <v>20</v>
      </c>
      <c r="W1726" t="s">
        <v>5026</v>
      </c>
      <c r="X1726">
        <v>1.0311173333333332</v>
      </c>
      <c r="Y1726">
        <v>0</v>
      </c>
      <c r="Z1726">
        <v>20.622346666666665</v>
      </c>
    </row>
    <row r="1727" spans="1:26" x14ac:dyDescent="0.25">
      <c r="A1727" t="s">
        <v>156</v>
      </c>
      <c r="B1727">
        <v>6</v>
      </c>
      <c r="C1727" t="s">
        <v>2847</v>
      </c>
      <c r="D1727" t="s">
        <v>5070</v>
      </c>
      <c r="E1727">
        <v>160</v>
      </c>
      <c r="F1727">
        <v>130</v>
      </c>
      <c r="G1727">
        <v>190</v>
      </c>
      <c r="H1727">
        <v>160</v>
      </c>
      <c r="I1727">
        <v>130</v>
      </c>
      <c r="J1727">
        <v>190</v>
      </c>
      <c r="K1727">
        <v>0</v>
      </c>
      <c r="L1727">
        <v>0</v>
      </c>
      <c r="M1727">
        <v>0</v>
      </c>
      <c r="N1727">
        <v>0</v>
      </c>
      <c r="O1727">
        <v>0</v>
      </c>
      <c r="P1727">
        <v>0</v>
      </c>
      <c r="Q1727">
        <v>16</v>
      </c>
      <c r="R1727">
        <v>21.061119999999999</v>
      </c>
      <c r="S1727" t="s">
        <v>6</v>
      </c>
      <c r="T1727" t="s">
        <v>3</v>
      </c>
      <c r="U1727" t="s">
        <v>70</v>
      </c>
      <c r="V1727">
        <v>20</v>
      </c>
      <c r="W1727" t="s">
        <v>5026</v>
      </c>
      <c r="X1727">
        <v>1.053056</v>
      </c>
      <c r="Y1727">
        <v>0</v>
      </c>
      <c r="Z1727">
        <v>21.061119999999999</v>
      </c>
    </row>
    <row r="1728" spans="1:26" x14ac:dyDescent="0.25">
      <c r="A1728" t="s">
        <v>156</v>
      </c>
      <c r="B1728">
        <v>6</v>
      </c>
      <c r="C1728" t="s">
        <v>2848</v>
      </c>
      <c r="D1728" t="s">
        <v>5070</v>
      </c>
      <c r="E1728">
        <v>190</v>
      </c>
      <c r="F1728">
        <v>140</v>
      </c>
      <c r="G1728">
        <v>180</v>
      </c>
      <c r="H1728">
        <v>190</v>
      </c>
      <c r="I1728">
        <v>140</v>
      </c>
      <c r="J1728">
        <v>180</v>
      </c>
      <c r="K1728">
        <v>0</v>
      </c>
      <c r="L1728">
        <v>0</v>
      </c>
      <c r="M1728">
        <v>0</v>
      </c>
      <c r="N1728">
        <v>0</v>
      </c>
      <c r="O1728">
        <v>0</v>
      </c>
      <c r="P1728">
        <v>0</v>
      </c>
      <c r="Q1728">
        <v>17</v>
      </c>
      <c r="R1728">
        <v>22.37744</v>
      </c>
      <c r="S1728" t="s">
        <v>6</v>
      </c>
      <c r="T1728" t="s">
        <v>3</v>
      </c>
      <c r="U1728" t="s">
        <v>70</v>
      </c>
      <c r="V1728">
        <v>20</v>
      </c>
      <c r="W1728" t="s">
        <v>5026</v>
      </c>
      <c r="X1728">
        <v>1.1188720000000001</v>
      </c>
      <c r="Y1728">
        <v>0</v>
      </c>
      <c r="Z1728">
        <v>22.37744</v>
      </c>
    </row>
    <row r="1729" spans="1:26" x14ac:dyDescent="0.25">
      <c r="A1729" t="s">
        <v>156</v>
      </c>
      <c r="B1729">
        <v>6</v>
      </c>
      <c r="C1729" t="s">
        <v>2849</v>
      </c>
      <c r="D1729" t="s">
        <v>5070</v>
      </c>
      <c r="E1729">
        <v>190</v>
      </c>
      <c r="F1729">
        <v>130</v>
      </c>
      <c r="G1729">
        <v>170</v>
      </c>
      <c r="H1729">
        <v>190</v>
      </c>
      <c r="I1729">
        <v>130</v>
      </c>
      <c r="J1729">
        <v>170</v>
      </c>
      <c r="K1729">
        <v>0</v>
      </c>
      <c r="L1729">
        <v>0</v>
      </c>
      <c r="M1729">
        <v>0</v>
      </c>
      <c r="N1729">
        <v>0</v>
      </c>
      <c r="O1729">
        <v>0</v>
      </c>
      <c r="P1729">
        <v>0</v>
      </c>
      <c r="Q1729">
        <v>16.333333333333336</v>
      </c>
      <c r="R1729">
        <v>21.499893333333333</v>
      </c>
      <c r="S1729" t="s">
        <v>6</v>
      </c>
      <c r="T1729" t="s">
        <v>3</v>
      </c>
      <c r="U1729" t="s">
        <v>70</v>
      </c>
      <c r="V1729">
        <v>20</v>
      </c>
      <c r="W1729" t="s">
        <v>5026</v>
      </c>
      <c r="X1729">
        <v>1.0749946666666665</v>
      </c>
      <c r="Y1729">
        <v>0</v>
      </c>
      <c r="Z1729">
        <v>21.499893333333333</v>
      </c>
    </row>
    <row r="1730" spans="1:26" x14ac:dyDescent="0.25">
      <c r="A1730" t="s">
        <v>156</v>
      </c>
      <c r="B1730">
        <v>6</v>
      </c>
      <c r="C1730" t="s">
        <v>2850</v>
      </c>
      <c r="D1730" t="s">
        <v>5070</v>
      </c>
      <c r="E1730">
        <v>190</v>
      </c>
      <c r="F1730">
        <v>150</v>
      </c>
      <c r="G1730">
        <v>190</v>
      </c>
      <c r="H1730">
        <v>190</v>
      </c>
      <c r="I1730">
        <v>150</v>
      </c>
      <c r="J1730">
        <v>190</v>
      </c>
      <c r="K1730">
        <v>0</v>
      </c>
      <c r="L1730">
        <v>0</v>
      </c>
      <c r="M1730">
        <v>0</v>
      </c>
      <c r="N1730">
        <v>0</v>
      </c>
      <c r="O1730">
        <v>0</v>
      </c>
      <c r="P1730">
        <v>0</v>
      </c>
      <c r="Q1730">
        <v>17.666666666666664</v>
      </c>
      <c r="R1730">
        <v>23.254986666666664</v>
      </c>
      <c r="S1730" t="s">
        <v>6</v>
      </c>
      <c r="T1730" t="s">
        <v>3</v>
      </c>
      <c r="U1730" t="s">
        <v>70</v>
      </c>
      <c r="V1730">
        <v>20</v>
      </c>
      <c r="W1730" t="s">
        <v>5026</v>
      </c>
      <c r="X1730">
        <v>1.1627493333333332</v>
      </c>
      <c r="Y1730">
        <v>0</v>
      </c>
      <c r="Z1730">
        <v>23.254986666666664</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5824B-C5C2-4070-A180-6FEAC35692B2}">
  <sheetPr codeName="Sheet8">
    <tabColor theme="7" tint="0.79998168889431442"/>
  </sheetPr>
  <dimension ref="A1:AB2193"/>
  <sheetViews>
    <sheetView zoomScale="85" zoomScaleNormal="85" workbookViewId="0"/>
  </sheetViews>
  <sheetFormatPr defaultRowHeight="15" x14ac:dyDescent="0.25"/>
  <cols>
    <col min="1" max="1" width="18.5703125" bestFit="1" customWidth="1"/>
    <col min="2" max="2" width="21.7109375" bestFit="1" customWidth="1"/>
    <col min="3" max="3" width="12.5703125" bestFit="1" customWidth="1"/>
    <col min="4" max="4" width="21" bestFit="1" customWidth="1"/>
    <col min="5" max="5" width="20.140625" bestFit="1" customWidth="1"/>
    <col min="6" max="6" width="20.7109375" bestFit="1" customWidth="1"/>
    <col min="7" max="7" width="9.85546875" bestFit="1" customWidth="1"/>
    <col min="8" max="8" width="12.28515625" bestFit="1" customWidth="1"/>
    <col min="9" max="9" width="9" bestFit="1" customWidth="1"/>
    <col min="10" max="10" width="17.140625" bestFit="1" customWidth="1"/>
    <col min="11" max="11" width="23.28515625" bestFit="1" customWidth="1"/>
    <col min="12" max="12" width="20.140625" bestFit="1" customWidth="1"/>
    <col min="13" max="13" width="15.7109375" bestFit="1" customWidth="1"/>
    <col min="14" max="15" width="20.5703125" bestFit="1" customWidth="1"/>
    <col min="16" max="16" width="13" bestFit="1" customWidth="1"/>
    <col min="17" max="17" width="17" bestFit="1" customWidth="1"/>
    <col min="18" max="18" width="16" bestFit="1" customWidth="1"/>
    <col min="19" max="19" width="22.7109375" bestFit="1" customWidth="1"/>
    <col min="20" max="20" width="19.5703125" bestFit="1" customWidth="1"/>
    <col min="21" max="21" width="19.28515625" bestFit="1" customWidth="1"/>
    <col min="22" max="23" width="80.5703125" bestFit="1" customWidth="1"/>
    <col min="24" max="24" width="11.7109375" bestFit="1" customWidth="1"/>
    <col min="25" max="25" width="13.85546875" bestFit="1" customWidth="1"/>
    <col min="26" max="26" width="30.85546875" bestFit="1" customWidth="1"/>
    <col min="27" max="27" width="35.7109375" bestFit="1" customWidth="1"/>
    <col min="28" max="28" width="16.85546875" bestFit="1" customWidth="1"/>
  </cols>
  <sheetData>
    <row r="1" spans="1:28" x14ac:dyDescent="0.25">
      <c r="A1" t="s">
        <v>1771</v>
      </c>
      <c r="B1" t="s">
        <v>2015</v>
      </c>
      <c r="C1" t="s">
        <v>1772</v>
      </c>
      <c r="D1" t="s">
        <v>1773</v>
      </c>
      <c r="E1" t="s">
        <v>1774</v>
      </c>
      <c r="F1" t="s">
        <v>1775</v>
      </c>
      <c r="G1" t="s">
        <v>1776</v>
      </c>
      <c r="H1" t="s">
        <v>2016</v>
      </c>
      <c r="I1" t="s">
        <v>2017</v>
      </c>
      <c r="J1" t="s">
        <v>1777</v>
      </c>
      <c r="K1" t="s">
        <v>1778</v>
      </c>
      <c r="L1" t="s">
        <v>1779</v>
      </c>
      <c r="M1" t="s">
        <v>2851</v>
      </c>
      <c r="N1" t="s">
        <v>2852</v>
      </c>
      <c r="O1" t="s">
        <v>2853</v>
      </c>
      <c r="P1" t="s">
        <v>1780</v>
      </c>
      <c r="Q1" t="s">
        <v>1781</v>
      </c>
      <c r="R1" t="s">
        <v>1782</v>
      </c>
      <c r="S1" t="s">
        <v>1783</v>
      </c>
      <c r="T1" t="s">
        <v>2018</v>
      </c>
      <c r="U1" t="s">
        <v>2854</v>
      </c>
      <c r="V1" t="s">
        <v>2855</v>
      </c>
      <c r="W1" t="s">
        <v>2856</v>
      </c>
      <c r="X1" t="s">
        <v>1784</v>
      </c>
      <c r="Y1" t="s">
        <v>1785</v>
      </c>
      <c r="Z1" t="s">
        <v>1786</v>
      </c>
      <c r="AA1" t="s">
        <v>2857</v>
      </c>
      <c r="AB1" t="s">
        <v>1787</v>
      </c>
    </row>
    <row r="2" spans="1:28" x14ac:dyDescent="0.25">
      <c r="A2" t="s">
        <v>9284</v>
      </c>
      <c r="B2" t="s">
        <v>9285</v>
      </c>
      <c r="C2" t="s">
        <v>156</v>
      </c>
      <c r="D2">
        <v>1</v>
      </c>
      <c r="E2">
        <v>212</v>
      </c>
      <c r="F2" t="s">
        <v>2020</v>
      </c>
      <c r="G2" t="s">
        <v>1845</v>
      </c>
      <c r="H2" t="s">
        <v>2091</v>
      </c>
      <c r="I2" t="s">
        <v>2096</v>
      </c>
      <c r="J2" t="s">
        <v>1788</v>
      </c>
      <c r="K2" t="s">
        <v>8991</v>
      </c>
      <c r="L2" t="s">
        <v>1828</v>
      </c>
      <c r="M2" t="s">
        <v>2858</v>
      </c>
      <c r="N2" t="s">
        <v>2859</v>
      </c>
      <c r="O2" t="s">
        <v>2860</v>
      </c>
      <c r="P2" t="s">
        <v>2022</v>
      </c>
      <c r="Q2" t="s">
        <v>1836</v>
      </c>
      <c r="R2" t="s">
        <v>94</v>
      </c>
      <c r="S2" t="s">
        <v>74</v>
      </c>
      <c r="T2" t="s">
        <v>2075</v>
      </c>
      <c r="U2" t="s">
        <v>2046</v>
      </c>
      <c r="V2" t="s">
        <v>2865</v>
      </c>
      <c r="W2" t="s">
        <v>2874</v>
      </c>
      <c r="X2" t="s">
        <v>1839</v>
      </c>
      <c r="Y2" t="s">
        <v>5108</v>
      </c>
      <c r="Z2" t="s">
        <v>5109</v>
      </c>
      <c r="AA2" t="s">
        <v>5110</v>
      </c>
      <c r="AB2">
        <v>1</v>
      </c>
    </row>
    <row r="3" spans="1:28" x14ac:dyDescent="0.25">
      <c r="A3" t="s">
        <v>9284</v>
      </c>
      <c r="B3" t="s">
        <v>9285</v>
      </c>
      <c r="C3" t="s">
        <v>156</v>
      </c>
      <c r="D3">
        <v>1</v>
      </c>
      <c r="E3">
        <v>212</v>
      </c>
      <c r="F3" t="s">
        <v>2032</v>
      </c>
      <c r="G3" t="s">
        <v>1845</v>
      </c>
      <c r="H3" t="s">
        <v>2091</v>
      </c>
      <c r="I3" t="s">
        <v>2096</v>
      </c>
      <c r="J3" t="s">
        <v>1788</v>
      </c>
      <c r="K3" t="s">
        <v>2044</v>
      </c>
      <c r="L3" t="s">
        <v>1828</v>
      </c>
      <c r="M3" t="s">
        <v>2858</v>
      </c>
      <c r="N3" t="s">
        <v>2859</v>
      </c>
      <c r="O3" t="s">
        <v>2860</v>
      </c>
      <c r="P3" t="s">
        <v>2022</v>
      </c>
      <c r="Q3" t="s">
        <v>1836</v>
      </c>
      <c r="R3" t="s">
        <v>94</v>
      </c>
      <c r="S3" t="s">
        <v>74</v>
      </c>
      <c r="T3" t="s">
        <v>2075</v>
      </c>
      <c r="U3" t="s">
        <v>2046</v>
      </c>
      <c r="V3" t="s">
        <v>2865</v>
      </c>
      <c r="W3" t="s">
        <v>3235</v>
      </c>
      <c r="X3" t="s">
        <v>1839</v>
      </c>
      <c r="Y3" t="s">
        <v>5111</v>
      </c>
      <c r="Z3" t="s">
        <v>5112</v>
      </c>
      <c r="AA3" t="s">
        <v>5113</v>
      </c>
      <c r="AB3">
        <v>1</v>
      </c>
    </row>
    <row r="4" spans="1:28" x14ac:dyDescent="0.25">
      <c r="A4" t="s">
        <v>9284</v>
      </c>
      <c r="B4" t="s">
        <v>9285</v>
      </c>
      <c r="C4" t="s">
        <v>156</v>
      </c>
      <c r="D4">
        <v>1</v>
      </c>
      <c r="E4">
        <v>256</v>
      </c>
      <c r="F4" t="s">
        <v>2024</v>
      </c>
      <c r="G4" t="s">
        <v>1845</v>
      </c>
      <c r="H4" t="s">
        <v>2091</v>
      </c>
      <c r="I4" t="s">
        <v>2096</v>
      </c>
      <c r="J4" t="s">
        <v>1788</v>
      </c>
      <c r="K4" t="s">
        <v>8817</v>
      </c>
      <c r="L4" t="s">
        <v>1828</v>
      </c>
      <c r="M4" t="s">
        <v>2858</v>
      </c>
      <c r="N4" t="s">
        <v>2859</v>
      </c>
      <c r="O4" t="s">
        <v>2860</v>
      </c>
      <c r="P4" t="s">
        <v>2022</v>
      </c>
      <c r="Q4" t="s">
        <v>1836</v>
      </c>
      <c r="R4" t="s">
        <v>94</v>
      </c>
      <c r="S4" t="s">
        <v>74</v>
      </c>
      <c r="T4" t="s">
        <v>2075</v>
      </c>
      <c r="U4" t="s">
        <v>2875</v>
      </c>
      <c r="V4" t="s">
        <v>4908</v>
      </c>
      <c r="W4" t="s">
        <v>2864</v>
      </c>
      <c r="X4" t="s">
        <v>1839</v>
      </c>
      <c r="Y4" t="s">
        <v>5114</v>
      </c>
      <c r="Z4" t="s">
        <v>5115</v>
      </c>
      <c r="AA4" t="s">
        <v>5116</v>
      </c>
      <c r="AB4">
        <v>1</v>
      </c>
    </row>
    <row r="5" spans="1:28" x14ac:dyDescent="0.25">
      <c r="A5" t="s">
        <v>9284</v>
      </c>
      <c r="B5" t="s">
        <v>9285</v>
      </c>
      <c r="C5" t="s">
        <v>156</v>
      </c>
      <c r="D5">
        <v>1</v>
      </c>
      <c r="E5">
        <v>280</v>
      </c>
      <c r="F5" t="s">
        <v>2054</v>
      </c>
      <c r="G5" t="s">
        <v>1845</v>
      </c>
      <c r="H5" t="s">
        <v>2091</v>
      </c>
      <c r="I5" t="s">
        <v>2096</v>
      </c>
      <c r="J5" t="s">
        <v>1788</v>
      </c>
      <c r="K5" t="s">
        <v>8818</v>
      </c>
      <c r="L5" t="s">
        <v>1828</v>
      </c>
      <c r="M5" t="s">
        <v>2858</v>
      </c>
      <c r="N5" t="s">
        <v>2859</v>
      </c>
      <c r="O5" t="s">
        <v>2860</v>
      </c>
      <c r="P5" t="s">
        <v>2022</v>
      </c>
      <c r="Q5" t="s">
        <v>1836</v>
      </c>
      <c r="R5" t="s">
        <v>94</v>
      </c>
      <c r="S5" t="s">
        <v>74</v>
      </c>
      <c r="T5" t="s">
        <v>2075</v>
      </c>
      <c r="U5" t="s">
        <v>2046</v>
      </c>
      <c r="V5" t="s">
        <v>2865</v>
      </c>
      <c r="W5" t="s">
        <v>2864</v>
      </c>
      <c r="X5" t="s">
        <v>1839</v>
      </c>
      <c r="Y5" t="s">
        <v>5117</v>
      </c>
      <c r="Z5" t="s">
        <v>5118</v>
      </c>
      <c r="AA5" t="s">
        <v>5119</v>
      </c>
      <c r="AB5">
        <v>1</v>
      </c>
    </row>
    <row r="6" spans="1:28" x14ac:dyDescent="0.25">
      <c r="A6" t="s">
        <v>9284</v>
      </c>
      <c r="B6" t="s">
        <v>9285</v>
      </c>
      <c r="C6" t="s">
        <v>156</v>
      </c>
      <c r="D6">
        <v>1</v>
      </c>
      <c r="E6">
        <v>281</v>
      </c>
      <c r="F6" t="s">
        <v>2060</v>
      </c>
      <c r="G6" t="s">
        <v>1809</v>
      </c>
      <c r="H6" t="s">
        <v>2091</v>
      </c>
      <c r="I6" t="s">
        <v>2096</v>
      </c>
      <c r="J6" t="s">
        <v>1788</v>
      </c>
      <c r="K6" t="s">
        <v>8819</v>
      </c>
      <c r="L6" t="s">
        <v>94</v>
      </c>
      <c r="M6" t="s">
        <v>2858</v>
      </c>
      <c r="N6" t="s">
        <v>2859</v>
      </c>
      <c r="O6" t="s">
        <v>2860</v>
      </c>
      <c r="P6" t="s">
        <v>2022</v>
      </c>
      <c r="Q6" t="s">
        <v>1836</v>
      </c>
      <c r="R6" t="s">
        <v>94</v>
      </c>
      <c r="S6" t="s">
        <v>74</v>
      </c>
      <c r="T6" t="s">
        <v>2075</v>
      </c>
      <c r="U6" t="s">
        <v>74</v>
      </c>
      <c r="V6" t="s">
        <v>1836</v>
      </c>
      <c r="W6" t="s">
        <v>1836</v>
      </c>
      <c r="X6" t="s">
        <v>1839</v>
      </c>
      <c r="Y6" t="s">
        <v>5120</v>
      </c>
      <c r="Z6" t="s">
        <v>5121</v>
      </c>
      <c r="AA6" t="s">
        <v>5122</v>
      </c>
      <c r="AB6">
        <v>1</v>
      </c>
    </row>
    <row r="7" spans="1:28" x14ac:dyDescent="0.25">
      <c r="A7" t="s">
        <v>9284</v>
      </c>
      <c r="B7" t="s">
        <v>9285</v>
      </c>
      <c r="C7" t="s">
        <v>156</v>
      </c>
      <c r="D7">
        <v>1</v>
      </c>
      <c r="E7">
        <v>281</v>
      </c>
      <c r="F7" t="s">
        <v>94</v>
      </c>
      <c r="G7" t="s">
        <v>1809</v>
      </c>
      <c r="H7" t="s">
        <v>2091</v>
      </c>
      <c r="I7" t="s">
        <v>2096</v>
      </c>
      <c r="J7" t="s">
        <v>1788</v>
      </c>
      <c r="K7" t="s">
        <v>4970</v>
      </c>
      <c r="L7" t="s">
        <v>94</v>
      </c>
      <c r="M7" t="s">
        <v>2858</v>
      </c>
      <c r="N7" t="s">
        <v>2859</v>
      </c>
      <c r="O7" t="s">
        <v>2860</v>
      </c>
      <c r="P7" t="s">
        <v>2022</v>
      </c>
      <c r="Q7" t="s">
        <v>1836</v>
      </c>
      <c r="R7" t="s">
        <v>94</v>
      </c>
      <c r="S7" t="s">
        <v>74</v>
      </c>
      <c r="T7" t="s">
        <v>2075</v>
      </c>
      <c r="U7" t="s">
        <v>74</v>
      </c>
      <c r="V7" t="s">
        <v>1836</v>
      </c>
      <c r="W7" t="s">
        <v>1836</v>
      </c>
      <c r="X7" t="s">
        <v>1839</v>
      </c>
      <c r="Y7" t="s">
        <v>5123</v>
      </c>
      <c r="Z7" t="s">
        <v>5124</v>
      </c>
      <c r="AA7" t="s">
        <v>5125</v>
      </c>
      <c r="AB7">
        <v>1</v>
      </c>
    </row>
    <row r="8" spans="1:28" x14ac:dyDescent="0.25">
      <c r="A8" t="s">
        <v>9284</v>
      </c>
      <c r="B8" t="s">
        <v>9285</v>
      </c>
      <c r="C8" t="s">
        <v>156</v>
      </c>
      <c r="D8">
        <v>1</v>
      </c>
      <c r="E8">
        <v>282</v>
      </c>
      <c r="F8" t="s">
        <v>2025</v>
      </c>
      <c r="G8" t="s">
        <v>1809</v>
      </c>
      <c r="H8" t="s">
        <v>2091</v>
      </c>
      <c r="I8" t="s">
        <v>2096</v>
      </c>
      <c r="J8" t="s">
        <v>1788</v>
      </c>
      <c r="K8" t="s">
        <v>8991</v>
      </c>
      <c r="L8" t="s">
        <v>94</v>
      </c>
      <c r="M8" t="s">
        <v>2858</v>
      </c>
      <c r="N8" t="s">
        <v>2859</v>
      </c>
      <c r="O8" t="s">
        <v>2860</v>
      </c>
      <c r="P8" t="s">
        <v>2022</v>
      </c>
      <c r="Q8" t="s">
        <v>1836</v>
      </c>
      <c r="R8" t="s">
        <v>94</v>
      </c>
      <c r="S8" t="s">
        <v>74</v>
      </c>
      <c r="T8" t="s">
        <v>2075</v>
      </c>
      <c r="U8" t="s">
        <v>74</v>
      </c>
      <c r="V8" t="s">
        <v>1836</v>
      </c>
      <c r="W8" t="s">
        <v>1836</v>
      </c>
      <c r="X8" t="s">
        <v>1839</v>
      </c>
      <c r="Y8" t="s">
        <v>5126</v>
      </c>
      <c r="Z8" t="s">
        <v>5127</v>
      </c>
      <c r="AA8" t="s">
        <v>5128</v>
      </c>
      <c r="AB8">
        <v>1</v>
      </c>
    </row>
    <row r="9" spans="1:28" x14ac:dyDescent="0.25">
      <c r="A9" t="s">
        <v>9284</v>
      </c>
      <c r="B9" t="s">
        <v>9285</v>
      </c>
      <c r="C9" t="s">
        <v>156</v>
      </c>
      <c r="D9">
        <v>1</v>
      </c>
      <c r="E9">
        <v>284</v>
      </c>
      <c r="F9" t="s">
        <v>94</v>
      </c>
      <c r="G9" t="s">
        <v>1809</v>
      </c>
      <c r="H9" t="s">
        <v>2091</v>
      </c>
      <c r="I9" t="s">
        <v>2096</v>
      </c>
      <c r="J9" t="s">
        <v>1788</v>
      </c>
      <c r="K9" t="s">
        <v>8817</v>
      </c>
      <c r="L9" t="s">
        <v>94</v>
      </c>
      <c r="M9" t="s">
        <v>2858</v>
      </c>
      <c r="N9" t="s">
        <v>2859</v>
      </c>
      <c r="O9" t="s">
        <v>2860</v>
      </c>
      <c r="P9" t="s">
        <v>2022</v>
      </c>
      <c r="Q9" t="s">
        <v>1836</v>
      </c>
      <c r="R9" t="s">
        <v>94</v>
      </c>
      <c r="S9" t="s">
        <v>74</v>
      </c>
      <c r="T9" t="s">
        <v>2075</v>
      </c>
      <c r="U9" t="s">
        <v>74</v>
      </c>
      <c r="V9" t="s">
        <v>1836</v>
      </c>
      <c r="W9" t="s">
        <v>1836</v>
      </c>
      <c r="X9" t="s">
        <v>1839</v>
      </c>
      <c r="Y9" t="s">
        <v>5129</v>
      </c>
      <c r="Z9" t="s">
        <v>5130</v>
      </c>
      <c r="AA9" t="s">
        <v>5131</v>
      </c>
      <c r="AB9">
        <v>1</v>
      </c>
    </row>
    <row r="10" spans="1:28" x14ac:dyDescent="0.25">
      <c r="A10" t="s">
        <v>9284</v>
      </c>
      <c r="B10" t="s">
        <v>9285</v>
      </c>
      <c r="C10" t="s">
        <v>156</v>
      </c>
      <c r="D10">
        <v>1</v>
      </c>
      <c r="E10">
        <v>285</v>
      </c>
      <c r="F10" t="s">
        <v>5132</v>
      </c>
      <c r="G10" t="s">
        <v>1809</v>
      </c>
      <c r="H10" t="s">
        <v>2091</v>
      </c>
      <c r="I10" t="s">
        <v>2096</v>
      </c>
      <c r="J10" t="s">
        <v>1788</v>
      </c>
      <c r="K10" t="s">
        <v>8992</v>
      </c>
      <c r="L10" t="s">
        <v>94</v>
      </c>
      <c r="M10" t="s">
        <v>2858</v>
      </c>
      <c r="N10" t="s">
        <v>2859</v>
      </c>
      <c r="O10" t="s">
        <v>2860</v>
      </c>
      <c r="P10" t="s">
        <v>2022</v>
      </c>
      <c r="Q10" t="s">
        <v>1836</v>
      </c>
      <c r="R10" t="s">
        <v>94</v>
      </c>
      <c r="S10" t="s">
        <v>74</v>
      </c>
      <c r="T10" t="s">
        <v>2075</v>
      </c>
      <c r="U10" t="s">
        <v>74</v>
      </c>
      <c r="V10" t="s">
        <v>1836</v>
      </c>
      <c r="W10" t="s">
        <v>1836</v>
      </c>
      <c r="X10" t="s">
        <v>1839</v>
      </c>
      <c r="Y10" t="s">
        <v>5133</v>
      </c>
      <c r="Z10" t="s">
        <v>5134</v>
      </c>
      <c r="AA10" t="s">
        <v>5135</v>
      </c>
      <c r="AB10">
        <v>1</v>
      </c>
    </row>
    <row r="11" spans="1:28" x14ac:dyDescent="0.25">
      <c r="A11" t="s">
        <v>9284</v>
      </c>
      <c r="B11" t="s">
        <v>9285</v>
      </c>
      <c r="C11" t="s">
        <v>156</v>
      </c>
      <c r="D11">
        <v>1</v>
      </c>
      <c r="E11">
        <v>286</v>
      </c>
      <c r="F11" t="s">
        <v>2074</v>
      </c>
      <c r="G11" t="s">
        <v>1809</v>
      </c>
      <c r="H11" t="s">
        <v>2091</v>
      </c>
      <c r="I11" t="s">
        <v>2096</v>
      </c>
      <c r="J11" t="s">
        <v>1788</v>
      </c>
      <c r="K11" t="s">
        <v>8820</v>
      </c>
      <c r="L11" t="s">
        <v>1828</v>
      </c>
      <c r="M11" t="s">
        <v>2858</v>
      </c>
      <c r="N11" t="s">
        <v>2859</v>
      </c>
      <c r="O11" t="s">
        <v>2860</v>
      </c>
      <c r="P11" t="s">
        <v>2022</v>
      </c>
      <c r="Q11" t="s">
        <v>1836</v>
      </c>
      <c r="R11" t="s">
        <v>94</v>
      </c>
      <c r="S11" t="s">
        <v>74</v>
      </c>
      <c r="T11" t="s">
        <v>2075</v>
      </c>
      <c r="U11" t="s">
        <v>2046</v>
      </c>
      <c r="V11" t="s">
        <v>3279</v>
      </c>
      <c r="W11" t="s">
        <v>2864</v>
      </c>
      <c r="X11" t="s">
        <v>1839</v>
      </c>
      <c r="Y11" t="s">
        <v>5136</v>
      </c>
      <c r="Z11" t="s">
        <v>5137</v>
      </c>
      <c r="AA11" t="s">
        <v>5138</v>
      </c>
      <c r="AB11">
        <v>1</v>
      </c>
    </row>
    <row r="12" spans="1:28" x14ac:dyDescent="0.25">
      <c r="A12" t="s">
        <v>9284</v>
      </c>
      <c r="B12" t="s">
        <v>9285</v>
      </c>
      <c r="C12" t="s">
        <v>156</v>
      </c>
      <c r="D12">
        <v>1</v>
      </c>
      <c r="E12">
        <v>286</v>
      </c>
      <c r="F12" t="s">
        <v>5132</v>
      </c>
      <c r="G12" t="s">
        <v>1809</v>
      </c>
      <c r="H12" t="s">
        <v>2091</v>
      </c>
      <c r="I12" t="s">
        <v>2096</v>
      </c>
      <c r="J12" t="s">
        <v>1788</v>
      </c>
      <c r="K12" t="s">
        <v>8993</v>
      </c>
      <c r="L12" t="s">
        <v>94</v>
      </c>
      <c r="M12" t="s">
        <v>2858</v>
      </c>
      <c r="N12" t="s">
        <v>2859</v>
      </c>
      <c r="O12" t="s">
        <v>2860</v>
      </c>
      <c r="P12" t="s">
        <v>2022</v>
      </c>
      <c r="Q12" t="s">
        <v>1836</v>
      </c>
      <c r="R12" t="s">
        <v>94</v>
      </c>
      <c r="S12" t="s">
        <v>74</v>
      </c>
      <c r="T12" t="s">
        <v>2075</v>
      </c>
      <c r="U12" t="s">
        <v>74</v>
      </c>
      <c r="V12" t="s">
        <v>1836</v>
      </c>
      <c r="W12" t="s">
        <v>1836</v>
      </c>
      <c r="X12" t="s">
        <v>1839</v>
      </c>
      <c r="Y12" t="s">
        <v>5139</v>
      </c>
      <c r="Z12" t="s">
        <v>5140</v>
      </c>
      <c r="AA12" t="s">
        <v>5141</v>
      </c>
      <c r="AB12">
        <v>1</v>
      </c>
    </row>
    <row r="13" spans="1:28" x14ac:dyDescent="0.25">
      <c r="A13" t="s">
        <v>9284</v>
      </c>
      <c r="B13" t="s">
        <v>9285</v>
      </c>
      <c r="C13" t="s">
        <v>156</v>
      </c>
      <c r="D13">
        <v>3</v>
      </c>
      <c r="E13">
        <v>134</v>
      </c>
      <c r="F13" t="s">
        <v>94</v>
      </c>
      <c r="G13" t="s">
        <v>1809</v>
      </c>
      <c r="H13" t="s">
        <v>2091</v>
      </c>
      <c r="I13" t="s">
        <v>2096</v>
      </c>
      <c r="J13" t="s">
        <v>1788</v>
      </c>
      <c r="K13" t="s">
        <v>8994</v>
      </c>
      <c r="L13" t="s">
        <v>94</v>
      </c>
      <c r="M13" t="s">
        <v>3584</v>
      </c>
      <c r="N13" t="s">
        <v>3795</v>
      </c>
      <c r="O13" t="s">
        <v>3796</v>
      </c>
      <c r="P13" t="s">
        <v>2022</v>
      </c>
      <c r="Q13" t="s">
        <v>1836</v>
      </c>
      <c r="R13" t="s">
        <v>94</v>
      </c>
      <c r="S13" t="s">
        <v>74</v>
      </c>
      <c r="T13" t="s">
        <v>2075</v>
      </c>
      <c r="U13" t="s">
        <v>74</v>
      </c>
      <c r="V13" t="s">
        <v>1836</v>
      </c>
      <c r="W13" t="s">
        <v>1836</v>
      </c>
      <c r="X13" t="s">
        <v>1839</v>
      </c>
      <c r="Y13" t="s">
        <v>3797</v>
      </c>
      <c r="Z13" t="s">
        <v>3798</v>
      </c>
      <c r="AA13" t="s">
        <v>3799</v>
      </c>
      <c r="AB13">
        <v>1</v>
      </c>
    </row>
    <row r="14" spans="1:28" x14ac:dyDescent="0.25">
      <c r="A14" t="s">
        <v>9284</v>
      </c>
      <c r="B14" t="s">
        <v>9285</v>
      </c>
      <c r="C14" t="s">
        <v>156</v>
      </c>
      <c r="D14">
        <v>3</v>
      </c>
      <c r="E14">
        <v>134</v>
      </c>
      <c r="F14" t="s">
        <v>94</v>
      </c>
      <c r="G14" t="s">
        <v>1809</v>
      </c>
      <c r="H14" t="s">
        <v>2091</v>
      </c>
      <c r="I14" t="s">
        <v>2096</v>
      </c>
      <c r="J14" t="s">
        <v>1788</v>
      </c>
      <c r="K14" t="s">
        <v>8994</v>
      </c>
      <c r="L14" t="s">
        <v>94</v>
      </c>
      <c r="M14" t="s">
        <v>3584</v>
      </c>
      <c r="N14" t="s">
        <v>3795</v>
      </c>
      <c r="O14" t="s">
        <v>3796</v>
      </c>
      <c r="P14" t="s">
        <v>2022</v>
      </c>
      <c r="Q14" t="s">
        <v>1836</v>
      </c>
      <c r="R14" t="s">
        <v>94</v>
      </c>
      <c r="S14" t="s">
        <v>74</v>
      </c>
      <c r="T14" t="s">
        <v>2075</v>
      </c>
      <c r="U14" t="s">
        <v>74</v>
      </c>
      <c r="V14" t="s">
        <v>1836</v>
      </c>
      <c r="W14" t="s">
        <v>1836</v>
      </c>
      <c r="X14" t="s">
        <v>1839</v>
      </c>
      <c r="Y14" t="s">
        <v>3800</v>
      </c>
      <c r="Z14" t="s">
        <v>3801</v>
      </c>
      <c r="AA14" t="s">
        <v>3802</v>
      </c>
      <c r="AB14">
        <v>1</v>
      </c>
    </row>
    <row r="15" spans="1:28" x14ac:dyDescent="0.25">
      <c r="A15" t="s">
        <v>9284</v>
      </c>
      <c r="B15" t="s">
        <v>9285</v>
      </c>
      <c r="C15" t="s">
        <v>156</v>
      </c>
      <c r="D15">
        <v>3</v>
      </c>
      <c r="E15">
        <v>135</v>
      </c>
      <c r="F15" t="s">
        <v>94</v>
      </c>
      <c r="G15" t="s">
        <v>1809</v>
      </c>
      <c r="H15" t="s">
        <v>2091</v>
      </c>
      <c r="I15" t="s">
        <v>2096</v>
      </c>
      <c r="J15" t="s">
        <v>1788</v>
      </c>
      <c r="K15" t="s">
        <v>8994</v>
      </c>
      <c r="L15" t="s">
        <v>94</v>
      </c>
      <c r="M15" t="s">
        <v>3584</v>
      </c>
      <c r="N15" t="s">
        <v>3795</v>
      </c>
      <c r="O15" t="s">
        <v>3796</v>
      </c>
      <c r="P15" t="s">
        <v>2022</v>
      </c>
      <c r="Q15" t="s">
        <v>1836</v>
      </c>
      <c r="R15" t="s">
        <v>94</v>
      </c>
      <c r="S15" t="s">
        <v>74</v>
      </c>
      <c r="T15" t="s">
        <v>2075</v>
      </c>
      <c r="U15" t="s">
        <v>74</v>
      </c>
      <c r="V15" t="s">
        <v>1836</v>
      </c>
      <c r="W15" t="s">
        <v>1836</v>
      </c>
      <c r="X15" t="s">
        <v>1839</v>
      </c>
      <c r="Y15" t="s">
        <v>3803</v>
      </c>
      <c r="Z15" t="s">
        <v>3804</v>
      </c>
      <c r="AA15" t="s">
        <v>3805</v>
      </c>
      <c r="AB15">
        <v>1</v>
      </c>
    </row>
    <row r="16" spans="1:28" x14ac:dyDescent="0.25">
      <c r="A16" t="s">
        <v>9284</v>
      </c>
      <c r="B16" t="s">
        <v>9285</v>
      </c>
      <c r="C16" t="s">
        <v>156</v>
      </c>
      <c r="D16">
        <v>3</v>
      </c>
      <c r="E16">
        <v>135</v>
      </c>
      <c r="F16" t="s">
        <v>94</v>
      </c>
      <c r="G16" t="s">
        <v>1809</v>
      </c>
      <c r="H16" t="s">
        <v>2091</v>
      </c>
      <c r="I16" t="s">
        <v>2096</v>
      </c>
      <c r="J16" t="s">
        <v>1788</v>
      </c>
      <c r="K16" t="s">
        <v>8994</v>
      </c>
      <c r="L16" t="s">
        <v>94</v>
      </c>
      <c r="M16" t="s">
        <v>3584</v>
      </c>
      <c r="N16" t="s">
        <v>3795</v>
      </c>
      <c r="O16" t="s">
        <v>3796</v>
      </c>
      <c r="P16" t="s">
        <v>2022</v>
      </c>
      <c r="Q16" t="s">
        <v>1836</v>
      </c>
      <c r="R16" t="s">
        <v>94</v>
      </c>
      <c r="S16" t="s">
        <v>74</v>
      </c>
      <c r="T16" t="s">
        <v>2075</v>
      </c>
      <c r="U16" t="s">
        <v>74</v>
      </c>
      <c r="V16" t="s">
        <v>1836</v>
      </c>
      <c r="W16" t="s">
        <v>1836</v>
      </c>
      <c r="X16" t="s">
        <v>1839</v>
      </c>
      <c r="Y16" t="s">
        <v>3806</v>
      </c>
      <c r="Z16" t="s">
        <v>3807</v>
      </c>
      <c r="AA16" t="s">
        <v>3808</v>
      </c>
      <c r="AB16">
        <v>1</v>
      </c>
    </row>
    <row r="17" spans="1:28" x14ac:dyDescent="0.25">
      <c r="A17" t="s">
        <v>9284</v>
      </c>
      <c r="B17" t="s">
        <v>9285</v>
      </c>
      <c r="C17" t="s">
        <v>156</v>
      </c>
      <c r="D17">
        <v>3</v>
      </c>
      <c r="E17">
        <v>136</v>
      </c>
      <c r="F17" t="s">
        <v>94</v>
      </c>
      <c r="G17" t="s">
        <v>1809</v>
      </c>
      <c r="H17" t="s">
        <v>2091</v>
      </c>
      <c r="I17" t="s">
        <v>2096</v>
      </c>
      <c r="J17" t="s">
        <v>1788</v>
      </c>
      <c r="K17" t="s">
        <v>8994</v>
      </c>
      <c r="L17" t="s">
        <v>94</v>
      </c>
      <c r="M17" t="s">
        <v>3584</v>
      </c>
      <c r="N17" t="s">
        <v>3795</v>
      </c>
      <c r="O17" t="s">
        <v>3796</v>
      </c>
      <c r="P17" t="s">
        <v>2022</v>
      </c>
      <c r="Q17" t="s">
        <v>1836</v>
      </c>
      <c r="R17" t="s">
        <v>94</v>
      </c>
      <c r="S17" t="s">
        <v>74</v>
      </c>
      <c r="T17" t="s">
        <v>2075</v>
      </c>
      <c r="U17" t="s">
        <v>74</v>
      </c>
      <c r="V17" t="s">
        <v>1836</v>
      </c>
      <c r="W17" t="s">
        <v>1836</v>
      </c>
      <c r="X17" t="s">
        <v>1839</v>
      </c>
      <c r="Y17" t="s">
        <v>3809</v>
      </c>
      <c r="Z17" t="s">
        <v>3810</v>
      </c>
      <c r="AA17" t="s">
        <v>3811</v>
      </c>
      <c r="AB17">
        <v>1</v>
      </c>
    </row>
    <row r="18" spans="1:28" x14ac:dyDescent="0.25">
      <c r="A18" t="s">
        <v>9284</v>
      </c>
      <c r="B18" t="s">
        <v>9285</v>
      </c>
      <c r="C18" t="s">
        <v>156</v>
      </c>
      <c r="D18">
        <v>3</v>
      </c>
      <c r="E18">
        <v>136</v>
      </c>
      <c r="F18" t="s">
        <v>94</v>
      </c>
      <c r="G18" t="s">
        <v>1809</v>
      </c>
      <c r="H18" t="s">
        <v>2091</v>
      </c>
      <c r="I18" t="s">
        <v>2096</v>
      </c>
      <c r="J18" t="s">
        <v>1788</v>
      </c>
      <c r="K18" t="s">
        <v>8994</v>
      </c>
      <c r="L18" t="s">
        <v>94</v>
      </c>
      <c r="M18" t="s">
        <v>3584</v>
      </c>
      <c r="N18" t="s">
        <v>3795</v>
      </c>
      <c r="O18" t="s">
        <v>3796</v>
      </c>
      <c r="P18" t="s">
        <v>2022</v>
      </c>
      <c r="Q18" t="s">
        <v>1836</v>
      </c>
      <c r="R18" t="s">
        <v>94</v>
      </c>
      <c r="S18" t="s">
        <v>74</v>
      </c>
      <c r="T18" t="s">
        <v>2075</v>
      </c>
      <c r="U18" t="s">
        <v>74</v>
      </c>
      <c r="V18" t="s">
        <v>1836</v>
      </c>
      <c r="W18" t="s">
        <v>1836</v>
      </c>
      <c r="X18" t="s">
        <v>1839</v>
      </c>
      <c r="Y18" t="s">
        <v>3812</v>
      </c>
      <c r="Z18" t="s">
        <v>3813</v>
      </c>
      <c r="AA18" t="s">
        <v>3814</v>
      </c>
      <c r="AB18">
        <v>1</v>
      </c>
    </row>
    <row r="19" spans="1:28" x14ac:dyDescent="0.25">
      <c r="A19" t="s">
        <v>9284</v>
      </c>
      <c r="B19" t="s">
        <v>9285</v>
      </c>
      <c r="C19" t="s">
        <v>156</v>
      </c>
      <c r="D19">
        <v>3</v>
      </c>
      <c r="E19">
        <v>137</v>
      </c>
      <c r="F19" t="s">
        <v>94</v>
      </c>
      <c r="G19" t="s">
        <v>1809</v>
      </c>
      <c r="H19" t="s">
        <v>2091</v>
      </c>
      <c r="I19" t="s">
        <v>2096</v>
      </c>
      <c r="J19" t="s">
        <v>1788</v>
      </c>
      <c r="K19" t="s">
        <v>8994</v>
      </c>
      <c r="L19" t="s">
        <v>94</v>
      </c>
      <c r="M19" t="s">
        <v>3584</v>
      </c>
      <c r="N19" t="s">
        <v>3795</v>
      </c>
      <c r="O19" t="s">
        <v>3796</v>
      </c>
      <c r="P19" t="s">
        <v>2022</v>
      </c>
      <c r="Q19" t="s">
        <v>1836</v>
      </c>
      <c r="R19" t="s">
        <v>94</v>
      </c>
      <c r="S19" t="s">
        <v>74</v>
      </c>
      <c r="T19" t="s">
        <v>2075</v>
      </c>
      <c r="U19" t="s">
        <v>74</v>
      </c>
      <c r="V19" t="s">
        <v>1836</v>
      </c>
      <c r="W19" t="s">
        <v>1836</v>
      </c>
      <c r="X19" t="s">
        <v>1839</v>
      </c>
      <c r="Y19" t="s">
        <v>3815</v>
      </c>
      <c r="Z19" t="s">
        <v>3816</v>
      </c>
      <c r="AA19" t="s">
        <v>3817</v>
      </c>
      <c r="AB19">
        <v>1</v>
      </c>
    </row>
    <row r="20" spans="1:28" x14ac:dyDescent="0.25">
      <c r="A20" t="s">
        <v>9284</v>
      </c>
      <c r="B20" t="s">
        <v>9285</v>
      </c>
      <c r="C20" t="s">
        <v>156</v>
      </c>
      <c r="D20">
        <v>3</v>
      </c>
      <c r="E20">
        <v>137</v>
      </c>
      <c r="F20" t="s">
        <v>94</v>
      </c>
      <c r="G20" t="s">
        <v>1809</v>
      </c>
      <c r="H20" t="s">
        <v>2091</v>
      </c>
      <c r="I20" t="s">
        <v>2096</v>
      </c>
      <c r="J20" t="s">
        <v>1788</v>
      </c>
      <c r="K20" t="s">
        <v>8994</v>
      </c>
      <c r="L20" t="s">
        <v>94</v>
      </c>
      <c r="M20" t="s">
        <v>3584</v>
      </c>
      <c r="N20" t="s">
        <v>3795</v>
      </c>
      <c r="O20" t="s">
        <v>3796</v>
      </c>
      <c r="P20" t="s">
        <v>2022</v>
      </c>
      <c r="Q20" t="s">
        <v>1836</v>
      </c>
      <c r="R20" t="s">
        <v>94</v>
      </c>
      <c r="S20" t="s">
        <v>74</v>
      </c>
      <c r="T20" t="s">
        <v>2075</v>
      </c>
      <c r="U20" t="s">
        <v>74</v>
      </c>
      <c r="V20" t="s">
        <v>1836</v>
      </c>
      <c r="W20" t="s">
        <v>1836</v>
      </c>
      <c r="X20" t="s">
        <v>1839</v>
      </c>
      <c r="Y20" t="s">
        <v>3818</v>
      </c>
      <c r="Z20" t="s">
        <v>3819</v>
      </c>
      <c r="AA20" t="s">
        <v>3820</v>
      </c>
      <c r="AB20">
        <v>1</v>
      </c>
    </row>
    <row r="21" spans="1:28" x14ac:dyDescent="0.25">
      <c r="A21" t="s">
        <v>9284</v>
      </c>
      <c r="B21" t="s">
        <v>9285</v>
      </c>
      <c r="C21" t="s">
        <v>156</v>
      </c>
      <c r="D21">
        <v>3</v>
      </c>
      <c r="E21">
        <v>138</v>
      </c>
      <c r="F21" t="s">
        <v>94</v>
      </c>
      <c r="G21" t="s">
        <v>1809</v>
      </c>
      <c r="H21" t="s">
        <v>2091</v>
      </c>
      <c r="I21" t="s">
        <v>2096</v>
      </c>
      <c r="J21" t="s">
        <v>1788</v>
      </c>
      <c r="K21" t="s">
        <v>8994</v>
      </c>
      <c r="L21" t="s">
        <v>94</v>
      </c>
      <c r="M21" t="s">
        <v>3584</v>
      </c>
      <c r="N21" t="s">
        <v>3795</v>
      </c>
      <c r="O21" t="s">
        <v>3796</v>
      </c>
      <c r="P21" t="s">
        <v>2022</v>
      </c>
      <c r="Q21" t="s">
        <v>1836</v>
      </c>
      <c r="R21" t="s">
        <v>94</v>
      </c>
      <c r="S21" t="s">
        <v>74</v>
      </c>
      <c r="T21" t="s">
        <v>2075</v>
      </c>
      <c r="U21" t="s">
        <v>74</v>
      </c>
      <c r="V21" t="s">
        <v>1836</v>
      </c>
      <c r="W21" t="s">
        <v>1836</v>
      </c>
      <c r="X21" t="s">
        <v>1839</v>
      </c>
      <c r="Y21" t="s">
        <v>3821</v>
      </c>
      <c r="Z21" t="s">
        <v>3822</v>
      </c>
      <c r="AA21" t="s">
        <v>3823</v>
      </c>
      <c r="AB21">
        <v>1</v>
      </c>
    </row>
    <row r="22" spans="1:28" x14ac:dyDescent="0.25">
      <c r="A22" t="s">
        <v>9284</v>
      </c>
      <c r="B22" t="s">
        <v>9285</v>
      </c>
      <c r="C22" t="s">
        <v>156</v>
      </c>
      <c r="D22">
        <v>3</v>
      </c>
      <c r="E22">
        <v>138</v>
      </c>
      <c r="F22" t="s">
        <v>94</v>
      </c>
      <c r="G22" t="s">
        <v>1809</v>
      </c>
      <c r="H22" t="s">
        <v>2091</v>
      </c>
      <c r="I22" t="s">
        <v>2096</v>
      </c>
      <c r="J22" t="s">
        <v>1788</v>
      </c>
      <c r="K22" t="s">
        <v>8994</v>
      </c>
      <c r="L22" t="s">
        <v>94</v>
      </c>
      <c r="M22" t="s">
        <v>3584</v>
      </c>
      <c r="N22" t="s">
        <v>3795</v>
      </c>
      <c r="O22" t="s">
        <v>3796</v>
      </c>
      <c r="P22" t="s">
        <v>2022</v>
      </c>
      <c r="Q22" t="s">
        <v>1836</v>
      </c>
      <c r="R22" t="s">
        <v>94</v>
      </c>
      <c r="S22" t="s">
        <v>74</v>
      </c>
      <c r="T22" t="s">
        <v>2075</v>
      </c>
      <c r="U22" t="s">
        <v>74</v>
      </c>
      <c r="V22" t="s">
        <v>1836</v>
      </c>
      <c r="W22" t="s">
        <v>1836</v>
      </c>
      <c r="X22" t="s">
        <v>1839</v>
      </c>
      <c r="Y22" t="s">
        <v>3824</v>
      </c>
      <c r="Z22" t="s">
        <v>3825</v>
      </c>
      <c r="AA22" t="s">
        <v>3826</v>
      </c>
      <c r="AB22">
        <v>1</v>
      </c>
    </row>
    <row r="23" spans="1:28" x14ac:dyDescent="0.25">
      <c r="A23" t="s">
        <v>9284</v>
      </c>
      <c r="B23" t="s">
        <v>9285</v>
      </c>
      <c r="C23" t="s">
        <v>156</v>
      </c>
      <c r="D23">
        <v>3</v>
      </c>
      <c r="E23">
        <v>139</v>
      </c>
      <c r="F23" t="s">
        <v>94</v>
      </c>
      <c r="G23" t="s">
        <v>1809</v>
      </c>
      <c r="H23" t="s">
        <v>2091</v>
      </c>
      <c r="I23" t="s">
        <v>2096</v>
      </c>
      <c r="J23" t="s">
        <v>1788</v>
      </c>
      <c r="K23" t="s">
        <v>8994</v>
      </c>
      <c r="L23" t="s">
        <v>94</v>
      </c>
      <c r="M23" t="s">
        <v>3584</v>
      </c>
      <c r="N23" t="s">
        <v>3795</v>
      </c>
      <c r="O23" t="s">
        <v>3796</v>
      </c>
      <c r="P23" t="s">
        <v>2022</v>
      </c>
      <c r="Q23" t="s">
        <v>1836</v>
      </c>
      <c r="R23" t="s">
        <v>94</v>
      </c>
      <c r="S23" t="s">
        <v>74</v>
      </c>
      <c r="T23" t="s">
        <v>2075</v>
      </c>
      <c r="U23" t="s">
        <v>74</v>
      </c>
      <c r="V23" t="s">
        <v>1836</v>
      </c>
      <c r="W23" t="s">
        <v>1836</v>
      </c>
      <c r="X23" t="s">
        <v>1839</v>
      </c>
      <c r="Y23" t="s">
        <v>3827</v>
      </c>
      <c r="Z23" t="s">
        <v>3828</v>
      </c>
      <c r="AA23" t="s">
        <v>3829</v>
      </c>
      <c r="AB23">
        <v>1</v>
      </c>
    </row>
    <row r="24" spans="1:28" x14ac:dyDescent="0.25">
      <c r="A24" t="s">
        <v>9284</v>
      </c>
      <c r="B24" t="s">
        <v>9285</v>
      </c>
      <c r="C24" t="s">
        <v>156</v>
      </c>
      <c r="D24">
        <v>3</v>
      </c>
      <c r="E24">
        <v>139</v>
      </c>
      <c r="F24" t="s">
        <v>94</v>
      </c>
      <c r="G24" t="s">
        <v>1809</v>
      </c>
      <c r="H24" t="s">
        <v>2091</v>
      </c>
      <c r="I24" t="s">
        <v>2096</v>
      </c>
      <c r="J24" t="s">
        <v>1788</v>
      </c>
      <c r="K24" t="s">
        <v>8994</v>
      </c>
      <c r="L24" t="s">
        <v>94</v>
      </c>
      <c r="M24" t="s">
        <v>3584</v>
      </c>
      <c r="N24" t="s">
        <v>3795</v>
      </c>
      <c r="O24" t="s">
        <v>3796</v>
      </c>
      <c r="P24" t="s">
        <v>2022</v>
      </c>
      <c r="Q24" t="s">
        <v>1836</v>
      </c>
      <c r="R24" t="s">
        <v>94</v>
      </c>
      <c r="S24" t="s">
        <v>74</v>
      </c>
      <c r="T24" t="s">
        <v>2075</v>
      </c>
      <c r="U24" t="s">
        <v>74</v>
      </c>
      <c r="V24" t="s">
        <v>1836</v>
      </c>
      <c r="W24" t="s">
        <v>1836</v>
      </c>
      <c r="X24" t="s">
        <v>1839</v>
      </c>
      <c r="Y24" t="s">
        <v>3830</v>
      </c>
      <c r="Z24" t="s">
        <v>3831</v>
      </c>
      <c r="AA24" t="s">
        <v>3832</v>
      </c>
      <c r="AB24">
        <v>1</v>
      </c>
    </row>
    <row r="25" spans="1:28" x14ac:dyDescent="0.25">
      <c r="A25" t="s">
        <v>9284</v>
      </c>
      <c r="B25" t="s">
        <v>9285</v>
      </c>
      <c r="C25" t="s">
        <v>156</v>
      </c>
      <c r="D25">
        <v>3</v>
      </c>
      <c r="E25">
        <v>156</v>
      </c>
      <c r="F25" t="s">
        <v>94</v>
      </c>
      <c r="G25" t="s">
        <v>1809</v>
      </c>
      <c r="H25" t="s">
        <v>2091</v>
      </c>
      <c r="I25" t="s">
        <v>2096</v>
      </c>
      <c r="J25" t="s">
        <v>1788</v>
      </c>
      <c r="K25" t="s">
        <v>8994</v>
      </c>
      <c r="L25" t="s">
        <v>94</v>
      </c>
      <c r="M25" t="s">
        <v>3584</v>
      </c>
      <c r="N25" t="s">
        <v>3795</v>
      </c>
      <c r="O25" t="s">
        <v>3796</v>
      </c>
      <c r="P25" t="s">
        <v>2022</v>
      </c>
      <c r="Q25" t="s">
        <v>1836</v>
      </c>
      <c r="R25" t="s">
        <v>94</v>
      </c>
      <c r="S25" t="s">
        <v>74</v>
      </c>
      <c r="T25" t="s">
        <v>2075</v>
      </c>
      <c r="U25" t="s">
        <v>74</v>
      </c>
      <c r="V25" t="s">
        <v>1836</v>
      </c>
      <c r="W25" t="s">
        <v>1836</v>
      </c>
      <c r="X25" t="s">
        <v>1839</v>
      </c>
      <c r="Y25" t="s">
        <v>3833</v>
      </c>
      <c r="Z25" t="s">
        <v>3834</v>
      </c>
      <c r="AA25" t="s">
        <v>3835</v>
      </c>
      <c r="AB25">
        <v>1</v>
      </c>
    </row>
    <row r="26" spans="1:28" x14ac:dyDescent="0.25">
      <c r="A26" t="s">
        <v>9284</v>
      </c>
      <c r="B26" t="s">
        <v>9285</v>
      </c>
      <c r="C26" t="s">
        <v>156</v>
      </c>
      <c r="D26">
        <v>3</v>
      </c>
      <c r="E26">
        <v>156</v>
      </c>
      <c r="F26" t="s">
        <v>94</v>
      </c>
      <c r="G26" t="s">
        <v>1809</v>
      </c>
      <c r="H26" t="s">
        <v>2091</v>
      </c>
      <c r="I26" t="s">
        <v>2096</v>
      </c>
      <c r="J26" t="s">
        <v>1788</v>
      </c>
      <c r="K26" t="s">
        <v>8994</v>
      </c>
      <c r="L26" t="s">
        <v>94</v>
      </c>
      <c r="M26" t="s">
        <v>3584</v>
      </c>
      <c r="N26" t="s">
        <v>3795</v>
      </c>
      <c r="O26" t="s">
        <v>3796</v>
      </c>
      <c r="P26" t="s">
        <v>2022</v>
      </c>
      <c r="Q26" t="s">
        <v>1836</v>
      </c>
      <c r="R26" t="s">
        <v>94</v>
      </c>
      <c r="S26" t="s">
        <v>74</v>
      </c>
      <c r="T26" t="s">
        <v>2075</v>
      </c>
      <c r="U26" t="s">
        <v>74</v>
      </c>
      <c r="V26" t="s">
        <v>1836</v>
      </c>
      <c r="W26" t="s">
        <v>1836</v>
      </c>
      <c r="X26" t="s">
        <v>1839</v>
      </c>
      <c r="Y26" t="s">
        <v>3836</v>
      </c>
      <c r="Z26" t="s">
        <v>3837</v>
      </c>
      <c r="AA26" t="s">
        <v>3838</v>
      </c>
      <c r="AB26">
        <v>1</v>
      </c>
    </row>
    <row r="27" spans="1:28" x14ac:dyDescent="0.25">
      <c r="A27" t="s">
        <v>9284</v>
      </c>
      <c r="B27" t="s">
        <v>9285</v>
      </c>
      <c r="C27" t="s">
        <v>156</v>
      </c>
      <c r="D27">
        <v>3</v>
      </c>
      <c r="E27">
        <v>157</v>
      </c>
      <c r="F27" t="s">
        <v>94</v>
      </c>
      <c r="G27" t="s">
        <v>1809</v>
      </c>
      <c r="H27" t="s">
        <v>2091</v>
      </c>
      <c r="I27" t="s">
        <v>2096</v>
      </c>
      <c r="J27" t="s">
        <v>1788</v>
      </c>
      <c r="K27" t="s">
        <v>8994</v>
      </c>
      <c r="L27" t="s">
        <v>94</v>
      </c>
      <c r="M27" t="s">
        <v>3584</v>
      </c>
      <c r="N27" t="s">
        <v>3795</v>
      </c>
      <c r="O27" t="s">
        <v>3796</v>
      </c>
      <c r="P27" t="s">
        <v>2022</v>
      </c>
      <c r="Q27" t="s">
        <v>1836</v>
      </c>
      <c r="R27" t="s">
        <v>94</v>
      </c>
      <c r="S27" t="s">
        <v>74</v>
      </c>
      <c r="T27" t="s">
        <v>2075</v>
      </c>
      <c r="U27" t="s">
        <v>74</v>
      </c>
      <c r="V27" t="s">
        <v>1836</v>
      </c>
      <c r="W27" t="s">
        <v>1836</v>
      </c>
      <c r="X27" t="s">
        <v>1839</v>
      </c>
      <c r="Y27" t="s">
        <v>3839</v>
      </c>
      <c r="Z27" t="s">
        <v>3840</v>
      </c>
      <c r="AA27" t="s">
        <v>3841</v>
      </c>
      <c r="AB27">
        <v>1</v>
      </c>
    </row>
    <row r="28" spans="1:28" x14ac:dyDescent="0.25">
      <c r="A28" t="s">
        <v>9284</v>
      </c>
      <c r="B28" t="s">
        <v>9285</v>
      </c>
      <c r="C28" t="s">
        <v>156</v>
      </c>
      <c r="D28">
        <v>3</v>
      </c>
      <c r="E28">
        <v>157</v>
      </c>
      <c r="F28" t="s">
        <v>94</v>
      </c>
      <c r="G28" t="s">
        <v>1809</v>
      </c>
      <c r="H28" t="s">
        <v>2091</v>
      </c>
      <c r="I28" t="s">
        <v>2096</v>
      </c>
      <c r="J28" t="s">
        <v>1788</v>
      </c>
      <c r="K28" t="s">
        <v>8994</v>
      </c>
      <c r="L28" t="s">
        <v>94</v>
      </c>
      <c r="M28" t="s">
        <v>3584</v>
      </c>
      <c r="N28" t="s">
        <v>3795</v>
      </c>
      <c r="O28" t="s">
        <v>3796</v>
      </c>
      <c r="P28" t="s">
        <v>2022</v>
      </c>
      <c r="Q28" t="s">
        <v>1836</v>
      </c>
      <c r="R28" t="s">
        <v>94</v>
      </c>
      <c r="S28" t="s">
        <v>74</v>
      </c>
      <c r="T28" t="s">
        <v>2075</v>
      </c>
      <c r="U28" t="s">
        <v>74</v>
      </c>
      <c r="V28" t="s">
        <v>1836</v>
      </c>
      <c r="W28" t="s">
        <v>1836</v>
      </c>
      <c r="X28" t="s">
        <v>1839</v>
      </c>
      <c r="Y28" t="s">
        <v>3842</v>
      </c>
      <c r="Z28" t="s">
        <v>3843</v>
      </c>
      <c r="AA28" t="s">
        <v>3844</v>
      </c>
      <c r="AB28">
        <v>1</v>
      </c>
    </row>
    <row r="29" spans="1:28" x14ac:dyDescent="0.25">
      <c r="A29" t="s">
        <v>9284</v>
      </c>
      <c r="B29" t="s">
        <v>9285</v>
      </c>
      <c r="C29" t="s">
        <v>156</v>
      </c>
      <c r="D29">
        <v>3</v>
      </c>
      <c r="E29">
        <v>158</v>
      </c>
      <c r="F29" t="s">
        <v>94</v>
      </c>
      <c r="G29" t="s">
        <v>1809</v>
      </c>
      <c r="H29" t="s">
        <v>2091</v>
      </c>
      <c r="I29" t="s">
        <v>2096</v>
      </c>
      <c r="J29" t="s">
        <v>1788</v>
      </c>
      <c r="K29" t="s">
        <v>8994</v>
      </c>
      <c r="L29" t="s">
        <v>94</v>
      </c>
      <c r="M29" t="s">
        <v>3584</v>
      </c>
      <c r="N29" t="s">
        <v>3795</v>
      </c>
      <c r="O29" t="s">
        <v>3796</v>
      </c>
      <c r="P29" t="s">
        <v>2022</v>
      </c>
      <c r="Q29" t="s">
        <v>1836</v>
      </c>
      <c r="R29" t="s">
        <v>94</v>
      </c>
      <c r="S29" t="s">
        <v>74</v>
      </c>
      <c r="T29" t="s">
        <v>2075</v>
      </c>
      <c r="U29" t="s">
        <v>74</v>
      </c>
      <c r="V29" t="s">
        <v>1836</v>
      </c>
      <c r="W29" t="s">
        <v>1836</v>
      </c>
      <c r="X29" t="s">
        <v>1839</v>
      </c>
      <c r="Y29" t="s">
        <v>3845</v>
      </c>
      <c r="Z29" t="s">
        <v>3846</v>
      </c>
      <c r="AA29" t="s">
        <v>3847</v>
      </c>
      <c r="AB29">
        <v>1</v>
      </c>
    </row>
    <row r="30" spans="1:28" x14ac:dyDescent="0.25">
      <c r="A30" t="s">
        <v>9284</v>
      </c>
      <c r="B30" t="s">
        <v>9285</v>
      </c>
      <c r="C30" t="s">
        <v>156</v>
      </c>
      <c r="D30">
        <v>3</v>
      </c>
      <c r="E30">
        <v>158</v>
      </c>
      <c r="F30" t="s">
        <v>94</v>
      </c>
      <c r="G30" t="s">
        <v>1809</v>
      </c>
      <c r="H30" t="s">
        <v>2091</v>
      </c>
      <c r="I30" t="s">
        <v>2096</v>
      </c>
      <c r="J30" t="s">
        <v>1788</v>
      </c>
      <c r="K30" t="s">
        <v>8994</v>
      </c>
      <c r="L30" t="s">
        <v>94</v>
      </c>
      <c r="M30" t="s">
        <v>3584</v>
      </c>
      <c r="N30" t="s">
        <v>3795</v>
      </c>
      <c r="O30" t="s">
        <v>3796</v>
      </c>
      <c r="P30" t="s">
        <v>2022</v>
      </c>
      <c r="Q30" t="s">
        <v>1836</v>
      </c>
      <c r="R30" t="s">
        <v>94</v>
      </c>
      <c r="S30" t="s">
        <v>74</v>
      </c>
      <c r="T30" t="s">
        <v>2075</v>
      </c>
      <c r="U30" t="s">
        <v>74</v>
      </c>
      <c r="V30" t="s">
        <v>1836</v>
      </c>
      <c r="W30" t="s">
        <v>1836</v>
      </c>
      <c r="X30" t="s">
        <v>1839</v>
      </c>
      <c r="Y30" t="s">
        <v>3848</v>
      </c>
      <c r="Z30" t="s">
        <v>3849</v>
      </c>
      <c r="AA30" t="s">
        <v>3850</v>
      </c>
      <c r="AB30">
        <v>1</v>
      </c>
    </row>
    <row r="31" spans="1:28" x14ac:dyDescent="0.25">
      <c r="A31" t="s">
        <v>9284</v>
      </c>
      <c r="B31" t="s">
        <v>9285</v>
      </c>
      <c r="C31" t="s">
        <v>156</v>
      </c>
      <c r="D31">
        <v>3</v>
      </c>
      <c r="E31">
        <v>159</v>
      </c>
      <c r="F31" t="s">
        <v>94</v>
      </c>
      <c r="G31" t="s">
        <v>1809</v>
      </c>
      <c r="H31" t="s">
        <v>2091</v>
      </c>
      <c r="I31" t="s">
        <v>2096</v>
      </c>
      <c r="J31" t="s">
        <v>1788</v>
      </c>
      <c r="K31" t="s">
        <v>8994</v>
      </c>
      <c r="L31" t="s">
        <v>94</v>
      </c>
      <c r="M31" t="s">
        <v>3584</v>
      </c>
      <c r="N31" t="s">
        <v>3795</v>
      </c>
      <c r="O31" t="s">
        <v>3796</v>
      </c>
      <c r="P31" t="s">
        <v>2022</v>
      </c>
      <c r="Q31" t="s">
        <v>1836</v>
      </c>
      <c r="R31" t="s">
        <v>94</v>
      </c>
      <c r="S31" t="s">
        <v>74</v>
      </c>
      <c r="T31" t="s">
        <v>2075</v>
      </c>
      <c r="U31" t="s">
        <v>74</v>
      </c>
      <c r="V31" t="s">
        <v>1836</v>
      </c>
      <c r="W31" t="s">
        <v>1836</v>
      </c>
      <c r="X31" t="s">
        <v>1839</v>
      </c>
      <c r="Y31" t="s">
        <v>3851</v>
      </c>
      <c r="Z31" t="s">
        <v>3852</v>
      </c>
      <c r="AA31" t="s">
        <v>3853</v>
      </c>
      <c r="AB31">
        <v>1</v>
      </c>
    </row>
    <row r="32" spans="1:28" x14ac:dyDescent="0.25">
      <c r="A32" t="s">
        <v>9284</v>
      </c>
      <c r="B32" t="s">
        <v>9285</v>
      </c>
      <c r="C32" t="s">
        <v>156</v>
      </c>
      <c r="D32">
        <v>3</v>
      </c>
      <c r="E32">
        <v>159</v>
      </c>
      <c r="F32" t="s">
        <v>94</v>
      </c>
      <c r="G32" t="s">
        <v>1809</v>
      </c>
      <c r="H32" t="s">
        <v>2091</v>
      </c>
      <c r="I32" t="s">
        <v>2096</v>
      </c>
      <c r="J32" t="s">
        <v>1788</v>
      </c>
      <c r="K32" t="s">
        <v>8994</v>
      </c>
      <c r="L32" t="s">
        <v>94</v>
      </c>
      <c r="M32" t="s">
        <v>3584</v>
      </c>
      <c r="N32" t="s">
        <v>3795</v>
      </c>
      <c r="O32" t="s">
        <v>3796</v>
      </c>
      <c r="P32" t="s">
        <v>2022</v>
      </c>
      <c r="Q32" t="s">
        <v>1836</v>
      </c>
      <c r="R32" t="s">
        <v>94</v>
      </c>
      <c r="S32" t="s">
        <v>74</v>
      </c>
      <c r="T32" t="s">
        <v>2075</v>
      </c>
      <c r="U32" t="s">
        <v>74</v>
      </c>
      <c r="V32" t="s">
        <v>1836</v>
      </c>
      <c r="W32" t="s">
        <v>1836</v>
      </c>
      <c r="X32" t="s">
        <v>1839</v>
      </c>
      <c r="Y32" t="s">
        <v>3854</v>
      </c>
      <c r="Z32" t="s">
        <v>3855</v>
      </c>
      <c r="AA32" t="s">
        <v>3856</v>
      </c>
      <c r="AB32">
        <v>1</v>
      </c>
    </row>
    <row r="33" spans="1:28" x14ac:dyDescent="0.25">
      <c r="A33" t="s">
        <v>9284</v>
      </c>
      <c r="B33" t="s">
        <v>9285</v>
      </c>
      <c r="C33" t="s">
        <v>156</v>
      </c>
      <c r="D33">
        <v>3</v>
      </c>
      <c r="E33">
        <v>160</v>
      </c>
      <c r="F33" t="s">
        <v>94</v>
      </c>
      <c r="G33" t="s">
        <v>1809</v>
      </c>
      <c r="H33" t="s">
        <v>2091</v>
      </c>
      <c r="I33" t="s">
        <v>2096</v>
      </c>
      <c r="J33" t="s">
        <v>1788</v>
      </c>
      <c r="K33" t="s">
        <v>8994</v>
      </c>
      <c r="L33" t="s">
        <v>94</v>
      </c>
      <c r="M33" t="s">
        <v>3584</v>
      </c>
      <c r="N33" t="s">
        <v>3795</v>
      </c>
      <c r="O33" t="s">
        <v>3796</v>
      </c>
      <c r="P33" t="s">
        <v>2022</v>
      </c>
      <c r="Q33" t="s">
        <v>1836</v>
      </c>
      <c r="R33" t="s">
        <v>94</v>
      </c>
      <c r="S33" t="s">
        <v>74</v>
      </c>
      <c r="T33" t="s">
        <v>2075</v>
      </c>
      <c r="U33" t="s">
        <v>74</v>
      </c>
      <c r="V33" t="s">
        <v>1836</v>
      </c>
      <c r="W33" t="s">
        <v>1836</v>
      </c>
      <c r="X33" t="s">
        <v>1839</v>
      </c>
      <c r="Y33" t="s">
        <v>3857</v>
      </c>
      <c r="Z33" t="s">
        <v>3858</v>
      </c>
      <c r="AA33" t="s">
        <v>3859</v>
      </c>
      <c r="AB33">
        <v>1</v>
      </c>
    </row>
    <row r="34" spans="1:28" x14ac:dyDescent="0.25">
      <c r="A34" t="s">
        <v>9284</v>
      </c>
      <c r="B34" t="s">
        <v>9285</v>
      </c>
      <c r="C34" t="s">
        <v>156</v>
      </c>
      <c r="D34">
        <v>3</v>
      </c>
      <c r="E34">
        <v>160</v>
      </c>
      <c r="F34" t="s">
        <v>94</v>
      </c>
      <c r="G34" t="s">
        <v>1809</v>
      </c>
      <c r="H34" t="s">
        <v>2091</v>
      </c>
      <c r="I34" t="s">
        <v>2096</v>
      </c>
      <c r="J34" t="s">
        <v>1788</v>
      </c>
      <c r="K34" t="s">
        <v>8994</v>
      </c>
      <c r="L34" t="s">
        <v>94</v>
      </c>
      <c r="M34" t="s">
        <v>3584</v>
      </c>
      <c r="N34" t="s">
        <v>3795</v>
      </c>
      <c r="O34" t="s">
        <v>3796</v>
      </c>
      <c r="P34" t="s">
        <v>2022</v>
      </c>
      <c r="Q34" t="s">
        <v>1836</v>
      </c>
      <c r="R34" t="s">
        <v>94</v>
      </c>
      <c r="S34" t="s">
        <v>74</v>
      </c>
      <c r="T34" t="s">
        <v>2075</v>
      </c>
      <c r="U34" t="s">
        <v>74</v>
      </c>
      <c r="V34" t="s">
        <v>1836</v>
      </c>
      <c r="W34" t="s">
        <v>1836</v>
      </c>
      <c r="X34" t="s">
        <v>1839</v>
      </c>
      <c r="Y34" t="s">
        <v>3860</v>
      </c>
      <c r="Z34" t="s">
        <v>3861</v>
      </c>
      <c r="AA34" t="s">
        <v>3862</v>
      </c>
      <c r="AB34">
        <v>1</v>
      </c>
    </row>
    <row r="35" spans="1:28" x14ac:dyDescent="0.25">
      <c r="A35" t="s">
        <v>9284</v>
      </c>
      <c r="B35" t="s">
        <v>9285</v>
      </c>
      <c r="C35" t="s">
        <v>156</v>
      </c>
      <c r="D35">
        <v>3</v>
      </c>
      <c r="E35">
        <v>161</v>
      </c>
      <c r="F35" t="s">
        <v>94</v>
      </c>
      <c r="G35" t="s">
        <v>1809</v>
      </c>
      <c r="H35" t="s">
        <v>2091</v>
      </c>
      <c r="I35" t="s">
        <v>2096</v>
      </c>
      <c r="J35" t="s">
        <v>1788</v>
      </c>
      <c r="K35" t="s">
        <v>8994</v>
      </c>
      <c r="L35" t="s">
        <v>94</v>
      </c>
      <c r="M35" t="s">
        <v>3584</v>
      </c>
      <c r="N35" t="s">
        <v>3795</v>
      </c>
      <c r="O35" t="s">
        <v>3796</v>
      </c>
      <c r="P35" t="s">
        <v>2022</v>
      </c>
      <c r="Q35" t="s">
        <v>1836</v>
      </c>
      <c r="R35" t="s">
        <v>94</v>
      </c>
      <c r="S35" t="s">
        <v>74</v>
      </c>
      <c r="T35" t="s">
        <v>2075</v>
      </c>
      <c r="U35" t="s">
        <v>74</v>
      </c>
      <c r="V35" t="s">
        <v>1836</v>
      </c>
      <c r="W35" t="s">
        <v>1836</v>
      </c>
      <c r="X35" t="s">
        <v>1839</v>
      </c>
      <c r="Y35" t="s">
        <v>3863</v>
      </c>
      <c r="Z35" t="s">
        <v>3864</v>
      </c>
      <c r="AA35" t="s">
        <v>3865</v>
      </c>
      <c r="AB35">
        <v>1</v>
      </c>
    </row>
    <row r="36" spans="1:28" x14ac:dyDescent="0.25">
      <c r="A36" t="s">
        <v>9284</v>
      </c>
      <c r="B36" t="s">
        <v>9285</v>
      </c>
      <c r="C36" t="s">
        <v>156</v>
      </c>
      <c r="D36">
        <v>3</v>
      </c>
      <c r="E36">
        <v>161</v>
      </c>
      <c r="F36" t="s">
        <v>94</v>
      </c>
      <c r="G36" t="s">
        <v>1809</v>
      </c>
      <c r="H36" t="s">
        <v>2091</v>
      </c>
      <c r="I36" t="s">
        <v>2096</v>
      </c>
      <c r="J36" t="s">
        <v>1788</v>
      </c>
      <c r="K36" t="s">
        <v>8994</v>
      </c>
      <c r="L36" t="s">
        <v>94</v>
      </c>
      <c r="M36" t="s">
        <v>3584</v>
      </c>
      <c r="N36" t="s">
        <v>3795</v>
      </c>
      <c r="O36" t="s">
        <v>3796</v>
      </c>
      <c r="P36" t="s">
        <v>2022</v>
      </c>
      <c r="Q36" t="s">
        <v>1836</v>
      </c>
      <c r="R36" t="s">
        <v>94</v>
      </c>
      <c r="S36" t="s">
        <v>74</v>
      </c>
      <c r="T36" t="s">
        <v>2075</v>
      </c>
      <c r="U36" t="s">
        <v>74</v>
      </c>
      <c r="V36" t="s">
        <v>1836</v>
      </c>
      <c r="W36" t="s">
        <v>1836</v>
      </c>
      <c r="X36" t="s">
        <v>1839</v>
      </c>
      <c r="Y36" t="s">
        <v>3866</v>
      </c>
      <c r="Z36" t="s">
        <v>3867</v>
      </c>
      <c r="AA36" t="s">
        <v>3868</v>
      </c>
      <c r="AB36">
        <v>1</v>
      </c>
    </row>
    <row r="37" spans="1:28" x14ac:dyDescent="0.25">
      <c r="A37" t="s">
        <v>9284</v>
      </c>
      <c r="B37" t="s">
        <v>9285</v>
      </c>
      <c r="C37" t="s">
        <v>156</v>
      </c>
      <c r="D37">
        <v>3</v>
      </c>
      <c r="E37">
        <v>165</v>
      </c>
      <c r="F37" t="s">
        <v>94</v>
      </c>
      <c r="G37" t="s">
        <v>1809</v>
      </c>
      <c r="H37" t="s">
        <v>2091</v>
      </c>
      <c r="I37" t="s">
        <v>2096</v>
      </c>
      <c r="J37" t="s">
        <v>1788</v>
      </c>
      <c r="K37" t="s">
        <v>8994</v>
      </c>
      <c r="L37" t="s">
        <v>94</v>
      </c>
      <c r="M37" t="s">
        <v>3584</v>
      </c>
      <c r="N37" t="s">
        <v>3795</v>
      </c>
      <c r="O37" t="s">
        <v>3796</v>
      </c>
      <c r="P37" t="s">
        <v>2022</v>
      </c>
      <c r="Q37" t="s">
        <v>1836</v>
      </c>
      <c r="R37" t="s">
        <v>94</v>
      </c>
      <c r="S37" t="s">
        <v>74</v>
      </c>
      <c r="T37" t="s">
        <v>2075</v>
      </c>
      <c r="U37" t="s">
        <v>74</v>
      </c>
      <c r="V37" t="s">
        <v>1836</v>
      </c>
      <c r="W37" t="s">
        <v>1836</v>
      </c>
      <c r="X37" t="s">
        <v>1839</v>
      </c>
      <c r="Y37" t="s">
        <v>3869</v>
      </c>
      <c r="Z37" t="s">
        <v>3870</v>
      </c>
      <c r="AA37" t="s">
        <v>3871</v>
      </c>
      <c r="AB37">
        <v>1</v>
      </c>
    </row>
    <row r="38" spans="1:28" x14ac:dyDescent="0.25">
      <c r="A38" t="s">
        <v>9284</v>
      </c>
      <c r="B38" t="s">
        <v>9285</v>
      </c>
      <c r="C38" t="s">
        <v>156</v>
      </c>
      <c r="D38">
        <v>3</v>
      </c>
      <c r="E38">
        <v>165</v>
      </c>
      <c r="F38" t="s">
        <v>94</v>
      </c>
      <c r="G38" t="s">
        <v>1809</v>
      </c>
      <c r="H38" t="s">
        <v>2091</v>
      </c>
      <c r="I38" t="s">
        <v>2096</v>
      </c>
      <c r="J38" t="s">
        <v>1788</v>
      </c>
      <c r="K38" t="s">
        <v>8994</v>
      </c>
      <c r="L38" t="s">
        <v>94</v>
      </c>
      <c r="M38" t="s">
        <v>3584</v>
      </c>
      <c r="N38" t="s">
        <v>3795</v>
      </c>
      <c r="O38" t="s">
        <v>3796</v>
      </c>
      <c r="P38" t="s">
        <v>2022</v>
      </c>
      <c r="Q38" t="s">
        <v>1836</v>
      </c>
      <c r="R38" t="s">
        <v>94</v>
      </c>
      <c r="S38" t="s">
        <v>74</v>
      </c>
      <c r="T38" t="s">
        <v>2075</v>
      </c>
      <c r="U38" t="s">
        <v>74</v>
      </c>
      <c r="V38" t="s">
        <v>1836</v>
      </c>
      <c r="W38" t="s">
        <v>1836</v>
      </c>
      <c r="X38" t="s">
        <v>1839</v>
      </c>
      <c r="Y38" t="s">
        <v>3872</v>
      </c>
      <c r="Z38" t="s">
        <v>3873</v>
      </c>
      <c r="AA38" t="s">
        <v>3874</v>
      </c>
      <c r="AB38">
        <v>1</v>
      </c>
    </row>
    <row r="39" spans="1:28" x14ac:dyDescent="0.25">
      <c r="A39" t="s">
        <v>9284</v>
      </c>
      <c r="B39" t="s">
        <v>9285</v>
      </c>
      <c r="C39" t="s">
        <v>156</v>
      </c>
      <c r="D39">
        <v>3</v>
      </c>
      <c r="E39">
        <v>166</v>
      </c>
      <c r="F39" t="s">
        <v>94</v>
      </c>
      <c r="G39" t="s">
        <v>1809</v>
      </c>
      <c r="H39" t="s">
        <v>2091</v>
      </c>
      <c r="I39" t="s">
        <v>2096</v>
      </c>
      <c r="J39" t="s">
        <v>1788</v>
      </c>
      <c r="K39" t="s">
        <v>8994</v>
      </c>
      <c r="L39" t="s">
        <v>94</v>
      </c>
      <c r="M39" t="s">
        <v>3584</v>
      </c>
      <c r="N39" t="s">
        <v>3795</v>
      </c>
      <c r="O39" t="s">
        <v>3796</v>
      </c>
      <c r="P39" t="s">
        <v>2022</v>
      </c>
      <c r="Q39" t="s">
        <v>1836</v>
      </c>
      <c r="R39" t="s">
        <v>94</v>
      </c>
      <c r="S39" t="s">
        <v>74</v>
      </c>
      <c r="T39" t="s">
        <v>2075</v>
      </c>
      <c r="U39" t="s">
        <v>74</v>
      </c>
      <c r="V39" t="s">
        <v>1836</v>
      </c>
      <c r="W39" t="s">
        <v>1836</v>
      </c>
      <c r="X39" t="s">
        <v>1839</v>
      </c>
      <c r="Y39" t="s">
        <v>3875</v>
      </c>
      <c r="Z39" t="s">
        <v>3876</v>
      </c>
      <c r="AA39" t="s">
        <v>3877</v>
      </c>
      <c r="AB39">
        <v>1</v>
      </c>
    </row>
    <row r="40" spans="1:28" x14ac:dyDescent="0.25">
      <c r="A40" t="s">
        <v>9284</v>
      </c>
      <c r="B40" t="s">
        <v>9285</v>
      </c>
      <c r="C40" t="s">
        <v>156</v>
      </c>
      <c r="D40">
        <v>3</v>
      </c>
      <c r="E40">
        <v>166</v>
      </c>
      <c r="F40" t="s">
        <v>94</v>
      </c>
      <c r="G40" t="s">
        <v>1809</v>
      </c>
      <c r="H40" t="s">
        <v>2091</v>
      </c>
      <c r="I40" t="s">
        <v>2096</v>
      </c>
      <c r="J40" t="s">
        <v>1788</v>
      </c>
      <c r="K40" t="s">
        <v>8994</v>
      </c>
      <c r="L40" t="s">
        <v>94</v>
      </c>
      <c r="M40" t="s">
        <v>3584</v>
      </c>
      <c r="N40" t="s">
        <v>3795</v>
      </c>
      <c r="O40" t="s">
        <v>3796</v>
      </c>
      <c r="P40" t="s">
        <v>2022</v>
      </c>
      <c r="Q40" t="s">
        <v>1836</v>
      </c>
      <c r="R40" t="s">
        <v>94</v>
      </c>
      <c r="S40" t="s">
        <v>74</v>
      </c>
      <c r="T40" t="s">
        <v>2075</v>
      </c>
      <c r="U40" t="s">
        <v>74</v>
      </c>
      <c r="V40" t="s">
        <v>1836</v>
      </c>
      <c r="W40" t="s">
        <v>1836</v>
      </c>
      <c r="X40" t="s">
        <v>1839</v>
      </c>
      <c r="Y40" t="s">
        <v>3878</v>
      </c>
      <c r="Z40" t="s">
        <v>3879</v>
      </c>
      <c r="AA40" t="s">
        <v>3880</v>
      </c>
      <c r="AB40">
        <v>1</v>
      </c>
    </row>
    <row r="41" spans="1:28" x14ac:dyDescent="0.25">
      <c r="A41" t="s">
        <v>9284</v>
      </c>
      <c r="B41" t="s">
        <v>9285</v>
      </c>
      <c r="C41" t="s">
        <v>156</v>
      </c>
      <c r="D41">
        <v>3</v>
      </c>
      <c r="E41">
        <v>178</v>
      </c>
      <c r="F41" t="s">
        <v>94</v>
      </c>
      <c r="G41" t="s">
        <v>1809</v>
      </c>
      <c r="H41" t="s">
        <v>2091</v>
      </c>
      <c r="I41" t="s">
        <v>2096</v>
      </c>
      <c r="J41" t="s">
        <v>1788</v>
      </c>
      <c r="K41" t="s">
        <v>8994</v>
      </c>
      <c r="L41" t="s">
        <v>94</v>
      </c>
      <c r="M41" t="s">
        <v>3584</v>
      </c>
      <c r="N41" t="s">
        <v>3795</v>
      </c>
      <c r="O41" t="s">
        <v>3796</v>
      </c>
      <c r="P41" t="s">
        <v>2022</v>
      </c>
      <c r="Q41" t="s">
        <v>1836</v>
      </c>
      <c r="R41" t="s">
        <v>94</v>
      </c>
      <c r="S41" t="s">
        <v>74</v>
      </c>
      <c r="T41" t="s">
        <v>2075</v>
      </c>
      <c r="U41" t="s">
        <v>74</v>
      </c>
      <c r="V41" t="s">
        <v>1836</v>
      </c>
      <c r="W41" t="s">
        <v>1836</v>
      </c>
      <c r="X41" t="s">
        <v>1839</v>
      </c>
      <c r="Y41" t="s">
        <v>3881</v>
      </c>
      <c r="Z41" t="s">
        <v>3882</v>
      </c>
      <c r="AA41" t="s">
        <v>3883</v>
      </c>
      <c r="AB41">
        <v>1</v>
      </c>
    </row>
    <row r="42" spans="1:28" x14ac:dyDescent="0.25">
      <c r="A42" t="s">
        <v>9284</v>
      </c>
      <c r="B42" t="s">
        <v>9285</v>
      </c>
      <c r="C42" t="s">
        <v>156</v>
      </c>
      <c r="D42">
        <v>3</v>
      </c>
      <c r="E42">
        <v>178</v>
      </c>
      <c r="F42" t="s">
        <v>94</v>
      </c>
      <c r="G42" t="s">
        <v>1809</v>
      </c>
      <c r="H42" t="s">
        <v>2091</v>
      </c>
      <c r="I42" t="s">
        <v>2096</v>
      </c>
      <c r="J42" t="s">
        <v>1788</v>
      </c>
      <c r="K42" t="s">
        <v>8994</v>
      </c>
      <c r="L42" t="s">
        <v>94</v>
      </c>
      <c r="M42" t="s">
        <v>3584</v>
      </c>
      <c r="N42" t="s">
        <v>3795</v>
      </c>
      <c r="O42" t="s">
        <v>3796</v>
      </c>
      <c r="P42" t="s">
        <v>2022</v>
      </c>
      <c r="Q42" t="s">
        <v>1836</v>
      </c>
      <c r="R42" t="s">
        <v>94</v>
      </c>
      <c r="S42" t="s">
        <v>74</v>
      </c>
      <c r="T42" t="s">
        <v>2075</v>
      </c>
      <c r="U42" t="s">
        <v>74</v>
      </c>
      <c r="V42" t="s">
        <v>1836</v>
      </c>
      <c r="W42" t="s">
        <v>1836</v>
      </c>
      <c r="X42" t="s">
        <v>1839</v>
      </c>
      <c r="Y42" t="s">
        <v>3884</v>
      </c>
      <c r="Z42" t="s">
        <v>3885</v>
      </c>
      <c r="AA42" t="s">
        <v>3886</v>
      </c>
      <c r="AB42">
        <v>1</v>
      </c>
    </row>
    <row r="43" spans="1:28" x14ac:dyDescent="0.25">
      <c r="A43" t="s">
        <v>9284</v>
      </c>
      <c r="B43" t="s">
        <v>9285</v>
      </c>
      <c r="C43" t="s">
        <v>156</v>
      </c>
      <c r="D43">
        <v>3</v>
      </c>
      <c r="E43">
        <v>179</v>
      </c>
      <c r="F43" t="s">
        <v>94</v>
      </c>
      <c r="G43" t="s">
        <v>1809</v>
      </c>
      <c r="H43" t="s">
        <v>2091</v>
      </c>
      <c r="I43" t="s">
        <v>2096</v>
      </c>
      <c r="J43" t="s">
        <v>1788</v>
      </c>
      <c r="K43" t="s">
        <v>8994</v>
      </c>
      <c r="L43" t="s">
        <v>94</v>
      </c>
      <c r="M43" t="s">
        <v>3584</v>
      </c>
      <c r="N43" t="s">
        <v>3795</v>
      </c>
      <c r="O43" t="s">
        <v>3796</v>
      </c>
      <c r="P43" t="s">
        <v>2022</v>
      </c>
      <c r="Q43" t="s">
        <v>1836</v>
      </c>
      <c r="R43" t="s">
        <v>94</v>
      </c>
      <c r="S43" t="s">
        <v>74</v>
      </c>
      <c r="T43" t="s">
        <v>2075</v>
      </c>
      <c r="U43" t="s">
        <v>74</v>
      </c>
      <c r="V43" t="s">
        <v>1836</v>
      </c>
      <c r="W43" t="s">
        <v>1836</v>
      </c>
      <c r="X43" t="s">
        <v>1839</v>
      </c>
      <c r="Y43" t="s">
        <v>3887</v>
      </c>
      <c r="Z43" t="s">
        <v>3888</v>
      </c>
      <c r="AA43" t="s">
        <v>3889</v>
      </c>
      <c r="AB43">
        <v>1</v>
      </c>
    </row>
    <row r="44" spans="1:28" x14ac:dyDescent="0.25">
      <c r="A44" t="s">
        <v>9284</v>
      </c>
      <c r="B44" t="s">
        <v>9285</v>
      </c>
      <c r="C44" t="s">
        <v>156</v>
      </c>
      <c r="D44">
        <v>3</v>
      </c>
      <c r="E44">
        <v>179</v>
      </c>
      <c r="F44" t="s">
        <v>94</v>
      </c>
      <c r="G44" t="s">
        <v>1809</v>
      </c>
      <c r="H44" t="s">
        <v>2091</v>
      </c>
      <c r="I44" t="s">
        <v>2096</v>
      </c>
      <c r="J44" t="s">
        <v>1788</v>
      </c>
      <c r="K44" t="s">
        <v>8994</v>
      </c>
      <c r="L44" t="s">
        <v>94</v>
      </c>
      <c r="M44" t="s">
        <v>3584</v>
      </c>
      <c r="N44" t="s">
        <v>3795</v>
      </c>
      <c r="O44" t="s">
        <v>3796</v>
      </c>
      <c r="P44" t="s">
        <v>2022</v>
      </c>
      <c r="Q44" t="s">
        <v>1836</v>
      </c>
      <c r="R44" t="s">
        <v>94</v>
      </c>
      <c r="S44" t="s">
        <v>74</v>
      </c>
      <c r="T44" t="s">
        <v>2075</v>
      </c>
      <c r="U44" t="s">
        <v>74</v>
      </c>
      <c r="V44" t="s">
        <v>1836</v>
      </c>
      <c r="W44" t="s">
        <v>1836</v>
      </c>
      <c r="X44" t="s">
        <v>1839</v>
      </c>
      <c r="Y44" t="s">
        <v>3890</v>
      </c>
      <c r="Z44" t="s">
        <v>3891</v>
      </c>
      <c r="AA44" t="s">
        <v>3892</v>
      </c>
      <c r="AB44">
        <v>1</v>
      </c>
    </row>
    <row r="45" spans="1:28" x14ac:dyDescent="0.25">
      <c r="A45" t="s">
        <v>9284</v>
      </c>
      <c r="B45" t="s">
        <v>9285</v>
      </c>
      <c r="C45" t="s">
        <v>156</v>
      </c>
      <c r="D45">
        <v>3</v>
      </c>
      <c r="E45">
        <v>180</v>
      </c>
      <c r="F45" t="s">
        <v>94</v>
      </c>
      <c r="G45" t="s">
        <v>1809</v>
      </c>
      <c r="H45" t="s">
        <v>2091</v>
      </c>
      <c r="I45" t="s">
        <v>2096</v>
      </c>
      <c r="J45" t="s">
        <v>1788</v>
      </c>
      <c r="K45" t="s">
        <v>8994</v>
      </c>
      <c r="L45" t="s">
        <v>94</v>
      </c>
      <c r="M45" t="s">
        <v>3584</v>
      </c>
      <c r="N45" t="s">
        <v>3795</v>
      </c>
      <c r="O45" t="s">
        <v>3796</v>
      </c>
      <c r="P45" t="s">
        <v>2022</v>
      </c>
      <c r="Q45" t="s">
        <v>1836</v>
      </c>
      <c r="R45" t="s">
        <v>94</v>
      </c>
      <c r="S45" t="s">
        <v>74</v>
      </c>
      <c r="T45" t="s">
        <v>2075</v>
      </c>
      <c r="U45" t="s">
        <v>74</v>
      </c>
      <c r="V45" t="s">
        <v>1836</v>
      </c>
      <c r="W45" t="s">
        <v>1836</v>
      </c>
      <c r="X45" t="s">
        <v>1839</v>
      </c>
      <c r="Y45" t="s">
        <v>3893</v>
      </c>
      <c r="Z45" t="s">
        <v>3894</v>
      </c>
      <c r="AA45" t="s">
        <v>3895</v>
      </c>
      <c r="AB45">
        <v>1</v>
      </c>
    </row>
    <row r="46" spans="1:28" x14ac:dyDescent="0.25">
      <c r="A46" t="s">
        <v>9284</v>
      </c>
      <c r="B46" t="s">
        <v>9285</v>
      </c>
      <c r="C46" t="s">
        <v>156</v>
      </c>
      <c r="D46">
        <v>3</v>
      </c>
      <c r="E46">
        <v>180</v>
      </c>
      <c r="F46" t="s">
        <v>94</v>
      </c>
      <c r="G46" t="s">
        <v>1809</v>
      </c>
      <c r="H46" t="s">
        <v>2091</v>
      </c>
      <c r="I46" t="s">
        <v>2096</v>
      </c>
      <c r="J46" t="s">
        <v>1788</v>
      </c>
      <c r="K46" t="s">
        <v>8994</v>
      </c>
      <c r="L46" t="s">
        <v>94</v>
      </c>
      <c r="M46" t="s">
        <v>3584</v>
      </c>
      <c r="N46" t="s">
        <v>3795</v>
      </c>
      <c r="O46" t="s">
        <v>3796</v>
      </c>
      <c r="P46" t="s">
        <v>2022</v>
      </c>
      <c r="Q46" t="s">
        <v>1836</v>
      </c>
      <c r="R46" t="s">
        <v>94</v>
      </c>
      <c r="S46" t="s">
        <v>74</v>
      </c>
      <c r="T46" t="s">
        <v>2075</v>
      </c>
      <c r="U46" t="s">
        <v>74</v>
      </c>
      <c r="V46" t="s">
        <v>1836</v>
      </c>
      <c r="W46" t="s">
        <v>1836</v>
      </c>
      <c r="X46" t="s">
        <v>1839</v>
      </c>
      <c r="Y46" t="s">
        <v>3896</v>
      </c>
      <c r="Z46" t="s">
        <v>3897</v>
      </c>
      <c r="AA46" t="s">
        <v>3898</v>
      </c>
      <c r="AB46">
        <v>1</v>
      </c>
    </row>
    <row r="47" spans="1:28" x14ac:dyDescent="0.25">
      <c r="A47" t="s">
        <v>9284</v>
      </c>
      <c r="B47" t="s">
        <v>9285</v>
      </c>
      <c r="C47" t="s">
        <v>156</v>
      </c>
      <c r="D47">
        <v>3</v>
      </c>
      <c r="E47">
        <v>181</v>
      </c>
      <c r="F47" t="s">
        <v>94</v>
      </c>
      <c r="G47" t="s">
        <v>1809</v>
      </c>
      <c r="H47" t="s">
        <v>2091</v>
      </c>
      <c r="I47" t="s">
        <v>2096</v>
      </c>
      <c r="J47" t="s">
        <v>1788</v>
      </c>
      <c r="K47" t="s">
        <v>8994</v>
      </c>
      <c r="L47" t="s">
        <v>94</v>
      </c>
      <c r="M47" t="s">
        <v>3584</v>
      </c>
      <c r="N47" t="s">
        <v>3795</v>
      </c>
      <c r="O47" t="s">
        <v>3796</v>
      </c>
      <c r="P47" t="s">
        <v>2022</v>
      </c>
      <c r="Q47" t="s">
        <v>1836</v>
      </c>
      <c r="R47" t="s">
        <v>94</v>
      </c>
      <c r="S47" t="s">
        <v>74</v>
      </c>
      <c r="T47" t="s">
        <v>2075</v>
      </c>
      <c r="U47" t="s">
        <v>74</v>
      </c>
      <c r="V47" t="s">
        <v>1836</v>
      </c>
      <c r="W47" t="s">
        <v>1836</v>
      </c>
      <c r="X47" t="s">
        <v>1839</v>
      </c>
      <c r="Y47" t="s">
        <v>3899</v>
      </c>
      <c r="Z47" t="s">
        <v>3900</v>
      </c>
      <c r="AA47" t="s">
        <v>3901</v>
      </c>
      <c r="AB47">
        <v>1</v>
      </c>
    </row>
    <row r="48" spans="1:28" x14ac:dyDescent="0.25">
      <c r="A48" t="s">
        <v>9284</v>
      </c>
      <c r="B48" t="s">
        <v>9285</v>
      </c>
      <c r="C48" t="s">
        <v>156</v>
      </c>
      <c r="D48">
        <v>3</v>
      </c>
      <c r="E48">
        <v>181</v>
      </c>
      <c r="F48" t="s">
        <v>94</v>
      </c>
      <c r="G48" t="s">
        <v>1809</v>
      </c>
      <c r="H48" t="s">
        <v>2091</v>
      </c>
      <c r="I48" t="s">
        <v>2096</v>
      </c>
      <c r="J48" t="s">
        <v>1788</v>
      </c>
      <c r="K48" t="s">
        <v>8994</v>
      </c>
      <c r="L48" t="s">
        <v>94</v>
      </c>
      <c r="M48" t="s">
        <v>3584</v>
      </c>
      <c r="N48" t="s">
        <v>3795</v>
      </c>
      <c r="O48" t="s">
        <v>3796</v>
      </c>
      <c r="P48" t="s">
        <v>2022</v>
      </c>
      <c r="Q48" t="s">
        <v>1836</v>
      </c>
      <c r="R48" t="s">
        <v>94</v>
      </c>
      <c r="S48" t="s">
        <v>74</v>
      </c>
      <c r="T48" t="s">
        <v>2075</v>
      </c>
      <c r="U48" t="s">
        <v>74</v>
      </c>
      <c r="V48" t="s">
        <v>1836</v>
      </c>
      <c r="W48" t="s">
        <v>1836</v>
      </c>
      <c r="X48" t="s">
        <v>1839</v>
      </c>
      <c r="Y48" t="s">
        <v>3902</v>
      </c>
      <c r="Z48" t="s">
        <v>3903</v>
      </c>
      <c r="AA48" t="s">
        <v>3904</v>
      </c>
      <c r="AB48">
        <v>1</v>
      </c>
    </row>
    <row r="49" spans="1:28" x14ac:dyDescent="0.25">
      <c r="A49" t="s">
        <v>9284</v>
      </c>
      <c r="B49" t="s">
        <v>9285</v>
      </c>
      <c r="C49" t="s">
        <v>156</v>
      </c>
      <c r="D49">
        <v>3</v>
      </c>
      <c r="E49">
        <v>209</v>
      </c>
      <c r="F49" t="s">
        <v>94</v>
      </c>
      <c r="G49" t="s">
        <v>1809</v>
      </c>
      <c r="H49" t="s">
        <v>2091</v>
      </c>
      <c r="I49" t="s">
        <v>2096</v>
      </c>
      <c r="J49" t="s">
        <v>1788</v>
      </c>
      <c r="K49" t="s">
        <v>8994</v>
      </c>
      <c r="L49" t="s">
        <v>94</v>
      </c>
      <c r="M49" t="s">
        <v>3584</v>
      </c>
      <c r="N49" t="s">
        <v>3795</v>
      </c>
      <c r="O49" t="s">
        <v>3796</v>
      </c>
      <c r="P49" t="s">
        <v>2022</v>
      </c>
      <c r="Q49" t="s">
        <v>1836</v>
      </c>
      <c r="R49" t="s">
        <v>94</v>
      </c>
      <c r="S49" t="s">
        <v>74</v>
      </c>
      <c r="T49" t="s">
        <v>2075</v>
      </c>
      <c r="U49" t="s">
        <v>74</v>
      </c>
      <c r="V49" t="s">
        <v>1836</v>
      </c>
      <c r="W49" t="s">
        <v>1836</v>
      </c>
      <c r="X49" t="s">
        <v>1839</v>
      </c>
      <c r="Y49" t="s">
        <v>3905</v>
      </c>
      <c r="Z49" t="s">
        <v>3906</v>
      </c>
      <c r="AA49" t="s">
        <v>3907</v>
      </c>
      <c r="AB49">
        <v>1</v>
      </c>
    </row>
    <row r="50" spans="1:28" x14ac:dyDescent="0.25">
      <c r="A50" t="s">
        <v>9284</v>
      </c>
      <c r="B50" t="s">
        <v>9285</v>
      </c>
      <c r="C50" t="s">
        <v>156</v>
      </c>
      <c r="D50">
        <v>3</v>
      </c>
      <c r="E50">
        <v>213</v>
      </c>
      <c r="F50" t="s">
        <v>94</v>
      </c>
      <c r="G50" t="s">
        <v>1809</v>
      </c>
      <c r="H50" t="s">
        <v>2091</v>
      </c>
      <c r="I50" t="s">
        <v>2096</v>
      </c>
      <c r="J50" t="s">
        <v>1788</v>
      </c>
      <c r="K50" t="s">
        <v>8994</v>
      </c>
      <c r="L50" t="s">
        <v>94</v>
      </c>
      <c r="M50" t="s">
        <v>3584</v>
      </c>
      <c r="N50" t="s">
        <v>3795</v>
      </c>
      <c r="O50" t="s">
        <v>3796</v>
      </c>
      <c r="P50" t="s">
        <v>2022</v>
      </c>
      <c r="Q50" t="s">
        <v>1836</v>
      </c>
      <c r="R50" t="s">
        <v>94</v>
      </c>
      <c r="S50" t="s">
        <v>74</v>
      </c>
      <c r="T50" t="s">
        <v>2075</v>
      </c>
      <c r="U50" t="s">
        <v>74</v>
      </c>
      <c r="V50" t="s">
        <v>1836</v>
      </c>
      <c r="W50" t="s">
        <v>1836</v>
      </c>
      <c r="X50" t="s">
        <v>1839</v>
      </c>
      <c r="Y50" t="s">
        <v>3908</v>
      </c>
      <c r="Z50" t="s">
        <v>3909</v>
      </c>
      <c r="AA50" t="s">
        <v>3910</v>
      </c>
      <c r="AB50">
        <v>1</v>
      </c>
    </row>
    <row r="51" spans="1:28" x14ac:dyDescent="0.25">
      <c r="A51" t="s">
        <v>9284</v>
      </c>
      <c r="B51" t="s">
        <v>9285</v>
      </c>
      <c r="C51" t="s">
        <v>156</v>
      </c>
      <c r="D51">
        <v>3</v>
      </c>
      <c r="E51">
        <v>214</v>
      </c>
      <c r="F51" t="s">
        <v>94</v>
      </c>
      <c r="G51" t="s">
        <v>1809</v>
      </c>
      <c r="H51" t="s">
        <v>2091</v>
      </c>
      <c r="I51" t="s">
        <v>2096</v>
      </c>
      <c r="J51" t="s">
        <v>1788</v>
      </c>
      <c r="K51" t="s">
        <v>8994</v>
      </c>
      <c r="L51" t="s">
        <v>94</v>
      </c>
      <c r="M51" t="s">
        <v>3584</v>
      </c>
      <c r="N51" t="s">
        <v>3795</v>
      </c>
      <c r="O51" t="s">
        <v>3796</v>
      </c>
      <c r="P51" t="s">
        <v>2022</v>
      </c>
      <c r="Q51" t="s">
        <v>1836</v>
      </c>
      <c r="R51" t="s">
        <v>94</v>
      </c>
      <c r="S51" t="s">
        <v>74</v>
      </c>
      <c r="T51" t="s">
        <v>2075</v>
      </c>
      <c r="U51" t="s">
        <v>74</v>
      </c>
      <c r="V51" t="s">
        <v>1836</v>
      </c>
      <c r="W51" t="s">
        <v>1836</v>
      </c>
      <c r="X51" t="s">
        <v>1839</v>
      </c>
      <c r="Y51" t="s">
        <v>3911</v>
      </c>
      <c r="Z51" t="s">
        <v>3912</v>
      </c>
      <c r="AA51" t="s">
        <v>3913</v>
      </c>
      <c r="AB51">
        <v>1</v>
      </c>
    </row>
    <row r="52" spans="1:28" x14ac:dyDescent="0.25">
      <c r="A52" t="s">
        <v>9284</v>
      </c>
      <c r="B52" t="s">
        <v>9285</v>
      </c>
      <c r="C52" t="s">
        <v>156</v>
      </c>
      <c r="D52">
        <v>3</v>
      </c>
      <c r="E52">
        <v>882</v>
      </c>
      <c r="F52" t="s">
        <v>94</v>
      </c>
      <c r="G52" t="s">
        <v>1809</v>
      </c>
      <c r="H52" t="s">
        <v>2091</v>
      </c>
      <c r="I52" t="s">
        <v>2096</v>
      </c>
      <c r="J52" t="s">
        <v>1788</v>
      </c>
      <c r="K52" t="s">
        <v>8994</v>
      </c>
      <c r="L52" t="s">
        <v>94</v>
      </c>
      <c r="M52" t="s">
        <v>3584</v>
      </c>
      <c r="N52" t="s">
        <v>3795</v>
      </c>
      <c r="O52" t="s">
        <v>3796</v>
      </c>
      <c r="P52" t="s">
        <v>2022</v>
      </c>
      <c r="Q52" t="s">
        <v>1836</v>
      </c>
      <c r="R52" t="s">
        <v>94</v>
      </c>
      <c r="S52" t="s">
        <v>74</v>
      </c>
      <c r="T52" t="s">
        <v>2075</v>
      </c>
      <c r="U52" t="s">
        <v>74</v>
      </c>
      <c r="V52" t="s">
        <v>1836</v>
      </c>
      <c r="W52" t="s">
        <v>1836</v>
      </c>
      <c r="X52" t="s">
        <v>1839</v>
      </c>
      <c r="Y52" t="s">
        <v>3914</v>
      </c>
      <c r="Z52" t="s">
        <v>3915</v>
      </c>
      <c r="AA52" t="s">
        <v>3916</v>
      </c>
      <c r="AB52">
        <v>1</v>
      </c>
    </row>
    <row r="53" spans="1:28" x14ac:dyDescent="0.25">
      <c r="A53" t="s">
        <v>9284</v>
      </c>
      <c r="B53" t="s">
        <v>9285</v>
      </c>
      <c r="C53" t="s">
        <v>156</v>
      </c>
      <c r="D53">
        <v>3</v>
      </c>
      <c r="E53">
        <v>882</v>
      </c>
      <c r="F53" t="s">
        <v>94</v>
      </c>
      <c r="G53" t="s">
        <v>1809</v>
      </c>
      <c r="H53" t="s">
        <v>2091</v>
      </c>
      <c r="I53" t="s">
        <v>2096</v>
      </c>
      <c r="J53" t="s">
        <v>1788</v>
      </c>
      <c r="K53" t="s">
        <v>8994</v>
      </c>
      <c r="L53" t="s">
        <v>94</v>
      </c>
      <c r="M53" t="s">
        <v>3584</v>
      </c>
      <c r="N53" t="s">
        <v>3795</v>
      </c>
      <c r="O53" t="s">
        <v>3796</v>
      </c>
      <c r="P53" t="s">
        <v>2022</v>
      </c>
      <c r="Q53" t="s">
        <v>1836</v>
      </c>
      <c r="R53" t="s">
        <v>94</v>
      </c>
      <c r="S53" t="s">
        <v>74</v>
      </c>
      <c r="T53" t="s">
        <v>2075</v>
      </c>
      <c r="U53" t="s">
        <v>74</v>
      </c>
      <c r="V53" t="s">
        <v>1836</v>
      </c>
      <c r="W53" t="s">
        <v>1836</v>
      </c>
      <c r="X53" t="s">
        <v>1839</v>
      </c>
      <c r="Y53" t="s">
        <v>3917</v>
      </c>
      <c r="Z53" t="s">
        <v>3918</v>
      </c>
      <c r="AA53" t="s">
        <v>3919</v>
      </c>
      <c r="AB53">
        <v>1</v>
      </c>
    </row>
    <row r="54" spans="1:28" x14ac:dyDescent="0.25">
      <c r="A54" t="s">
        <v>9284</v>
      </c>
      <c r="B54" t="s">
        <v>9285</v>
      </c>
      <c r="C54" t="s">
        <v>156</v>
      </c>
      <c r="D54">
        <v>3</v>
      </c>
      <c r="E54">
        <v>883</v>
      </c>
      <c r="F54" t="s">
        <v>94</v>
      </c>
      <c r="G54" t="s">
        <v>1809</v>
      </c>
      <c r="H54" t="s">
        <v>2091</v>
      </c>
      <c r="I54" t="s">
        <v>2096</v>
      </c>
      <c r="J54" t="s">
        <v>1788</v>
      </c>
      <c r="K54" t="s">
        <v>8994</v>
      </c>
      <c r="L54" t="s">
        <v>94</v>
      </c>
      <c r="M54" t="s">
        <v>3584</v>
      </c>
      <c r="N54" t="s">
        <v>3795</v>
      </c>
      <c r="O54" t="s">
        <v>3796</v>
      </c>
      <c r="P54" t="s">
        <v>2022</v>
      </c>
      <c r="Q54" t="s">
        <v>1836</v>
      </c>
      <c r="R54" t="s">
        <v>94</v>
      </c>
      <c r="S54" t="s">
        <v>74</v>
      </c>
      <c r="T54" t="s">
        <v>2075</v>
      </c>
      <c r="U54" t="s">
        <v>74</v>
      </c>
      <c r="V54" t="s">
        <v>1836</v>
      </c>
      <c r="W54" t="s">
        <v>1836</v>
      </c>
      <c r="X54" t="s">
        <v>1839</v>
      </c>
      <c r="Y54" t="s">
        <v>3920</v>
      </c>
      <c r="Z54" t="s">
        <v>3921</v>
      </c>
      <c r="AA54" t="s">
        <v>3922</v>
      </c>
      <c r="AB54">
        <v>1</v>
      </c>
    </row>
    <row r="55" spans="1:28" x14ac:dyDescent="0.25">
      <c r="A55" t="s">
        <v>9284</v>
      </c>
      <c r="B55" t="s">
        <v>9285</v>
      </c>
      <c r="C55" t="s">
        <v>156</v>
      </c>
      <c r="D55">
        <v>3</v>
      </c>
      <c r="E55">
        <v>883</v>
      </c>
      <c r="F55" t="s">
        <v>94</v>
      </c>
      <c r="G55" t="s">
        <v>1809</v>
      </c>
      <c r="H55" t="s">
        <v>2091</v>
      </c>
      <c r="I55" t="s">
        <v>2096</v>
      </c>
      <c r="J55" t="s">
        <v>1788</v>
      </c>
      <c r="K55" t="s">
        <v>8994</v>
      </c>
      <c r="L55" t="s">
        <v>94</v>
      </c>
      <c r="M55" t="s">
        <v>3584</v>
      </c>
      <c r="N55" t="s">
        <v>3795</v>
      </c>
      <c r="O55" t="s">
        <v>3796</v>
      </c>
      <c r="P55" t="s">
        <v>2022</v>
      </c>
      <c r="Q55" t="s">
        <v>1836</v>
      </c>
      <c r="R55" t="s">
        <v>94</v>
      </c>
      <c r="S55" t="s">
        <v>74</v>
      </c>
      <c r="T55" t="s">
        <v>2075</v>
      </c>
      <c r="U55" t="s">
        <v>74</v>
      </c>
      <c r="V55" t="s">
        <v>1836</v>
      </c>
      <c r="W55" t="s">
        <v>1836</v>
      </c>
      <c r="X55" t="s">
        <v>1839</v>
      </c>
      <c r="Y55" t="s">
        <v>3923</v>
      </c>
      <c r="Z55" t="s">
        <v>3924</v>
      </c>
      <c r="AA55" t="s">
        <v>3925</v>
      </c>
      <c r="AB55">
        <v>1</v>
      </c>
    </row>
    <row r="56" spans="1:28" x14ac:dyDescent="0.25">
      <c r="A56" t="s">
        <v>9284</v>
      </c>
      <c r="B56" t="s">
        <v>9285</v>
      </c>
      <c r="C56" t="s">
        <v>156</v>
      </c>
      <c r="D56">
        <v>3</v>
      </c>
      <c r="E56">
        <v>884</v>
      </c>
      <c r="F56" t="s">
        <v>94</v>
      </c>
      <c r="G56" t="s">
        <v>1809</v>
      </c>
      <c r="H56" t="s">
        <v>2091</v>
      </c>
      <c r="I56" t="s">
        <v>2096</v>
      </c>
      <c r="J56" t="s">
        <v>1788</v>
      </c>
      <c r="K56" t="s">
        <v>8994</v>
      </c>
      <c r="L56" t="s">
        <v>94</v>
      </c>
      <c r="M56" t="s">
        <v>3584</v>
      </c>
      <c r="N56" t="s">
        <v>3795</v>
      </c>
      <c r="O56" t="s">
        <v>3796</v>
      </c>
      <c r="P56" t="s">
        <v>2022</v>
      </c>
      <c r="Q56" t="s">
        <v>1836</v>
      </c>
      <c r="R56" t="s">
        <v>94</v>
      </c>
      <c r="S56" t="s">
        <v>74</v>
      </c>
      <c r="T56" t="s">
        <v>2075</v>
      </c>
      <c r="U56" t="s">
        <v>74</v>
      </c>
      <c r="V56" t="s">
        <v>1836</v>
      </c>
      <c r="W56" t="s">
        <v>1836</v>
      </c>
      <c r="X56" t="s">
        <v>1839</v>
      </c>
      <c r="Y56" t="s">
        <v>3926</v>
      </c>
      <c r="Z56" t="s">
        <v>3927</v>
      </c>
      <c r="AA56" t="s">
        <v>3928</v>
      </c>
      <c r="AB56">
        <v>1</v>
      </c>
    </row>
    <row r="57" spans="1:28" x14ac:dyDescent="0.25">
      <c r="A57" t="s">
        <v>9284</v>
      </c>
      <c r="B57" t="s">
        <v>9285</v>
      </c>
      <c r="C57" t="s">
        <v>156</v>
      </c>
      <c r="D57">
        <v>3</v>
      </c>
      <c r="E57">
        <v>885</v>
      </c>
      <c r="F57" t="s">
        <v>94</v>
      </c>
      <c r="G57" t="s">
        <v>1809</v>
      </c>
      <c r="H57" t="s">
        <v>2091</v>
      </c>
      <c r="I57" t="s">
        <v>2096</v>
      </c>
      <c r="J57" t="s">
        <v>1788</v>
      </c>
      <c r="K57" t="s">
        <v>8994</v>
      </c>
      <c r="L57" t="s">
        <v>94</v>
      </c>
      <c r="M57" t="s">
        <v>3584</v>
      </c>
      <c r="N57" t="s">
        <v>3795</v>
      </c>
      <c r="O57" t="s">
        <v>3796</v>
      </c>
      <c r="P57" t="s">
        <v>2022</v>
      </c>
      <c r="Q57" t="s">
        <v>1836</v>
      </c>
      <c r="R57" t="s">
        <v>94</v>
      </c>
      <c r="S57" t="s">
        <v>74</v>
      </c>
      <c r="T57" t="s">
        <v>2075</v>
      </c>
      <c r="U57" t="s">
        <v>74</v>
      </c>
      <c r="V57" t="s">
        <v>1836</v>
      </c>
      <c r="W57" t="s">
        <v>1836</v>
      </c>
      <c r="X57" t="s">
        <v>1839</v>
      </c>
      <c r="Y57" t="s">
        <v>3929</v>
      </c>
      <c r="Z57" t="s">
        <v>3930</v>
      </c>
      <c r="AA57" t="s">
        <v>3931</v>
      </c>
      <c r="AB57">
        <v>1</v>
      </c>
    </row>
    <row r="58" spans="1:28" x14ac:dyDescent="0.25">
      <c r="A58" t="s">
        <v>9284</v>
      </c>
      <c r="B58" t="s">
        <v>9285</v>
      </c>
      <c r="C58" t="s">
        <v>156</v>
      </c>
      <c r="D58">
        <v>3</v>
      </c>
      <c r="E58">
        <v>885</v>
      </c>
      <c r="F58" t="s">
        <v>94</v>
      </c>
      <c r="G58" t="s">
        <v>1809</v>
      </c>
      <c r="H58" t="s">
        <v>2091</v>
      </c>
      <c r="I58" t="s">
        <v>2096</v>
      </c>
      <c r="J58" t="s">
        <v>1788</v>
      </c>
      <c r="K58" t="s">
        <v>8994</v>
      </c>
      <c r="L58" t="s">
        <v>94</v>
      </c>
      <c r="M58" t="s">
        <v>3584</v>
      </c>
      <c r="N58" t="s">
        <v>3795</v>
      </c>
      <c r="O58" t="s">
        <v>3796</v>
      </c>
      <c r="P58" t="s">
        <v>2022</v>
      </c>
      <c r="Q58" t="s">
        <v>1836</v>
      </c>
      <c r="R58" t="s">
        <v>94</v>
      </c>
      <c r="S58" t="s">
        <v>74</v>
      </c>
      <c r="T58" t="s">
        <v>2075</v>
      </c>
      <c r="U58" t="s">
        <v>74</v>
      </c>
      <c r="V58" t="s">
        <v>1836</v>
      </c>
      <c r="W58" t="s">
        <v>1836</v>
      </c>
      <c r="X58" t="s">
        <v>1839</v>
      </c>
      <c r="Y58" t="s">
        <v>3932</v>
      </c>
      <c r="Z58" t="s">
        <v>3933</v>
      </c>
      <c r="AA58" t="s">
        <v>3934</v>
      </c>
      <c r="AB58">
        <v>1</v>
      </c>
    </row>
    <row r="59" spans="1:28" x14ac:dyDescent="0.25">
      <c r="A59" t="s">
        <v>9284</v>
      </c>
      <c r="B59" t="s">
        <v>9285</v>
      </c>
      <c r="C59" t="s">
        <v>156</v>
      </c>
      <c r="D59">
        <v>3</v>
      </c>
      <c r="E59">
        <v>903</v>
      </c>
      <c r="F59" t="s">
        <v>94</v>
      </c>
      <c r="G59" t="s">
        <v>1809</v>
      </c>
      <c r="H59" t="s">
        <v>2091</v>
      </c>
      <c r="I59" t="s">
        <v>2096</v>
      </c>
      <c r="J59" t="s">
        <v>1788</v>
      </c>
      <c r="K59" t="s">
        <v>8994</v>
      </c>
      <c r="L59" t="s">
        <v>94</v>
      </c>
      <c r="M59" t="s">
        <v>3584</v>
      </c>
      <c r="N59" t="s">
        <v>3795</v>
      </c>
      <c r="O59" t="s">
        <v>3796</v>
      </c>
      <c r="P59" t="s">
        <v>2022</v>
      </c>
      <c r="Q59" t="s">
        <v>1836</v>
      </c>
      <c r="R59" t="s">
        <v>94</v>
      </c>
      <c r="S59" t="s">
        <v>74</v>
      </c>
      <c r="T59" t="s">
        <v>2075</v>
      </c>
      <c r="U59" t="s">
        <v>74</v>
      </c>
      <c r="V59" t="s">
        <v>1836</v>
      </c>
      <c r="W59" t="s">
        <v>1836</v>
      </c>
      <c r="X59" t="s">
        <v>1839</v>
      </c>
      <c r="Y59" t="s">
        <v>8995</v>
      </c>
      <c r="Z59" t="s">
        <v>8996</v>
      </c>
      <c r="AA59" t="s">
        <v>8997</v>
      </c>
      <c r="AB59">
        <v>1</v>
      </c>
    </row>
    <row r="60" spans="1:28" x14ac:dyDescent="0.25">
      <c r="A60" t="s">
        <v>9284</v>
      </c>
      <c r="B60" t="s">
        <v>9285</v>
      </c>
      <c r="C60" t="s">
        <v>156</v>
      </c>
      <c r="D60">
        <v>3</v>
      </c>
      <c r="E60">
        <v>904</v>
      </c>
      <c r="F60" t="s">
        <v>94</v>
      </c>
      <c r="G60" t="s">
        <v>1809</v>
      </c>
      <c r="H60" t="s">
        <v>2091</v>
      </c>
      <c r="I60" t="s">
        <v>2096</v>
      </c>
      <c r="J60" t="s">
        <v>1788</v>
      </c>
      <c r="K60" t="s">
        <v>8994</v>
      </c>
      <c r="L60" t="s">
        <v>94</v>
      </c>
      <c r="M60" t="s">
        <v>3584</v>
      </c>
      <c r="N60" t="s">
        <v>3795</v>
      </c>
      <c r="O60" t="s">
        <v>3796</v>
      </c>
      <c r="P60" t="s">
        <v>2022</v>
      </c>
      <c r="Q60" t="s">
        <v>1836</v>
      </c>
      <c r="R60" t="s">
        <v>94</v>
      </c>
      <c r="S60" t="s">
        <v>74</v>
      </c>
      <c r="T60" t="s">
        <v>2075</v>
      </c>
      <c r="U60" t="s">
        <v>74</v>
      </c>
      <c r="V60" t="s">
        <v>1836</v>
      </c>
      <c r="W60" t="s">
        <v>1836</v>
      </c>
      <c r="X60" t="s">
        <v>1839</v>
      </c>
      <c r="Y60" t="s">
        <v>8998</v>
      </c>
      <c r="Z60" t="s">
        <v>8999</v>
      </c>
      <c r="AA60" t="s">
        <v>9000</v>
      </c>
      <c r="AB60">
        <v>1</v>
      </c>
    </row>
    <row r="61" spans="1:28" x14ac:dyDescent="0.25">
      <c r="A61" t="s">
        <v>9284</v>
      </c>
      <c r="B61" t="s">
        <v>9285</v>
      </c>
      <c r="C61" t="s">
        <v>156</v>
      </c>
      <c r="D61">
        <v>3</v>
      </c>
      <c r="E61">
        <v>904</v>
      </c>
      <c r="F61" t="s">
        <v>94</v>
      </c>
      <c r="G61" t="s">
        <v>1809</v>
      </c>
      <c r="H61" t="s">
        <v>2091</v>
      </c>
      <c r="I61" t="s">
        <v>2096</v>
      </c>
      <c r="J61" t="s">
        <v>1788</v>
      </c>
      <c r="K61" t="s">
        <v>8994</v>
      </c>
      <c r="L61" t="s">
        <v>94</v>
      </c>
      <c r="M61" t="s">
        <v>3584</v>
      </c>
      <c r="N61" t="s">
        <v>3795</v>
      </c>
      <c r="O61" t="s">
        <v>3796</v>
      </c>
      <c r="P61" t="s">
        <v>2022</v>
      </c>
      <c r="Q61" t="s">
        <v>1836</v>
      </c>
      <c r="R61" t="s">
        <v>94</v>
      </c>
      <c r="S61" t="s">
        <v>74</v>
      </c>
      <c r="T61" t="s">
        <v>2075</v>
      </c>
      <c r="U61" t="s">
        <v>74</v>
      </c>
      <c r="V61" t="s">
        <v>1836</v>
      </c>
      <c r="W61" t="s">
        <v>1836</v>
      </c>
      <c r="X61" t="s">
        <v>1839</v>
      </c>
      <c r="Y61" t="s">
        <v>9001</v>
      </c>
      <c r="Z61" t="s">
        <v>9002</v>
      </c>
      <c r="AA61" t="s">
        <v>9003</v>
      </c>
      <c r="AB61">
        <v>1</v>
      </c>
    </row>
    <row r="62" spans="1:28" x14ac:dyDescent="0.25">
      <c r="A62" t="s">
        <v>9284</v>
      </c>
      <c r="B62" t="s">
        <v>9285</v>
      </c>
      <c r="C62" t="s">
        <v>156</v>
      </c>
      <c r="D62">
        <v>3</v>
      </c>
      <c r="E62">
        <v>907</v>
      </c>
      <c r="F62" t="s">
        <v>94</v>
      </c>
      <c r="G62" t="s">
        <v>1809</v>
      </c>
      <c r="H62" t="s">
        <v>2091</v>
      </c>
      <c r="I62" t="s">
        <v>2096</v>
      </c>
      <c r="J62" t="s">
        <v>1825</v>
      </c>
      <c r="K62" t="s">
        <v>8994</v>
      </c>
      <c r="L62" t="s">
        <v>94</v>
      </c>
      <c r="M62" t="s">
        <v>3584</v>
      </c>
      <c r="N62" t="s">
        <v>3795</v>
      </c>
      <c r="O62" t="s">
        <v>3796</v>
      </c>
      <c r="P62" t="s">
        <v>2022</v>
      </c>
      <c r="Q62" t="s">
        <v>1836</v>
      </c>
      <c r="R62" t="s">
        <v>94</v>
      </c>
      <c r="S62" t="s">
        <v>74</v>
      </c>
      <c r="T62" t="s">
        <v>2075</v>
      </c>
      <c r="U62" t="s">
        <v>74</v>
      </c>
      <c r="V62" t="s">
        <v>1836</v>
      </c>
      <c r="W62" t="s">
        <v>1836</v>
      </c>
      <c r="X62" t="s">
        <v>1839</v>
      </c>
      <c r="Y62" t="s">
        <v>9004</v>
      </c>
      <c r="Z62" t="s">
        <v>9005</v>
      </c>
      <c r="AA62" t="s">
        <v>9006</v>
      </c>
      <c r="AB62">
        <v>1</v>
      </c>
    </row>
    <row r="63" spans="1:28" x14ac:dyDescent="0.25">
      <c r="A63" t="s">
        <v>9284</v>
      </c>
      <c r="B63" t="s">
        <v>9285</v>
      </c>
      <c r="C63" t="s">
        <v>156</v>
      </c>
      <c r="D63">
        <v>3</v>
      </c>
      <c r="E63">
        <v>907</v>
      </c>
      <c r="F63" t="s">
        <v>94</v>
      </c>
      <c r="G63" t="s">
        <v>1809</v>
      </c>
      <c r="H63" t="s">
        <v>2091</v>
      </c>
      <c r="I63" t="s">
        <v>2096</v>
      </c>
      <c r="J63" t="s">
        <v>1825</v>
      </c>
      <c r="K63" t="s">
        <v>8994</v>
      </c>
      <c r="L63" t="s">
        <v>94</v>
      </c>
      <c r="M63" t="s">
        <v>3584</v>
      </c>
      <c r="N63" t="s">
        <v>3795</v>
      </c>
      <c r="O63" t="s">
        <v>3796</v>
      </c>
      <c r="P63" t="s">
        <v>2022</v>
      </c>
      <c r="Q63" t="s">
        <v>1836</v>
      </c>
      <c r="R63" t="s">
        <v>94</v>
      </c>
      <c r="S63" t="s">
        <v>74</v>
      </c>
      <c r="T63" t="s">
        <v>2075</v>
      </c>
      <c r="U63" t="s">
        <v>74</v>
      </c>
      <c r="V63" t="s">
        <v>1836</v>
      </c>
      <c r="W63" t="s">
        <v>1836</v>
      </c>
      <c r="X63" t="s">
        <v>1839</v>
      </c>
      <c r="Y63" t="s">
        <v>9007</v>
      </c>
      <c r="Z63" t="s">
        <v>9008</v>
      </c>
      <c r="AA63" t="s">
        <v>9009</v>
      </c>
      <c r="AB63">
        <v>1</v>
      </c>
    </row>
    <row r="64" spans="1:28" x14ac:dyDescent="0.25">
      <c r="A64" t="s">
        <v>9284</v>
      </c>
      <c r="B64" t="s">
        <v>9285</v>
      </c>
      <c r="C64" t="s">
        <v>156</v>
      </c>
      <c r="D64">
        <v>3</v>
      </c>
      <c r="E64">
        <v>910</v>
      </c>
      <c r="F64" t="s">
        <v>94</v>
      </c>
      <c r="G64" t="s">
        <v>1809</v>
      </c>
      <c r="H64" t="s">
        <v>2091</v>
      </c>
      <c r="I64" t="s">
        <v>2096</v>
      </c>
      <c r="J64" t="s">
        <v>1825</v>
      </c>
      <c r="K64" t="s">
        <v>8994</v>
      </c>
      <c r="L64" t="s">
        <v>94</v>
      </c>
      <c r="M64" t="s">
        <v>3584</v>
      </c>
      <c r="N64" t="s">
        <v>3795</v>
      </c>
      <c r="O64" t="s">
        <v>3796</v>
      </c>
      <c r="P64" t="s">
        <v>2022</v>
      </c>
      <c r="Q64" t="s">
        <v>1836</v>
      </c>
      <c r="R64" t="s">
        <v>94</v>
      </c>
      <c r="S64" t="s">
        <v>74</v>
      </c>
      <c r="T64" t="s">
        <v>2075</v>
      </c>
      <c r="U64" t="s">
        <v>74</v>
      </c>
      <c r="V64" t="s">
        <v>1836</v>
      </c>
      <c r="W64" t="s">
        <v>1836</v>
      </c>
      <c r="X64" t="s">
        <v>1839</v>
      </c>
      <c r="Y64" t="s">
        <v>9010</v>
      </c>
      <c r="Z64" t="s">
        <v>9011</v>
      </c>
      <c r="AA64" t="s">
        <v>9012</v>
      </c>
      <c r="AB64">
        <v>1</v>
      </c>
    </row>
    <row r="65" spans="1:28" x14ac:dyDescent="0.25">
      <c r="A65" t="s">
        <v>9284</v>
      </c>
      <c r="B65" t="s">
        <v>9285</v>
      </c>
      <c r="C65" t="s">
        <v>156</v>
      </c>
      <c r="D65">
        <v>3</v>
      </c>
      <c r="E65">
        <v>910</v>
      </c>
      <c r="F65" t="s">
        <v>94</v>
      </c>
      <c r="G65" t="s">
        <v>1809</v>
      </c>
      <c r="H65" t="s">
        <v>2091</v>
      </c>
      <c r="I65" t="s">
        <v>2096</v>
      </c>
      <c r="J65" t="s">
        <v>1825</v>
      </c>
      <c r="K65" t="s">
        <v>8994</v>
      </c>
      <c r="L65" t="s">
        <v>94</v>
      </c>
      <c r="M65" t="s">
        <v>3584</v>
      </c>
      <c r="N65" t="s">
        <v>3795</v>
      </c>
      <c r="O65" t="s">
        <v>3796</v>
      </c>
      <c r="P65" t="s">
        <v>2022</v>
      </c>
      <c r="Q65" t="s">
        <v>1836</v>
      </c>
      <c r="R65" t="s">
        <v>94</v>
      </c>
      <c r="S65" t="s">
        <v>74</v>
      </c>
      <c r="T65" t="s">
        <v>2075</v>
      </c>
      <c r="U65" t="s">
        <v>74</v>
      </c>
      <c r="V65" t="s">
        <v>1836</v>
      </c>
      <c r="W65" t="s">
        <v>1836</v>
      </c>
      <c r="X65" t="s">
        <v>1839</v>
      </c>
      <c r="Y65" t="s">
        <v>9013</v>
      </c>
      <c r="Z65" t="s">
        <v>9014</v>
      </c>
      <c r="AA65" t="s">
        <v>9015</v>
      </c>
      <c r="AB65">
        <v>1</v>
      </c>
    </row>
    <row r="66" spans="1:28" x14ac:dyDescent="0.25">
      <c r="A66" t="s">
        <v>9284</v>
      </c>
      <c r="B66" t="s">
        <v>9285</v>
      </c>
      <c r="C66" t="s">
        <v>156</v>
      </c>
      <c r="D66">
        <v>1</v>
      </c>
      <c r="E66">
        <v>114</v>
      </c>
      <c r="F66" t="s">
        <v>2036</v>
      </c>
      <c r="G66" t="s">
        <v>1809</v>
      </c>
      <c r="H66" t="s">
        <v>2091</v>
      </c>
      <c r="I66" t="s">
        <v>2096</v>
      </c>
      <c r="J66" t="s">
        <v>1797</v>
      </c>
      <c r="K66" t="s">
        <v>2934</v>
      </c>
      <c r="L66" t="s">
        <v>1794</v>
      </c>
      <c r="M66" t="s">
        <v>2858</v>
      </c>
      <c r="N66" t="s">
        <v>2859</v>
      </c>
      <c r="O66" t="s">
        <v>2860</v>
      </c>
      <c r="P66" t="s">
        <v>2022</v>
      </c>
      <c r="Q66" t="s">
        <v>1791</v>
      </c>
      <c r="R66" t="s">
        <v>1952</v>
      </c>
      <c r="S66" t="s">
        <v>1792</v>
      </c>
      <c r="T66" t="s">
        <v>2023</v>
      </c>
      <c r="U66" t="s">
        <v>2046</v>
      </c>
      <c r="V66" t="s">
        <v>2879</v>
      </c>
      <c r="W66" t="s">
        <v>2874</v>
      </c>
      <c r="X66" t="s">
        <v>1793</v>
      </c>
      <c r="Y66" t="s">
        <v>5142</v>
      </c>
      <c r="Z66" t="s">
        <v>5143</v>
      </c>
      <c r="AA66" t="s">
        <v>5144</v>
      </c>
      <c r="AB66">
        <v>1</v>
      </c>
    </row>
    <row r="67" spans="1:28" x14ac:dyDescent="0.25">
      <c r="A67" t="s">
        <v>9284</v>
      </c>
      <c r="B67" t="s">
        <v>9285</v>
      </c>
      <c r="C67" t="s">
        <v>156</v>
      </c>
      <c r="D67">
        <v>1</v>
      </c>
      <c r="E67">
        <v>13</v>
      </c>
      <c r="F67" t="s">
        <v>2033</v>
      </c>
      <c r="G67" t="s">
        <v>1845</v>
      </c>
      <c r="H67" t="s">
        <v>2091</v>
      </c>
      <c r="I67" t="s">
        <v>2096</v>
      </c>
      <c r="J67" t="s">
        <v>1825</v>
      </c>
      <c r="K67" t="s">
        <v>2866</v>
      </c>
      <c r="L67" t="s">
        <v>1796</v>
      </c>
      <c r="M67" t="s">
        <v>2858</v>
      </c>
      <c r="N67" t="s">
        <v>2859</v>
      </c>
      <c r="O67" t="s">
        <v>2860</v>
      </c>
      <c r="P67" t="s">
        <v>2022</v>
      </c>
      <c r="Q67" t="s">
        <v>1791</v>
      </c>
      <c r="R67" t="s">
        <v>1952</v>
      </c>
      <c r="S67" t="s">
        <v>1792</v>
      </c>
      <c r="T67" t="s">
        <v>2023</v>
      </c>
      <c r="U67" t="s">
        <v>2046</v>
      </c>
      <c r="V67" t="s">
        <v>2879</v>
      </c>
      <c r="W67" t="s">
        <v>2864</v>
      </c>
      <c r="X67" t="s">
        <v>1793</v>
      </c>
      <c r="Y67" t="s">
        <v>8821</v>
      </c>
      <c r="Z67" t="s">
        <v>8822</v>
      </c>
      <c r="AA67" t="s">
        <v>8823</v>
      </c>
      <c r="AB67">
        <v>1</v>
      </c>
    </row>
    <row r="68" spans="1:28" x14ac:dyDescent="0.25">
      <c r="A68" t="s">
        <v>9284</v>
      </c>
      <c r="B68" t="s">
        <v>9285</v>
      </c>
      <c r="C68" t="s">
        <v>156</v>
      </c>
      <c r="D68">
        <v>1</v>
      </c>
      <c r="E68">
        <v>18</v>
      </c>
      <c r="F68" t="s">
        <v>2025</v>
      </c>
      <c r="G68" t="s">
        <v>1845</v>
      </c>
      <c r="H68" t="s">
        <v>2091</v>
      </c>
      <c r="I68" t="s">
        <v>2096</v>
      </c>
      <c r="J68" t="s">
        <v>1795</v>
      </c>
      <c r="K68" t="s">
        <v>2866</v>
      </c>
      <c r="L68" t="s">
        <v>1796</v>
      </c>
      <c r="M68" t="s">
        <v>2858</v>
      </c>
      <c r="N68" t="s">
        <v>2859</v>
      </c>
      <c r="O68" t="s">
        <v>2860</v>
      </c>
      <c r="P68" t="s">
        <v>2022</v>
      </c>
      <c r="Q68" t="s">
        <v>1791</v>
      </c>
      <c r="R68" t="s">
        <v>1952</v>
      </c>
      <c r="S68" t="s">
        <v>1792</v>
      </c>
      <c r="T68" t="s">
        <v>2023</v>
      </c>
      <c r="U68" t="s">
        <v>2090</v>
      </c>
      <c r="V68" t="s">
        <v>2878</v>
      </c>
      <c r="W68" t="s">
        <v>2874</v>
      </c>
      <c r="X68" t="s">
        <v>1793</v>
      </c>
      <c r="Y68" t="s">
        <v>8824</v>
      </c>
      <c r="Z68" t="s">
        <v>8825</v>
      </c>
      <c r="AA68" t="s">
        <v>8826</v>
      </c>
      <c r="AB68">
        <v>1</v>
      </c>
    </row>
    <row r="69" spans="1:28" x14ac:dyDescent="0.25">
      <c r="A69" t="s">
        <v>9284</v>
      </c>
      <c r="B69" t="s">
        <v>9285</v>
      </c>
      <c r="C69" t="s">
        <v>156</v>
      </c>
      <c r="D69">
        <v>1</v>
      </c>
      <c r="E69">
        <v>18</v>
      </c>
      <c r="F69" t="s">
        <v>2036</v>
      </c>
      <c r="G69" t="s">
        <v>1845</v>
      </c>
      <c r="H69" t="s">
        <v>2091</v>
      </c>
      <c r="I69" t="s">
        <v>2096</v>
      </c>
      <c r="J69" t="s">
        <v>1825</v>
      </c>
      <c r="K69" t="s">
        <v>2866</v>
      </c>
      <c r="L69" t="s">
        <v>1796</v>
      </c>
      <c r="M69" t="s">
        <v>2858</v>
      </c>
      <c r="N69" t="s">
        <v>2859</v>
      </c>
      <c r="O69" t="s">
        <v>2860</v>
      </c>
      <c r="P69" t="s">
        <v>2022</v>
      </c>
      <c r="Q69" t="s">
        <v>1791</v>
      </c>
      <c r="R69" t="s">
        <v>1952</v>
      </c>
      <c r="S69" t="s">
        <v>1792</v>
      </c>
      <c r="T69" t="s">
        <v>2023</v>
      </c>
      <c r="U69" t="s">
        <v>2090</v>
      </c>
      <c r="V69" t="s">
        <v>2878</v>
      </c>
      <c r="W69" t="s">
        <v>2864</v>
      </c>
      <c r="X69" t="s">
        <v>1793</v>
      </c>
      <c r="Y69" t="s">
        <v>5845</v>
      </c>
      <c r="Z69" t="s">
        <v>5846</v>
      </c>
      <c r="AA69" t="s">
        <v>5847</v>
      </c>
      <c r="AB69">
        <v>1</v>
      </c>
    </row>
    <row r="70" spans="1:28" x14ac:dyDescent="0.25">
      <c r="A70" t="s">
        <v>9284</v>
      </c>
      <c r="B70" t="s">
        <v>9285</v>
      </c>
      <c r="C70" t="s">
        <v>156</v>
      </c>
      <c r="D70">
        <v>1</v>
      </c>
      <c r="E70">
        <v>24</v>
      </c>
      <c r="F70" t="s">
        <v>2077</v>
      </c>
      <c r="G70" t="s">
        <v>1845</v>
      </c>
      <c r="H70" t="s">
        <v>2091</v>
      </c>
      <c r="I70" t="s">
        <v>2096</v>
      </c>
      <c r="J70" t="s">
        <v>1795</v>
      </c>
      <c r="K70" t="s">
        <v>2866</v>
      </c>
      <c r="L70" t="s">
        <v>1796</v>
      </c>
      <c r="M70" t="s">
        <v>2858</v>
      </c>
      <c r="N70" t="s">
        <v>2859</v>
      </c>
      <c r="O70" t="s">
        <v>2860</v>
      </c>
      <c r="P70" t="s">
        <v>2022</v>
      </c>
      <c r="Q70" t="s">
        <v>1791</v>
      </c>
      <c r="R70" t="s">
        <v>1952</v>
      </c>
      <c r="S70" t="s">
        <v>1792</v>
      </c>
      <c r="T70" t="s">
        <v>2023</v>
      </c>
      <c r="U70" t="s">
        <v>2090</v>
      </c>
      <c r="V70" t="s">
        <v>2878</v>
      </c>
      <c r="W70" t="s">
        <v>2874</v>
      </c>
      <c r="X70" t="s">
        <v>1793</v>
      </c>
      <c r="Y70" t="s">
        <v>5146</v>
      </c>
      <c r="Z70" t="s">
        <v>5147</v>
      </c>
      <c r="AA70" t="s">
        <v>5148</v>
      </c>
      <c r="AB70">
        <v>1</v>
      </c>
    </row>
    <row r="71" spans="1:28" x14ac:dyDescent="0.25">
      <c r="A71" t="s">
        <v>9284</v>
      </c>
      <c r="B71" t="s">
        <v>9285</v>
      </c>
      <c r="C71" t="s">
        <v>156</v>
      </c>
      <c r="D71">
        <v>1</v>
      </c>
      <c r="E71">
        <v>26</v>
      </c>
      <c r="F71" t="s">
        <v>2077</v>
      </c>
      <c r="G71" t="s">
        <v>1845</v>
      </c>
      <c r="H71" t="s">
        <v>2091</v>
      </c>
      <c r="I71" t="s">
        <v>2096</v>
      </c>
      <c r="J71" t="s">
        <v>1797</v>
      </c>
      <c r="K71" t="s">
        <v>2866</v>
      </c>
      <c r="L71" t="s">
        <v>1796</v>
      </c>
      <c r="M71" t="s">
        <v>2858</v>
      </c>
      <c r="N71" t="s">
        <v>2859</v>
      </c>
      <c r="O71" t="s">
        <v>2860</v>
      </c>
      <c r="P71" t="s">
        <v>2022</v>
      </c>
      <c r="Q71" t="s">
        <v>1791</v>
      </c>
      <c r="R71" t="s">
        <v>1952</v>
      </c>
      <c r="S71" t="s">
        <v>1792</v>
      </c>
      <c r="T71" t="s">
        <v>2023</v>
      </c>
      <c r="U71" t="s">
        <v>2090</v>
      </c>
      <c r="V71" t="s">
        <v>2878</v>
      </c>
      <c r="W71" t="s">
        <v>2864</v>
      </c>
      <c r="X71" t="s">
        <v>1793</v>
      </c>
      <c r="Y71" t="s">
        <v>3936</v>
      </c>
      <c r="Z71" t="s">
        <v>3937</v>
      </c>
      <c r="AA71" t="s">
        <v>3938</v>
      </c>
      <c r="AB71">
        <v>1</v>
      </c>
    </row>
    <row r="72" spans="1:28" x14ac:dyDescent="0.25">
      <c r="A72" t="s">
        <v>9284</v>
      </c>
      <c r="B72" t="s">
        <v>9285</v>
      </c>
      <c r="C72" t="s">
        <v>156</v>
      </c>
      <c r="D72">
        <v>1</v>
      </c>
      <c r="E72">
        <v>263</v>
      </c>
      <c r="F72" t="s">
        <v>2029</v>
      </c>
      <c r="G72" t="s">
        <v>1845</v>
      </c>
      <c r="H72" t="s">
        <v>2091</v>
      </c>
      <c r="I72" t="s">
        <v>2096</v>
      </c>
      <c r="J72" t="s">
        <v>1797</v>
      </c>
      <c r="K72" t="s">
        <v>2937</v>
      </c>
      <c r="L72" t="s">
        <v>1794</v>
      </c>
      <c r="M72" t="s">
        <v>2858</v>
      </c>
      <c r="N72" t="s">
        <v>2859</v>
      </c>
      <c r="O72" t="s">
        <v>2860</v>
      </c>
      <c r="P72" t="s">
        <v>2022</v>
      </c>
      <c r="Q72" t="s">
        <v>1791</v>
      </c>
      <c r="R72" t="s">
        <v>1952</v>
      </c>
      <c r="S72" t="s">
        <v>1792</v>
      </c>
      <c r="T72" t="s">
        <v>2023</v>
      </c>
      <c r="U72" t="s">
        <v>2045</v>
      </c>
      <c r="V72" t="s">
        <v>2877</v>
      </c>
      <c r="W72" t="s">
        <v>2864</v>
      </c>
      <c r="X72" t="s">
        <v>1793</v>
      </c>
      <c r="Y72" t="s">
        <v>3939</v>
      </c>
      <c r="Z72" t="s">
        <v>3940</v>
      </c>
      <c r="AA72" t="s">
        <v>3941</v>
      </c>
      <c r="AB72">
        <v>1</v>
      </c>
    </row>
    <row r="73" spans="1:28" x14ac:dyDescent="0.25">
      <c r="A73" t="s">
        <v>9284</v>
      </c>
      <c r="B73" t="s">
        <v>9285</v>
      </c>
      <c r="C73" t="s">
        <v>156</v>
      </c>
      <c r="D73">
        <v>1</v>
      </c>
      <c r="E73">
        <v>282</v>
      </c>
      <c r="F73" t="s">
        <v>2076</v>
      </c>
      <c r="G73" t="s">
        <v>1809</v>
      </c>
      <c r="H73" t="s">
        <v>2091</v>
      </c>
      <c r="I73" t="s">
        <v>2096</v>
      </c>
      <c r="J73" t="s">
        <v>1825</v>
      </c>
      <c r="K73" t="s">
        <v>2934</v>
      </c>
      <c r="L73" t="s">
        <v>1794</v>
      </c>
      <c r="M73" t="s">
        <v>2858</v>
      </c>
      <c r="N73" t="s">
        <v>2859</v>
      </c>
      <c r="O73" t="s">
        <v>2860</v>
      </c>
      <c r="P73" t="s">
        <v>2022</v>
      </c>
      <c r="Q73" t="s">
        <v>1791</v>
      </c>
      <c r="R73" t="s">
        <v>1952</v>
      </c>
      <c r="S73" t="s">
        <v>1792</v>
      </c>
      <c r="T73" t="s">
        <v>2023</v>
      </c>
      <c r="U73" t="s">
        <v>2046</v>
      </c>
      <c r="V73" t="s">
        <v>2879</v>
      </c>
      <c r="W73" t="s">
        <v>2864</v>
      </c>
      <c r="X73" t="s">
        <v>1793</v>
      </c>
      <c r="Y73" t="s">
        <v>5848</v>
      </c>
      <c r="Z73" t="s">
        <v>5849</v>
      </c>
      <c r="AA73" t="s">
        <v>5850</v>
      </c>
      <c r="AB73">
        <v>1</v>
      </c>
    </row>
    <row r="74" spans="1:28" x14ac:dyDescent="0.25">
      <c r="A74" t="s">
        <v>9284</v>
      </c>
      <c r="B74" t="s">
        <v>9285</v>
      </c>
      <c r="C74" t="s">
        <v>156</v>
      </c>
      <c r="D74">
        <v>1</v>
      </c>
      <c r="E74">
        <v>29</v>
      </c>
      <c r="F74" t="s">
        <v>2021</v>
      </c>
      <c r="G74" t="s">
        <v>1845</v>
      </c>
      <c r="H74" t="s">
        <v>2091</v>
      </c>
      <c r="I74" t="s">
        <v>2096</v>
      </c>
      <c r="J74" t="s">
        <v>1788</v>
      </c>
      <c r="K74" t="s">
        <v>2866</v>
      </c>
      <c r="L74" t="s">
        <v>1796</v>
      </c>
      <c r="M74" t="s">
        <v>2858</v>
      </c>
      <c r="N74" t="s">
        <v>2859</v>
      </c>
      <c r="O74" t="s">
        <v>2860</v>
      </c>
      <c r="P74" t="s">
        <v>2022</v>
      </c>
      <c r="Q74" t="s">
        <v>1791</v>
      </c>
      <c r="R74" t="s">
        <v>1952</v>
      </c>
      <c r="S74" t="s">
        <v>1792</v>
      </c>
      <c r="T74" t="s">
        <v>2023</v>
      </c>
      <c r="U74" t="s">
        <v>2045</v>
      </c>
      <c r="V74" t="s">
        <v>2877</v>
      </c>
      <c r="W74" t="s">
        <v>2947</v>
      </c>
      <c r="X74" t="s">
        <v>1793</v>
      </c>
      <c r="Y74" t="s">
        <v>5149</v>
      </c>
      <c r="Z74" t="s">
        <v>5150</v>
      </c>
      <c r="AA74" t="s">
        <v>5151</v>
      </c>
      <c r="AB74">
        <v>1</v>
      </c>
    </row>
    <row r="75" spans="1:28" x14ac:dyDescent="0.25">
      <c r="A75" t="s">
        <v>9284</v>
      </c>
      <c r="B75" t="s">
        <v>9285</v>
      </c>
      <c r="C75" t="s">
        <v>156</v>
      </c>
      <c r="D75">
        <v>1</v>
      </c>
      <c r="E75">
        <v>31</v>
      </c>
      <c r="F75" t="s">
        <v>2025</v>
      </c>
      <c r="G75" t="s">
        <v>1845</v>
      </c>
      <c r="H75" t="s">
        <v>2091</v>
      </c>
      <c r="I75" t="s">
        <v>2096</v>
      </c>
      <c r="J75" t="s">
        <v>1797</v>
      </c>
      <c r="K75" t="s">
        <v>2866</v>
      </c>
      <c r="L75" t="s">
        <v>1796</v>
      </c>
      <c r="M75" t="s">
        <v>2858</v>
      </c>
      <c r="N75" t="s">
        <v>2859</v>
      </c>
      <c r="O75" t="s">
        <v>2860</v>
      </c>
      <c r="P75" t="s">
        <v>2022</v>
      </c>
      <c r="Q75" t="s">
        <v>1791</v>
      </c>
      <c r="R75" t="s">
        <v>1952</v>
      </c>
      <c r="S75" t="s">
        <v>1792</v>
      </c>
      <c r="T75" t="s">
        <v>2023</v>
      </c>
      <c r="U75" t="s">
        <v>2045</v>
      </c>
      <c r="V75" t="s">
        <v>2877</v>
      </c>
      <c r="W75" t="s">
        <v>2947</v>
      </c>
      <c r="X75" t="s">
        <v>1793</v>
      </c>
      <c r="Y75" t="s">
        <v>3942</v>
      </c>
      <c r="Z75" t="s">
        <v>3943</v>
      </c>
      <c r="AA75" t="s">
        <v>3944</v>
      </c>
      <c r="AB75">
        <v>1</v>
      </c>
    </row>
    <row r="76" spans="1:28" x14ac:dyDescent="0.25">
      <c r="A76" t="s">
        <v>9284</v>
      </c>
      <c r="B76" t="s">
        <v>9285</v>
      </c>
      <c r="C76" t="s">
        <v>156</v>
      </c>
      <c r="D76">
        <v>1</v>
      </c>
      <c r="E76">
        <v>31</v>
      </c>
      <c r="F76" t="s">
        <v>2036</v>
      </c>
      <c r="G76" t="s">
        <v>1845</v>
      </c>
      <c r="H76" t="s">
        <v>2091</v>
      </c>
      <c r="I76" t="s">
        <v>2096</v>
      </c>
      <c r="J76" t="s">
        <v>1797</v>
      </c>
      <c r="K76" t="s">
        <v>2866</v>
      </c>
      <c r="L76" t="s">
        <v>1796</v>
      </c>
      <c r="M76" t="s">
        <v>2858</v>
      </c>
      <c r="N76" t="s">
        <v>2859</v>
      </c>
      <c r="O76" t="s">
        <v>2860</v>
      </c>
      <c r="P76" t="s">
        <v>2022</v>
      </c>
      <c r="Q76" t="s">
        <v>1791</v>
      </c>
      <c r="R76" t="s">
        <v>1952</v>
      </c>
      <c r="S76" t="s">
        <v>1792</v>
      </c>
      <c r="T76" t="s">
        <v>2023</v>
      </c>
      <c r="U76" t="s">
        <v>2045</v>
      </c>
      <c r="V76" t="s">
        <v>2877</v>
      </c>
      <c r="W76" t="s">
        <v>2864</v>
      </c>
      <c r="X76" t="s">
        <v>1793</v>
      </c>
      <c r="Y76" t="s">
        <v>2880</v>
      </c>
      <c r="Z76" t="s">
        <v>2881</v>
      </c>
      <c r="AA76" t="s">
        <v>2882</v>
      </c>
      <c r="AB76">
        <v>1</v>
      </c>
    </row>
    <row r="77" spans="1:28" x14ac:dyDescent="0.25">
      <c r="A77" t="s">
        <v>9284</v>
      </c>
      <c r="B77" t="s">
        <v>9285</v>
      </c>
      <c r="C77" t="s">
        <v>156</v>
      </c>
      <c r="D77">
        <v>1</v>
      </c>
      <c r="E77">
        <v>367</v>
      </c>
      <c r="F77" t="s">
        <v>2042</v>
      </c>
      <c r="G77" t="s">
        <v>1844</v>
      </c>
      <c r="H77" t="s">
        <v>2091</v>
      </c>
      <c r="I77" t="s">
        <v>2096</v>
      </c>
      <c r="J77" t="s">
        <v>1797</v>
      </c>
      <c r="K77" t="s">
        <v>3986</v>
      </c>
      <c r="L77" t="s">
        <v>1796</v>
      </c>
      <c r="M77" t="s">
        <v>2858</v>
      </c>
      <c r="N77" t="s">
        <v>2859</v>
      </c>
      <c r="O77" t="s">
        <v>2860</v>
      </c>
      <c r="P77" t="s">
        <v>2022</v>
      </c>
      <c r="Q77" t="s">
        <v>1791</v>
      </c>
      <c r="R77" t="s">
        <v>1952</v>
      </c>
      <c r="S77" t="s">
        <v>1792</v>
      </c>
      <c r="T77" t="s">
        <v>2023</v>
      </c>
      <c r="U77" t="s">
        <v>2045</v>
      </c>
      <c r="V77" t="s">
        <v>2877</v>
      </c>
      <c r="W77" t="s">
        <v>2947</v>
      </c>
      <c r="X77" t="s">
        <v>1793</v>
      </c>
      <c r="Y77" t="s">
        <v>2884</v>
      </c>
      <c r="Z77" t="s">
        <v>2885</v>
      </c>
      <c r="AA77" t="s">
        <v>2886</v>
      </c>
      <c r="AB77">
        <v>1</v>
      </c>
    </row>
    <row r="78" spans="1:28" x14ac:dyDescent="0.25">
      <c r="A78" t="s">
        <v>9284</v>
      </c>
      <c r="B78" t="s">
        <v>9285</v>
      </c>
      <c r="C78" t="s">
        <v>156</v>
      </c>
      <c r="D78">
        <v>1</v>
      </c>
      <c r="E78">
        <v>372</v>
      </c>
      <c r="F78" t="s">
        <v>2077</v>
      </c>
      <c r="G78" t="s">
        <v>1844</v>
      </c>
      <c r="H78" t="s">
        <v>2091</v>
      </c>
      <c r="I78" t="s">
        <v>2096</v>
      </c>
      <c r="J78" t="s">
        <v>1795</v>
      </c>
      <c r="K78" t="s">
        <v>5185</v>
      </c>
      <c r="L78" t="s">
        <v>1794</v>
      </c>
      <c r="M78" t="s">
        <v>2858</v>
      </c>
      <c r="N78" t="s">
        <v>2859</v>
      </c>
      <c r="O78" t="s">
        <v>2860</v>
      </c>
      <c r="P78" t="s">
        <v>2022</v>
      </c>
      <c r="Q78" t="s">
        <v>1791</v>
      </c>
      <c r="R78" t="s">
        <v>1952</v>
      </c>
      <c r="S78" t="s">
        <v>1792</v>
      </c>
      <c r="T78" t="s">
        <v>2023</v>
      </c>
      <c r="U78" t="s">
        <v>2046</v>
      </c>
      <c r="V78" t="s">
        <v>2879</v>
      </c>
      <c r="W78" t="s">
        <v>2874</v>
      </c>
      <c r="X78" t="s">
        <v>1793</v>
      </c>
      <c r="Y78" t="s">
        <v>5851</v>
      </c>
      <c r="Z78" t="s">
        <v>5852</v>
      </c>
      <c r="AA78" t="s">
        <v>5853</v>
      </c>
      <c r="AB78">
        <v>1</v>
      </c>
    </row>
    <row r="79" spans="1:28" x14ac:dyDescent="0.25">
      <c r="A79" t="s">
        <v>9284</v>
      </c>
      <c r="B79" t="s">
        <v>9285</v>
      </c>
      <c r="C79" t="s">
        <v>156</v>
      </c>
      <c r="D79">
        <v>1</v>
      </c>
      <c r="E79">
        <v>372</v>
      </c>
      <c r="F79" t="s">
        <v>2033</v>
      </c>
      <c r="G79" t="s">
        <v>1844</v>
      </c>
      <c r="H79" t="s">
        <v>2091</v>
      </c>
      <c r="I79" t="s">
        <v>2096</v>
      </c>
      <c r="J79" t="s">
        <v>1825</v>
      </c>
      <c r="K79" t="s">
        <v>2937</v>
      </c>
      <c r="L79" t="s">
        <v>1794</v>
      </c>
      <c r="M79" t="s">
        <v>2858</v>
      </c>
      <c r="N79" t="s">
        <v>2859</v>
      </c>
      <c r="O79" t="s">
        <v>2860</v>
      </c>
      <c r="P79" t="s">
        <v>2022</v>
      </c>
      <c r="Q79" t="s">
        <v>1791</v>
      </c>
      <c r="R79" t="s">
        <v>1952</v>
      </c>
      <c r="S79" t="s">
        <v>1792</v>
      </c>
      <c r="T79" t="s">
        <v>2023</v>
      </c>
      <c r="U79" t="s">
        <v>2045</v>
      </c>
      <c r="V79" t="s">
        <v>2877</v>
      </c>
      <c r="W79" t="s">
        <v>2874</v>
      </c>
      <c r="X79" t="s">
        <v>1793</v>
      </c>
      <c r="Y79" t="s">
        <v>2097</v>
      </c>
      <c r="Z79" t="s">
        <v>2098</v>
      </c>
      <c r="AA79" t="s">
        <v>2887</v>
      </c>
      <c r="AB79">
        <v>1</v>
      </c>
    </row>
    <row r="80" spans="1:28" x14ac:dyDescent="0.25">
      <c r="A80" t="s">
        <v>9284</v>
      </c>
      <c r="B80" t="s">
        <v>9285</v>
      </c>
      <c r="C80" t="s">
        <v>156</v>
      </c>
      <c r="D80">
        <v>1</v>
      </c>
      <c r="E80">
        <v>378</v>
      </c>
      <c r="F80" t="s">
        <v>2031</v>
      </c>
      <c r="G80" t="s">
        <v>1844</v>
      </c>
      <c r="H80" t="s">
        <v>2091</v>
      </c>
      <c r="I80" t="s">
        <v>2096</v>
      </c>
      <c r="J80" t="s">
        <v>1795</v>
      </c>
      <c r="K80" t="s">
        <v>2039</v>
      </c>
      <c r="L80" t="s">
        <v>1794</v>
      </c>
      <c r="M80" t="s">
        <v>2858</v>
      </c>
      <c r="N80" t="s">
        <v>2859</v>
      </c>
      <c r="O80" t="s">
        <v>2860</v>
      </c>
      <c r="P80" t="s">
        <v>2022</v>
      </c>
      <c r="Q80" t="s">
        <v>1791</v>
      </c>
      <c r="R80" t="s">
        <v>1952</v>
      </c>
      <c r="S80" t="s">
        <v>1792</v>
      </c>
      <c r="T80" t="s">
        <v>2023</v>
      </c>
      <c r="U80" t="s">
        <v>2045</v>
      </c>
      <c r="V80" t="s">
        <v>2877</v>
      </c>
      <c r="W80" t="s">
        <v>2874</v>
      </c>
      <c r="X80" t="s">
        <v>1793</v>
      </c>
      <c r="Y80" t="s">
        <v>5854</v>
      </c>
      <c r="Z80" t="s">
        <v>5855</v>
      </c>
      <c r="AA80" t="s">
        <v>5856</v>
      </c>
      <c r="AB80">
        <v>1</v>
      </c>
    </row>
    <row r="81" spans="1:28" x14ac:dyDescent="0.25">
      <c r="A81" t="s">
        <v>9284</v>
      </c>
      <c r="B81" t="s">
        <v>9285</v>
      </c>
      <c r="C81" t="s">
        <v>156</v>
      </c>
      <c r="D81">
        <v>1</v>
      </c>
      <c r="E81">
        <v>378</v>
      </c>
      <c r="F81" t="s">
        <v>2042</v>
      </c>
      <c r="G81" t="s">
        <v>1844</v>
      </c>
      <c r="H81" t="s">
        <v>2091</v>
      </c>
      <c r="I81" t="s">
        <v>2096</v>
      </c>
      <c r="J81" t="s">
        <v>1797</v>
      </c>
      <c r="K81" t="s">
        <v>2866</v>
      </c>
      <c r="L81" t="s">
        <v>1796</v>
      </c>
      <c r="M81" t="s">
        <v>2858</v>
      </c>
      <c r="N81" t="s">
        <v>2859</v>
      </c>
      <c r="O81" t="s">
        <v>2860</v>
      </c>
      <c r="P81" t="s">
        <v>2022</v>
      </c>
      <c r="Q81" t="s">
        <v>1791</v>
      </c>
      <c r="R81" t="s">
        <v>1952</v>
      </c>
      <c r="S81" t="s">
        <v>1792</v>
      </c>
      <c r="T81" t="s">
        <v>2023</v>
      </c>
      <c r="U81" t="s">
        <v>2090</v>
      </c>
      <c r="V81" t="s">
        <v>2878</v>
      </c>
      <c r="W81" t="s">
        <v>2864</v>
      </c>
      <c r="X81" t="s">
        <v>1793</v>
      </c>
      <c r="Y81" t="s">
        <v>3945</v>
      </c>
      <c r="Z81" t="s">
        <v>3946</v>
      </c>
      <c r="AA81" t="s">
        <v>3947</v>
      </c>
      <c r="AB81">
        <v>1</v>
      </c>
    </row>
    <row r="82" spans="1:28" x14ac:dyDescent="0.25">
      <c r="A82" t="s">
        <v>9284</v>
      </c>
      <c r="B82" t="s">
        <v>9285</v>
      </c>
      <c r="C82" t="s">
        <v>156</v>
      </c>
      <c r="D82">
        <v>1</v>
      </c>
      <c r="E82">
        <v>381</v>
      </c>
      <c r="F82" t="s">
        <v>2031</v>
      </c>
      <c r="G82" t="s">
        <v>1844</v>
      </c>
      <c r="H82" t="s">
        <v>2091</v>
      </c>
      <c r="I82" t="s">
        <v>2096</v>
      </c>
      <c r="J82" t="s">
        <v>1797</v>
      </c>
      <c r="K82" t="s">
        <v>2039</v>
      </c>
      <c r="L82" t="s">
        <v>1794</v>
      </c>
      <c r="M82" t="s">
        <v>2858</v>
      </c>
      <c r="N82" t="s">
        <v>2859</v>
      </c>
      <c r="O82" t="s">
        <v>2860</v>
      </c>
      <c r="P82" t="s">
        <v>2022</v>
      </c>
      <c r="Q82" t="s">
        <v>1791</v>
      </c>
      <c r="R82" t="s">
        <v>1952</v>
      </c>
      <c r="S82" t="s">
        <v>1792</v>
      </c>
      <c r="T82" t="s">
        <v>2023</v>
      </c>
      <c r="U82" t="s">
        <v>2045</v>
      </c>
      <c r="V82" t="s">
        <v>2877</v>
      </c>
      <c r="W82" t="s">
        <v>2947</v>
      </c>
      <c r="X82" t="s">
        <v>1793</v>
      </c>
      <c r="Y82" t="s">
        <v>2888</v>
      </c>
      <c r="Z82" t="s">
        <v>2889</v>
      </c>
      <c r="AA82" t="s">
        <v>2890</v>
      </c>
      <c r="AB82">
        <v>1</v>
      </c>
    </row>
    <row r="83" spans="1:28" x14ac:dyDescent="0.25">
      <c r="A83" t="s">
        <v>9284</v>
      </c>
      <c r="B83" t="s">
        <v>9285</v>
      </c>
      <c r="C83" t="s">
        <v>156</v>
      </c>
      <c r="D83">
        <v>1</v>
      </c>
      <c r="E83">
        <v>393</v>
      </c>
      <c r="F83" t="s">
        <v>2021</v>
      </c>
      <c r="G83" t="s">
        <v>1844</v>
      </c>
      <c r="H83" t="s">
        <v>2091</v>
      </c>
      <c r="I83" t="s">
        <v>2096</v>
      </c>
      <c r="J83" t="s">
        <v>1797</v>
      </c>
      <c r="K83" t="s">
        <v>3970</v>
      </c>
      <c r="L83" t="s">
        <v>1794</v>
      </c>
      <c r="M83" t="s">
        <v>2858</v>
      </c>
      <c r="N83" t="s">
        <v>2859</v>
      </c>
      <c r="O83" t="s">
        <v>2860</v>
      </c>
      <c r="P83" t="s">
        <v>2022</v>
      </c>
      <c r="Q83" t="s">
        <v>1791</v>
      </c>
      <c r="R83" t="s">
        <v>1952</v>
      </c>
      <c r="S83" t="s">
        <v>1792</v>
      </c>
      <c r="T83" t="s">
        <v>2023</v>
      </c>
      <c r="U83" t="s">
        <v>2045</v>
      </c>
      <c r="V83" t="s">
        <v>2877</v>
      </c>
      <c r="W83" t="s">
        <v>2947</v>
      </c>
      <c r="X83" t="s">
        <v>1793</v>
      </c>
      <c r="Y83" t="s">
        <v>3948</v>
      </c>
      <c r="Z83" t="s">
        <v>3949</v>
      </c>
      <c r="AA83" t="s">
        <v>3950</v>
      </c>
      <c r="AB83">
        <v>1</v>
      </c>
    </row>
    <row r="84" spans="1:28" x14ac:dyDescent="0.25">
      <c r="A84" t="s">
        <v>9284</v>
      </c>
      <c r="B84" t="s">
        <v>9285</v>
      </c>
      <c r="C84" t="s">
        <v>156</v>
      </c>
      <c r="D84">
        <v>1</v>
      </c>
      <c r="E84">
        <v>403</v>
      </c>
      <c r="F84" t="s">
        <v>2031</v>
      </c>
      <c r="G84" t="s">
        <v>1844</v>
      </c>
      <c r="H84" t="s">
        <v>2091</v>
      </c>
      <c r="I84" t="s">
        <v>2096</v>
      </c>
      <c r="J84" t="s">
        <v>1795</v>
      </c>
      <c r="K84" t="s">
        <v>3986</v>
      </c>
      <c r="L84" t="s">
        <v>1796</v>
      </c>
      <c r="M84" t="s">
        <v>2858</v>
      </c>
      <c r="N84" t="s">
        <v>2859</v>
      </c>
      <c r="O84" t="s">
        <v>2860</v>
      </c>
      <c r="P84" t="s">
        <v>2022</v>
      </c>
      <c r="Q84" t="s">
        <v>1791</v>
      </c>
      <c r="R84" t="s">
        <v>1952</v>
      </c>
      <c r="S84" t="s">
        <v>1792</v>
      </c>
      <c r="T84" t="s">
        <v>2023</v>
      </c>
      <c r="U84" t="s">
        <v>2046</v>
      </c>
      <c r="V84" t="s">
        <v>2879</v>
      </c>
      <c r="W84" t="s">
        <v>2874</v>
      </c>
      <c r="X84" t="s">
        <v>1793</v>
      </c>
      <c r="Y84" t="s">
        <v>9286</v>
      </c>
      <c r="Z84" t="s">
        <v>9287</v>
      </c>
      <c r="AA84" t="s">
        <v>9288</v>
      </c>
      <c r="AB84">
        <v>1</v>
      </c>
    </row>
    <row r="85" spans="1:28" x14ac:dyDescent="0.25">
      <c r="A85" t="s">
        <v>9284</v>
      </c>
      <c r="B85" t="s">
        <v>9285</v>
      </c>
      <c r="C85" t="s">
        <v>156</v>
      </c>
      <c r="D85">
        <v>1</v>
      </c>
      <c r="E85">
        <v>403</v>
      </c>
      <c r="F85" t="s">
        <v>2029</v>
      </c>
      <c r="G85" t="s">
        <v>1844</v>
      </c>
      <c r="H85" t="s">
        <v>2091</v>
      </c>
      <c r="I85" t="s">
        <v>2096</v>
      </c>
      <c r="J85" t="s">
        <v>1795</v>
      </c>
      <c r="K85" t="s">
        <v>2866</v>
      </c>
      <c r="L85" t="s">
        <v>1796</v>
      </c>
      <c r="M85" t="s">
        <v>2858</v>
      </c>
      <c r="N85" t="s">
        <v>2859</v>
      </c>
      <c r="O85" t="s">
        <v>2860</v>
      </c>
      <c r="P85" t="s">
        <v>2022</v>
      </c>
      <c r="Q85" t="s">
        <v>1791</v>
      </c>
      <c r="R85" t="s">
        <v>1952</v>
      </c>
      <c r="S85" t="s">
        <v>1792</v>
      </c>
      <c r="T85" t="s">
        <v>2023</v>
      </c>
      <c r="U85" t="s">
        <v>2046</v>
      </c>
      <c r="V85" t="s">
        <v>2879</v>
      </c>
      <c r="W85" t="s">
        <v>2874</v>
      </c>
      <c r="X85" t="s">
        <v>1793</v>
      </c>
      <c r="Y85" t="s">
        <v>9289</v>
      </c>
      <c r="Z85" t="s">
        <v>9290</v>
      </c>
      <c r="AA85" t="s">
        <v>9291</v>
      </c>
      <c r="AB85">
        <v>1</v>
      </c>
    </row>
    <row r="86" spans="1:28" x14ac:dyDescent="0.25">
      <c r="A86" t="s">
        <v>9284</v>
      </c>
      <c r="B86" t="s">
        <v>9285</v>
      </c>
      <c r="C86" t="s">
        <v>156</v>
      </c>
      <c r="D86">
        <v>1</v>
      </c>
      <c r="E86">
        <v>403</v>
      </c>
      <c r="F86" t="s">
        <v>2077</v>
      </c>
      <c r="G86" t="s">
        <v>1844</v>
      </c>
      <c r="H86" t="s">
        <v>2091</v>
      </c>
      <c r="I86" t="s">
        <v>2096</v>
      </c>
      <c r="J86" t="s">
        <v>1795</v>
      </c>
      <c r="K86" t="s">
        <v>2866</v>
      </c>
      <c r="L86" t="s">
        <v>1796</v>
      </c>
      <c r="M86" t="s">
        <v>2858</v>
      </c>
      <c r="N86" t="s">
        <v>2859</v>
      </c>
      <c r="O86" t="s">
        <v>2860</v>
      </c>
      <c r="P86" t="s">
        <v>2022</v>
      </c>
      <c r="Q86" t="s">
        <v>1791</v>
      </c>
      <c r="R86" t="s">
        <v>1952</v>
      </c>
      <c r="S86" t="s">
        <v>1792</v>
      </c>
      <c r="T86" t="s">
        <v>2023</v>
      </c>
      <c r="U86" t="s">
        <v>2046</v>
      </c>
      <c r="V86" t="s">
        <v>2879</v>
      </c>
      <c r="W86" t="s">
        <v>2874</v>
      </c>
      <c r="X86" t="s">
        <v>1793</v>
      </c>
      <c r="Y86" t="s">
        <v>9292</v>
      </c>
      <c r="Z86" t="s">
        <v>9293</v>
      </c>
      <c r="AA86" t="s">
        <v>9294</v>
      </c>
      <c r="AB86">
        <v>1</v>
      </c>
    </row>
    <row r="87" spans="1:28" x14ac:dyDescent="0.25">
      <c r="A87" t="s">
        <v>9284</v>
      </c>
      <c r="B87" t="s">
        <v>9285</v>
      </c>
      <c r="C87" t="s">
        <v>156</v>
      </c>
      <c r="D87">
        <v>1</v>
      </c>
      <c r="E87">
        <v>403</v>
      </c>
      <c r="F87" t="s">
        <v>2025</v>
      </c>
      <c r="G87" t="s">
        <v>1844</v>
      </c>
      <c r="H87" t="s">
        <v>2091</v>
      </c>
      <c r="I87" t="s">
        <v>2096</v>
      </c>
      <c r="J87" t="s">
        <v>1795</v>
      </c>
      <c r="K87" t="s">
        <v>2934</v>
      </c>
      <c r="L87" t="s">
        <v>1794</v>
      </c>
      <c r="M87" t="s">
        <v>2858</v>
      </c>
      <c r="N87" t="s">
        <v>2859</v>
      </c>
      <c r="O87" t="s">
        <v>2860</v>
      </c>
      <c r="P87" t="s">
        <v>2022</v>
      </c>
      <c r="Q87" t="s">
        <v>1791</v>
      </c>
      <c r="R87" t="s">
        <v>1952</v>
      </c>
      <c r="S87" t="s">
        <v>1792</v>
      </c>
      <c r="T87" t="s">
        <v>2023</v>
      </c>
      <c r="U87" t="s">
        <v>2046</v>
      </c>
      <c r="V87" t="s">
        <v>2879</v>
      </c>
      <c r="W87" t="s">
        <v>2874</v>
      </c>
      <c r="X87" t="s">
        <v>1793</v>
      </c>
      <c r="Y87" t="s">
        <v>9295</v>
      </c>
      <c r="Z87" t="s">
        <v>9296</v>
      </c>
      <c r="AA87" t="s">
        <v>9297</v>
      </c>
      <c r="AB87">
        <v>1</v>
      </c>
    </row>
    <row r="88" spans="1:28" x14ac:dyDescent="0.25">
      <c r="A88" t="s">
        <v>9284</v>
      </c>
      <c r="B88" t="s">
        <v>9285</v>
      </c>
      <c r="C88" t="s">
        <v>156</v>
      </c>
      <c r="D88">
        <v>1</v>
      </c>
      <c r="E88">
        <v>407</v>
      </c>
      <c r="F88" t="s">
        <v>2042</v>
      </c>
      <c r="G88" t="s">
        <v>1844</v>
      </c>
      <c r="H88" t="s">
        <v>2091</v>
      </c>
      <c r="I88" t="s">
        <v>2096</v>
      </c>
      <c r="J88" t="s">
        <v>1795</v>
      </c>
      <c r="K88" t="s">
        <v>2866</v>
      </c>
      <c r="L88" t="s">
        <v>1794</v>
      </c>
      <c r="M88" t="s">
        <v>2858</v>
      </c>
      <c r="N88" t="s">
        <v>2859</v>
      </c>
      <c r="O88" t="s">
        <v>2860</v>
      </c>
      <c r="P88" t="s">
        <v>2022</v>
      </c>
      <c r="Q88" t="s">
        <v>1791</v>
      </c>
      <c r="R88" t="s">
        <v>1952</v>
      </c>
      <c r="S88" t="s">
        <v>1792</v>
      </c>
      <c r="T88" t="s">
        <v>2023</v>
      </c>
      <c r="U88" t="s">
        <v>2046</v>
      </c>
      <c r="V88" t="s">
        <v>2879</v>
      </c>
      <c r="W88" t="s">
        <v>2864</v>
      </c>
      <c r="X88" t="s">
        <v>1793</v>
      </c>
      <c r="Y88" t="s">
        <v>5857</v>
      </c>
      <c r="Z88" t="s">
        <v>5858</v>
      </c>
      <c r="AA88" t="s">
        <v>5859</v>
      </c>
      <c r="AB88">
        <v>1</v>
      </c>
    </row>
    <row r="89" spans="1:28" x14ac:dyDescent="0.25">
      <c r="A89" t="s">
        <v>9284</v>
      </c>
      <c r="B89" t="s">
        <v>9285</v>
      </c>
      <c r="C89" t="s">
        <v>156</v>
      </c>
      <c r="D89">
        <v>1</v>
      </c>
      <c r="E89">
        <v>51</v>
      </c>
      <c r="F89" t="s">
        <v>2042</v>
      </c>
      <c r="G89" t="s">
        <v>1845</v>
      </c>
      <c r="H89" t="s">
        <v>2091</v>
      </c>
      <c r="I89" t="s">
        <v>2096</v>
      </c>
      <c r="J89" t="s">
        <v>1788</v>
      </c>
      <c r="K89" t="s">
        <v>2866</v>
      </c>
      <c r="L89" t="s">
        <v>1796</v>
      </c>
      <c r="M89" t="s">
        <v>2858</v>
      </c>
      <c r="N89" t="s">
        <v>2859</v>
      </c>
      <c r="O89" t="s">
        <v>2860</v>
      </c>
      <c r="P89" t="s">
        <v>2022</v>
      </c>
      <c r="Q89" t="s">
        <v>1791</v>
      </c>
      <c r="R89" t="s">
        <v>1952</v>
      </c>
      <c r="S89" t="s">
        <v>1792</v>
      </c>
      <c r="T89" t="s">
        <v>2023</v>
      </c>
      <c r="U89" t="s">
        <v>2045</v>
      </c>
      <c r="V89" t="s">
        <v>2877</v>
      </c>
      <c r="W89" t="s">
        <v>2874</v>
      </c>
      <c r="X89" t="s">
        <v>1793</v>
      </c>
      <c r="Y89" t="s">
        <v>5152</v>
      </c>
      <c r="Z89" t="s">
        <v>5153</v>
      </c>
      <c r="AA89" t="s">
        <v>5154</v>
      </c>
      <c r="AB89">
        <v>1</v>
      </c>
    </row>
    <row r="90" spans="1:28" x14ac:dyDescent="0.25">
      <c r="A90" t="s">
        <v>9284</v>
      </c>
      <c r="B90" t="s">
        <v>9285</v>
      </c>
      <c r="C90" t="s">
        <v>156</v>
      </c>
      <c r="D90">
        <v>1</v>
      </c>
      <c r="E90">
        <v>514</v>
      </c>
      <c r="F90" t="s">
        <v>2031</v>
      </c>
      <c r="G90" t="s">
        <v>1844</v>
      </c>
      <c r="H90" t="s">
        <v>2091</v>
      </c>
      <c r="I90" t="s">
        <v>2096</v>
      </c>
      <c r="J90" t="s">
        <v>1797</v>
      </c>
      <c r="K90" t="s">
        <v>2937</v>
      </c>
      <c r="L90" t="s">
        <v>1794</v>
      </c>
      <c r="M90" t="s">
        <v>2858</v>
      </c>
      <c r="N90" t="s">
        <v>2859</v>
      </c>
      <c r="O90" t="s">
        <v>2860</v>
      </c>
      <c r="P90" t="s">
        <v>2022</v>
      </c>
      <c r="Q90" t="s">
        <v>1791</v>
      </c>
      <c r="R90" t="s">
        <v>1952</v>
      </c>
      <c r="S90" t="s">
        <v>1792</v>
      </c>
      <c r="T90" t="s">
        <v>2023</v>
      </c>
      <c r="U90" t="s">
        <v>2090</v>
      </c>
      <c r="V90" t="s">
        <v>2883</v>
      </c>
      <c r="W90" t="s">
        <v>2947</v>
      </c>
      <c r="X90" t="s">
        <v>1793</v>
      </c>
      <c r="Y90" t="s">
        <v>2891</v>
      </c>
      <c r="Z90" t="s">
        <v>2892</v>
      </c>
      <c r="AA90" t="s">
        <v>2893</v>
      </c>
      <c r="AB90">
        <v>1</v>
      </c>
    </row>
    <row r="91" spans="1:28" x14ac:dyDescent="0.25">
      <c r="A91" t="s">
        <v>9284</v>
      </c>
      <c r="B91" t="s">
        <v>9285</v>
      </c>
      <c r="C91" t="s">
        <v>156</v>
      </c>
      <c r="D91">
        <v>1</v>
      </c>
      <c r="E91">
        <v>57</v>
      </c>
      <c r="F91" t="s">
        <v>2033</v>
      </c>
      <c r="G91" t="s">
        <v>1845</v>
      </c>
      <c r="H91" t="s">
        <v>2091</v>
      </c>
      <c r="I91" t="s">
        <v>2096</v>
      </c>
      <c r="J91" t="s">
        <v>1797</v>
      </c>
      <c r="K91" t="s">
        <v>2934</v>
      </c>
      <c r="L91" t="s">
        <v>1794</v>
      </c>
      <c r="M91" t="s">
        <v>2858</v>
      </c>
      <c r="N91" t="s">
        <v>2859</v>
      </c>
      <c r="O91" t="s">
        <v>2860</v>
      </c>
      <c r="P91" t="s">
        <v>2022</v>
      </c>
      <c r="Q91" t="s">
        <v>1791</v>
      </c>
      <c r="R91" t="s">
        <v>1952</v>
      </c>
      <c r="S91" t="s">
        <v>1792</v>
      </c>
      <c r="T91" t="s">
        <v>2023</v>
      </c>
      <c r="U91" t="s">
        <v>2046</v>
      </c>
      <c r="V91" t="s">
        <v>2879</v>
      </c>
      <c r="W91" t="s">
        <v>2947</v>
      </c>
      <c r="X91" t="s">
        <v>1793</v>
      </c>
      <c r="Y91" t="s">
        <v>3951</v>
      </c>
      <c r="Z91" t="s">
        <v>3952</v>
      </c>
      <c r="AA91" t="s">
        <v>3953</v>
      </c>
      <c r="AB91">
        <v>1</v>
      </c>
    </row>
    <row r="92" spans="1:28" x14ac:dyDescent="0.25">
      <c r="A92" t="s">
        <v>9284</v>
      </c>
      <c r="B92" t="s">
        <v>9285</v>
      </c>
      <c r="C92" t="s">
        <v>156</v>
      </c>
      <c r="D92">
        <v>1</v>
      </c>
      <c r="E92">
        <v>58</v>
      </c>
      <c r="F92" t="s">
        <v>2031</v>
      </c>
      <c r="G92" t="s">
        <v>1845</v>
      </c>
      <c r="H92" t="s">
        <v>2091</v>
      </c>
      <c r="I92" t="s">
        <v>2096</v>
      </c>
      <c r="J92" t="s">
        <v>1797</v>
      </c>
      <c r="K92" t="s">
        <v>5185</v>
      </c>
      <c r="L92" t="s">
        <v>1794</v>
      </c>
      <c r="M92" t="s">
        <v>2858</v>
      </c>
      <c r="N92" t="s">
        <v>2859</v>
      </c>
      <c r="O92" t="s">
        <v>2860</v>
      </c>
      <c r="P92" t="s">
        <v>2022</v>
      </c>
      <c r="Q92" t="s">
        <v>1791</v>
      </c>
      <c r="R92" t="s">
        <v>1952</v>
      </c>
      <c r="S92" t="s">
        <v>1792</v>
      </c>
      <c r="T92" t="s">
        <v>2023</v>
      </c>
      <c r="U92" t="s">
        <v>2090</v>
      </c>
      <c r="V92" t="s">
        <v>2878</v>
      </c>
      <c r="W92" t="s">
        <v>2864</v>
      </c>
      <c r="X92" t="s">
        <v>1793</v>
      </c>
      <c r="Y92" t="s">
        <v>2894</v>
      </c>
      <c r="Z92" t="s">
        <v>2895</v>
      </c>
      <c r="AA92" t="s">
        <v>2896</v>
      </c>
      <c r="AB92">
        <v>1</v>
      </c>
    </row>
    <row r="93" spans="1:28" x14ac:dyDescent="0.25">
      <c r="A93" t="s">
        <v>9284</v>
      </c>
      <c r="B93" t="s">
        <v>9285</v>
      </c>
      <c r="C93" t="s">
        <v>156</v>
      </c>
      <c r="D93">
        <v>1</v>
      </c>
      <c r="E93">
        <v>59</v>
      </c>
      <c r="F93" t="s">
        <v>2036</v>
      </c>
      <c r="G93" t="s">
        <v>1845</v>
      </c>
      <c r="H93" t="s">
        <v>2091</v>
      </c>
      <c r="I93" t="s">
        <v>2096</v>
      </c>
      <c r="J93" t="s">
        <v>1795</v>
      </c>
      <c r="K93" t="s">
        <v>2937</v>
      </c>
      <c r="L93" t="s">
        <v>1794</v>
      </c>
      <c r="M93" t="s">
        <v>2858</v>
      </c>
      <c r="N93" t="s">
        <v>2859</v>
      </c>
      <c r="O93" t="s">
        <v>2860</v>
      </c>
      <c r="P93" t="s">
        <v>2022</v>
      </c>
      <c r="Q93" t="s">
        <v>1791</v>
      </c>
      <c r="R93" t="s">
        <v>1952</v>
      </c>
      <c r="S93" t="s">
        <v>1792</v>
      </c>
      <c r="T93" t="s">
        <v>2023</v>
      </c>
      <c r="U93" t="s">
        <v>2046</v>
      </c>
      <c r="V93" t="s">
        <v>2879</v>
      </c>
      <c r="W93" t="s">
        <v>2947</v>
      </c>
      <c r="X93" t="s">
        <v>1793</v>
      </c>
      <c r="Y93" t="s">
        <v>5155</v>
      </c>
      <c r="Z93" t="s">
        <v>5156</v>
      </c>
      <c r="AA93" t="s">
        <v>5157</v>
      </c>
      <c r="AB93">
        <v>1</v>
      </c>
    </row>
    <row r="94" spans="1:28" x14ac:dyDescent="0.25">
      <c r="A94" t="s">
        <v>9284</v>
      </c>
      <c r="B94" t="s">
        <v>9285</v>
      </c>
      <c r="C94" t="s">
        <v>156</v>
      </c>
      <c r="D94">
        <v>1</v>
      </c>
      <c r="E94">
        <v>62</v>
      </c>
      <c r="F94" t="s">
        <v>2077</v>
      </c>
      <c r="G94" t="s">
        <v>1845</v>
      </c>
      <c r="H94" t="s">
        <v>2091</v>
      </c>
      <c r="I94" t="s">
        <v>2096</v>
      </c>
      <c r="J94" t="s">
        <v>1795</v>
      </c>
      <c r="K94" t="s">
        <v>2937</v>
      </c>
      <c r="L94" t="s">
        <v>1794</v>
      </c>
      <c r="M94" t="s">
        <v>2858</v>
      </c>
      <c r="N94" t="s">
        <v>2859</v>
      </c>
      <c r="O94" t="s">
        <v>2860</v>
      </c>
      <c r="P94" t="s">
        <v>2022</v>
      </c>
      <c r="Q94" t="s">
        <v>1791</v>
      </c>
      <c r="R94" t="s">
        <v>1952</v>
      </c>
      <c r="S94" t="s">
        <v>1792</v>
      </c>
      <c r="T94" t="s">
        <v>2023</v>
      </c>
      <c r="U94" t="s">
        <v>2090</v>
      </c>
      <c r="V94" t="s">
        <v>2878</v>
      </c>
      <c r="W94" t="s">
        <v>2864</v>
      </c>
      <c r="X94" t="s">
        <v>1793</v>
      </c>
      <c r="Y94" t="s">
        <v>5860</v>
      </c>
      <c r="Z94" t="s">
        <v>5861</v>
      </c>
      <c r="AA94" t="s">
        <v>5862</v>
      </c>
      <c r="AB94">
        <v>1</v>
      </c>
    </row>
    <row r="95" spans="1:28" x14ac:dyDescent="0.25">
      <c r="A95" t="s">
        <v>9284</v>
      </c>
      <c r="B95" t="s">
        <v>9285</v>
      </c>
      <c r="C95" t="s">
        <v>156</v>
      </c>
      <c r="D95">
        <v>2</v>
      </c>
      <c r="E95">
        <v>12</v>
      </c>
      <c r="F95" t="s">
        <v>2045</v>
      </c>
      <c r="G95" t="s">
        <v>1844</v>
      </c>
      <c r="H95" t="s">
        <v>2091</v>
      </c>
      <c r="I95" t="s">
        <v>2096</v>
      </c>
      <c r="J95" t="s">
        <v>1797</v>
      </c>
      <c r="K95" t="s">
        <v>2866</v>
      </c>
      <c r="L95" t="s">
        <v>1796</v>
      </c>
      <c r="M95" t="s">
        <v>2858</v>
      </c>
      <c r="N95" t="s">
        <v>2859</v>
      </c>
      <c r="O95" t="s">
        <v>2860</v>
      </c>
      <c r="P95" t="s">
        <v>2022</v>
      </c>
      <c r="Q95" t="s">
        <v>1791</v>
      </c>
      <c r="R95" t="s">
        <v>1952</v>
      </c>
      <c r="S95" t="s">
        <v>1792</v>
      </c>
      <c r="T95" t="s">
        <v>2023</v>
      </c>
      <c r="U95" t="s">
        <v>2090</v>
      </c>
      <c r="V95" t="s">
        <v>2878</v>
      </c>
      <c r="W95" t="s">
        <v>2947</v>
      </c>
      <c r="X95" t="s">
        <v>1793</v>
      </c>
      <c r="Y95" t="s">
        <v>3954</v>
      </c>
      <c r="Z95" t="s">
        <v>3955</v>
      </c>
      <c r="AA95" t="s">
        <v>3956</v>
      </c>
      <c r="AB95">
        <v>1</v>
      </c>
    </row>
    <row r="96" spans="1:28" x14ac:dyDescent="0.25">
      <c r="A96" t="s">
        <v>9284</v>
      </c>
      <c r="B96" t="s">
        <v>9285</v>
      </c>
      <c r="C96" t="s">
        <v>156</v>
      </c>
      <c r="D96">
        <v>2</v>
      </c>
      <c r="E96">
        <v>168</v>
      </c>
      <c r="F96" t="s">
        <v>2031</v>
      </c>
      <c r="G96" t="s">
        <v>1844</v>
      </c>
      <c r="H96" t="s">
        <v>2091</v>
      </c>
      <c r="I96" t="s">
        <v>2096</v>
      </c>
      <c r="J96" t="s">
        <v>1797</v>
      </c>
      <c r="K96" t="s">
        <v>2937</v>
      </c>
      <c r="L96" t="s">
        <v>1794</v>
      </c>
      <c r="M96" t="s">
        <v>2858</v>
      </c>
      <c r="N96" t="s">
        <v>2859</v>
      </c>
      <c r="O96" t="s">
        <v>2860</v>
      </c>
      <c r="P96" t="s">
        <v>2022</v>
      </c>
      <c r="Q96" t="s">
        <v>1791</v>
      </c>
      <c r="R96" t="s">
        <v>1952</v>
      </c>
      <c r="S96" t="s">
        <v>1792</v>
      </c>
      <c r="T96" t="s">
        <v>2023</v>
      </c>
      <c r="U96" t="s">
        <v>2046</v>
      </c>
      <c r="V96" t="s">
        <v>2879</v>
      </c>
      <c r="W96" t="s">
        <v>2874</v>
      </c>
      <c r="X96" t="s">
        <v>1793</v>
      </c>
      <c r="Y96" t="s">
        <v>2099</v>
      </c>
      <c r="Z96" t="s">
        <v>1847</v>
      </c>
      <c r="AA96" t="s">
        <v>2897</v>
      </c>
      <c r="AB96">
        <v>1</v>
      </c>
    </row>
    <row r="97" spans="1:28" x14ac:dyDescent="0.25">
      <c r="A97" t="s">
        <v>9284</v>
      </c>
      <c r="B97" t="s">
        <v>9285</v>
      </c>
      <c r="C97" t="s">
        <v>156</v>
      </c>
      <c r="D97">
        <v>2</v>
      </c>
      <c r="E97">
        <v>18</v>
      </c>
      <c r="F97" t="s">
        <v>2029</v>
      </c>
      <c r="G97" t="s">
        <v>1844</v>
      </c>
      <c r="H97" t="s">
        <v>2091</v>
      </c>
      <c r="I97" t="s">
        <v>2096</v>
      </c>
      <c r="J97" t="s">
        <v>1797</v>
      </c>
      <c r="K97" t="s">
        <v>3986</v>
      </c>
      <c r="L97" t="s">
        <v>1796</v>
      </c>
      <c r="M97" t="s">
        <v>2858</v>
      </c>
      <c r="N97" t="s">
        <v>2859</v>
      </c>
      <c r="O97" t="s">
        <v>2860</v>
      </c>
      <c r="P97" t="s">
        <v>2022</v>
      </c>
      <c r="Q97" t="s">
        <v>1791</v>
      </c>
      <c r="R97" t="s">
        <v>1952</v>
      </c>
      <c r="S97" t="s">
        <v>1792</v>
      </c>
      <c r="T97" t="s">
        <v>2023</v>
      </c>
      <c r="U97" t="s">
        <v>2045</v>
      </c>
      <c r="V97" t="s">
        <v>2877</v>
      </c>
      <c r="W97" t="s">
        <v>2874</v>
      </c>
      <c r="X97" t="s">
        <v>1793</v>
      </c>
      <c r="Y97" t="s">
        <v>2384</v>
      </c>
      <c r="Z97" t="s">
        <v>2385</v>
      </c>
      <c r="AA97" t="s">
        <v>2898</v>
      </c>
      <c r="AB97">
        <v>1</v>
      </c>
    </row>
    <row r="98" spans="1:28" x14ac:dyDescent="0.25">
      <c r="A98" t="s">
        <v>9284</v>
      </c>
      <c r="B98" t="s">
        <v>9285</v>
      </c>
      <c r="C98" t="s">
        <v>156</v>
      </c>
      <c r="D98">
        <v>2</v>
      </c>
      <c r="E98">
        <v>252</v>
      </c>
      <c r="F98" t="s">
        <v>2031</v>
      </c>
      <c r="G98" t="s">
        <v>1845</v>
      </c>
      <c r="H98" t="s">
        <v>2091</v>
      </c>
      <c r="I98" t="s">
        <v>2096</v>
      </c>
      <c r="J98" t="s">
        <v>1797</v>
      </c>
      <c r="K98" t="s">
        <v>2039</v>
      </c>
      <c r="L98" t="s">
        <v>1794</v>
      </c>
      <c r="M98" t="s">
        <v>2858</v>
      </c>
      <c r="N98" t="s">
        <v>2859</v>
      </c>
      <c r="O98" t="s">
        <v>2860</v>
      </c>
      <c r="P98" t="s">
        <v>2022</v>
      </c>
      <c r="Q98" t="s">
        <v>1791</v>
      </c>
      <c r="R98" t="s">
        <v>1952</v>
      </c>
      <c r="S98" t="s">
        <v>1792</v>
      </c>
      <c r="T98" t="s">
        <v>2023</v>
      </c>
      <c r="U98" t="s">
        <v>2045</v>
      </c>
      <c r="V98" t="s">
        <v>2877</v>
      </c>
      <c r="W98" t="s">
        <v>2874</v>
      </c>
      <c r="X98" t="s">
        <v>1793</v>
      </c>
      <c r="Y98" t="s">
        <v>2100</v>
      </c>
      <c r="Z98" t="s">
        <v>2101</v>
      </c>
      <c r="AA98" t="s">
        <v>2899</v>
      </c>
      <c r="AB98">
        <v>1</v>
      </c>
    </row>
    <row r="99" spans="1:28" x14ac:dyDescent="0.25">
      <c r="A99" t="s">
        <v>9284</v>
      </c>
      <c r="B99" t="s">
        <v>9285</v>
      </c>
      <c r="C99" t="s">
        <v>156</v>
      </c>
      <c r="D99">
        <v>2</v>
      </c>
      <c r="E99">
        <v>27</v>
      </c>
      <c r="F99" t="s">
        <v>2019</v>
      </c>
      <c r="G99" t="s">
        <v>1845</v>
      </c>
      <c r="H99" t="s">
        <v>2091</v>
      </c>
      <c r="I99" t="s">
        <v>2096</v>
      </c>
      <c r="J99" t="s">
        <v>1795</v>
      </c>
      <c r="K99" t="s">
        <v>5936</v>
      </c>
      <c r="L99" t="s">
        <v>1796</v>
      </c>
      <c r="M99" t="s">
        <v>2858</v>
      </c>
      <c r="N99" t="s">
        <v>2859</v>
      </c>
      <c r="O99" t="s">
        <v>2860</v>
      </c>
      <c r="P99" t="s">
        <v>2022</v>
      </c>
      <c r="Q99" t="s">
        <v>1791</v>
      </c>
      <c r="R99" t="s">
        <v>1952</v>
      </c>
      <c r="S99" t="s">
        <v>1792</v>
      </c>
      <c r="T99" t="s">
        <v>2023</v>
      </c>
      <c r="U99" t="s">
        <v>2090</v>
      </c>
      <c r="V99" t="s">
        <v>2878</v>
      </c>
      <c r="W99" t="s">
        <v>2947</v>
      </c>
      <c r="X99" t="s">
        <v>1793</v>
      </c>
      <c r="Y99" t="s">
        <v>5158</v>
      </c>
      <c r="Z99" t="s">
        <v>5159</v>
      </c>
      <c r="AA99" t="s">
        <v>5160</v>
      </c>
      <c r="AB99">
        <v>1</v>
      </c>
    </row>
    <row r="100" spans="1:28" x14ac:dyDescent="0.25">
      <c r="A100" t="s">
        <v>9284</v>
      </c>
      <c r="B100" t="s">
        <v>9285</v>
      </c>
      <c r="C100" t="s">
        <v>156</v>
      </c>
      <c r="D100">
        <v>2</v>
      </c>
      <c r="E100">
        <v>27</v>
      </c>
      <c r="F100" t="s">
        <v>2040</v>
      </c>
      <c r="G100" t="s">
        <v>1845</v>
      </c>
      <c r="H100" t="s">
        <v>2091</v>
      </c>
      <c r="I100" t="s">
        <v>2096</v>
      </c>
      <c r="J100" t="s">
        <v>1797</v>
      </c>
      <c r="K100" t="s">
        <v>2039</v>
      </c>
      <c r="L100" t="s">
        <v>1794</v>
      </c>
      <c r="M100" t="s">
        <v>2858</v>
      </c>
      <c r="N100" t="s">
        <v>2859</v>
      </c>
      <c r="O100" t="s">
        <v>2860</v>
      </c>
      <c r="P100" t="s">
        <v>2022</v>
      </c>
      <c r="Q100" t="s">
        <v>1791</v>
      </c>
      <c r="R100" t="s">
        <v>1952</v>
      </c>
      <c r="S100" t="s">
        <v>1792</v>
      </c>
      <c r="T100" t="s">
        <v>2023</v>
      </c>
      <c r="U100" t="s">
        <v>2090</v>
      </c>
      <c r="V100" t="s">
        <v>2878</v>
      </c>
      <c r="W100" t="s">
        <v>2864</v>
      </c>
      <c r="X100" t="s">
        <v>1793</v>
      </c>
      <c r="Y100" t="s">
        <v>3957</v>
      </c>
      <c r="Z100" t="s">
        <v>3958</v>
      </c>
      <c r="AA100" t="s">
        <v>3959</v>
      </c>
      <c r="AB100">
        <v>1</v>
      </c>
    </row>
    <row r="101" spans="1:28" x14ac:dyDescent="0.25">
      <c r="A101" t="s">
        <v>9284</v>
      </c>
      <c r="B101" t="s">
        <v>9285</v>
      </c>
      <c r="C101" t="s">
        <v>156</v>
      </c>
      <c r="D101">
        <v>2</v>
      </c>
      <c r="E101">
        <v>379</v>
      </c>
      <c r="F101" t="s">
        <v>2031</v>
      </c>
      <c r="G101" t="s">
        <v>1848</v>
      </c>
      <c r="H101" t="s">
        <v>2091</v>
      </c>
      <c r="I101" t="s">
        <v>2096</v>
      </c>
      <c r="J101" t="s">
        <v>2900</v>
      </c>
      <c r="K101" t="s">
        <v>9298</v>
      </c>
      <c r="L101" t="s">
        <v>1796</v>
      </c>
      <c r="M101" t="s">
        <v>2858</v>
      </c>
      <c r="N101" t="s">
        <v>2859</v>
      </c>
      <c r="O101" t="s">
        <v>2860</v>
      </c>
      <c r="P101" t="s">
        <v>2022</v>
      </c>
      <c r="Q101" t="s">
        <v>1791</v>
      </c>
      <c r="R101" t="s">
        <v>1952</v>
      </c>
      <c r="S101" t="s">
        <v>1792</v>
      </c>
      <c r="T101" t="s">
        <v>2023</v>
      </c>
      <c r="U101" t="s">
        <v>74</v>
      </c>
      <c r="V101" t="s">
        <v>1836</v>
      </c>
      <c r="W101" t="s">
        <v>2864</v>
      </c>
      <c r="X101" t="s">
        <v>1793</v>
      </c>
      <c r="Y101" t="s">
        <v>2102</v>
      </c>
      <c r="Z101" t="s">
        <v>1849</v>
      </c>
      <c r="AA101" t="s">
        <v>2901</v>
      </c>
      <c r="AB101">
        <v>1</v>
      </c>
    </row>
    <row r="102" spans="1:28" x14ac:dyDescent="0.25">
      <c r="A102" t="s">
        <v>9284</v>
      </c>
      <c r="B102" t="s">
        <v>9285</v>
      </c>
      <c r="C102" t="s">
        <v>156</v>
      </c>
      <c r="D102">
        <v>2</v>
      </c>
      <c r="E102">
        <v>381</v>
      </c>
      <c r="F102" t="s">
        <v>2033</v>
      </c>
      <c r="G102" t="s">
        <v>1848</v>
      </c>
      <c r="H102" t="s">
        <v>2091</v>
      </c>
      <c r="I102" t="s">
        <v>2096</v>
      </c>
      <c r="J102" t="s">
        <v>1788</v>
      </c>
      <c r="K102" t="s">
        <v>5936</v>
      </c>
      <c r="L102" t="s">
        <v>1796</v>
      </c>
      <c r="M102" t="s">
        <v>2858</v>
      </c>
      <c r="N102" t="s">
        <v>2859</v>
      </c>
      <c r="O102" t="s">
        <v>2860</v>
      </c>
      <c r="P102" t="s">
        <v>2022</v>
      </c>
      <c r="Q102" t="s">
        <v>1791</v>
      </c>
      <c r="R102" t="s">
        <v>1952</v>
      </c>
      <c r="S102" t="s">
        <v>1792</v>
      </c>
      <c r="T102" t="s">
        <v>2023</v>
      </c>
      <c r="U102" t="s">
        <v>2046</v>
      </c>
      <c r="V102" t="s">
        <v>2879</v>
      </c>
      <c r="W102" t="s">
        <v>2947</v>
      </c>
      <c r="X102" t="s">
        <v>1793</v>
      </c>
      <c r="Y102" t="s">
        <v>5161</v>
      </c>
      <c r="Z102" t="s">
        <v>5162</v>
      </c>
      <c r="AA102" t="s">
        <v>5163</v>
      </c>
      <c r="AB102">
        <v>1</v>
      </c>
    </row>
    <row r="103" spans="1:28" x14ac:dyDescent="0.25">
      <c r="A103" t="s">
        <v>9284</v>
      </c>
      <c r="B103" t="s">
        <v>9285</v>
      </c>
      <c r="C103" t="s">
        <v>156</v>
      </c>
      <c r="D103">
        <v>2</v>
      </c>
      <c r="E103">
        <v>384</v>
      </c>
      <c r="F103" t="s">
        <v>2077</v>
      </c>
      <c r="G103" t="s">
        <v>1848</v>
      </c>
      <c r="H103" t="s">
        <v>2091</v>
      </c>
      <c r="I103" t="s">
        <v>2096</v>
      </c>
      <c r="J103" t="s">
        <v>1797</v>
      </c>
      <c r="K103" t="s">
        <v>2866</v>
      </c>
      <c r="L103" t="s">
        <v>1794</v>
      </c>
      <c r="M103" t="s">
        <v>2858</v>
      </c>
      <c r="N103" t="s">
        <v>2859</v>
      </c>
      <c r="O103" t="s">
        <v>2860</v>
      </c>
      <c r="P103" t="s">
        <v>2022</v>
      </c>
      <c r="Q103" t="s">
        <v>1791</v>
      </c>
      <c r="R103" t="s">
        <v>1952</v>
      </c>
      <c r="S103" t="s">
        <v>1792</v>
      </c>
      <c r="T103" t="s">
        <v>2023</v>
      </c>
      <c r="U103" t="s">
        <v>2046</v>
      </c>
      <c r="V103" t="s">
        <v>2879</v>
      </c>
      <c r="W103" t="s">
        <v>2947</v>
      </c>
      <c r="X103" t="s">
        <v>1793</v>
      </c>
      <c r="Y103" t="s">
        <v>3960</v>
      </c>
      <c r="Z103" t="s">
        <v>3961</v>
      </c>
      <c r="AA103" t="s">
        <v>3962</v>
      </c>
      <c r="AB103">
        <v>1</v>
      </c>
    </row>
    <row r="104" spans="1:28" x14ac:dyDescent="0.25">
      <c r="A104" t="s">
        <v>9284</v>
      </c>
      <c r="B104" t="s">
        <v>9285</v>
      </c>
      <c r="C104" t="s">
        <v>156</v>
      </c>
      <c r="D104">
        <v>2</v>
      </c>
      <c r="E104">
        <v>410</v>
      </c>
      <c r="F104" t="s">
        <v>2031</v>
      </c>
      <c r="G104" t="s">
        <v>1848</v>
      </c>
      <c r="H104" t="s">
        <v>2091</v>
      </c>
      <c r="I104" t="s">
        <v>2096</v>
      </c>
      <c r="J104" t="s">
        <v>1788</v>
      </c>
      <c r="K104" t="s">
        <v>3013</v>
      </c>
      <c r="L104" t="s">
        <v>1796</v>
      </c>
      <c r="M104" t="s">
        <v>2858</v>
      </c>
      <c r="N104" t="s">
        <v>2859</v>
      </c>
      <c r="O104" t="s">
        <v>2860</v>
      </c>
      <c r="P104" t="s">
        <v>2022</v>
      </c>
      <c r="Q104" t="s">
        <v>1791</v>
      </c>
      <c r="R104" t="s">
        <v>1952</v>
      </c>
      <c r="S104" t="s">
        <v>1792</v>
      </c>
      <c r="T104" t="s">
        <v>2023</v>
      </c>
      <c r="U104" t="s">
        <v>2090</v>
      </c>
      <c r="V104" t="s">
        <v>2878</v>
      </c>
      <c r="W104" t="s">
        <v>2874</v>
      </c>
      <c r="X104" t="s">
        <v>1793</v>
      </c>
      <c r="Y104" t="s">
        <v>5863</v>
      </c>
      <c r="Z104" t="s">
        <v>5864</v>
      </c>
      <c r="AA104" t="s">
        <v>5865</v>
      </c>
      <c r="AB104">
        <v>1</v>
      </c>
    </row>
    <row r="105" spans="1:28" x14ac:dyDescent="0.25">
      <c r="A105" t="s">
        <v>9284</v>
      </c>
      <c r="B105" t="s">
        <v>9285</v>
      </c>
      <c r="C105" t="s">
        <v>156</v>
      </c>
      <c r="D105">
        <v>2</v>
      </c>
      <c r="E105">
        <v>54</v>
      </c>
      <c r="F105" t="s">
        <v>2076</v>
      </c>
      <c r="G105" t="s">
        <v>1845</v>
      </c>
      <c r="H105" t="s">
        <v>2091</v>
      </c>
      <c r="I105" t="s">
        <v>2096</v>
      </c>
      <c r="J105" t="s">
        <v>1795</v>
      </c>
      <c r="K105" t="s">
        <v>2866</v>
      </c>
      <c r="L105" t="s">
        <v>1794</v>
      </c>
      <c r="M105" t="s">
        <v>2858</v>
      </c>
      <c r="N105" t="s">
        <v>2859</v>
      </c>
      <c r="O105" t="s">
        <v>2860</v>
      </c>
      <c r="P105" t="s">
        <v>2022</v>
      </c>
      <c r="Q105" t="s">
        <v>1791</v>
      </c>
      <c r="R105" t="s">
        <v>1952</v>
      </c>
      <c r="S105" t="s">
        <v>1792</v>
      </c>
      <c r="T105" t="s">
        <v>2023</v>
      </c>
      <c r="U105" t="s">
        <v>2045</v>
      </c>
      <c r="V105" t="s">
        <v>2877</v>
      </c>
      <c r="W105" t="s">
        <v>2874</v>
      </c>
      <c r="X105" t="s">
        <v>1793</v>
      </c>
      <c r="Y105" t="s">
        <v>8827</v>
      </c>
      <c r="Z105" t="s">
        <v>8828</v>
      </c>
      <c r="AA105" t="s">
        <v>8829</v>
      </c>
      <c r="AB105">
        <v>1</v>
      </c>
    </row>
    <row r="106" spans="1:28" x14ac:dyDescent="0.25">
      <c r="A106" t="s">
        <v>9284</v>
      </c>
      <c r="B106" t="s">
        <v>9285</v>
      </c>
      <c r="C106" t="s">
        <v>156</v>
      </c>
      <c r="D106">
        <v>2</v>
      </c>
      <c r="E106">
        <v>85</v>
      </c>
      <c r="F106" t="s">
        <v>2019</v>
      </c>
      <c r="G106" t="s">
        <v>1844</v>
      </c>
      <c r="H106" t="s">
        <v>2091</v>
      </c>
      <c r="I106" t="s">
        <v>2096</v>
      </c>
      <c r="J106" t="s">
        <v>1795</v>
      </c>
      <c r="K106" t="s">
        <v>2866</v>
      </c>
      <c r="L106" t="s">
        <v>1796</v>
      </c>
      <c r="M106" t="s">
        <v>2858</v>
      </c>
      <c r="N106" t="s">
        <v>2859</v>
      </c>
      <c r="O106" t="s">
        <v>2860</v>
      </c>
      <c r="P106" t="s">
        <v>2022</v>
      </c>
      <c r="Q106" t="s">
        <v>1791</v>
      </c>
      <c r="R106" t="s">
        <v>1952</v>
      </c>
      <c r="S106" t="s">
        <v>1792</v>
      </c>
      <c r="T106" t="s">
        <v>2023</v>
      </c>
      <c r="U106" t="s">
        <v>2090</v>
      </c>
      <c r="V106" t="s">
        <v>2878</v>
      </c>
      <c r="W106" t="s">
        <v>2864</v>
      </c>
      <c r="X106" t="s">
        <v>1793</v>
      </c>
      <c r="Y106" t="s">
        <v>5866</v>
      </c>
      <c r="Z106" t="s">
        <v>5867</v>
      </c>
      <c r="AA106" t="s">
        <v>5868</v>
      </c>
      <c r="AB106">
        <v>1</v>
      </c>
    </row>
    <row r="107" spans="1:28" x14ac:dyDescent="0.25">
      <c r="A107" t="s">
        <v>9284</v>
      </c>
      <c r="B107" t="s">
        <v>9285</v>
      </c>
      <c r="C107" t="s">
        <v>156</v>
      </c>
      <c r="D107">
        <v>3</v>
      </c>
      <c r="E107">
        <v>24</v>
      </c>
      <c r="F107" t="s">
        <v>2019</v>
      </c>
      <c r="G107" t="s">
        <v>1848</v>
      </c>
      <c r="H107" t="s">
        <v>2091</v>
      </c>
      <c r="I107" t="s">
        <v>2096</v>
      </c>
      <c r="J107" t="s">
        <v>1797</v>
      </c>
      <c r="K107" t="s">
        <v>2866</v>
      </c>
      <c r="L107" t="s">
        <v>1796</v>
      </c>
      <c r="M107" t="s">
        <v>2858</v>
      </c>
      <c r="N107" t="s">
        <v>2859</v>
      </c>
      <c r="O107" t="s">
        <v>2860</v>
      </c>
      <c r="P107" t="s">
        <v>2022</v>
      </c>
      <c r="Q107" t="s">
        <v>1791</v>
      </c>
      <c r="R107" t="s">
        <v>1952</v>
      </c>
      <c r="S107" t="s">
        <v>1792</v>
      </c>
      <c r="T107" t="s">
        <v>2023</v>
      </c>
      <c r="U107" t="s">
        <v>2045</v>
      </c>
      <c r="V107" t="s">
        <v>2877</v>
      </c>
      <c r="W107" t="s">
        <v>2874</v>
      </c>
      <c r="X107" t="s">
        <v>1793</v>
      </c>
      <c r="Y107" t="s">
        <v>2103</v>
      </c>
      <c r="Z107" t="s">
        <v>1850</v>
      </c>
      <c r="AA107" t="s">
        <v>2902</v>
      </c>
      <c r="AB107">
        <v>1</v>
      </c>
    </row>
    <row r="108" spans="1:28" x14ac:dyDescent="0.25">
      <c r="A108" t="s">
        <v>9284</v>
      </c>
      <c r="B108" t="s">
        <v>9285</v>
      </c>
      <c r="C108" t="s">
        <v>156</v>
      </c>
      <c r="D108">
        <v>3</v>
      </c>
      <c r="E108">
        <v>24</v>
      </c>
      <c r="F108" t="s">
        <v>2031</v>
      </c>
      <c r="G108" t="s">
        <v>1848</v>
      </c>
      <c r="H108" t="s">
        <v>2091</v>
      </c>
      <c r="I108" t="s">
        <v>2096</v>
      </c>
      <c r="J108" t="s">
        <v>1797</v>
      </c>
      <c r="K108" t="s">
        <v>2866</v>
      </c>
      <c r="L108" t="s">
        <v>1796</v>
      </c>
      <c r="M108" t="s">
        <v>2858</v>
      </c>
      <c r="N108" t="s">
        <v>2859</v>
      </c>
      <c r="O108" t="s">
        <v>2860</v>
      </c>
      <c r="P108" t="s">
        <v>2022</v>
      </c>
      <c r="Q108" t="s">
        <v>1791</v>
      </c>
      <c r="R108" t="s">
        <v>1952</v>
      </c>
      <c r="S108" t="s">
        <v>1792</v>
      </c>
      <c r="T108" t="s">
        <v>2023</v>
      </c>
      <c r="U108" t="s">
        <v>2045</v>
      </c>
      <c r="V108" t="s">
        <v>2877</v>
      </c>
      <c r="W108" t="s">
        <v>2874</v>
      </c>
      <c r="X108" t="s">
        <v>1793</v>
      </c>
      <c r="Y108" t="s">
        <v>2104</v>
      </c>
      <c r="Z108" t="s">
        <v>1851</v>
      </c>
      <c r="AA108" t="s">
        <v>2903</v>
      </c>
      <c r="AB108">
        <v>1</v>
      </c>
    </row>
    <row r="109" spans="1:28" x14ac:dyDescent="0.25">
      <c r="A109" t="s">
        <v>9284</v>
      </c>
      <c r="B109" t="s">
        <v>9285</v>
      </c>
      <c r="C109" t="s">
        <v>156</v>
      </c>
      <c r="D109">
        <v>3</v>
      </c>
      <c r="E109">
        <v>24</v>
      </c>
      <c r="F109" t="s">
        <v>2029</v>
      </c>
      <c r="G109" t="s">
        <v>1848</v>
      </c>
      <c r="H109" t="s">
        <v>2091</v>
      </c>
      <c r="I109" t="s">
        <v>2096</v>
      </c>
      <c r="J109" t="s">
        <v>1797</v>
      </c>
      <c r="K109" t="s">
        <v>2866</v>
      </c>
      <c r="L109" t="s">
        <v>1796</v>
      </c>
      <c r="M109" t="s">
        <v>2858</v>
      </c>
      <c r="N109" t="s">
        <v>2859</v>
      </c>
      <c r="O109" t="s">
        <v>2860</v>
      </c>
      <c r="P109" t="s">
        <v>2022</v>
      </c>
      <c r="Q109" t="s">
        <v>1791</v>
      </c>
      <c r="R109" t="s">
        <v>1952</v>
      </c>
      <c r="S109" t="s">
        <v>1792</v>
      </c>
      <c r="T109" t="s">
        <v>2023</v>
      </c>
      <c r="U109" t="s">
        <v>2046</v>
      </c>
      <c r="V109" t="s">
        <v>2879</v>
      </c>
      <c r="W109" t="s">
        <v>2864</v>
      </c>
      <c r="X109" t="s">
        <v>1793</v>
      </c>
      <c r="Y109" t="s">
        <v>2105</v>
      </c>
      <c r="Z109" t="s">
        <v>1852</v>
      </c>
      <c r="AA109" t="s">
        <v>2904</v>
      </c>
      <c r="AB109">
        <v>1</v>
      </c>
    </row>
    <row r="110" spans="1:28" x14ac:dyDescent="0.25">
      <c r="A110" t="s">
        <v>9284</v>
      </c>
      <c r="B110" t="s">
        <v>9285</v>
      </c>
      <c r="C110" t="s">
        <v>156</v>
      </c>
      <c r="D110">
        <v>3</v>
      </c>
      <c r="E110">
        <v>24</v>
      </c>
      <c r="F110" t="s">
        <v>2042</v>
      </c>
      <c r="G110" t="s">
        <v>1848</v>
      </c>
      <c r="H110" t="s">
        <v>2091</v>
      </c>
      <c r="I110" t="s">
        <v>2096</v>
      </c>
      <c r="J110" t="s">
        <v>1797</v>
      </c>
      <c r="K110" t="s">
        <v>2866</v>
      </c>
      <c r="L110" t="s">
        <v>1796</v>
      </c>
      <c r="M110" t="s">
        <v>2858</v>
      </c>
      <c r="N110" t="s">
        <v>2859</v>
      </c>
      <c r="O110" t="s">
        <v>2860</v>
      </c>
      <c r="P110" t="s">
        <v>2022</v>
      </c>
      <c r="Q110" t="s">
        <v>1791</v>
      </c>
      <c r="R110" t="s">
        <v>1952</v>
      </c>
      <c r="S110" t="s">
        <v>1792</v>
      </c>
      <c r="T110" t="s">
        <v>2023</v>
      </c>
      <c r="U110" t="s">
        <v>2046</v>
      </c>
      <c r="V110" t="s">
        <v>2879</v>
      </c>
      <c r="W110" t="s">
        <v>2874</v>
      </c>
      <c r="X110" t="s">
        <v>1793</v>
      </c>
      <c r="Y110" t="s">
        <v>2106</v>
      </c>
      <c r="Z110" t="s">
        <v>1853</v>
      </c>
      <c r="AA110" t="s">
        <v>2905</v>
      </c>
      <c r="AB110">
        <v>1</v>
      </c>
    </row>
    <row r="111" spans="1:28" x14ac:dyDescent="0.25">
      <c r="A111" t="s">
        <v>9284</v>
      </c>
      <c r="B111" t="s">
        <v>9285</v>
      </c>
      <c r="C111" t="s">
        <v>156</v>
      </c>
      <c r="D111">
        <v>3</v>
      </c>
      <c r="E111">
        <v>24</v>
      </c>
      <c r="F111" t="s">
        <v>2077</v>
      </c>
      <c r="G111" t="s">
        <v>1848</v>
      </c>
      <c r="H111" t="s">
        <v>2091</v>
      </c>
      <c r="I111" t="s">
        <v>2096</v>
      </c>
      <c r="J111" t="s">
        <v>1797</v>
      </c>
      <c r="K111" t="s">
        <v>2866</v>
      </c>
      <c r="L111" t="s">
        <v>1796</v>
      </c>
      <c r="M111" t="s">
        <v>2858</v>
      </c>
      <c r="N111" t="s">
        <v>2859</v>
      </c>
      <c r="O111" t="s">
        <v>2860</v>
      </c>
      <c r="P111" t="s">
        <v>2022</v>
      </c>
      <c r="Q111" t="s">
        <v>1791</v>
      </c>
      <c r="R111" t="s">
        <v>1952</v>
      </c>
      <c r="S111" t="s">
        <v>1792</v>
      </c>
      <c r="T111" t="s">
        <v>2023</v>
      </c>
      <c r="U111" t="s">
        <v>2045</v>
      </c>
      <c r="V111" t="s">
        <v>2877</v>
      </c>
      <c r="W111" t="s">
        <v>2864</v>
      </c>
      <c r="X111" t="s">
        <v>1793</v>
      </c>
      <c r="Y111" t="s">
        <v>2107</v>
      </c>
      <c r="Z111" t="s">
        <v>1854</v>
      </c>
      <c r="AA111" t="s">
        <v>2906</v>
      </c>
      <c r="AB111">
        <v>1</v>
      </c>
    </row>
    <row r="112" spans="1:28" x14ac:dyDescent="0.25">
      <c r="A112" t="s">
        <v>9284</v>
      </c>
      <c r="B112" t="s">
        <v>9285</v>
      </c>
      <c r="C112" t="s">
        <v>156</v>
      </c>
      <c r="D112">
        <v>3</v>
      </c>
      <c r="E112">
        <v>24</v>
      </c>
      <c r="F112" t="s">
        <v>2025</v>
      </c>
      <c r="G112" t="s">
        <v>1848</v>
      </c>
      <c r="H112" t="s">
        <v>2091</v>
      </c>
      <c r="I112" t="s">
        <v>2096</v>
      </c>
      <c r="J112" t="s">
        <v>1797</v>
      </c>
      <c r="K112" t="s">
        <v>2866</v>
      </c>
      <c r="L112" t="s">
        <v>1796</v>
      </c>
      <c r="M112" t="s">
        <v>2858</v>
      </c>
      <c r="N112" t="s">
        <v>2859</v>
      </c>
      <c r="O112" t="s">
        <v>2860</v>
      </c>
      <c r="P112" t="s">
        <v>2022</v>
      </c>
      <c r="Q112" t="s">
        <v>1791</v>
      </c>
      <c r="R112" t="s">
        <v>1952</v>
      </c>
      <c r="S112" t="s">
        <v>1792</v>
      </c>
      <c r="T112" t="s">
        <v>2023</v>
      </c>
      <c r="U112" t="s">
        <v>2046</v>
      </c>
      <c r="V112" t="s">
        <v>2879</v>
      </c>
      <c r="W112" t="s">
        <v>2874</v>
      </c>
      <c r="X112" t="s">
        <v>1793</v>
      </c>
      <c r="Y112" t="s">
        <v>2108</v>
      </c>
      <c r="Z112" t="s">
        <v>1855</v>
      </c>
      <c r="AA112" t="s">
        <v>2907</v>
      </c>
      <c r="AB112">
        <v>1</v>
      </c>
    </row>
    <row r="113" spans="1:28" x14ac:dyDescent="0.25">
      <c r="A113" t="s">
        <v>9284</v>
      </c>
      <c r="B113" t="s">
        <v>9285</v>
      </c>
      <c r="C113" t="s">
        <v>156</v>
      </c>
      <c r="D113">
        <v>3</v>
      </c>
      <c r="E113">
        <v>24</v>
      </c>
      <c r="F113" t="s">
        <v>2021</v>
      </c>
      <c r="G113" t="s">
        <v>1848</v>
      </c>
      <c r="H113" t="s">
        <v>2091</v>
      </c>
      <c r="I113" t="s">
        <v>2096</v>
      </c>
      <c r="J113" t="s">
        <v>1797</v>
      </c>
      <c r="K113" t="s">
        <v>2866</v>
      </c>
      <c r="L113" t="s">
        <v>1796</v>
      </c>
      <c r="M113" t="s">
        <v>2858</v>
      </c>
      <c r="N113" t="s">
        <v>2859</v>
      </c>
      <c r="O113" t="s">
        <v>2860</v>
      </c>
      <c r="P113" t="s">
        <v>2022</v>
      </c>
      <c r="Q113" t="s">
        <v>1791</v>
      </c>
      <c r="R113" t="s">
        <v>1952</v>
      </c>
      <c r="S113" t="s">
        <v>1792</v>
      </c>
      <c r="T113" t="s">
        <v>2023</v>
      </c>
      <c r="U113" t="s">
        <v>2045</v>
      </c>
      <c r="V113" t="s">
        <v>2877</v>
      </c>
      <c r="W113" t="s">
        <v>2874</v>
      </c>
      <c r="X113" t="s">
        <v>1793</v>
      </c>
      <c r="Y113" t="s">
        <v>2109</v>
      </c>
      <c r="Z113" t="s">
        <v>1856</v>
      </c>
      <c r="AA113" t="s">
        <v>2908</v>
      </c>
      <c r="AB113">
        <v>1</v>
      </c>
    </row>
    <row r="114" spans="1:28" x14ac:dyDescent="0.25">
      <c r="A114" t="s">
        <v>9284</v>
      </c>
      <c r="B114" t="s">
        <v>9285</v>
      </c>
      <c r="C114" t="s">
        <v>156</v>
      </c>
      <c r="D114">
        <v>3</v>
      </c>
      <c r="E114">
        <v>24</v>
      </c>
      <c r="F114" t="s">
        <v>2051</v>
      </c>
      <c r="G114" t="s">
        <v>1848</v>
      </c>
      <c r="H114" t="s">
        <v>2091</v>
      </c>
      <c r="I114" t="s">
        <v>2096</v>
      </c>
      <c r="J114" t="s">
        <v>1797</v>
      </c>
      <c r="K114" t="s">
        <v>2937</v>
      </c>
      <c r="L114" t="s">
        <v>1794</v>
      </c>
      <c r="M114" t="s">
        <v>2858</v>
      </c>
      <c r="N114" t="s">
        <v>2859</v>
      </c>
      <c r="O114" t="s">
        <v>2860</v>
      </c>
      <c r="P114" t="s">
        <v>2022</v>
      </c>
      <c r="Q114" t="s">
        <v>1791</v>
      </c>
      <c r="R114" t="s">
        <v>1952</v>
      </c>
      <c r="S114" t="s">
        <v>1792</v>
      </c>
      <c r="T114" t="s">
        <v>2023</v>
      </c>
      <c r="U114" t="s">
        <v>2045</v>
      </c>
      <c r="V114" t="s">
        <v>2877</v>
      </c>
      <c r="W114" t="s">
        <v>2874</v>
      </c>
      <c r="X114" t="s">
        <v>1793</v>
      </c>
      <c r="Y114" t="s">
        <v>2110</v>
      </c>
      <c r="Z114" t="s">
        <v>1857</v>
      </c>
      <c r="AA114" t="s">
        <v>2909</v>
      </c>
      <c r="AB114">
        <v>1</v>
      </c>
    </row>
    <row r="115" spans="1:28" x14ac:dyDescent="0.25">
      <c r="A115" t="s">
        <v>9284</v>
      </c>
      <c r="B115" t="s">
        <v>9285</v>
      </c>
      <c r="C115" t="s">
        <v>156</v>
      </c>
      <c r="D115">
        <v>3</v>
      </c>
      <c r="E115">
        <v>24</v>
      </c>
      <c r="F115" t="s">
        <v>2068</v>
      </c>
      <c r="G115" t="s">
        <v>1848</v>
      </c>
      <c r="H115" t="s">
        <v>2091</v>
      </c>
      <c r="I115" t="s">
        <v>2096</v>
      </c>
      <c r="J115" t="s">
        <v>1797</v>
      </c>
      <c r="K115" t="s">
        <v>4551</v>
      </c>
      <c r="L115" t="s">
        <v>1796</v>
      </c>
      <c r="M115" t="s">
        <v>2858</v>
      </c>
      <c r="N115" t="s">
        <v>2859</v>
      </c>
      <c r="O115" t="s">
        <v>2860</v>
      </c>
      <c r="P115" t="s">
        <v>2022</v>
      </c>
      <c r="Q115" t="s">
        <v>1791</v>
      </c>
      <c r="R115" t="s">
        <v>1952</v>
      </c>
      <c r="S115" t="s">
        <v>1792</v>
      </c>
      <c r="T115" t="s">
        <v>2023</v>
      </c>
      <c r="U115" t="s">
        <v>2046</v>
      </c>
      <c r="V115" t="s">
        <v>2879</v>
      </c>
      <c r="W115" t="s">
        <v>2874</v>
      </c>
      <c r="X115" t="s">
        <v>1793</v>
      </c>
      <c r="Y115" t="s">
        <v>2111</v>
      </c>
      <c r="Z115" t="s">
        <v>1858</v>
      </c>
      <c r="AA115" t="s">
        <v>2910</v>
      </c>
      <c r="AB115">
        <v>1</v>
      </c>
    </row>
    <row r="116" spans="1:28" x14ac:dyDescent="0.25">
      <c r="A116" t="s">
        <v>9284</v>
      </c>
      <c r="B116" t="s">
        <v>9285</v>
      </c>
      <c r="C116" t="s">
        <v>156</v>
      </c>
      <c r="D116">
        <v>3</v>
      </c>
      <c r="E116">
        <v>24</v>
      </c>
      <c r="F116" t="s">
        <v>2074</v>
      </c>
      <c r="G116" t="s">
        <v>1848</v>
      </c>
      <c r="H116" t="s">
        <v>2091</v>
      </c>
      <c r="I116" t="s">
        <v>2096</v>
      </c>
      <c r="J116" t="s">
        <v>1797</v>
      </c>
      <c r="K116" t="s">
        <v>4551</v>
      </c>
      <c r="L116" t="s">
        <v>1796</v>
      </c>
      <c r="M116" t="s">
        <v>2858</v>
      </c>
      <c r="N116" t="s">
        <v>2859</v>
      </c>
      <c r="O116" t="s">
        <v>2860</v>
      </c>
      <c r="P116" t="s">
        <v>2022</v>
      </c>
      <c r="Q116" t="s">
        <v>1791</v>
      </c>
      <c r="R116" t="s">
        <v>1952</v>
      </c>
      <c r="S116" t="s">
        <v>1792</v>
      </c>
      <c r="T116" t="s">
        <v>2023</v>
      </c>
      <c r="U116" t="s">
        <v>2046</v>
      </c>
      <c r="V116" t="s">
        <v>2879</v>
      </c>
      <c r="W116" t="s">
        <v>2874</v>
      </c>
      <c r="X116" t="s">
        <v>1793</v>
      </c>
      <c r="Y116" t="s">
        <v>2112</v>
      </c>
      <c r="Z116" t="s">
        <v>1859</v>
      </c>
      <c r="AA116" t="s">
        <v>2911</v>
      </c>
      <c r="AB116">
        <v>1</v>
      </c>
    </row>
    <row r="117" spans="1:28" x14ac:dyDescent="0.25">
      <c r="A117" t="s">
        <v>9284</v>
      </c>
      <c r="B117" t="s">
        <v>9285</v>
      </c>
      <c r="C117" t="s">
        <v>156</v>
      </c>
      <c r="D117">
        <v>3</v>
      </c>
      <c r="E117">
        <v>24</v>
      </c>
      <c r="F117" t="s">
        <v>2037</v>
      </c>
      <c r="G117" t="s">
        <v>1848</v>
      </c>
      <c r="H117" t="s">
        <v>2091</v>
      </c>
      <c r="I117" t="s">
        <v>2096</v>
      </c>
      <c r="J117" t="s">
        <v>1797</v>
      </c>
      <c r="K117" t="s">
        <v>2937</v>
      </c>
      <c r="L117" t="s">
        <v>1794</v>
      </c>
      <c r="M117" t="s">
        <v>2858</v>
      </c>
      <c r="N117" t="s">
        <v>2859</v>
      </c>
      <c r="O117" t="s">
        <v>2860</v>
      </c>
      <c r="P117" t="s">
        <v>2022</v>
      </c>
      <c r="Q117" t="s">
        <v>1791</v>
      </c>
      <c r="R117" t="s">
        <v>1952</v>
      </c>
      <c r="S117" t="s">
        <v>1792</v>
      </c>
      <c r="T117" t="s">
        <v>2023</v>
      </c>
      <c r="U117" t="s">
        <v>2046</v>
      </c>
      <c r="V117" t="s">
        <v>2879</v>
      </c>
      <c r="W117" t="s">
        <v>2912</v>
      </c>
      <c r="X117" t="s">
        <v>1793</v>
      </c>
      <c r="Y117" t="s">
        <v>2113</v>
      </c>
      <c r="Z117" t="s">
        <v>1860</v>
      </c>
      <c r="AA117" t="s">
        <v>2913</v>
      </c>
      <c r="AB117">
        <v>1</v>
      </c>
    </row>
    <row r="118" spans="1:28" x14ac:dyDescent="0.25">
      <c r="A118" t="s">
        <v>9284</v>
      </c>
      <c r="B118" t="s">
        <v>9285</v>
      </c>
      <c r="C118" t="s">
        <v>156</v>
      </c>
      <c r="D118">
        <v>3</v>
      </c>
      <c r="E118">
        <v>24</v>
      </c>
      <c r="F118" t="s">
        <v>2046</v>
      </c>
      <c r="G118" t="s">
        <v>1848</v>
      </c>
      <c r="H118" t="s">
        <v>2091</v>
      </c>
      <c r="I118" t="s">
        <v>2096</v>
      </c>
      <c r="J118" t="s">
        <v>1797</v>
      </c>
      <c r="K118" t="s">
        <v>2866</v>
      </c>
      <c r="L118" t="s">
        <v>1794</v>
      </c>
      <c r="M118" t="s">
        <v>2858</v>
      </c>
      <c r="N118" t="s">
        <v>2859</v>
      </c>
      <c r="O118" t="s">
        <v>2860</v>
      </c>
      <c r="P118" t="s">
        <v>2022</v>
      </c>
      <c r="Q118" t="s">
        <v>1791</v>
      </c>
      <c r="R118" t="s">
        <v>1952</v>
      </c>
      <c r="S118" t="s">
        <v>1792</v>
      </c>
      <c r="T118" t="s">
        <v>2023</v>
      </c>
      <c r="U118" t="s">
        <v>2045</v>
      </c>
      <c r="V118" t="s">
        <v>2877</v>
      </c>
      <c r="W118" t="s">
        <v>2874</v>
      </c>
      <c r="X118" t="s">
        <v>1793</v>
      </c>
      <c r="Y118" t="s">
        <v>2114</v>
      </c>
      <c r="Z118" t="s">
        <v>1861</v>
      </c>
      <c r="AA118" t="s">
        <v>2914</v>
      </c>
      <c r="AB118">
        <v>1</v>
      </c>
    </row>
    <row r="119" spans="1:28" x14ac:dyDescent="0.25">
      <c r="A119" t="s">
        <v>9284</v>
      </c>
      <c r="B119" t="s">
        <v>9285</v>
      </c>
      <c r="C119" t="s">
        <v>156</v>
      </c>
      <c r="D119">
        <v>3</v>
      </c>
      <c r="E119">
        <v>24</v>
      </c>
      <c r="F119" t="s">
        <v>2038</v>
      </c>
      <c r="G119" t="s">
        <v>1848</v>
      </c>
      <c r="H119" t="s">
        <v>2091</v>
      </c>
      <c r="I119" t="s">
        <v>2096</v>
      </c>
      <c r="J119" t="s">
        <v>1797</v>
      </c>
      <c r="K119" t="s">
        <v>2866</v>
      </c>
      <c r="L119" t="s">
        <v>1794</v>
      </c>
      <c r="M119" t="s">
        <v>2858</v>
      </c>
      <c r="N119" t="s">
        <v>2859</v>
      </c>
      <c r="O119" t="s">
        <v>2860</v>
      </c>
      <c r="P119" t="s">
        <v>2022</v>
      </c>
      <c r="Q119" t="s">
        <v>1791</v>
      </c>
      <c r="R119" t="s">
        <v>1952</v>
      </c>
      <c r="S119" t="s">
        <v>1792</v>
      </c>
      <c r="T119" t="s">
        <v>2023</v>
      </c>
      <c r="U119" t="s">
        <v>2045</v>
      </c>
      <c r="V119" t="s">
        <v>2877</v>
      </c>
      <c r="W119" t="s">
        <v>2874</v>
      </c>
      <c r="X119" t="s">
        <v>1793</v>
      </c>
      <c r="Y119" t="s">
        <v>2115</v>
      </c>
      <c r="Z119" t="s">
        <v>1862</v>
      </c>
      <c r="AA119" t="s">
        <v>2915</v>
      </c>
      <c r="AB119">
        <v>1</v>
      </c>
    </row>
    <row r="120" spans="1:28" x14ac:dyDescent="0.25">
      <c r="A120" t="s">
        <v>9284</v>
      </c>
      <c r="B120" t="s">
        <v>9285</v>
      </c>
      <c r="C120" t="s">
        <v>156</v>
      </c>
      <c r="D120">
        <v>3</v>
      </c>
      <c r="E120">
        <v>24</v>
      </c>
      <c r="F120" t="s">
        <v>2082</v>
      </c>
      <c r="G120" t="s">
        <v>1848</v>
      </c>
      <c r="H120" t="s">
        <v>2091</v>
      </c>
      <c r="I120" t="s">
        <v>2096</v>
      </c>
      <c r="J120" t="s">
        <v>1797</v>
      </c>
      <c r="K120" t="s">
        <v>2937</v>
      </c>
      <c r="L120" t="s">
        <v>1794</v>
      </c>
      <c r="M120" t="s">
        <v>2858</v>
      </c>
      <c r="N120" t="s">
        <v>2859</v>
      </c>
      <c r="O120" t="s">
        <v>2860</v>
      </c>
      <c r="P120" t="s">
        <v>2022</v>
      </c>
      <c r="Q120" t="s">
        <v>1791</v>
      </c>
      <c r="R120" t="s">
        <v>1952</v>
      </c>
      <c r="S120" t="s">
        <v>1792</v>
      </c>
      <c r="T120" t="s">
        <v>2023</v>
      </c>
      <c r="U120" t="s">
        <v>2045</v>
      </c>
      <c r="V120" t="s">
        <v>2877</v>
      </c>
      <c r="W120" t="s">
        <v>2874</v>
      </c>
      <c r="X120" t="s">
        <v>1793</v>
      </c>
      <c r="Y120" t="s">
        <v>2116</v>
      </c>
      <c r="Z120" t="s">
        <v>1863</v>
      </c>
      <c r="AA120" t="s">
        <v>2916</v>
      </c>
      <c r="AB120">
        <v>1</v>
      </c>
    </row>
    <row r="121" spans="1:28" x14ac:dyDescent="0.25">
      <c r="A121" t="s">
        <v>9284</v>
      </c>
      <c r="B121" t="s">
        <v>9285</v>
      </c>
      <c r="C121" t="s">
        <v>156</v>
      </c>
      <c r="D121">
        <v>3</v>
      </c>
      <c r="E121">
        <v>24</v>
      </c>
      <c r="F121" t="s">
        <v>2040</v>
      </c>
      <c r="G121" t="s">
        <v>1848</v>
      </c>
      <c r="H121" t="s">
        <v>2091</v>
      </c>
      <c r="I121" t="s">
        <v>2096</v>
      </c>
      <c r="J121" t="s">
        <v>1797</v>
      </c>
      <c r="K121" t="s">
        <v>4550</v>
      </c>
      <c r="L121" t="s">
        <v>1794</v>
      </c>
      <c r="M121" t="s">
        <v>2858</v>
      </c>
      <c r="N121" t="s">
        <v>2859</v>
      </c>
      <c r="O121" t="s">
        <v>2860</v>
      </c>
      <c r="P121" t="s">
        <v>2022</v>
      </c>
      <c r="Q121" t="s">
        <v>1791</v>
      </c>
      <c r="R121" t="s">
        <v>1952</v>
      </c>
      <c r="S121" t="s">
        <v>1792</v>
      </c>
      <c r="T121" t="s">
        <v>2023</v>
      </c>
      <c r="U121" t="s">
        <v>2090</v>
      </c>
      <c r="V121" t="s">
        <v>2878</v>
      </c>
      <c r="W121" t="s">
        <v>2874</v>
      </c>
      <c r="X121" t="s">
        <v>1793</v>
      </c>
      <c r="Y121" t="s">
        <v>2117</v>
      </c>
      <c r="Z121" t="s">
        <v>1864</v>
      </c>
      <c r="AA121" t="s">
        <v>2917</v>
      </c>
      <c r="AB121">
        <v>1</v>
      </c>
    </row>
    <row r="122" spans="1:28" x14ac:dyDescent="0.25">
      <c r="A122" t="s">
        <v>9284</v>
      </c>
      <c r="B122" t="s">
        <v>9285</v>
      </c>
      <c r="C122" t="s">
        <v>156</v>
      </c>
      <c r="D122">
        <v>3</v>
      </c>
      <c r="E122">
        <v>24</v>
      </c>
      <c r="F122" t="s">
        <v>2024</v>
      </c>
      <c r="G122" t="s">
        <v>1848</v>
      </c>
      <c r="H122" t="s">
        <v>2091</v>
      </c>
      <c r="I122" t="s">
        <v>2096</v>
      </c>
      <c r="J122" t="s">
        <v>1797</v>
      </c>
      <c r="K122" t="s">
        <v>2934</v>
      </c>
      <c r="L122" t="s">
        <v>1794</v>
      </c>
      <c r="M122" t="s">
        <v>2858</v>
      </c>
      <c r="N122" t="s">
        <v>2859</v>
      </c>
      <c r="O122" t="s">
        <v>2860</v>
      </c>
      <c r="P122" t="s">
        <v>2022</v>
      </c>
      <c r="Q122" t="s">
        <v>1791</v>
      </c>
      <c r="R122" t="s">
        <v>1952</v>
      </c>
      <c r="S122" t="s">
        <v>1792</v>
      </c>
      <c r="T122" t="s">
        <v>2023</v>
      </c>
      <c r="U122" t="s">
        <v>2045</v>
      </c>
      <c r="V122" t="s">
        <v>2877</v>
      </c>
      <c r="W122" t="s">
        <v>2874</v>
      </c>
      <c r="X122" t="s">
        <v>1793</v>
      </c>
      <c r="Y122" t="s">
        <v>2118</v>
      </c>
      <c r="Z122" t="s">
        <v>1865</v>
      </c>
      <c r="AA122" t="s">
        <v>2918</v>
      </c>
      <c r="AB122">
        <v>1</v>
      </c>
    </row>
    <row r="123" spans="1:28" x14ac:dyDescent="0.25">
      <c r="A123" t="s">
        <v>9284</v>
      </c>
      <c r="B123" t="s">
        <v>9285</v>
      </c>
      <c r="C123" t="s">
        <v>156</v>
      </c>
      <c r="D123">
        <v>3</v>
      </c>
      <c r="E123">
        <v>24</v>
      </c>
      <c r="F123" t="s">
        <v>2061</v>
      </c>
      <c r="G123" t="s">
        <v>1848</v>
      </c>
      <c r="H123" t="s">
        <v>2091</v>
      </c>
      <c r="I123" t="s">
        <v>2096</v>
      </c>
      <c r="J123" t="s">
        <v>1797</v>
      </c>
      <c r="K123" t="s">
        <v>2934</v>
      </c>
      <c r="L123" t="s">
        <v>1794</v>
      </c>
      <c r="M123" t="s">
        <v>2858</v>
      </c>
      <c r="N123" t="s">
        <v>2859</v>
      </c>
      <c r="O123" t="s">
        <v>2860</v>
      </c>
      <c r="P123" t="s">
        <v>2022</v>
      </c>
      <c r="Q123" t="s">
        <v>1791</v>
      </c>
      <c r="R123" t="s">
        <v>1952</v>
      </c>
      <c r="S123" t="s">
        <v>1792</v>
      </c>
      <c r="T123" t="s">
        <v>2023</v>
      </c>
      <c r="U123" t="s">
        <v>2045</v>
      </c>
      <c r="V123" t="s">
        <v>2877</v>
      </c>
      <c r="W123" t="s">
        <v>2874</v>
      </c>
      <c r="X123" t="s">
        <v>1793</v>
      </c>
      <c r="Y123" t="s">
        <v>2119</v>
      </c>
      <c r="Z123" t="s">
        <v>1866</v>
      </c>
      <c r="AA123" t="s">
        <v>2919</v>
      </c>
      <c r="AB123">
        <v>1</v>
      </c>
    </row>
    <row r="124" spans="1:28" x14ac:dyDescent="0.25">
      <c r="A124" t="s">
        <v>9284</v>
      </c>
      <c r="B124" t="s">
        <v>9285</v>
      </c>
      <c r="C124" t="s">
        <v>156</v>
      </c>
      <c r="D124">
        <v>4</v>
      </c>
      <c r="E124">
        <v>115</v>
      </c>
      <c r="F124" t="s">
        <v>2065</v>
      </c>
      <c r="G124" t="s">
        <v>1846</v>
      </c>
      <c r="H124" t="s">
        <v>2091</v>
      </c>
      <c r="I124" t="s">
        <v>2096</v>
      </c>
      <c r="J124" t="s">
        <v>1797</v>
      </c>
      <c r="K124" t="s">
        <v>2386</v>
      </c>
      <c r="L124" t="s">
        <v>1796</v>
      </c>
      <c r="M124" t="s">
        <v>2858</v>
      </c>
      <c r="N124" t="s">
        <v>2859</v>
      </c>
      <c r="O124" t="s">
        <v>2860</v>
      </c>
      <c r="P124" t="s">
        <v>2022</v>
      </c>
      <c r="Q124" t="s">
        <v>1791</v>
      </c>
      <c r="R124" t="s">
        <v>1952</v>
      </c>
      <c r="S124" t="s">
        <v>1792</v>
      </c>
      <c r="T124" t="s">
        <v>2023</v>
      </c>
      <c r="U124" t="s">
        <v>2090</v>
      </c>
      <c r="V124" t="s">
        <v>2878</v>
      </c>
      <c r="W124" t="s">
        <v>2864</v>
      </c>
      <c r="X124" t="s">
        <v>1793</v>
      </c>
      <c r="Y124" t="s">
        <v>2120</v>
      </c>
      <c r="Z124" t="s">
        <v>1867</v>
      </c>
      <c r="AA124" t="s">
        <v>2920</v>
      </c>
      <c r="AB124">
        <v>1</v>
      </c>
    </row>
    <row r="125" spans="1:28" x14ac:dyDescent="0.25">
      <c r="A125" t="s">
        <v>9284</v>
      </c>
      <c r="B125" t="s">
        <v>9285</v>
      </c>
      <c r="C125" t="s">
        <v>156</v>
      </c>
      <c r="D125">
        <v>4</v>
      </c>
      <c r="E125">
        <v>53</v>
      </c>
      <c r="F125" t="s">
        <v>2036</v>
      </c>
      <c r="G125" t="s">
        <v>1846</v>
      </c>
      <c r="H125" t="s">
        <v>2091</v>
      </c>
      <c r="I125" t="s">
        <v>2096</v>
      </c>
      <c r="J125" t="s">
        <v>1795</v>
      </c>
      <c r="K125" t="s">
        <v>3986</v>
      </c>
      <c r="L125" t="s">
        <v>1796</v>
      </c>
      <c r="M125" t="s">
        <v>2858</v>
      </c>
      <c r="N125" t="s">
        <v>2859</v>
      </c>
      <c r="O125" t="s">
        <v>2860</v>
      </c>
      <c r="P125" t="s">
        <v>2022</v>
      </c>
      <c r="Q125" t="s">
        <v>1791</v>
      </c>
      <c r="R125" t="s">
        <v>1952</v>
      </c>
      <c r="S125" t="s">
        <v>1792</v>
      </c>
      <c r="T125" t="s">
        <v>2023</v>
      </c>
      <c r="U125" t="s">
        <v>2090</v>
      </c>
      <c r="V125" t="s">
        <v>2878</v>
      </c>
      <c r="W125" t="s">
        <v>2864</v>
      </c>
      <c r="X125" t="s">
        <v>1793</v>
      </c>
      <c r="Y125" t="s">
        <v>5869</v>
      </c>
      <c r="Z125" t="s">
        <v>5870</v>
      </c>
      <c r="AA125" t="s">
        <v>5871</v>
      </c>
      <c r="AB125">
        <v>1</v>
      </c>
    </row>
    <row r="126" spans="1:28" x14ac:dyDescent="0.25">
      <c r="A126" t="s">
        <v>9284</v>
      </c>
      <c r="B126" t="s">
        <v>9285</v>
      </c>
      <c r="C126" t="s">
        <v>156</v>
      </c>
      <c r="D126">
        <v>1</v>
      </c>
      <c r="E126">
        <v>106</v>
      </c>
      <c r="F126" t="s">
        <v>2083</v>
      </c>
      <c r="G126" t="s">
        <v>1845</v>
      </c>
      <c r="H126" t="s">
        <v>2091</v>
      </c>
      <c r="I126" t="s">
        <v>2096</v>
      </c>
      <c r="J126" t="s">
        <v>1795</v>
      </c>
      <c r="K126" t="s">
        <v>2063</v>
      </c>
      <c r="L126" t="s">
        <v>1868</v>
      </c>
      <c r="M126" t="s">
        <v>2861</v>
      </c>
      <c r="N126" t="s">
        <v>2921</v>
      </c>
      <c r="O126" t="s">
        <v>2863</v>
      </c>
      <c r="P126" t="s">
        <v>2022</v>
      </c>
      <c r="Q126" t="s">
        <v>1869</v>
      </c>
      <c r="R126" t="s">
        <v>1952</v>
      </c>
      <c r="S126" t="s">
        <v>1870</v>
      </c>
      <c r="T126" t="s">
        <v>2023</v>
      </c>
      <c r="U126" t="s">
        <v>2046</v>
      </c>
      <c r="V126" t="s">
        <v>2926</v>
      </c>
      <c r="W126" t="s">
        <v>2923</v>
      </c>
      <c r="X126" t="s">
        <v>1871</v>
      </c>
      <c r="Y126" t="s">
        <v>5872</v>
      </c>
      <c r="Z126" t="s">
        <v>5873</v>
      </c>
      <c r="AA126" t="s">
        <v>5874</v>
      </c>
      <c r="AB126">
        <v>1</v>
      </c>
    </row>
    <row r="127" spans="1:28" x14ac:dyDescent="0.25">
      <c r="A127" t="s">
        <v>9284</v>
      </c>
      <c r="B127" t="s">
        <v>9285</v>
      </c>
      <c r="C127" t="s">
        <v>156</v>
      </c>
      <c r="D127">
        <v>1</v>
      </c>
      <c r="E127">
        <v>200</v>
      </c>
      <c r="F127" t="s">
        <v>2048</v>
      </c>
      <c r="G127" t="s">
        <v>1845</v>
      </c>
      <c r="H127" t="s">
        <v>2091</v>
      </c>
      <c r="I127" t="s">
        <v>2096</v>
      </c>
      <c r="J127" t="s">
        <v>1788</v>
      </c>
      <c r="K127" t="s">
        <v>2078</v>
      </c>
      <c r="L127" t="s">
        <v>1868</v>
      </c>
      <c r="M127" t="s">
        <v>2861</v>
      </c>
      <c r="N127" t="s">
        <v>2921</v>
      </c>
      <c r="O127" t="s">
        <v>2863</v>
      </c>
      <c r="P127" t="s">
        <v>2022</v>
      </c>
      <c r="Q127" t="s">
        <v>1869</v>
      </c>
      <c r="R127" t="s">
        <v>1952</v>
      </c>
      <c r="S127" t="s">
        <v>1870</v>
      </c>
      <c r="T127" t="s">
        <v>2023</v>
      </c>
      <c r="U127" t="s">
        <v>2090</v>
      </c>
      <c r="V127" t="s">
        <v>5876</v>
      </c>
      <c r="W127" t="s">
        <v>2923</v>
      </c>
      <c r="X127" t="s">
        <v>1871</v>
      </c>
      <c r="Y127" t="s">
        <v>5877</v>
      </c>
      <c r="Z127" t="s">
        <v>5878</v>
      </c>
      <c r="AA127" t="s">
        <v>5879</v>
      </c>
      <c r="AB127">
        <v>1</v>
      </c>
    </row>
    <row r="128" spans="1:28" x14ac:dyDescent="0.25">
      <c r="A128" t="s">
        <v>9284</v>
      </c>
      <c r="B128" t="s">
        <v>9285</v>
      </c>
      <c r="C128" t="s">
        <v>156</v>
      </c>
      <c r="D128">
        <v>1</v>
      </c>
      <c r="E128">
        <v>299</v>
      </c>
      <c r="F128" t="s">
        <v>2032</v>
      </c>
      <c r="G128" t="s">
        <v>1845</v>
      </c>
      <c r="H128" t="s">
        <v>2091</v>
      </c>
      <c r="I128" t="s">
        <v>2096</v>
      </c>
      <c r="J128" t="s">
        <v>1795</v>
      </c>
      <c r="K128" t="s">
        <v>2089</v>
      </c>
      <c r="L128" t="s">
        <v>1868</v>
      </c>
      <c r="M128" t="s">
        <v>2861</v>
      </c>
      <c r="N128" t="s">
        <v>2921</v>
      </c>
      <c r="O128" t="s">
        <v>2863</v>
      </c>
      <c r="P128" t="s">
        <v>2022</v>
      </c>
      <c r="Q128" t="s">
        <v>1869</v>
      </c>
      <c r="R128" t="s">
        <v>1952</v>
      </c>
      <c r="S128" t="s">
        <v>1870</v>
      </c>
      <c r="T128" t="s">
        <v>2023</v>
      </c>
      <c r="U128" t="s">
        <v>2044</v>
      </c>
      <c r="V128" t="s">
        <v>2927</v>
      </c>
      <c r="W128" t="s">
        <v>2923</v>
      </c>
      <c r="X128" t="s">
        <v>1871</v>
      </c>
      <c r="Y128" t="s">
        <v>9299</v>
      </c>
      <c r="Z128" t="s">
        <v>9300</v>
      </c>
      <c r="AA128" t="s">
        <v>9301</v>
      </c>
      <c r="AB128">
        <v>1</v>
      </c>
    </row>
    <row r="129" spans="1:28" x14ac:dyDescent="0.25">
      <c r="A129" t="s">
        <v>9284</v>
      </c>
      <c r="B129" t="s">
        <v>9285</v>
      </c>
      <c r="C129" t="s">
        <v>156</v>
      </c>
      <c r="D129">
        <v>1</v>
      </c>
      <c r="E129">
        <v>300</v>
      </c>
      <c r="F129" t="s">
        <v>2025</v>
      </c>
      <c r="G129" t="s">
        <v>1845</v>
      </c>
      <c r="H129" t="s">
        <v>2091</v>
      </c>
      <c r="I129" t="s">
        <v>2096</v>
      </c>
      <c r="J129" t="s">
        <v>1788</v>
      </c>
      <c r="K129" t="s">
        <v>2053</v>
      </c>
      <c r="L129" t="s">
        <v>1868</v>
      </c>
      <c r="M129" t="s">
        <v>2861</v>
      </c>
      <c r="N129" t="s">
        <v>2921</v>
      </c>
      <c r="O129" t="s">
        <v>2863</v>
      </c>
      <c r="P129" t="s">
        <v>2022</v>
      </c>
      <c r="Q129" t="s">
        <v>1869</v>
      </c>
      <c r="R129" t="s">
        <v>1952</v>
      </c>
      <c r="S129" t="s">
        <v>1870</v>
      </c>
      <c r="T129" t="s">
        <v>2023</v>
      </c>
      <c r="U129" t="s">
        <v>2046</v>
      </c>
      <c r="V129" t="s">
        <v>3963</v>
      </c>
      <c r="W129" t="s">
        <v>2923</v>
      </c>
      <c r="X129" t="s">
        <v>1871</v>
      </c>
      <c r="Y129" t="s">
        <v>5164</v>
      </c>
      <c r="Z129" t="s">
        <v>5165</v>
      </c>
      <c r="AA129" t="s">
        <v>5166</v>
      </c>
      <c r="AB129">
        <v>1</v>
      </c>
    </row>
    <row r="130" spans="1:28" x14ac:dyDescent="0.25">
      <c r="A130" t="s">
        <v>9284</v>
      </c>
      <c r="B130" t="s">
        <v>9285</v>
      </c>
      <c r="C130" t="s">
        <v>156</v>
      </c>
      <c r="D130">
        <v>1</v>
      </c>
      <c r="E130">
        <v>384</v>
      </c>
      <c r="F130" t="s">
        <v>2045</v>
      </c>
      <c r="G130" t="s">
        <v>1844</v>
      </c>
      <c r="H130" t="s">
        <v>2091</v>
      </c>
      <c r="I130" t="s">
        <v>2096</v>
      </c>
      <c r="J130" t="s">
        <v>1788</v>
      </c>
      <c r="K130" t="s">
        <v>2073</v>
      </c>
      <c r="L130" t="s">
        <v>1868</v>
      </c>
      <c r="M130" t="s">
        <v>2861</v>
      </c>
      <c r="N130" t="s">
        <v>2921</v>
      </c>
      <c r="O130" t="s">
        <v>2863</v>
      </c>
      <c r="P130" t="s">
        <v>2022</v>
      </c>
      <c r="Q130" t="s">
        <v>1869</v>
      </c>
      <c r="R130" t="s">
        <v>1952</v>
      </c>
      <c r="S130" t="s">
        <v>1870</v>
      </c>
      <c r="T130" t="s">
        <v>2023</v>
      </c>
      <c r="U130" t="s">
        <v>2046</v>
      </c>
      <c r="V130" t="s">
        <v>2924</v>
      </c>
      <c r="W130" t="s">
        <v>2923</v>
      </c>
      <c r="X130" t="s">
        <v>1871</v>
      </c>
      <c r="Y130" t="s">
        <v>5880</v>
      </c>
      <c r="Z130" t="s">
        <v>5881</v>
      </c>
      <c r="AA130" t="s">
        <v>5882</v>
      </c>
      <c r="AB130">
        <v>1</v>
      </c>
    </row>
    <row r="131" spans="1:28" x14ac:dyDescent="0.25">
      <c r="A131" t="s">
        <v>9284</v>
      </c>
      <c r="B131" t="s">
        <v>9285</v>
      </c>
      <c r="C131" t="s">
        <v>156</v>
      </c>
      <c r="D131">
        <v>1</v>
      </c>
      <c r="E131">
        <v>389</v>
      </c>
      <c r="F131" t="s">
        <v>2029</v>
      </c>
      <c r="G131" t="s">
        <v>1844</v>
      </c>
      <c r="H131" t="s">
        <v>2091</v>
      </c>
      <c r="I131" t="s">
        <v>2096</v>
      </c>
      <c r="J131" t="s">
        <v>1795</v>
      </c>
      <c r="K131" t="s">
        <v>2089</v>
      </c>
      <c r="L131" t="s">
        <v>1868</v>
      </c>
      <c r="M131" t="s">
        <v>2861</v>
      </c>
      <c r="N131" t="s">
        <v>2921</v>
      </c>
      <c r="O131" t="s">
        <v>2863</v>
      </c>
      <c r="P131" t="s">
        <v>2022</v>
      </c>
      <c r="Q131" t="s">
        <v>1869</v>
      </c>
      <c r="R131" t="s">
        <v>1952</v>
      </c>
      <c r="S131" t="s">
        <v>1870</v>
      </c>
      <c r="T131" t="s">
        <v>2023</v>
      </c>
      <c r="U131" t="s">
        <v>2045</v>
      </c>
      <c r="V131" t="s">
        <v>2922</v>
      </c>
      <c r="W131" t="s">
        <v>2864</v>
      </c>
      <c r="X131" t="s">
        <v>1871</v>
      </c>
      <c r="Y131" t="s">
        <v>5167</v>
      </c>
      <c r="Z131" t="s">
        <v>5168</v>
      </c>
      <c r="AA131" t="s">
        <v>5169</v>
      </c>
      <c r="AB131">
        <v>1</v>
      </c>
    </row>
    <row r="132" spans="1:28" x14ac:dyDescent="0.25">
      <c r="A132" t="s">
        <v>9284</v>
      </c>
      <c r="B132" t="s">
        <v>9285</v>
      </c>
      <c r="C132" t="s">
        <v>156</v>
      </c>
      <c r="D132">
        <v>1</v>
      </c>
      <c r="E132">
        <v>411</v>
      </c>
      <c r="F132" t="s">
        <v>2042</v>
      </c>
      <c r="G132" t="s">
        <v>1844</v>
      </c>
      <c r="H132" t="s">
        <v>2091</v>
      </c>
      <c r="I132" t="s">
        <v>2096</v>
      </c>
      <c r="J132" t="s">
        <v>1795</v>
      </c>
      <c r="K132" t="s">
        <v>2050</v>
      </c>
      <c r="L132" t="s">
        <v>5886</v>
      </c>
      <c r="M132" t="s">
        <v>2858</v>
      </c>
      <c r="N132" t="s">
        <v>2859</v>
      </c>
      <c r="O132" t="s">
        <v>2860</v>
      </c>
      <c r="P132" t="s">
        <v>2022</v>
      </c>
      <c r="Q132" t="s">
        <v>1869</v>
      </c>
      <c r="R132" t="s">
        <v>1952</v>
      </c>
      <c r="S132" t="s">
        <v>1870</v>
      </c>
      <c r="T132" t="s">
        <v>2023</v>
      </c>
      <c r="U132" t="s">
        <v>2045</v>
      </c>
      <c r="V132" t="s">
        <v>2922</v>
      </c>
      <c r="W132" t="s">
        <v>2947</v>
      </c>
      <c r="X132" t="s">
        <v>1871</v>
      </c>
      <c r="Y132" t="s">
        <v>9302</v>
      </c>
      <c r="Z132" t="s">
        <v>9303</v>
      </c>
      <c r="AA132" t="s">
        <v>9304</v>
      </c>
      <c r="AB132">
        <v>1</v>
      </c>
    </row>
    <row r="133" spans="1:28" x14ac:dyDescent="0.25">
      <c r="A133" t="s">
        <v>9284</v>
      </c>
      <c r="B133" t="s">
        <v>9285</v>
      </c>
      <c r="C133" t="s">
        <v>156</v>
      </c>
      <c r="D133">
        <v>1</v>
      </c>
      <c r="E133">
        <v>508</v>
      </c>
      <c r="F133" t="s">
        <v>2019</v>
      </c>
      <c r="G133" t="s">
        <v>1844</v>
      </c>
      <c r="H133" t="s">
        <v>2091</v>
      </c>
      <c r="I133" t="s">
        <v>2096</v>
      </c>
      <c r="J133" t="s">
        <v>1795</v>
      </c>
      <c r="K133" t="s">
        <v>2084</v>
      </c>
      <c r="L133" t="s">
        <v>5886</v>
      </c>
      <c r="M133" t="s">
        <v>2858</v>
      </c>
      <c r="N133" t="s">
        <v>2859</v>
      </c>
      <c r="O133" t="s">
        <v>2860</v>
      </c>
      <c r="P133" t="s">
        <v>2022</v>
      </c>
      <c r="Q133" t="s">
        <v>1869</v>
      </c>
      <c r="R133" t="s">
        <v>1952</v>
      </c>
      <c r="S133" t="s">
        <v>1870</v>
      </c>
      <c r="T133" t="s">
        <v>2023</v>
      </c>
      <c r="U133" t="s">
        <v>2046</v>
      </c>
      <c r="V133" t="s">
        <v>2924</v>
      </c>
      <c r="W133" t="s">
        <v>2864</v>
      </c>
      <c r="X133" t="s">
        <v>1871</v>
      </c>
      <c r="Y133" t="s">
        <v>8830</v>
      </c>
      <c r="Z133" t="s">
        <v>8831</v>
      </c>
      <c r="AA133" t="s">
        <v>8832</v>
      </c>
      <c r="AB133">
        <v>1</v>
      </c>
    </row>
    <row r="134" spans="1:28" x14ac:dyDescent="0.25">
      <c r="A134" t="s">
        <v>9284</v>
      </c>
      <c r="B134" t="s">
        <v>9285</v>
      </c>
      <c r="C134" t="s">
        <v>156</v>
      </c>
      <c r="D134">
        <v>1</v>
      </c>
      <c r="E134">
        <v>514</v>
      </c>
      <c r="F134" t="s">
        <v>2042</v>
      </c>
      <c r="G134" t="s">
        <v>1844</v>
      </c>
      <c r="H134" t="s">
        <v>2091</v>
      </c>
      <c r="I134" t="s">
        <v>2096</v>
      </c>
      <c r="J134" t="s">
        <v>1788</v>
      </c>
      <c r="K134" t="s">
        <v>2073</v>
      </c>
      <c r="L134" t="s">
        <v>1868</v>
      </c>
      <c r="M134" t="s">
        <v>2861</v>
      </c>
      <c r="N134" t="s">
        <v>2921</v>
      </c>
      <c r="O134" t="s">
        <v>2863</v>
      </c>
      <c r="P134" t="s">
        <v>2022</v>
      </c>
      <c r="Q134" t="s">
        <v>1869</v>
      </c>
      <c r="R134" t="s">
        <v>1952</v>
      </c>
      <c r="S134" t="s">
        <v>1870</v>
      </c>
      <c r="T134" t="s">
        <v>2023</v>
      </c>
      <c r="U134" t="s">
        <v>2045</v>
      </c>
      <c r="V134" t="s">
        <v>2922</v>
      </c>
      <c r="W134" t="s">
        <v>2864</v>
      </c>
      <c r="X134" t="s">
        <v>1871</v>
      </c>
      <c r="Y134" t="s">
        <v>5883</v>
      </c>
      <c r="Z134" t="s">
        <v>5884</v>
      </c>
      <c r="AA134" t="s">
        <v>5885</v>
      </c>
      <c r="AB134">
        <v>1</v>
      </c>
    </row>
    <row r="135" spans="1:28" x14ac:dyDescent="0.25">
      <c r="A135" t="s">
        <v>9284</v>
      </c>
      <c r="B135" t="s">
        <v>9285</v>
      </c>
      <c r="C135" t="s">
        <v>156</v>
      </c>
      <c r="D135">
        <v>1</v>
      </c>
      <c r="E135">
        <v>519</v>
      </c>
      <c r="F135" t="s">
        <v>2025</v>
      </c>
      <c r="G135" t="s">
        <v>1844</v>
      </c>
      <c r="H135" t="s">
        <v>2091</v>
      </c>
      <c r="I135" t="s">
        <v>2096</v>
      </c>
      <c r="J135" t="s">
        <v>1795</v>
      </c>
      <c r="K135" t="s">
        <v>8994</v>
      </c>
      <c r="L135" t="s">
        <v>5886</v>
      </c>
      <c r="M135" t="s">
        <v>2858</v>
      </c>
      <c r="N135" t="s">
        <v>2859</v>
      </c>
      <c r="O135" t="s">
        <v>2860</v>
      </c>
      <c r="P135" t="s">
        <v>2022</v>
      </c>
      <c r="Q135" t="s">
        <v>1869</v>
      </c>
      <c r="R135" t="s">
        <v>1952</v>
      </c>
      <c r="S135" t="s">
        <v>1870</v>
      </c>
      <c r="T135" t="s">
        <v>2023</v>
      </c>
      <c r="U135" t="s">
        <v>2045</v>
      </c>
      <c r="V135" t="s">
        <v>2928</v>
      </c>
      <c r="W135" t="s">
        <v>2864</v>
      </c>
      <c r="X135" t="s">
        <v>1871</v>
      </c>
      <c r="Y135" t="s">
        <v>9016</v>
      </c>
      <c r="Z135" t="s">
        <v>9017</v>
      </c>
      <c r="AA135" t="s">
        <v>9018</v>
      </c>
      <c r="AB135">
        <v>1</v>
      </c>
    </row>
    <row r="136" spans="1:28" x14ac:dyDescent="0.25">
      <c r="A136" t="s">
        <v>9284</v>
      </c>
      <c r="B136" t="s">
        <v>9285</v>
      </c>
      <c r="C136" t="s">
        <v>156</v>
      </c>
      <c r="D136">
        <v>1</v>
      </c>
      <c r="E136">
        <v>519</v>
      </c>
      <c r="F136" t="s">
        <v>2021</v>
      </c>
      <c r="G136" t="s">
        <v>1844</v>
      </c>
      <c r="H136" t="s">
        <v>2091</v>
      </c>
      <c r="I136" t="s">
        <v>2096</v>
      </c>
      <c r="J136" t="s">
        <v>2900</v>
      </c>
      <c r="K136" t="s">
        <v>8994</v>
      </c>
      <c r="L136" t="s">
        <v>5886</v>
      </c>
      <c r="M136" t="s">
        <v>2858</v>
      </c>
      <c r="N136" t="s">
        <v>2859</v>
      </c>
      <c r="O136" t="s">
        <v>2860</v>
      </c>
      <c r="P136" t="s">
        <v>2022</v>
      </c>
      <c r="Q136" t="s">
        <v>1869</v>
      </c>
      <c r="R136" t="s">
        <v>1952</v>
      </c>
      <c r="S136" t="s">
        <v>1870</v>
      </c>
      <c r="T136" t="s">
        <v>2023</v>
      </c>
      <c r="U136" t="s">
        <v>2045</v>
      </c>
      <c r="V136" t="s">
        <v>2928</v>
      </c>
      <c r="W136" t="s">
        <v>2947</v>
      </c>
      <c r="X136" t="s">
        <v>1871</v>
      </c>
      <c r="Y136" t="s">
        <v>9019</v>
      </c>
      <c r="Z136" t="s">
        <v>9020</v>
      </c>
      <c r="AA136" t="s">
        <v>9021</v>
      </c>
      <c r="AB136">
        <v>1</v>
      </c>
    </row>
    <row r="137" spans="1:28" x14ac:dyDescent="0.25">
      <c r="A137" t="s">
        <v>9284</v>
      </c>
      <c r="B137" t="s">
        <v>9285</v>
      </c>
      <c r="C137" t="s">
        <v>156</v>
      </c>
      <c r="D137">
        <v>1</v>
      </c>
      <c r="E137">
        <v>525</v>
      </c>
      <c r="F137" t="s">
        <v>2019</v>
      </c>
      <c r="G137" t="s">
        <v>1844</v>
      </c>
      <c r="H137" t="s">
        <v>2091</v>
      </c>
      <c r="I137" t="s">
        <v>2096</v>
      </c>
      <c r="J137" t="s">
        <v>1797</v>
      </c>
      <c r="K137" t="s">
        <v>8994</v>
      </c>
      <c r="L137" t="s">
        <v>5886</v>
      </c>
      <c r="M137" t="s">
        <v>2858</v>
      </c>
      <c r="N137" t="s">
        <v>2859</v>
      </c>
      <c r="O137" t="s">
        <v>2860</v>
      </c>
      <c r="P137" t="s">
        <v>2022</v>
      </c>
      <c r="Q137" t="s">
        <v>1869</v>
      </c>
      <c r="R137" t="s">
        <v>1952</v>
      </c>
      <c r="S137" t="s">
        <v>1870</v>
      </c>
      <c r="T137" t="s">
        <v>2023</v>
      </c>
      <c r="U137" t="s">
        <v>2046</v>
      </c>
      <c r="V137" t="s">
        <v>3963</v>
      </c>
      <c r="W137" t="s">
        <v>2864</v>
      </c>
      <c r="X137" t="s">
        <v>1871</v>
      </c>
      <c r="Y137" t="s">
        <v>9022</v>
      </c>
      <c r="Z137" t="s">
        <v>9023</v>
      </c>
      <c r="AA137" t="s">
        <v>9024</v>
      </c>
      <c r="AB137">
        <v>1</v>
      </c>
    </row>
    <row r="138" spans="1:28" x14ac:dyDescent="0.25">
      <c r="A138" t="s">
        <v>9284</v>
      </c>
      <c r="B138" t="s">
        <v>9285</v>
      </c>
      <c r="C138" t="s">
        <v>156</v>
      </c>
      <c r="D138">
        <v>1</v>
      </c>
      <c r="E138">
        <v>548</v>
      </c>
      <c r="F138" t="s">
        <v>2019</v>
      </c>
      <c r="G138" t="s">
        <v>1844</v>
      </c>
      <c r="H138" t="s">
        <v>2091</v>
      </c>
      <c r="I138" t="s">
        <v>2096</v>
      </c>
      <c r="J138" t="s">
        <v>1797</v>
      </c>
      <c r="K138" t="s">
        <v>2089</v>
      </c>
      <c r="L138" t="s">
        <v>1868</v>
      </c>
      <c r="M138" t="s">
        <v>2861</v>
      </c>
      <c r="N138" t="s">
        <v>2921</v>
      </c>
      <c r="O138" t="s">
        <v>2863</v>
      </c>
      <c r="P138" t="s">
        <v>2022</v>
      </c>
      <c r="Q138" t="s">
        <v>1869</v>
      </c>
      <c r="R138" t="s">
        <v>1952</v>
      </c>
      <c r="S138" t="s">
        <v>1870</v>
      </c>
      <c r="T138" t="s">
        <v>2023</v>
      </c>
      <c r="U138" t="s">
        <v>2044</v>
      </c>
      <c r="V138" t="s">
        <v>2927</v>
      </c>
      <c r="W138" t="s">
        <v>4552</v>
      </c>
      <c r="X138" t="s">
        <v>1871</v>
      </c>
      <c r="Y138" t="s">
        <v>3964</v>
      </c>
      <c r="Z138" t="s">
        <v>3965</v>
      </c>
      <c r="AA138" t="s">
        <v>3966</v>
      </c>
      <c r="AB138">
        <v>1</v>
      </c>
    </row>
    <row r="139" spans="1:28" x14ac:dyDescent="0.25">
      <c r="A139" t="s">
        <v>9284</v>
      </c>
      <c r="B139" t="s">
        <v>9285</v>
      </c>
      <c r="C139" t="s">
        <v>156</v>
      </c>
      <c r="D139">
        <v>1</v>
      </c>
      <c r="E139">
        <v>613</v>
      </c>
      <c r="F139" t="s">
        <v>2040</v>
      </c>
      <c r="G139" t="s">
        <v>1844</v>
      </c>
      <c r="H139" t="s">
        <v>2091</v>
      </c>
      <c r="I139" t="s">
        <v>2096</v>
      </c>
      <c r="J139" t="s">
        <v>1788</v>
      </c>
      <c r="K139" t="s">
        <v>2084</v>
      </c>
      <c r="L139" t="s">
        <v>5886</v>
      </c>
      <c r="M139" t="s">
        <v>2858</v>
      </c>
      <c r="N139" t="s">
        <v>2859</v>
      </c>
      <c r="O139" t="s">
        <v>2860</v>
      </c>
      <c r="P139" t="s">
        <v>2022</v>
      </c>
      <c r="Q139" t="s">
        <v>1869</v>
      </c>
      <c r="R139" t="s">
        <v>1952</v>
      </c>
      <c r="S139" t="s">
        <v>1870</v>
      </c>
      <c r="T139" t="s">
        <v>2023</v>
      </c>
      <c r="U139" t="s">
        <v>2045</v>
      </c>
      <c r="V139" t="s">
        <v>2922</v>
      </c>
      <c r="W139" t="s">
        <v>2864</v>
      </c>
      <c r="X139" t="s">
        <v>1871</v>
      </c>
      <c r="Y139" t="s">
        <v>5887</v>
      </c>
      <c r="Z139" t="s">
        <v>5888</v>
      </c>
      <c r="AA139" t="s">
        <v>5889</v>
      </c>
      <c r="AB139">
        <v>1</v>
      </c>
    </row>
    <row r="140" spans="1:28" x14ac:dyDescent="0.25">
      <c r="A140" t="s">
        <v>9284</v>
      </c>
      <c r="B140" t="s">
        <v>9285</v>
      </c>
      <c r="C140" t="s">
        <v>156</v>
      </c>
      <c r="D140">
        <v>1</v>
      </c>
      <c r="E140">
        <v>614</v>
      </c>
      <c r="F140" t="s">
        <v>2057</v>
      </c>
      <c r="G140" t="s">
        <v>1844</v>
      </c>
      <c r="H140" t="s">
        <v>2091</v>
      </c>
      <c r="I140" t="s">
        <v>2096</v>
      </c>
      <c r="J140" t="s">
        <v>1795</v>
      </c>
      <c r="K140" t="s">
        <v>2073</v>
      </c>
      <c r="L140" t="s">
        <v>1868</v>
      </c>
      <c r="M140" t="s">
        <v>2861</v>
      </c>
      <c r="N140" t="s">
        <v>2921</v>
      </c>
      <c r="O140" t="s">
        <v>2863</v>
      </c>
      <c r="P140" t="s">
        <v>2022</v>
      </c>
      <c r="Q140" t="s">
        <v>1869</v>
      </c>
      <c r="R140" t="s">
        <v>1952</v>
      </c>
      <c r="S140" t="s">
        <v>1870</v>
      </c>
      <c r="T140" t="s">
        <v>2023</v>
      </c>
      <c r="U140" t="s">
        <v>2045</v>
      </c>
      <c r="V140" t="s">
        <v>2922</v>
      </c>
      <c r="W140" t="s">
        <v>2864</v>
      </c>
      <c r="X140" t="s">
        <v>1871</v>
      </c>
      <c r="Y140" t="s">
        <v>5170</v>
      </c>
      <c r="Z140" t="s">
        <v>5171</v>
      </c>
      <c r="AA140" t="s">
        <v>5172</v>
      </c>
      <c r="AB140">
        <v>1</v>
      </c>
    </row>
    <row r="141" spans="1:28" x14ac:dyDescent="0.25">
      <c r="A141" t="s">
        <v>9284</v>
      </c>
      <c r="B141" t="s">
        <v>9285</v>
      </c>
      <c r="C141" t="s">
        <v>156</v>
      </c>
      <c r="D141">
        <v>2</v>
      </c>
      <c r="E141">
        <v>113</v>
      </c>
      <c r="F141" t="s">
        <v>2024</v>
      </c>
      <c r="G141" t="s">
        <v>1845</v>
      </c>
      <c r="H141" t="s">
        <v>2091</v>
      </c>
      <c r="I141" t="s">
        <v>2096</v>
      </c>
      <c r="J141" t="s">
        <v>1788</v>
      </c>
      <c r="K141" t="s">
        <v>2053</v>
      </c>
      <c r="L141" t="s">
        <v>1868</v>
      </c>
      <c r="M141" t="s">
        <v>2861</v>
      </c>
      <c r="N141" t="s">
        <v>2921</v>
      </c>
      <c r="O141" t="s">
        <v>2863</v>
      </c>
      <c r="P141" t="s">
        <v>2022</v>
      </c>
      <c r="Q141" t="s">
        <v>1869</v>
      </c>
      <c r="R141" t="s">
        <v>1952</v>
      </c>
      <c r="S141" t="s">
        <v>1870</v>
      </c>
      <c r="T141" t="s">
        <v>2023</v>
      </c>
      <c r="U141" t="s">
        <v>2045</v>
      </c>
      <c r="V141" t="s">
        <v>2922</v>
      </c>
      <c r="W141" t="s">
        <v>2923</v>
      </c>
      <c r="X141" t="s">
        <v>1871</v>
      </c>
      <c r="Y141" t="s">
        <v>5890</v>
      </c>
      <c r="Z141" t="s">
        <v>5891</v>
      </c>
      <c r="AA141" t="s">
        <v>5892</v>
      </c>
      <c r="AB141">
        <v>1</v>
      </c>
    </row>
    <row r="142" spans="1:28" x14ac:dyDescent="0.25">
      <c r="A142" t="s">
        <v>9284</v>
      </c>
      <c r="B142" t="s">
        <v>9285</v>
      </c>
      <c r="C142" t="s">
        <v>156</v>
      </c>
      <c r="D142">
        <v>2</v>
      </c>
      <c r="E142">
        <v>132</v>
      </c>
      <c r="F142" t="s">
        <v>2025</v>
      </c>
      <c r="G142" t="s">
        <v>1844</v>
      </c>
      <c r="H142" t="s">
        <v>2091</v>
      </c>
      <c r="I142" t="s">
        <v>2096</v>
      </c>
      <c r="J142" t="s">
        <v>1795</v>
      </c>
      <c r="K142" t="s">
        <v>8994</v>
      </c>
      <c r="L142" t="s">
        <v>5886</v>
      </c>
      <c r="M142" t="s">
        <v>2858</v>
      </c>
      <c r="N142" t="s">
        <v>2859</v>
      </c>
      <c r="O142" t="s">
        <v>2860</v>
      </c>
      <c r="P142" t="s">
        <v>2022</v>
      </c>
      <c r="Q142" t="s">
        <v>1869</v>
      </c>
      <c r="R142" t="s">
        <v>1952</v>
      </c>
      <c r="S142" t="s">
        <v>1870</v>
      </c>
      <c r="T142" t="s">
        <v>2023</v>
      </c>
      <c r="U142" t="s">
        <v>2045</v>
      </c>
      <c r="V142" t="s">
        <v>2928</v>
      </c>
      <c r="W142" t="s">
        <v>2864</v>
      </c>
      <c r="X142" t="s">
        <v>1871</v>
      </c>
      <c r="Y142" t="s">
        <v>9025</v>
      </c>
      <c r="Z142" t="s">
        <v>9026</v>
      </c>
      <c r="AA142" t="s">
        <v>9027</v>
      </c>
      <c r="AB142">
        <v>1</v>
      </c>
    </row>
    <row r="143" spans="1:28" x14ac:dyDescent="0.25">
      <c r="A143" t="s">
        <v>9284</v>
      </c>
      <c r="B143" t="s">
        <v>9285</v>
      </c>
      <c r="C143" t="s">
        <v>156</v>
      </c>
      <c r="D143">
        <v>2</v>
      </c>
      <c r="E143">
        <v>169</v>
      </c>
      <c r="F143" t="s">
        <v>2061</v>
      </c>
      <c r="G143" t="s">
        <v>1844</v>
      </c>
      <c r="H143" t="s">
        <v>2091</v>
      </c>
      <c r="I143" t="s">
        <v>2096</v>
      </c>
      <c r="J143" t="s">
        <v>1795</v>
      </c>
      <c r="K143" t="s">
        <v>2073</v>
      </c>
      <c r="L143" t="s">
        <v>1868</v>
      </c>
      <c r="M143" t="s">
        <v>2861</v>
      </c>
      <c r="N143" t="s">
        <v>2921</v>
      </c>
      <c r="O143" t="s">
        <v>2863</v>
      </c>
      <c r="P143" t="s">
        <v>2022</v>
      </c>
      <c r="Q143" t="s">
        <v>1869</v>
      </c>
      <c r="R143" t="s">
        <v>1952</v>
      </c>
      <c r="S143" t="s">
        <v>1870</v>
      </c>
      <c r="T143" t="s">
        <v>2023</v>
      </c>
      <c r="U143" t="s">
        <v>2045</v>
      </c>
      <c r="V143" t="s">
        <v>2922</v>
      </c>
      <c r="W143" t="s">
        <v>2864</v>
      </c>
      <c r="X143" t="s">
        <v>1871</v>
      </c>
      <c r="Y143" t="s">
        <v>5893</v>
      </c>
      <c r="Z143" t="s">
        <v>5894</v>
      </c>
      <c r="AA143" t="s">
        <v>5895</v>
      </c>
      <c r="AB143">
        <v>1</v>
      </c>
    </row>
    <row r="144" spans="1:28" x14ac:dyDescent="0.25">
      <c r="A144" t="s">
        <v>9284</v>
      </c>
      <c r="B144" t="s">
        <v>9285</v>
      </c>
      <c r="C144" t="s">
        <v>156</v>
      </c>
      <c r="D144">
        <v>2</v>
      </c>
      <c r="E144">
        <v>172</v>
      </c>
      <c r="F144" t="s">
        <v>2077</v>
      </c>
      <c r="G144" t="s">
        <v>1844</v>
      </c>
      <c r="H144" t="s">
        <v>2091</v>
      </c>
      <c r="I144" t="s">
        <v>2096</v>
      </c>
      <c r="J144" t="s">
        <v>5368</v>
      </c>
      <c r="K144" t="s">
        <v>2073</v>
      </c>
      <c r="L144" t="s">
        <v>1868</v>
      </c>
      <c r="M144" t="s">
        <v>2861</v>
      </c>
      <c r="N144" t="s">
        <v>2921</v>
      </c>
      <c r="O144" t="s">
        <v>2863</v>
      </c>
      <c r="P144" t="s">
        <v>2022</v>
      </c>
      <c r="Q144" t="s">
        <v>1869</v>
      </c>
      <c r="R144" t="s">
        <v>1952</v>
      </c>
      <c r="S144" t="s">
        <v>1870</v>
      </c>
      <c r="T144" t="s">
        <v>2023</v>
      </c>
      <c r="U144" t="s">
        <v>2045</v>
      </c>
      <c r="V144" t="s">
        <v>2922</v>
      </c>
      <c r="W144" t="s">
        <v>2923</v>
      </c>
      <c r="X144" t="s">
        <v>1871</v>
      </c>
      <c r="Y144" t="s">
        <v>9028</v>
      </c>
      <c r="Z144" t="s">
        <v>9029</v>
      </c>
      <c r="AA144" t="s">
        <v>9030</v>
      </c>
      <c r="AB144">
        <v>1</v>
      </c>
    </row>
    <row r="145" spans="1:28" x14ac:dyDescent="0.25">
      <c r="A145" t="s">
        <v>9284</v>
      </c>
      <c r="B145" t="s">
        <v>9285</v>
      </c>
      <c r="C145" t="s">
        <v>156</v>
      </c>
      <c r="D145">
        <v>2</v>
      </c>
      <c r="E145">
        <v>20</v>
      </c>
      <c r="F145" t="s">
        <v>2030</v>
      </c>
      <c r="G145" t="s">
        <v>1844</v>
      </c>
      <c r="H145" t="s">
        <v>2091</v>
      </c>
      <c r="I145" t="s">
        <v>2096</v>
      </c>
      <c r="J145" t="s">
        <v>1788</v>
      </c>
      <c r="K145" t="s">
        <v>2089</v>
      </c>
      <c r="L145" t="s">
        <v>1868</v>
      </c>
      <c r="M145" t="s">
        <v>2861</v>
      </c>
      <c r="N145" t="s">
        <v>2921</v>
      </c>
      <c r="O145" t="s">
        <v>2863</v>
      </c>
      <c r="P145" t="s">
        <v>2022</v>
      </c>
      <c r="Q145" t="s">
        <v>1869</v>
      </c>
      <c r="R145" t="s">
        <v>1952</v>
      </c>
      <c r="S145" t="s">
        <v>1870</v>
      </c>
      <c r="T145" t="s">
        <v>2023</v>
      </c>
      <c r="U145" t="s">
        <v>2045</v>
      </c>
      <c r="V145" t="s">
        <v>2922</v>
      </c>
      <c r="W145" t="s">
        <v>2864</v>
      </c>
      <c r="X145" t="s">
        <v>1871</v>
      </c>
      <c r="Y145" t="s">
        <v>9031</v>
      </c>
      <c r="Z145" t="s">
        <v>9032</v>
      </c>
      <c r="AA145" t="s">
        <v>9033</v>
      </c>
      <c r="AB145">
        <v>1</v>
      </c>
    </row>
    <row r="146" spans="1:28" x14ac:dyDescent="0.25">
      <c r="A146" t="s">
        <v>9284</v>
      </c>
      <c r="B146" t="s">
        <v>9285</v>
      </c>
      <c r="C146" t="s">
        <v>156</v>
      </c>
      <c r="D146">
        <v>2</v>
      </c>
      <c r="E146">
        <v>245</v>
      </c>
      <c r="F146" t="s">
        <v>2041</v>
      </c>
      <c r="G146" t="s">
        <v>1845</v>
      </c>
      <c r="H146" t="s">
        <v>2091</v>
      </c>
      <c r="I146" t="s">
        <v>2096</v>
      </c>
      <c r="J146" t="s">
        <v>1795</v>
      </c>
      <c r="K146" t="s">
        <v>2089</v>
      </c>
      <c r="L146" t="s">
        <v>1868</v>
      </c>
      <c r="M146" t="s">
        <v>2861</v>
      </c>
      <c r="N146" t="s">
        <v>2921</v>
      </c>
      <c r="O146" t="s">
        <v>2863</v>
      </c>
      <c r="P146" t="s">
        <v>2022</v>
      </c>
      <c r="Q146" t="s">
        <v>1869</v>
      </c>
      <c r="R146" t="s">
        <v>1952</v>
      </c>
      <c r="S146" t="s">
        <v>1870</v>
      </c>
      <c r="T146" t="s">
        <v>2023</v>
      </c>
      <c r="U146" t="s">
        <v>2045</v>
      </c>
      <c r="V146" t="s">
        <v>2928</v>
      </c>
      <c r="W146" t="s">
        <v>2923</v>
      </c>
      <c r="X146" t="s">
        <v>1871</v>
      </c>
      <c r="Y146" t="s">
        <v>8833</v>
      </c>
      <c r="Z146" t="s">
        <v>8834</v>
      </c>
      <c r="AA146" t="s">
        <v>8835</v>
      </c>
      <c r="AB146">
        <v>1</v>
      </c>
    </row>
    <row r="147" spans="1:28" x14ac:dyDescent="0.25">
      <c r="A147" t="s">
        <v>9284</v>
      </c>
      <c r="B147" t="s">
        <v>9285</v>
      </c>
      <c r="C147" t="s">
        <v>156</v>
      </c>
      <c r="D147">
        <v>2</v>
      </c>
      <c r="E147">
        <v>247</v>
      </c>
      <c r="F147" t="s">
        <v>2019</v>
      </c>
      <c r="G147" t="s">
        <v>1845</v>
      </c>
      <c r="H147" t="s">
        <v>2091</v>
      </c>
      <c r="I147" t="s">
        <v>2096</v>
      </c>
      <c r="J147" t="s">
        <v>1789</v>
      </c>
      <c r="K147" t="s">
        <v>8994</v>
      </c>
      <c r="L147" t="s">
        <v>5886</v>
      </c>
      <c r="M147" t="s">
        <v>2858</v>
      </c>
      <c r="N147" t="s">
        <v>2859</v>
      </c>
      <c r="O147" t="s">
        <v>2860</v>
      </c>
      <c r="P147" t="s">
        <v>2022</v>
      </c>
      <c r="Q147" t="s">
        <v>1869</v>
      </c>
      <c r="R147" t="s">
        <v>1952</v>
      </c>
      <c r="S147" t="s">
        <v>1870</v>
      </c>
      <c r="T147" t="s">
        <v>2023</v>
      </c>
      <c r="U147" t="s">
        <v>2046</v>
      </c>
      <c r="V147" t="s">
        <v>3963</v>
      </c>
      <c r="W147" t="s">
        <v>2947</v>
      </c>
      <c r="X147" t="s">
        <v>1871</v>
      </c>
      <c r="Y147" t="s">
        <v>9034</v>
      </c>
      <c r="Z147" t="s">
        <v>9035</v>
      </c>
      <c r="AA147" t="s">
        <v>9036</v>
      </c>
      <c r="AB147">
        <v>1</v>
      </c>
    </row>
    <row r="148" spans="1:28" x14ac:dyDescent="0.25">
      <c r="A148" t="s">
        <v>9284</v>
      </c>
      <c r="B148" t="s">
        <v>9285</v>
      </c>
      <c r="C148" t="s">
        <v>156</v>
      </c>
      <c r="D148">
        <v>2</v>
      </c>
      <c r="E148">
        <v>249</v>
      </c>
      <c r="F148" t="s">
        <v>2031</v>
      </c>
      <c r="G148" t="s">
        <v>1845</v>
      </c>
      <c r="H148" t="s">
        <v>2091</v>
      </c>
      <c r="I148" t="s">
        <v>2096</v>
      </c>
      <c r="J148" t="s">
        <v>1795</v>
      </c>
      <c r="K148" t="s">
        <v>2089</v>
      </c>
      <c r="L148" t="s">
        <v>1868</v>
      </c>
      <c r="M148" t="s">
        <v>2861</v>
      </c>
      <c r="N148" t="s">
        <v>2921</v>
      </c>
      <c r="O148" t="s">
        <v>2863</v>
      </c>
      <c r="P148" t="s">
        <v>2022</v>
      </c>
      <c r="Q148" t="s">
        <v>1869</v>
      </c>
      <c r="R148" t="s">
        <v>1952</v>
      </c>
      <c r="S148" t="s">
        <v>1870</v>
      </c>
      <c r="T148" t="s">
        <v>2023</v>
      </c>
      <c r="U148" t="s">
        <v>2045</v>
      </c>
      <c r="V148" t="s">
        <v>2922</v>
      </c>
      <c r="W148" t="s">
        <v>2923</v>
      </c>
      <c r="X148" t="s">
        <v>1871</v>
      </c>
      <c r="Y148" t="s">
        <v>8836</v>
      </c>
      <c r="Z148" t="s">
        <v>8837</v>
      </c>
      <c r="AA148" t="s">
        <v>8838</v>
      </c>
      <c r="AB148">
        <v>1</v>
      </c>
    </row>
    <row r="149" spans="1:28" x14ac:dyDescent="0.25">
      <c r="A149" t="s">
        <v>9284</v>
      </c>
      <c r="B149" t="s">
        <v>9285</v>
      </c>
      <c r="C149" t="s">
        <v>156</v>
      </c>
      <c r="D149">
        <v>2</v>
      </c>
      <c r="E149">
        <v>252</v>
      </c>
      <c r="F149" t="s">
        <v>2028</v>
      </c>
      <c r="G149" t="s">
        <v>1845</v>
      </c>
      <c r="H149" t="s">
        <v>2091</v>
      </c>
      <c r="I149" t="s">
        <v>2096</v>
      </c>
      <c r="J149" t="s">
        <v>1795</v>
      </c>
      <c r="K149" t="s">
        <v>2089</v>
      </c>
      <c r="L149" t="s">
        <v>1868</v>
      </c>
      <c r="M149" t="s">
        <v>2861</v>
      </c>
      <c r="N149" t="s">
        <v>2921</v>
      </c>
      <c r="O149" t="s">
        <v>2863</v>
      </c>
      <c r="P149" t="s">
        <v>2022</v>
      </c>
      <c r="Q149" t="s">
        <v>1869</v>
      </c>
      <c r="R149" t="s">
        <v>1952</v>
      </c>
      <c r="S149" t="s">
        <v>1870</v>
      </c>
      <c r="T149" t="s">
        <v>2023</v>
      </c>
      <c r="U149" t="s">
        <v>2046</v>
      </c>
      <c r="V149" t="s">
        <v>2924</v>
      </c>
      <c r="W149" t="s">
        <v>2864</v>
      </c>
      <c r="X149" t="s">
        <v>1871</v>
      </c>
      <c r="Y149" t="s">
        <v>5896</v>
      </c>
      <c r="Z149" t="s">
        <v>5897</v>
      </c>
      <c r="AA149" t="s">
        <v>5898</v>
      </c>
      <c r="AB149">
        <v>1</v>
      </c>
    </row>
    <row r="150" spans="1:28" x14ac:dyDescent="0.25">
      <c r="A150" t="s">
        <v>9284</v>
      </c>
      <c r="B150" t="s">
        <v>9285</v>
      </c>
      <c r="C150" t="s">
        <v>156</v>
      </c>
      <c r="D150">
        <v>2</v>
      </c>
      <c r="E150">
        <v>26</v>
      </c>
      <c r="F150" t="s">
        <v>2026</v>
      </c>
      <c r="G150" t="s">
        <v>1845</v>
      </c>
      <c r="H150" t="s">
        <v>2091</v>
      </c>
      <c r="I150" t="s">
        <v>2096</v>
      </c>
      <c r="J150" t="s">
        <v>1795</v>
      </c>
      <c r="K150" t="s">
        <v>8994</v>
      </c>
      <c r="L150" t="s">
        <v>5886</v>
      </c>
      <c r="M150" t="s">
        <v>2858</v>
      </c>
      <c r="N150" t="s">
        <v>2859</v>
      </c>
      <c r="O150" t="s">
        <v>2860</v>
      </c>
      <c r="P150" t="s">
        <v>2022</v>
      </c>
      <c r="Q150" t="s">
        <v>1869</v>
      </c>
      <c r="R150" t="s">
        <v>1952</v>
      </c>
      <c r="S150" t="s">
        <v>1870</v>
      </c>
      <c r="T150" t="s">
        <v>2023</v>
      </c>
      <c r="U150" t="s">
        <v>2046</v>
      </c>
      <c r="V150" t="s">
        <v>2924</v>
      </c>
      <c r="W150" t="s">
        <v>2947</v>
      </c>
      <c r="X150" t="s">
        <v>1871</v>
      </c>
      <c r="Y150" t="s">
        <v>9037</v>
      </c>
      <c r="Z150" t="s">
        <v>9038</v>
      </c>
      <c r="AA150" t="s">
        <v>9039</v>
      </c>
      <c r="AB150">
        <v>1</v>
      </c>
    </row>
    <row r="151" spans="1:28" x14ac:dyDescent="0.25">
      <c r="A151" t="s">
        <v>9284</v>
      </c>
      <c r="B151" t="s">
        <v>9285</v>
      </c>
      <c r="C151" t="s">
        <v>156</v>
      </c>
      <c r="D151">
        <v>2</v>
      </c>
      <c r="E151">
        <v>26</v>
      </c>
      <c r="F151" t="s">
        <v>2038</v>
      </c>
      <c r="G151" t="s">
        <v>1845</v>
      </c>
      <c r="H151" t="s">
        <v>2091</v>
      </c>
      <c r="I151" t="s">
        <v>2096</v>
      </c>
      <c r="J151" t="s">
        <v>1795</v>
      </c>
      <c r="K151" t="s">
        <v>2073</v>
      </c>
      <c r="L151" t="s">
        <v>1868</v>
      </c>
      <c r="M151" t="s">
        <v>2861</v>
      </c>
      <c r="N151" t="s">
        <v>2921</v>
      </c>
      <c r="O151" t="s">
        <v>2863</v>
      </c>
      <c r="P151" t="s">
        <v>2022</v>
      </c>
      <c r="Q151" t="s">
        <v>1869</v>
      </c>
      <c r="R151" t="s">
        <v>1952</v>
      </c>
      <c r="S151" t="s">
        <v>1870</v>
      </c>
      <c r="T151" t="s">
        <v>2023</v>
      </c>
      <c r="U151" t="s">
        <v>2046</v>
      </c>
      <c r="V151" t="s">
        <v>2926</v>
      </c>
      <c r="W151" t="s">
        <v>2923</v>
      </c>
      <c r="X151" t="s">
        <v>1871</v>
      </c>
      <c r="Y151" t="s">
        <v>5899</v>
      </c>
      <c r="Z151" t="s">
        <v>5900</v>
      </c>
      <c r="AA151" t="s">
        <v>5901</v>
      </c>
      <c r="AB151">
        <v>1</v>
      </c>
    </row>
    <row r="152" spans="1:28" x14ac:dyDescent="0.25">
      <c r="A152" t="s">
        <v>9284</v>
      </c>
      <c r="B152" t="s">
        <v>9285</v>
      </c>
      <c r="C152" t="s">
        <v>156</v>
      </c>
      <c r="D152">
        <v>2</v>
      </c>
      <c r="E152">
        <v>270</v>
      </c>
      <c r="F152" t="s">
        <v>2021</v>
      </c>
      <c r="G152" t="s">
        <v>1845</v>
      </c>
      <c r="H152" t="s">
        <v>2091</v>
      </c>
      <c r="I152" t="s">
        <v>2096</v>
      </c>
      <c r="J152" t="s">
        <v>1795</v>
      </c>
      <c r="K152" t="s">
        <v>2056</v>
      </c>
      <c r="L152" t="s">
        <v>1868</v>
      </c>
      <c r="M152" t="s">
        <v>2861</v>
      </c>
      <c r="N152" t="s">
        <v>2921</v>
      </c>
      <c r="O152" t="s">
        <v>2863</v>
      </c>
      <c r="P152" t="s">
        <v>2022</v>
      </c>
      <c r="Q152" t="s">
        <v>1869</v>
      </c>
      <c r="R152" t="s">
        <v>1952</v>
      </c>
      <c r="S152" t="s">
        <v>1870</v>
      </c>
      <c r="T152" t="s">
        <v>2023</v>
      </c>
      <c r="U152" t="s">
        <v>2045</v>
      </c>
      <c r="V152" t="s">
        <v>2928</v>
      </c>
      <c r="W152" t="s">
        <v>2923</v>
      </c>
      <c r="X152" t="s">
        <v>1871</v>
      </c>
      <c r="Y152" t="s">
        <v>5902</v>
      </c>
      <c r="Z152" t="s">
        <v>5903</v>
      </c>
      <c r="AA152" t="s">
        <v>5904</v>
      </c>
      <c r="AB152">
        <v>1</v>
      </c>
    </row>
    <row r="153" spans="1:28" x14ac:dyDescent="0.25">
      <c r="A153" t="s">
        <v>9284</v>
      </c>
      <c r="B153" t="s">
        <v>9285</v>
      </c>
      <c r="C153" t="s">
        <v>156</v>
      </c>
      <c r="D153">
        <v>2</v>
      </c>
      <c r="E153">
        <v>270</v>
      </c>
      <c r="F153" t="s">
        <v>2032</v>
      </c>
      <c r="G153" t="s">
        <v>1845</v>
      </c>
      <c r="H153" t="s">
        <v>2091</v>
      </c>
      <c r="I153" t="s">
        <v>2096</v>
      </c>
      <c r="J153" t="s">
        <v>1795</v>
      </c>
      <c r="K153" t="s">
        <v>2073</v>
      </c>
      <c r="L153" t="s">
        <v>1868</v>
      </c>
      <c r="M153" t="s">
        <v>2861</v>
      </c>
      <c r="N153" t="s">
        <v>2921</v>
      </c>
      <c r="O153" t="s">
        <v>2863</v>
      </c>
      <c r="P153" t="s">
        <v>2022</v>
      </c>
      <c r="Q153" t="s">
        <v>1869</v>
      </c>
      <c r="R153" t="s">
        <v>1952</v>
      </c>
      <c r="S153" t="s">
        <v>1870</v>
      </c>
      <c r="T153" t="s">
        <v>2023</v>
      </c>
      <c r="U153" t="s">
        <v>2045</v>
      </c>
      <c r="V153" t="s">
        <v>2928</v>
      </c>
      <c r="W153" t="s">
        <v>2923</v>
      </c>
      <c r="X153" t="s">
        <v>1871</v>
      </c>
      <c r="Y153" t="s">
        <v>8839</v>
      </c>
      <c r="Z153" t="s">
        <v>8840</v>
      </c>
      <c r="AA153" t="s">
        <v>8841</v>
      </c>
      <c r="AB153">
        <v>1</v>
      </c>
    </row>
    <row r="154" spans="1:28" x14ac:dyDescent="0.25">
      <c r="A154" t="s">
        <v>9284</v>
      </c>
      <c r="B154" t="s">
        <v>9285</v>
      </c>
      <c r="C154" t="s">
        <v>156</v>
      </c>
      <c r="D154">
        <v>2</v>
      </c>
      <c r="E154">
        <v>279</v>
      </c>
      <c r="F154" t="s">
        <v>2054</v>
      </c>
      <c r="G154" t="s">
        <v>1844</v>
      </c>
      <c r="H154" t="s">
        <v>2091</v>
      </c>
      <c r="I154" t="s">
        <v>2096</v>
      </c>
      <c r="J154" t="s">
        <v>2900</v>
      </c>
      <c r="K154" t="s">
        <v>2053</v>
      </c>
      <c r="L154" t="s">
        <v>1868</v>
      </c>
      <c r="M154" t="s">
        <v>2861</v>
      </c>
      <c r="N154" t="s">
        <v>2921</v>
      </c>
      <c r="O154" t="s">
        <v>2863</v>
      </c>
      <c r="P154" t="s">
        <v>2022</v>
      </c>
      <c r="Q154" t="s">
        <v>1869</v>
      </c>
      <c r="R154" t="s">
        <v>1952</v>
      </c>
      <c r="S154" t="s">
        <v>1870</v>
      </c>
      <c r="T154" t="s">
        <v>2023</v>
      </c>
      <c r="U154" t="s">
        <v>2046</v>
      </c>
      <c r="V154" t="s">
        <v>2924</v>
      </c>
      <c r="W154" t="s">
        <v>2923</v>
      </c>
      <c r="X154" t="s">
        <v>1871</v>
      </c>
      <c r="Y154" t="s">
        <v>4553</v>
      </c>
      <c r="Z154" t="s">
        <v>4554</v>
      </c>
      <c r="AA154" t="s">
        <v>4555</v>
      </c>
      <c r="AB154">
        <v>1</v>
      </c>
    </row>
    <row r="155" spans="1:28" x14ac:dyDescent="0.25">
      <c r="A155" t="s">
        <v>9284</v>
      </c>
      <c r="B155" t="s">
        <v>9285</v>
      </c>
      <c r="C155" t="s">
        <v>156</v>
      </c>
      <c r="D155">
        <v>2</v>
      </c>
      <c r="E155">
        <v>29</v>
      </c>
      <c r="F155" t="s">
        <v>2052</v>
      </c>
      <c r="G155" t="s">
        <v>1845</v>
      </c>
      <c r="H155" t="s">
        <v>2091</v>
      </c>
      <c r="I155" t="s">
        <v>2096</v>
      </c>
      <c r="J155" t="s">
        <v>1795</v>
      </c>
      <c r="K155" t="s">
        <v>2073</v>
      </c>
      <c r="L155" t="s">
        <v>1868</v>
      </c>
      <c r="M155" t="s">
        <v>2861</v>
      </c>
      <c r="N155" t="s">
        <v>2921</v>
      </c>
      <c r="O155" t="s">
        <v>2863</v>
      </c>
      <c r="P155" t="s">
        <v>2022</v>
      </c>
      <c r="Q155" t="s">
        <v>1869</v>
      </c>
      <c r="R155" t="s">
        <v>1952</v>
      </c>
      <c r="S155" t="s">
        <v>1870</v>
      </c>
      <c r="T155" t="s">
        <v>2023</v>
      </c>
      <c r="U155" t="s">
        <v>2045</v>
      </c>
      <c r="V155" t="s">
        <v>2922</v>
      </c>
      <c r="W155" t="s">
        <v>2923</v>
      </c>
      <c r="X155" t="s">
        <v>1871</v>
      </c>
      <c r="Y155" t="s">
        <v>5905</v>
      </c>
      <c r="Z155" t="s">
        <v>5906</v>
      </c>
      <c r="AA155" t="s">
        <v>5907</v>
      </c>
      <c r="AB155">
        <v>1</v>
      </c>
    </row>
    <row r="156" spans="1:28" x14ac:dyDescent="0.25">
      <c r="A156" t="s">
        <v>9284</v>
      </c>
      <c r="B156" t="s">
        <v>9285</v>
      </c>
      <c r="C156" t="s">
        <v>156</v>
      </c>
      <c r="D156">
        <v>2</v>
      </c>
      <c r="E156">
        <v>312</v>
      </c>
      <c r="F156" t="s">
        <v>2049</v>
      </c>
      <c r="G156" t="s">
        <v>1848</v>
      </c>
      <c r="H156" t="s">
        <v>2091</v>
      </c>
      <c r="I156" t="s">
        <v>2096</v>
      </c>
      <c r="J156" t="s">
        <v>1797</v>
      </c>
      <c r="K156" t="s">
        <v>2073</v>
      </c>
      <c r="L156" t="s">
        <v>1868</v>
      </c>
      <c r="M156" t="s">
        <v>2861</v>
      </c>
      <c r="N156" t="s">
        <v>2921</v>
      </c>
      <c r="O156" t="s">
        <v>2863</v>
      </c>
      <c r="P156" t="s">
        <v>2022</v>
      </c>
      <c r="Q156" t="s">
        <v>1869</v>
      </c>
      <c r="R156" t="s">
        <v>1952</v>
      </c>
      <c r="S156" t="s">
        <v>1870</v>
      </c>
      <c r="T156" t="s">
        <v>2023</v>
      </c>
      <c r="U156" t="s">
        <v>2046</v>
      </c>
      <c r="V156" t="s">
        <v>2924</v>
      </c>
      <c r="W156" t="s">
        <v>4552</v>
      </c>
      <c r="X156" t="s">
        <v>1871</v>
      </c>
      <c r="Y156" t="s">
        <v>5173</v>
      </c>
      <c r="Z156" t="s">
        <v>5174</v>
      </c>
      <c r="AA156" t="s">
        <v>5175</v>
      </c>
      <c r="AB156">
        <v>1</v>
      </c>
    </row>
    <row r="157" spans="1:28" x14ac:dyDescent="0.25">
      <c r="A157" t="s">
        <v>9284</v>
      </c>
      <c r="B157" t="s">
        <v>9285</v>
      </c>
      <c r="C157" t="s">
        <v>156</v>
      </c>
      <c r="D157">
        <v>2</v>
      </c>
      <c r="E157">
        <v>319</v>
      </c>
      <c r="F157" t="s">
        <v>2025</v>
      </c>
      <c r="G157" t="s">
        <v>1848</v>
      </c>
      <c r="H157" t="s">
        <v>2091</v>
      </c>
      <c r="I157" t="s">
        <v>2096</v>
      </c>
      <c r="J157" t="s">
        <v>1795</v>
      </c>
      <c r="K157" t="s">
        <v>2073</v>
      </c>
      <c r="L157" t="s">
        <v>1868</v>
      </c>
      <c r="M157" t="s">
        <v>2861</v>
      </c>
      <c r="N157" t="s">
        <v>2921</v>
      </c>
      <c r="O157" t="s">
        <v>2863</v>
      </c>
      <c r="P157" t="s">
        <v>2022</v>
      </c>
      <c r="Q157" t="s">
        <v>1869</v>
      </c>
      <c r="R157" t="s">
        <v>1952</v>
      </c>
      <c r="S157" t="s">
        <v>1870</v>
      </c>
      <c r="T157" t="s">
        <v>2023</v>
      </c>
      <c r="U157" t="s">
        <v>2045</v>
      </c>
      <c r="V157" t="s">
        <v>2922</v>
      </c>
      <c r="W157" t="s">
        <v>2864</v>
      </c>
      <c r="X157" t="s">
        <v>1871</v>
      </c>
      <c r="Y157" t="s">
        <v>5176</v>
      </c>
      <c r="Z157" t="s">
        <v>5177</v>
      </c>
      <c r="AA157" t="s">
        <v>5178</v>
      </c>
      <c r="AB157">
        <v>1</v>
      </c>
    </row>
    <row r="158" spans="1:28" x14ac:dyDescent="0.25">
      <c r="A158" t="s">
        <v>9284</v>
      </c>
      <c r="B158" t="s">
        <v>9285</v>
      </c>
      <c r="C158" t="s">
        <v>156</v>
      </c>
      <c r="D158">
        <v>2</v>
      </c>
      <c r="E158">
        <v>356</v>
      </c>
      <c r="F158" t="s">
        <v>2025</v>
      </c>
      <c r="G158" t="s">
        <v>1848</v>
      </c>
      <c r="H158" t="s">
        <v>2091</v>
      </c>
      <c r="I158" t="s">
        <v>2096</v>
      </c>
      <c r="J158" t="s">
        <v>1795</v>
      </c>
      <c r="K158" t="s">
        <v>8994</v>
      </c>
      <c r="L158" t="s">
        <v>5886</v>
      </c>
      <c r="M158" t="s">
        <v>2858</v>
      </c>
      <c r="N158" t="s">
        <v>2859</v>
      </c>
      <c r="O158" t="s">
        <v>2860</v>
      </c>
      <c r="P158" t="s">
        <v>2022</v>
      </c>
      <c r="Q158" t="s">
        <v>1869</v>
      </c>
      <c r="R158" t="s">
        <v>1952</v>
      </c>
      <c r="S158" t="s">
        <v>1870</v>
      </c>
      <c r="T158" t="s">
        <v>2023</v>
      </c>
      <c r="U158" t="s">
        <v>2045</v>
      </c>
      <c r="V158" t="s">
        <v>2928</v>
      </c>
      <c r="W158" t="s">
        <v>2874</v>
      </c>
      <c r="X158" t="s">
        <v>1871</v>
      </c>
      <c r="Y158" t="s">
        <v>9305</v>
      </c>
      <c r="Z158" t="s">
        <v>9306</v>
      </c>
      <c r="AA158" t="s">
        <v>9307</v>
      </c>
      <c r="AB158">
        <v>1</v>
      </c>
    </row>
    <row r="159" spans="1:28" x14ac:dyDescent="0.25">
      <c r="A159" t="s">
        <v>9284</v>
      </c>
      <c r="B159" t="s">
        <v>9285</v>
      </c>
      <c r="C159" t="s">
        <v>156</v>
      </c>
      <c r="D159">
        <v>2</v>
      </c>
      <c r="E159">
        <v>403</v>
      </c>
      <c r="F159" t="s">
        <v>2025</v>
      </c>
      <c r="G159" t="s">
        <v>1848</v>
      </c>
      <c r="H159" t="s">
        <v>2091</v>
      </c>
      <c r="I159" t="s">
        <v>2096</v>
      </c>
      <c r="J159" t="s">
        <v>2900</v>
      </c>
      <c r="K159" t="s">
        <v>8994</v>
      </c>
      <c r="L159" t="s">
        <v>5886</v>
      </c>
      <c r="M159" t="s">
        <v>2858</v>
      </c>
      <c r="N159" t="s">
        <v>2859</v>
      </c>
      <c r="O159" t="s">
        <v>2860</v>
      </c>
      <c r="P159" t="s">
        <v>2022</v>
      </c>
      <c r="Q159" t="s">
        <v>1869</v>
      </c>
      <c r="R159" t="s">
        <v>1952</v>
      </c>
      <c r="S159" t="s">
        <v>1870</v>
      </c>
      <c r="T159" t="s">
        <v>2023</v>
      </c>
      <c r="U159" t="s">
        <v>2045</v>
      </c>
      <c r="V159" t="s">
        <v>2928</v>
      </c>
      <c r="W159" t="s">
        <v>2947</v>
      </c>
      <c r="X159" t="s">
        <v>1871</v>
      </c>
      <c r="Y159" t="s">
        <v>9040</v>
      </c>
      <c r="Z159" t="s">
        <v>9041</v>
      </c>
      <c r="AA159" t="s">
        <v>9042</v>
      </c>
      <c r="AB159">
        <v>1</v>
      </c>
    </row>
    <row r="160" spans="1:28" x14ac:dyDescent="0.25">
      <c r="A160" t="s">
        <v>9284</v>
      </c>
      <c r="B160" t="s">
        <v>9285</v>
      </c>
      <c r="C160" t="s">
        <v>156</v>
      </c>
      <c r="D160">
        <v>2</v>
      </c>
      <c r="E160">
        <v>417</v>
      </c>
      <c r="F160" t="s">
        <v>2036</v>
      </c>
      <c r="G160" t="s">
        <v>1848</v>
      </c>
      <c r="H160" t="s">
        <v>2091</v>
      </c>
      <c r="I160" t="s">
        <v>2096</v>
      </c>
      <c r="J160" t="s">
        <v>1788</v>
      </c>
      <c r="K160" t="s">
        <v>2089</v>
      </c>
      <c r="L160" t="s">
        <v>1868</v>
      </c>
      <c r="M160" t="s">
        <v>2861</v>
      </c>
      <c r="N160" t="s">
        <v>2921</v>
      </c>
      <c r="O160" t="s">
        <v>2863</v>
      </c>
      <c r="P160" t="s">
        <v>2022</v>
      </c>
      <c r="Q160" t="s">
        <v>1869</v>
      </c>
      <c r="R160" t="s">
        <v>1952</v>
      </c>
      <c r="S160" t="s">
        <v>1870</v>
      </c>
      <c r="T160" t="s">
        <v>2023</v>
      </c>
      <c r="U160" t="s">
        <v>2046</v>
      </c>
      <c r="V160" t="s">
        <v>3963</v>
      </c>
      <c r="W160" t="s">
        <v>4552</v>
      </c>
      <c r="X160" t="s">
        <v>1871</v>
      </c>
      <c r="Y160" t="s">
        <v>5179</v>
      </c>
      <c r="Z160" t="s">
        <v>5180</v>
      </c>
      <c r="AA160" t="s">
        <v>5181</v>
      </c>
      <c r="AB160">
        <v>1</v>
      </c>
    </row>
    <row r="161" spans="1:28" x14ac:dyDescent="0.25">
      <c r="A161" t="s">
        <v>9284</v>
      </c>
      <c r="B161" t="s">
        <v>9285</v>
      </c>
      <c r="C161" t="s">
        <v>156</v>
      </c>
      <c r="D161">
        <v>2</v>
      </c>
      <c r="E161">
        <v>58</v>
      </c>
      <c r="F161" t="s">
        <v>2021</v>
      </c>
      <c r="G161" t="s">
        <v>1844</v>
      </c>
      <c r="H161" t="s">
        <v>2091</v>
      </c>
      <c r="I161" t="s">
        <v>2096</v>
      </c>
      <c r="J161" t="s">
        <v>1795</v>
      </c>
      <c r="K161" t="s">
        <v>2073</v>
      </c>
      <c r="L161" t="s">
        <v>1868</v>
      </c>
      <c r="M161" t="s">
        <v>2861</v>
      </c>
      <c r="N161" t="s">
        <v>2921</v>
      </c>
      <c r="O161" t="s">
        <v>2863</v>
      </c>
      <c r="P161" t="s">
        <v>2022</v>
      </c>
      <c r="Q161" t="s">
        <v>1869</v>
      </c>
      <c r="R161" t="s">
        <v>1952</v>
      </c>
      <c r="S161" t="s">
        <v>1870</v>
      </c>
      <c r="T161" t="s">
        <v>2023</v>
      </c>
      <c r="U161" t="s">
        <v>2045</v>
      </c>
      <c r="V161" t="s">
        <v>2922</v>
      </c>
      <c r="W161" t="s">
        <v>2864</v>
      </c>
      <c r="X161" t="s">
        <v>1871</v>
      </c>
      <c r="Y161" t="s">
        <v>9043</v>
      </c>
      <c r="Z161" t="s">
        <v>9044</v>
      </c>
      <c r="AA161" t="s">
        <v>9045</v>
      </c>
      <c r="AB161">
        <v>1</v>
      </c>
    </row>
    <row r="162" spans="1:28" x14ac:dyDescent="0.25">
      <c r="A162" t="s">
        <v>9284</v>
      </c>
      <c r="B162" t="s">
        <v>9285</v>
      </c>
      <c r="C162" t="s">
        <v>156</v>
      </c>
      <c r="D162">
        <v>2</v>
      </c>
      <c r="E162">
        <v>599</v>
      </c>
      <c r="F162" t="s">
        <v>2033</v>
      </c>
      <c r="G162" t="s">
        <v>1848</v>
      </c>
      <c r="H162" t="s">
        <v>2091</v>
      </c>
      <c r="I162" t="s">
        <v>2096</v>
      </c>
      <c r="J162" t="s">
        <v>1795</v>
      </c>
      <c r="K162" t="s">
        <v>2073</v>
      </c>
      <c r="L162" t="s">
        <v>1868</v>
      </c>
      <c r="M162" t="s">
        <v>2861</v>
      </c>
      <c r="N162" t="s">
        <v>2921</v>
      </c>
      <c r="O162" t="s">
        <v>2863</v>
      </c>
      <c r="P162" t="s">
        <v>2022</v>
      </c>
      <c r="Q162" t="s">
        <v>1869</v>
      </c>
      <c r="R162" t="s">
        <v>1952</v>
      </c>
      <c r="S162" t="s">
        <v>1870</v>
      </c>
      <c r="T162" t="s">
        <v>2023</v>
      </c>
      <c r="U162" t="s">
        <v>2046</v>
      </c>
      <c r="V162" t="s">
        <v>2924</v>
      </c>
      <c r="W162" t="s">
        <v>2923</v>
      </c>
      <c r="X162" t="s">
        <v>1871</v>
      </c>
      <c r="Y162" t="s">
        <v>8842</v>
      </c>
      <c r="Z162" t="s">
        <v>8843</v>
      </c>
      <c r="AA162" t="s">
        <v>8844</v>
      </c>
      <c r="AB162">
        <v>1</v>
      </c>
    </row>
    <row r="163" spans="1:28" x14ac:dyDescent="0.25">
      <c r="A163" t="s">
        <v>9284</v>
      </c>
      <c r="B163" t="s">
        <v>9285</v>
      </c>
      <c r="C163" t="s">
        <v>156</v>
      </c>
      <c r="D163">
        <v>2</v>
      </c>
      <c r="E163">
        <v>606</v>
      </c>
      <c r="F163" t="s">
        <v>2076</v>
      </c>
      <c r="G163" t="s">
        <v>1848</v>
      </c>
      <c r="H163" t="s">
        <v>2091</v>
      </c>
      <c r="I163" t="s">
        <v>2096</v>
      </c>
      <c r="J163" t="s">
        <v>1825</v>
      </c>
      <c r="K163" t="s">
        <v>8994</v>
      </c>
      <c r="L163" t="s">
        <v>5886</v>
      </c>
      <c r="M163" t="s">
        <v>2858</v>
      </c>
      <c r="N163" t="s">
        <v>2859</v>
      </c>
      <c r="O163" t="s">
        <v>2860</v>
      </c>
      <c r="P163" t="s">
        <v>2022</v>
      </c>
      <c r="Q163" t="s">
        <v>1869</v>
      </c>
      <c r="R163" t="s">
        <v>1952</v>
      </c>
      <c r="S163" t="s">
        <v>1870</v>
      </c>
      <c r="T163" t="s">
        <v>2023</v>
      </c>
      <c r="U163" t="s">
        <v>74</v>
      </c>
      <c r="V163" t="s">
        <v>1836</v>
      </c>
      <c r="W163" t="s">
        <v>2874</v>
      </c>
      <c r="X163" t="s">
        <v>1871</v>
      </c>
      <c r="Y163" t="s">
        <v>9046</v>
      </c>
      <c r="Z163" t="s">
        <v>9047</v>
      </c>
      <c r="AA163" t="s">
        <v>9048</v>
      </c>
      <c r="AB163">
        <v>1</v>
      </c>
    </row>
    <row r="164" spans="1:28" x14ac:dyDescent="0.25">
      <c r="A164" t="s">
        <v>9284</v>
      </c>
      <c r="B164" t="s">
        <v>9285</v>
      </c>
      <c r="C164" t="s">
        <v>156</v>
      </c>
      <c r="D164">
        <v>2</v>
      </c>
      <c r="E164">
        <v>82</v>
      </c>
      <c r="F164" t="s">
        <v>2019</v>
      </c>
      <c r="G164" t="s">
        <v>1844</v>
      </c>
      <c r="H164" t="s">
        <v>2091</v>
      </c>
      <c r="I164" t="s">
        <v>2096</v>
      </c>
      <c r="J164" t="s">
        <v>1789</v>
      </c>
      <c r="K164" t="s">
        <v>8994</v>
      </c>
      <c r="L164" t="s">
        <v>5886</v>
      </c>
      <c r="M164" t="s">
        <v>2858</v>
      </c>
      <c r="N164" t="s">
        <v>2859</v>
      </c>
      <c r="O164" t="s">
        <v>2860</v>
      </c>
      <c r="P164" t="s">
        <v>2022</v>
      </c>
      <c r="Q164" t="s">
        <v>1869</v>
      </c>
      <c r="R164" t="s">
        <v>1952</v>
      </c>
      <c r="S164" t="s">
        <v>1870</v>
      </c>
      <c r="T164" t="s">
        <v>2023</v>
      </c>
      <c r="U164" t="s">
        <v>2045</v>
      </c>
      <c r="V164" t="s">
        <v>2922</v>
      </c>
      <c r="W164" t="s">
        <v>2864</v>
      </c>
      <c r="X164" t="s">
        <v>1871</v>
      </c>
      <c r="Y164" t="s">
        <v>9049</v>
      </c>
      <c r="Z164" t="s">
        <v>9050</v>
      </c>
      <c r="AA164" t="s">
        <v>9051</v>
      </c>
      <c r="AB164">
        <v>1</v>
      </c>
    </row>
    <row r="165" spans="1:28" x14ac:dyDescent="0.25">
      <c r="A165" t="s">
        <v>9284</v>
      </c>
      <c r="B165" t="s">
        <v>9285</v>
      </c>
      <c r="C165" t="s">
        <v>156</v>
      </c>
      <c r="D165">
        <v>4</v>
      </c>
      <c r="E165">
        <v>117</v>
      </c>
      <c r="F165" t="s">
        <v>2027</v>
      </c>
      <c r="G165" t="s">
        <v>1846</v>
      </c>
      <c r="H165" t="s">
        <v>2091</v>
      </c>
      <c r="I165" t="s">
        <v>2096</v>
      </c>
      <c r="J165" t="s">
        <v>1795</v>
      </c>
      <c r="K165" t="s">
        <v>2084</v>
      </c>
      <c r="L165" t="s">
        <v>5886</v>
      </c>
      <c r="M165" t="s">
        <v>2858</v>
      </c>
      <c r="N165" t="s">
        <v>2859</v>
      </c>
      <c r="O165" t="s">
        <v>2860</v>
      </c>
      <c r="P165" t="s">
        <v>2022</v>
      </c>
      <c r="Q165" t="s">
        <v>1869</v>
      </c>
      <c r="R165" t="s">
        <v>1952</v>
      </c>
      <c r="S165" t="s">
        <v>1870</v>
      </c>
      <c r="T165" t="s">
        <v>2023</v>
      </c>
      <c r="U165" t="s">
        <v>2046</v>
      </c>
      <c r="V165" t="s">
        <v>2926</v>
      </c>
      <c r="W165" t="s">
        <v>2864</v>
      </c>
      <c r="X165" t="s">
        <v>1871</v>
      </c>
      <c r="Y165" t="s">
        <v>9308</v>
      </c>
      <c r="Z165" t="s">
        <v>9309</v>
      </c>
      <c r="AA165" t="s">
        <v>9310</v>
      </c>
      <c r="AB165">
        <v>1</v>
      </c>
    </row>
    <row r="166" spans="1:28" x14ac:dyDescent="0.25">
      <c r="A166" t="s">
        <v>9284</v>
      </c>
      <c r="B166" t="s">
        <v>9285</v>
      </c>
      <c r="C166" t="s">
        <v>156</v>
      </c>
      <c r="D166">
        <v>4</v>
      </c>
      <c r="E166">
        <v>119</v>
      </c>
      <c r="F166" t="s">
        <v>2029</v>
      </c>
      <c r="G166" t="s">
        <v>1846</v>
      </c>
      <c r="H166" t="s">
        <v>2091</v>
      </c>
      <c r="I166" t="s">
        <v>2096</v>
      </c>
      <c r="J166" t="s">
        <v>1788</v>
      </c>
      <c r="K166" t="s">
        <v>2084</v>
      </c>
      <c r="L166" t="s">
        <v>5886</v>
      </c>
      <c r="M166" t="s">
        <v>2858</v>
      </c>
      <c r="N166" t="s">
        <v>2859</v>
      </c>
      <c r="O166" t="s">
        <v>2860</v>
      </c>
      <c r="P166" t="s">
        <v>2022</v>
      </c>
      <c r="Q166" t="s">
        <v>1869</v>
      </c>
      <c r="R166" t="s">
        <v>1952</v>
      </c>
      <c r="S166" t="s">
        <v>1870</v>
      </c>
      <c r="T166" t="s">
        <v>2023</v>
      </c>
      <c r="U166" t="s">
        <v>2046</v>
      </c>
      <c r="V166" t="s">
        <v>2926</v>
      </c>
      <c r="W166" t="s">
        <v>2864</v>
      </c>
      <c r="X166" t="s">
        <v>1871</v>
      </c>
      <c r="Y166" t="s">
        <v>5908</v>
      </c>
      <c r="Z166" t="s">
        <v>5909</v>
      </c>
      <c r="AA166" t="s">
        <v>5910</v>
      </c>
      <c r="AB166">
        <v>1</v>
      </c>
    </row>
    <row r="167" spans="1:28" x14ac:dyDescent="0.25">
      <c r="A167" t="s">
        <v>9284</v>
      </c>
      <c r="B167" t="s">
        <v>9285</v>
      </c>
      <c r="C167" t="s">
        <v>156</v>
      </c>
      <c r="D167">
        <v>4</v>
      </c>
      <c r="E167">
        <v>119</v>
      </c>
      <c r="F167" t="s">
        <v>2077</v>
      </c>
      <c r="G167" t="s">
        <v>1846</v>
      </c>
      <c r="H167" t="s">
        <v>2091</v>
      </c>
      <c r="I167" t="s">
        <v>2096</v>
      </c>
      <c r="J167" t="s">
        <v>2900</v>
      </c>
      <c r="K167" t="s">
        <v>8994</v>
      </c>
      <c r="L167" t="s">
        <v>5886</v>
      </c>
      <c r="M167" t="s">
        <v>2858</v>
      </c>
      <c r="N167" t="s">
        <v>2859</v>
      </c>
      <c r="O167" t="s">
        <v>2860</v>
      </c>
      <c r="P167" t="s">
        <v>2022</v>
      </c>
      <c r="Q167" t="s">
        <v>1869</v>
      </c>
      <c r="R167" t="s">
        <v>1952</v>
      </c>
      <c r="S167" t="s">
        <v>1870</v>
      </c>
      <c r="T167" t="s">
        <v>2023</v>
      </c>
      <c r="U167" t="s">
        <v>2046</v>
      </c>
      <c r="V167" t="s">
        <v>2926</v>
      </c>
      <c r="W167" t="s">
        <v>2864</v>
      </c>
      <c r="X167" t="s">
        <v>1871</v>
      </c>
      <c r="Y167" t="s">
        <v>9052</v>
      </c>
      <c r="Z167" t="s">
        <v>9053</v>
      </c>
      <c r="AA167" t="s">
        <v>9054</v>
      </c>
      <c r="AB167">
        <v>1</v>
      </c>
    </row>
    <row r="168" spans="1:28" x14ac:dyDescent="0.25">
      <c r="A168" t="s">
        <v>9284</v>
      </c>
      <c r="B168" t="s">
        <v>9285</v>
      </c>
      <c r="C168" t="s">
        <v>156</v>
      </c>
      <c r="D168">
        <v>4</v>
      </c>
      <c r="E168">
        <v>119</v>
      </c>
      <c r="F168" t="s">
        <v>2021</v>
      </c>
      <c r="G168" t="s">
        <v>1846</v>
      </c>
      <c r="H168" t="s">
        <v>2091</v>
      </c>
      <c r="I168" t="s">
        <v>2096</v>
      </c>
      <c r="J168" t="s">
        <v>2900</v>
      </c>
      <c r="K168" t="s">
        <v>8994</v>
      </c>
      <c r="L168" t="s">
        <v>5886</v>
      </c>
      <c r="M168" t="s">
        <v>2858</v>
      </c>
      <c r="N168" t="s">
        <v>2859</v>
      </c>
      <c r="O168" t="s">
        <v>2860</v>
      </c>
      <c r="P168" t="s">
        <v>2022</v>
      </c>
      <c r="Q168" t="s">
        <v>1869</v>
      </c>
      <c r="R168" t="s">
        <v>1952</v>
      </c>
      <c r="S168" t="s">
        <v>1870</v>
      </c>
      <c r="T168" t="s">
        <v>2023</v>
      </c>
      <c r="U168" t="s">
        <v>2046</v>
      </c>
      <c r="V168" t="s">
        <v>2926</v>
      </c>
      <c r="W168" t="s">
        <v>2864</v>
      </c>
      <c r="X168" t="s">
        <v>1871</v>
      </c>
      <c r="Y168" t="s">
        <v>9055</v>
      </c>
      <c r="Z168" t="s">
        <v>9056</v>
      </c>
      <c r="AA168" t="s">
        <v>9057</v>
      </c>
      <c r="AB168">
        <v>1</v>
      </c>
    </row>
    <row r="169" spans="1:28" x14ac:dyDescent="0.25">
      <c r="A169" t="s">
        <v>9284</v>
      </c>
      <c r="B169" t="s">
        <v>9285</v>
      </c>
      <c r="C169" t="s">
        <v>156</v>
      </c>
      <c r="D169">
        <v>4</v>
      </c>
      <c r="E169">
        <v>119</v>
      </c>
      <c r="F169" t="s">
        <v>2027</v>
      </c>
      <c r="G169" t="s">
        <v>1846</v>
      </c>
      <c r="H169" t="s">
        <v>2091</v>
      </c>
      <c r="I169" t="s">
        <v>2096</v>
      </c>
      <c r="J169" t="s">
        <v>1788</v>
      </c>
      <c r="K169" t="s">
        <v>2084</v>
      </c>
      <c r="L169" t="s">
        <v>5886</v>
      </c>
      <c r="M169" t="s">
        <v>2858</v>
      </c>
      <c r="N169" t="s">
        <v>2859</v>
      </c>
      <c r="O169" t="s">
        <v>2860</v>
      </c>
      <c r="P169" t="s">
        <v>2022</v>
      </c>
      <c r="Q169" t="s">
        <v>1869</v>
      </c>
      <c r="R169" t="s">
        <v>1952</v>
      </c>
      <c r="S169" t="s">
        <v>1870</v>
      </c>
      <c r="T169" t="s">
        <v>2023</v>
      </c>
      <c r="U169" t="s">
        <v>2046</v>
      </c>
      <c r="V169" t="s">
        <v>2926</v>
      </c>
      <c r="W169" t="s">
        <v>2864</v>
      </c>
      <c r="X169" t="s">
        <v>1871</v>
      </c>
      <c r="Y169" t="s">
        <v>5911</v>
      </c>
      <c r="Z169" t="s">
        <v>5912</v>
      </c>
      <c r="AA169" t="s">
        <v>5913</v>
      </c>
      <c r="AB169">
        <v>1</v>
      </c>
    </row>
    <row r="170" spans="1:28" x14ac:dyDescent="0.25">
      <c r="A170" t="s">
        <v>9284</v>
      </c>
      <c r="B170" t="s">
        <v>9285</v>
      </c>
      <c r="C170" t="s">
        <v>156</v>
      </c>
      <c r="D170">
        <v>4</v>
      </c>
      <c r="E170">
        <v>119</v>
      </c>
      <c r="F170" t="s">
        <v>2033</v>
      </c>
      <c r="G170" t="s">
        <v>1846</v>
      </c>
      <c r="H170" t="s">
        <v>2091</v>
      </c>
      <c r="I170" t="s">
        <v>2096</v>
      </c>
      <c r="J170" t="s">
        <v>1788</v>
      </c>
      <c r="K170" t="s">
        <v>2084</v>
      </c>
      <c r="L170" t="s">
        <v>5886</v>
      </c>
      <c r="M170" t="s">
        <v>2858</v>
      </c>
      <c r="N170" t="s">
        <v>2859</v>
      </c>
      <c r="O170" t="s">
        <v>2860</v>
      </c>
      <c r="P170" t="s">
        <v>2022</v>
      </c>
      <c r="Q170" t="s">
        <v>1869</v>
      </c>
      <c r="R170" t="s">
        <v>1952</v>
      </c>
      <c r="S170" t="s">
        <v>1870</v>
      </c>
      <c r="T170" t="s">
        <v>2023</v>
      </c>
      <c r="U170" t="s">
        <v>2046</v>
      </c>
      <c r="V170" t="s">
        <v>2926</v>
      </c>
      <c r="W170" t="s">
        <v>2864</v>
      </c>
      <c r="X170" t="s">
        <v>1871</v>
      </c>
      <c r="Y170" t="s">
        <v>5914</v>
      </c>
      <c r="Z170" t="s">
        <v>5915</v>
      </c>
      <c r="AA170" t="s">
        <v>5916</v>
      </c>
      <c r="AB170">
        <v>1</v>
      </c>
    </row>
    <row r="171" spans="1:28" x14ac:dyDescent="0.25">
      <c r="A171" t="s">
        <v>9284</v>
      </c>
      <c r="B171" t="s">
        <v>9285</v>
      </c>
      <c r="C171" t="s">
        <v>156</v>
      </c>
      <c r="D171">
        <v>4</v>
      </c>
      <c r="E171">
        <v>12</v>
      </c>
      <c r="F171" t="s">
        <v>2048</v>
      </c>
      <c r="G171" t="s">
        <v>1846</v>
      </c>
      <c r="H171" t="s">
        <v>2091</v>
      </c>
      <c r="I171" t="s">
        <v>2096</v>
      </c>
      <c r="J171" t="s">
        <v>1797</v>
      </c>
      <c r="K171" t="s">
        <v>2053</v>
      </c>
      <c r="L171" t="s">
        <v>1868</v>
      </c>
      <c r="M171" t="s">
        <v>2861</v>
      </c>
      <c r="N171" t="s">
        <v>2921</v>
      </c>
      <c r="O171" t="s">
        <v>2863</v>
      </c>
      <c r="P171" t="s">
        <v>2022</v>
      </c>
      <c r="Q171" t="s">
        <v>1869</v>
      </c>
      <c r="R171" t="s">
        <v>1952</v>
      </c>
      <c r="S171" t="s">
        <v>1870</v>
      </c>
      <c r="T171" t="s">
        <v>2023</v>
      </c>
      <c r="U171" t="s">
        <v>2046</v>
      </c>
      <c r="V171" t="s">
        <v>2924</v>
      </c>
      <c r="W171" t="s">
        <v>4552</v>
      </c>
      <c r="X171" t="s">
        <v>1871</v>
      </c>
      <c r="Y171" t="s">
        <v>4556</v>
      </c>
      <c r="Z171" t="s">
        <v>4557</v>
      </c>
      <c r="AA171" t="s">
        <v>4558</v>
      </c>
      <c r="AB171">
        <v>1</v>
      </c>
    </row>
    <row r="172" spans="1:28" x14ac:dyDescent="0.25">
      <c r="A172" t="s">
        <v>9284</v>
      </c>
      <c r="B172" t="s">
        <v>9285</v>
      </c>
      <c r="C172" t="s">
        <v>156</v>
      </c>
      <c r="D172">
        <v>4</v>
      </c>
      <c r="E172">
        <v>120</v>
      </c>
      <c r="F172" t="s">
        <v>2029</v>
      </c>
      <c r="G172" t="s">
        <v>1846</v>
      </c>
      <c r="H172" t="s">
        <v>2091</v>
      </c>
      <c r="I172" t="s">
        <v>2096</v>
      </c>
      <c r="J172" t="s">
        <v>1788</v>
      </c>
      <c r="K172" t="s">
        <v>2084</v>
      </c>
      <c r="L172" t="s">
        <v>5886</v>
      </c>
      <c r="M172" t="s">
        <v>2858</v>
      </c>
      <c r="N172" t="s">
        <v>2859</v>
      </c>
      <c r="O172" t="s">
        <v>2860</v>
      </c>
      <c r="P172" t="s">
        <v>2022</v>
      </c>
      <c r="Q172" t="s">
        <v>1869</v>
      </c>
      <c r="R172" t="s">
        <v>1952</v>
      </c>
      <c r="S172" t="s">
        <v>1870</v>
      </c>
      <c r="T172" t="s">
        <v>2023</v>
      </c>
      <c r="U172" t="s">
        <v>2044</v>
      </c>
      <c r="V172" t="s">
        <v>2925</v>
      </c>
      <c r="W172" t="s">
        <v>2864</v>
      </c>
      <c r="X172" t="s">
        <v>1871</v>
      </c>
      <c r="Y172" t="s">
        <v>5917</v>
      </c>
      <c r="Z172" t="s">
        <v>5918</v>
      </c>
      <c r="AA172" t="s">
        <v>5919</v>
      </c>
      <c r="AB172">
        <v>1</v>
      </c>
    </row>
    <row r="173" spans="1:28" x14ac:dyDescent="0.25">
      <c r="A173" t="s">
        <v>9284</v>
      </c>
      <c r="B173" t="s">
        <v>9285</v>
      </c>
      <c r="C173" t="s">
        <v>156</v>
      </c>
      <c r="D173">
        <v>4</v>
      </c>
      <c r="E173">
        <v>120</v>
      </c>
      <c r="F173" t="s">
        <v>2042</v>
      </c>
      <c r="G173" t="s">
        <v>1846</v>
      </c>
      <c r="H173" t="s">
        <v>2091</v>
      </c>
      <c r="I173" t="s">
        <v>2096</v>
      </c>
      <c r="J173" t="s">
        <v>2900</v>
      </c>
      <c r="K173" t="s">
        <v>2084</v>
      </c>
      <c r="L173" t="s">
        <v>5886</v>
      </c>
      <c r="M173" t="s">
        <v>2858</v>
      </c>
      <c r="N173" t="s">
        <v>2859</v>
      </c>
      <c r="O173" t="s">
        <v>2860</v>
      </c>
      <c r="P173" t="s">
        <v>2022</v>
      </c>
      <c r="Q173" t="s">
        <v>1869</v>
      </c>
      <c r="R173" t="s">
        <v>1952</v>
      </c>
      <c r="S173" t="s">
        <v>1870</v>
      </c>
      <c r="T173" t="s">
        <v>2023</v>
      </c>
      <c r="U173" t="s">
        <v>2046</v>
      </c>
      <c r="V173" t="s">
        <v>2926</v>
      </c>
      <c r="W173" t="s">
        <v>2864</v>
      </c>
      <c r="X173" t="s">
        <v>1871</v>
      </c>
      <c r="Y173" t="s">
        <v>5920</v>
      </c>
      <c r="Z173" t="s">
        <v>5921</v>
      </c>
      <c r="AA173" t="s">
        <v>5922</v>
      </c>
      <c r="AB173">
        <v>1</v>
      </c>
    </row>
    <row r="174" spans="1:28" x14ac:dyDescent="0.25">
      <c r="A174" t="s">
        <v>9284</v>
      </c>
      <c r="B174" t="s">
        <v>9285</v>
      </c>
      <c r="C174" t="s">
        <v>156</v>
      </c>
      <c r="D174">
        <v>4</v>
      </c>
      <c r="E174">
        <v>120</v>
      </c>
      <c r="F174" t="s">
        <v>2077</v>
      </c>
      <c r="G174" t="s">
        <v>1846</v>
      </c>
      <c r="H174" t="s">
        <v>2091</v>
      </c>
      <c r="I174" t="s">
        <v>2096</v>
      </c>
      <c r="J174" t="s">
        <v>1795</v>
      </c>
      <c r="K174" t="s">
        <v>2084</v>
      </c>
      <c r="L174" t="s">
        <v>5886</v>
      </c>
      <c r="M174" t="s">
        <v>2858</v>
      </c>
      <c r="N174" t="s">
        <v>2859</v>
      </c>
      <c r="O174" t="s">
        <v>2860</v>
      </c>
      <c r="P174" t="s">
        <v>2022</v>
      </c>
      <c r="Q174" t="s">
        <v>1869</v>
      </c>
      <c r="R174" t="s">
        <v>1952</v>
      </c>
      <c r="S174" t="s">
        <v>1870</v>
      </c>
      <c r="T174" t="s">
        <v>2023</v>
      </c>
      <c r="U174" t="s">
        <v>2046</v>
      </c>
      <c r="V174" t="s">
        <v>2926</v>
      </c>
      <c r="W174" t="s">
        <v>2864</v>
      </c>
      <c r="X174" t="s">
        <v>1871</v>
      </c>
      <c r="Y174" t="s">
        <v>9311</v>
      </c>
      <c r="Z174" t="s">
        <v>9312</v>
      </c>
      <c r="AA174" t="s">
        <v>9313</v>
      </c>
      <c r="AB174">
        <v>1</v>
      </c>
    </row>
    <row r="175" spans="1:28" x14ac:dyDescent="0.25">
      <c r="A175" t="s">
        <v>9284</v>
      </c>
      <c r="B175" t="s">
        <v>9285</v>
      </c>
      <c r="C175" t="s">
        <v>156</v>
      </c>
      <c r="D175">
        <v>4</v>
      </c>
      <c r="E175">
        <v>120</v>
      </c>
      <c r="F175" t="s">
        <v>2033</v>
      </c>
      <c r="G175" t="s">
        <v>1846</v>
      </c>
      <c r="H175" t="s">
        <v>2091</v>
      </c>
      <c r="I175" t="s">
        <v>2096</v>
      </c>
      <c r="J175" t="s">
        <v>1795</v>
      </c>
      <c r="K175" t="s">
        <v>2084</v>
      </c>
      <c r="L175" t="s">
        <v>5886</v>
      </c>
      <c r="M175" t="s">
        <v>2858</v>
      </c>
      <c r="N175" t="s">
        <v>2859</v>
      </c>
      <c r="O175" t="s">
        <v>2860</v>
      </c>
      <c r="P175" t="s">
        <v>2022</v>
      </c>
      <c r="Q175" t="s">
        <v>1869</v>
      </c>
      <c r="R175" t="s">
        <v>1952</v>
      </c>
      <c r="S175" t="s">
        <v>1870</v>
      </c>
      <c r="T175" t="s">
        <v>2023</v>
      </c>
      <c r="U175" t="s">
        <v>2045</v>
      </c>
      <c r="V175" t="s">
        <v>2928</v>
      </c>
      <c r="W175" t="s">
        <v>2864</v>
      </c>
      <c r="X175" t="s">
        <v>1871</v>
      </c>
      <c r="Y175" t="s">
        <v>5923</v>
      </c>
      <c r="Z175" t="s">
        <v>5924</v>
      </c>
      <c r="AA175" t="s">
        <v>5925</v>
      </c>
      <c r="AB175">
        <v>1</v>
      </c>
    </row>
    <row r="176" spans="1:28" x14ac:dyDescent="0.25">
      <c r="A176" t="s">
        <v>9284</v>
      </c>
      <c r="B176" t="s">
        <v>9285</v>
      </c>
      <c r="C176" t="s">
        <v>156</v>
      </c>
      <c r="D176">
        <v>4</v>
      </c>
      <c r="E176">
        <v>120</v>
      </c>
      <c r="F176" t="s">
        <v>2036</v>
      </c>
      <c r="G176" t="s">
        <v>1846</v>
      </c>
      <c r="H176" t="s">
        <v>2091</v>
      </c>
      <c r="I176" t="s">
        <v>2096</v>
      </c>
      <c r="J176" t="s">
        <v>1788</v>
      </c>
      <c r="K176" t="s">
        <v>2084</v>
      </c>
      <c r="L176" t="s">
        <v>5886</v>
      </c>
      <c r="M176" t="s">
        <v>2858</v>
      </c>
      <c r="N176" t="s">
        <v>2859</v>
      </c>
      <c r="O176" t="s">
        <v>2860</v>
      </c>
      <c r="P176" t="s">
        <v>2022</v>
      </c>
      <c r="Q176" t="s">
        <v>1869</v>
      </c>
      <c r="R176" t="s">
        <v>1952</v>
      </c>
      <c r="S176" t="s">
        <v>1870</v>
      </c>
      <c r="T176" t="s">
        <v>2023</v>
      </c>
      <c r="U176" t="s">
        <v>2045</v>
      </c>
      <c r="V176" t="s">
        <v>2928</v>
      </c>
      <c r="W176" t="s">
        <v>2864</v>
      </c>
      <c r="X176" t="s">
        <v>1871</v>
      </c>
      <c r="Y176" t="s">
        <v>5926</v>
      </c>
      <c r="Z176" t="s">
        <v>5927</v>
      </c>
      <c r="AA176" t="s">
        <v>5928</v>
      </c>
      <c r="AB176">
        <v>1</v>
      </c>
    </row>
    <row r="177" spans="1:28" x14ac:dyDescent="0.25">
      <c r="A177" t="s">
        <v>9284</v>
      </c>
      <c r="B177" t="s">
        <v>9285</v>
      </c>
      <c r="C177" t="s">
        <v>156</v>
      </c>
      <c r="D177">
        <v>4</v>
      </c>
      <c r="E177">
        <v>13</v>
      </c>
      <c r="F177" t="s">
        <v>2042</v>
      </c>
      <c r="G177" t="s">
        <v>1846</v>
      </c>
      <c r="H177" t="s">
        <v>2091</v>
      </c>
      <c r="I177" t="s">
        <v>2096</v>
      </c>
      <c r="J177" t="s">
        <v>1788</v>
      </c>
      <c r="K177" t="s">
        <v>2084</v>
      </c>
      <c r="L177" t="s">
        <v>5886</v>
      </c>
      <c r="M177" t="s">
        <v>2858</v>
      </c>
      <c r="N177" t="s">
        <v>2859</v>
      </c>
      <c r="O177" t="s">
        <v>2860</v>
      </c>
      <c r="P177" t="s">
        <v>2022</v>
      </c>
      <c r="Q177" t="s">
        <v>1869</v>
      </c>
      <c r="R177" t="s">
        <v>1952</v>
      </c>
      <c r="S177" t="s">
        <v>1870</v>
      </c>
      <c r="T177" t="s">
        <v>2023</v>
      </c>
      <c r="U177" t="s">
        <v>2046</v>
      </c>
      <c r="V177" t="s">
        <v>2924</v>
      </c>
      <c r="W177" t="s">
        <v>2864</v>
      </c>
      <c r="X177" t="s">
        <v>1871</v>
      </c>
      <c r="Y177" t="s">
        <v>5929</v>
      </c>
      <c r="Z177" t="s">
        <v>5930</v>
      </c>
      <c r="AA177" t="s">
        <v>5931</v>
      </c>
      <c r="AB177">
        <v>1</v>
      </c>
    </row>
    <row r="178" spans="1:28" x14ac:dyDescent="0.25">
      <c r="A178" t="s">
        <v>9284</v>
      </c>
      <c r="B178" t="s">
        <v>9285</v>
      </c>
      <c r="C178" t="s">
        <v>156</v>
      </c>
      <c r="D178">
        <v>4</v>
      </c>
      <c r="E178">
        <v>16</v>
      </c>
      <c r="F178" t="s">
        <v>2062</v>
      </c>
      <c r="G178" t="s">
        <v>1846</v>
      </c>
      <c r="H178" t="s">
        <v>2091</v>
      </c>
      <c r="I178" t="s">
        <v>2096</v>
      </c>
      <c r="J178" t="s">
        <v>1795</v>
      </c>
      <c r="K178" t="s">
        <v>2073</v>
      </c>
      <c r="L178" t="s">
        <v>1868</v>
      </c>
      <c r="M178" t="s">
        <v>2861</v>
      </c>
      <c r="N178" t="s">
        <v>2921</v>
      </c>
      <c r="O178" t="s">
        <v>2863</v>
      </c>
      <c r="P178" t="s">
        <v>2022</v>
      </c>
      <c r="Q178" t="s">
        <v>1869</v>
      </c>
      <c r="R178" t="s">
        <v>1952</v>
      </c>
      <c r="S178" t="s">
        <v>1870</v>
      </c>
      <c r="T178" t="s">
        <v>2023</v>
      </c>
      <c r="U178" t="s">
        <v>2045</v>
      </c>
      <c r="V178" t="s">
        <v>2928</v>
      </c>
      <c r="W178" t="s">
        <v>4552</v>
      </c>
      <c r="X178" t="s">
        <v>1871</v>
      </c>
      <c r="Y178" t="s">
        <v>8845</v>
      </c>
      <c r="Z178" t="s">
        <v>8846</v>
      </c>
      <c r="AA178" t="s">
        <v>8847</v>
      </c>
      <c r="AB178">
        <v>1</v>
      </c>
    </row>
    <row r="179" spans="1:28" x14ac:dyDescent="0.25">
      <c r="A179" t="s">
        <v>9284</v>
      </c>
      <c r="B179" t="s">
        <v>9285</v>
      </c>
      <c r="C179" t="s">
        <v>156</v>
      </c>
      <c r="D179">
        <v>4</v>
      </c>
      <c r="E179">
        <v>18</v>
      </c>
      <c r="F179" t="s">
        <v>2077</v>
      </c>
      <c r="G179" t="s">
        <v>1846</v>
      </c>
      <c r="H179" t="s">
        <v>2091</v>
      </c>
      <c r="I179" t="s">
        <v>2096</v>
      </c>
      <c r="J179" t="s">
        <v>1795</v>
      </c>
      <c r="K179" t="s">
        <v>2073</v>
      </c>
      <c r="L179" t="s">
        <v>1868</v>
      </c>
      <c r="M179" t="s">
        <v>2861</v>
      </c>
      <c r="N179" t="s">
        <v>2921</v>
      </c>
      <c r="O179" t="s">
        <v>2863</v>
      </c>
      <c r="P179" t="s">
        <v>2022</v>
      </c>
      <c r="Q179" t="s">
        <v>1869</v>
      </c>
      <c r="R179" t="s">
        <v>1952</v>
      </c>
      <c r="S179" t="s">
        <v>1870</v>
      </c>
      <c r="T179" t="s">
        <v>2023</v>
      </c>
      <c r="U179" t="s">
        <v>2045</v>
      </c>
      <c r="V179" t="s">
        <v>2922</v>
      </c>
      <c r="W179" t="s">
        <v>4552</v>
      </c>
      <c r="X179" t="s">
        <v>1871</v>
      </c>
      <c r="Y179" t="s">
        <v>9314</v>
      </c>
      <c r="Z179" t="s">
        <v>9315</v>
      </c>
      <c r="AA179" t="s">
        <v>9316</v>
      </c>
      <c r="AB179">
        <v>1</v>
      </c>
    </row>
    <row r="180" spans="1:28" x14ac:dyDescent="0.25">
      <c r="A180" t="s">
        <v>9284</v>
      </c>
      <c r="B180" t="s">
        <v>9285</v>
      </c>
      <c r="C180" t="s">
        <v>156</v>
      </c>
      <c r="D180">
        <v>4</v>
      </c>
      <c r="E180">
        <v>26</v>
      </c>
      <c r="F180" t="s">
        <v>2042</v>
      </c>
      <c r="G180" t="s">
        <v>1846</v>
      </c>
      <c r="H180" t="s">
        <v>2091</v>
      </c>
      <c r="I180" t="s">
        <v>2096</v>
      </c>
      <c r="J180" t="s">
        <v>2900</v>
      </c>
      <c r="K180" t="s">
        <v>8994</v>
      </c>
      <c r="L180" t="s">
        <v>5886</v>
      </c>
      <c r="M180" t="s">
        <v>2858</v>
      </c>
      <c r="N180" t="s">
        <v>2859</v>
      </c>
      <c r="O180" t="s">
        <v>2860</v>
      </c>
      <c r="P180" t="s">
        <v>2022</v>
      </c>
      <c r="Q180" t="s">
        <v>1869</v>
      </c>
      <c r="R180" t="s">
        <v>1952</v>
      </c>
      <c r="S180" t="s">
        <v>1870</v>
      </c>
      <c r="T180" t="s">
        <v>2023</v>
      </c>
      <c r="U180" t="s">
        <v>2045</v>
      </c>
      <c r="V180" t="s">
        <v>2928</v>
      </c>
      <c r="W180" t="s">
        <v>2874</v>
      </c>
      <c r="X180" t="s">
        <v>1871</v>
      </c>
      <c r="Y180" t="s">
        <v>9058</v>
      </c>
      <c r="Z180" t="s">
        <v>9059</v>
      </c>
      <c r="AA180" t="s">
        <v>9060</v>
      </c>
      <c r="AB180">
        <v>1</v>
      </c>
    </row>
    <row r="181" spans="1:28" x14ac:dyDescent="0.25">
      <c r="A181" t="s">
        <v>9284</v>
      </c>
      <c r="B181" t="s">
        <v>9285</v>
      </c>
      <c r="C181" t="s">
        <v>156</v>
      </c>
      <c r="D181">
        <v>4</v>
      </c>
      <c r="E181">
        <v>40</v>
      </c>
      <c r="F181" t="s">
        <v>2021</v>
      </c>
      <c r="G181" t="s">
        <v>1846</v>
      </c>
      <c r="H181" t="s">
        <v>2091</v>
      </c>
      <c r="I181" t="s">
        <v>2096</v>
      </c>
      <c r="J181" t="s">
        <v>2900</v>
      </c>
      <c r="K181" t="s">
        <v>8994</v>
      </c>
      <c r="L181" t="s">
        <v>5886</v>
      </c>
      <c r="M181" t="s">
        <v>2858</v>
      </c>
      <c r="N181" t="s">
        <v>2859</v>
      </c>
      <c r="O181" t="s">
        <v>2860</v>
      </c>
      <c r="P181" t="s">
        <v>2022</v>
      </c>
      <c r="Q181" t="s">
        <v>1869</v>
      </c>
      <c r="R181" t="s">
        <v>1952</v>
      </c>
      <c r="S181" t="s">
        <v>1870</v>
      </c>
      <c r="T181" t="s">
        <v>2023</v>
      </c>
      <c r="U181" t="s">
        <v>2045</v>
      </c>
      <c r="V181" t="s">
        <v>2928</v>
      </c>
      <c r="W181" t="s">
        <v>2864</v>
      </c>
      <c r="X181" t="s">
        <v>1871</v>
      </c>
      <c r="Y181" t="s">
        <v>9061</v>
      </c>
      <c r="Z181" t="s">
        <v>9062</v>
      </c>
      <c r="AA181" t="s">
        <v>9063</v>
      </c>
      <c r="AB181">
        <v>1</v>
      </c>
    </row>
    <row r="182" spans="1:28" x14ac:dyDescent="0.25">
      <c r="A182" t="s">
        <v>9284</v>
      </c>
      <c r="B182" t="s">
        <v>9285</v>
      </c>
      <c r="C182" t="s">
        <v>156</v>
      </c>
      <c r="D182">
        <v>4</v>
      </c>
      <c r="E182">
        <v>57</v>
      </c>
      <c r="F182" t="s">
        <v>2041</v>
      </c>
      <c r="G182" t="s">
        <v>1846</v>
      </c>
      <c r="H182" t="s">
        <v>2091</v>
      </c>
      <c r="I182" t="s">
        <v>2096</v>
      </c>
      <c r="J182" t="s">
        <v>2900</v>
      </c>
      <c r="K182" t="s">
        <v>8994</v>
      </c>
      <c r="L182" t="s">
        <v>5886</v>
      </c>
      <c r="M182" t="s">
        <v>2858</v>
      </c>
      <c r="N182" t="s">
        <v>2859</v>
      </c>
      <c r="O182" t="s">
        <v>2860</v>
      </c>
      <c r="P182" t="s">
        <v>2022</v>
      </c>
      <c r="Q182" t="s">
        <v>1869</v>
      </c>
      <c r="R182" t="s">
        <v>1952</v>
      </c>
      <c r="S182" t="s">
        <v>1870</v>
      </c>
      <c r="T182" t="s">
        <v>2023</v>
      </c>
      <c r="U182" t="s">
        <v>2045</v>
      </c>
      <c r="V182" t="s">
        <v>2928</v>
      </c>
      <c r="W182" t="s">
        <v>2864</v>
      </c>
      <c r="X182" t="s">
        <v>1871</v>
      </c>
      <c r="Y182" t="s">
        <v>9064</v>
      </c>
      <c r="Z182" t="s">
        <v>9065</v>
      </c>
      <c r="AA182" t="s">
        <v>9066</v>
      </c>
      <c r="AB182">
        <v>1</v>
      </c>
    </row>
    <row r="183" spans="1:28" x14ac:dyDescent="0.25">
      <c r="A183" t="s">
        <v>9284</v>
      </c>
      <c r="B183" t="s">
        <v>9285</v>
      </c>
      <c r="C183" t="s">
        <v>156</v>
      </c>
      <c r="D183">
        <v>4</v>
      </c>
      <c r="E183">
        <v>62</v>
      </c>
      <c r="F183" t="s">
        <v>2049</v>
      </c>
      <c r="G183" t="s">
        <v>1846</v>
      </c>
      <c r="H183" t="s">
        <v>2091</v>
      </c>
      <c r="I183" t="s">
        <v>2096</v>
      </c>
      <c r="J183" t="s">
        <v>2900</v>
      </c>
      <c r="K183" t="s">
        <v>8994</v>
      </c>
      <c r="L183" t="s">
        <v>5886</v>
      </c>
      <c r="M183" t="s">
        <v>2858</v>
      </c>
      <c r="N183" t="s">
        <v>2859</v>
      </c>
      <c r="O183" t="s">
        <v>2860</v>
      </c>
      <c r="P183" t="s">
        <v>2022</v>
      </c>
      <c r="Q183" t="s">
        <v>1869</v>
      </c>
      <c r="R183" t="s">
        <v>1952</v>
      </c>
      <c r="S183" t="s">
        <v>1870</v>
      </c>
      <c r="T183" t="s">
        <v>2023</v>
      </c>
      <c r="U183" t="s">
        <v>2045</v>
      </c>
      <c r="V183" t="s">
        <v>2928</v>
      </c>
      <c r="W183" t="s">
        <v>2864</v>
      </c>
      <c r="X183" t="s">
        <v>1871</v>
      </c>
      <c r="Y183" t="s">
        <v>9067</v>
      </c>
      <c r="Z183" t="s">
        <v>9068</v>
      </c>
      <c r="AA183" t="s">
        <v>9069</v>
      </c>
      <c r="AB183">
        <v>1</v>
      </c>
    </row>
    <row r="184" spans="1:28" x14ac:dyDescent="0.25">
      <c r="A184" t="s">
        <v>9284</v>
      </c>
      <c r="B184" t="s">
        <v>9285</v>
      </c>
      <c r="C184" t="s">
        <v>156</v>
      </c>
      <c r="D184">
        <v>4</v>
      </c>
      <c r="E184">
        <v>62</v>
      </c>
      <c r="F184" t="s">
        <v>2035</v>
      </c>
      <c r="G184" t="s">
        <v>1846</v>
      </c>
      <c r="H184" t="s">
        <v>2091</v>
      </c>
      <c r="I184" t="s">
        <v>2096</v>
      </c>
      <c r="J184" t="s">
        <v>1795</v>
      </c>
      <c r="K184" t="s">
        <v>8994</v>
      </c>
      <c r="L184" t="s">
        <v>5886</v>
      </c>
      <c r="M184" t="s">
        <v>2858</v>
      </c>
      <c r="N184" t="s">
        <v>2859</v>
      </c>
      <c r="O184" t="s">
        <v>2860</v>
      </c>
      <c r="P184" t="s">
        <v>2022</v>
      </c>
      <c r="Q184" t="s">
        <v>1869</v>
      </c>
      <c r="R184" t="s">
        <v>1952</v>
      </c>
      <c r="S184" t="s">
        <v>1870</v>
      </c>
      <c r="T184" t="s">
        <v>2023</v>
      </c>
      <c r="U184" t="s">
        <v>2045</v>
      </c>
      <c r="V184" t="s">
        <v>2928</v>
      </c>
      <c r="W184" t="s">
        <v>2864</v>
      </c>
      <c r="X184" t="s">
        <v>1871</v>
      </c>
      <c r="Y184" t="s">
        <v>9070</v>
      </c>
      <c r="Z184" t="s">
        <v>9071</v>
      </c>
      <c r="AA184" t="s">
        <v>9072</v>
      </c>
      <c r="AB184">
        <v>1</v>
      </c>
    </row>
    <row r="185" spans="1:28" x14ac:dyDescent="0.25">
      <c r="A185" t="s">
        <v>9284</v>
      </c>
      <c r="B185" t="s">
        <v>9285</v>
      </c>
      <c r="C185" t="s">
        <v>156</v>
      </c>
      <c r="D185">
        <v>4</v>
      </c>
      <c r="E185">
        <v>62</v>
      </c>
      <c r="F185" t="s">
        <v>2081</v>
      </c>
      <c r="G185" t="s">
        <v>1846</v>
      </c>
      <c r="H185" t="s">
        <v>2091</v>
      </c>
      <c r="I185" t="s">
        <v>2096</v>
      </c>
      <c r="J185" t="s">
        <v>1788</v>
      </c>
      <c r="K185" t="s">
        <v>2073</v>
      </c>
      <c r="L185" t="s">
        <v>1868</v>
      </c>
      <c r="M185" t="s">
        <v>2861</v>
      </c>
      <c r="N185" t="s">
        <v>2921</v>
      </c>
      <c r="O185" t="s">
        <v>2863</v>
      </c>
      <c r="P185" t="s">
        <v>2022</v>
      </c>
      <c r="Q185" t="s">
        <v>1869</v>
      </c>
      <c r="R185" t="s">
        <v>1952</v>
      </c>
      <c r="S185" t="s">
        <v>1870</v>
      </c>
      <c r="T185" t="s">
        <v>2023</v>
      </c>
      <c r="U185" t="s">
        <v>2045</v>
      </c>
      <c r="V185" t="s">
        <v>2922</v>
      </c>
      <c r="W185" t="s">
        <v>4552</v>
      </c>
      <c r="X185" t="s">
        <v>1871</v>
      </c>
      <c r="Y185" t="s">
        <v>9317</v>
      </c>
      <c r="Z185" t="s">
        <v>9318</v>
      </c>
      <c r="AA185" t="s">
        <v>9319</v>
      </c>
      <c r="AB185">
        <v>1</v>
      </c>
    </row>
    <row r="186" spans="1:28" x14ac:dyDescent="0.25">
      <c r="A186" t="s">
        <v>9284</v>
      </c>
      <c r="B186" t="s">
        <v>9285</v>
      </c>
      <c r="C186" t="s">
        <v>156</v>
      </c>
      <c r="D186">
        <v>4</v>
      </c>
      <c r="E186">
        <v>63</v>
      </c>
      <c r="F186" t="s">
        <v>2025</v>
      </c>
      <c r="G186" t="s">
        <v>1846</v>
      </c>
      <c r="H186" t="s">
        <v>2091</v>
      </c>
      <c r="I186" t="s">
        <v>2096</v>
      </c>
      <c r="J186" t="s">
        <v>2900</v>
      </c>
      <c r="K186" t="s">
        <v>8994</v>
      </c>
      <c r="L186" t="s">
        <v>5886</v>
      </c>
      <c r="M186" t="s">
        <v>2858</v>
      </c>
      <c r="N186" t="s">
        <v>2859</v>
      </c>
      <c r="O186" t="s">
        <v>2860</v>
      </c>
      <c r="P186" t="s">
        <v>2022</v>
      </c>
      <c r="Q186" t="s">
        <v>1869</v>
      </c>
      <c r="R186" t="s">
        <v>1952</v>
      </c>
      <c r="S186" t="s">
        <v>1870</v>
      </c>
      <c r="T186" t="s">
        <v>2023</v>
      </c>
      <c r="U186" t="s">
        <v>2045</v>
      </c>
      <c r="V186" t="s">
        <v>2928</v>
      </c>
      <c r="W186" t="s">
        <v>2864</v>
      </c>
      <c r="X186" t="s">
        <v>1871</v>
      </c>
      <c r="Y186" t="s">
        <v>9073</v>
      </c>
      <c r="Z186" t="s">
        <v>9074</v>
      </c>
      <c r="AA186" t="s">
        <v>9075</v>
      </c>
      <c r="AB186">
        <v>1</v>
      </c>
    </row>
    <row r="187" spans="1:28" x14ac:dyDescent="0.25">
      <c r="A187" t="s">
        <v>9284</v>
      </c>
      <c r="B187" t="s">
        <v>9285</v>
      </c>
      <c r="C187" t="s">
        <v>156</v>
      </c>
      <c r="D187">
        <v>4</v>
      </c>
      <c r="E187">
        <v>63</v>
      </c>
      <c r="F187" t="s">
        <v>2026</v>
      </c>
      <c r="G187" t="s">
        <v>1846</v>
      </c>
      <c r="H187" t="s">
        <v>2091</v>
      </c>
      <c r="I187" t="s">
        <v>2096</v>
      </c>
      <c r="J187" t="s">
        <v>1795</v>
      </c>
      <c r="K187" t="s">
        <v>8994</v>
      </c>
      <c r="L187" t="s">
        <v>5886</v>
      </c>
      <c r="M187" t="s">
        <v>2858</v>
      </c>
      <c r="N187" t="s">
        <v>2859</v>
      </c>
      <c r="O187" t="s">
        <v>2860</v>
      </c>
      <c r="P187" t="s">
        <v>2022</v>
      </c>
      <c r="Q187" t="s">
        <v>1869</v>
      </c>
      <c r="R187" t="s">
        <v>1952</v>
      </c>
      <c r="S187" t="s">
        <v>1870</v>
      </c>
      <c r="T187" t="s">
        <v>2023</v>
      </c>
      <c r="U187" t="s">
        <v>2045</v>
      </c>
      <c r="V187" t="s">
        <v>2922</v>
      </c>
      <c r="W187" t="s">
        <v>2864</v>
      </c>
      <c r="X187" t="s">
        <v>1871</v>
      </c>
      <c r="Y187" t="s">
        <v>9320</v>
      </c>
      <c r="Z187" t="s">
        <v>9321</v>
      </c>
      <c r="AA187" t="s">
        <v>9322</v>
      </c>
      <c r="AB187">
        <v>1</v>
      </c>
    </row>
    <row r="188" spans="1:28" x14ac:dyDescent="0.25">
      <c r="A188" t="s">
        <v>9284</v>
      </c>
      <c r="B188" t="s">
        <v>9285</v>
      </c>
      <c r="C188" t="s">
        <v>156</v>
      </c>
      <c r="D188">
        <v>4</v>
      </c>
      <c r="E188">
        <v>63</v>
      </c>
      <c r="F188" t="s">
        <v>2083</v>
      </c>
      <c r="G188" t="s">
        <v>1846</v>
      </c>
      <c r="H188" t="s">
        <v>2091</v>
      </c>
      <c r="I188" t="s">
        <v>2096</v>
      </c>
      <c r="J188" t="s">
        <v>2900</v>
      </c>
      <c r="K188" t="s">
        <v>8994</v>
      </c>
      <c r="L188" t="s">
        <v>5886</v>
      </c>
      <c r="M188" t="s">
        <v>2858</v>
      </c>
      <c r="N188" t="s">
        <v>2859</v>
      </c>
      <c r="O188" t="s">
        <v>2860</v>
      </c>
      <c r="P188" t="s">
        <v>2022</v>
      </c>
      <c r="Q188" t="s">
        <v>1869</v>
      </c>
      <c r="R188" t="s">
        <v>1952</v>
      </c>
      <c r="S188" t="s">
        <v>1870</v>
      </c>
      <c r="T188" t="s">
        <v>2023</v>
      </c>
      <c r="U188" t="s">
        <v>2045</v>
      </c>
      <c r="V188" t="s">
        <v>2928</v>
      </c>
      <c r="W188" t="s">
        <v>4690</v>
      </c>
      <c r="X188" t="s">
        <v>1871</v>
      </c>
      <c r="Y188" t="s">
        <v>9076</v>
      </c>
      <c r="Z188" t="s">
        <v>9077</v>
      </c>
      <c r="AA188" t="s">
        <v>9078</v>
      </c>
      <c r="AB188">
        <v>1</v>
      </c>
    </row>
    <row r="189" spans="1:28" x14ac:dyDescent="0.25">
      <c r="A189" t="s">
        <v>9284</v>
      </c>
      <c r="B189" t="s">
        <v>9285</v>
      </c>
      <c r="C189" t="s">
        <v>156</v>
      </c>
      <c r="D189">
        <v>4</v>
      </c>
      <c r="E189">
        <v>63</v>
      </c>
      <c r="F189" t="s">
        <v>2052</v>
      </c>
      <c r="G189" t="s">
        <v>1846</v>
      </c>
      <c r="H189" t="s">
        <v>2091</v>
      </c>
      <c r="I189" t="s">
        <v>2096</v>
      </c>
      <c r="J189" t="s">
        <v>2900</v>
      </c>
      <c r="K189" t="s">
        <v>8994</v>
      </c>
      <c r="L189" t="s">
        <v>5886</v>
      </c>
      <c r="M189" t="s">
        <v>2858</v>
      </c>
      <c r="N189" t="s">
        <v>2859</v>
      </c>
      <c r="O189" t="s">
        <v>2860</v>
      </c>
      <c r="P189" t="s">
        <v>2022</v>
      </c>
      <c r="Q189" t="s">
        <v>1869</v>
      </c>
      <c r="R189" t="s">
        <v>1952</v>
      </c>
      <c r="S189" t="s">
        <v>1870</v>
      </c>
      <c r="T189" t="s">
        <v>2023</v>
      </c>
      <c r="U189" t="s">
        <v>2045</v>
      </c>
      <c r="V189" t="s">
        <v>2928</v>
      </c>
      <c r="W189" t="s">
        <v>2864</v>
      </c>
      <c r="X189" t="s">
        <v>1871</v>
      </c>
      <c r="Y189" t="s">
        <v>9079</v>
      </c>
      <c r="Z189" t="s">
        <v>9080</v>
      </c>
      <c r="AA189" t="s">
        <v>9081</v>
      </c>
      <c r="AB189">
        <v>1</v>
      </c>
    </row>
    <row r="190" spans="1:28" x14ac:dyDescent="0.25">
      <c r="A190" t="s">
        <v>9284</v>
      </c>
      <c r="B190" t="s">
        <v>9285</v>
      </c>
      <c r="C190" t="s">
        <v>156</v>
      </c>
      <c r="D190">
        <v>4</v>
      </c>
      <c r="E190">
        <v>64</v>
      </c>
      <c r="F190" t="s">
        <v>2029</v>
      </c>
      <c r="G190" t="s">
        <v>1846</v>
      </c>
      <c r="H190" t="s">
        <v>2091</v>
      </c>
      <c r="I190" t="s">
        <v>2096</v>
      </c>
      <c r="J190" t="s">
        <v>2900</v>
      </c>
      <c r="K190" t="s">
        <v>8994</v>
      </c>
      <c r="L190" t="s">
        <v>5886</v>
      </c>
      <c r="M190" t="s">
        <v>2858</v>
      </c>
      <c r="N190" t="s">
        <v>2859</v>
      </c>
      <c r="O190" t="s">
        <v>2860</v>
      </c>
      <c r="P190" t="s">
        <v>2022</v>
      </c>
      <c r="Q190" t="s">
        <v>1869</v>
      </c>
      <c r="R190" t="s">
        <v>1952</v>
      </c>
      <c r="S190" t="s">
        <v>1870</v>
      </c>
      <c r="T190" t="s">
        <v>2023</v>
      </c>
      <c r="U190" t="s">
        <v>2045</v>
      </c>
      <c r="V190" t="s">
        <v>2928</v>
      </c>
      <c r="W190" t="s">
        <v>2864</v>
      </c>
      <c r="X190" t="s">
        <v>1871</v>
      </c>
      <c r="Y190" t="s">
        <v>9082</v>
      </c>
      <c r="Z190" t="s">
        <v>9083</v>
      </c>
      <c r="AA190" t="s">
        <v>9084</v>
      </c>
      <c r="AB190">
        <v>1</v>
      </c>
    </row>
    <row r="191" spans="1:28" x14ac:dyDescent="0.25">
      <c r="A191" t="s">
        <v>9284</v>
      </c>
      <c r="B191" t="s">
        <v>9285</v>
      </c>
      <c r="C191" t="s">
        <v>156</v>
      </c>
      <c r="D191">
        <v>4</v>
      </c>
      <c r="E191">
        <v>64</v>
      </c>
      <c r="F191" t="s">
        <v>2057</v>
      </c>
      <c r="G191" t="s">
        <v>1846</v>
      </c>
      <c r="H191" t="s">
        <v>2091</v>
      </c>
      <c r="I191" t="s">
        <v>2096</v>
      </c>
      <c r="J191" t="s">
        <v>1797</v>
      </c>
      <c r="K191" t="s">
        <v>8994</v>
      </c>
      <c r="L191" t="s">
        <v>5886</v>
      </c>
      <c r="M191" t="s">
        <v>2858</v>
      </c>
      <c r="N191" t="s">
        <v>2859</v>
      </c>
      <c r="O191" t="s">
        <v>2860</v>
      </c>
      <c r="P191" t="s">
        <v>2022</v>
      </c>
      <c r="Q191" t="s">
        <v>1869</v>
      </c>
      <c r="R191" t="s">
        <v>1952</v>
      </c>
      <c r="S191" t="s">
        <v>1870</v>
      </c>
      <c r="T191" t="s">
        <v>2023</v>
      </c>
      <c r="U191" t="s">
        <v>2044</v>
      </c>
      <c r="V191" t="s">
        <v>2927</v>
      </c>
      <c r="W191" t="s">
        <v>2947</v>
      </c>
      <c r="X191" t="s">
        <v>1871</v>
      </c>
      <c r="Y191" t="s">
        <v>9085</v>
      </c>
      <c r="Z191" t="s">
        <v>9086</v>
      </c>
      <c r="AA191" t="s">
        <v>9087</v>
      </c>
      <c r="AB191">
        <v>1</v>
      </c>
    </row>
    <row r="192" spans="1:28" x14ac:dyDescent="0.25">
      <c r="A192" t="s">
        <v>9284</v>
      </c>
      <c r="B192" t="s">
        <v>9285</v>
      </c>
      <c r="C192" t="s">
        <v>156</v>
      </c>
      <c r="D192">
        <v>4</v>
      </c>
      <c r="E192">
        <v>64</v>
      </c>
      <c r="F192" t="s">
        <v>2034</v>
      </c>
      <c r="G192" t="s">
        <v>1846</v>
      </c>
      <c r="H192" t="s">
        <v>2091</v>
      </c>
      <c r="I192" t="s">
        <v>2096</v>
      </c>
      <c r="J192" t="s">
        <v>2900</v>
      </c>
      <c r="K192" t="s">
        <v>8994</v>
      </c>
      <c r="L192" t="s">
        <v>5886</v>
      </c>
      <c r="M192" t="s">
        <v>2858</v>
      </c>
      <c r="N192" t="s">
        <v>2859</v>
      </c>
      <c r="O192" t="s">
        <v>2860</v>
      </c>
      <c r="P192" t="s">
        <v>2022</v>
      </c>
      <c r="Q192" t="s">
        <v>1869</v>
      </c>
      <c r="R192" t="s">
        <v>1952</v>
      </c>
      <c r="S192" t="s">
        <v>1870</v>
      </c>
      <c r="T192" t="s">
        <v>2023</v>
      </c>
      <c r="U192" t="s">
        <v>2045</v>
      </c>
      <c r="V192" t="s">
        <v>2928</v>
      </c>
      <c r="W192" t="s">
        <v>2864</v>
      </c>
      <c r="X192" t="s">
        <v>1871</v>
      </c>
      <c r="Y192" t="s">
        <v>9088</v>
      </c>
      <c r="Z192" t="s">
        <v>9089</v>
      </c>
      <c r="AA192" t="s">
        <v>9090</v>
      </c>
      <c r="AB192">
        <v>1</v>
      </c>
    </row>
    <row r="193" spans="1:28" x14ac:dyDescent="0.25">
      <c r="A193" t="s">
        <v>9284</v>
      </c>
      <c r="B193" t="s">
        <v>9285</v>
      </c>
      <c r="C193" t="s">
        <v>156</v>
      </c>
      <c r="D193">
        <v>4</v>
      </c>
      <c r="E193">
        <v>64</v>
      </c>
      <c r="F193" t="s">
        <v>2052</v>
      </c>
      <c r="G193" t="s">
        <v>1846</v>
      </c>
      <c r="H193" t="s">
        <v>2091</v>
      </c>
      <c r="I193" t="s">
        <v>2096</v>
      </c>
      <c r="J193" t="s">
        <v>2900</v>
      </c>
      <c r="K193" t="s">
        <v>8994</v>
      </c>
      <c r="L193" t="s">
        <v>5886</v>
      </c>
      <c r="M193" t="s">
        <v>2858</v>
      </c>
      <c r="N193" t="s">
        <v>2859</v>
      </c>
      <c r="O193" t="s">
        <v>2860</v>
      </c>
      <c r="P193" t="s">
        <v>2022</v>
      </c>
      <c r="Q193" t="s">
        <v>1869</v>
      </c>
      <c r="R193" t="s">
        <v>1952</v>
      </c>
      <c r="S193" t="s">
        <v>1870</v>
      </c>
      <c r="T193" t="s">
        <v>2023</v>
      </c>
      <c r="U193" t="s">
        <v>2045</v>
      </c>
      <c r="V193" t="s">
        <v>2928</v>
      </c>
      <c r="W193" t="s">
        <v>2864</v>
      </c>
      <c r="X193" t="s">
        <v>1871</v>
      </c>
      <c r="Y193" t="s">
        <v>9091</v>
      </c>
      <c r="Z193" t="s">
        <v>9092</v>
      </c>
      <c r="AA193" t="s">
        <v>9093</v>
      </c>
      <c r="AB193">
        <v>1</v>
      </c>
    </row>
    <row r="194" spans="1:28" x14ac:dyDescent="0.25">
      <c r="A194" t="s">
        <v>9284</v>
      </c>
      <c r="B194" t="s">
        <v>9285</v>
      </c>
      <c r="C194" t="s">
        <v>156</v>
      </c>
      <c r="D194">
        <v>4</v>
      </c>
      <c r="E194">
        <v>65</v>
      </c>
      <c r="F194" t="s">
        <v>2025</v>
      </c>
      <c r="G194" t="s">
        <v>1846</v>
      </c>
      <c r="H194" t="s">
        <v>2091</v>
      </c>
      <c r="I194" t="s">
        <v>2096</v>
      </c>
      <c r="J194" t="s">
        <v>2900</v>
      </c>
      <c r="K194" t="s">
        <v>8994</v>
      </c>
      <c r="L194" t="s">
        <v>5886</v>
      </c>
      <c r="M194" t="s">
        <v>2858</v>
      </c>
      <c r="N194" t="s">
        <v>2859</v>
      </c>
      <c r="O194" t="s">
        <v>2860</v>
      </c>
      <c r="P194" t="s">
        <v>2022</v>
      </c>
      <c r="Q194" t="s">
        <v>1869</v>
      </c>
      <c r="R194" t="s">
        <v>1952</v>
      </c>
      <c r="S194" t="s">
        <v>1870</v>
      </c>
      <c r="T194" t="s">
        <v>2023</v>
      </c>
      <c r="U194" t="s">
        <v>2046</v>
      </c>
      <c r="V194" t="s">
        <v>9094</v>
      </c>
      <c r="W194" t="s">
        <v>2864</v>
      </c>
      <c r="X194" t="s">
        <v>1871</v>
      </c>
      <c r="Y194" t="s">
        <v>9095</v>
      </c>
      <c r="Z194" t="s">
        <v>9096</v>
      </c>
      <c r="AA194" t="s">
        <v>9097</v>
      </c>
      <c r="AB194">
        <v>1</v>
      </c>
    </row>
    <row r="195" spans="1:28" x14ac:dyDescent="0.25">
      <c r="A195" t="s">
        <v>9284</v>
      </c>
      <c r="B195" t="s">
        <v>9285</v>
      </c>
      <c r="C195" t="s">
        <v>156</v>
      </c>
      <c r="D195">
        <v>2</v>
      </c>
      <c r="E195">
        <v>599</v>
      </c>
      <c r="F195" t="s">
        <v>2024</v>
      </c>
      <c r="G195" t="s">
        <v>1848</v>
      </c>
      <c r="H195" t="s">
        <v>2091</v>
      </c>
      <c r="I195" t="s">
        <v>2096</v>
      </c>
      <c r="J195" t="s">
        <v>1825</v>
      </c>
      <c r="K195" t="s">
        <v>2050</v>
      </c>
      <c r="L195" t="s">
        <v>1828</v>
      </c>
      <c r="M195" t="s">
        <v>2858</v>
      </c>
      <c r="N195" t="s">
        <v>2859</v>
      </c>
      <c r="O195" t="s">
        <v>2860</v>
      </c>
      <c r="P195" t="s">
        <v>2022</v>
      </c>
      <c r="Q195" t="s">
        <v>1943</v>
      </c>
      <c r="R195" t="s">
        <v>1961</v>
      </c>
      <c r="S195" t="s">
        <v>74</v>
      </c>
      <c r="T195" t="s">
        <v>2057</v>
      </c>
      <c r="U195" t="s">
        <v>2867</v>
      </c>
      <c r="V195" t="s">
        <v>3314</v>
      </c>
      <c r="W195" t="s">
        <v>4638</v>
      </c>
      <c r="X195" t="s">
        <v>5932</v>
      </c>
      <c r="Y195" t="s">
        <v>5933</v>
      </c>
      <c r="Z195" t="s">
        <v>5934</v>
      </c>
      <c r="AA195" t="s">
        <v>5935</v>
      </c>
      <c r="AB195">
        <v>1</v>
      </c>
    </row>
    <row r="196" spans="1:28" x14ac:dyDescent="0.25">
      <c r="A196" t="s">
        <v>9284</v>
      </c>
      <c r="B196" t="s">
        <v>9285</v>
      </c>
      <c r="C196" t="s">
        <v>156</v>
      </c>
      <c r="D196">
        <v>1</v>
      </c>
      <c r="E196">
        <v>103</v>
      </c>
      <c r="F196" t="s">
        <v>2032</v>
      </c>
      <c r="G196" t="s">
        <v>1845</v>
      </c>
      <c r="H196" t="s">
        <v>2091</v>
      </c>
      <c r="I196" t="s">
        <v>2096</v>
      </c>
      <c r="J196" t="s">
        <v>1795</v>
      </c>
      <c r="K196" t="s">
        <v>2866</v>
      </c>
      <c r="L196" t="s">
        <v>1798</v>
      </c>
      <c r="M196" t="s">
        <v>2858</v>
      </c>
      <c r="N196" t="s">
        <v>2859</v>
      </c>
      <c r="O196" t="s">
        <v>2860</v>
      </c>
      <c r="P196" t="s">
        <v>2022</v>
      </c>
      <c r="Q196" t="s">
        <v>1791</v>
      </c>
      <c r="R196" t="s">
        <v>1953</v>
      </c>
      <c r="S196" t="s">
        <v>1792</v>
      </c>
      <c r="T196" t="s">
        <v>2032</v>
      </c>
      <c r="U196" t="s">
        <v>2044</v>
      </c>
      <c r="V196" t="s">
        <v>2873</v>
      </c>
      <c r="W196" t="s">
        <v>2874</v>
      </c>
      <c r="X196" t="s">
        <v>1799</v>
      </c>
      <c r="Y196" t="s">
        <v>5182</v>
      </c>
      <c r="Z196" t="s">
        <v>5183</v>
      </c>
      <c r="AA196" t="s">
        <v>5184</v>
      </c>
      <c r="AB196">
        <v>1</v>
      </c>
    </row>
    <row r="197" spans="1:28" x14ac:dyDescent="0.25">
      <c r="A197" t="s">
        <v>9284</v>
      </c>
      <c r="B197" t="s">
        <v>9285</v>
      </c>
      <c r="C197" t="s">
        <v>156</v>
      </c>
      <c r="D197">
        <v>1</v>
      </c>
      <c r="E197">
        <v>197</v>
      </c>
      <c r="F197" t="s">
        <v>2027</v>
      </c>
      <c r="G197" t="s">
        <v>1845</v>
      </c>
      <c r="H197" t="s">
        <v>2091</v>
      </c>
      <c r="I197" t="s">
        <v>2096</v>
      </c>
      <c r="J197" t="s">
        <v>1797</v>
      </c>
      <c r="K197" t="s">
        <v>4050</v>
      </c>
      <c r="L197" t="s">
        <v>1798</v>
      </c>
      <c r="M197" t="s">
        <v>2858</v>
      </c>
      <c r="N197" t="s">
        <v>2859</v>
      </c>
      <c r="O197" t="s">
        <v>2860</v>
      </c>
      <c r="P197" t="s">
        <v>2022</v>
      </c>
      <c r="Q197" t="s">
        <v>1791</v>
      </c>
      <c r="R197" t="s">
        <v>1953</v>
      </c>
      <c r="S197" t="s">
        <v>1792</v>
      </c>
      <c r="T197" t="s">
        <v>2032</v>
      </c>
      <c r="U197" t="s">
        <v>2044</v>
      </c>
      <c r="V197" t="s">
        <v>2873</v>
      </c>
      <c r="W197" t="s">
        <v>2864</v>
      </c>
      <c r="X197" t="s">
        <v>1799</v>
      </c>
      <c r="Y197" t="s">
        <v>3967</v>
      </c>
      <c r="Z197" t="s">
        <v>3968</v>
      </c>
      <c r="AA197" t="s">
        <v>3969</v>
      </c>
      <c r="AB197">
        <v>1</v>
      </c>
    </row>
    <row r="198" spans="1:28" x14ac:dyDescent="0.25">
      <c r="A198" t="s">
        <v>9284</v>
      </c>
      <c r="B198" t="s">
        <v>9285</v>
      </c>
      <c r="C198" t="s">
        <v>156</v>
      </c>
      <c r="D198">
        <v>3</v>
      </c>
      <c r="E198">
        <v>23</v>
      </c>
      <c r="F198" t="s">
        <v>2026</v>
      </c>
      <c r="G198" t="s">
        <v>1848</v>
      </c>
      <c r="H198" t="s">
        <v>2091</v>
      </c>
      <c r="I198" t="s">
        <v>2096</v>
      </c>
      <c r="J198" t="s">
        <v>1797</v>
      </c>
      <c r="K198" t="s">
        <v>2866</v>
      </c>
      <c r="L198" t="s">
        <v>1798</v>
      </c>
      <c r="M198" t="s">
        <v>2858</v>
      </c>
      <c r="N198" t="s">
        <v>2859</v>
      </c>
      <c r="O198" t="s">
        <v>2860</v>
      </c>
      <c r="P198" t="s">
        <v>2022</v>
      </c>
      <c r="Q198" t="s">
        <v>1791</v>
      </c>
      <c r="R198" t="s">
        <v>1953</v>
      </c>
      <c r="S198" t="s">
        <v>1792</v>
      </c>
      <c r="T198" t="s">
        <v>2032</v>
      </c>
      <c r="U198" t="s">
        <v>2044</v>
      </c>
      <c r="V198" t="s">
        <v>2873</v>
      </c>
      <c r="W198" t="s">
        <v>2874</v>
      </c>
      <c r="X198" t="s">
        <v>1799</v>
      </c>
      <c r="Y198" t="s">
        <v>2121</v>
      </c>
      <c r="Z198" t="s">
        <v>1872</v>
      </c>
      <c r="AA198" t="s">
        <v>2935</v>
      </c>
      <c r="AB198">
        <v>1</v>
      </c>
    </row>
    <row r="199" spans="1:28" x14ac:dyDescent="0.25">
      <c r="A199" t="s">
        <v>9284</v>
      </c>
      <c r="B199" t="s">
        <v>9285</v>
      </c>
      <c r="C199" t="s">
        <v>156</v>
      </c>
      <c r="D199">
        <v>3</v>
      </c>
      <c r="E199">
        <v>23</v>
      </c>
      <c r="F199" t="s">
        <v>2046</v>
      </c>
      <c r="G199" t="s">
        <v>1848</v>
      </c>
      <c r="H199" t="s">
        <v>2091</v>
      </c>
      <c r="I199" t="s">
        <v>2096</v>
      </c>
      <c r="J199" t="s">
        <v>1797</v>
      </c>
      <c r="K199" t="s">
        <v>4559</v>
      </c>
      <c r="L199" t="s">
        <v>1798</v>
      </c>
      <c r="M199" t="s">
        <v>2858</v>
      </c>
      <c r="N199" t="s">
        <v>2859</v>
      </c>
      <c r="O199" t="s">
        <v>2860</v>
      </c>
      <c r="P199" t="s">
        <v>2022</v>
      </c>
      <c r="Q199" t="s">
        <v>1791</v>
      </c>
      <c r="R199" t="s">
        <v>1953</v>
      </c>
      <c r="S199" t="s">
        <v>1792</v>
      </c>
      <c r="T199" t="s">
        <v>2032</v>
      </c>
      <c r="U199" t="s">
        <v>2044</v>
      </c>
      <c r="V199" t="s">
        <v>2873</v>
      </c>
      <c r="W199" t="s">
        <v>4563</v>
      </c>
      <c r="X199" t="s">
        <v>1799</v>
      </c>
      <c r="Y199" t="s">
        <v>2122</v>
      </c>
      <c r="Z199" t="s">
        <v>1873</v>
      </c>
      <c r="AA199" t="s">
        <v>2936</v>
      </c>
      <c r="AB199">
        <v>1</v>
      </c>
    </row>
    <row r="200" spans="1:28" x14ac:dyDescent="0.25">
      <c r="A200" t="s">
        <v>9284</v>
      </c>
      <c r="B200" t="s">
        <v>9285</v>
      </c>
      <c r="C200" t="s">
        <v>156</v>
      </c>
      <c r="D200">
        <v>3</v>
      </c>
      <c r="E200">
        <v>24</v>
      </c>
      <c r="F200" t="s">
        <v>2048</v>
      </c>
      <c r="G200" t="s">
        <v>1848</v>
      </c>
      <c r="H200" t="s">
        <v>2091</v>
      </c>
      <c r="I200" t="s">
        <v>2096</v>
      </c>
      <c r="J200" t="s">
        <v>1797</v>
      </c>
      <c r="K200" t="s">
        <v>9098</v>
      </c>
      <c r="L200" t="s">
        <v>1800</v>
      </c>
      <c r="M200" t="s">
        <v>2858</v>
      </c>
      <c r="N200" t="s">
        <v>2859</v>
      </c>
      <c r="O200" t="s">
        <v>2860</v>
      </c>
      <c r="P200" t="s">
        <v>2022</v>
      </c>
      <c r="Q200" t="s">
        <v>1791</v>
      </c>
      <c r="R200" t="s">
        <v>1953</v>
      </c>
      <c r="S200" t="s">
        <v>1792</v>
      </c>
      <c r="T200" t="s">
        <v>2032</v>
      </c>
      <c r="U200" t="s">
        <v>2867</v>
      </c>
      <c r="V200" t="s">
        <v>2929</v>
      </c>
      <c r="W200" t="s">
        <v>2874</v>
      </c>
      <c r="X200" t="s">
        <v>1799</v>
      </c>
      <c r="Y200" t="s">
        <v>2123</v>
      </c>
      <c r="Z200" t="s">
        <v>1874</v>
      </c>
      <c r="AA200" t="s">
        <v>2938</v>
      </c>
      <c r="AB200">
        <v>1</v>
      </c>
    </row>
    <row r="201" spans="1:28" x14ac:dyDescent="0.25">
      <c r="A201" t="s">
        <v>9284</v>
      </c>
      <c r="B201" t="s">
        <v>9285</v>
      </c>
      <c r="C201" t="s">
        <v>156</v>
      </c>
      <c r="D201">
        <v>3</v>
      </c>
      <c r="E201">
        <v>24</v>
      </c>
      <c r="F201" t="s">
        <v>2062</v>
      </c>
      <c r="G201" t="s">
        <v>1848</v>
      </c>
      <c r="H201" t="s">
        <v>2091</v>
      </c>
      <c r="I201" t="s">
        <v>2096</v>
      </c>
      <c r="J201" t="s">
        <v>1797</v>
      </c>
      <c r="K201" t="s">
        <v>3986</v>
      </c>
      <c r="L201" t="s">
        <v>1800</v>
      </c>
      <c r="M201" t="s">
        <v>2858</v>
      </c>
      <c r="N201" t="s">
        <v>2859</v>
      </c>
      <c r="O201" t="s">
        <v>2860</v>
      </c>
      <c r="P201" t="s">
        <v>2022</v>
      </c>
      <c r="Q201" t="s">
        <v>1791</v>
      </c>
      <c r="R201" t="s">
        <v>1953</v>
      </c>
      <c r="S201" t="s">
        <v>1792</v>
      </c>
      <c r="T201" t="s">
        <v>2032</v>
      </c>
      <c r="U201" t="s">
        <v>2044</v>
      </c>
      <c r="V201" t="s">
        <v>2873</v>
      </c>
      <c r="W201" t="s">
        <v>2874</v>
      </c>
      <c r="X201" t="s">
        <v>1799</v>
      </c>
      <c r="Y201" t="s">
        <v>2124</v>
      </c>
      <c r="Z201" t="s">
        <v>1875</v>
      </c>
      <c r="AA201" t="s">
        <v>2939</v>
      </c>
      <c r="AB201">
        <v>1</v>
      </c>
    </row>
    <row r="202" spans="1:28" x14ac:dyDescent="0.25">
      <c r="A202" t="s">
        <v>9284</v>
      </c>
      <c r="B202" t="s">
        <v>9285</v>
      </c>
      <c r="C202" t="s">
        <v>156</v>
      </c>
      <c r="D202">
        <v>3</v>
      </c>
      <c r="E202">
        <v>24</v>
      </c>
      <c r="F202" t="s">
        <v>2079</v>
      </c>
      <c r="G202" t="s">
        <v>1848</v>
      </c>
      <c r="H202" t="s">
        <v>2091</v>
      </c>
      <c r="I202" t="s">
        <v>2096</v>
      </c>
      <c r="J202" t="s">
        <v>1797</v>
      </c>
      <c r="K202" t="s">
        <v>3986</v>
      </c>
      <c r="L202" t="s">
        <v>1800</v>
      </c>
      <c r="M202" t="s">
        <v>2858</v>
      </c>
      <c r="N202" t="s">
        <v>2859</v>
      </c>
      <c r="O202" t="s">
        <v>2860</v>
      </c>
      <c r="P202" t="s">
        <v>2022</v>
      </c>
      <c r="Q202" t="s">
        <v>1791</v>
      </c>
      <c r="R202" t="s">
        <v>1953</v>
      </c>
      <c r="S202" t="s">
        <v>1792</v>
      </c>
      <c r="T202" t="s">
        <v>2032</v>
      </c>
      <c r="U202" t="s">
        <v>2044</v>
      </c>
      <c r="V202" t="s">
        <v>2873</v>
      </c>
      <c r="W202" t="s">
        <v>2874</v>
      </c>
      <c r="X202" t="s">
        <v>1799</v>
      </c>
      <c r="Y202" t="s">
        <v>2125</v>
      </c>
      <c r="Z202" t="s">
        <v>1876</v>
      </c>
      <c r="AA202" t="s">
        <v>2940</v>
      </c>
      <c r="AB202">
        <v>1</v>
      </c>
    </row>
    <row r="203" spans="1:28" x14ac:dyDescent="0.25">
      <c r="A203" t="s">
        <v>9284</v>
      </c>
      <c r="B203" t="s">
        <v>9285</v>
      </c>
      <c r="C203" t="s">
        <v>156</v>
      </c>
      <c r="D203">
        <v>1</v>
      </c>
      <c r="E203">
        <v>205</v>
      </c>
      <c r="F203" t="s">
        <v>2081</v>
      </c>
      <c r="G203" t="s">
        <v>1845</v>
      </c>
      <c r="H203" t="s">
        <v>2091</v>
      </c>
      <c r="I203" t="s">
        <v>2096</v>
      </c>
      <c r="J203" t="s">
        <v>1795</v>
      </c>
      <c r="K203" t="s">
        <v>2390</v>
      </c>
      <c r="L203" t="s">
        <v>1798</v>
      </c>
      <c r="M203" t="s">
        <v>2858</v>
      </c>
      <c r="N203" t="s">
        <v>2859</v>
      </c>
      <c r="O203" t="s">
        <v>2860</v>
      </c>
      <c r="P203" t="s">
        <v>2022</v>
      </c>
      <c r="Q203" t="s">
        <v>1801</v>
      </c>
      <c r="R203" t="s">
        <v>1953</v>
      </c>
      <c r="S203" t="s">
        <v>1802</v>
      </c>
      <c r="T203" t="s">
        <v>2045</v>
      </c>
      <c r="U203" t="s">
        <v>2867</v>
      </c>
      <c r="V203" t="s">
        <v>2872</v>
      </c>
      <c r="W203" t="s">
        <v>2874</v>
      </c>
      <c r="X203" t="s">
        <v>1803</v>
      </c>
      <c r="Y203" t="s">
        <v>5937</v>
      </c>
      <c r="Z203" t="s">
        <v>5938</v>
      </c>
      <c r="AA203" t="s">
        <v>5939</v>
      </c>
      <c r="AB203">
        <v>1</v>
      </c>
    </row>
    <row r="204" spans="1:28" x14ac:dyDescent="0.25">
      <c r="A204" t="s">
        <v>9284</v>
      </c>
      <c r="B204" t="s">
        <v>9285</v>
      </c>
      <c r="C204" t="s">
        <v>156</v>
      </c>
      <c r="D204">
        <v>1</v>
      </c>
      <c r="E204">
        <v>308</v>
      </c>
      <c r="F204" t="s">
        <v>2042</v>
      </c>
      <c r="G204" t="s">
        <v>1845</v>
      </c>
      <c r="H204" t="s">
        <v>2091</v>
      </c>
      <c r="I204" t="s">
        <v>2096</v>
      </c>
      <c r="J204" t="s">
        <v>1797</v>
      </c>
      <c r="K204" t="s">
        <v>2063</v>
      </c>
      <c r="L204" t="s">
        <v>1806</v>
      </c>
      <c r="M204" t="s">
        <v>2861</v>
      </c>
      <c r="N204" t="s">
        <v>2862</v>
      </c>
      <c r="O204" t="s">
        <v>2863</v>
      </c>
      <c r="P204" t="s">
        <v>2022</v>
      </c>
      <c r="Q204" t="s">
        <v>1801</v>
      </c>
      <c r="R204" t="s">
        <v>1953</v>
      </c>
      <c r="S204" t="s">
        <v>1802</v>
      </c>
      <c r="T204" t="s">
        <v>2045</v>
      </c>
      <c r="U204" t="s">
        <v>2931</v>
      </c>
      <c r="V204" t="s">
        <v>2941</v>
      </c>
      <c r="W204" t="s">
        <v>2874</v>
      </c>
      <c r="X204" t="s">
        <v>1803</v>
      </c>
      <c r="Y204" t="s">
        <v>2126</v>
      </c>
      <c r="Z204" t="s">
        <v>1877</v>
      </c>
      <c r="AA204" t="s">
        <v>2942</v>
      </c>
      <c r="AB204">
        <v>1</v>
      </c>
    </row>
    <row r="205" spans="1:28" x14ac:dyDescent="0.25">
      <c r="A205" t="s">
        <v>9284</v>
      </c>
      <c r="B205" t="s">
        <v>9285</v>
      </c>
      <c r="C205" t="s">
        <v>156</v>
      </c>
      <c r="D205">
        <v>1</v>
      </c>
      <c r="E205">
        <v>354</v>
      </c>
      <c r="F205" t="s">
        <v>2057</v>
      </c>
      <c r="G205" t="s">
        <v>1844</v>
      </c>
      <c r="H205" t="s">
        <v>2091</v>
      </c>
      <c r="I205" t="s">
        <v>2096</v>
      </c>
      <c r="J205" t="s">
        <v>1797</v>
      </c>
      <c r="K205" t="s">
        <v>2386</v>
      </c>
      <c r="L205" t="s">
        <v>1798</v>
      </c>
      <c r="M205" t="s">
        <v>2858</v>
      </c>
      <c r="N205" t="s">
        <v>2859</v>
      </c>
      <c r="O205" t="s">
        <v>2860</v>
      </c>
      <c r="P205" t="s">
        <v>2022</v>
      </c>
      <c r="Q205" t="s">
        <v>1801</v>
      </c>
      <c r="R205" t="s">
        <v>1953</v>
      </c>
      <c r="S205" t="s">
        <v>1802</v>
      </c>
      <c r="T205" t="s">
        <v>2045</v>
      </c>
      <c r="U205" t="s">
        <v>2044</v>
      </c>
      <c r="V205" t="s">
        <v>2873</v>
      </c>
      <c r="W205" t="s">
        <v>2874</v>
      </c>
      <c r="X205" t="s">
        <v>1803</v>
      </c>
      <c r="Y205" t="s">
        <v>3971</v>
      </c>
      <c r="Z205" t="s">
        <v>3972</v>
      </c>
      <c r="AA205" t="s">
        <v>3973</v>
      </c>
      <c r="AB205">
        <v>1</v>
      </c>
    </row>
    <row r="206" spans="1:28" x14ac:dyDescent="0.25">
      <c r="A206" t="s">
        <v>9284</v>
      </c>
      <c r="B206" t="s">
        <v>9285</v>
      </c>
      <c r="C206" t="s">
        <v>156</v>
      </c>
      <c r="D206">
        <v>1</v>
      </c>
      <c r="E206">
        <v>385</v>
      </c>
      <c r="F206" t="s">
        <v>2021</v>
      </c>
      <c r="G206" t="s">
        <v>1844</v>
      </c>
      <c r="H206" t="s">
        <v>2091</v>
      </c>
      <c r="I206" t="s">
        <v>2096</v>
      </c>
      <c r="J206" t="s">
        <v>1797</v>
      </c>
      <c r="K206" t="s">
        <v>2383</v>
      </c>
      <c r="L206" t="s">
        <v>1806</v>
      </c>
      <c r="M206" t="s">
        <v>2861</v>
      </c>
      <c r="N206" t="s">
        <v>2862</v>
      </c>
      <c r="O206" t="s">
        <v>2863</v>
      </c>
      <c r="P206" t="s">
        <v>2022</v>
      </c>
      <c r="Q206" t="s">
        <v>1801</v>
      </c>
      <c r="R206" t="s">
        <v>1953</v>
      </c>
      <c r="S206" t="s">
        <v>1802</v>
      </c>
      <c r="T206" t="s">
        <v>2045</v>
      </c>
      <c r="U206" t="s">
        <v>2044</v>
      </c>
      <c r="V206" t="s">
        <v>2873</v>
      </c>
      <c r="W206" t="s">
        <v>2947</v>
      </c>
      <c r="X206" t="s">
        <v>1803</v>
      </c>
      <c r="Y206" t="s">
        <v>3974</v>
      </c>
      <c r="Z206" t="s">
        <v>3975</v>
      </c>
      <c r="AA206" t="s">
        <v>3976</v>
      </c>
      <c r="AB206">
        <v>1</v>
      </c>
    </row>
    <row r="207" spans="1:28" x14ac:dyDescent="0.25">
      <c r="A207" t="s">
        <v>9284</v>
      </c>
      <c r="B207" t="s">
        <v>9285</v>
      </c>
      <c r="C207" t="s">
        <v>156</v>
      </c>
      <c r="D207">
        <v>1</v>
      </c>
      <c r="E207">
        <v>396</v>
      </c>
      <c r="F207" t="s">
        <v>2077</v>
      </c>
      <c r="G207" t="s">
        <v>1844</v>
      </c>
      <c r="H207" t="s">
        <v>2091</v>
      </c>
      <c r="I207" t="s">
        <v>2096</v>
      </c>
      <c r="J207" t="s">
        <v>1795</v>
      </c>
      <c r="K207" t="s">
        <v>2043</v>
      </c>
      <c r="L207" t="s">
        <v>1798</v>
      </c>
      <c r="M207" t="s">
        <v>2858</v>
      </c>
      <c r="N207" t="s">
        <v>2859</v>
      </c>
      <c r="O207" t="s">
        <v>2860</v>
      </c>
      <c r="P207" t="s">
        <v>2022</v>
      </c>
      <c r="Q207" t="s">
        <v>1801</v>
      </c>
      <c r="R207" t="s">
        <v>1953</v>
      </c>
      <c r="S207" t="s">
        <v>1802</v>
      </c>
      <c r="T207" t="s">
        <v>2045</v>
      </c>
      <c r="U207" t="s">
        <v>2044</v>
      </c>
      <c r="V207" t="s">
        <v>2873</v>
      </c>
      <c r="W207" t="s">
        <v>2947</v>
      </c>
      <c r="X207" t="s">
        <v>1803</v>
      </c>
      <c r="Y207" t="s">
        <v>8849</v>
      </c>
      <c r="Z207" t="s">
        <v>8850</v>
      </c>
      <c r="AA207" t="s">
        <v>8851</v>
      </c>
      <c r="AB207">
        <v>1</v>
      </c>
    </row>
    <row r="208" spans="1:28" x14ac:dyDescent="0.25">
      <c r="A208" t="s">
        <v>9284</v>
      </c>
      <c r="B208" t="s">
        <v>9285</v>
      </c>
      <c r="C208" t="s">
        <v>156</v>
      </c>
      <c r="D208">
        <v>1</v>
      </c>
      <c r="E208">
        <v>404</v>
      </c>
      <c r="F208" t="s">
        <v>2083</v>
      </c>
      <c r="G208" t="s">
        <v>1844</v>
      </c>
      <c r="H208" t="s">
        <v>2091</v>
      </c>
      <c r="I208" t="s">
        <v>2096</v>
      </c>
      <c r="J208" t="s">
        <v>1795</v>
      </c>
      <c r="K208" t="s">
        <v>4559</v>
      </c>
      <c r="L208" t="s">
        <v>1798</v>
      </c>
      <c r="M208" t="s">
        <v>2858</v>
      </c>
      <c r="N208" t="s">
        <v>2859</v>
      </c>
      <c r="O208" t="s">
        <v>2860</v>
      </c>
      <c r="P208" t="s">
        <v>2022</v>
      </c>
      <c r="Q208" t="s">
        <v>1801</v>
      </c>
      <c r="R208" t="s">
        <v>1953</v>
      </c>
      <c r="S208" t="s">
        <v>1802</v>
      </c>
      <c r="T208" t="s">
        <v>2045</v>
      </c>
      <c r="U208" t="s">
        <v>2044</v>
      </c>
      <c r="V208" t="s">
        <v>2873</v>
      </c>
      <c r="W208" t="s">
        <v>2874</v>
      </c>
      <c r="X208" t="s">
        <v>1803</v>
      </c>
      <c r="Y208" t="s">
        <v>8852</v>
      </c>
      <c r="Z208" t="s">
        <v>8853</v>
      </c>
      <c r="AA208" t="s">
        <v>8854</v>
      </c>
      <c r="AB208">
        <v>1</v>
      </c>
    </row>
    <row r="209" spans="1:28" x14ac:dyDescent="0.25">
      <c r="A209" t="s">
        <v>9284</v>
      </c>
      <c r="B209" t="s">
        <v>9285</v>
      </c>
      <c r="C209" t="s">
        <v>156</v>
      </c>
      <c r="D209">
        <v>1</v>
      </c>
      <c r="E209">
        <v>58</v>
      </c>
      <c r="F209" t="s">
        <v>2025</v>
      </c>
      <c r="G209" t="s">
        <v>1845</v>
      </c>
      <c r="H209" t="s">
        <v>2091</v>
      </c>
      <c r="I209" t="s">
        <v>2096</v>
      </c>
      <c r="J209" t="s">
        <v>1797</v>
      </c>
      <c r="K209" t="s">
        <v>2078</v>
      </c>
      <c r="L209" t="s">
        <v>1798</v>
      </c>
      <c r="M209" t="s">
        <v>2858</v>
      </c>
      <c r="N209" t="s">
        <v>2859</v>
      </c>
      <c r="O209" t="s">
        <v>2860</v>
      </c>
      <c r="P209" t="s">
        <v>2022</v>
      </c>
      <c r="Q209" t="s">
        <v>1801</v>
      </c>
      <c r="R209" t="s">
        <v>1953</v>
      </c>
      <c r="S209" t="s">
        <v>1802</v>
      </c>
      <c r="T209" t="s">
        <v>2045</v>
      </c>
      <c r="U209" t="s">
        <v>2931</v>
      </c>
      <c r="V209" t="s">
        <v>2932</v>
      </c>
      <c r="W209" t="s">
        <v>2864</v>
      </c>
      <c r="X209" t="s">
        <v>1803</v>
      </c>
      <c r="Y209" t="s">
        <v>3977</v>
      </c>
      <c r="Z209" t="s">
        <v>3978</v>
      </c>
      <c r="AA209" t="s">
        <v>3979</v>
      </c>
      <c r="AB209">
        <v>1</v>
      </c>
    </row>
    <row r="210" spans="1:28" x14ac:dyDescent="0.25">
      <c r="A210" t="s">
        <v>9284</v>
      </c>
      <c r="B210" t="s">
        <v>9285</v>
      </c>
      <c r="C210" t="s">
        <v>156</v>
      </c>
      <c r="D210">
        <v>1</v>
      </c>
      <c r="E210">
        <v>97</v>
      </c>
      <c r="F210" t="s">
        <v>2083</v>
      </c>
      <c r="G210" t="s">
        <v>1845</v>
      </c>
      <c r="H210" t="s">
        <v>2091</v>
      </c>
      <c r="I210" t="s">
        <v>2096</v>
      </c>
      <c r="J210" t="s">
        <v>1788</v>
      </c>
      <c r="K210" t="s">
        <v>2866</v>
      </c>
      <c r="L210" t="s">
        <v>1798</v>
      </c>
      <c r="M210" t="s">
        <v>2858</v>
      </c>
      <c r="N210" t="s">
        <v>2859</v>
      </c>
      <c r="O210" t="s">
        <v>2860</v>
      </c>
      <c r="P210" t="s">
        <v>2022</v>
      </c>
      <c r="Q210" t="s">
        <v>1801</v>
      </c>
      <c r="R210" t="s">
        <v>1953</v>
      </c>
      <c r="S210" t="s">
        <v>1802</v>
      </c>
      <c r="T210" t="s">
        <v>2045</v>
      </c>
      <c r="U210" t="s">
        <v>2044</v>
      </c>
      <c r="V210" t="s">
        <v>2873</v>
      </c>
      <c r="W210" t="s">
        <v>2874</v>
      </c>
      <c r="X210" t="s">
        <v>1803</v>
      </c>
      <c r="Y210" t="s">
        <v>5186</v>
      </c>
      <c r="Z210" t="s">
        <v>5187</v>
      </c>
      <c r="AA210" t="s">
        <v>5188</v>
      </c>
      <c r="AB210">
        <v>1</v>
      </c>
    </row>
    <row r="211" spans="1:28" x14ac:dyDescent="0.25">
      <c r="A211" t="s">
        <v>9284</v>
      </c>
      <c r="B211" t="s">
        <v>9285</v>
      </c>
      <c r="C211" t="s">
        <v>156</v>
      </c>
      <c r="D211">
        <v>2</v>
      </c>
      <c r="E211">
        <v>122</v>
      </c>
      <c r="F211" t="s">
        <v>2061</v>
      </c>
      <c r="G211" t="s">
        <v>1845</v>
      </c>
      <c r="H211" t="s">
        <v>2091</v>
      </c>
      <c r="I211" t="s">
        <v>2096</v>
      </c>
      <c r="J211" t="s">
        <v>1797</v>
      </c>
      <c r="K211" t="s">
        <v>2043</v>
      </c>
      <c r="L211" t="s">
        <v>1798</v>
      </c>
      <c r="M211" t="s">
        <v>2858</v>
      </c>
      <c r="N211" t="s">
        <v>2859</v>
      </c>
      <c r="O211" t="s">
        <v>2860</v>
      </c>
      <c r="P211" t="s">
        <v>2022</v>
      </c>
      <c r="Q211" t="s">
        <v>1801</v>
      </c>
      <c r="R211" t="s">
        <v>1953</v>
      </c>
      <c r="S211" t="s">
        <v>1802</v>
      </c>
      <c r="T211" t="s">
        <v>2045</v>
      </c>
      <c r="U211" t="s">
        <v>2870</v>
      </c>
      <c r="V211" t="s">
        <v>2944</v>
      </c>
      <c r="W211" t="s">
        <v>2874</v>
      </c>
      <c r="X211" t="s">
        <v>1803</v>
      </c>
      <c r="Y211" t="s">
        <v>2127</v>
      </c>
      <c r="Z211" t="s">
        <v>1878</v>
      </c>
      <c r="AA211" t="s">
        <v>2945</v>
      </c>
      <c r="AB211">
        <v>1</v>
      </c>
    </row>
    <row r="212" spans="1:28" x14ac:dyDescent="0.25">
      <c r="A212" t="s">
        <v>9284</v>
      </c>
      <c r="B212" t="s">
        <v>9285</v>
      </c>
      <c r="C212" t="s">
        <v>156</v>
      </c>
      <c r="D212">
        <v>2</v>
      </c>
      <c r="E212">
        <v>20</v>
      </c>
      <c r="F212" t="s">
        <v>2052</v>
      </c>
      <c r="G212" t="s">
        <v>1844</v>
      </c>
      <c r="H212" t="s">
        <v>2091</v>
      </c>
      <c r="I212" t="s">
        <v>2096</v>
      </c>
      <c r="J212" t="s">
        <v>1795</v>
      </c>
      <c r="K212" t="s">
        <v>2387</v>
      </c>
      <c r="L212" t="s">
        <v>1798</v>
      </c>
      <c r="M212" t="s">
        <v>2858</v>
      </c>
      <c r="N212" t="s">
        <v>2859</v>
      </c>
      <c r="O212" t="s">
        <v>2860</v>
      </c>
      <c r="P212" t="s">
        <v>2022</v>
      </c>
      <c r="Q212" t="s">
        <v>1801</v>
      </c>
      <c r="R212" t="s">
        <v>1953</v>
      </c>
      <c r="S212" t="s">
        <v>1802</v>
      </c>
      <c r="T212" t="s">
        <v>2045</v>
      </c>
      <c r="U212" t="s">
        <v>2044</v>
      </c>
      <c r="V212" t="s">
        <v>2873</v>
      </c>
      <c r="W212" t="s">
        <v>2874</v>
      </c>
      <c r="X212" t="s">
        <v>1803</v>
      </c>
      <c r="Y212" t="s">
        <v>9323</v>
      </c>
      <c r="Z212" t="s">
        <v>9324</v>
      </c>
      <c r="AA212" t="s">
        <v>9325</v>
      </c>
      <c r="AB212">
        <v>1</v>
      </c>
    </row>
    <row r="213" spans="1:28" x14ac:dyDescent="0.25">
      <c r="A213" t="s">
        <v>9284</v>
      </c>
      <c r="B213" t="s">
        <v>9285</v>
      </c>
      <c r="C213" t="s">
        <v>156</v>
      </c>
      <c r="D213">
        <v>2</v>
      </c>
      <c r="E213">
        <v>300</v>
      </c>
      <c r="F213" t="s">
        <v>2042</v>
      </c>
      <c r="G213" t="s">
        <v>1844</v>
      </c>
      <c r="H213" t="s">
        <v>2091</v>
      </c>
      <c r="I213" t="s">
        <v>2096</v>
      </c>
      <c r="J213" t="s">
        <v>1788</v>
      </c>
      <c r="K213" t="s">
        <v>3935</v>
      </c>
      <c r="L213" t="s">
        <v>1798</v>
      </c>
      <c r="M213" t="s">
        <v>2858</v>
      </c>
      <c r="N213" t="s">
        <v>2859</v>
      </c>
      <c r="O213" t="s">
        <v>2860</v>
      </c>
      <c r="P213" t="s">
        <v>2022</v>
      </c>
      <c r="Q213" t="s">
        <v>1801</v>
      </c>
      <c r="R213" t="s">
        <v>1953</v>
      </c>
      <c r="S213" t="s">
        <v>1802</v>
      </c>
      <c r="T213" t="s">
        <v>2045</v>
      </c>
      <c r="U213" t="s">
        <v>2875</v>
      </c>
      <c r="V213" t="s">
        <v>2876</v>
      </c>
      <c r="W213" t="s">
        <v>2874</v>
      </c>
      <c r="X213" t="s">
        <v>1803</v>
      </c>
      <c r="Y213" t="s">
        <v>5940</v>
      </c>
      <c r="Z213" t="s">
        <v>5941</v>
      </c>
      <c r="AA213" t="s">
        <v>5942</v>
      </c>
      <c r="AB213">
        <v>1</v>
      </c>
    </row>
    <row r="214" spans="1:28" x14ac:dyDescent="0.25">
      <c r="A214" t="s">
        <v>9284</v>
      </c>
      <c r="B214" t="s">
        <v>9285</v>
      </c>
      <c r="C214" t="s">
        <v>156</v>
      </c>
      <c r="D214">
        <v>2</v>
      </c>
      <c r="E214">
        <v>300</v>
      </c>
      <c r="F214" t="s">
        <v>2077</v>
      </c>
      <c r="G214" t="s">
        <v>1844</v>
      </c>
      <c r="H214" t="s">
        <v>2091</v>
      </c>
      <c r="I214" t="s">
        <v>2096</v>
      </c>
      <c r="J214" t="s">
        <v>1788</v>
      </c>
      <c r="K214" t="s">
        <v>4050</v>
      </c>
      <c r="L214" t="s">
        <v>1798</v>
      </c>
      <c r="M214" t="s">
        <v>2858</v>
      </c>
      <c r="N214" t="s">
        <v>2859</v>
      </c>
      <c r="O214" t="s">
        <v>2860</v>
      </c>
      <c r="P214" t="s">
        <v>2022</v>
      </c>
      <c r="Q214" t="s">
        <v>1801</v>
      </c>
      <c r="R214" t="s">
        <v>1953</v>
      </c>
      <c r="S214" t="s">
        <v>1802</v>
      </c>
      <c r="T214" t="s">
        <v>2045</v>
      </c>
      <c r="U214" t="s">
        <v>2875</v>
      </c>
      <c r="V214" t="s">
        <v>2876</v>
      </c>
      <c r="W214" t="s">
        <v>2874</v>
      </c>
      <c r="X214" t="s">
        <v>1803</v>
      </c>
      <c r="Y214" t="s">
        <v>5943</v>
      </c>
      <c r="Z214" t="s">
        <v>5944</v>
      </c>
      <c r="AA214" t="s">
        <v>5945</v>
      </c>
      <c r="AB214">
        <v>1</v>
      </c>
    </row>
    <row r="215" spans="1:28" x14ac:dyDescent="0.25">
      <c r="A215" t="s">
        <v>9284</v>
      </c>
      <c r="B215" t="s">
        <v>9285</v>
      </c>
      <c r="C215" t="s">
        <v>156</v>
      </c>
      <c r="D215">
        <v>2</v>
      </c>
      <c r="E215">
        <v>300</v>
      </c>
      <c r="F215" t="s">
        <v>2045</v>
      </c>
      <c r="G215" t="s">
        <v>1844</v>
      </c>
      <c r="H215" t="s">
        <v>2091</v>
      </c>
      <c r="I215" t="s">
        <v>2096</v>
      </c>
      <c r="J215" t="s">
        <v>1795</v>
      </c>
      <c r="K215" t="s">
        <v>2039</v>
      </c>
      <c r="L215" t="s">
        <v>1798</v>
      </c>
      <c r="M215" t="s">
        <v>2858</v>
      </c>
      <c r="N215" t="s">
        <v>2859</v>
      </c>
      <c r="O215" t="s">
        <v>2860</v>
      </c>
      <c r="P215" t="s">
        <v>2022</v>
      </c>
      <c r="Q215" t="s">
        <v>1801</v>
      </c>
      <c r="R215" t="s">
        <v>1953</v>
      </c>
      <c r="S215" t="s">
        <v>1802</v>
      </c>
      <c r="T215" t="s">
        <v>2045</v>
      </c>
      <c r="U215" t="s">
        <v>2875</v>
      </c>
      <c r="V215" t="s">
        <v>2876</v>
      </c>
      <c r="W215" t="s">
        <v>2874</v>
      </c>
      <c r="X215" t="s">
        <v>1803</v>
      </c>
      <c r="Y215" t="s">
        <v>5946</v>
      </c>
      <c r="Z215" t="s">
        <v>5947</v>
      </c>
      <c r="AA215" t="s">
        <v>5948</v>
      </c>
      <c r="AB215">
        <v>1</v>
      </c>
    </row>
    <row r="216" spans="1:28" x14ac:dyDescent="0.25">
      <c r="A216" t="s">
        <v>9284</v>
      </c>
      <c r="B216" t="s">
        <v>9285</v>
      </c>
      <c r="C216" t="s">
        <v>156</v>
      </c>
      <c r="D216">
        <v>2</v>
      </c>
      <c r="E216">
        <v>300</v>
      </c>
      <c r="F216" t="s">
        <v>2054</v>
      </c>
      <c r="G216" t="s">
        <v>1844</v>
      </c>
      <c r="H216" t="s">
        <v>2091</v>
      </c>
      <c r="I216" t="s">
        <v>2096</v>
      </c>
      <c r="J216" t="s">
        <v>1795</v>
      </c>
      <c r="K216" t="s">
        <v>2043</v>
      </c>
      <c r="L216" t="s">
        <v>1798</v>
      </c>
      <c r="M216" t="s">
        <v>2858</v>
      </c>
      <c r="N216" t="s">
        <v>2859</v>
      </c>
      <c r="O216" t="s">
        <v>2860</v>
      </c>
      <c r="P216" t="s">
        <v>2022</v>
      </c>
      <c r="Q216" t="s">
        <v>1801</v>
      </c>
      <c r="R216" t="s">
        <v>1953</v>
      </c>
      <c r="S216" t="s">
        <v>1802</v>
      </c>
      <c r="T216" t="s">
        <v>2045</v>
      </c>
      <c r="U216" t="s">
        <v>2875</v>
      </c>
      <c r="V216" t="s">
        <v>2876</v>
      </c>
      <c r="W216" t="s">
        <v>2874</v>
      </c>
      <c r="X216" t="s">
        <v>1803</v>
      </c>
      <c r="Y216" t="s">
        <v>5949</v>
      </c>
      <c r="Z216" t="s">
        <v>5950</v>
      </c>
      <c r="AA216" t="s">
        <v>5951</v>
      </c>
      <c r="AB216">
        <v>1</v>
      </c>
    </row>
    <row r="217" spans="1:28" x14ac:dyDescent="0.25">
      <c r="A217" t="s">
        <v>9284</v>
      </c>
      <c r="B217" t="s">
        <v>9285</v>
      </c>
      <c r="C217" t="s">
        <v>156</v>
      </c>
      <c r="D217">
        <v>2</v>
      </c>
      <c r="E217">
        <v>300</v>
      </c>
      <c r="F217" t="s">
        <v>2060</v>
      </c>
      <c r="G217" t="s">
        <v>1844</v>
      </c>
      <c r="H217" t="s">
        <v>2091</v>
      </c>
      <c r="I217" t="s">
        <v>2096</v>
      </c>
      <c r="J217" t="s">
        <v>1797</v>
      </c>
      <c r="K217" t="s">
        <v>2078</v>
      </c>
      <c r="L217" t="s">
        <v>1798</v>
      </c>
      <c r="M217" t="s">
        <v>2858</v>
      </c>
      <c r="N217" t="s">
        <v>2859</v>
      </c>
      <c r="O217" t="s">
        <v>2860</v>
      </c>
      <c r="P217" t="s">
        <v>2022</v>
      </c>
      <c r="Q217" t="s">
        <v>1801</v>
      </c>
      <c r="R217" t="s">
        <v>1953</v>
      </c>
      <c r="S217" t="s">
        <v>1802</v>
      </c>
      <c r="T217" t="s">
        <v>2045</v>
      </c>
      <c r="U217" t="s">
        <v>2875</v>
      </c>
      <c r="V217" t="s">
        <v>2973</v>
      </c>
      <c r="W217" t="s">
        <v>2947</v>
      </c>
      <c r="X217" t="s">
        <v>1803</v>
      </c>
      <c r="Y217" t="s">
        <v>3980</v>
      </c>
      <c r="Z217" t="s">
        <v>3981</v>
      </c>
      <c r="AA217" t="s">
        <v>3982</v>
      </c>
      <c r="AB217">
        <v>1</v>
      </c>
    </row>
    <row r="218" spans="1:28" x14ac:dyDescent="0.25">
      <c r="A218" t="s">
        <v>9284</v>
      </c>
      <c r="B218" t="s">
        <v>9285</v>
      </c>
      <c r="C218" t="s">
        <v>156</v>
      </c>
      <c r="D218">
        <v>2</v>
      </c>
      <c r="E218">
        <v>300</v>
      </c>
      <c r="F218" t="s">
        <v>2051</v>
      </c>
      <c r="G218" t="s">
        <v>1844</v>
      </c>
      <c r="H218" t="s">
        <v>2091</v>
      </c>
      <c r="I218" t="s">
        <v>2096</v>
      </c>
      <c r="J218" t="s">
        <v>1795</v>
      </c>
      <c r="K218" t="s">
        <v>2408</v>
      </c>
      <c r="L218" t="s">
        <v>1798</v>
      </c>
      <c r="M218" t="s">
        <v>2858</v>
      </c>
      <c r="N218" t="s">
        <v>2859</v>
      </c>
      <c r="O218" t="s">
        <v>2860</v>
      </c>
      <c r="P218" t="s">
        <v>2022</v>
      </c>
      <c r="Q218" t="s">
        <v>1801</v>
      </c>
      <c r="R218" t="s">
        <v>1953</v>
      </c>
      <c r="S218" t="s">
        <v>1802</v>
      </c>
      <c r="T218" t="s">
        <v>2045</v>
      </c>
      <c r="U218" t="s">
        <v>2875</v>
      </c>
      <c r="V218" t="s">
        <v>2876</v>
      </c>
      <c r="W218" t="s">
        <v>2947</v>
      </c>
      <c r="X218" t="s">
        <v>1803</v>
      </c>
      <c r="Y218" t="s">
        <v>5952</v>
      </c>
      <c r="Z218" t="s">
        <v>5953</v>
      </c>
      <c r="AA218" t="s">
        <v>5954</v>
      </c>
      <c r="AB218">
        <v>1</v>
      </c>
    </row>
    <row r="219" spans="1:28" x14ac:dyDescent="0.25">
      <c r="A219" t="s">
        <v>9284</v>
      </c>
      <c r="B219" t="s">
        <v>9285</v>
      </c>
      <c r="C219" t="s">
        <v>156</v>
      </c>
      <c r="D219">
        <v>2</v>
      </c>
      <c r="E219">
        <v>300</v>
      </c>
      <c r="F219" t="s">
        <v>2046</v>
      </c>
      <c r="G219" t="s">
        <v>1844</v>
      </c>
      <c r="H219" t="s">
        <v>2091</v>
      </c>
      <c r="I219" t="s">
        <v>2096</v>
      </c>
      <c r="J219" t="s">
        <v>1795</v>
      </c>
      <c r="K219" t="s">
        <v>2390</v>
      </c>
      <c r="L219" t="s">
        <v>1798</v>
      </c>
      <c r="M219" t="s">
        <v>2858</v>
      </c>
      <c r="N219" t="s">
        <v>2859</v>
      </c>
      <c r="O219" t="s">
        <v>2860</v>
      </c>
      <c r="P219" t="s">
        <v>2022</v>
      </c>
      <c r="Q219" t="s">
        <v>1801</v>
      </c>
      <c r="R219" t="s">
        <v>1953</v>
      </c>
      <c r="S219" t="s">
        <v>1802</v>
      </c>
      <c r="T219" t="s">
        <v>2045</v>
      </c>
      <c r="U219" t="s">
        <v>2875</v>
      </c>
      <c r="V219" t="s">
        <v>2876</v>
      </c>
      <c r="W219" t="s">
        <v>2874</v>
      </c>
      <c r="X219" t="s">
        <v>1803</v>
      </c>
      <c r="Y219" t="s">
        <v>5955</v>
      </c>
      <c r="Z219" t="s">
        <v>5956</v>
      </c>
      <c r="AA219" t="s">
        <v>5957</v>
      </c>
      <c r="AB219">
        <v>1</v>
      </c>
    </row>
    <row r="220" spans="1:28" x14ac:dyDescent="0.25">
      <c r="A220" t="s">
        <v>9284</v>
      </c>
      <c r="B220" t="s">
        <v>9285</v>
      </c>
      <c r="C220" t="s">
        <v>156</v>
      </c>
      <c r="D220">
        <v>2</v>
      </c>
      <c r="E220">
        <v>301</v>
      </c>
      <c r="F220" t="s">
        <v>2033</v>
      </c>
      <c r="G220" t="s">
        <v>1844</v>
      </c>
      <c r="H220" t="s">
        <v>2091</v>
      </c>
      <c r="I220" t="s">
        <v>2096</v>
      </c>
      <c r="J220" t="s">
        <v>1795</v>
      </c>
      <c r="K220" t="s">
        <v>2043</v>
      </c>
      <c r="L220" t="s">
        <v>1798</v>
      </c>
      <c r="M220" t="s">
        <v>2858</v>
      </c>
      <c r="N220" t="s">
        <v>2859</v>
      </c>
      <c r="O220" t="s">
        <v>2860</v>
      </c>
      <c r="P220" t="s">
        <v>2022</v>
      </c>
      <c r="Q220" t="s">
        <v>1801</v>
      </c>
      <c r="R220" t="s">
        <v>1953</v>
      </c>
      <c r="S220" t="s">
        <v>1802</v>
      </c>
      <c r="T220" t="s">
        <v>2045</v>
      </c>
      <c r="U220" t="s">
        <v>2875</v>
      </c>
      <c r="V220" t="s">
        <v>2973</v>
      </c>
      <c r="W220" t="s">
        <v>2874</v>
      </c>
      <c r="X220" t="s">
        <v>1803</v>
      </c>
      <c r="Y220" t="s">
        <v>5958</v>
      </c>
      <c r="Z220" t="s">
        <v>5959</v>
      </c>
      <c r="AA220" t="s">
        <v>5960</v>
      </c>
      <c r="AB220">
        <v>1</v>
      </c>
    </row>
    <row r="221" spans="1:28" x14ac:dyDescent="0.25">
      <c r="A221" t="s">
        <v>9284</v>
      </c>
      <c r="B221" t="s">
        <v>9285</v>
      </c>
      <c r="C221" t="s">
        <v>156</v>
      </c>
      <c r="D221">
        <v>2</v>
      </c>
      <c r="E221">
        <v>301</v>
      </c>
      <c r="F221" t="s">
        <v>2049</v>
      </c>
      <c r="G221" t="s">
        <v>1844</v>
      </c>
      <c r="H221" t="s">
        <v>2091</v>
      </c>
      <c r="I221" t="s">
        <v>2096</v>
      </c>
      <c r="J221" t="s">
        <v>1788</v>
      </c>
      <c r="K221" t="s">
        <v>2408</v>
      </c>
      <c r="L221" t="s">
        <v>1798</v>
      </c>
      <c r="M221" t="s">
        <v>2858</v>
      </c>
      <c r="N221" t="s">
        <v>2859</v>
      </c>
      <c r="O221" t="s">
        <v>2860</v>
      </c>
      <c r="P221" t="s">
        <v>2022</v>
      </c>
      <c r="Q221" t="s">
        <v>1801</v>
      </c>
      <c r="R221" t="s">
        <v>1953</v>
      </c>
      <c r="S221" t="s">
        <v>1802</v>
      </c>
      <c r="T221" t="s">
        <v>2045</v>
      </c>
      <c r="U221" t="s">
        <v>2875</v>
      </c>
      <c r="V221" t="s">
        <v>2973</v>
      </c>
      <c r="W221" t="s">
        <v>2947</v>
      </c>
      <c r="X221" t="s">
        <v>1803</v>
      </c>
      <c r="Y221" t="s">
        <v>5961</v>
      </c>
      <c r="Z221" t="s">
        <v>5962</v>
      </c>
      <c r="AA221" t="s">
        <v>5963</v>
      </c>
      <c r="AB221">
        <v>1</v>
      </c>
    </row>
    <row r="222" spans="1:28" x14ac:dyDescent="0.25">
      <c r="A222" t="s">
        <v>9284</v>
      </c>
      <c r="B222" t="s">
        <v>9285</v>
      </c>
      <c r="C222" t="s">
        <v>156</v>
      </c>
      <c r="D222">
        <v>2</v>
      </c>
      <c r="E222">
        <v>301</v>
      </c>
      <c r="F222" t="s">
        <v>2068</v>
      </c>
      <c r="G222" t="s">
        <v>1844</v>
      </c>
      <c r="H222" t="s">
        <v>2091</v>
      </c>
      <c r="I222" t="s">
        <v>2096</v>
      </c>
      <c r="J222" t="s">
        <v>1795</v>
      </c>
      <c r="K222" t="s">
        <v>2039</v>
      </c>
      <c r="L222" t="s">
        <v>1798</v>
      </c>
      <c r="M222" t="s">
        <v>2858</v>
      </c>
      <c r="N222" t="s">
        <v>2859</v>
      </c>
      <c r="O222" t="s">
        <v>2860</v>
      </c>
      <c r="P222" t="s">
        <v>2022</v>
      </c>
      <c r="Q222" t="s">
        <v>1801</v>
      </c>
      <c r="R222" t="s">
        <v>1953</v>
      </c>
      <c r="S222" t="s">
        <v>1802</v>
      </c>
      <c r="T222" t="s">
        <v>2045</v>
      </c>
      <c r="U222" t="s">
        <v>2875</v>
      </c>
      <c r="V222" t="s">
        <v>2876</v>
      </c>
      <c r="W222" t="s">
        <v>2874</v>
      </c>
      <c r="X222" t="s">
        <v>1803</v>
      </c>
      <c r="Y222" t="s">
        <v>5964</v>
      </c>
      <c r="Z222" t="s">
        <v>5965</v>
      </c>
      <c r="AA222" t="s">
        <v>5966</v>
      </c>
      <c r="AB222">
        <v>1</v>
      </c>
    </row>
    <row r="223" spans="1:28" x14ac:dyDescent="0.25">
      <c r="A223" t="s">
        <v>9284</v>
      </c>
      <c r="B223" t="s">
        <v>9285</v>
      </c>
      <c r="C223" t="s">
        <v>156</v>
      </c>
      <c r="D223">
        <v>2</v>
      </c>
      <c r="E223">
        <v>301</v>
      </c>
      <c r="F223" t="s">
        <v>2061</v>
      </c>
      <c r="G223" t="s">
        <v>1844</v>
      </c>
      <c r="H223" t="s">
        <v>2091</v>
      </c>
      <c r="I223" t="s">
        <v>2096</v>
      </c>
      <c r="J223" t="s">
        <v>1795</v>
      </c>
      <c r="K223" t="s">
        <v>4050</v>
      </c>
      <c r="L223" t="s">
        <v>1798</v>
      </c>
      <c r="M223" t="s">
        <v>2858</v>
      </c>
      <c r="N223" t="s">
        <v>2859</v>
      </c>
      <c r="O223" t="s">
        <v>2860</v>
      </c>
      <c r="P223" t="s">
        <v>2022</v>
      </c>
      <c r="Q223" t="s">
        <v>1801</v>
      </c>
      <c r="R223" t="s">
        <v>1953</v>
      </c>
      <c r="S223" t="s">
        <v>1802</v>
      </c>
      <c r="T223" t="s">
        <v>2045</v>
      </c>
      <c r="U223" t="s">
        <v>2875</v>
      </c>
      <c r="V223" t="s">
        <v>2876</v>
      </c>
      <c r="W223" t="s">
        <v>2874</v>
      </c>
      <c r="X223" t="s">
        <v>1803</v>
      </c>
      <c r="Y223" t="s">
        <v>5967</v>
      </c>
      <c r="Z223" t="s">
        <v>5968</v>
      </c>
      <c r="AA223" t="s">
        <v>5969</v>
      </c>
      <c r="AB223">
        <v>1</v>
      </c>
    </row>
    <row r="224" spans="1:28" x14ac:dyDescent="0.25">
      <c r="A224" t="s">
        <v>9284</v>
      </c>
      <c r="B224" t="s">
        <v>9285</v>
      </c>
      <c r="C224" t="s">
        <v>156</v>
      </c>
      <c r="D224">
        <v>2</v>
      </c>
      <c r="E224">
        <v>302</v>
      </c>
      <c r="F224" t="s">
        <v>2047</v>
      </c>
      <c r="G224" t="s">
        <v>1844</v>
      </c>
      <c r="H224" t="s">
        <v>2091</v>
      </c>
      <c r="I224" t="s">
        <v>2096</v>
      </c>
      <c r="J224" t="s">
        <v>1795</v>
      </c>
      <c r="K224" t="s">
        <v>2087</v>
      </c>
      <c r="L224" t="s">
        <v>1798</v>
      </c>
      <c r="M224" t="s">
        <v>2858</v>
      </c>
      <c r="N224" t="s">
        <v>2859</v>
      </c>
      <c r="O224" t="s">
        <v>2860</v>
      </c>
      <c r="P224" t="s">
        <v>2022</v>
      </c>
      <c r="Q224" t="s">
        <v>1801</v>
      </c>
      <c r="R224" t="s">
        <v>1953</v>
      </c>
      <c r="S224" t="s">
        <v>1802</v>
      </c>
      <c r="T224" t="s">
        <v>2045</v>
      </c>
      <c r="U224" t="s">
        <v>2875</v>
      </c>
      <c r="V224" t="s">
        <v>2876</v>
      </c>
      <c r="W224" t="s">
        <v>2947</v>
      </c>
      <c r="X224" t="s">
        <v>1803</v>
      </c>
      <c r="Y224" t="s">
        <v>5970</v>
      </c>
      <c r="Z224" t="s">
        <v>5971</v>
      </c>
      <c r="AA224" t="s">
        <v>5972</v>
      </c>
      <c r="AB224">
        <v>1</v>
      </c>
    </row>
    <row r="225" spans="1:28" x14ac:dyDescent="0.25">
      <c r="A225" t="s">
        <v>9284</v>
      </c>
      <c r="B225" t="s">
        <v>9285</v>
      </c>
      <c r="C225" t="s">
        <v>156</v>
      </c>
      <c r="D225">
        <v>2</v>
      </c>
      <c r="E225">
        <v>302</v>
      </c>
      <c r="F225" t="s">
        <v>2049</v>
      </c>
      <c r="G225" t="s">
        <v>1844</v>
      </c>
      <c r="H225" t="s">
        <v>2091</v>
      </c>
      <c r="I225" t="s">
        <v>2096</v>
      </c>
      <c r="J225" t="s">
        <v>1788</v>
      </c>
      <c r="K225" t="s">
        <v>2043</v>
      </c>
      <c r="L225" t="s">
        <v>1798</v>
      </c>
      <c r="M225" t="s">
        <v>2858</v>
      </c>
      <c r="N225" t="s">
        <v>2859</v>
      </c>
      <c r="O225" t="s">
        <v>2860</v>
      </c>
      <c r="P225" t="s">
        <v>2022</v>
      </c>
      <c r="Q225" t="s">
        <v>1801</v>
      </c>
      <c r="R225" t="s">
        <v>1953</v>
      </c>
      <c r="S225" t="s">
        <v>1802</v>
      </c>
      <c r="T225" t="s">
        <v>2045</v>
      </c>
      <c r="U225" t="s">
        <v>2875</v>
      </c>
      <c r="V225" t="s">
        <v>2876</v>
      </c>
      <c r="W225" t="s">
        <v>2874</v>
      </c>
      <c r="X225" t="s">
        <v>1803</v>
      </c>
      <c r="Y225" t="s">
        <v>5973</v>
      </c>
      <c r="Z225" t="s">
        <v>5974</v>
      </c>
      <c r="AA225" t="s">
        <v>5975</v>
      </c>
      <c r="AB225">
        <v>1</v>
      </c>
    </row>
    <row r="226" spans="1:28" x14ac:dyDescent="0.25">
      <c r="A226" t="s">
        <v>9284</v>
      </c>
      <c r="B226" t="s">
        <v>9285</v>
      </c>
      <c r="C226" t="s">
        <v>156</v>
      </c>
      <c r="D226">
        <v>2</v>
      </c>
      <c r="E226">
        <v>303</v>
      </c>
      <c r="F226" t="s">
        <v>2083</v>
      </c>
      <c r="G226" t="s">
        <v>1844</v>
      </c>
      <c r="H226" t="s">
        <v>2091</v>
      </c>
      <c r="I226" t="s">
        <v>2096</v>
      </c>
      <c r="J226" t="s">
        <v>1788</v>
      </c>
      <c r="K226" t="s">
        <v>2383</v>
      </c>
      <c r="L226" t="s">
        <v>1798</v>
      </c>
      <c r="M226" t="s">
        <v>2858</v>
      </c>
      <c r="N226" t="s">
        <v>2859</v>
      </c>
      <c r="O226" t="s">
        <v>2860</v>
      </c>
      <c r="P226" t="s">
        <v>2022</v>
      </c>
      <c r="Q226" t="s">
        <v>1801</v>
      </c>
      <c r="R226" t="s">
        <v>1953</v>
      </c>
      <c r="S226" t="s">
        <v>1802</v>
      </c>
      <c r="T226" t="s">
        <v>2045</v>
      </c>
      <c r="U226" t="s">
        <v>2875</v>
      </c>
      <c r="V226" t="s">
        <v>2973</v>
      </c>
      <c r="W226" t="s">
        <v>2947</v>
      </c>
      <c r="X226" t="s">
        <v>1803</v>
      </c>
      <c r="Y226" t="s">
        <v>5189</v>
      </c>
      <c r="Z226" t="s">
        <v>5190</v>
      </c>
      <c r="AA226" t="s">
        <v>5191</v>
      </c>
      <c r="AB226">
        <v>1</v>
      </c>
    </row>
    <row r="227" spans="1:28" x14ac:dyDescent="0.25">
      <c r="A227" t="s">
        <v>9284</v>
      </c>
      <c r="B227" t="s">
        <v>9285</v>
      </c>
      <c r="C227" t="s">
        <v>156</v>
      </c>
      <c r="D227">
        <v>2</v>
      </c>
      <c r="E227">
        <v>312</v>
      </c>
      <c r="F227" t="s">
        <v>2077</v>
      </c>
      <c r="G227" t="s">
        <v>1848</v>
      </c>
      <c r="H227" t="s">
        <v>2091</v>
      </c>
      <c r="I227" t="s">
        <v>2096</v>
      </c>
      <c r="J227" t="s">
        <v>1788</v>
      </c>
      <c r="K227" t="s">
        <v>2390</v>
      </c>
      <c r="L227" t="s">
        <v>1798</v>
      </c>
      <c r="M227" t="s">
        <v>2858</v>
      </c>
      <c r="N227" t="s">
        <v>2859</v>
      </c>
      <c r="O227" t="s">
        <v>2860</v>
      </c>
      <c r="P227" t="s">
        <v>2022</v>
      </c>
      <c r="Q227" t="s">
        <v>1801</v>
      </c>
      <c r="R227" t="s">
        <v>1953</v>
      </c>
      <c r="S227" t="s">
        <v>1802</v>
      </c>
      <c r="T227" t="s">
        <v>2045</v>
      </c>
      <c r="U227" t="s">
        <v>2044</v>
      </c>
      <c r="V227" t="s">
        <v>2873</v>
      </c>
      <c r="W227" t="s">
        <v>2864</v>
      </c>
      <c r="X227" t="s">
        <v>1803</v>
      </c>
      <c r="Y227" t="s">
        <v>5192</v>
      </c>
      <c r="Z227" t="s">
        <v>5193</v>
      </c>
      <c r="AA227" t="s">
        <v>5194</v>
      </c>
      <c r="AB227">
        <v>1</v>
      </c>
    </row>
    <row r="228" spans="1:28" x14ac:dyDescent="0.25">
      <c r="A228" t="s">
        <v>9284</v>
      </c>
      <c r="B228" t="s">
        <v>9285</v>
      </c>
      <c r="C228" t="s">
        <v>156</v>
      </c>
      <c r="D228">
        <v>2</v>
      </c>
      <c r="E228">
        <v>317</v>
      </c>
      <c r="F228" t="s">
        <v>2034</v>
      </c>
      <c r="G228" t="s">
        <v>1848</v>
      </c>
      <c r="H228" t="s">
        <v>2091</v>
      </c>
      <c r="I228" t="s">
        <v>2096</v>
      </c>
      <c r="J228" t="s">
        <v>1797</v>
      </c>
      <c r="K228" t="s">
        <v>2390</v>
      </c>
      <c r="L228" t="s">
        <v>1798</v>
      </c>
      <c r="M228" t="s">
        <v>2858</v>
      </c>
      <c r="N228" t="s">
        <v>2859</v>
      </c>
      <c r="O228" t="s">
        <v>2860</v>
      </c>
      <c r="P228" t="s">
        <v>2022</v>
      </c>
      <c r="Q228" t="s">
        <v>1801</v>
      </c>
      <c r="R228" t="s">
        <v>1953</v>
      </c>
      <c r="S228" t="s">
        <v>1802</v>
      </c>
      <c r="T228" t="s">
        <v>2045</v>
      </c>
      <c r="U228" t="s">
        <v>2044</v>
      </c>
      <c r="V228" t="s">
        <v>2873</v>
      </c>
      <c r="W228" t="s">
        <v>2947</v>
      </c>
      <c r="X228" t="s">
        <v>1803</v>
      </c>
      <c r="Y228" t="s">
        <v>3983</v>
      </c>
      <c r="Z228" t="s">
        <v>3984</v>
      </c>
      <c r="AA228" t="s">
        <v>3985</v>
      </c>
      <c r="AB228">
        <v>1</v>
      </c>
    </row>
    <row r="229" spans="1:28" x14ac:dyDescent="0.25">
      <c r="A229" t="s">
        <v>9284</v>
      </c>
      <c r="B229" t="s">
        <v>9285</v>
      </c>
      <c r="C229" t="s">
        <v>156</v>
      </c>
      <c r="D229">
        <v>3</v>
      </c>
      <c r="E229">
        <v>24</v>
      </c>
      <c r="F229" t="s">
        <v>2027</v>
      </c>
      <c r="G229" t="s">
        <v>1848</v>
      </c>
      <c r="H229" t="s">
        <v>2091</v>
      </c>
      <c r="I229" t="s">
        <v>2096</v>
      </c>
      <c r="J229" t="s">
        <v>1797</v>
      </c>
      <c r="K229" t="s">
        <v>5936</v>
      </c>
      <c r="L229" t="s">
        <v>1800</v>
      </c>
      <c r="M229" t="s">
        <v>2858</v>
      </c>
      <c r="N229" t="s">
        <v>2859</v>
      </c>
      <c r="O229" t="s">
        <v>2860</v>
      </c>
      <c r="P229" t="s">
        <v>2022</v>
      </c>
      <c r="Q229" t="s">
        <v>1801</v>
      </c>
      <c r="R229" t="s">
        <v>1953</v>
      </c>
      <c r="S229" t="s">
        <v>1802</v>
      </c>
      <c r="T229" t="s">
        <v>2045</v>
      </c>
      <c r="U229" t="s">
        <v>2044</v>
      </c>
      <c r="V229" t="s">
        <v>2873</v>
      </c>
      <c r="W229" t="s">
        <v>2874</v>
      </c>
      <c r="X229" t="s">
        <v>1803</v>
      </c>
      <c r="Y229" t="s">
        <v>2128</v>
      </c>
      <c r="Z229" t="s">
        <v>1879</v>
      </c>
      <c r="AA229" t="s">
        <v>2948</v>
      </c>
      <c r="AB229">
        <v>1</v>
      </c>
    </row>
    <row r="230" spans="1:28" x14ac:dyDescent="0.25">
      <c r="A230" t="s">
        <v>9284</v>
      </c>
      <c r="B230" t="s">
        <v>9285</v>
      </c>
      <c r="C230" t="s">
        <v>156</v>
      </c>
      <c r="D230">
        <v>3</v>
      </c>
      <c r="E230">
        <v>24</v>
      </c>
      <c r="F230" t="s">
        <v>2033</v>
      </c>
      <c r="G230" t="s">
        <v>1848</v>
      </c>
      <c r="H230" t="s">
        <v>2091</v>
      </c>
      <c r="I230" t="s">
        <v>2096</v>
      </c>
      <c r="J230" t="s">
        <v>1797</v>
      </c>
      <c r="K230" t="s">
        <v>2866</v>
      </c>
      <c r="L230" t="s">
        <v>1798</v>
      </c>
      <c r="M230" t="s">
        <v>2858</v>
      </c>
      <c r="N230" t="s">
        <v>2859</v>
      </c>
      <c r="O230" t="s">
        <v>2860</v>
      </c>
      <c r="P230" t="s">
        <v>2022</v>
      </c>
      <c r="Q230" t="s">
        <v>1801</v>
      </c>
      <c r="R230" t="s">
        <v>1953</v>
      </c>
      <c r="S230" t="s">
        <v>1802</v>
      </c>
      <c r="T230" t="s">
        <v>2045</v>
      </c>
      <c r="U230" t="s">
        <v>2044</v>
      </c>
      <c r="V230" t="s">
        <v>2873</v>
      </c>
      <c r="W230" t="s">
        <v>2874</v>
      </c>
      <c r="X230" t="s">
        <v>1803</v>
      </c>
      <c r="Y230" t="s">
        <v>2129</v>
      </c>
      <c r="Z230" t="s">
        <v>1880</v>
      </c>
      <c r="AA230" t="s">
        <v>2949</v>
      </c>
      <c r="AB230">
        <v>1</v>
      </c>
    </row>
    <row r="231" spans="1:28" x14ac:dyDescent="0.25">
      <c r="A231" t="s">
        <v>9284</v>
      </c>
      <c r="B231" t="s">
        <v>9285</v>
      </c>
      <c r="C231" t="s">
        <v>156</v>
      </c>
      <c r="D231">
        <v>3</v>
      </c>
      <c r="E231">
        <v>24</v>
      </c>
      <c r="F231" t="s">
        <v>2036</v>
      </c>
      <c r="G231" t="s">
        <v>1848</v>
      </c>
      <c r="H231" t="s">
        <v>2091</v>
      </c>
      <c r="I231" t="s">
        <v>2096</v>
      </c>
      <c r="J231" t="s">
        <v>1797</v>
      </c>
      <c r="K231" t="s">
        <v>2866</v>
      </c>
      <c r="L231" t="s">
        <v>1798</v>
      </c>
      <c r="M231" t="s">
        <v>2858</v>
      </c>
      <c r="N231" t="s">
        <v>2859</v>
      </c>
      <c r="O231" t="s">
        <v>2860</v>
      </c>
      <c r="P231" t="s">
        <v>2022</v>
      </c>
      <c r="Q231" t="s">
        <v>1801</v>
      </c>
      <c r="R231" t="s">
        <v>1953</v>
      </c>
      <c r="S231" t="s">
        <v>1802</v>
      </c>
      <c r="T231" t="s">
        <v>2045</v>
      </c>
      <c r="U231" t="s">
        <v>2044</v>
      </c>
      <c r="V231" t="s">
        <v>2873</v>
      </c>
      <c r="W231" t="s">
        <v>2874</v>
      </c>
      <c r="X231" t="s">
        <v>1803</v>
      </c>
      <c r="Y231" t="s">
        <v>2130</v>
      </c>
      <c r="Z231" t="s">
        <v>1881</v>
      </c>
      <c r="AA231" t="s">
        <v>2950</v>
      </c>
      <c r="AB231">
        <v>1</v>
      </c>
    </row>
    <row r="232" spans="1:28" x14ac:dyDescent="0.25">
      <c r="A232" t="s">
        <v>9284</v>
      </c>
      <c r="B232" t="s">
        <v>9285</v>
      </c>
      <c r="C232" t="s">
        <v>156</v>
      </c>
      <c r="D232">
        <v>3</v>
      </c>
      <c r="E232">
        <v>24</v>
      </c>
      <c r="F232" t="s">
        <v>2032</v>
      </c>
      <c r="G232" t="s">
        <v>1848</v>
      </c>
      <c r="H232" t="s">
        <v>2091</v>
      </c>
      <c r="I232" t="s">
        <v>2096</v>
      </c>
      <c r="J232" t="s">
        <v>1797</v>
      </c>
      <c r="K232" t="s">
        <v>8855</v>
      </c>
      <c r="L232" t="s">
        <v>1800</v>
      </c>
      <c r="M232" t="s">
        <v>2858</v>
      </c>
      <c r="N232" t="s">
        <v>2859</v>
      </c>
      <c r="O232" t="s">
        <v>2860</v>
      </c>
      <c r="P232" t="s">
        <v>2022</v>
      </c>
      <c r="Q232" t="s">
        <v>1801</v>
      </c>
      <c r="R232" t="s">
        <v>1953</v>
      </c>
      <c r="S232" t="s">
        <v>1802</v>
      </c>
      <c r="T232" t="s">
        <v>2045</v>
      </c>
      <c r="U232" t="s">
        <v>2044</v>
      </c>
      <c r="V232" t="s">
        <v>2873</v>
      </c>
      <c r="W232" t="s">
        <v>2864</v>
      </c>
      <c r="X232" t="s">
        <v>1803</v>
      </c>
      <c r="Y232" t="s">
        <v>2131</v>
      </c>
      <c r="Z232" t="s">
        <v>1882</v>
      </c>
      <c r="AA232" t="s">
        <v>2951</v>
      </c>
      <c r="AB232">
        <v>1</v>
      </c>
    </row>
    <row r="233" spans="1:28" x14ac:dyDescent="0.25">
      <c r="A233" t="s">
        <v>9284</v>
      </c>
      <c r="B233" t="s">
        <v>9285</v>
      </c>
      <c r="C233" t="s">
        <v>156</v>
      </c>
      <c r="D233">
        <v>3</v>
      </c>
      <c r="E233">
        <v>24</v>
      </c>
      <c r="F233" t="s">
        <v>2065</v>
      </c>
      <c r="G233" t="s">
        <v>1848</v>
      </c>
      <c r="H233" t="s">
        <v>2091</v>
      </c>
      <c r="I233" t="s">
        <v>2096</v>
      </c>
      <c r="J233" t="s">
        <v>1797</v>
      </c>
      <c r="K233" t="s">
        <v>5936</v>
      </c>
      <c r="L233" t="s">
        <v>1800</v>
      </c>
      <c r="M233" t="s">
        <v>2858</v>
      </c>
      <c r="N233" t="s">
        <v>2859</v>
      </c>
      <c r="O233" t="s">
        <v>2860</v>
      </c>
      <c r="P233" t="s">
        <v>2022</v>
      </c>
      <c r="Q233" t="s">
        <v>1801</v>
      </c>
      <c r="R233" t="s">
        <v>1953</v>
      </c>
      <c r="S233" t="s">
        <v>1802</v>
      </c>
      <c r="T233" t="s">
        <v>2045</v>
      </c>
      <c r="U233" t="s">
        <v>2867</v>
      </c>
      <c r="V233" t="s">
        <v>2868</v>
      </c>
      <c r="W233" t="s">
        <v>2874</v>
      </c>
      <c r="X233" t="s">
        <v>1803</v>
      </c>
      <c r="Y233" t="s">
        <v>2132</v>
      </c>
      <c r="Z233" t="s">
        <v>1883</v>
      </c>
      <c r="AA233" t="s">
        <v>2952</v>
      </c>
      <c r="AB233">
        <v>1</v>
      </c>
    </row>
    <row r="234" spans="1:28" x14ac:dyDescent="0.25">
      <c r="A234" t="s">
        <v>9284</v>
      </c>
      <c r="B234" t="s">
        <v>9285</v>
      </c>
      <c r="C234" t="s">
        <v>156</v>
      </c>
      <c r="D234">
        <v>3</v>
      </c>
      <c r="E234">
        <v>24</v>
      </c>
      <c r="F234" t="s">
        <v>2041</v>
      </c>
      <c r="G234" t="s">
        <v>1848</v>
      </c>
      <c r="H234" t="s">
        <v>2091</v>
      </c>
      <c r="I234" t="s">
        <v>2096</v>
      </c>
      <c r="J234" t="s">
        <v>1797</v>
      </c>
      <c r="K234" t="s">
        <v>3986</v>
      </c>
      <c r="L234" t="s">
        <v>1800</v>
      </c>
      <c r="M234" t="s">
        <v>2858</v>
      </c>
      <c r="N234" t="s">
        <v>2859</v>
      </c>
      <c r="O234" t="s">
        <v>2860</v>
      </c>
      <c r="P234" t="s">
        <v>2022</v>
      </c>
      <c r="Q234" t="s">
        <v>1801</v>
      </c>
      <c r="R234" t="s">
        <v>1953</v>
      </c>
      <c r="S234" t="s">
        <v>1802</v>
      </c>
      <c r="T234" t="s">
        <v>2045</v>
      </c>
      <c r="U234" t="s">
        <v>2044</v>
      </c>
      <c r="V234" t="s">
        <v>2873</v>
      </c>
      <c r="W234" t="s">
        <v>2864</v>
      </c>
      <c r="X234" t="s">
        <v>1803</v>
      </c>
      <c r="Y234" t="s">
        <v>2133</v>
      </c>
      <c r="Z234" t="s">
        <v>1884</v>
      </c>
      <c r="AA234" t="s">
        <v>2953</v>
      </c>
      <c r="AB234">
        <v>1</v>
      </c>
    </row>
    <row r="235" spans="1:28" x14ac:dyDescent="0.25">
      <c r="A235" t="s">
        <v>9284</v>
      </c>
      <c r="B235" t="s">
        <v>9285</v>
      </c>
      <c r="C235" t="s">
        <v>156</v>
      </c>
      <c r="D235">
        <v>3</v>
      </c>
      <c r="E235">
        <v>24</v>
      </c>
      <c r="F235" t="s">
        <v>2047</v>
      </c>
      <c r="G235" t="s">
        <v>1848</v>
      </c>
      <c r="H235" t="s">
        <v>2091</v>
      </c>
      <c r="I235" t="s">
        <v>2096</v>
      </c>
      <c r="J235" t="s">
        <v>1797</v>
      </c>
      <c r="K235" t="s">
        <v>2866</v>
      </c>
      <c r="L235" t="s">
        <v>1798</v>
      </c>
      <c r="M235" t="s">
        <v>2858</v>
      </c>
      <c r="N235" t="s">
        <v>2859</v>
      </c>
      <c r="O235" t="s">
        <v>2860</v>
      </c>
      <c r="P235" t="s">
        <v>2022</v>
      </c>
      <c r="Q235" t="s">
        <v>1801</v>
      </c>
      <c r="R235" t="s">
        <v>1953</v>
      </c>
      <c r="S235" t="s">
        <v>1802</v>
      </c>
      <c r="T235" t="s">
        <v>2045</v>
      </c>
      <c r="U235" t="s">
        <v>2867</v>
      </c>
      <c r="V235" t="s">
        <v>2946</v>
      </c>
      <c r="W235" t="s">
        <v>2864</v>
      </c>
      <c r="X235" t="s">
        <v>1803</v>
      </c>
      <c r="Y235" t="s">
        <v>2134</v>
      </c>
      <c r="Z235" t="s">
        <v>1885</v>
      </c>
      <c r="AA235" t="s">
        <v>2954</v>
      </c>
      <c r="AB235">
        <v>1</v>
      </c>
    </row>
    <row r="236" spans="1:28" x14ac:dyDescent="0.25">
      <c r="A236" t="s">
        <v>9284</v>
      </c>
      <c r="B236" t="s">
        <v>9285</v>
      </c>
      <c r="C236" t="s">
        <v>156</v>
      </c>
      <c r="D236">
        <v>3</v>
      </c>
      <c r="E236">
        <v>24</v>
      </c>
      <c r="F236" t="s">
        <v>2045</v>
      </c>
      <c r="G236" t="s">
        <v>1848</v>
      </c>
      <c r="H236" t="s">
        <v>2091</v>
      </c>
      <c r="I236" t="s">
        <v>2096</v>
      </c>
      <c r="J236" t="s">
        <v>1797</v>
      </c>
      <c r="K236" t="s">
        <v>2866</v>
      </c>
      <c r="L236" t="s">
        <v>1798</v>
      </c>
      <c r="M236" t="s">
        <v>2858</v>
      </c>
      <c r="N236" t="s">
        <v>2859</v>
      </c>
      <c r="O236" t="s">
        <v>2860</v>
      </c>
      <c r="P236" t="s">
        <v>2022</v>
      </c>
      <c r="Q236" t="s">
        <v>1801</v>
      </c>
      <c r="R236" t="s">
        <v>1953</v>
      </c>
      <c r="S236" t="s">
        <v>1802</v>
      </c>
      <c r="T236" t="s">
        <v>2045</v>
      </c>
      <c r="U236" t="s">
        <v>2044</v>
      </c>
      <c r="V236" t="s">
        <v>2873</v>
      </c>
      <c r="W236" t="s">
        <v>2874</v>
      </c>
      <c r="X236" t="s">
        <v>1803</v>
      </c>
      <c r="Y236" t="s">
        <v>2135</v>
      </c>
      <c r="Z236" t="s">
        <v>1886</v>
      </c>
      <c r="AA236" t="s">
        <v>2955</v>
      </c>
      <c r="AB236">
        <v>1</v>
      </c>
    </row>
    <row r="237" spans="1:28" x14ac:dyDescent="0.25">
      <c r="A237" t="s">
        <v>9284</v>
      </c>
      <c r="B237" t="s">
        <v>9285</v>
      </c>
      <c r="C237" t="s">
        <v>156</v>
      </c>
      <c r="D237">
        <v>3</v>
      </c>
      <c r="E237">
        <v>24</v>
      </c>
      <c r="F237" t="s">
        <v>2054</v>
      </c>
      <c r="G237" t="s">
        <v>1848</v>
      </c>
      <c r="H237" t="s">
        <v>2091</v>
      </c>
      <c r="I237" t="s">
        <v>2096</v>
      </c>
      <c r="J237" t="s">
        <v>1797</v>
      </c>
      <c r="K237" t="s">
        <v>5936</v>
      </c>
      <c r="L237" t="s">
        <v>1800</v>
      </c>
      <c r="M237" t="s">
        <v>2858</v>
      </c>
      <c r="N237" t="s">
        <v>2859</v>
      </c>
      <c r="O237" t="s">
        <v>2860</v>
      </c>
      <c r="P237" t="s">
        <v>2022</v>
      </c>
      <c r="Q237" t="s">
        <v>1801</v>
      </c>
      <c r="R237" t="s">
        <v>1953</v>
      </c>
      <c r="S237" t="s">
        <v>1802</v>
      </c>
      <c r="T237" t="s">
        <v>2045</v>
      </c>
      <c r="U237" t="s">
        <v>2044</v>
      </c>
      <c r="V237" t="s">
        <v>2873</v>
      </c>
      <c r="W237" t="s">
        <v>2874</v>
      </c>
      <c r="X237" t="s">
        <v>1803</v>
      </c>
      <c r="Y237" t="s">
        <v>2136</v>
      </c>
      <c r="Z237" t="s">
        <v>1887</v>
      </c>
      <c r="AA237" t="s">
        <v>2956</v>
      </c>
      <c r="AB237">
        <v>1</v>
      </c>
    </row>
    <row r="238" spans="1:28" x14ac:dyDescent="0.25">
      <c r="A238" t="s">
        <v>9284</v>
      </c>
      <c r="B238" t="s">
        <v>9285</v>
      </c>
      <c r="C238" t="s">
        <v>156</v>
      </c>
      <c r="D238">
        <v>3</v>
      </c>
      <c r="E238">
        <v>24</v>
      </c>
      <c r="F238" t="s">
        <v>2026</v>
      </c>
      <c r="G238" t="s">
        <v>1848</v>
      </c>
      <c r="H238" t="s">
        <v>2091</v>
      </c>
      <c r="I238" t="s">
        <v>2096</v>
      </c>
      <c r="J238" t="s">
        <v>1797</v>
      </c>
      <c r="K238" t="s">
        <v>2866</v>
      </c>
      <c r="L238" t="s">
        <v>1798</v>
      </c>
      <c r="M238" t="s">
        <v>2858</v>
      </c>
      <c r="N238" t="s">
        <v>2859</v>
      </c>
      <c r="O238" t="s">
        <v>2860</v>
      </c>
      <c r="P238" t="s">
        <v>2022</v>
      </c>
      <c r="Q238" t="s">
        <v>1801</v>
      </c>
      <c r="R238" t="s">
        <v>1953</v>
      </c>
      <c r="S238" t="s">
        <v>1802</v>
      </c>
      <c r="T238" t="s">
        <v>2045</v>
      </c>
      <c r="U238" t="s">
        <v>2044</v>
      </c>
      <c r="V238" t="s">
        <v>2873</v>
      </c>
      <c r="W238" t="s">
        <v>2874</v>
      </c>
      <c r="X238" t="s">
        <v>1803</v>
      </c>
      <c r="Y238" t="s">
        <v>2137</v>
      </c>
      <c r="Z238" t="s">
        <v>1888</v>
      </c>
      <c r="AA238" t="s">
        <v>2957</v>
      </c>
      <c r="AB238">
        <v>1</v>
      </c>
    </row>
    <row r="239" spans="1:28" x14ac:dyDescent="0.25">
      <c r="A239" t="s">
        <v>9284</v>
      </c>
      <c r="B239" t="s">
        <v>9285</v>
      </c>
      <c r="C239" t="s">
        <v>156</v>
      </c>
      <c r="D239">
        <v>3</v>
      </c>
      <c r="E239">
        <v>24</v>
      </c>
      <c r="F239" t="s">
        <v>2055</v>
      </c>
      <c r="G239" t="s">
        <v>1848</v>
      </c>
      <c r="H239" t="s">
        <v>2091</v>
      </c>
      <c r="I239" t="s">
        <v>2096</v>
      </c>
      <c r="J239" t="s">
        <v>1797</v>
      </c>
      <c r="K239" t="s">
        <v>5936</v>
      </c>
      <c r="L239" t="s">
        <v>1800</v>
      </c>
      <c r="M239" t="s">
        <v>2858</v>
      </c>
      <c r="N239" t="s">
        <v>2859</v>
      </c>
      <c r="O239" t="s">
        <v>2860</v>
      </c>
      <c r="P239" t="s">
        <v>2022</v>
      </c>
      <c r="Q239" t="s">
        <v>1801</v>
      </c>
      <c r="R239" t="s">
        <v>1953</v>
      </c>
      <c r="S239" t="s">
        <v>1802</v>
      </c>
      <c r="T239" t="s">
        <v>2045</v>
      </c>
      <c r="U239" t="s">
        <v>2044</v>
      </c>
      <c r="V239" t="s">
        <v>2873</v>
      </c>
      <c r="W239" t="s">
        <v>2874</v>
      </c>
      <c r="X239" t="s">
        <v>1803</v>
      </c>
      <c r="Y239" t="s">
        <v>2138</v>
      </c>
      <c r="Z239" t="s">
        <v>1889</v>
      </c>
      <c r="AA239" t="s">
        <v>2958</v>
      </c>
      <c r="AB239">
        <v>1</v>
      </c>
    </row>
    <row r="240" spans="1:28" x14ac:dyDescent="0.25">
      <c r="A240" t="s">
        <v>9284</v>
      </c>
      <c r="B240" t="s">
        <v>9285</v>
      </c>
      <c r="C240" t="s">
        <v>156</v>
      </c>
      <c r="D240">
        <v>4</v>
      </c>
      <c r="E240">
        <v>15</v>
      </c>
      <c r="F240" t="s">
        <v>2079</v>
      </c>
      <c r="G240" t="s">
        <v>1846</v>
      </c>
      <c r="H240" t="s">
        <v>2091</v>
      </c>
      <c r="I240" t="s">
        <v>2096</v>
      </c>
      <c r="J240" t="s">
        <v>1795</v>
      </c>
      <c r="K240" t="s">
        <v>4050</v>
      </c>
      <c r="L240" t="s">
        <v>1798</v>
      </c>
      <c r="M240" t="s">
        <v>2858</v>
      </c>
      <c r="N240" t="s">
        <v>2859</v>
      </c>
      <c r="O240" t="s">
        <v>2860</v>
      </c>
      <c r="P240" t="s">
        <v>2022</v>
      </c>
      <c r="Q240" t="s">
        <v>1801</v>
      </c>
      <c r="R240" t="s">
        <v>1953</v>
      </c>
      <c r="S240" t="s">
        <v>1802</v>
      </c>
      <c r="T240" t="s">
        <v>2045</v>
      </c>
      <c r="U240" t="s">
        <v>2044</v>
      </c>
      <c r="V240" t="s">
        <v>2873</v>
      </c>
      <c r="W240" t="s">
        <v>2874</v>
      </c>
      <c r="X240" t="s">
        <v>1803</v>
      </c>
      <c r="Y240" t="s">
        <v>8856</v>
      </c>
      <c r="Z240" t="s">
        <v>8857</v>
      </c>
      <c r="AA240" t="s">
        <v>8858</v>
      </c>
      <c r="AB240">
        <v>1</v>
      </c>
    </row>
    <row r="241" spans="1:28" x14ac:dyDescent="0.25">
      <c r="A241" t="s">
        <v>9284</v>
      </c>
      <c r="B241" t="s">
        <v>9285</v>
      </c>
      <c r="C241" t="s">
        <v>156</v>
      </c>
      <c r="D241">
        <v>4</v>
      </c>
      <c r="E241">
        <v>15</v>
      </c>
      <c r="F241" t="s">
        <v>2055</v>
      </c>
      <c r="G241" t="s">
        <v>1846</v>
      </c>
      <c r="H241" t="s">
        <v>2091</v>
      </c>
      <c r="I241" t="s">
        <v>2096</v>
      </c>
      <c r="J241" t="s">
        <v>1795</v>
      </c>
      <c r="K241" t="s">
        <v>2390</v>
      </c>
      <c r="L241" t="s">
        <v>1798</v>
      </c>
      <c r="M241" t="s">
        <v>2858</v>
      </c>
      <c r="N241" t="s">
        <v>2859</v>
      </c>
      <c r="O241" t="s">
        <v>2860</v>
      </c>
      <c r="P241" t="s">
        <v>2022</v>
      </c>
      <c r="Q241" t="s">
        <v>1801</v>
      </c>
      <c r="R241" t="s">
        <v>1953</v>
      </c>
      <c r="S241" t="s">
        <v>1802</v>
      </c>
      <c r="T241" t="s">
        <v>2045</v>
      </c>
      <c r="U241" t="s">
        <v>2044</v>
      </c>
      <c r="V241" t="s">
        <v>2873</v>
      </c>
      <c r="W241" t="s">
        <v>2874</v>
      </c>
      <c r="X241" t="s">
        <v>1803</v>
      </c>
      <c r="Y241" t="s">
        <v>8859</v>
      </c>
      <c r="Z241" t="s">
        <v>8860</v>
      </c>
      <c r="AA241" t="s">
        <v>8861</v>
      </c>
      <c r="AB241">
        <v>1</v>
      </c>
    </row>
    <row r="242" spans="1:28" x14ac:dyDescent="0.25">
      <c r="A242" t="s">
        <v>9284</v>
      </c>
      <c r="B242" t="s">
        <v>9285</v>
      </c>
      <c r="C242" t="s">
        <v>156</v>
      </c>
      <c r="D242">
        <v>1</v>
      </c>
      <c r="E242">
        <v>12</v>
      </c>
      <c r="F242" t="s">
        <v>2034</v>
      </c>
      <c r="G242" t="s">
        <v>1845</v>
      </c>
      <c r="H242" t="s">
        <v>2091</v>
      </c>
      <c r="I242" t="s">
        <v>2096</v>
      </c>
      <c r="J242" t="s">
        <v>1825</v>
      </c>
      <c r="K242" t="s">
        <v>2934</v>
      </c>
      <c r="L242" t="s">
        <v>1798</v>
      </c>
      <c r="M242" t="s">
        <v>2858</v>
      </c>
      <c r="N242" t="s">
        <v>2859</v>
      </c>
      <c r="O242" t="s">
        <v>2860</v>
      </c>
      <c r="P242" t="s">
        <v>2022</v>
      </c>
      <c r="Q242" t="s">
        <v>1791</v>
      </c>
      <c r="R242" t="s">
        <v>1954</v>
      </c>
      <c r="S242" t="s">
        <v>1792</v>
      </c>
      <c r="T242" t="s">
        <v>2057</v>
      </c>
      <c r="U242" t="s">
        <v>2044</v>
      </c>
      <c r="V242" t="s">
        <v>2873</v>
      </c>
      <c r="W242" t="s">
        <v>2864</v>
      </c>
      <c r="X242" t="s">
        <v>1804</v>
      </c>
      <c r="Y242" t="s">
        <v>5976</v>
      </c>
      <c r="Z242" t="s">
        <v>5977</v>
      </c>
      <c r="AA242" t="s">
        <v>5978</v>
      </c>
      <c r="AB242">
        <v>1</v>
      </c>
    </row>
    <row r="243" spans="1:28" x14ac:dyDescent="0.25">
      <c r="A243" t="s">
        <v>9284</v>
      </c>
      <c r="B243" t="s">
        <v>9285</v>
      </c>
      <c r="C243" t="s">
        <v>156</v>
      </c>
      <c r="D243">
        <v>3</v>
      </c>
      <c r="E243">
        <v>23</v>
      </c>
      <c r="F243" t="s">
        <v>2025</v>
      </c>
      <c r="G243" t="s">
        <v>1848</v>
      </c>
      <c r="H243" t="s">
        <v>2091</v>
      </c>
      <c r="I243" t="s">
        <v>2096</v>
      </c>
      <c r="J243" t="s">
        <v>1797</v>
      </c>
      <c r="K243" t="s">
        <v>2934</v>
      </c>
      <c r="L243" t="s">
        <v>1798</v>
      </c>
      <c r="M243" t="s">
        <v>2858</v>
      </c>
      <c r="N243" t="s">
        <v>2859</v>
      </c>
      <c r="O243" t="s">
        <v>2860</v>
      </c>
      <c r="P243" t="s">
        <v>2022</v>
      </c>
      <c r="Q243" t="s">
        <v>1791</v>
      </c>
      <c r="R243" t="s">
        <v>1954</v>
      </c>
      <c r="S243" t="s">
        <v>1792</v>
      </c>
      <c r="T243" t="s">
        <v>2057</v>
      </c>
      <c r="U243" t="s">
        <v>2931</v>
      </c>
      <c r="V243" t="s">
        <v>2943</v>
      </c>
      <c r="W243" t="s">
        <v>2874</v>
      </c>
      <c r="X243" t="s">
        <v>1804</v>
      </c>
      <c r="Y243" t="s">
        <v>2139</v>
      </c>
      <c r="Z243" t="s">
        <v>1890</v>
      </c>
      <c r="AA243" t="s">
        <v>2960</v>
      </c>
      <c r="AB243">
        <v>1</v>
      </c>
    </row>
    <row r="244" spans="1:28" x14ac:dyDescent="0.25">
      <c r="A244" t="s">
        <v>9284</v>
      </c>
      <c r="B244" t="s">
        <v>9285</v>
      </c>
      <c r="C244" t="s">
        <v>156</v>
      </c>
      <c r="D244">
        <v>4</v>
      </c>
      <c r="E244">
        <v>66</v>
      </c>
      <c r="F244" t="s">
        <v>2019</v>
      </c>
      <c r="G244" t="s">
        <v>1846</v>
      </c>
      <c r="H244" t="s">
        <v>2091</v>
      </c>
      <c r="I244" t="s">
        <v>2096</v>
      </c>
      <c r="J244" t="s">
        <v>1797</v>
      </c>
      <c r="K244" t="s">
        <v>2934</v>
      </c>
      <c r="L244" t="s">
        <v>1798</v>
      </c>
      <c r="M244" t="s">
        <v>2858</v>
      </c>
      <c r="N244" t="s">
        <v>2859</v>
      </c>
      <c r="O244" t="s">
        <v>2860</v>
      </c>
      <c r="P244" t="s">
        <v>2022</v>
      </c>
      <c r="Q244" t="s">
        <v>1791</v>
      </c>
      <c r="R244" t="s">
        <v>1954</v>
      </c>
      <c r="S244" t="s">
        <v>1792</v>
      </c>
      <c r="T244" t="s">
        <v>2057</v>
      </c>
      <c r="U244" t="s">
        <v>2931</v>
      </c>
      <c r="V244" t="s">
        <v>2943</v>
      </c>
      <c r="W244" t="s">
        <v>2874</v>
      </c>
      <c r="X244" t="s">
        <v>1804</v>
      </c>
      <c r="Y244" t="s">
        <v>2140</v>
      </c>
      <c r="Z244" t="s">
        <v>1891</v>
      </c>
      <c r="AA244" t="s">
        <v>2961</v>
      </c>
      <c r="AB244">
        <v>1</v>
      </c>
    </row>
    <row r="245" spans="1:28" x14ac:dyDescent="0.25">
      <c r="A245" t="s">
        <v>9284</v>
      </c>
      <c r="B245" t="s">
        <v>9285</v>
      </c>
      <c r="C245" t="s">
        <v>156</v>
      </c>
      <c r="D245">
        <v>4</v>
      </c>
      <c r="E245">
        <v>66</v>
      </c>
      <c r="F245" t="s">
        <v>2031</v>
      </c>
      <c r="G245" t="s">
        <v>1846</v>
      </c>
      <c r="H245" t="s">
        <v>2091</v>
      </c>
      <c r="I245" t="s">
        <v>2096</v>
      </c>
      <c r="J245" t="s">
        <v>1797</v>
      </c>
      <c r="K245" t="s">
        <v>2934</v>
      </c>
      <c r="L245" t="s">
        <v>1798</v>
      </c>
      <c r="M245" t="s">
        <v>2858</v>
      </c>
      <c r="N245" t="s">
        <v>2859</v>
      </c>
      <c r="O245" t="s">
        <v>2860</v>
      </c>
      <c r="P245" t="s">
        <v>2022</v>
      </c>
      <c r="Q245" t="s">
        <v>1791</v>
      </c>
      <c r="R245" t="s">
        <v>1954</v>
      </c>
      <c r="S245" t="s">
        <v>1792</v>
      </c>
      <c r="T245" t="s">
        <v>2057</v>
      </c>
      <c r="U245" t="s">
        <v>2931</v>
      </c>
      <c r="V245" t="s">
        <v>2943</v>
      </c>
      <c r="W245" t="s">
        <v>2874</v>
      </c>
      <c r="X245" t="s">
        <v>1804</v>
      </c>
      <c r="Y245" t="s">
        <v>2141</v>
      </c>
      <c r="Z245" t="s">
        <v>1892</v>
      </c>
      <c r="AA245" t="s">
        <v>2962</v>
      </c>
      <c r="AB245">
        <v>1</v>
      </c>
    </row>
    <row r="246" spans="1:28" x14ac:dyDescent="0.25">
      <c r="A246" t="s">
        <v>9284</v>
      </c>
      <c r="B246" t="s">
        <v>9285</v>
      </c>
      <c r="C246" t="s">
        <v>156</v>
      </c>
      <c r="D246">
        <v>4</v>
      </c>
      <c r="E246">
        <v>66</v>
      </c>
      <c r="F246" t="s">
        <v>2029</v>
      </c>
      <c r="G246" t="s">
        <v>1846</v>
      </c>
      <c r="H246" t="s">
        <v>2091</v>
      </c>
      <c r="I246" t="s">
        <v>2096</v>
      </c>
      <c r="J246" t="s">
        <v>1797</v>
      </c>
      <c r="K246" t="s">
        <v>2934</v>
      </c>
      <c r="L246" t="s">
        <v>1798</v>
      </c>
      <c r="M246" t="s">
        <v>2858</v>
      </c>
      <c r="N246" t="s">
        <v>2859</v>
      </c>
      <c r="O246" t="s">
        <v>2860</v>
      </c>
      <c r="P246" t="s">
        <v>2022</v>
      </c>
      <c r="Q246" t="s">
        <v>1791</v>
      </c>
      <c r="R246" t="s">
        <v>1954</v>
      </c>
      <c r="S246" t="s">
        <v>1792</v>
      </c>
      <c r="T246" t="s">
        <v>2057</v>
      </c>
      <c r="U246" t="s">
        <v>2963</v>
      </c>
      <c r="V246" t="s">
        <v>2964</v>
      </c>
      <c r="W246" t="s">
        <v>2874</v>
      </c>
      <c r="X246" t="s">
        <v>1804</v>
      </c>
      <c r="Y246" t="s">
        <v>2142</v>
      </c>
      <c r="Z246" t="s">
        <v>1893</v>
      </c>
      <c r="AA246" t="s">
        <v>2965</v>
      </c>
      <c r="AB246">
        <v>1</v>
      </c>
    </row>
    <row r="247" spans="1:28" x14ac:dyDescent="0.25">
      <c r="A247" t="s">
        <v>9284</v>
      </c>
      <c r="B247" t="s">
        <v>9285</v>
      </c>
      <c r="C247" t="s">
        <v>156</v>
      </c>
      <c r="D247">
        <v>4</v>
      </c>
      <c r="E247">
        <v>82</v>
      </c>
      <c r="F247" t="s">
        <v>2021</v>
      </c>
      <c r="G247" t="s">
        <v>1846</v>
      </c>
      <c r="H247" t="s">
        <v>2091</v>
      </c>
      <c r="I247" t="s">
        <v>2096</v>
      </c>
      <c r="J247" t="s">
        <v>1788</v>
      </c>
      <c r="K247" t="s">
        <v>2934</v>
      </c>
      <c r="L247" t="s">
        <v>1798</v>
      </c>
      <c r="M247" t="s">
        <v>2858</v>
      </c>
      <c r="N247" t="s">
        <v>2859</v>
      </c>
      <c r="O247" t="s">
        <v>2860</v>
      </c>
      <c r="P247" t="s">
        <v>2022</v>
      </c>
      <c r="Q247" t="s">
        <v>1791</v>
      </c>
      <c r="R247" t="s">
        <v>1954</v>
      </c>
      <c r="S247" t="s">
        <v>1792</v>
      </c>
      <c r="T247" t="s">
        <v>2057</v>
      </c>
      <c r="U247" t="s">
        <v>2931</v>
      </c>
      <c r="V247" t="s">
        <v>2943</v>
      </c>
      <c r="W247" t="s">
        <v>2947</v>
      </c>
      <c r="X247" t="s">
        <v>1804</v>
      </c>
      <c r="Y247" t="s">
        <v>5979</v>
      </c>
      <c r="Z247" t="s">
        <v>5980</v>
      </c>
      <c r="AA247" t="s">
        <v>5981</v>
      </c>
      <c r="AB247">
        <v>1</v>
      </c>
    </row>
    <row r="248" spans="1:28" x14ac:dyDescent="0.25">
      <c r="A248" t="s">
        <v>9284</v>
      </c>
      <c r="B248" t="s">
        <v>9285</v>
      </c>
      <c r="C248" t="s">
        <v>156</v>
      </c>
      <c r="D248">
        <v>1</v>
      </c>
      <c r="E248">
        <v>293</v>
      </c>
      <c r="F248" t="s">
        <v>2041</v>
      </c>
      <c r="G248" t="s">
        <v>1845</v>
      </c>
      <c r="H248" t="s">
        <v>2091</v>
      </c>
      <c r="I248" t="s">
        <v>2096</v>
      </c>
      <c r="J248" t="s">
        <v>1788</v>
      </c>
      <c r="K248" t="s">
        <v>2383</v>
      </c>
      <c r="L248" t="s">
        <v>1806</v>
      </c>
      <c r="M248" t="s">
        <v>2861</v>
      </c>
      <c r="N248" t="s">
        <v>2862</v>
      </c>
      <c r="O248" t="s">
        <v>2863</v>
      </c>
      <c r="P248" t="s">
        <v>2022</v>
      </c>
      <c r="Q248" t="s">
        <v>1801</v>
      </c>
      <c r="R248" t="s">
        <v>1954</v>
      </c>
      <c r="S248" t="s">
        <v>1802</v>
      </c>
      <c r="T248" t="s">
        <v>2048</v>
      </c>
      <c r="U248" t="s">
        <v>2931</v>
      </c>
      <c r="V248" t="s">
        <v>2966</v>
      </c>
      <c r="W248" t="s">
        <v>2874</v>
      </c>
      <c r="X248" t="s">
        <v>1805</v>
      </c>
      <c r="Y248" t="s">
        <v>9099</v>
      </c>
      <c r="Z248" t="s">
        <v>9100</v>
      </c>
      <c r="AA248" t="s">
        <v>9101</v>
      </c>
      <c r="AB248">
        <v>1</v>
      </c>
    </row>
    <row r="249" spans="1:28" x14ac:dyDescent="0.25">
      <c r="A249" t="s">
        <v>9284</v>
      </c>
      <c r="B249" t="s">
        <v>9285</v>
      </c>
      <c r="C249" t="s">
        <v>156</v>
      </c>
      <c r="D249">
        <v>1</v>
      </c>
      <c r="E249">
        <v>517</v>
      </c>
      <c r="F249" t="s">
        <v>2057</v>
      </c>
      <c r="G249" t="s">
        <v>1844</v>
      </c>
      <c r="H249" t="s">
        <v>2091</v>
      </c>
      <c r="I249" t="s">
        <v>2096</v>
      </c>
      <c r="J249" t="s">
        <v>1797</v>
      </c>
      <c r="K249" t="s">
        <v>3935</v>
      </c>
      <c r="L249" t="s">
        <v>1798</v>
      </c>
      <c r="M249" t="s">
        <v>2858</v>
      </c>
      <c r="N249" t="s">
        <v>2859</v>
      </c>
      <c r="O249" t="s">
        <v>2860</v>
      </c>
      <c r="P249" t="s">
        <v>2022</v>
      </c>
      <c r="Q249" t="s">
        <v>1801</v>
      </c>
      <c r="R249" t="s">
        <v>1954</v>
      </c>
      <c r="S249" t="s">
        <v>1802</v>
      </c>
      <c r="T249" t="s">
        <v>2048</v>
      </c>
      <c r="U249" t="s">
        <v>2044</v>
      </c>
      <c r="V249" t="s">
        <v>2873</v>
      </c>
      <c r="W249" t="s">
        <v>2947</v>
      </c>
      <c r="X249" t="s">
        <v>1805</v>
      </c>
      <c r="Y249" t="s">
        <v>3987</v>
      </c>
      <c r="Z249" t="s">
        <v>3988</v>
      </c>
      <c r="AA249" t="s">
        <v>3989</v>
      </c>
      <c r="AB249">
        <v>1</v>
      </c>
    </row>
    <row r="250" spans="1:28" x14ac:dyDescent="0.25">
      <c r="A250" t="s">
        <v>9284</v>
      </c>
      <c r="B250" t="s">
        <v>9285</v>
      </c>
      <c r="C250" t="s">
        <v>156</v>
      </c>
      <c r="D250">
        <v>2</v>
      </c>
      <c r="E250">
        <v>121</v>
      </c>
      <c r="F250" t="s">
        <v>2077</v>
      </c>
      <c r="G250" t="s">
        <v>1845</v>
      </c>
      <c r="H250" t="s">
        <v>2091</v>
      </c>
      <c r="I250" t="s">
        <v>2096</v>
      </c>
      <c r="J250" t="s">
        <v>1788</v>
      </c>
      <c r="K250" t="s">
        <v>2387</v>
      </c>
      <c r="L250" t="s">
        <v>1798</v>
      </c>
      <c r="M250" t="s">
        <v>2858</v>
      </c>
      <c r="N250" t="s">
        <v>2859</v>
      </c>
      <c r="O250" t="s">
        <v>2860</v>
      </c>
      <c r="P250" t="s">
        <v>2022</v>
      </c>
      <c r="Q250" t="s">
        <v>1801</v>
      </c>
      <c r="R250" t="s">
        <v>1954</v>
      </c>
      <c r="S250" t="s">
        <v>1802</v>
      </c>
      <c r="T250" t="s">
        <v>2048</v>
      </c>
      <c r="U250" t="s">
        <v>2931</v>
      </c>
      <c r="V250" t="s">
        <v>2932</v>
      </c>
      <c r="W250" t="s">
        <v>2947</v>
      </c>
      <c r="X250" t="s">
        <v>1805</v>
      </c>
      <c r="Y250" t="s">
        <v>5982</v>
      </c>
      <c r="Z250" t="s">
        <v>5983</v>
      </c>
      <c r="AA250" t="s">
        <v>5984</v>
      </c>
      <c r="AB250">
        <v>1</v>
      </c>
    </row>
    <row r="251" spans="1:28" x14ac:dyDescent="0.25">
      <c r="A251" t="s">
        <v>9284</v>
      </c>
      <c r="B251" t="s">
        <v>9285</v>
      </c>
      <c r="C251" t="s">
        <v>156</v>
      </c>
      <c r="D251">
        <v>2</v>
      </c>
      <c r="E251">
        <v>26</v>
      </c>
      <c r="F251" t="s">
        <v>2041</v>
      </c>
      <c r="G251" t="s">
        <v>1845</v>
      </c>
      <c r="H251" t="s">
        <v>2091</v>
      </c>
      <c r="I251" t="s">
        <v>2096</v>
      </c>
      <c r="J251" t="s">
        <v>1797</v>
      </c>
      <c r="K251" t="s">
        <v>2387</v>
      </c>
      <c r="L251" t="s">
        <v>1798</v>
      </c>
      <c r="M251" t="s">
        <v>2858</v>
      </c>
      <c r="N251" t="s">
        <v>2859</v>
      </c>
      <c r="O251" t="s">
        <v>2860</v>
      </c>
      <c r="P251" t="s">
        <v>2022</v>
      </c>
      <c r="Q251" t="s">
        <v>1801</v>
      </c>
      <c r="R251" t="s">
        <v>1954</v>
      </c>
      <c r="S251" t="s">
        <v>1802</v>
      </c>
      <c r="T251" t="s">
        <v>2048</v>
      </c>
      <c r="U251" t="s">
        <v>2867</v>
      </c>
      <c r="V251" t="s">
        <v>2929</v>
      </c>
      <c r="W251" t="s">
        <v>2947</v>
      </c>
      <c r="X251" t="s">
        <v>1805</v>
      </c>
      <c r="Y251" t="s">
        <v>3990</v>
      </c>
      <c r="Z251" t="s">
        <v>3991</v>
      </c>
      <c r="AA251" t="s">
        <v>3992</v>
      </c>
      <c r="AB251">
        <v>1</v>
      </c>
    </row>
    <row r="252" spans="1:28" x14ac:dyDescent="0.25">
      <c r="A252" t="s">
        <v>9284</v>
      </c>
      <c r="B252" t="s">
        <v>9285</v>
      </c>
      <c r="C252" t="s">
        <v>156</v>
      </c>
      <c r="D252">
        <v>2</v>
      </c>
      <c r="E252">
        <v>275</v>
      </c>
      <c r="F252" t="s">
        <v>2031</v>
      </c>
      <c r="G252" t="s">
        <v>1845</v>
      </c>
      <c r="H252" t="s">
        <v>2091</v>
      </c>
      <c r="I252" t="s">
        <v>2096</v>
      </c>
      <c r="J252" t="s">
        <v>1795</v>
      </c>
      <c r="K252" t="s">
        <v>2383</v>
      </c>
      <c r="L252" t="s">
        <v>1798</v>
      </c>
      <c r="M252" t="s">
        <v>2858</v>
      </c>
      <c r="N252" t="s">
        <v>2859</v>
      </c>
      <c r="O252" t="s">
        <v>2860</v>
      </c>
      <c r="P252" t="s">
        <v>2022</v>
      </c>
      <c r="Q252" t="s">
        <v>1801</v>
      </c>
      <c r="R252" t="s">
        <v>1954</v>
      </c>
      <c r="S252" t="s">
        <v>1802</v>
      </c>
      <c r="T252" t="s">
        <v>2048</v>
      </c>
      <c r="U252" t="s">
        <v>2931</v>
      </c>
      <c r="V252" t="s">
        <v>2967</v>
      </c>
      <c r="W252" t="s">
        <v>2874</v>
      </c>
      <c r="X252" t="s">
        <v>1805</v>
      </c>
      <c r="Y252" t="s">
        <v>5985</v>
      </c>
      <c r="Z252" t="s">
        <v>5986</v>
      </c>
      <c r="AA252" t="s">
        <v>5987</v>
      </c>
      <c r="AB252">
        <v>1</v>
      </c>
    </row>
    <row r="253" spans="1:28" x14ac:dyDescent="0.25">
      <c r="A253" t="s">
        <v>9284</v>
      </c>
      <c r="B253" t="s">
        <v>9285</v>
      </c>
      <c r="C253" t="s">
        <v>156</v>
      </c>
      <c r="D253">
        <v>2</v>
      </c>
      <c r="E253">
        <v>275</v>
      </c>
      <c r="F253" t="s">
        <v>2029</v>
      </c>
      <c r="G253" t="s">
        <v>1845</v>
      </c>
      <c r="H253" t="s">
        <v>2091</v>
      </c>
      <c r="I253" t="s">
        <v>2096</v>
      </c>
      <c r="J253" t="s">
        <v>1788</v>
      </c>
      <c r="K253" t="s">
        <v>2383</v>
      </c>
      <c r="L253" t="s">
        <v>1798</v>
      </c>
      <c r="M253" t="s">
        <v>2858</v>
      </c>
      <c r="N253" t="s">
        <v>2859</v>
      </c>
      <c r="O253" t="s">
        <v>2860</v>
      </c>
      <c r="P253" t="s">
        <v>2022</v>
      </c>
      <c r="Q253" t="s">
        <v>1801</v>
      </c>
      <c r="R253" t="s">
        <v>1954</v>
      </c>
      <c r="S253" t="s">
        <v>1802</v>
      </c>
      <c r="T253" t="s">
        <v>2048</v>
      </c>
      <c r="U253" t="s">
        <v>2931</v>
      </c>
      <c r="V253" t="s">
        <v>2967</v>
      </c>
      <c r="W253" t="s">
        <v>2874</v>
      </c>
      <c r="X253" t="s">
        <v>1805</v>
      </c>
      <c r="Y253" t="s">
        <v>5988</v>
      </c>
      <c r="Z253" t="s">
        <v>5989</v>
      </c>
      <c r="AA253" t="s">
        <v>5990</v>
      </c>
      <c r="AB253">
        <v>1</v>
      </c>
    </row>
    <row r="254" spans="1:28" x14ac:dyDescent="0.25">
      <c r="A254" t="s">
        <v>9284</v>
      </c>
      <c r="B254" t="s">
        <v>9285</v>
      </c>
      <c r="C254" t="s">
        <v>156</v>
      </c>
      <c r="D254">
        <v>2</v>
      </c>
      <c r="E254">
        <v>275</v>
      </c>
      <c r="F254" t="s">
        <v>2042</v>
      </c>
      <c r="G254" t="s">
        <v>1845</v>
      </c>
      <c r="H254" t="s">
        <v>2091</v>
      </c>
      <c r="I254" t="s">
        <v>2096</v>
      </c>
      <c r="J254" t="s">
        <v>1788</v>
      </c>
      <c r="K254" t="s">
        <v>2383</v>
      </c>
      <c r="L254" t="s">
        <v>1798</v>
      </c>
      <c r="M254" t="s">
        <v>2858</v>
      </c>
      <c r="N254" t="s">
        <v>2859</v>
      </c>
      <c r="O254" t="s">
        <v>2860</v>
      </c>
      <c r="P254" t="s">
        <v>2022</v>
      </c>
      <c r="Q254" t="s">
        <v>1801</v>
      </c>
      <c r="R254" t="s">
        <v>1954</v>
      </c>
      <c r="S254" t="s">
        <v>1802</v>
      </c>
      <c r="T254" t="s">
        <v>2048</v>
      </c>
      <c r="U254" t="s">
        <v>2931</v>
      </c>
      <c r="V254" t="s">
        <v>2967</v>
      </c>
      <c r="W254" t="s">
        <v>2874</v>
      </c>
      <c r="X254" t="s">
        <v>1805</v>
      </c>
      <c r="Y254" t="s">
        <v>5991</v>
      </c>
      <c r="Z254" t="s">
        <v>5992</v>
      </c>
      <c r="AA254" t="s">
        <v>5993</v>
      </c>
      <c r="AB254">
        <v>1</v>
      </c>
    </row>
    <row r="255" spans="1:28" x14ac:dyDescent="0.25">
      <c r="A255" t="s">
        <v>9284</v>
      </c>
      <c r="B255" t="s">
        <v>9285</v>
      </c>
      <c r="C255" t="s">
        <v>156</v>
      </c>
      <c r="D255">
        <v>2</v>
      </c>
      <c r="E255">
        <v>276</v>
      </c>
      <c r="F255" t="s">
        <v>2029</v>
      </c>
      <c r="G255" t="s">
        <v>1845</v>
      </c>
      <c r="H255" t="s">
        <v>2091</v>
      </c>
      <c r="I255" t="s">
        <v>2096</v>
      </c>
      <c r="J255" t="s">
        <v>1825</v>
      </c>
      <c r="K255" t="s">
        <v>2078</v>
      </c>
      <c r="L255" t="s">
        <v>1798</v>
      </c>
      <c r="M255" t="s">
        <v>2858</v>
      </c>
      <c r="N255" t="s">
        <v>2859</v>
      </c>
      <c r="O255" t="s">
        <v>2860</v>
      </c>
      <c r="P255" t="s">
        <v>2022</v>
      </c>
      <c r="Q255" t="s">
        <v>1801</v>
      </c>
      <c r="R255" t="s">
        <v>1954</v>
      </c>
      <c r="S255" t="s">
        <v>1802</v>
      </c>
      <c r="T255" t="s">
        <v>2048</v>
      </c>
      <c r="U255" t="s">
        <v>2931</v>
      </c>
      <c r="V255" t="s">
        <v>2932</v>
      </c>
      <c r="W255" t="s">
        <v>2874</v>
      </c>
      <c r="X255" t="s">
        <v>1805</v>
      </c>
      <c r="Y255" t="s">
        <v>5994</v>
      </c>
      <c r="Z255" t="s">
        <v>5995</v>
      </c>
      <c r="AA255" t="s">
        <v>5996</v>
      </c>
      <c r="AB255">
        <v>1</v>
      </c>
    </row>
    <row r="256" spans="1:28" x14ac:dyDescent="0.25">
      <c r="A256" t="s">
        <v>9284</v>
      </c>
      <c r="B256" t="s">
        <v>9285</v>
      </c>
      <c r="C256" t="s">
        <v>156</v>
      </c>
      <c r="D256">
        <v>3</v>
      </c>
      <c r="E256">
        <v>23</v>
      </c>
      <c r="F256" t="s">
        <v>2042</v>
      </c>
      <c r="G256" t="s">
        <v>1848</v>
      </c>
      <c r="H256" t="s">
        <v>2091</v>
      </c>
      <c r="I256" t="s">
        <v>2096</v>
      </c>
      <c r="J256" t="s">
        <v>1797</v>
      </c>
      <c r="K256" t="s">
        <v>2866</v>
      </c>
      <c r="L256" t="s">
        <v>1798</v>
      </c>
      <c r="M256" t="s">
        <v>2858</v>
      </c>
      <c r="N256" t="s">
        <v>2859</v>
      </c>
      <c r="O256" t="s">
        <v>2860</v>
      </c>
      <c r="P256" t="s">
        <v>2022</v>
      </c>
      <c r="Q256" t="s">
        <v>1801</v>
      </c>
      <c r="R256" t="s">
        <v>1954</v>
      </c>
      <c r="S256" t="s">
        <v>1802</v>
      </c>
      <c r="T256" t="s">
        <v>2048</v>
      </c>
      <c r="U256" t="s">
        <v>2867</v>
      </c>
      <c r="V256" t="s">
        <v>2959</v>
      </c>
      <c r="W256" t="s">
        <v>2874</v>
      </c>
      <c r="X256" t="s">
        <v>1805</v>
      </c>
      <c r="Y256" t="s">
        <v>2143</v>
      </c>
      <c r="Z256" t="s">
        <v>1894</v>
      </c>
      <c r="AA256" t="s">
        <v>2969</v>
      </c>
      <c r="AB256">
        <v>1</v>
      </c>
    </row>
    <row r="257" spans="1:28" x14ac:dyDescent="0.25">
      <c r="A257" t="s">
        <v>9284</v>
      </c>
      <c r="B257" t="s">
        <v>9285</v>
      </c>
      <c r="C257" t="s">
        <v>156</v>
      </c>
      <c r="D257">
        <v>3</v>
      </c>
      <c r="E257">
        <v>24</v>
      </c>
      <c r="F257" t="s">
        <v>2057</v>
      </c>
      <c r="G257" t="s">
        <v>1848</v>
      </c>
      <c r="H257" t="s">
        <v>2091</v>
      </c>
      <c r="I257" t="s">
        <v>2096</v>
      </c>
      <c r="J257" t="s">
        <v>1797</v>
      </c>
      <c r="K257" t="s">
        <v>5936</v>
      </c>
      <c r="L257" t="s">
        <v>1800</v>
      </c>
      <c r="M257" t="s">
        <v>2858</v>
      </c>
      <c r="N257" t="s">
        <v>2859</v>
      </c>
      <c r="O257" t="s">
        <v>2860</v>
      </c>
      <c r="P257" t="s">
        <v>2022</v>
      </c>
      <c r="Q257" t="s">
        <v>1801</v>
      </c>
      <c r="R257" t="s">
        <v>1954</v>
      </c>
      <c r="S257" t="s">
        <v>1802</v>
      </c>
      <c r="T257" t="s">
        <v>2048</v>
      </c>
      <c r="U257" t="s">
        <v>2931</v>
      </c>
      <c r="V257" t="s">
        <v>2932</v>
      </c>
      <c r="W257" t="s">
        <v>2874</v>
      </c>
      <c r="X257" t="s">
        <v>1805</v>
      </c>
      <c r="Y257" t="s">
        <v>2144</v>
      </c>
      <c r="Z257" t="s">
        <v>1895</v>
      </c>
      <c r="AA257" t="s">
        <v>2970</v>
      </c>
      <c r="AB257">
        <v>1</v>
      </c>
    </row>
    <row r="258" spans="1:28" x14ac:dyDescent="0.25">
      <c r="A258" t="s">
        <v>9284</v>
      </c>
      <c r="B258" t="s">
        <v>9285</v>
      </c>
      <c r="C258" t="s">
        <v>156</v>
      </c>
      <c r="D258">
        <v>3</v>
      </c>
      <c r="E258">
        <v>24</v>
      </c>
      <c r="F258" t="s">
        <v>2030</v>
      </c>
      <c r="G258" t="s">
        <v>1848</v>
      </c>
      <c r="H258" t="s">
        <v>2091</v>
      </c>
      <c r="I258" t="s">
        <v>2096</v>
      </c>
      <c r="J258" t="s">
        <v>1797</v>
      </c>
      <c r="K258" t="s">
        <v>5936</v>
      </c>
      <c r="L258" t="s">
        <v>1800</v>
      </c>
      <c r="M258" t="s">
        <v>2858</v>
      </c>
      <c r="N258" t="s">
        <v>2859</v>
      </c>
      <c r="O258" t="s">
        <v>2860</v>
      </c>
      <c r="P258" t="s">
        <v>2022</v>
      </c>
      <c r="Q258" t="s">
        <v>1801</v>
      </c>
      <c r="R258" t="s">
        <v>1954</v>
      </c>
      <c r="S258" t="s">
        <v>1802</v>
      </c>
      <c r="T258" t="s">
        <v>2048</v>
      </c>
      <c r="U258" t="s">
        <v>2931</v>
      </c>
      <c r="V258" t="s">
        <v>2932</v>
      </c>
      <c r="W258" t="s">
        <v>2874</v>
      </c>
      <c r="X258" t="s">
        <v>1805</v>
      </c>
      <c r="Y258" t="s">
        <v>2145</v>
      </c>
      <c r="Z258" t="s">
        <v>1896</v>
      </c>
      <c r="AA258" t="s">
        <v>2971</v>
      </c>
      <c r="AB258">
        <v>1</v>
      </c>
    </row>
    <row r="259" spans="1:28" x14ac:dyDescent="0.25">
      <c r="A259" t="s">
        <v>9284</v>
      </c>
      <c r="B259" t="s">
        <v>9285</v>
      </c>
      <c r="C259" t="s">
        <v>156</v>
      </c>
      <c r="D259">
        <v>3</v>
      </c>
      <c r="E259">
        <v>24</v>
      </c>
      <c r="F259" t="s">
        <v>2028</v>
      </c>
      <c r="G259" t="s">
        <v>1848</v>
      </c>
      <c r="H259" t="s">
        <v>2091</v>
      </c>
      <c r="I259" t="s">
        <v>2096</v>
      </c>
      <c r="J259" t="s">
        <v>1797</v>
      </c>
      <c r="K259" t="s">
        <v>2866</v>
      </c>
      <c r="L259" t="s">
        <v>1798</v>
      </c>
      <c r="M259" t="s">
        <v>2858</v>
      </c>
      <c r="N259" t="s">
        <v>2859</v>
      </c>
      <c r="O259" t="s">
        <v>2860</v>
      </c>
      <c r="P259" t="s">
        <v>2022</v>
      </c>
      <c r="Q259" t="s">
        <v>1801</v>
      </c>
      <c r="R259" t="s">
        <v>1954</v>
      </c>
      <c r="S259" t="s">
        <v>1802</v>
      </c>
      <c r="T259" t="s">
        <v>2048</v>
      </c>
      <c r="U259" t="s">
        <v>2867</v>
      </c>
      <c r="V259" t="s">
        <v>2868</v>
      </c>
      <c r="W259" t="s">
        <v>2874</v>
      </c>
      <c r="X259" t="s">
        <v>1805</v>
      </c>
      <c r="Y259" t="s">
        <v>2146</v>
      </c>
      <c r="Z259" t="s">
        <v>1897</v>
      </c>
      <c r="AA259" t="s">
        <v>2972</v>
      </c>
      <c r="AB259">
        <v>1</v>
      </c>
    </row>
    <row r="260" spans="1:28" x14ac:dyDescent="0.25">
      <c r="A260" t="s">
        <v>9284</v>
      </c>
      <c r="B260" t="s">
        <v>9285</v>
      </c>
      <c r="C260" t="s">
        <v>156</v>
      </c>
      <c r="D260">
        <v>4</v>
      </c>
      <c r="E260">
        <v>7</v>
      </c>
      <c r="F260" t="s">
        <v>2020</v>
      </c>
      <c r="G260" t="s">
        <v>1846</v>
      </c>
      <c r="H260" t="s">
        <v>2091</v>
      </c>
      <c r="I260" t="s">
        <v>2096</v>
      </c>
      <c r="J260" t="s">
        <v>1795</v>
      </c>
      <c r="K260" t="s">
        <v>2056</v>
      </c>
      <c r="L260" t="s">
        <v>1798</v>
      </c>
      <c r="M260" t="s">
        <v>2858</v>
      </c>
      <c r="N260" t="s">
        <v>2859</v>
      </c>
      <c r="O260" t="s">
        <v>2860</v>
      </c>
      <c r="P260" t="s">
        <v>2022</v>
      </c>
      <c r="Q260" t="s">
        <v>1801</v>
      </c>
      <c r="R260" t="s">
        <v>1954</v>
      </c>
      <c r="S260" t="s">
        <v>1802</v>
      </c>
      <c r="T260" t="s">
        <v>2048</v>
      </c>
      <c r="U260" t="s">
        <v>2875</v>
      </c>
      <c r="V260" t="s">
        <v>2973</v>
      </c>
      <c r="W260" t="s">
        <v>2947</v>
      </c>
      <c r="X260" t="s">
        <v>1805</v>
      </c>
      <c r="Y260" t="s">
        <v>5997</v>
      </c>
      <c r="Z260" t="s">
        <v>5998</v>
      </c>
      <c r="AA260" t="s">
        <v>5999</v>
      </c>
      <c r="AB260">
        <v>1</v>
      </c>
    </row>
    <row r="261" spans="1:28" x14ac:dyDescent="0.25">
      <c r="A261" t="s">
        <v>9284</v>
      </c>
      <c r="B261" t="s">
        <v>9285</v>
      </c>
      <c r="C261" t="s">
        <v>156</v>
      </c>
      <c r="D261">
        <v>4</v>
      </c>
      <c r="E261">
        <v>7</v>
      </c>
      <c r="F261" t="s">
        <v>2065</v>
      </c>
      <c r="G261" t="s">
        <v>1846</v>
      </c>
      <c r="H261" t="s">
        <v>2091</v>
      </c>
      <c r="I261" t="s">
        <v>2096</v>
      </c>
      <c r="J261" t="s">
        <v>1788</v>
      </c>
      <c r="K261" t="s">
        <v>2056</v>
      </c>
      <c r="L261" t="s">
        <v>1798</v>
      </c>
      <c r="M261" t="s">
        <v>2858</v>
      </c>
      <c r="N261" t="s">
        <v>2859</v>
      </c>
      <c r="O261" t="s">
        <v>2860</v>
      </c>
      <c r="P261" t="s">
        <v>2022</v>
      </c>
      <c r="Q261" t="s">
        <v>1801</v>
      </c>
      <c r="R261" t="s">
        <v>1954</v>
      </c>
      <c r="S261" t="s">
        <v>1802</v>
      </c>
      <c r="T261" t="s">
        <v>2048</v>
      </c>
      <c r="U261" t="s">
        <v>2875</v>
      </c>
      <c r="V261" t="s">
        <v>2876</v>
      </c>
      <c r="W261" t="s">
        <v>2874</v>
      </c>
      <c r="X261" t="s">
        <v>1805</v>
      </c>
      <c r="Y261" t="s">
        <v>6000</v>
      </c>
      <c r="Z261" t="s">
        <v>6001</v>
      </c>
      <c r="AA261" t="s">
        <v>6002</v>
      </c>
      <c r="AB261">
        <v>1</v>
      </c>
    </row>
    <row r="262" spans="1:28" x14ac:dyDescent="0.25">
      <c r="A262" t="s">
        <v>9284</v>
      </c>
      <c r="B262" t="s">
        <v>9285</v>
      </c>
      <c r="C262" t="s">
        <v>156</v>
      </c>
      <c r="D262">
        <v>4</v>
      </c>
      <c r="E262">
        <v>7</v>
      </c>
      <c r="F262" t="s">
        <v>2054</v>
      </c>
      <c r="G262" t="s">
        <v>1846</v>
      </c>
      <c r="H262" t="s">
        <v>2091</v>
      </c>
      <c r="I262" t="s">
        <v>2096</v>
      </c>
      <c r="J262" t="s">
        <v>1795</v>
      </c>
      <c r="K262" t="s">
        <v>2056</v>
      </c>
      <c r="L262" t="s">
        <v>1798</v>
      </c>
      <c r="M262" t="s">
        <v>2858</v>
      </c>
      <c r="N262" t="s">
        <v>2859</v>
      </c>
      <c r="O262" t="s">
        <v>2860</v>
      </c>
      <c r="P262" t="s">
        <v>2022</v>
      </c>
      <c r="Q262" t="s">
        <v>1801</v>
      </c>
      <c r="R262" t="s">
        <v>1954</v>
      </c>
      <c r="S262" t="s">
        <v>1802</v>
      </c>
      <c r="T262" t="s">
        <v>2048</v>
      </c>
      <c r="U262" t="s">
        <v>2875</v>
      </c>
      <c r="V262" t="s">
        <v>2876</v>
      </c>
      <c r="W262" t="s">
        <v>2874</v>
      </c>
      <c r="X262" t="s">
        <v>1805</v>
      </c>
      <c r="Y262" t="s">
        <v>6003</v>
      </c>
      <c r="Z262" t="s">
        <v>6004</v>
      </c>
      <c r="AA262" t="s">
        <v>6005</v>
      </c>
      <c r="AB262">
        <v>1</v>
      </c>
    </row>
    <row r="263" spans="1:28" x14ac:dyDescent="0.25">
      <c r="A263" t="s">
        <v>9284</v>
      </c>
      <c r="B263" t="s">
        <v>9285</v>
      </c>
      <c r="C263" t="s">
        <v>156</v>
      </c>
      <c r="D263">
        <v>4</v>
      </c>
      <c r="E263">
        <v>7</v>
      </c>
      <c r="F263" t="s">
        <v>2026</v>
      </c>
      <c r="G263" t="s">
        <v>1846</v>
      </c>
      <c r="H263" t="s">
        <v>2091</v>
      </c>
      <c r="I263" t="s">
        <v>2096</v>
      </c>
      <c r="J263" t="s">
        <v>1795</v>
      </c>
      <c r="K263" t="s">
        <v>2056</v>
      </c>
      <c r="L263" t="s">
        <v>1798</v>
      </c>
      <c r="M263" t="s">
        <v>2858</v>
      </c>
      <c r="N263" t="s">
        <v>2859</v>
      </c>
      <c r="O263" t="s">
        <v>2860</v>
      </c>
      <c r="P263" t="s">
        <v>2022</v>
      </c>
      <c r="Q263" t="s">
        <v>1801</v>
      </c>
      <c r="R263" t="s">
        <v>1954</v>
      </c>
      <c r="S263" t="s">
        <v>1802</v>
      </c>
      <c r="T263" t="s">
        <v>2048</v>
      </c>
      <c r="U263" t="s">
        <v>2875</v>
      </c>
      <c r="V263" t="s">
        <v>2876</v>
      </c>
      <c r="W263" t="s">
        <v>2947</v>
      </c>
      <c r="X263" t="s">
        <v>1805</v>
      </c>
      <c r="Y263" t="s">
        <v>9102</v>
      </c>
      <c r="Z263" t="s">
        <v>9103</v>
      </c>
      <c r="AA263" t="s">
        <v>9104</v>
      </c>
      <c r="AB263">
        <v>1</v>
      </c>
    </row>
    <row r="264" spans="1:28" x14ac:dyDescent="0.25">
      <c r="A264" t="s">
        <v>9284</v>
      </c>
      <c r="B264" t="s">
        <v>9285</v>
      </c>
      <c r="C264" t="s">
        <v>156</v>
      </c>
      <c r="D264">
        <v>4</v>
      </c>
      <c r="E264">
        <v>7</v>
      </c>
      <c r="F264" t="s">
        <v>2057</v>
      </c>
      <c r="G264" t="s">
        <v>1846</v>
      </c>
      <c r="H264" t="s">
        <v>2091</v>
      </c>
      <c r="I264" t="s">
        <v>2096</v>
      </c>
      <c r="J264" t="s">
        <v>1795</v>
      </c>
      <c r="K264" t="s">
        <v>2056</v>
      </c>
      <c r="L264" t="s">
        <v>1798</v>
      </c>
      <c r="M264" t="s">
        <v>2858</v>
      </c>
      <c r="N264" t="s">
        <v>2859</v>
      </c>
      <c r="O264" t="s">
        <v>2860</v>
      </c>
      <c r="P264" t="s">
        <v>2022</v>
      </c>
      <c r="Q264" t="s">
        <v>1801</v>
      </c>
      <c r="R264" t="s">
        <v>1954</v>
      </c>
      <c r="S264" t="s">
        <v>1802</v>
      </c>
      <c r="T264" t="s">
        <v>2048</v>
      </c>
      <c r="U264" t="s">
        <v>2875</v>
      </c>
      <c r="V264" t="s">
        <v>2876</v>
      </c>
      <c r="W264" t="s">
        <v>2874</v>
      </c>
      <c r="X264" t="s">
        <v>1805</v>
      </c>
      <c r="Y264" t="s">
        <v>9105</v>
      </c>
      <c r="Z264" t="s">
        <v>9106</v>
      </c>
      <c r="AA264" t="s">
        <v>9107</v>
      </c>
      <c r="AB264">
        <v>1</v>
      </c>
    </row>
    <row r="265" spans="1:28" x14ac:dyDescent="0.25">
      <c r="A265" t="s">
        <v>9284</v>
      </c>
      <c r="B265" t="s">
        <v>9285</v>
      </c>
      <c r="C265" t="s">
        <v>156</v>
      </c>
      <c r="D265">
        <v>4</v>
      </c>
      <c r="E265">
        <v>8</v>
      </c>
      <c r="F265" t="s">
        <v>2019</v>
      </c>
      <c r="G265" t="s">
        <v>1846</v>
      </c>
      <c r="H265" t="s">
        <v>2091</v>
      </c>
      <c r="I265" t="s">
        <v>2096</v>
      </c>
      <c r="J265" t="s">
        <v>1788</v>
      </c>
      <c r="K265" t="s">
        <v>2056</v>
      </c>
      <c r="L265" t="s">
        <v>1798</v>
      </c>
      <c r="M265" t="s">
        <v>2858</v>
      </c>
      <c r="N265" t="s">
        <v>2859</v>
      </c>
      <c r="O265" t="s">
        <v>2860</v>
      </c>
      <c r="P265" t="s">
        <v>2022</v>
      </c>
      <c r="Q265" t="s">
        <v>1801</v>
      </c>
      <c r="R265" t="s">
        <v>1954</v>
      </c>
      <c r="S265" t="s">
        <v>1802</v>
      </c>
      <c r="T265" t="s">
        <v>2048</v>
      </c>
      <c r="U265" t="s">
        <v>2875</v>
      </c>
      <c r="V265" t="s">
        <v>2973</v>
      </c>
      <c r="W265" t="s">
        <v>2874</v>
      </c>
      <c r="X265" t="s">
        <v>1805</v>
      </c>
      <c r="Y265" t="s">
        <v>6006</v>
      </c>
      <c r="Z265" t="s">
        <v>6007</v>
      </c>
      <c r="AA265" t="s">
        <v>6008</v>
      </c>
      <c r="AB265">
        <v>1</v>
      </c>
    </row>
    <row r="266" spans="1:28" x14ac:dyDescent="0.25">
      <c r="A266" t="s">
        <v>9284</v>
      </c>
      <c r="B266" t="s">
        <v>9285</v>
      </c>
      <c r="C266" t="s">
        <v>156</v>
      </c>
      <c r="D266">
        <v>4</v>
      </c>
      <c r="E266">
        <v>8</v>
      </c>
      <c r="F266" t="s">
        <v>2031</v>
      </c>
      <c r="G266" t="s">
        <v>1846</v>
      </c>
      <c r="H266" t="s">
        <v>2091</v>
      </c>
      <c r="I266" t="s">
        <v>2096</v>
      </c>
      <c r="J266" t="s">
        <v>1788</v>
      </c>
      <c r="K266" t="s">
        <v>2056</v>
      </c>
      <c r="L266" t="s">
        <v>1798</v>
      </c>
      <c r="M266" t="s">
        <v>2858</v>
      </c>
      <c r="N266" t="s">
        <v>2859</v>
      </c>
      <c r="O266" t="s">
        <v>2860</v>
      </c>
      <c r="P266" t="s">
        <v>2022</v>
      </c>
      <c r="Q266" t="s">
        <v>1801</v>
      </c>
      <c r="R266" t="s">
        <v>1954</v>
      </c>
      <c r="S266" t="s">
        <v>1802</v>
      </c>
      <c r="T266" t="s">
        <v>2048</v>
      </c>
      <c r="U266" t="s">
        <v>2875</v>
      </c>
      <c r="V266" t="s">
        <v>2876</v>
      </c>
      <c r="W266" t="s">
        <v>2874</v>
      </c>
      <c r="X266" t="s">
        <v>1805</v>
      </c>
      <c r="Y266" t="s">
        <v>6009</v>
      </c>
      <c r="Z266" t="s">
        <v>6010</v>
      </c>
      <c r="AA266" t="s">
        <v>6011</v>
      </c>
      <c r="AB266">
        <v>1</v>
      </c>
    </row>
    <row r="267" spans="1:28" x14ac:dyDescent="0.25">
      <c r="A267" t="s">
        <v>9284</v>
      </c>
      <c r="B267" t="s">
        <v>9285</v>
      </c>
      <c r="C267" t="s">
        <v>156</v>
      </c>
      <c r="D267">
        <v>4</v>
      </c>
      <c r="E267">
        <v>8</v>
      </c>
      <c r="F267" t="s">
        <v>2021</v>
      </c>
      <c r="G267" t="s">
        <v>1846</v>
      </c>
      <c r="H267" t="s">
        <v>2091</v>
      </c>
      <c r="I267" t="s">
        <v>2096</v>
      </c>
      <c r="J267" t="s">
        <v>1788</v>
      </c>
      <c r="K267" t="s">
        <v>2056</v>
      </c>
      <c r="L267" t="s">
        <v>1798</v>
      </c>
      <c r="M267" t="s">
        <v>2858</v>
      </c>
      <c r="N267" t="s">
        <v>2859</v>
      </c>
      <c r="O267" t="s">
        <v>2860</v>
      </c>
      <c r="P267" t="s">
        <v>2022</v>
      </c>
      <c r="Q267" t="s">
        <v>1801</v>
      </c>
      <c r="R267" t="s">
        <v>1954</v>
      </c>
      <c r="S267" t="s">
        <v>1802</v>
      </c>
      <c r="T267" t="s">
        <v>2048</v>
      </c>
      <c r="U267" t="s">
        <v>2875</v>
      </c>
      <c r="V267" t="s">
        <v>2876</v>
      </c>
      <c r="W267" t="s">
        <v>2874</v>
      </c>
      <c r="X267" t="s">
        <v>1805</v>
      </c>
      <c r="Y267" t="s">
        <v>6012</v>
      </c>
      <c r="Z267" t="s">
        <v>6013</v>
      </c>
      <c r="AA267" t="s">
        <v>6014</v>
      </c>
      <c r="AB267">
        <v>1</v>
      </c>
    </row>
    <row r="268" spans="1:28" x14ac:dyDescent="0.25">
      <c r="A268" t="s">
        <v>9284</v>
      </c>
      <c r="B268" t="s">
        <v>9285</v>
      </c>
      <c r="C268" t="s">
        <v>156</v>
      </c>
      <c r="D268">
        <v>4</v>
      </c>
      <c r="E268">
        <v>8</v>
      </c>
      <c r="F268" t="s">
        <v>2032</v>
      </c>
      <c r="G268" t="s">
        <v>1846</v>
      </c>
      <c r="H268" t="s">
        <v>2091</v>
      </c>
      <c r="I268" t="s">
        <v>2096</v>
      </c>
      <c r="J268" t="s">
        <v>1795</v>
      </c>
      <c r="K268" t="s">
        <v>2056</v>
      </c>
      <c r="L268" t="s">
        <v>1798</v>
      </c>
      <c r="M268" t="s">
        <v>2858</v>
      </c>
      <c r="N268" t="s">
        <v>2859</v>
      </c>
      <c r="O268" t="s">
        <v>2860</v>
      </c>
      <c r="P268" t="s">
        <v>2022</v>
      </c>
      <c r="Q268" t="s">
        <v>1801</v>
      </c>
      <c r="R268" t="s">
        <v>1954</v>
      </c>
      <c r="S268" t="s">
        <v>1802</v>
      </c>
      <c r="T268" t="s">
        <v>2048</v>
      </c>
      <c r="U268" t="s">
        <v>2875</v>
      </c>
      <c r="V268" t="s">
        <v>2876</v>
      </c>
      <c r="W268" t="s">
        <v>2947</v>
      </c>
      <c r="X268" t="s">
        <v>1805</v>
      </c>
      <c r="Y268" t="s">
        <v>6015</v>
      </c>
      <c r="Z268" t="s">
        <v>6016</v>
      </c>
      <c r="AA268" t="s">
        <v>6017</v>
      </c>
      <c r="AB268">
        <v>1</v>
      </c>
    </row>
    <row r="269" spans="1:28" x14ac:dyDescent="0.25">
      <c r="A269" t="s">
        <v>9284</v>
      </c>
      <c r="B269" t="s">
        <v>9285</v>
      </c>
      <c r="C269" t="s">
        <v>156</v>
      </c>
      <c r="D269">
        <v>4</v>
      </c>
      <c r="E269">
        <v>8</v>
      </c>
      <c r="F269" t="s">
        <v>2065</v>
      </c>
      <c r="G269" t="s">
        <v>1846</v>
      </c>
      <c r="H269" t="s">
        <v>2091</v>
      </c>
      <c r="I269" t="s">
        <v>2096</v>
      </c>
      <c r="J269" t="s">
        <v>1795</v>
      </c>
      <c r="K269" t="s">
        <v>2056</v>
      </c>
      <c r="L269" t="s">
        <v>1798</v>
      </c>
      <c r="M269" t="s">
        <v>2858</v>
      </c>
      <c r="N269" t="s">
        <v>2859</v>
      </c>
      <c r="O269" t="s">
        <v>2860</v>
      </c>
      <c r="P269" t="s">
        <v>2022</v>
      </c>
      <c r="Q269" t="s">
        <v>1801</v>
      </c>
      <c r="R269" t="s">
        <v>1954</v>
      </c>
      <c r="S269" t="s">
        <v>1802</v>
      </c>
      <c r="T269" t="s">
        <v>2048</v>
      </c>
      <c r="U269" t="s">
        <v>2875</v>
      </c>
      <c r="V269" t="s">
        <v>2973</v>
      </c>
      <c r="W269" t="s">
        <v>2874</v>
      </c>
      <c r="X269" t="s">
        <v>1805</v>
      </c>
      <c r="Y269" t="s">
        <v>9108</v>
      </c>
      <c r="Z269" t="s">
        <v>9109</v>
      </c>
      <c r="AA269" t="s">
        <v>9110</v>
      </c>
      <c r="AB269">
        <v>1</v>
      </c>
    </row>
    <row r="270" spans="1:28" x14ac:dyDescent="0.25">
      <c r="A270" t="s">
        <v>9284</v>
      </c>
      <c r="B270" t="s">
        <v>9285</v>
      </c>
      <c r="C270" t="s">
        <v>156</v>
      </c>
      <c r="D270">
        <v>4</v>
      </c>
      <c r="E270">
        <v>49</v>
      </c>
      <c r="F270" t="s">
        <v>2041</v>
      </c>
      <c r="G270" t="s">
        <v>1846</v>
      </c>
      <c r="H270" t="s">
        <v>2091</v>
      </c>
      <c r="I270" t="s">
        <v>2096</v>
      </c>
      <c r="J270" t="s">
        <v>1797</v>
      </c>
      <c r="K270" t="s">
        <v>2056</v>
      </c>
      <c r="L270" t="s">
        <v>1798</v>
      </c>
      <c r="M270" t="s">
        <v>2858</v>
      </c>
      <c r="N270" t="s">
        <v>2859</v>
      </c>
      <c r="O270" t="s">
        <v>2860</v>
      </c>
      <c r="P270" t="s">
        <v>2022</v>
      </c>
      <c r="Q270" t="s">
        <v>1801</v>
      </c>
      <c r="R270" t="s">
        <v>1954</v>
      </c>
      <c r="S270" t="s">
        <v>1802</v>
      </c>
      <c r="T270" t="s">
        <v>2048</v>
      </c>
      <c r="U270" t="s">
        <v>2867</v>
      </c>
      <c r="V270" t="s">
        <v>2868</v>
      </c>
      <c r="W270" t="s">
        <v>2947</v>
      </c>
      <c r="X270" t="s">
        <v>1805</v>
      </c>
      <c r="Y270" t="s">
        <v>5195</v>
      </c>
      <c r="Z270" t="s">
        <v>5196</v>
      </c>
      <c r="AA270" t="s">
        <v>5197</v>
      </c>
      <c r="AB270">
        <v>1</v>
      </c>
    </row>
    <row r="271" spans="1:28" x14ac:dyDescent="0.25">
      <c r="A271" t="s">
        <v>9284</v>
      </c>
      <c r="B271" t="s">
        <v>9285</v>
      </c>
      <c r="C271" t="s">
        <v>156</v>
      </c>
      <c r="D271">
        <v>4</v>
      </c>
      <c r="E271">
        <v>67</v>
      </c>
      <c r="F271" t="s">
        <v>2029</v>
      </c>
      <c r="G271" t="s">
        <v>1846</v>
      </c>
      <c r="H271" t="s">
        <v>2091</v>
      </c>
      <c r="I271" t="s">
        <v>2096</v>
      </c>
      <c r="J271" t="s">
        <v>1788</v>
      </c>
      <c r="K271" t="s">
        <v>2087</v>
      </c>
      <c r="L271" t="s">
        <v>1798</v>
      </c>
      <c r="M271" t="s">
        <v>2858</v>
      </c>
      <c r="N271" t="s">
        <v>2859</v>
      </c>
      <c r="O271" t="s">
        <v>2860</v>
      </c>
      <c r="P271" t="s">
        <v>2022</v>
      </c>
      <c r="Q271" t="s">
        <v>1801</v>
      </c>
      <c r="R271" t="s">
        <v>1954</v>
      </c>
      <c r="S271" t="s">
        <v>1802</v>
      </c>
      <c r="T271" t="s">
        <v>2048</v>
      </c>
      <c r="U271" t="s">
        <v>2875</v>
      </c>
      <c r="V271" t="s">
        <v>2973</v>
      </c>
      <c r="W271" t="s">
        <v>2874</v>
      </c>
      <c r="X271" t="s">
        <v>1805</v>
      </c>
      <c r="Y271" t="s">
        <v>6018</v>
      </c>
      <c r="Z271" t="s">
        <v>6019</v>
      </c>
      <c r="AA271" t="s">
        <v>6020</v>
      </c>
      <c r="AB271">
        <v>1</v>
      </c>
    </row>
    <row r="272" spans="1:28" x14ac:dyDescent="0.25">
      <c r="A272" t="s">
        <v>9284</v>
      </c>
      <c r="B272" t="s">
        <v>9285</v>
      </c>
      <c r="C272" t="s">
        <v>156</v>
      </c>
      <c r="D272">
        <v>4</v>
      </c>
      <c r="E272">
        <v>69</v>
      </c>
      <c r="F272" t="s">
        <v>2049</v>
      </c>
      <c r="G272" t="s">
        <v>1846</v>
      </c>
      <c r="H272" t="s">
        <v>2091</v>
      </c>
      <c r="I272" t="s">
        <v>2096</v>
      </c>
      <c r="J272" t="s">
        <v>1795</v>
      </c>
      <c r="K272" t="s">
        <v>2383</v>
      </c>
      <c r="L272" t="s">
        <v>1798</v>
      </c>
      <c r="M272" t="s">
        <v>2858</v>
      </c>
      <c r="N272" t="s">
        <v>2859</v>
      </c>
      <c r="O272" t="s">
        <v>2860</v>
      </c>
      <c r="P272" t="s">
        <v>2022</v>
      </c>
      <c r="Q272" t="s">
        <v>1801</v>
      </c>
      <c r="R272" t="s">
        <v>1954</v>
      </c>
      <c r="S272" t="s">
        <v>1802</v>
      </c>
      <c r="T272" t="s">
        <v>2048</v>
      </c>
      <c r="U272" t="s">
        <v>2875</v>
      </c>
      <c r="V272" t="s">
        <v>2973</v>
      </c>
      <c r="W272" t="s">
        <v>2874</v>
      </c>
      <c r="X272" t="s">
        <v>1805</v>
      </c>
      <c r="Y272" t="s">
        <v>6021</v>
      </c>
      <c r="Z272" t="s">
        <v>6022</v>
      </c>
      <c r="AA272" t="s">
        <v>6023</v>
      </c>
      <c r="AB272">
        <v>1</v>
      </c>
    </row>
    <row r="273" spans="1:28" x14ac:dyDescent="0.25">
      <c r="A273" t="s">
        <v>9284</v>
      </c>
      <c r="B273" t="s">
        <v>9285</v>
      </c>
      <c r="C273" t="s">
        <v>156</v>
      </c>
      <c r="D273">
        <v>4</v>
      </c>
      <c r="E273">
        <v>69</v>
      </c>
      <c r="F273" t="s">
        <v>2062</v>
      </c>
      <c r="G273" t="s">
        <v>1846</v>
      </c>
      <c r="H273" t="s">
        <v>2091</v>
      </c>
      <c r="I273" t="s">
        <v>2096</v>
      </c>
      <c r="J273" t="s">
        <v>1788</v>
      </c>
      <c r="K273" t="s">
        <v>2383</v>
      </c>
      <c r="L273" t="s">
        <v>1798</v>
      </c>
      <c r="M273" t="s">
        <v>2858</v>
      </c>
      <c r="N273" t="s">
        <v>2859</v>
      </c>
      <c r="O273" t="s">
        <v>2860</v>
      </c>
      <c r="P273" t="s">
        <v>2022</v>
      </c>
      <c r="Q273" t="s">
        <v>1801</v>
      </c>
      <c r="R273" t="s">
        <v>1954</v>
      </c>
      <c r="S273" t="s">
        <v>1802</v>
      </c>
      <c r="T273" t="s">
        <v>2048</v>
      </c>
      <c r="U273" t="s">
        <v>2875</v>
      </c>
      <c r="V273" t="s">
        <v>2876</v>
      </c>
      <c r="W273" t="s">
        <v>2947</v>
      </c>
      <c r="X273" t="s">
        <v>1805</v>
      </c>
      <c r="Y273" t="s">
        <v>6024</v>
      </c>
      <c r="Z273" t="s">
        <v>6025</v>
      </c>
      <c r="AA273" t="s">
        <v>6026</v>
      </c>
      <c r="AB273">
        <v>1</v>
      </c>
    </row>
    <row r="274" spans="1:28" x14ac:dyDescent="0.25">
      <c r="A274" t="s">
        <v>9284</v>
      </c>
      <c r="B274" t="s">
        <v>9285</v>
      </c>
      <c r="C274" t="s">
        <v>156</v>
      </c>
      <c r="D274">
        <v>4</v>
      </c>
      <c r="E274">
        <v>69</v>
      </c>
      <c r="F274" t="s">
        <v>2051</v>
      </c>
      <c r="G274" t="s">
        <v>1846</v>
      </c>
      <c r="H274" t="s">
        <v>2091</v>
      </c>
      <c r="I274" t="s">
        <v>2096</v>
      </c>
      <c r="J274" t="s">
        <v>1795</v>
      </c>
      <c r="K274" t="s">
        <v>2383</v>
      </c>
      <c r="L274" t="s">
        <v>1798</v>
      </c>
      <c r="M274" t="s">
        <v>2858</v>
      </c>
      <c r="N274" t="s">
        <v>2859</v>
      </c>
      <c r="O274" t="s">
        <v>2860</v>
      </c>
      <c r="P274" t="s">
        <v>2022</v>
      </c>
      <c r="Q274" t="s">
        <v>1801</v>
      </c>
      <c r="R274" t="s">
        <v>1954</v>
      </c>
      <c r="S274" t="s">
        <v>1802</v>
      </c>
      <c r="T274" t="s">
        <v>2048</v>
      </c>
      <c r="U274" t="s">
        <v>2875</v>
      </c>
      <c r="V274" t="s">
        <v>2876</v>
      </c>
      <c r="W274" t="s">
        <v>2874</v>
      </c>
      <c r="X274" t="s">
        <v>1805</v>
      </c>
      <c r="Y274" t="s">
        <v>6027</v>
      </c>
      <c r="Z274" t="s">
        <v>6028</v>
      </c>
      <c r="AA274" t="s">
        <v>6029</v>
      </c>
      <c r="AB274">
        <v>1</v>
      </c>
    </row>
    <row r="275" spans="1:28" x14ac:dyDescent="0.25">
      <c r="A275" t="s">
        <v>9284</v>
      </c>
      <c r="B275" t="s">
        <v>9285</v>
      </c>
      <c r="C275" t="s">
        <v>156</v>
      </c>
      <c r="D275">
        <v>4</v>
      </c>
      <c r="E275">
        <v>69</v>
      </c>
      <c r="F275" t="s">
        <v>2074</v>
      </c>
      <c r="G275" t="s">
        <v>1846</v>
      </c>
      <c r="H275" t="s">
        <v>2091</v>
      </c>
      <c r="I275" t="s">
        <v>2096</v>
      </c>
      <c r="J275" t="s">
        <v>1795</v>
      </c>
      <c r="K275" t="s">
        <v>2383</v>
      </c>
      <c r="L275" t="s">
        <v>1798</v>
      </c>
      <c r="M275" t="s">
        <v>2858</v>
      </c>
      <c r="N275" t="s">
        <v>2859</v>
      </c>
      <c r="O275" t="s">
        <v>2860</v>
      </c>
      <c r="P275" t="s">
        <v>2022</v>
      </c>
      <c r="Q275" t="s">
        <v>1801</v>
      </c>
      <c r="R275" t="s">
        <v>1954</v>
      </c>
      <c r="S275" t="s">
        <v>1802</v>
      </c>
      <c r="T275" t="s">
        <v>2048</v>
      </c>
      <c r="U275" t="s">
        <v>2875</v>
      </c>
      <c r="V275" t="s">
        <v>2973</v>
      </c>
      <c r="W275" t="s">
        <v>2874</v>
      </c>
      <c r="X275" t="s">
        <v>1805</v>
      </c>
      <c r="Y275" t="s">
        <v>6030</v>
      </c>
      <c r="Z275" t="s">
        <v>6031</v>
      </c>
      <c r="AA275" t="s">
        <v>6032</v>
      </c>
      <c r="AB275">
        <v>1</v>
      </c>
    </row>
    <row r="276" spans="1:28" x14ac:dyDescent="0.25">
      <c r="A276" t="s">
        <v>9284</v>
      </c>
      <c r="B276" t="s">
        <v>9285</v>
      </c>
      <c r="C276" t="s">
        <v>156</v>
      </c>
      <c r="D276">
        <v>4</v>
      </c>
      <c r="E276">
        <v>69</v>
      </c>
      <c r="F276" t="s">
        <v>2037</v>
      </c>
      <c r="G276" t="s">
        <v>1846</v>
      </c>
      <c r="H276" t="s">
        <v>2091</v>
      </c>
      <c r="I276" t="s">
        <v>2096</v>
      </c>
      <c r="J276" t="s">
        <v>1788</v>
      </c>
      <c r="K276" t="s">
        <v>2383</v>
      </c>
      <c r="L276" t="s">
        <v>1798</v>
      </c>
      <c r="M276" t="s">
        <v>2858</v>
      </c>
      <c r="N276" t="s">
        <v>2859</v>
      </c>
      <c r="O276" t="s">
        <v>2860</v>
      </c>
      <c r="P276" t="s">
        <v>2022</v>
      </c>
      <c r="Q276" t="s">
        <v>1801</v>
      </c>
      <c r="R276" t="s">
        <v>1954</v>
      </c>
      <c r="S276" t="s">
        <v>1802</v>
      </c>
      <c r="T276" t="s">
        <v>2048</v>
      </c>
      <c r="U276" t="s">
        <v>2875</v>
      </c>
      <c r="V276" t="s">
        <v>2973</v>
      </c>
      <c r="W276" t="s">
        <v>2874</v>
      </c>
      <c r="X276" t="s">
        <v>1805</v>
      </c>
      <c r="Y276" t="s">
        <v>6033</v>
      </c>
      <c r="Z276" t="s">
        <v>6034</v>
      </c>
      <c r="AA276" t="s">
        <v>6035</v>
      </c>
      <c r="AB276">
        <v>1</v>
      </c>
    </row>
    <row r="277" spans="1:28" x14ac:dyDescent="0.25">
      <c r="A277" t="s">
        <v>9284</v>
      </c>
      <c r="B277" t="s">
        <v>9285</v>
      </c>
      <c r="C277" t="s">
        <v>156</v>
      </c>
      <c r="D277">
        <v>4</v>
      </c>
      <c r="E277">
        <v>69</v>
      </c>
      <c r="F277" t="s">
        <v>2046</v>
      </c>
      <c r="G277" t="s">
        <v>1846</v>
      </c>
      <c r="H277" t="s">
        <v>2091</v>
      </c>
      <c r="I277" t="s">
        <v>2096</v>
      </c>
      <c r="J277" t="s">
        <v>1795</v>
      </c>
      <c r="K277" t="s">
        <v>2383</v>
      </c>
      <c r="L277" t="s">
        <v>1798</v>
      </c>
      <c r="M277" t="s">
        <v>2858</v>
      </c>
      <c r="N277" t="s">
        <v>2859</v>
      </c>
      <c r="O277" t="s">
        <v>2860</v>
      </c>
      <c r="P277" t="s">
        <v>2022</v>
      </c>
      <c r="Q277" t="s">
        <v>1801</v>
      </c>
      <c r="R277" t="s">
        <v>1954</v>
      </c>
      <c r="S277" t="s">
        <v>1802</v>
      </c>
      <c r="T277" t="s">
        <v>2048</v>
      </c>
      <c r="U277" t="s">
        <v>2875</v>
      </c>
      <c r="V277" t="s">
        <v>2973</v>
      </c>
      <c r="W277" t="s">
        <v>2874</v>
      </c>
      <c r="X277" t="s">
        <v>1805</v>
      </c>
      <c r="Y277" t="s">
        <v>6036</v>
      </c>
      <c r="Z277" t="s">
        <v>6037</v>
      </c>
      <c r="AA277" t="s">
        <v>6038</v>
      </c>
      <c r="AB277">
        <v>1</v>
      </c>
    </row>
    <row r="278" spans="1:28" x14ac:dyDescent="0.25">
      <c r="A278" t="s">
        <v>9284</v>
      </c>
      <c r="B278" t="s">
        <v>9285</v>
      </c>
      <c r="C278" t="s">
        <v>156</v>
      </c>
      <c r="D278">
        <v>4</v>
      </c>
      <c r="E278">
        <v>69</v>
      </c>
      <c r="F278" t="s">
        <v>2038</v>
      </c>
      <c r="G278" t="s">
        <v>1846</v>
      </c>
      <c r="H278" t="s">
        <v>2091</v>
      </c>
      <c r="I278" t="s">
        <v>2096</v>
      </c>
      <c r="J278" t="s">
        <v>1795</v>
      </c>
      <c r="K278" t="s">
        <v>2056</v>
      </c>
      <c r="L278" t="s">
        <v>1798</v>
      </c>
      <c r="M278" t="s">
        <v>2858</v>
      </c>
      <c r="N278" t="s">
        <v>2859</v>
      </c>
      <c r="O278" t="s">
        <v>2860</v>
      </c>
      <c r="P278" t="s">
        <v>2022</v>
      </c>
      <c r="Q278" t="s">
        <v>1801</v>
      </c>
      <c r="R278" t="s">
        <v>1954</v>
      </c>
      <c r="S278" t="s">
        <v>1802</v>
      </c>
      <c r="T278" t="s">
        <v>2048</v>
      </c>
      <c r="U278" t="s">
        <v>2875</v>
      </c>
      <c r="V278" t="s">
        <v>2973</v>
      </c>
      <c r="W278" t="s">
        <v>2874</v>
      </c>
      <c r="X278" t="s">
        <v>1805</v>
      </c>
      <c r="Y278" t="s">
        <v>6039</v>
      </c>
      <c r="Z278" t="s">
        <v>6040</v>
      </c>
      <c r="AA278" t="s">
        <v>6041</v>
      </c>
      <c r="AB278">
        <v>1</v>
      </c>
    </row>
    <row r="279" spans="1:28" x14ac:dyDescent="0.25">
      <c r="A279" t="s">
        <v>9284</v>
      </c>
      <c r="B279" t="s">
        <v>9285</v>
      </c>
      <c r="C279" t="s">
        <v>156</v>
      </c>
      <c r="D279">
        <v>4</v>
      </c>
      <c r="E279">
        <v>69</v>
      </c>
      <c r="F279" t="s">
        <v>2040</v>
      </c>
      <c r="G279" t="s">
        <v>1846</v>
      </c>
      <c r="H279" t="s">
        <v>2091</v>
      </c>
      <c r="I279" t="s">
        <v>2096</v>
      </c>
      <c r="J279" t="s">
        <v>1795</v>
      </c>
      <c r="K279" t="s">
        <v>2056</v>
      </c>
      <c r="L279" t="s">
        <v>1798</v>
      </c>
      <c r="M279" t="s">
        <v>2858</v>
      </c>
      <c r="N279" t="s">
        <v>2859</v>
      </c>
      <c r="O279" t="s">
        <v>2860</v>
      </c>
      <c r="P279" t="s">
        <v>2022</v>
      </c>
      <c r="Q279" t="s">
        <v>1801</v>
      </c>
      <c r="R279" t="s">
        <v>1954</v>
      </c>
      <c r="S279" t="s">
        <v>1802</v>
      </c>
      <c r="T279" t="s">
        <v>2048</v>
      </c>
      <c r="U279" t="s">
        <v>2875</v>
      </c>
      <c r="V279" t="s">
        <v>2973</v>
      </c>
      <c r="W279" t="s">
        <v>2874</v>
      </c>
      <c r="X279" t="s">
        <v>1805</v>
      </c>
      <c r="Y279" t="s">
        <v>9111</v>
      </c>
      <c r="Z279" t="s">
        <v>9112</v>
      </c>
      <c r="AA279" t="s">
        <v>9113</v>
      </c>
      <c r="AB279">
        <v>1</v>
      </c>
    </row>
    <row r="280" spans="1:28" x14ac:dyDescent="0.25">
      <c r="A280" t="s">
        <v>9284</v>
      </c>
      <c r="B280" t="s">
        <v>9285</v>
      </c>
      <c r="C280" t="s">
        <v>156</v>
      </c>
      <c r="D280">
        <v>4</v>
      </c>
      <c r="E280">
        <v>79</v>
      </c>
      <c r="F280" t="s">
        <v>2019</v>
      </c>
      <c r="G280" t="s">
        <v>1846</v>
      </c>
      <c r="H280" t="s">
        <v>2091</v>
      </c>
      <c r="I280" t="s">
        <v>2096</v>
      </c>
      <c r="J280" t="s">
        <v>1795</v>
      </c>
      <c r="K280" t="s">
        <v>5936</v>
      </c>
      <c r="L280" t="s">
        <v>1798</v>
      </c>
      <c r="M280" t="s">
        <v>2858</v>
      </c>
      <c r="N280" t="s">
        <v>2859</v>
      </c>
      <c r="O280" t="s">
        <v>2860</v>
      </c>
      <c r="P280" t="s">
        <v>2022</v>
      </c>
      <c r="Q280" t="s">
        <v>1801</v>
      </c>
      <c r="R280" t="s">
        <v>1954</v>
      </c>
      <c r="S280" t="s">
        <v>1802</v>
      </c>
      <c r="T280" t="s">
        <v>2048</v>
      </c>
      <c r="U280" t="s">
        <v>2875</v>
      </c>
      <c r="V280" t="s">
        <v>2973</v>
      </c>
      <c r="W280" t="s">
        <v>2874</v>
      </c>
      <c r="X280" t="s">
        <v>1805</v>
      </c>
      <c r="Y280" t="s">
        <v>9114</v>
      </c>
      <c r="Z280" t="s">
        <v>9115</v>
      </c>
      <c r="AA280" t="s">
        <v>9116</v>
      </c>
      <c r="AB280">
        <v>1</v>
      </c>
    </row>
    <row r="281" spans="1:28" x14ac:dyDescent="0.25">
      <c r="A281" t="s">
        <v>9284</v>
      </c>
      <c r="B281" t="s">
        <v>9285</v>
      </c>
      <c r="C281" t="s">
        <v>156</v>
      </c>
      <c r="D281">
        <v>4</v>
      </c>
      <c r="E281">
        <v>79</v>
      </c>
      <c r="F281" t="s">
        <v>2077</v>
      </c>
      <c r="G281" t="s">
        <v>1846</v>
      </c>
      <c r="H281" t="s">
        <v>2091</v>
      </c>
      <c r="I281" t="s">
        <v>2096</v>
      </c>
      <c r="J281" t="s">
        <v>1795</v>
      </c>
      <c r="K281" t="s">
        <v>2866</v>
      </c>
      <c r="L281" t="s">
        <v>1798</v>
      </c>
      <c r="M281" t="s">
        <v>2858</v>
      </c>
      <c r="N281" t="s">
        <v>2859</v>
      </c>
      <c r="O281" t="s">
        <v>2860</v>
      </c>
      <c r="P281" t="s">
        <v>2022</v>
      </c>
      <c r="Q281" t="s">
        <v>1801</v>
      </c>
      <c r="R281" t="s">
        <v>1954</v>
      </c>
      <c r="S281" t="s">
        <v>1802</v>
      </c>
      <c r="T281" t="s">
        <v>2048</v>
      </c>
      <c r="U281" t="s">
        <v>2875</v>
      </c>
      <c r="V281" t="s">
        <v>2973</v>
      </c>
      <c r="W281" t="s">
        <v>2874</v>
      </c>
      <c r="X281" t="s">
        <v>1805</v>
      </c>
      <c r="Y281" t="s">
        <v>9117</v>
      </c>
      <c r="Z281" t="s">
        <v>9118</v>
      </c>
      <c r="AA281" t="s">
        <v>9119</v>
      </c>
      <c r="AB281">
        <v>1</v>
      </c>
    </row>
    <row r="282" spans="1:28" x14ac:dyDescent="0.25">
      <c r="A282" t="s">
        <v>9284</v>
      </c>
      <c r="B282" t="s">
        <v>9285</v>
      </c>
      <c r="C282" t="s">
        <v>156</v>
      </c>
      <c r="D282">
        <v>4</v>
      </c>
      <c r="E282">
        <v>79</v>
      </c>
      <c r="F282" t="s">
        <v>2025</v>
      </c>
      <c r="G282" t="s">
        <v>1846</v>
      </c>
      <c r="H282" t="s">
        <v>2091</v>
      </c>
      <c r="I282" t="s">
        <v>2096</v>
      </c>
      <c r="J282" t="s">
        <v>1795</v>
      </c>
      <c r="K282" t="s">
        <v>3013</v>
      </c>
      <c r="L282" t="s">
        <v>1798</v>
      </c>
      <c r="M282" t="s">
        <v>2858</v>
      </c>
      <c r="N282" t="s">
        <v>2859</v>
      </c>
      <c r="O282" t="s">
        <v>2860</v>
      </c>
      <c r="P282" t="s">
        <v>2022</v>
      </c>
      <c r="Q282" t="s">
        <v>1801</v>
      </c>
      <c r="R282" t="s">
        <v>1954</v>
      </c>
      <c r="S282" t="s">
        <v>1802</v>
      </c>
      <c r="T282" t="s">
        <v>2048</v>
      </c>
      <c r="U282" t="s">
        <v>2875</v>
      </c>
      <c r="V282" t="s">
        <v>2973</v>
      </c>
      <c r="W282" t="s">
        <v>2874</v>
      </c>
      <c r="X282" t="s">
        <v>1805</v>
      </c>
      <c r="Y282" t="s">
        <v>6042</v>
      </c>
      <c r="Z282" t="s">
        <v>6043</v>
      </c>
      <c r="AA282" t="s">
        <v>6044</v>
      </c>
      <c r="AB282">
        <v>1</v>
      </c>
    </row>
    <row r="283" spans="1:28" x14ac:dyDescent="0.25">
      <c r="A283" t="s">
        <v>9284</v>
      </c>
      <c r="B283" t="s">
        <v>9285</v>
      </c>
      <c r="C283" t="s">
        <v>156</v>
      </c>
      <c r="D283">
        <v>4</v>
      </c>
      <c r="E283">
        <v>79</v>
      </c>
      <c r="F283" t="s">
        <v>2020</v>
      </c>
      <c r="G283" t="s">
        <v>1846</v>
      </c>
      <c r="H283" t="s">
        <v>2091</v>
      </c>
      <c r="I283" t="s">
        <v>2096</v>
      </c>
      <c r="J283" t="s">
        <v>1788</v>
      </c>
      <c r="K283" t="s">
        <v>3970</v>
      </c>
      <c r="L283" t="s">
        <v>1798</v>
      </c>
      <c r="M283" t="s">
        <v>2858</v>
      </c>
      <c r="N283" t="s">
        <v>2859</v>
      </c>
      <c r="O283" t="s">
        <v>2860</v>
      </c>
      <c r="P283" t="s">
        <v>2022</v>
      </c>
      <c r="Q283" t="s">
        <v>1801</v>
      </c>
      <c r="R283" t="s">
        <v>1954</v>
      </c>
      <c r="S283" t="s">
        <v>1802</v>
      </c>
      <c r="T283" t="s">
        <v>2048</v>
      </c>
      <c r="U283" t="s">
        <v>2875</v>
      </c>
      <c r="V283" t="s">
        <v>2876</v>
      </c>
      <c r="W283" t="s">
        <v>2874</v>
      </c>
      <c r="X283" t="s">
        <v>1805</v>
      </c>
      <c r="Y283" t="s">
        <v>6045</v>
      </c>
      <c r="Z283" t="s">
        <v>6046</v>
      </c>
      <c r="AA283" t="s">
        <v>6047</v>
      </c>
      <c r="AB283">
        <v>1</v>
      </c>
    </row>
    <row r="284" spans="1:28" x14ac:dyDescent="0.25">
      <c r="A284" t="s">
        <v>9284</v>
      </c>
      <c r="B284" t="s">
        <v>9285</v>
      </c>
      <c r="C284" t="s">
        <v>156</v>
      </c>
      <c r="D284">
        <v>4</v>
      </c>
      <c r="E284">
        <v>79</v>
      </c>
      <c r="F284" t="s">
        <v>2032</v>
      </c>
      <c r="G284" t="s">
        <v>1846</v>
      </c>
      <c r="H284" t="s">
        <v>2091</v>
      </c>
      <c r="I284" t="s">
        <v>2096</v>
      </c>
      <c r="J284" t="s">
        <v>1788</v>
      </c>
      <c r="K284" t="s">
        <v>2866</v>
      </c>
      <c r="L284" t="s">
        <v>1798</v>
      </c>
      <c r="M284" t="s">
        <v>2858</v>
      </c>
      <c r="N284" t="s">
        <v>2859</v>
      </c>
      <c r="O284" t="s">
        <v>2860</v>
      </c>
      <c r="P284" t="s">
        <v>2022</v>
      </c>
      <c r="Q284" t="s">
        <v>1801</v>
      </c>
      <c r="R284" t="s">
        <v>1954</v>
      </c>
      <c r="S284" t="s">
        <v>1802</v>
      </c>
      <c r="T284" t="s">
        <v>2048</v>
      </c>
      <c r="U284" t="s">
        <v>2875</v>
      </c>
      <c r="V284" t="s">
        <v>2876</v>
      </c>
      <c r="W284" t="s">
        <v>2874</v>
      </c>
      <c r="X284" t="s">
        <v>1805</v>
      </c>
      <c r="Y284" t="s">
        <v>6048</v>
      </c>
      <c r="Z284" t="s">
        <v>6049</v>
      </c>
      <c r="AA284" t="s">
        <v>6050</v>
      </c>
      <c r="AB284">
        <v>1</v>
      </c>
    </row>
    <row r="285" spans="1:28" x14ac:dyDescent="0.25">
      <c r="A285" t="s">
        <v>9284</v>
      </c>
      <c r="B285" t="s">
        <v>9285</v>
      </c>
      <c r="C285" t="s">
        <v>156</v>
      </c>
      <c r="D285">
        <v>4</v>
      </c>
      <c r="E285">
        <v>79</v>
      </c>
      <c r="F285" t="s">
        <v>2041</v>
      </c>
      <c r="G285" t="s">
        <v>1846</v>
      </c>
      <c r="H285" t="s">
        <v>2091</v>
      </c>
      <c r="I285" t="s">
        <v>2096</v>
      </c>
      <c r="J285" t="s">
        <v>1795</v>
      </c>
      <c r="K285" t="s">
        <v>2043</v>
      </c>
      <c r="L285" t="s">
        <v>1798</v>
      </c>
      <c r="M285" t="s">
        <v>2858</v>
      </c>
      <c r="N285" t="s">
        <v>2859</v>
      </c>
      <c r="O285" t="s">
        <v>2860</v>
      </c>
      <c r="P285" t="s">
        <v>2022</v>
      </c>
      <c r="Q285" t="s">
        <v>1801</v>
      </c>
      <c r="R285" t="s">
        <v>1954</v>
      </c>
      <c r="S285" t="s">
        <v>1802</v>
      </c>
      <c r="T285" t="s">
        <v>2048</v>
      </c>
      <c r="U285" t="s">
        <v>2875</v>
      </c>
      <c r="V285" t="s">
        <v>2973</v>
      </c>
      <c r="W285" t="s">
        <v>2874</v>
      </c>
      <c r="X285" t="s">
        <v>1805</v>
      </c>
      <c r="Y285" t="s">
        <v>9120</v>
      </c>
      <c r="Z285" t="s">
        <v>9121</v>
      </c>
      <c r="AA285" t="s">
        <v>9122</v>
      </c>
      <c r="AB285">
        <v>1</v>
      </c>
    </row>
    <row r="286" spans="1:28" x14ac:dyDescent="0.25">
      <c r="A286" t="s">
        <v>9284</v>
      </c>
      <c r="B286" t="s">
        <v>9285</v>
      </c>
      <c r="C286" t="s">
        <v>156</v>
      </c>
      <c r="D286">
        <v>4</v>
      </c>
      <c r="E286">
        <v>79</v>
      </c>
      <c r="F286" t="s">
        <v>2030</v>
      </c>
      <c r="G286" t="s">
        <v>1846</v>
      </c>
      <c r="H286" t="s">
        <v>2091</v>
      </c>
      <c r="I286" t="s">
        <v>2096</v>
      </c>
      <c r="J286" t="s">
        <v>1795</v>
      </c>
      <c r="K286" t="s">
        <v>2937</v>
      </c>
      <c r="L286" t="s">
        <v>1798</v>
      </c>
      <c r="M286" t="s">
        <v>2858</v>
      </c>
      <c r="N286" t="s">
        <v>2859</v>
      </c>
      <c r="O286" t="s">
        <v>2860</v>
      </c>
      <c r="P286" t="s">
        <v>2022</v>
      </c>
      <c r="Q286" t="s">
        <v>1801</v>
      </c>
      <c r="R286" t="s">
        <v>1954</v>
      </c>
      <c r="S286" t="s">
        <v>1802</v>
      </c>
      <c r="T286" t="s">
        <v>2048</v>
      </c>
      <c r="U286" t="s">
        <v>2875</v>
      </c>
      <c r="V286" t="s">
        <v>2876</v>
      </c>
      <c r="W286" t="s">
        <v>2947</v>
      </c>
      <c r="X286" t="s">
        <v>1805</v>
      </c>
      <c r="Y286" t="s">
        <v>6051</v>
      </c>
      <c r="Z286" t="s">
        <v>6052</v>
      </c>
      <c r="AA286" t="s">
        <v>6053</v>
      </c>
      <c r="AB286">
        <v>1</v>
      </c>
    </row>
    <row r="287" spans="1:28" x14ac:dyDescent="0.25">
      <c r="A287" t="s">
        <v>9284</v>
      </c>
      <c r="B287" t="s">
        <v>9285</v>
      </c>
      <c r="C287" t="s">
        <v>156</v>
      </c>
      <c r="D287">
        <v>4</v>
      </c>
      <c r="E287">
        <v>79</v>
      </c>
      <c r="F287" t="s">
        <v>2028</v>
      </c>
      <c r="G287" t="s">
        <v>1846</v>
      </c>
      <c r="H287" t="s">
        <v>2091</v>
      </c>
      <c r="I287" t="s">
        <v>2096</v>
      </c>
      <c r="J287" t="s">
        <v>1795</v>
      </c>
      <c r="K287" t="s">
        <v>2937</v>
      </c>
      <c r="L287" t="s">
        <v>1798</v>
      </c>
      <c r="M287" t="s">
        <v>2858</v>
      </c>
      <c r="N287" t="s">
        <v>2859</v>
      </c>
      <c r="O287" t="s">
        <v>2860</v>
      </c>
      <c r="P287" t="s">
        <v>2022</v>
      </c>
      <c r="Q287" t="s">
        <v>1801</v>
      </c>
      <c r="R287" t="s">
        <v>1954</v>
      </c>
      <c r="S287" t="s">
        <v>1802</v>
      </c>
      <c r="T287" t="s">
        <v>2048</v>
      </c>
      <c r="U287" t="s">
        <v>2875</v>
      </c>
      <c r="V287" t="s">
        <v>2973</v>
      </c>
      <c r="W287" t="s">
        <v>2874</v>
      </c>
      <c r="X287" t="s">
        <v>1805</v>
      </c>
      <c r="Y287" t="s">
        <v>9123</v>
      </c>
      <c r="Z287" t="s">
        <v>9124</v>
      </c>
      <c r="AA287" t="s">
        <v>9125</v>
      </c>
      <c r="AB287">
        <v>1</v>
      </c>
    </row>
    <row r="288" spans="1:28" x14ac:dyDescent="0.25">
      <c r="A288" t="s">
        <v>9284</v>
      </c>
      <c r="B288" t="s">
        <v>9285</v>
      </c>
      <c r="C288" t="s">
        <v>156</v>
      </c>
      <c r="D288">
        <v>4</v>
      </c>
      <c r="E288">
        <v>79</v>
      </c>
      <c r="F288" t="s">
        <v>2048</v>
      </c>
      <c r="G288" t="s">
        <v>1846</v>
      </c>
      <c r="H288" t="s">
        <v>2091</v>
      </c>
      <c r="I288" t="s">
        <v>2096</v>
      </c>
      <c r="J288" t="s">
        <v>1795</v>
      </c>
      <c r="K288" t="s">
        <v>3986</v>
      </c>
      <c r="L288" t="s">
        <v>1800</v>
      </c>
      <c r="M288" t="s">
        <v>2858</v>
      </c>
      <c r="N288" t="s">
        <v>2859</v>
      </c>
      <c r="O288" t="s">
        <v>2860</v>
      </c>
      <c r="P288" t="s">
        <v>2022</v>
      </c>
      <c r="Q288" t="s">
        <v>1801</v>
      </c>
      <c r="R288" t="s">
        <v>1954</v>
      </c>
      <c r="S288" t="s">
        <v>1802</v>
      </c>
      <c r="T288" t="s">
        <v>2048</v>
      </c>
      <c r="U288" t="s">
        <v>2875</v>
      </c>
      <c r="V288" t="s">
        <v>2973</v>
      </c>
      <c r="W288" t="s">
        <v>2874</v>
      </c>
      <c r="X288" t="s">
        <v>1805</v>
      </c>
      <c r="Y288" t="s">
        <v>6054</v>
      </c>
      <c r="Z288" t="s">
        <v>6055</v>
      </c>
      <c r="AA288" t="s">
        <v>6056</v>
      </c>
      <c r="AB288">
        <v>1</v>
      </c>
    </row>
    <row r="289" spans="1:28" x14ac:dyDescent="0.25">
      <c r="A289" t="s">
        <v>9284</v>
      </c>
      <c r="B289" t="s">
        <v>9285</v>
      </c>
      <c r="C289" t="s">
        <v>156</v>
      </c>
      <c r="D289">
        <v>4</v>
      </c>
      <c r="E289">
        <v>79</v>
      </c>
      <c r="F289" t="s">
        <v>2062</v>
      </c>
      <c r="G289" t="s">
        <v>1846</v>
      </c>
      <c r="H289" t="s">
        <v>2091</v>
      </c>
      <c r="I289" t="s">
        <v>2096</v>
      </c>
      <c r="J289" t="s">
        <v>1795</v>
      </c>
      <c r="K289" t="s">
        <v>2383</v>
      </c>
      <c r="L289" t="s">
        <v>1798</v>
      </c>
      <c r="M289" t="s">
        <v>2858</v>
      </c>
      <c r="N289" t="s">
        <v>2859</v>
      </c>
      <c r="O289" t="s">
        <v>2860</v>
      </c>
      <c r="P289" t="s">
        <v>2022</v>
      </c>
      <c r="Q289" t="s">
        <v>1801</v>
      </c>
      <c r="R289" t="s">
        <v>1954</v>
      </c>
      <c r="S289" t="s">
        <v>1802</v>
      </c>
      <c r="T289" t="s">
        <v>2048</v>
      </c>
      <c r="U289" t="s">
        <v>2875</v>
      </c>
      <c r="V289" t="s">
        <v>2973</v>
      </c>
      <c r="W289" t="s">
        <v>2874</v>
      </c>
      <c r="X289" t="s">
        <v>1805</v>
      </c>
      <c r="Y289" t="s">
        <v>9126</v>
      </c>
      <c r="Z289" t="s">
        <v>9127</v>
      </c>
      <c r="AA289" t="s">
        <v>9128</v>
      </c>
      <c r="AB289">
        <v>1</v>
      </c>
    </row>
    <row r="290" spans="1:28" x14ac:dyDescent="0.25">
      <c r="A290" t="s">
        <v>9284</v>
      </c>
      <c r="B290" t="s">
        <v>9285</v>
      </c>
      <c r="C290" t="s">
        <v>156</v>
      </c>
      <c r="D290">
        <v>4</v>
      </c>
      <c r="E290">
        <v>79</v>
      </c>
      <c r="F290" t="s">
        <v>2055</v>
      </c>
      <c r="G290" t="s">
        <v>1846</v>
      </c>
      <c r="H290" t="s">
        <v>2091</v>
      </c>
      <c r="I290" t="s">
        <v>2096</v>
      </c>
      <c r="J290" t="s">
        <v>1795</v>
      </c>
      <c r="K290" t="s">
        <v>5936</v>
      </c>
      <c r="L290" t="s">
        <v>1798</v>
      </c>
      <c r="M290" t="s">
        <v>2858</v>
      </c>
      <c r="N290" t="s">
        <v>2859</v>
      </c>
      <c r="O290" t="s">
        <v>2860</v>
      </c>
      <c r="P290" t="s">
        <v>2022</v>
      </c>
      <c r="Q290" t="s">
        <v>1801</v>
      </c>
      <c r="R290" t="s">
        <v>1954</v>
      </c>
      <c r="S290" t="s">
        <v>1802</v>
      </c>
      <c r="T290" t="s">
        <v>2048</v>
      </c>
      <c r="U290" t="s">
        <v>2875</v>
      </c>
      <c r="V290" t="s">
        <v>2973</v>
      </c>
      <c r="W290" t="s">
        <v>2874</v>
      </c>
      <c r="X290" t="s">
        <v>1805</v>
      </c>
      <c r="Y290" t="s">
        <v>9129</v>
      </c>
      <c r="Z290" t="s">
        <v>9130</v>
      </c>
      <c r="AA290" t="s">
        <v>9131</v>
      </c>
      <c r="AB290">
        <v>1</v>
      </c>
    </row>
    <row r="291" spans="1:28" x14ac:dyDescent="0.25">
      <c r="A291" t="s">
        <v>9284</v>
      </c>
      <c r="B291" t="s">
        <v>9285</v>
      </c>
      <c r="C291" t="s">
        <v>156</v>
      </c>
      <c r="D291">
        <v>4</v>
      </c>
      <c r="E291">
        <v>79</v>
      </c>
      <c r="F291" t="s">
        <v>2068</v>
      </c>
      <c r="G291" t="s">
        <v>1846</v>
      </c>
      <c r="H291" t="s">
        <v>2091</v>
      </c>
      <c r="I291" t="s">
        <v>2096</v>
      </c>
      <c r="J291" t="s">
        <v>1795</v>
      </c>
      <c r="K291" t="s">
        <v>2866</v>
      </c>
      <c r="L291" t="s">
        <v>1798</v>
      </c>
      <c r="M291" t="s">
        <v>2858</v>
      </c>
      <c r="N291" t="s">
        <v>2859</v>
      </c>
      <c r="O291" t="s">
        <v>2860</v>
      </c>
      <c r="P291" t="s">
        <v>2022</v>
      </c>
      <c r="Q291" t="s">
        <v>1801</v>
      </c>
      <c r="R291" t="s">
        <v>1954</v>
      </c>
      <c r="S291" t="s">
        <v>1802</v>
      </c>
      <c r="T291" t="s">
        <v>2048</v>
      </c>
      <c r="U291" t="s">
        <v>2875</v>
      </c>
      <c r="V291" t="s">
        <v>2876</v>
      </c>
      <c r="W291" t="s">
        <v>2874</v>
      </c>
      <c r="X291" t="s">
        <v>1805</v>
      </c>
      <c r="Y291" t="s">
        <v>6057</v>
      </c>
      <c r="Z291" t="s">
        <v>6058</v>
      </c>
      <c r="AA291" t="s">
        <v>6059</v>
      </c>
      <c r="AB291">
        <v>1</v>
      </c>
    </row>
    <row r="292" spans="1:28" x14ac:dyDescent="0.25">
      <c r="A292" t="s">
        <v>9284</v>
      </c>
      <c r="B292" t="s">
        <v>9285</v>
      </c>
      <c r="C292" t="s">
        <v>156</v>
      </c>
      <c r="D292">
        <v>4</v>
      </c>
      <c r="E292">
        <v>79</v>
      </c>
      <c r="F292" t="s">
        <v>2074</v>
      </c>
      <c r="G292" t="s">
        <v>1846</v>
      </c>
      <c r="H292" t="s">
        <v>2091</v>
      </c>
      <c r="I292" t="s">
        <v>2096</v>
      </c>
      <c r="J292" t="s">
        <v>1795</v>
      </c>
      <c r="K292" t="s">
        <v>2383</v>
      </c>
      <c r="L292" t="s">
        <v>1798</v>
      </c>
      <c r="M292" t="s">
        <v>2858</v>
      </c>
      <c r="N292" t="s">
        <v>2859</v>
      </c>
      <c r="O292" t="s">
        <v>2860</v>
      </c>
      <c r="P292" t="s">
        <v>2022</v>
      </c>
      <c r="Q292" t="s">
        <v>1801</v>
      </c>
      <c r="R292" t="s">
        <v>1954</v>
      </c>
      <c r="S292" t="s">
        <v>1802</v>
      </c>
      <c r="T292" t="s">
        <v>2048</v>
      </c>
      <c r="U292" t="s">
        <v>2875</v>
      </c>
      <c r="V292" t="s">
        <v>2973</v>
      </c>
      <c r="W292" t="s">
        <v>2874</v>
      </c>
      <c r="X292" t="s">
        <v>1805</v>
      </c>
      <c r="Y292" t="s">
        <v>6060</v>
      </c>
      <c r="Z292" t="s">
        <v>6061</v>
      </c>
      <c r="AA292" t="s">
        <v>6062</v>
      </c>
      <c r="AB292">
        <v>1</v>
      </c>
    </row>
    <row r="293" spans="1:28" x14ac:dyDescent="0.25">
      <c r="A293" t="s">
        <v>9284</v>
      </c>
      <c r="B293" t="s">
        <v>9285</v>
      </c>
      <c r="C293" t="s">
        <v>156</v>
      </c>
      <c r="D293">
        <v>4</v>
      </c>
      <c r="E293">
        <v>79</v>
      </c>
      <c r="F293" t="s">
        <v>2046</v>
      </c>
      <c r="G293" t="s">
        <v>1846</v>
      </c>
      <c r="H293" t="s">
        <v>2091</v>
      </c>
      <c r="I293" t="s">
        <v>2096</v>
      </c>
      <c r="J293" t="s">
        <v>1795</v>
      </c>
      <c r="K293" t="s">
        <v>2383</v>
      </c>
      <c r="L293" t="s">
        <v>1798</v>
      </c>
      <c r="M293" t="s">
        <v>2858</v>
      </c>
      <c r="N293" t="s">
        <v>2859</v>
      </c>
      <c r="O293" t="s">
        <v>2860</v>
      </c>
      <c r="P293" t="s">
        <v>2022</v>
      </c>
      <c r="Q293" t="s">
        <v>1801</v>
      </c>
      <c r="R293" t="s">
        <v>1954</v>
      </c>
      <c r="S293" t="s">
        <v>1802</v>
      </c>
      <c r="T293" t="s">
        <v>2048</v>
      </c>
      <c r="U293" t="s">
        <v>2875</v>
      </c>
      <c r="V293" t="s">
        <v>2973</v>
      </c>
      <c r="W293" t="s">
        <v>2947</v>
      </c>
      <c r="X293" t="s">
        <v>1805</v>
      </c>
      <c r="Y293" t="s">
        <v>6063</v>
      </c>
      <c r="Z293" t="s">
        <v>6064</v>
      </c>
      <c r="AA293" t="s">
        <v>6065</v>
      </c>
      <c r="AB293">
        <v>1</v>
      </c>
    </row>
    <row r="294" spans="1:28" x14ac:dyDescent="0.25">
      <c r="A294" t="s">
        <v>9284</v>
      </c>
      <c r="B294" t="s">
        <v>9285</v>
      </c>
      <c r="C294" t="s">
        <v>156</v>
      </c>
      <c r="D294">
        <v>4</v>
      </c>
      <c r="E294">
        <v>79</v>
      </c>
      <c r="F294" t="s">
        <v>2082</v>
      </c>
      <c r="G294" t="s">
        <v>1846</v>
      </c>
      <c r="H294" t="s">
        <v>2091</v>
      </c>
      <c r="I294" t="s">
        <v>2096</v>
      </c>
      <c r="J294" t="s">
        <v>1795</v>
      </c>
      <c r="K294" t="s">
        <v>2383</v>
      </c>
      <c r="L294" t="s">
        <v>1798</v>
      </c>
      <c r="M294" t="s">
        <v>2858</v>
      </c>
      <c r="N294" t="s">
        <v>2859</v>
      </c>
      <c r="O294" t="s">
        <v>2860</v>
      </c>
      <c r="P294" t="s">
        <v>2022</v>
      </c>
      <c r="Q294" t="s">
        <v>1801</v>
      </c>
      <c r="R294" t="s">
        <v>1954</v>
      </c>
      <c r="S294" t="s">
        <v>1802</v>
      </c>
      <c r="T294" t="s">
        <v>2048</v>
      </c>
      <c r="U294" t="s">
        <v>2875</v>
      </c>
      <c r="V294" t="s">
        <v>2973</v>
      </c>
      <c r="W294" t="s">
        <v>2947</v>
      </c>
      <c r="X294" t="s">
        <v>1805</v>
      </c>
      <c r="Y294" t="s">
        <v>6066</v>
      </c>
      <c r="Z294" t="s">
        <v>6067</v>
      </c>
      <c r="AA294" t="s">
        <v>6068</v>
      </c>
      <c r="AB294">
        <v>1</v>
      </c>
    </row>
    <row r="295" spans="1:28" x14ac:dyDescent="0.25">
      <c r="A295" t="s">
        <v>9284</v>
      </c>
      <c r="B295" t="s">
        <v>9285</v>
      </c>
      <c r="C295" t="s">
        <v>156</v>
      </c>
      <c r="D295">
        <v>4</v>
      </c>
      <c r="E295">
        <v>79</v>
      </c>
      <c r="F295" t="s">
        <v>2061</v>
      </c>
      <c r="G295" t="s">
        <v>1846</v>
      </c>
      <c r="H295" t="s">
        <v>2091</v>
      </c>
      <c r="I295" t="s">
        <v>2096</v>
      </c>
      <c r="J295" t="s">
        <v>1788</v>
      </c>
      <c r="K295" t="s">
        <v>2383</v>
      </c>
      <c r="L295" t="s">
        <v>1798</v>
      </c>
      <c r="M295" t="s">
        <v>2858</v>
      </c>
      <c r="N295" t="s">
        <v>2859</v>
      </c>
      <c r="O295" t="s">
        <v>2860</v>
      </c>
      <c r="P295" t="s">
        <v>2022</v>
      </c>
      <c r="Q295" t="s">
        <v>1801</v>
      </c>
      <c r="R295" t="s">
        <v>1954</v>
      </c>
      <c r="S295" t="s">
        <v>1802</v>
      </c>
      <c r="T295" t="s">
        <v>2048</v>
      </c>
      <c r="U295" t="s">
        <v>2875</v>
      </c>
      <c r="V295" t="s">
        <v>2973</v>
      </c>
      <c r="W295" t="s">
        <v>2874</v>
      </c>
      <c r="X295" t="s">
        <v>1805</v>
      </c>
      <c r="Y295" t="s">
        <v>6069</v>
      </c>
      <c r="Z295" t="s">
        <v>6070</v>
      </c>
      <c r="AA295" t="s">
        <v>6071</v>
      </c>
      <c r="AB295">
        <v>1</v>
      </c>
    </row>
    <row r="296" spans="1:28" x14ac:dyDescent="0.25">
      <c r="A296" t="s">
        <v>9284</v>
      </c>
      <c r="B296" t="s">
        <v>9285</v>
      </c>
      <c r="C296" t="s">
        <v>156</v>
      </c>
      <c r="D296">
        <v>4</v>
      </c>
      <c r="E296">
        <v>79</v>
      </c>
      <c r="F296" t="s">
        <v>2081</v>
      </c>
      <c r="G296" t="s">
        <v>1846</v>
      </c>
      <c r="H296" t="s">
        <v>2091</v>
      </c>
      <c r="I296" t="s">
        <v>2096</v>
      </c>
      <c r="J296" t="s">
        <v>1795</v>
      </c>
      <c r="K296" t="s">
        <v>2383</v>
      </c>
      <c r="L296" t="s">
        <v>1798</v>
      </c>
      <c r="M296" t="s">
        <v>2858</v>
      </c>
      <c r="N296" t="s">
        <v>2859</v>
      </c>
      <c r="O296" t="s">
        <v>2860</v>
      </c>
      <c r="P296" t="s">
        <v>2022</v>
      </c>
      <c r="Q296" t="s">
        <v>1801</v>
      </c>
      <c r="R296" t="s">
        <v>1954</v>
      </c>
      <c r="S296" t="s">
        <v>1802</v>
      </c>
      <c r="T296" t="s">
        <v>2048</v>
      </c>
      <c r="U296" t="s">
        <v>2875</v>
      </c>
      <c r="V296" t="s">
        <v>2973</v>
      </c>
      <c r="W296" t="s">
        <v>2874</v>
      </c>
      <c r="X296" t="s">
        <v>1805</v>
      </c>
      <c r="Y296" t="s">
        <v>6072</v>
      </c>
      <c r="Z296" t="s">
        <v>6073</v>
      </c>
      <c r="AA296" t="s">
        <v>6074</v>
      </c>
      <c r="AB296">
        <v>1</v>
      </c>
    </row>
    <row r="297" spans="1:28" x14ac:dyDescent="0.25">
      <c r="A297" t="s">
        <v>9284</v>
      </c>
      <c r="B297" t="s">
        <v>9285</v>
      </c>
      <c r="C297" t="s">
        <v>156</v>
      </c>
      <c r="D297">
        <v>4</v>
      </c>
      <c r="E297">
        <v>79</v>
      </c>
      <c r="F297" t="s">
        <v>2034</v>
      </c>
      <c r="G297" t="s">
        <v>1846</v>
      </c>
      <c r="H297" t="s">
        <v>2091</v>
      </c>
      <c r="I297" t="s">
        <v>2096</v>
      </c>
      <c r="J297" t="s">
        <v>1795</v>
      </c>
      <c r="K297" t="s">
        <v>2383</v>
      </c>
      <c r="L297" t="s">
        <v>1798</v>
      </c>
      <c r="M297" t="s">
        <v>2858</v>
      </c>
      <c r="N297" t="s">
        <v>2859</v>
      </c>
      <c r="O297" t="s">
        <v>2860</v>
      </c>
      <c r="P297" t="s">
        <v>2022</v>
      </c>
      <c r="Q297" t="s">
        <v>1801</v>
      </c>
      <c r="R297" t="s">
        <v>1954</v>
      </c>
      <c r="S297" t="s">
        <v>1802</v>
      </c>
      <c r="T297" t="s">
        <v>2048</v>
      </c>
      <c r="U297" t="s">
        <v>2875</v>
      </c>
      <c r="V297" t="s">
        <v>2973</v>
      </c>
      <c r="W297" t="s">
        <v>2947</v>
      </c>
      <c r="X297" t="s">
        <v>1805</v>
      </c>
      <c r="Y297" t="s">
        <v>6075</v>
      </c>
      <c r="Z297" t="s">
        <v>6076</v>
      </c>
      <c r="AA297" t="s">
        <v>6077</v>
      </c>
      <c r="AB297">
        <v>1</v>
      </c>
    </row>
    <row r="298" spans="1:28" x14ac:dyDescent="0.25">
      <c r="A298" t="s">
        <v>9284</v>
      </c>
      <c r="B298" t="s">
        <v>9285</v>
      </c>
      <c r="C298" t="s">
        <v>156</v>
      </c>
      <c r="D298">
        <v>4</v>
      </c>
      <c r="E298">
        <v>79</v>
      </c>
      <c r="F298" t="s">
        <v>2052</v>
      </c>
      <c r="G298" t="s">
        <v>1846</v>
      </c>
      <c r="H298" t="s">
        <v>2091</v>
      </c>
      <c r="I298" t="s">
        <v>2096</v>
      </c>
      <c r="J298" t="s">
        <v>1795</v>
      </c>
      <c r="K298" t="s">
        <v>2383</v>
      </c>
      <c r="L298" t="s">
        <v>1798</v>
      </c>
      <c r="M298" t="s">
        <v>2858</v>
      </c>
      <c r="N298" t="s">
        <v>2859</v>
      </c>
      <c r="O298" t="s">
        <v>2860</v>
      </c>
      <c r="P298" t="s">
        <v>2022</v>
      </c>
      <c r="Q298" t="s">
        <v>1801</v>
      </c>
      <c r="R298" t="s">
        <v>1954</v>
      </c>
      <c r="S298" t="s">
        <v>1802</v>
      </c>
      <c r="T298" t="s">
        <v>2048</v>
      </c>
      <c r="U298" t="s">
        <v>2875</v>
      </c>
      <c r="V298" t="s">
        <v>2973</v>
      </c>
      <c r="W298" t="s">
        <v>2874</v>
      </c>
      <c r="X298" t="s">
        <v>1805</v>
      </c>
      <c r="Y298" t="s">
        <v>9132</v>
      </c>
      <c r="Z298" t="s">
        <v>9133</v>
      </c>
      <c r="AA298" t="s">
        <v>9134</v>
      </c>
      <c r="AB298">
        <v>1</v>
      </c>
    </row>
    <row r="299" spans="1:28" x14ac:dyDescent="0.25">
      <c r="A299" t="s">
        <v>9284</v>
      </c>
      <c r="B299" t="s">
        <v>9285</v>
      </c>
      <c r="C299" t="s">
        <v>156</v>
      </c>
      <c r="D299">
        <v>4</v>
      </c>
      <c r="E299">
        <v>80</v>
      </c>
      <c r="F299" t="s">
        <v>2079</v>
      </c>
      <c r="G299" t="s">
        <v>1846</v>
      </c>
      <c r="H299" t="s">
        <v>2091</v>
      </c>
      <c r="I299" t="s">
        <v>2096</v>
      </c>
      <c r="J299" t="s">
        <v>1788</v>
      </c>
      <c r="K299" t="s">
        <v>2383</v>
      </c>
      <c r="L299" t="s">
        <v>1798</v>
      </c>
      <c r="M299" t="s">
        <v>2858</v>
      </c>
      <c r="N299" t="s">
        <v>2859</v>
      </c>
      <c r="O299" t="s">
        <v>2860</v>
      </c>
      <c r="P299" t="s">
        <v>2022</v>
      </c>
      <c r="Q299" t="s">
        <v>1801</v>
      </c>
      <c r="R299" t="s">
        <v>1954</v>
      </c>
      <c r="S299" t="s">
        <v>1802</v>
      </c>
      <c r="T299" t="s">
        <v>2048</v>
      </c>
      <c r="U299" t="s">
        <v>2875</v>
      </c>
      <c r="V299" t="s">
        <v>2973</v>
      </c>
      <c r="W299" t="s">
        <v>2874</v>
      </c>
      <c r="X299" t="s">
        <v>1805</v>
      </c>
      <c r="Y299" t="s">
        <v>6078</v>
      </c>
      <c r="Z299" t="s">
        <v>6079</v>
      </c>
      <c r="AA299" t="s">
        <v>6080</v>
      </c>
      <c r="AB299">
        <v>1</v>
      </c>
    </row>
    <row r="300" spans="1:28" x14ac:dyDescent="0.25">
      <c r="A300" t="s">
        <v>9284</v>
      </c>
      <c r="B300" t="s">
        <v>9285</v>
      </c>
      <c r="C300" t="s">
        <v>156</v>
      </c>
      <c r="D300">
        <v>4</v>
      </c>
      <c r="E300">
        <v>80</v>
      </c>
      <c r="F300" t="s">
        <v>2074</v>
      </c>
      <c r="G300" t="s">
        <v>1846</v>
      </c>
      <c r="H300" t="s">
        <v>2091</v>
      </c>
      <c r="I300" t="s">
        <v>2096</v>
      </c>
      <c r="J300" t="s">
        <v>1795</v>
      </c>
      <c r="K300" t="s">
        <v>2056</v>
      </c>
      <c r="L300" t="s">
        <v>1798</v>
      </c>
      <c r="M300" t="s">
        <v>2858</v>
      </c>
      <c r="N300" t="s">
        <v>2859</v>
      </c>
      <c r="O300" t="s">
        <v>2860</v>
      </c>
      <c r="P300" t="s">
        <v>2022</v>
      </c>
      <c r="Q300" t="s">
        <v>1801</v>
      </c>
      <c r="R300" t="s">
        <v>1954</v>
      </c>
      <c r="S300" t="s">
        <v>1802</v>
      </c>
      <c r="T300" t="s">
        <v>2048</v>
      </c>
      <c r="U300" t="s">
        <v>2875</v>
      </c>
      <c r="V300" t="s">
        <v>2973</v>
      </c>
      <c r="W300" t="s">
        <v>2874</v>
      </c>
      <c r="X300" t="s">
        <v>1805</v>
      </c>
      <c r="Y300" t="s">
        <v>9135</v>
      </c>
      <c r="Z300" t="s">
        <v>9136</v>
      </c>
      <c r="AA300" t="s">
        <v>9137</v>
      </c>
      <c r="AB300">
        <v>1</v>
      </c>
    </row>
    <row r="301" spans="1:28" x14ac:dyDescent="0.25">
      <c r="A301" t="s">
        <v>9284</v>
      </c>
      <c r="B301" t="s">
        <v>9285</v>
      </c>
      <c r="C301" t="s">
        <v>156</v>
      </c>
      <c r="D301">
        <v>4</v>
      </c>
      <c r="E301">
        <v>80</v>
      </c>
      <c r="F301" t="s">
        <v>2038</v>
      </c>
      <c r="G301" t="s">
        <v>1846</v>
      </c>
      <c r="H301" t="s">
        <v>2091</v>
      </c>
      <c r="I301" t="s">
        <v>2096</v>
      </c>
      <c r="J301" t="s">
        <v>1788</v>
      </c>
      <c r="K301" t="s">
        <v>2056</v>
      </c>
      <c r="L301" t="s">
        <v>1798</v>
      </c>
      <c r="M301" t="s">
        <v>2858</v>
      </c>
      <c r="N301" t="s">
        <v>2859</v>
      </c>
      <c r="O301" t="s">
        <v>2860</v>
      </c>
      <c r="P301" t="s">
        <v>2022</v>
      </c>
      <c r="Q301" t="s">
        <v>1801</v>
      </c>
      <c r="R301" t="s">
        <v>1954</v>
      </c>
      <c r="S301" t="s">
        <v>1802</v>
      </c>
      <c r="T301" t="s">
        <v>2048</v>
      </c>
      <c r="U301" t="s">
        <v>2875</v>
      </c>
      <c r="V301" t="s">
        <v>2973</v>
      </c>
      <c r="W301" t="s">
        <v>2874</v>
      </c>
      <c r="X301" t="s">
        <v>1805</v>
      </c>
      <c r="Y301" t="s">
        <v>6081</v>
      </c>
      <c r="Z301" t="s">
        <v>6082</v>
      </c>
      <c r="AA301" t="s">
        <v>6083</v>
      </c>
      <c r="AB301">
        <v>1</v>
      </c>
    </row>
    <row r="302" spans="1:28" x14ac:dyDescent="0.25">
      <c r="A302" t="s">
        <v>9284</v>
      </c>
      <c r="B302" t="s">
        <v>9285</v>
      </c>
      <c r="C302" t="s">
        <v>156</v>
      </c>
      <c r="D302">
        <v>1</v>
      </c>
      <c r="E302">
        <v>2</v>
      </c>
      <c r="F302" t="s">
        <v>2032</v>
      </c>
      <c r="G302" t="s">
        <v>1845</v>
      </c>
      <c r="H302" t="s">
        <v>2091</v>
      </c>
      <c r="I302" t="s">
        <v>2096</v>
      </c>
      <c r="J302" t="s">
        <v>1795</v>
      </c>
      <c r="K302" t="s">
        <v>2866</v>
      </c>
      <c r="L302" t="s">
        <v>1826</v>
      </c>
      <c r="M302" t="s">
        <v>2861</v>
      </c>
      <c r="N302" t="s">
        <v>2862</v>
      </c>
      <c r="O302" t="s">
        <v>2863</v>
      </c>
      <c r="P302" t="s">
        <v>2022</v>
      </c>
      <c r="Q302" t="s">
        <v>1791</v>
      </c>
      <c r="R302" t="s">
        <v>1955</v>
      </c>
      <c r="S302" t="s">
        <v>1792</v>
      </c>
      <c r="T302" t="s">
        <v>2051</v>
      </c>
      <c r="U302" t="s">
        <v>2931</v>
      </c>
      <c r="V302" t="s">
        <v>2943</v>
      </c>
      <c r="W302" t="s">
        <v>2874</v>
      </c>
      <c r="X302" t="s">
        <v>1827</v>
      </c>
      <c r="Y302" t="s">
        <v>6084</v>
      </c>
      <c r="Z302" t="s">
        <v>6085</v>
      </c>
      <c r="AA302" t="s">
        <v>6086</v>
      </c>
      <c r="AB302">
        <v>1</v>
      </c>
    </row>
    <row r="303" spans="1:28" x14ac:dyDescent="0.25">
      <c r="A303" t="s">
        <v>9284</v>
      </c>
      <c r="B303" t="s">
        <v>9285</v>
      </c>
      <c r="C303" t="s">
        <v>156</v>
      </c>
      <c r="D303">
        <v>1</v>
      </c>
      <c r="E303">
        <v>2</v>
      </c>
      <c r="F303" t="s">
        <v>2060</v>
      </c>
      <c r="G303" t="s">
        <v>1845</v>
      </c>
      <c r="H303" t="s">
        <v>2091</v>
      </c>
      <c r="I303" t="s">
        <v>2096</v>
      </c>
      <c r="J303" t="s">
        <v>1788</v>
      </c>
      <c r="K303" t="s">
        <v>2866</v>
      </c>
      <c r="L303" t="s">
        <v>1826</v>
      </c>
      <c r="M303" t="s">
        <v>2861</v>
      </c>
      <c r="N303" t="s">
        <v>2862</v>
      </c>
      <c r="O303" t="s">
        <v>2863</v>
      </c>
      <c r="P303" t="s">
        <v>2022</v>
      </c>
      <c r="Q303" t="s">
        <v>1791</v>
      </c>
      <c r="R303" t="s">
        <v>1955</v>
      </c>
      <c r="S303" t="s">
        <v>1792</v>
      </c>
      <c r="T303" t="s">
        <v>2051</v>
      </c>
      <c r="U303" t="s">
        <v>2931</v>
      </c>
      <c r="V303" t="s">
        <v>2943</v>
      </c>
      <c r="W303" t="s">
        <v>2874</v>
      </c>
      <c r="X303" t="s">
        <v>1827</v>
      </c>
      <c r="Y303" t="s">
        <v>6087</v>
      </c>
      <c r="Z303" t="s">
        <v>6088</v>
      </c>
      <c r="AA303" t="s">
        <v>6089</v>
      </c>
      <c r="AB303">
        <v>1</v>
      </c>
    </row>
    <row r="304" spans="1:28" x14ac:dyDescent="0.25">
      <c r="A304" t="s">
        <v>9284</v>
      </c>
      <c r="B304" t="s">
        <v>9285</v>
      </c>
      <c r="C304" t="s">
        <v>156</v>
      </c>
      <c r="D304">
        <v>1</v>
      </c>
      <c r="E304">
        <v>2</v>
      </c>
      <c r="F304" t="s">
        <v>2055</v>
      </c>
      <c r="G304" t="s">
        <v>1845</v>
      </c>
      <c r="H304" t="s">
        <v>2091</v>
      </c>
      <c r="I304" t="s">
        <v>2096</v>
      </c>
      <c r="J304" t="s">
        <v>1797</v>
      </c>
      <c r="K304" t="s">
        <v>2866</v>
      </c>
      <c r="L304" t="s">
        <v>1826</v>
      </c>
      <c r="M304" t="s">
        <v>2861</v>
      </c>
      <c r="N304" t="s">
        <v>2862</v>
      </c>
      <c r="O304" t="s">
        <v>2863</v>
      </c>
      <c r="P304" t="s">
        <v>2022</v>
      </c>
      <c r="Q304" t="s">
        <v>1791</v>
      </c>
      <c r="R304" t="s">
        <v>1955</v>
      </c>
      <c r="S304" t="s">
        <v>1792</v>
      </c>
      <c r="T304" t="s">
        <v>2051</v>
      </c>
      <c r="U304" t="s">
        <v>2931</v>
      </c>
      <c r="V304" t="s">
        <v>2943</v>
      </c>
      <c r="W304" t="s">
        <v>2947</v>
      </c>
      <c r="X304" t="s">
        <v>1827</v>
      </c>
      <c r="Y304" t="s">
        <v>3993</v>
      </c>
      <c r="Z304" t="s">
        <v>3994</v>
      </c>
      <c r="AA304" t="s">
        <v>3995</v>
      </c>
      <c r="AB304">
        <v>1</v>
      </c>
    </row>
    <row r="305" spans="1:28" x14ac:dyDescent="0.25">
      <c r="A305" t="s">
        <v>9284</v>
      </c>
      <c r="B305" t="s">
        <v>9285</v>
      </c>
      <c r="C305" t="s">
        <v>156</v>
      </c>
      <c r="D305">
        <v>1</v>
      </c>
      <c r="E305">
        <v>2</v>
      </c>
      <c r="F305" t="s">
        <v>2040</v>
      </c>
      <c r="G305" t="s">
        <v>1845</v>
      </c>
      <c r="H305" t="s">
        <v>2091</v>
      </c>
      <c r="I305" t="s">
        <v>2096</v>
      </c>
      <c r="J305" t="s">
        <v>1797</v>
      </c>
      <c r="K305" t="s">
        <v>2866</v>
      </c>
      <c r="L305" t="s">
        <v>1826</v>
      </c>
      <c r="M305" t="s">
        <v>2861</v>
      </c>
      <c r="N305" t="s">
        <v>2862</v>
      </c>
      <c r="O305" t="s">
        <v>2863</v>
      </c>
      <c r="P305" t="s">
        <v>2022</v>
      </c>
      <c r="Q305" t="s">
        <v>1791</v>
      </c>
      <c r="R305" t="s">
        <v>1955</v>
      </c>
      <c r="S305" t="s">
        <v>1792</v>
      </c>
      <c r="T305" t="s">
        <v>2051</v>
      </c>
      <c r="U305" t="s">
        <v>2931</v>
      </c>
      <c r="V305" t="s">
        <v>2943</v>
      </c>
      <c r="W305" t="s">
        <v>2947</v>
      </c>
      <c r="X305" t="s">
        <v>1827</v>
      </c>
      <c r="Y305" t="s">
        <v>2974</v>
      </c>
      <c r="Z305" t="s">
        <v>2975</v>
      </c>
      <c r="AA305" t="s">
        <v>2976</v>
      </c>
      <c r="AB305">
        <v>1</v>
      </c>
    </row>
    <row r="306" spans="1:28" x14ac:dyDescent="0.25">
      <c r="A306" t="s">
        <v>9284</v>
      </c>
      <c r="B306" t="s">
        <v>9285</v>
      </c>
      <c r="C306" t="s">
        <v>156</v>
      </c>
      <c r="D306">
        <v>1</v>
      </c>
      <c r="E306">
        <v>2</v>
      </c>
      <c r="F306" t="s">
        <v>2061</v>
      </c>
      <c r="G306" t="s">
        <v>1845</v>
      </c>
      <c r="H306" t="s">
        <v>2091</v>
      </c>
      <c r="I306" t="s">
        <v>2096</v>
      </c>
      <c r="J306" t="s">
        <v>1797</v>
      </c>
      <c r="K306" t="s">
        <v>2866</v>
      </c>
      <c r="L306" t="s">
        <v>1826</v>
      </c>
      <c r="M306" t="s">
        <v>2861</v>
      </c>
      <c r="N306" t="s">
        <v>2862</v>
      </c>
      <c r="O306" t="s">
        <v>2863</v>
      </c>
      <c r="P306" t="s">
        <v>2022</v>
      </c>
      <c r="Q306" t="s">
        <v>1791</v>
      </c>
      <c r="R306" t="s">
        <v>1955</v>
      </c>
      <c r="S306" t="s">
        <v>1792</v>
      </c>
      <c r="T306" t="s">
        <v>2051</v>
      </c>
      <c r="U306" t="s">
        <v>2931</v>
      </c>
      <c r="V306" t="s">
        <v>2943</v>
      </c>
      <c r="W306" t="s">
        <v>2874</v>
      </c>
      <c r="X306" t="s">
        <v>1827</v>
      </c>
      <c r="Y306" t="s">
        <v>2977</v>
      </c>
      <c r="Z306" t="s">
        <v>2978</v>
      </c>
      <c r="AA306" t="s">
        <v>2979</v>
      </c>
      <c r="AB306">
        <v>1</v>
      </c>
    </row>
    <row r="307" spans="1:28" x14ac:dyDescent="0.25">
      <c r="A307" t="s">
        <v>9284</v>
      </c>
      <c r="B307" t="s">
        <v>9285</v>
      </c>
      <c r="C307" t="s">
        <v>156</v>
      </c>
      <c r="D307">
        <v>1</v>
      </c>
      <c r="E307">
        <v>2</v>
      </c>
      <c r="F307" t="s">
        <v>2083</v>
      </c>
      <c r="G307" t="s">
        <v>1845</v>
      </c>
      <c r="H307" t="s">
        <v>2091</v>
      </c>
      <c r="I307" t="s">
        <v>2096</v>
      </c>
      <c r="J307" t="s">
        <v>1797</v>
      </c>
      <c r="K307" t="s">
        <v>2866</v>
      </c>
      <c r="L307" t="s">
        <v>1826</v>
      </c>
      <c r="M307" t="s">
        <v>2861</v>
      </c>
      <c r="N307" t="s">
        <v>2862</v>
      </c>
      <c r="O307" t="s">
        <v>2863</v>
      </c>
      <c r="P307" t="s">
        <v>2022</v>
      </c>
      <c r="Q307" t="s">
        <v>1791</v>
      </c>
      <c r="R307" t="s">
        <v>1955</v>
      </c>
      <c r="S307" t="s">
        <v>1792</v>
      </c>
      <c r="T307" t="s">
        <v>2051</v>
      </c>
      <c r="U307" t="s">
        <v>2931</v>
      </c>
      <c r="V307" t="s">
        <v>2943</v>
      </c>
      <c r="W307" t="s">
        <v>2947</v>
      </c>
      <c r="X307" t="s">
        <v>1827</v>
      </c>
      <c r="Y307" t="s">
        <v>3756</v>
      </c>
      <c r="Z307" t="s">
        <v>3757</v>
      </c>
      <c r="AA307" t="s">
        <v>3758</v>
      </c>
      <c r="AB307">
        <v>1</v>
      </c>
    </row>
    <row r="308" spans="1:28" x14ac:dyDescent="0.25">
      <c r="A308" t="s">
        <v>9284</v>
      </c>
      <c r="B308" t="s">
        <v>9285</v>
      </c>
      <c r="C308" t="s">
        <v>156</v>
      </c>
      <c r="D308">
        <v>1</v>
      </c>
      <c r="E308">
        <v>2</v>
      </c>
      <c r="F308" t="s">
        <v>2076</v>
      </c>
      <c r="G308" t="s">
        <v>1845</v>
      </c>
      <c r="H308" t="s">
        <v>2091</v>
      </c>
      <c r="I308" t="s">
        <v>2096</v>
      </c>
      <c r="J308" t="s">
        <v>1797</v>
      </c>
      <c r="K308" t="s">
        <v>2866</v>
      </c>
      <c r="L308" t="s">
        <v>1826</v>
      </c>
      <c r="M308" t="s">
        <v>2861</v>
      </c>
      <c r="N308" t="s">
        <v>2862</v>
      </c>
      <c r="O308" t="s">
        <v>2863</v>
      </c>
      <c r="P308" t="s">
        <v>2022</v>
      </c>
      <c r="Q308" t="s">
        <v>1791</v>
      </c>
      <c r="R308" t="s">
        <v>1955</v>
      </c>
      <c r="S308" t="s">
        <v>1792</v>
      </c>
      <c r="T308" t="s">
        <v>2051</v>
      </c>
      <c r="U308" t="s">
        <v>2931</v>
      </c>
      <c r="V308" t="s">
        <v>2968</v>
      </c>
      <c r="W308" t="s">
        <v>2947</v>
      </c>
      <c r="X308" t="s">
        <v>1827</v>
      </c>
      <c r="Y308" t="s">
        <v>3996</v>
      </c>
      <c r="Z308" t="s">
        <v>3997</v>
      </c>
      <c r="AA308" t="s">
        <v>3998</v>
      </c>
      <c r="AB308">
        <v>1</v>
      </c>
    </row>
    <row r="309" spans="1:28" x14ac:dyDescent="0.25">
      <c r="A309" t="s">
        <v>9284</v>
      </c>
      <c r="B309" t="s">
        <v>9285</v>
      </c>
      <c r="C309" t="s">
        <v>156</v>
      </c>
      <c r="D309">
        <v>1</v>
      </c>
      <c r="E309">
        <v>3</v>
      </c>
      <c r="F309" t="s">
        <v>2020</v>
      </c>
      <c r="G309" t="s">
        <v>1845</v>
      </c>
      <c r="H309" t="s">
        <v>2091</v>
      </c>
      <c r="I309" t="s">
        <v>2096</v>
      </c>
      <c r="J309" t="s">
        <v>1797</v>
      </c>
      <c r="K309" t="s">
        <v>2866</v>
      </c>
      <c r="L309" t="s">
        <v>1826</v>
      </c>
      <c r="M309" t="s">
        <v>2861</v>
      </c>
      <c r="N309" t="s">
        <v>2862</v>
      </c>
      <c r="O309" t="s">
        <v>2863</v>
      </c>
      <c r="P309" t="s">
        <v>2022</v>
      </c>
      <c r="Q309" t="s">
        <v>1791</v>
      </c>
      <c r="R309" t="s">
        <v>1955</v>
      </c>
      <c r="S309" t="s">
        <v>1792</v>
      </c>
      <c r="T309" t="s">
        <v>2051</v>
      </c>
      <c r="U309" t="s">
        <v>2931</v>
      </c>
      <c r="V309" t="s">
        <v>2943</v>
      </c>
      <c r="W309" t="s">
        <v>2947</v>
      </c>
      <c r="X309" t="s">
        <v>1827</v>
      </c>
      <c r="Y309" t="s">
        <v>3999</v>
      </c>
      <c r="Z309" t="s">
        <v>4000</v>
      </c>
      <c r="AA309" t="s">
        <v>4001</v>
      </c>
      <c r="AB309">
        <v>1</v>
      </c>
    </row>
    <row r="310" spans="1:28" x14ac:dyDescent="0.25">
      <c r="A310" t="s">
        <v>9284</v>
      </c>
      <c r="B310" t="s">
        <v>9285</v>
      </c>
      <c r="C310" t="s">
        <v>156</v>
      </c>
      <c r="D310">
        <v>1</v>
      </c>
      <c r="E310">
        <v>3</v>
      </c>
      <c r="F310" t="s">
        <v>2055</v>
      </c>
      <c r="G310" t="s">
        <v>1845</v>
      </c>
      <c r="H310" t="s">
        <v>2091</v>
      </c>
      <c r="I310" t="s">
        <v>2096</v>
      </c>
      <c r="J310" t="s">
        <v>1797</v>
      </c>
      <c r="K310" t="s">
        <v>2866</v>
      </c>
      <c r="L310" t="s">
        <v>1826</v>
      </c>
      <c r="M310" t="s">
        <v>2861</v>
      </c>
      <c r="N310" t="s">
        <v>2862</v>
      </c>
      <c r="O310" t="s">
        <v>2863</v>
      </c>
      <c r="P310" t="s">
        <v>2022</v>
      </c>
      <c r="Q310" t="s">
        <v>1791</v>
      </c>
      <c r="R310" t="s">
        <v>1955</v>
      </c>
      <c r="S310" t="s">
        <v>1792</v>
      </c>
      <c r="T310" t="s">
        <v>2051</v>
      </c>
      <c r="U310" t="s">
        <v>2931</v>
      </c>
      <c r="V310" t="s">
        <v>2943</v>
      </c>
      <c r="W310" t="s">
        <v>2947</v>
      </c>
      <c r="X310" t="s">
        <v>1827</v>
      </c>
      <c r="Y310" t="s">
        <v>4002</v>
      </c>
      <c r="Z310" t="s">
        <v>4003</v>
      </c>
      <c r="AA310" t="s">
        <v>4004</v>
      </c>
      <c r="AB310">
        <v>1</v>
      </c>
    </row>
    <row r="311" spans="1:28" x14ac:dyDescent="0.25">
      <c r="A311" t="s">
        <v>9284</v>
      </c>
      <c r="B311" t="s">
        <v>9285</v>
      </c>
      <c r="C311" t="s">
        <v>156</v>
      </c>
      <c r="D311">
        <v>1</v>
      </c>
      <c r="E311">
        <v>3</v>
      </c>
      <c r="F311" t="s">
        <v>2076</v>
      </c>
      <c r="G311" t="s">
        <v>1845</v>
      </c>
      <c r="H311" t="s">
        <v>2091</v>
      </c>
      <c r="I311" t="s">
        <v>2096</v>
      </c>
      <c r="J311" t="s">
        <v>1797</v>
      </c>
      <c r="K311" t="s">
        <v>2866</v>
      </c>
      <c r="L311" t="s">
        <v>1826</v>
      </c>
      <c r="M311" t="s">
        <v>2861</v>
      </c>
      <c r="N311" t="s">
        <v>2862</v>
      </c>
      <c r="O311" t="s">
        <v>2863</v>
      </c>
      <c r="P311" t="s">
        <v>2022</v>
      </c>
      <c r="Q311" t="s">
        <v>1791</v>
      </c>
      <c r="R311" t="s">
        <v>1955</v>
      </c>
      <c r="S311" t="s">
        <v>1792</v>
      </c>
      <c r="T311" t="s">
        <v>2051</v>
      </c>
      <c r="U311" t="s">
        <v>2931</v>
      </c>
      <c r="V311" t="s">
        <v>2943</v>
      </c>
      <c r="W311" t="s">
        <v>2947</v>
      </c>
      <c r="X311" t="s">
        <v>1827</v>
      </c>
      <c r="Y311" t="s">
        <v>3759</v>
      </c>
      <c r="Z311" t="s">
        <v>3760</v>
      </c>
      <c r="AA311" t="s">
        <v>3761</v>
      </c>
      <c r="AB311">
        <v>1</v>
      </c>
    </row>
    <row r="312" spans="1:28" x14ac:dyDescent="0.25">
      <c r="A312" t="s">
        <v>9284</v>
      </c>
      <c r="B312" t="s">
        <v>9285</v>
      </c>
      <c r="C312" t="s">
        <v>156</v>
      </c>
      <c r="D312">
        <v>1</v>
      </c>
      <c r="E312">
        <v>4</v>
      </c>
      <c r="F312" t="s">
        <v>2029</v>
      </c>
      <c r="G312" t="s">
        <v>1845</v>
      </c>
      <c r="H312" t="s">
        <v>2091</v>
      </c>
      <c r="I312" t="s">
        <v>2096</v>
      </c>
      <c r="J312" t="s">
        <v>1797</v>
      </c>
      <c r="K312" t="s">
        <v>2866</v>
      </c>
      <c r="L312" t="s">
        <v>1826</v>
      </c>
      <c r="M312" t="s">
        <v>2861</v>
      </c>
      <c r="N312" t="s">
        <v>2862</v>
      </c>
      <c r="O312" t="s">
        <v>2863</v>
      </c>
      <c r="P312" t="s">
        <v>2022</v>
      </c>
      <c r="Q312" t="s">
        <v>1791</v>
      </c>
      <c r="R312" t="s">
        <v>1955</v>
      </c>
      <c r="S312" t="s">
        <v>1792</v>
      </c>
      <c r="T312" t="s">
        <v>2051</v>
      </c>
      <c r="U312" t="s">
        <v>2931</v>
      </c>
      <c r="V312" t="s">
        <v>2943</v>
      </c>
      <c r="W312" t="s">
        <v>2947</v>
      </c>
      <c r="X312" t="s">
        <v>1827</v>
      </c>
      <c r="Y312" t="s">
        <v>2980</v>
      </c>
      <c r="Z312" t="s">
        <v>2981</v>
      </c>
      <c r="AA312" t="s">
        <v>2982</v>
      </c>
      <c r="AB312">
        <v>1</v>
      </c>
    </row>
    <row r="313" spans="1:28" x14ac:dyDescent="0.25">
      <c r="A313" t="s">
        <v>9284</v>
      </c>
      <c r="B313" t="s">
        <v>9285</v>
      </c>
      <c r="C313" t="s">
        <v>156</v>
      </c>
      <c r="D313">
        <v>1</v>
      </c>
      <c r="E313">
        <v>4</v>
      </c>
      <c r="F313" t="s">
        <v>2054</v>
      </c>
      <c r="G313" t="s">
        <v>1845</v>
      </c>
      <c r="H313" t="s">
        <v>2091</v>
      </c>
      <c r="I313" t="s">
        <v>2096</v>
      </c>
      <c r="J313" t="s">
        <v>1797</v>
      </c>
      <c r="K313" t="s">
        <v>2866</v>
      </c>
      <c r="L313" t="s">
        <v>1826</v>
      </c>
      <c r="M313" t="s">
        <v>2861</v>
      </c>
      <c r="N313" t="s">
        <v>2862</v>
      </c>
      <c r="O313" t="s">
        <v>2863</v>
      </c>
      <c r="P313" t="s">
        <v>2022</v>
      </c>
      <c r="Q313" t="s">
        <v>1791</v>
      </c>
      <c r="R313" t="s">
        <v>1955</v>
      </c>
      <c r="S313" t="s">
        <v>1792</v>
      </c>
      <c r="T313" t="s">
        <v>2051</v>
      </c>
      <c r="U313" t="s">
        <v>2931</v>
      </c>
      <c r="V313" t="s">
        <v>2943</v>
      </c>
      <c r="W313" t="s">
        <v>2947</v>
      </c>
      <c r="X313" t="s">
        <v>1827</v>
      </c>
      <c r="Y313" t="s">
        <v>4005</v>
      </c>
      <c r="Z313" t="s">
        <v>4006</v>
      </c>
      <c r="AA313" t="s">
        <v>4007</v>
      </c>
      <c r="AB313">
        <v>1</v>
      </c>
    </row>
    <row r="314" spans="1:28" x14ac:dyDescent="0.25">
      <c r="A314" t="s">
        <v>9284</v>
      </c>
      <c r="B314" t="s">
        <v>9285</v>
      </c>
      <c r="C314" t="s">
        <v>156</v>
      </c>
      <c r="D314">
        <v>1</v>
      </c>
      <c r="E314">
        <v>4</v>
      </c>
      <c r="F314" t="s">
        <v>2026</v>
      </c>
      <c r="G314" t="s">
        <v>1845</v>
      </c>
      <c r="H314" t="s">
        <v>2091</v>
      </c>
      <c r="I314" t="s">
        <v>2096</v>
      </c>
      <c r="J314" t="s">
        <v>1797</v>
      </c>
      <c r="K314" t="s">
        <v>2866</v>
      </c>
      <c r="L314" t="s">
        <v>1826</v>
      </c>
      <c r="M314" t="s">
        <v>2861</v>
      </c>
      <c r="N314" t="s">
        <v>2862</v>
      </c>
      <c r="O314" t="s">
        <v>2863</v>
      </c>
      <c r="P314" t="s">
        <v>2022</v>
      </c>
      <c r="Q314" t="s">
        <v>1791</v>
      </c>
      <c r="R314" t="s">
        <v>1955</v>
      </c>
      <c r="S314" t="s">
        <v>1792</v>
      </c>
      <c r="T314" t="s">
        <v>2051</v>
      </c>
      <c r="U314" t="s">
        <v>2931</v>
      </c>
      <c r="V314" t="s">
        <v>2943</v>
      </c>
      <c r="W314" t="s">
        <v>2947</v>
      </c>
      <c r="X314" t="s">
        <v>1827</v>
      </c>
      <c r="Y314" t="s">
        <v>4008</v>
      </c>
      <c r="Z314" t="s">
        <v>4009</v>
      </c>
      <c r="AA314" t="s">
        <v>4010</v>
      </c>
      <c r="AB314">
        <v>1</v>
      </c>
    </row>
    <row r="315" spans="1:28" x14ac:dyDescent="0.25">
      <c r="A315" t="s">
        <v>9284</v>
      </c>
      <c r="B315" t="s">
        <v>9285</v>
      </c>
      <c r="C315" t="s">
        <v>156</v>
      </c>
      <c r="D315">
        <v>1</v>
      </c>
      <c r="E315">
        <v>4</v>
      </c>
      <c r="F315" t="s">
        <v>2046</v>
      </c>
      <c r="G315" t="s">
        <v>1845</v>
      </c>
      <c r="H315" t="s">
        <v>2091</v>
      </c>
      <c r="I315" t="s">
        <v>2096</v>
      </c>
      <c r="J315" t="s">
        <v>1797</v>
      </c>
      <c r="K315" t="s">
        <v>2866</v>
      </c>
      <c r="L315" t="s">
        <v>1826</v>
      </c>
      <c r="M315" t="s">
        <v>2861</v>
      </c>
      <c r="N315" t="s">
        <v>2862</v>
      </c>
      <c r="O315" t="s">
        <v>2863</v>
      </c>
      <c r="P315" t="s">
        <v>2022</v>
      </c>
      <c r="Q315" t="s">
        <v>1791</v>
      </c>
      <c r="R315" t="s">
        <v>1955</v>
      </c>
      <c r="S315" t="s">
        <v>1792</v>
      </c>
      <c r="T315" t="s">
        <v>2051</v>
      </c>
      <c r="U315" t="s">
        <v>2931</v>
      </c>
      <c r="V315" t="s">
        <v>2943</v>
      </c>
      <c r="W315" t="s">
        <v>2947</v>
      </c>
      <c r="X315" t="s">
        <v>1827</v>
      </c>
      <c r="Y315" t="s">
        <v>4011</v>
      </c>
      <c r="Z315" t="s">
        <v>4012</v>
      </c>
      <c r="AA315" t="s">
        <v>4013</v>
      </c>
      <c r="AB315">
        <v>1</v>
      </c>
    </row>
    <row r="316" spans="1:28" x14ac:dyDescent="0.25">
      <c r="A316" t="s">
        <v>9284</v>
      </c>
      <c r="B316" t="s">
        <v>9285</v>
      </c>
      <c r="C316" t="s">
        <v>156</v>
      </c>
      <c r="D316">
        <v>1</v>
      </c>
      <c r="E316">
        <v>4</v>
      </c>
      <c r="F316" t="s">
        <v>2082</v>
      </c>
      <c r="G316" t="s">
        <v>1845</v>
      </c>
      <c r="H316" t="s">
        <v>2091</v>
      </c>
      <c r="I316" t="s">
        <v>2096</v>
      </c>
      <c r="J316" t="s">
        <v>1797</v>
      </c>
      <c r="K316" t="s">
        <v>2866</v>
      </c>
      <c r="L316" t="s">
        <v>1826</v>
      </c>
      <c r="M316" t="s">
        <v>2861</v>
      </c>
      <c r="N316" t="s">
        <v>2862</v>
      </c>
      <c r="O316" t="s">
        <v>2863</v>
      </c>
      <c r="P316" t="s">
        <v>2022</v>
      </c>
      <c r="Q316" t="s">
        <v>1791</v>
      </c>
      <c r="R316" t="s">
        <v>1955</v>
      </c>
      <c r="S316" t="s">
        <v>1792</v>
      </c>
      <c r="T316" t="s">
        <v>2051</v>
      </c>
      <c r="U316" t="s">
        <v>2931</v>
      </c>
      <c r="V316" t="s">
        <v>2943</v>
      </c>
      <c r="W316" t="s">
        <v>2874</v>
      </c>
      <c r="X316" t="s">
        <v>1827</v>
      </c>
      <c r="Y316" t="s">
        <v>2983</v>
      </c>
      <c r="Z316" t="s">
        <v>2984</v>
      </c>
      <c r="AA316" t="s">
        <v>2985</v>
      </c>
      <c r="AB316">
        <v>1</v>
      </c>
    </row>
    <row r="317" spans="1:28" x14ac:dyDescent="0.25">
      <c r="A317" t="s">
        <v>9284</v>
      </c>
      <c r="B317" t="s">
        <v>9285</v>
      </c>
      <c r="C317" t="s">
        <v>156</v>
      </c>
      <c r="D317">
        <v>1</v>
      </c>
      <c r="E317">
        <v>5</v>
      </c>
      <c r="F317" t="s">
        <v>2031</v>
      </c>
      <c r="G317" t="s">
        <v>1845</v>
      </c>
      <c r="H317" t="s">
        <v>2091</v>
      </c>
      <c r="I317" t="s">
        <v>2096</v>
      </c>
      <c r="J317" t="s">
        <v>1797</v>
      </c>
      <c r="K317" t="s">
        <v>2866</v>
      </c>
      <c r="L317" t="s">
        <v>1826</v>
      </c>
      <c r="M317" t="s">
        <v>2861</v>
      </c>
      <c r="N317" t="s">
        <v>2862</v>
      </c>
      <c r="O317" t="s">
        <v>2863</v>
      </c>
      <c r="P317" t="s">
        <v>2022</v>
      </c>
      <c r="Q317" t="s">
        <v>1791</v>
      </c>
      <c r="R317" t="s">
        <v>1955</v>
      </c>
      <c r="S317" t="s">
        <v>1792</v>
      </c>
      <c r="T317" t="s">
        <v>2051</v>
      </c>
      <c r="U317" t="s">
        <v>2931</v>
      </c>
      <c r="V317" t="s">
        <v>2943</v>
      </c>
      <c r="W317" t="s">
        <v>2947</v>
      </c>
      <c r="X317" t="s">
        <v>1827</v>
      </c>
      <c r="Y317" t="s">
        <v>2986</v>
      </c>
      <c r="Z317" t="s">
        <v>2987</v>
      </c>
      <c r="AA317" t="s">
        <v>2988</v>
      </c>
      <c r="AB317">
        <v>1</v>
      </c>
    </row>
    <row r="318" spans="1:28" x14ac:dyDescent="0.25">
      <c r="A318" t="s">
        <v>9284</v>
      </c>
      <c r="B318" t="s">
        <v>9285</v>
      </c>
      <c r="C318" t="s">
        <v>156</v>
      </c>
      <c r="D318">
        <v>1</v>
      </c>
      <c r="E318">
        <v>5</v>
      </c>
      <c r="F318" t="s">
        <v>2032</v>
      </c>
      <c r="G318" t="s">
        <v>1845</v>
      </c>
      <c r="H318" t="s">
        <v>2091</v>
      </c>
      <c r="I318" t="s">
        <v>2096</v>
      </c>
      <c r="J318" t="s">
        <v>1797</v>
      </c>
      <c r="K318" t="s">
        <v>2866</v>
      </c>
      <c r="L318" t="s">
        <v>1826</v>
      </c>
      <c r="M318" t="s">
        <v>2861</v>
      </c>
      <c r="N318" t="s">
        <v>2862</v>
      </c>
      <c r="O318" t="s">
        <v>2863</v>
      </c>
      <c r="P318" t="s">
        <v>2022</v>
      </c>
      <c r="Q318" t="s">
        <v>1791</v>
      </c>
      <c r="R318" t="s">
        <v>1955</v>
      </c>
      <c r="S318" t="s">
        <v>1792</v>
      </c>
      <c r="T318" t="s">
        <v>2051</v>
      </c>
      <c r="U318" t="s">
        <v>2931</v>
      </c>
      <c r="V318" t="s">
        <v>2943</v>
      </c>
      <c r="W318" t="s">
        <v>2947</v>
      </c>
      <c r="X318" t="s">
        <v>1827</v>
      </c>
      <c r="Y318" t="s">
        <v>2989</v>
      </c>
      <c r="Z318" t="s">
        <v>2990</v>
      </c>
      <c r="AA318" t="s">
        <v>2991</v>
      </c>
      <c r="AB318">
        <v>1</v>
      </c>
    </row>
    <row r="319" spans="1:28" x14ac:dyDescent="0.25">
      <c r="A319" t="s">
        <v>9284</v>
      </c>
      <c r="B319" t="s">
        <v>9285</v>
      </c>
      <c r="C319" t="s">
        <v>156</v>
      </c>
      <c r="D319">
        <v>1</v>
      </c>
      <c r="E319">
        <v>5</v>
      </c>
      <c r="F319" t="s">
        <v>2065</v>
      </c>
      <c r="G319" t="s">
        <v>1845</v>
      </c>
      <c r="H319" t="s">
        <v>2091</v>
      </c>
      <c r="I319" t="s">
        <v>2096</v>
      </c>
      <c r="J319" t="s">
        <v>1797</v>
      </c>
      <c r="K319" t="s">
        <v>2866</v>
      </c>
      <c r="L319" t="s">
        <v>1826</v>
      </c>
      <c r="M319" t="s">
        <v>2861</v>
      </c>
      <c r="N319" t="s">
        <v>2862</v>
      </c>
      <c r="O319" t="s">
        <v>2863</v>
      </c>
      <c r="P319" t="s">
        <v>2022</v>
      </c>
      <c r="Q319" t="s">
        <v>1791</v>
      </c>
      <c r="R319" t="s">
        <v>1955</v>
      </c>
      <c r="S319" t="s">
        <v>1792</v>
      </c>
      <c r="T319" t="s">
        <v>2051</v>
      </c>
      <c r="U319" t="s">
        <v>2931</v>
      </c>
      <c r="V319" t="s">
        <v>2943</v>
      </c>
      <c r="W319" t="s">
        <v>2947</v>
      </c>
      <c r="X319" t="s">
        <v>1827</v>
      </c>
      <c r="Y319" t="s">
        <v>3762</v>
      </c>
      <c r="Z319" t="s">
        <v>3763</v>
      </c>
      <c r="AA319" t="s">
        <v>3764</v>
      </c>
      <c r="AB319">
        <v>1</v>
      </c>
    </row>
    <row r="320" spans="1:28" x14ac:dyDescent="0.25">
      <c r="A320" t="s">
        <v>9284</v>
      </c>
      <c r="B320" t="s">
        <v>9285</v>
      </c>
      <c r="C320" t="s">
        <v>156</v>
      </c>
      <c r="D320">
        <v>1</v>
      </c>
      <c r="E320">
        <v>5</v>
      </c>
      <c r="F320" t="s">
        <v>2047</v>
      </c>
      <c r="G320" t="s">
        <v>1845</v>
      </c>
      <c r="H320" t="s">
        <v>2091</v>
      </c>
      <c r="I320" t="s">
        <v>2096</v>
      </c>
      <c r="J320" t="s">
        <v>1797</v>
      </c>
      <c r="K320" t="s">
        <v>2866</v>
      </c>
      <c r="L320" t="s">
        <v>1826</v>
      </c>
      <c r="M320" t="s">
        <v>2861</v>
      </c>
      <c r="N320" t="s">
        <v>2862</v>
      </c>
      <c r="O320" t="s">
        <v>2863</v>
      </c>
      <c r="P320" t="s">
        <v>2022</v>
      </c>
      <c r="Q320" t="s">
        <v>1791</v>
      </c>
      <c r="R320" t="s">
        <v>1955</v>
      </c>
      <c r="S320" t="s">
        <v>1792</v>
      </c>
      <c r="T320" t="s">
        <v>2051</v>
      </c>
      <c r="U320" t="s">
        <v>2931</v>
      </c>
      <c r="V320" t="s">
        <v>2943</v>
      </c>
      <c r="W320" t="s">
        <v>2947</v>
      </c>
      <c r="X320" t="s">
        <v>1827</v>
      </c>
      <c r="Y320" t="s">
        <v>4014</v>
      </c>
      <c r="Z320" t="s">
        <v>4015</v>
      </c>
      <c r="AA320" t="s">
        <v>4016</v>
      </c>
      <c r="AB320">
        <v>1</v>
      </c>
    </row>
    <row r="321" spans="1:28" x14ac:dyDescent="0.25">
      <c r="A321" t="s">
        <v>9284</v>
      </c>
      <c r="B321" t="s">
        <v>9285</v>
      </c>
      <c r="C321" t="s">
        <v>156</v>
      </c>
      <c r="D321">
        <v>1</v>
      </c>
      <c r="E321">
        <v>5</v>
      </c>
      <c r="F321" t="s">
        <v>2045</v>
      </c>
      <c r="G321" t="s">
        <v>1845</v>
      </c>
      <c r="H321" t="s">
        <v>2091</v>
      </c>
      <c r="I321" t="s">
        <v>2096</v>
      </c>
      <c r="J321" t="s">
        <v>1797</v>
      </c>
      <c r="K321" t="s">
        <v>2866</v>
      </c>
      <c r="L321" t="s">
        <v>1826</v>
      </c>
      <c r="M321" t="s">
        <v>2861</v>
      </c>
      <c r="N321" t="s">
        <v>2862</v>
      </c>
      <c r="O321" t="s">
        <v>2863</v>
      </c>
      <c r="P321" t="s">
        <v>2022</v>
      </c>
      <c r="Q321" t="s">
        <v>1791</v>
      </c>
      <c r="R321" t="s">
        <v>1955</v>
      </c>
      <c r="S321" t="s">
        <v>1792</v>
      </c>
      <c r="T321" t="s">
        <v>2051</v>
      </c>
      <c r="U321" t="s">
        <v>2931</v>
      </c>
      <c r="V321" t="s">
        <v>2943</v>
      </c>
      <c r="W321" t="s">
        <v>2947</v>
      </c>
      <c r="X321" t="s">
        <v>1827</v>
      </c>
      <c r="Y321" t="s">
        <v>3765</v>
      </c>
      <c r="Z321" t="s">
        <v>3766</v>
      </c>
      <c r="AA321" t="s">
        <v>3767</v>
      </c>
      <c r="AB321">
        <v>1</v>
      </c>
    </row>
    <row r="322" spans="1:28" x14ac:dyDescent="0.25">
      <c r="A322" t="s">
        <v>9284</v>
      </c>
      <c r="B322" t="s">
        <v>9285</v>
      </c>
      <c r="C322" t="s">
        <v>156</v>
      </c>
      <c r="D322">
        <v>1</v>
      </c>
      <c r="E322">
        <v>5</v>
      </c>
      <c r="F322" t="s">
        <v>2081</v>
      </c>
      <c r="G322" t="s">
        <v>1845</v>
      </c>
      <c r="H322" t="s">
        <v>2091</v>
      </c>
      <c r="I322" t="s">
        <v>2096</v>
      </c>
      <c r="J322" t="s">
        <v>1797</v>
      </c>
      <c r="K322" t="s">
        <v>2866</v>
      </c>
      <c r="L322" t="s">
        <v>1826</v>
      </c>
      <c r="M322" t="s">
        <v>2861</v>
      </c>
      <c r="N322" t="s">
        <v>2862</v>
      </c>
      <c r="O322" t="s">
        <v>2863</v>
      </c>
      <c r="P322" t="s">
        <v>2022</v>
      </c>
      <c r="Q322" t="s">
        <v>1791</v>
      </c>
      <c r="R322" t="s">
        <v>1955</v>
      </c>
      <c r="S322" t="s">
        <v>1792</v>
      </c>
      <c r="T322" t="s">
        <v>2051</v>
      </c>
      <c r="U322" t="s">
        <v>2931</v>
      </c>
      <c r="V322" t="s">
        <v>2943</v>
      </c>
      <c r="W322" t="s">
        <v>2947</v>
      </c>
      <c r="X322" t="s">
        <v>1827</v>
      </c>
      <c r="Y322" t="s">
        <v>4017</v>
      </c>
      <c r="Z322" t="s">
        <v>4018</v>
      </c>
      <c r="AA322" t="s">
        <v>4019</v>
      </c>
      <c r="AB322">
        <v>1</v>
      </c>
    </row>
    <row r="323" spans="1:28" x14ac:dyDescent="0.25">
      <c r="A323" t="s">
        <v>9284</v>
      </c>
      <c r="B323" t="s">
        <v>9285</v>
      </c>
      <c r="C323" t="s">
        <v>156</v>
      </c>
      <c r="D323">
        <v>1</v>
      </c>
      <c r="E323">
        <v>5</v>
      </c>
      <c r="F323" t="s">
        <v>2052</v>
      </c>
      <c r="G323" t="s">
        <v>1845</v>
      </c>
      <c r="H323" t="s">
        <v>2091</v>
      </c>
      <c r="I323" t="s">
        <v>2096</v>
      </c>
      <c r="J323" t="s">
        <v>1795</v>
      </c>
      <c r="K323" t="s">
        <v>2866</v>
      </c>
      <c r="L323" t="s">
        <v>1826</v>
      </c>
      <c r="M323" t="s">
        <v>2861</v>
      </c>
      <c r="N323" t="s">
        <v>2862</v>
      </c>
      <c r="O323" t="s">
        <v>2863</v>
      </c>
      <c r="P323" t="s">
        <v>2022</v>
      </c>
      <c r="Q323" t="s">
        <v>1791</v>
      </c>
      <c r="R323" t="s">
        <v>1955</v>
      </c>
      <c r="S323" t="s">
        <v>1792</v>
      </c>
      <c r="T323" t="s">
        <v>2051</v>
      </c>
      <c r="U323" t="s">
        <v>2931</v>
      </c>
      <c r="V323" t="s">
        <v>2943</v>
      </c>
      <c r="W323" t="s">
        <v>2947</v>
      </c>
      <c r="X323" t="s">
        <v>1827</v>
      </c>
      <c r="Y323" t="s">
        <v>6090</v>
      </c>
      <c r="Z323" t="s">
        <v>6091</v>
      </c>
      <c r="AA323" t="s">
        <v>6092</v>
      </c>
      <c r="AB323">
        <v>1</v>
      </c>
    </row>
    <row r="324" spans="1:28" x14ac:dyDescent="0.25">
      <c r="A324" t="s">
        <v>9284</v>
      </c>
      <c r="B324" t="s">
        <v>9285</v>
      </c>
      <c r="C324" t="s">
        <v>156</v>
      </c>
      <c r="D324">
        <v>1</v>
      </c>
      <c r="E324">
        <v>7</v>
      </c>
      <c r="F324" t="s">
        <v>2020</v>
      </c>
      <c r="G324" t="s">
        <v>1845</v>
      </c>
      <c r="H324" t="s">
        <v>2091</v>
      </c>
      <c r="I324" t="s">
        <v>2096</v>
      </c>
      <c r="J324" t="s">
        <v>1788</v>
      </c>
      <c r="K324" t="s">
        <v>2866</v>
      </c>
      <c r="L324" t="s">
        <v>1826</v>
      </c>
      <c r="M324" t="s">
        <v>2861</v>
      </c>
      <c r="N324" t="s">
        <v>2862</v>
      </c>
      <c r="O324" t="s">
        <v>2863</v>
      </c>
      <c r="P324" t="s">
        <v>2022</v>
      </c>
      <c r="Q324" t="s">
        <v>1791</v>
      </c>
      <c r="R324" t="s">
        <v>1955</v>
      </c>
      <c r="S324" t="s">
        <v>1792</v>
      </c>
      <c r="T324" t="s">
        <v>2051</v>
      </c>
      <c r="U324" t="s">
        <v>2931</v>
      </c>
      <c r="V324" t="s">
        <v>2967</v>
      </c>
      <c r="W324" t="s">
        <v>2874</v>
      </c>
      <c r="X324" t="s">
        <v>1827</v>
      </c>
      <c r="Y324" t="s">
        <v>6093</v>
      </c>
      <c r="Z324" t="s">
        <v>6094</v>
      </c>
      <c r="AA324" t="s">
        <v>6095</v>
      </c>
      <c r="AB324">
        <v>1</v>
      </c>
    </row>
    <row r="325" spans="1:28" x14ac:dyDescent="0.25">
      <c r="A325" t="s">
        <v>9284</v>
      </c>
      <c r="B325" t="s">
        <v>9285</v>
      </c>
      <c r="C325" t="s">
        <v>156</v>
      </c>
      <c r="D325">
        <v>1</v>
      </c>
      <c r="E325">
        <v>7</v>
      </c>
      <c r="F325" t="s">
        <v>2028</v>
      </c>
      <c r="G325" t="s">
        <v>1845</v>
      </c>
      <c r="H325" t="s">
        <v>2091</v>
      </c>
      <c r="I325" t="s">
        <v>2096</v>
      </c>
      <c r="J325" t="s">
        <v>1797</v>
      </c>
      <c r="K325" t="s">
        <v>2866</v>
      </c>
      <c r="L325" t="s">
        <v>1826</v>
      </c>
      <c r="M325" t="s">
        <v>2861</v>
      </c>
      <c r="N325" t="s">
        <v>2862</v>
      </c>
      <c r="O325" t="s">
        <v>2863</v>
      </c>
      <c r="P325" t="s">
        <v>2022</v>
      </c>
      <c r="Q325" t="s">
        <v>1791</v>
      </c>
      <c r="R325" t="s">
        <v>1955</v>
      </c>
      <c r="S325" t="s">
        <v>1792</v>
      </c>
      <c r="T325" t="s">
        <v>2051</v>
      </c>
      <c r="U325" t="s">
        <v>2931</v>
      </c>
      <c r="V325" t="s">
        <v>2943</v>
      </c>
      <c r="W325" t="s">
        <v>2947</v>
      </c>
      <c r="X325" t="s">
        <v>1827</v>
      </c>
      <c r="Y325" t="s">
        <v>4020</v>
      </c>
      <c r="Z325" t="s">
        <v>4021</v>
      </c>
      <c r="AA325" t="s">
        <v>4022</v>
      </c>
      <c r="AB325">
        <v>1</v>
      </c>
    </row>
    <row r="326" spans="1:28" x14ac:dyDescent="0.25">
      <c r="A326" t="s">
        <v>9284</v>
      </c>
      <c r="B326" t="s">
        <v>9285</v>
      </c>
      <c r="C326" t="s">
        <v>156</v>
      </c>
      <c r="D326">
        <v>1</v>
      </c>
      <c r="E326">
        <v>7</v>
      </c>
      <c r="F326" t="s">
        <v>2049</v>
      </c>
      <c r="G326" t="s">
        <v>1845</v>
      </c>
      <c r="H326" t="s">
        <v>2091</v>
      </c>
      <c r="I326" t="s">
        <v>2096</v>
      </c>
      <c r="J326" t="s">
        <v>1797</v>
      </c>
      <c r="K326" t="s">
        <v>2866</v>
      </c>
      <c r="L326" t="s">
        <v>1826</v>
      </c>
      <c r="M326" t="s">
        <v>2861</v>
      </c>
      <c r="N326" t="s">
        <v>2862</v>
      </c>
      <c r="O326" t="s">
        <v>2863</v>
      </c>
      <c r="P326" t="s">
        <v>2022</v>
      </c>
      <c r="Q326" t="s">
        <v>1791</v>
      </c>
      <c r="R326" t="s">
        <v>1955</v>
      </c>
      <c r="S326" t="s">
        <v>1792</v>
      </c>
      <c r="T326" t="s">
        <v>2051</v>
      </c>
      <c r="U326" t="s">
        <v>2931</v>
      </c>
      <c r="V326" t="s">
        <v>2943</v>
      </c>
      <c r="W326" t="s">
        <v>2947</v>
      </c>
      <c r="X326" t="s">
        <v>1827</v>
      </c>
      <c r="Y326" t="s">
        <v>3768</v>
      </c>
      <c r="Z326" t="s">
        <v>3769</v>
      </c>
      <c r="AA326" t="s">
        <v>3770</v>
      </c>
      <c r="AB326">
        <v>1</v>
      </c>
    </row>
    <row r="327" spans="1:28" x14ac:dyDescent="0.25">
      <c r="A327" t="s">
        <v>9284</v>
      </c>
      <c r="B327" t="s">
        <v>9285</v>
      </c>
      <c r="C327" t="s">
        <v>156</v>
      </c>
      <c r="D327">
        <v>1</v>
      </c>
      <c r="E327">
        <v>7</v>
      </c>
      <c r="F327" t="s">
        <v>2048</v>
      </c>
      <c r="G327" t="s">
        <v>1845</v>
      </c>
      <c r="H327" t="s">
        <v>2091</v>
      </c>
      <c r="I327" t="s">
        <v>2096</v>
      </c>
      <c r="J327" t="s">
        <v>1795</v>
      </c>
      <c r="K327" t="s">
        <v>2866</v>
      </c>
      <c r="L327" t="s">
        <v>1826</v>
      </c>
      <c r="M327" t="s">
        <v>2861</v>
      </c>
      <c r="N327" t="s">
        <v>2862</v>
      </c>
      <c r="O327" t="s">
        <v>2863</v>
      </c>
      <c r="P327" t="s">
        <v>2022</v>
      </c>
      <c r="Q327" t="s">
        <v>1791</v>
      </c>
      <c r="R327" t="s">
        <v>1955</v>
      </c>
      <c r="S327" t="s">
        <v>1792</v>
      </c>
      <c r="T327" t="s">
        <v>2051</v>
      </c>
      <c r="U327" t="s">
        <v>2931</v>
      </c>
      <c r="V327" t="s">
        <v>2943</v>
      </c>
      <c r="W327" t="s">
        <v>2874</v>
      </c>
      <c r="X327" t="s">
        <v>1827</v>
      </c>
      <c r="Y327" t="s">
        <v>6096</v>
      </c>
      <c r="Z327" t="s">
        <v>6097</v>
      </c>
      <c r="AA327" t="s">
        <v>6098</v>
      </c>
      <c r="AB327">
        <v>1</v>
      </c>
    </row>
    <row r="328" spans="1:28" x14ac:dyDescent="0.25">
      <c r="A328" t="s">
        <v>9284</v>
      </c>
      <c r="B328" t="s">
        <v>9285</v>
      </c>
      <c r="C328" t="s">
        <v>156</v>
      </c>
      <c r="D328">
        <v>1</v>
      </c>
      <c r="E328">
        <v>8</v>
      </c>
      <c r="F328" t="s">
        <v>2031</v>
      </c>
      <c r="G328" t="s">
        <v>1845</v>
      </c>
      <c r="H328" t="s">
        <v>2091</v>
      </c>
      <c r="I328" t="s">
        <v>2096</v>
      </c>
      <c r="J328" t="s">
        <v>1797</v>
      </c>
      <c r="K328" t="s">
        <v>2866</v>
      </c>
      <c r="L328" t="s">
        <v>1826</v>
      </c>
      <c r="M328" t="s">
        <v>2861</v>
      </c>
      <c r="N328" t="s">
        <v>2862</v>
      </c>
      <c r="O328" t="s">
        <v>2863</v>
      </c>
      <c r="P328" t="s">
        <v>2022</v>
      </c>
      <c r="Q328" t="s">
        <v>1791</v>
      </c>
      <c r="R328" t="s">
        <v>1955</v>
      </c>
      <c r="S328" t="s">
        <v>1792</v>
      </c>
      <c r="T328" t="s">
        <v>2051</v>
      </c>
      <c r="U328" t="s">
        <v>2931</v>
      </c>
      <c r="V328" t="s">
        <v>2943</v>
      </c>
      <c r="W328" t="s">
        <v>2947</v>
      </c>
      <c r="X328" t="s">
        <v>1827</v>
      </c>
      <c r="Y328" t="s">
        <v>3771</v>
      </c>
      <c r="Z328" t="s">
        <v>3772</v>
      </c>
      <c r="AA328" t="s">
        <v>3773</v>
      </c>
      <c r="AB328">
        <v>1</v>
      </c>
    </row>
    <row r="329" spans="1:28" x14ac:dyDescent="0.25">
      <c r="A329" t="s">
        <v>9284</v>
      </c>
      <c r="B329" t="s">
        <v>9285</v>
      </c>
      <c r="C329" t="s">
        <v>156</v>
      </c>
      <c r="D329">
        <v>1</v>
      </c>
      <c r="E329">
        <v>8</v>
      </c>
      <c r="F329" t="s">
        <v>2029</v>
      </c>
      <c r="G329" t="s">
        <v>1845</v>
      </c>
      <c r="H329" t="s">
        <v>2091</v>
      </c>
      <c r="I329" t="s">
        <v>2096</v>
      </c>
      <c r="J329" t="s">
        <v>1797</v>
      </c>
      <c r="K329" t="s">
        <v>2866</v>
      </c>
      <c r="L329" t="s">
        <v>1826</v>
      </c>
      <c r="M329" t="s">
        <v>2861</v>
      </c>
      <c r="N329" t="s">
        <v>2862</v>
      </c>
      <c r="O329" t="s">
        <v>2863</v>
      </c>
      <c r="P329" t="s">
        <v>2022</v>
      </c>
      <c r="Q329" t="s">
        <v>1791</v>
      </c>
      <c r="R329" t="s">
        <v>1955</v>
      </c>
      <c r="S329" t="s">
        <v>1792</v>
      </c>
      <c r="T329" t="s">
        <v>2051</v>
      </c>
      <c r="U329" t="s">
        <v>2931</v>
      </c>
      <c r="V329" t="s">
        <v>2943</v>
      </c>
      <c r="W329" t="s">
        <v>2947</v>
      </c>
      <c r="X329" t="s">
        <v>1827</v>
      </c>
      <c r="Y329" t="s">
        <v>4023</v>
      </c>
      <c r="Z329" t="s">
        <v>4024</v>
      </c>
      <c r="AA329" t="s">
        <v>4025</v>
      </c>
      <c r="AB329">
        <v>1</v>
      </c>
    </row>
    <row r="330" spans="1:28" x14ac:dyDescent="0.25">
      <c r="A330" t="s">
        <v>9284</v>
      </c>
      <c r="B330" t="s">
        <v>9285</v>
      </c>
      <c r="C330" t="s">
        <v>156</v>
      </c>
      <c r="D330">
        <v>1</v>
      </c>
      <c r="E330">
        <v>8</v>
      </c>
      <c r="F330" t="s">
        <v>2077</v>
      </c>
      <c r="G330" t="s">
        <v>1845</v>
      </c>
      <c r="H330" t="s">
        <v>2091</v>
      </c>
      <c r="I330" t="s">
        <v>2096</v>
      </c>
      <c r="J330" t="s">
        <v>1797</v>
      </c>
      <c r="K330" t="s">
        <v>2866</v>
      </c>
      <c r="L330" t="s">
        <v>1826</v>
      </c>
      <c r="M330" t="s">
        <v>2861</v>
      </c>
      <c r="N330" t="s">
        <v>2862</v>
      </c>
      <c r="O330" t="s">
        <v>2863</v>
      </c>
      <c r="P330" t="s">
        <v>2022</v>
      </c>
      <c r="Q330" t="s">
        <v>1791</v>
      </c>
      <c r="R330" t="s">
        <v>1955</v>
      </c>
      <c r="S330" t="s">
        <v>1792</v>
      </c>
      <c r="T330" t="s">
        <v>2051</v>
      </c>
      <c r="U330" t="s">
        <v>2931</v>
      </c>
      <c r="V330" t="s">
        <v>2943</v>
      </c>
      <c r="W330" t="s">
        <v>2947</v>
      </c>
      <c r="X330" t="s">
        <v>1827</v>
      </c>
      <c r="Y330" t="s">
        <v>3774</v>
      </c>
      <c r="Z330" t="s">
        <v>3775</v>
      </c>
      <c r="AA330" t="s">
        <v>3776</v>
      </c>
      <c r="AB330">
        <v>1</v>
      </c>
    </row>
    <row r="331" spans="1:28" x14ac:dyDescent="0.25">
      <c r="A331" t="s">
        <v>9284</v>
      </c>
      <c r="B331" t="s">
        <v>9285</v>
      </c>
      <c r="C331" t="s">
        <v>156</v>
      </c>
      <c r="D331">
        <v>1</v>
      </c>
      <c r="E331">
        <v>8</v>
      </c>
      <c r="F331" t="s">
        <v>2041</v>
      </c>
      <c r="G331" t="s">
        <v>1845</v>
      </c>
      <c r="H331" t="s">
        <v>2091</v>
      </c>
      <c r="I331" t="s">
        <v>2096</v>
      </c>
      <c r="J331" t="s">
        <v>1797</v>
      </c>
      <c r="K331" t="s">
        <v>2866</v>
      </c>
      <c r="L331" t="s">
        <v>1826</v>
      </c>
      <c r="M331" t="s">
        <v>2861</v>
      </c>
      <c r="N331" t="s">
        <v>2862</v>
      </c>
      <c r="O331" t="s">
        <v>2863</v>
      </c>
      <c r="P331" t="s">
        <v>2022</v>
      </c>
      <c r="Q331" t="s">
        <v>1791</v>
      </c>
      <c r="R331" t="s">
        <v>1955</v>
      </c>
      <c r="S331" t="s">
        <v>1792</v>
      </c>
      <c r="T331" t="s">
        <v>2051</v>
      </c>
      <c r="U331" t="s">
        <v>2931</v>
      </c>
      <c r="V331" t="s">
        <v>2943</v>
      </c>
      <c r="W331" t="s">
        <v>2947</v>
      </c>
      <c r="X331" t="s">
        <v>1827</v>
      </c>
      <c r="Y331" t="s">
        <v>3777</v>
      </c>
      <c r="Z331" t="s">
        <v>3778</v>
      </c>
      <c r="AA331" t="s">
        <v>3779</v>
      </c>
      <c r="AB331">
        <v>1</v>
      </c>
    </row>
    <row r="332" spans="1:28" x14ac:dyDescent="0.25">
      <c r="A332" t="s">
        <v>9284</v>
      </c>
      <c r="B332" t="s">
        <v>9285</v>
      </c>
      <c r="C332" t="s">
        <v>156</v>
      </c>
      <c r="D332">
        <v>1</v>
      </c>
      <c r="E332">
        <v>8</v>
      </c>
      <c r="F332" t="s">
        <v>2062</v>
      </c>
      <c r="G332" t="s">
        <v>1845</v>
      </c>
      <c r="H332" t="s">
        <v>2091</v>
      </c>
      <c r="I332" t="s">
        <v>2096</v>
      </c>
      <c r="J332" t="s">
        <v>1797</v>
      </c>
      <c r="K332" t="s">
        <v>2866</v>
      </c>
      <c r="L332" t="s">
        <v>1826</v>
      </c>
      <c r="M332" t="s">
        <v>2861</v>
      </c>
      <c r="N332" t="s">
        <v>2862</v>
      </c>
      <c r="O332" t="s">
        <v>2863</v>
      </c>
      <c r="P332" t="s">
        <v>2022</v>
      </c>
      <c r="Q332" t="s">
        <v>1791</v>
      </c>
      <c r="R332" t="s">
        <v>1955</v>
      </c>
      <c r="S332" t="s">
        <v>1792</v>
      </c>
      <c r="T332" t="s">
        <v>2051</v>
      </c>
      <c r="U332" t="s">
        <v>2931</v>
      </c>
      <c r="V332" t="s">
        <v>2943</v>
      </c>
      <c r="W332" t="s">
        <v>2947</v>
      </c>
      <c r="X332" t="s">
        <v>1827</v>
      </c>
      <c r="Y332" t="s">
        <v>4026</v>
      </c>
      <c r="Z332" t="s">
        <v>4027</v>
      </c>
      <c r="AA332" t="s">
        <v>4028</v>
      </c>
      <c r="AB332">
        <v>1</v>
      </c>
    </row>
    <row r="333" spans="1:28" x14ac:dyDescent="0.25">
      <c r="A333" t="s">
        <v>9284</v>
      </c>
      <c r="B333" t="s">
        <v>9285</v>
      </c>
      <c r="C333" t="s">
        <v>156</v>
      </c>
      <c r="D333">
        <v>1</v>
      </c>
      <c r="E333">
        <v>8</v>
      </c>
      <c r="F333" t="s">
        <v>2079</v>
      </c>
      <c r="G333" t="s">
        <v>1845</v>
      </c>
      <c r="H333" t="s">
        <v>2091</v>
      </c>
      <c r="I333" t="s">
        <v>2096</v>
      </c>
      <c r="J333" t="s">
        <v>1797</v>
      </c>
      <c r="K333" t="s">
        <v>2866</v>
      </c>
      <c r="L333" t="s">
        <v>1826</v>
      </c>
      <c r="M333" t="s">
        <v>2861</v>
      </c>
      <c r="N333" t="s">
        <v>2862</v>
      </c>
      <c r="O333" t="s">
        <v>2863</v>
      </c>
      <c r="P333" t="s">
        <v>2022</v>
      </c>
      <c r="Q333" t="s">
        <v>1791</v>
      </c>
      <c r="R333" t="s">
        <v>1955</v>
      </c>
      <c r="S333" t="s">
        <v>1792</v>
      </c>
      <c r="T333" t="s">
        <v>2051</v>
      </c>
      <c r="U333" t="s">
        <v>2931</v>
      </c>
      <c r="V333" t="s">
        <v>2943</v>
      </c>
      <c r="W333" t="s">
        <v>2947</v>
      </c>
      <c r="X333" t="s">
        <v>1827</v>
      </c>
      <c r="Y333" t="s">
        <v>2992</v>
      </c>
      <c r="Z333" t="s">
        <v>2993</v>
      </c>
      <c r="AA333" t="s">
        <v>2994</v>
      </c>
      <c r="AB333">
        <v>1</v>
      </c>
    </row>
    <row r="334" spans="1:28" x14ac:dyDescent="0.25">
      <c r="A334" t="s">
        <v>9284</v>
      </c>
      <c r="B334" t="s">
        <v>9285</v>
      </c>
      <c r="C334" t="s">
        <v>156</v>
      </c>
      <c r="D334">
        <v>1</v>
      </c>
      <c r="E334">
        <v>8</v>
      </c>
      <c r="F334" t="s">
        <v>2051</v>
      </c>
      <c r="G334" t="s">
        <v>1845</v>
      </c>
      <c r="H334" t="s">
        <v>2091</v>
      </c>
      <c r="I334" t="s">
        <v>2096</v>
      </c>
      <c r="J334" t="s">
        <v>1797</v>
      </c>
      <c r="K334" t="s">
        <v>2866</v>
      </c>
      <c r="L334" t="s">
        <v>1826</v>
      </c>
      <c r="M334" t="s">
        <v>2861</v>
      </c>
      <c r="N334" t="s">
        <v>2862</v>
      </c>
      <c r="O334" t="s">
        <v>2863</v>
      </c>
      <c r="P334" t="s">
        <v>2022</v>
      </c>
      <c r="Q334" t="s">
        <v>1791</v>
      </c>
      <c r="R334" t="s">
        <v>1955</v>
      </c>
      <c r="S334" t="s">
        <v>1792</v>
      </c>
      <c r="T334" t="s">
        <v>2051</v>
      </c>
      <c r="U334" t="s">
        <v>2931</v>
      </c>
      <c r="V334" t="s">
        <v>2943</v>
      </c>
      <c r="W334" t="s">
        <v>2947</v>
      </c>
      <c r="X334" t="s">
        <v>1827</v>
      </c>
      <c r="Y334" t="s">
        <v>4029</v>
      </c>
      <c r="Z334" t="s">
        <v>4030</v>
      </c>
      <c r="AA334" t="s">
        <v>4031</v>
      </c>
      <c r="AB334">
        <v>1</v>
      </c>
    </row>
    <row r="335" spans="1:28" x14ac:dyDescent="0.25">
      <c r="A335" t="s">
        <v>9284</v>
      </c>
      <c r="B335" t="s">
        <v>9285</v>
      </c>
      <c r="C335" t="s">
        <v>156</v>
      </c>
      <c r="D335">
        <v>1</v>
      </c>
      <c r="E335">
        <v>8</v>
      </c>
      <c r="F335" t="s">
        <v>2068</v>
      </c>
      <c r="G335" t="s">
        <v>1845</v>
      </c>
      <c r="H335" t="s">
        <v>2091</v>
      </c>
      <c r="I335" t="s">
        <v>2096</v>
      </c>
      <c r="J335" t="s">
        <v>1797</v>
      </c>
      <c r="K335" t="s">
        <v>2866</v>
      </c>
      <c r="L335" t="s">
        <v>1826</v>
      </c>
      <c r="M335" t="s">
        <v>2861</v>
      </c>
      <c r="N335" t="s">
        <v>2862</v>
      </c>
      <c r="O335" t="s">
        <v>2863</v>
      </c>
      <c r="P335" t="s">
        <v>2022</v>
      </c>
      <c r="Q335" t="s">
        <v>1791</v>
      </c>
      <c r="R335" t="s">
        <v>1955</v>
      </c>
      <c r="S335" t="s">
        <v>1792</v>
      </c>
      <c r="T335" t="s">
        <v>2051</v>
      </c>
      <c r="U335" t="s">
        <v>2931</v>
      </c>
      <c r="V335" t="s">
        <v>2943</v>
      </c>
      <c r="W335" t="s">
        <v>2947</v>
      </c>
      <c r="X335" t="s">
        <v>1827</v>
      </c>
      <c r="Y335" t="s">
        <v>4032</v>
      </c>
      <c r="Z335" t="s">
        <v>4033</v>
      </c>
      <c r="AA335" t="s">
        <v>4034</v>
      </c>
      <c r="AB335">
        <v>1</v>
      </c>
    </row>
    <row r="336" spans="1:28" x14ac:dyDescent="0.25">
      <c r="A336" t="s">
        <v>9284</v>
      </c>
      <c r="B336" t="s">
        <v>9285</v>
      </c>
      <c r="C336" t="s">
        <v>156</v>
      </c>
      <c r="D336">
        <v>1</v>
      </c>
      <c r="E336">
        <v>8</v>
      </c>
      <c r="F336" t="s">
        <v>2035</v>
      </c>
      <c r="G336" t="s">
        <v>1845</v>
      </c>
      <c r="H336" t="s">
        <v>2091</v>
      </c>
      <c r="I336" t="s">
        <v>2096</v>
      </c>
      <c r="J336" t="s">
        <v>1797</v>
      </c>
      <c r="K336" t="s">
        <v>2866</v>
      </c>
      <c r="L336" t="s">
        <v>1826</v>
      </c>
      <c r="M336" t="s">
        <v>2861</v>
      </c>
      <c r="N336" t="s">
        <v>2862</v>
      </c>
      <c r="O336" t="s">
        <v>2863</v>
      </c>
      <c r="P336" t="s">
        <v>2022</v>
      </c>
      <c r="Q336" t="s">
        <v>1791</v>
      </c>
      <c r="R336" t="s">
        <v>1955</v>
      </c>
      <c r="S336" t="s">
        <v>1792</v>
      </c>
      <c r="T336" t="s">
        <v>2051</v>
      </c>
      <c r="U336" t="s">
        <v>2931</v>
      </c>
      <c r="V336" t="s">
        <v>2943</v>
      </c>
      <c r="W336" t="s">
        <v>2947</v>
      </c>
      <c r="X336" t="s">
        <v>1827</v>
      </c>
      <c r="Y336" t="s">
        <v>2995</v>
      </c>
      <c r="Z336" t="s">
        <v>2996</v>
      </c>
      <c r="AA336" t="s">
        <v>2997</v>
      </c>
      <c r="AB336">
        <v>1</v>
      </c>
    </row>
    <row r="337" spans="1:28" x14ac:dyDescent="0.25">
      <c r="A337" t="s">
        <v>9284</v>
      </c>
      <c r="B337" t="s">
        <v>9285</v>
      </c>
      <c r="C337" t="s">
        <v>156</v>
      </c>
      <c r="D337">
        <v>1</v>
      </c>
      <c r="E337">
        <v>8</v>
      </c>
      <c r="F337" t="s">
        <v>2081</v>
      </c>
      <c r="G337" t="s">
        <v>1845</v>
      </c>
      <c r="H337" t="s">
        <v>2091</v>
      </c>
      <c r="I337" t="s">
        <v>2096</v>
      </c>
      <c r="J337" t="s">
        <v>1797</v>
      </c>
      <c r="K337" t="s">
        <v>2866</v>
      </c>
      <c r="L337" t="s">
        <v>1826</v>
      </c>
      <c r="M337" t="s">
        <v>2861</v>
      </c>
      <c r="N337" t="s">
        <v>2862</v>
      </c>
      <c r="O337" t="s">
        <v>2863</v>
      </c>
      <c r="P337" t="s">
        <v>2022</v>
      </c>
      <c r="Q337" t="s">
        <v>1791</v>
      </c>
      <c r="R337" t="s">
        <v>1955</v>
      </c>
      <c r="S337" t="s">
        <v>1792</v>
      </c>
      <c r="T337" t="s">
        <v>2051</v>
      </c>
      <c r="U337" t="s">
        <v>2931</v>
      </c>
      <c r="V337" t="s">
        <v>2943</v>
      </c>
      <c r="W337" t="s">
        <v>2947</v>
      </c>
      <c r="X337" t="s">
        <v>1827</v>
      </c>
      <c r="Y337" t="s">
        <v>4035</v>
      </c>
      <c r="Z337" t="s">
        <v>4036</v>
      </c>
      <c r="AA337" t="s">
        <v>4037</v>
      </c>
      <c r="AB337">
        <v>1</v>
      </c>
    </row>
    <row r="338" spans="1:28" x14ac:dyDescent="0.25">
      <c r="A338" t="s">
        <v>9284</v>
      </c>
      <c r="B338" t="s">
        <v>9285</v>
      </c>
      <c r="C338" t="s">
        <v>156</v>
      </c>
      <c r="D338">
        <v>1</v>
      </c>
      <c r="E338">
        <v>8</v>
      </c>
      <c r="F338" t="s">
        <v>2083</v>
      </c>
      <c r="G338" t="s">
        <v>1845</v>
      </c>
      <c r="H338" t="s">
        <v>2091</v>
      </c>
      <c r="I338" t="s">
        <v>2096</v>
      </c>
      <c r="J338" t="s">
        <v>1797</v>
      </c>
      <c r="K338" t="s">
        <v>2866</v>
      </c>
      <c r="L338" t="s">
        <v>1826</v>
      </c>
      <c r="M338" t="s">
        <v>2861</v>
      </c>
      <c r="N338" t="s">
        <v>2862</v>
      </c>
      <c r="O338" t="s">
        <v>2863</v>
      </c>
      <c r="P338" t="s">
        <v>2022</v>
      </c>
      <c r="Q338" t="s">
        <v>1791</v>
      </c>
      <c r="R338" t="s">
        <v>1955</v>
      </c>
      <c r="S338" t="s">
        <v>1792</v>
      </c>
      <c r="T338" t="s">
        <v>2051</v>
      </c>
      <c r="U338" t="s">
        <v>2931</v>
      </c>
      <c r="V338" t="s">
        <v>2943</v>
      </c>
      <c r="W338" t="s">
        <v>2947</v>
      </c>
      <c r="X338" t="s">
        <v>1827</v>
      </c>
      <c r="Y338" t="s">
        <v>4038</v>
      </c>
      <c r="Z338" t="s">
        <v>4039</v>
      </c>
      <c r="AA338" t="s">
        <v>4040</v>
      </c>
      <c r="AB338">
        <v>1</v>
      </c>
    </row>
    <row r="339" spans="1:28" x14ac:dyDescent="0.25">
      <c r="A339" t="s">
        <v>9284</v>
      </c>
      <c r="B339" t="s">
        <v>9285</v>
      </c>
      <c r="C339" t="s">
        <v>156</v>
      </c>
      <c r="D339">
        <v>1</v>
      </c>
      <c r="E339">
        <v>8</v>
      </c>
      <c r="F339" t="s">
        <v>2076</v>
      </c>
      <c r="G339" t="s">
        <v>1845</v>
      </c>
      <c r="H339" t="s">
        <v>2091</v>
      </c>
      <c r="I339" t="s">
        <v>2096</v>
      </c>
      <c r="J339" t="s">
        <v>1797</v>
      </c>
      <c r="K339" t="s">
        <v>2866</v>
      </c>
      <c r="L339" t="s">
        <v>1826</v>
      </c>
      <c r="M339" t="s">
        <v>2861</v>
      </c>
      <c r="N339" t="s">
        <v>2862</v>
      </c>
      <c r="O339" t="s">
        <v>2863</v>
      </c>
      <c r="P339" t="s">
        <v>2022</v>
      </c>
      <c r="Q339" t="s">
        <v>1791</v>
      </c>
      <c r="R339" t="s">
        <v>1955</v>
      </c>
      <c r="S339" t="s">
        <v>1792</v>
      </c>
      <c r="T339" t="s">
        <v>2051</v>
      </c>
      <c r="U339" t="s">
        <v>2931</v>
      </c>
      <c r="V339" t="s">
        <v>2943</v>
      </c>
      <c r="W339" t="s">
        <v>2947</v>
      </c>
      <c r="X339" t="s">
        <v>1827</v>
      </c>
      <c r="Y339" t="s">
        <v>2998</v>
      </c>
      <c r="Z339" t="s">
        <v>2999</v>
      </c>
      <c r="AA339" t="s">
        <v>3000</v>
      </c>
      <c r="AB339">
        <v>1</v>
      </c>
    </row>
    <row r="340" spans="1:28" x14ac:dyDescent="0.25">
      <c r="A340" t="s">
        <v>9284</v>
      </c>
      <c r="B340" t="s">
        <v>9285</v>
      </c>
      <c r="C340" t="s">
        <v>156</v>
      </c>
      <c r="D340">
        <v>1</v>
      </c>
      <c r="E340">
        <v>9</v>
      </c>
      <c r="F340" t="s">
        <v>2027</v>
      </c>
      <c r="G340" t="s">
        <v>1845</v>
      </c>
      <c r="H340" t="s">
        <v>2091</v>
      </c>
      <c r="I340" t="s">
        <v>2096</v>
      </c>
      <c r="J340" t="s">
        <v>1797</v>
      </c>
      <c r="K340" t="s">
        <v>2866</v>
      </c>
      <c r="L340" t="s">
        <v>1826</v>
      </c>
      <c r="M340" t="s">
        <v>2861</v>
      </c>
      <c r="N340" t="s">
        <v>2862</v>
      </c>
      <c r="O340" t="s">
        <v>2863</v>
      </c>
      <c r="P340" t="s">
        <v>2022</v>
      </c>
      <c r="Q340" t="s">
        <v>1791</v>
      </c>
      <c r="R340" t="s">
        <v>1955</v>
      </c>
      <c r="S340" t="s">
        <v>1792</v>
      </c>
      <c r="T340" t="s">
        <v>2051</v>
      </c>
      <c r="U340" t="s">
        <v>2931</v>
      </c>
      <c r="V340" t="s">
        <v>2943</v>
      </c>
      <c r="W340" t="s">
        <v>2947</v>
      </c>
      <c r="X340" t="s">
        <v>1827</v>
      </c>
      <c r="Y340" t="s">
        <v>4041</v>
      </c>
      <c r="Z340" t="s">
        <v>4042</v>
      </c>
      <c r="AA340" t="s">
        <v>4043</v>
      </c>
      <c r="AB340">
        <v>1</v>
      </c>
    </row>
    <row r="341" spans="1:28" x14ac:dyDescent="0.25">
      <c r="A341" t="s">
        <v>9284</v>
      </c>
      <c r="B341" t="s">
        <v>9285</v>
      </c>
      <c r="C341" t="s">
        <v>156</v>
      </c>
      <c r="D341">
        <v>1</v>
      </c>
      <c r="E341">
        <v>9</v>
      </c>
      <c r="F341" t="s">
        <v>2047</v>
      </c>
      <c r="G341" t="s">
        <v>1845</v>
      </c>
      <c r="H341" t="s">
        <v>2091</v>
      </c>
      <c r="I341" t="s">
        <v>2096</v>
      </c>
      <c r="J341" t="s">
        <v>1797</v>
      </c>
      <c r="K341" t="s">
        <v>2866</v>
      </c>
      <c r="L341" t="s">
        <v>1826</v>
      </c>
      <c r="M341" t="s">
        <v>2861</v>
      </c>
      <c r="N341" t="s">
        <v>2862</v>
      </c>
      <c r="O341" t="s">
        <v>2863</v>
      </c>
      <c r="P341" t="s">
        <v>2022</v>
      </c>
      <c r="Q341" t="s">
        <v>1791</v>
      </c>
      <c r="R341" t="s">
        <v>1955</v>
      </c>
      <c r="S341" t="s">
        <v>1792</v>
      </c>
      <c r="T341" t="s">
        <v>2051</v>
      </c>
      <c r="U341" t="s">
        <v>2931</v>
      </c>
      <c r="V341" t="s">
        <v>2943</v>
      </c>
      <c r="W341" t="s">
        <v>2947</v>
      </c>
      <c r="X341" t="s">
        <v>1827</v>
      </c>
      <c r="Y341" t="s">
        <v>3780</v>
      </c>
      <c r="Z341" t="s">
        <v>3781</v>
      </c>
      <c r="AA341" t="s">
        <v>3782</v>
      </c>
      <c r="AB341">
        <v>1</v>
      </c>
    </row>
    <row r="342" spans="1:28" x14ac:dyDescent="0.25">
      <c r="A342" t="s">
        <v>9284</v>
      </c>
      <c r="B342" t="s">
        <v>9285</v>
      </c>
      <c r="C342" t="s">
        <v>156</v>
      </c>
      <c r="D342">
        <v>1</v>
      </c>
      <c r="E342">
        <v>10</v>
      </c>
      <c r="F342" t="s">
        <v>2068</v>
      </c>
      <c r="G342" t="s">
        <v>1845</v>
      </c>
      <c r="H342" t="s">
        <v>2091</v>
      </c>
      <c r="I342" t="s">
        <v>2096</v>
      </c>
      <c r="J342" t="s">
        <v>1797</v>
      </c>
      <c r="K342" t="s">
        <v>2866</v>
      </c>
      <c r="L342" t="s">
        <v>1826</v>
      </c>
      <c r="M342" t="s">
        <v>2861</v>
      </c>
      <c r="N342" t="s">
        <v>2862</v>
      </c>
      <c r="O342" t="s">
        <v>2863</v>
      </c>
      <c r="P342" t="s">
        <v>2022</v>
      </c>
      <c r="Q342" t="s">
        <v>1791</v>
      </c>
      <c r="R342" t="s">
        <v>1955</v>
      </c>
      <c r="S342" t="s">
        <v>1792</v>
      </c>
      <c r="T342" t="s">
        <v>2051</v>
      </c>
      <c r="U342" t="s">
        <v>2931</v>
      </c>
      <c r="V342" t="s">
        <v>2943</v>
      </c>
      <c r="W342" t="s">
        <v>2947</v>
      </c>
      <c r="X342" t="s">
        <v>1827</v>
      </c>
      <c r="Y342" t="s">
        <v>4044</v>
      </c>
      <c r="Z342" t="s">
        <v>4045</v>
      </c>
      <c r="AA342" t="s">
        <v>4046</v>
      </c>
      <c r="AB342">
        <v>1</v>
      </c>
    </row>
    <row r="343" spans="1:28" x14ac:dyDescent="0.25">
      <c r="A343" t="s">
        <v>9284</v>
      </c>
      <c r="B343" t="s">
        <v>9285</v>
      </c>
      <c r="C343" t="s">
        <v>156</v>
      </c>
      <c r="D343">
        <v>1</v>
      </c>
      <c r="E343">
        <v>287</v>
      </c>
      <c r="F343" t="s">
        <v>2027</v>
      </c>
      <c r="G343" t="s">
        <v>1845</v>
      </c>
      <c r="H343" t="s">
        <v>2091</v>
      </c>
      <c r="I343" t="s">
        <v>2096</v>
      </c>
      <c r="J343" t="s">
        <v>1797</v>
      </c>
      <c r="K343" t="s">
        <v>2866</v>
      </c>
      <c r="L343" t="s">
        <v>1798</v>
      </c>
      <c r="M343" t="s">
        <v>2858</v>
      </c>
      <c r="N343" t="s">
        <v>2859</v>
      </c>
      <c r="O343" t="s">
        <v>2860</v>
      </c>
      <c r="P343" t="s">
        <v>2022</v>
      </c>
      <c r="Q343" t="s">
        <v>1791</v>
      </c>
      <c r="R343" t="s">
        <v>1955</v>
      </c>
      <c r="S343" t="s">
        <v>1792</v>
      </c>
      <c r="T343" t="s">
        <v>2051</v>
      </c>
      <c r="U343" t="s">
        <v>2931</v>
      </c>
      <c r="V343" t="s">
        <v>2943</v>
      </c>
      <c r="W343" t="s">
        <v>2874</v>
      </c>
      <c r="X343" t="s">
        <v>1827</v>
      </c>
      <c r="Y343" t="s">
        <v>3001</v>
      </c>
      <c r="Z343" t="s">
        <v>3002</v>
      </c>
      <c r="AA343" t="s">
        <v>3003</v>
      </c>
      <c r="AB343">
        <v>1</v>
      </c>
    </row>
    <row r="344" spans="1:28" x14ac:dyDescent="0.25">
      <c r="A344" t="s">
        <v>9284</v>
      </c>
      <c r="B344" t="s">
        <v>9285</v>
      </c>
      <c r="C344" t="s">
        <v>156</v>
      </c>
      <c r="D344">
        <v>1</v>
      </c>
      <c r="E344">
        <v>287</v>
      </c>
      <c r="F344" t="s">
        <v>2033</v>
      </c>
      <c r="G344" t="s">
        <v>1845</v>
      </c>
      <c r="H344" t="s">
        <v>2091</v>
      </c>
      <c r="I344" t="s">
        <v>2096</v>
      </c>
      <c r="J344" t="s">
        <v>1795</v>
      </c>
      <c r="K344" t="s">
        <v>2934</v>
      </c>
      <c r="L344" t="s">
        <v>1798</v>
      </c>
      <c r="M344" t="s">
        <v>2858</v>
      </c>
      <c r="N344" t="s">
        <v>2859</v>
      </c>
      <c r="O344" t="s">
        <v>2860</v>
      </c>
      <c r="P344" t="s">
        <v>2022</v>
      </c>
      <c r="Q344" t="s">
        <v>1791</v>
      </c>
      <c r="R344" t="s">
        <v>1955</v>
      </c>
      <c r="S344" t="s">
        <v>1792</v>
      </c>
      <c r="T344" t="s">
        <v>2051</v>
      </c>
      <c r="U344" t="s">
        <v>2931</v>
      </c>
      <c r="V344" t="s">
        <v>2943</v>
      </c>
      <c r="W344" t="s">
        <v>2874</v>
      </c>
      <c r="X344" t="s">
        <v>1827</v>
      </c>
      <c r="Y344" t="s">
        <v>6099</v>
      </c>
      <c r="Z344" t="s">
        <v>6100</v>
      </c>
      <c r="AA344" t="s">
        <v>6101</v>
      </c>
      <c r="AB344">
        <v>1</v>
      </c>
    </row>
    <row r="345" spans="1:28" x14ac:dyDescent="0.25">
      <c r="A345" t="s">
        <v>9284</v>
      </c>
      <c r="B345" t="s">
        <v>9285</v>
      </c>
      <c r="C345" t="s">
        <v>156</v>
      </c>
      <c r="D345">
        <v>1</v>
      </c>
      <c r="E345">
        <v>287</v>
      </c>
      <c r="F345" t="s">
        <v>2020</v>
      </c>
      <c r="G345" t="s">
        <v>1845</v>
      </c>
      <c r="H345" t="s">
        <v>2091</v>
      </c>
      <c r="I345" t="s">
        <v>2096</v>
      </c>
      <c r="J345" t="s">
        <v>1795</v>
      </c>
      <c r="K345" t="s">
        <v>2866</v>
      </c>
      <c r="L345" t="s">
        <v>1798</v>
      </c>
      <c r="M345" t="s">
        <v>2858</v>
      </c>
      <c r="N345" t="s">
        <v>2859</v>
      </c>
      <c r="O345" t="s">
        <v>2860</v>
      </c>
      <c r="P345" t="s">
        <v>2022</v>
      </c>
      <c r="Q345" t="s">
        <v>1791</v>
      </c>
      <c r="R345" t="s">
        <v>1955</v>
      </c>
      <c r="S345" t="s">
        <v>1792</v>
      </c>
      <c r="T345" t="s">
        <v>2051</v>
      </c>
      <c r="U345" t="s">
        <v>2931</v>
      </c>
      <c r="V345" t="s">
        <v>2943</v>
      </c>
      <c r="W345" t="s">
        <v>2874</v>
      </c>
      <c r="X345" t="s">
        <v>1827</v>
      </c>
      <c r="Y345" t="s">
        <v>6102</v>
      </c>
      <c r="Z345" t="s">
        <v>6103</v>
      </c>
      <c r="AA345" t="s">
        <v>6104</v>
      </c>
      <c r="AB345">
        <v>1</v>
      </c>
    </row>
    <row r="346" spans="1:28" x14ac:dyDescent="0.25">
      <c r="A346" t="s">
        <v>9284</v>
      </c>
      <c r="B346" t="s">
        <v>9285</v>
      </c>
      <c r="C346" t="s">
        <v>156</v>
      </c>
      <c r="D346">
        <v>1</v>
      </c>
      <c r="E346">
        <v>287</v>
      </c>
      <c r="F346" t="s">
        <v>2065</v>
      </c>
      <c r="G346" t="s">
        <v>1845</v>
      </c>
      <c r="H346" t="s">
        <v>2091</v>
      </c>
      <c r="I346" t="s">
        <v>2096</v>
      </c>
      <c r="J346" t="s">
        <v>1797</v>
      </c>
      <c r="K346" t="s">
        <v>5936</v>
      </c>
      <c r="L346" t="s">
        <v>1798</v>
      </c>
      <c r="M346" t="s">
        <v>2858</v>
      </c>
      <c r="N346" t="s">
        <v>2859</v>
      </c>
      <c r="O346" t="s">
        <v>2860</v>
      </c>
      <c r="P346" t="s">
        <v>2022</v>
      </c>
      <c r="Q346" t="s">
        <v>1791</v>
      </c>
      <c r="R346" t="s">
        <v>1955</v>
      </c>
      <c r="S346" t="s">
        <v>1792</v>
      </c>
      <c r="T346" t="s">
        <v>2051</v>
      </c>
      <c r="U346" t="s">
        <v>2931</v>
      </c>
      <c r="V346" t="s">
        <v>2943</v>
      </c>
      <c r="W346" t="s">
        <v>2874</v>
      </c>
      <c r="X346" t="s">
        <v>1827</v>
      </c>
      <c r="Y346" t="s">
        <v>3004</v>
      </c>
      <c r="Z346" t="s">
        <v>3005</v>
      </c>
      <c r="AA346" t="s">
        <v>3006</v>
      </c>
      <c r="AB346">
        <v>1</v>
      </c>
    </row>
    <row r="347" spans="1:28" x14ac:dyDescent="0.25">
      <c r="A347" t="s">
        <v>9284</v>
      </c>
      <c r="B347" t="s">
        <v>9285</v>
      </c>
      <c r="C347" t="s">
        <v>156</v>
      </c>
      <c r="D347">
        <v>1</v>
      </c>
      <c r="E347">
        <v>287</v>
      </c>
      <c r="F347" t="s">
        <v>2026</v>
      </c>
      <c r="G347" t="s">
        <v>1845</v>
      </c>
      <c r="H347" t="s">
        <v>2091</v>
      </c>
      <c r="I347" t="s">
        <v>2096</v>
      </c>
      <c r="J347" t="s">
        <v>1797</v>
      </c>
      <c r="K347" t="s">
        <v>2937</v>
      </c>
      <c r="L347" t="s">
        <v>1798</v>
      </c>
      <c r="M347" t="s">
        <v>2858</v>
      </c>
      <c r="N347" t="s">
        <v>2859</v>
      </c>
      <c r="O347" t="s">
        <v>2860</v>
      </c>
      <c r="P347" t="s">
        <v>2022</v>
      </c>
      <c r="Q347" t="s">
        <v>1791</v>
      </c>
      <c r="R347" t="s">
        <v>1955</v>
      </c>
      <c r="S347" t="s">
        <v>1792</v>
      </c>
      <c r="T347" t="s">
        <v>2051</v>
      </c>
      <c r="U347" t="s">
        <v>2931</v>
      </c>
      <c r="V347" t="s">
        <v>2968</v>
      </c>
      <c r="W347" t="s">
        <v>2874</v>
      </c>
      <c r="X347" t="s">
        <v>1827</v>
      </c>
      <c r="Y347" t="s">
        <v>3007</v>
      </c>
      <c r="Z347" t="s">
        <v>3008</v>
      </c>
      <c r="AA347" t="s">
        <v>3009</v>
      </c>
      <c r="AB347">
        <v>1</v>
      </c>
    </row>
    <row r="348" spans="1:28" x14ac:dyDescent="0.25">
      <c r="A348" t="s">
        <v>9284</v>
      </c>
      <c r="B348" t="s">
        <v>9285</v>
      </c>
      <c r="C348" t="s">
        <v>156</v>
      </c>
      <c r="D348">
        <v>1</v>
      </c>
      <c r="E348">
        <v>287</v>
      </c>
      <c r="F348" t="s">
        <v>2030</v>
      </c>
      <c r="G348" t="s">
        <v>1845</v>
      </c>
      <c r="H348" t="s">
        <v>2091</v>
      </c>
      <c r="I348" t="s">
        <v>2096</v>
      </c>
      <c r="J348" t="s">
        <v>1788</v>
      </c>
      <c r="K348" t="s">
        <v>2934</v>
      </c>
      <c r="L348" t="s">
        <v>1798</v>
      </c>
      <c r="M348" t="s">
        <v>2858</v>
      </c>
      <c r="N348" t="s">
        <v>2859</v>
      </c>
      <c r="O348" t="s">
        <v>2860</v>
      </c>
      <c r="P348" t="s">
        <v>2022</v>
      </c>
      <c r="Q348" t="s">
        <v>1791</v>
      </c>
      <c r="R348" t="s">
        <v>1955</v>
      </c>
      <c r="S348" t="s">
        <v>1792</v>
      </c>
      <c r="T348" t="s">
        <v>2051</v>
      </c>
      <c r="U348" t="s">
        <v>2931</v>
      </c>
      <c r="V348" t="s">
        <v>2943</v>
      </c>
      <c r="W348" t="s">
        <v>2874</v>
      </c>
      <c r="X348" t="s">
        <v>1827</v>
      </c>
      <c r="Y348" t="s">
        <v>6105</v>
      </c>
      <c r="Z348" t="s">
        <v>6106</v>
      </c>
      <c r="AA348" t="s">
        <v>6107</v>
      </c>
      <c r="AB348">
        <v>1</v>
      </c>
    </row>
    <row r="349" spans="1:28" x14ac:dyDescent="0.25">
      <c r="A349" t="s">
        <v>9284</v>
      </c>
      <c r="B349" t="s">
        <v>9285</v>
      </c>
      <c r="C349" t="s">
        <v>156</v>
      </c>
      <c r="D349">
        <v>1</v>
      </c>
      <c r="E349">
        <v>287</v>
      </c>
      <c r="F349" t="s">
        <v>2074</v>
      </c>
      <c r="G349" t="s">
        <v>1845</v>
      </c>
      <c r="H349" t="s">
        <v>2091</v>
      </c>
      <c r="I349" t="s">
        <v>2096</v>
      </c>
      <c r="J349" t="s">
        <v>1797</v>
      </c>
      <c r="K349" t="s">
        <v>2937</v>
      </c>
      <c r="L349" t="s">
        <v>1798</v>
      </c>
      <c r="M349" t="s">
        <v>2858</v>
      </c>
      <c r="N349" t="s">
        <v>2859</v>
      </c>
      <c r="O349" t="s">
        <v>2860</v>
      </c>
      <c r="P349" t="s">
        <v>2022</v>
      </c>
      <c r="Q349" t="s">
        <v>1791</v>
      </c>
      <c r="R349" t="s">
        <v>1955</v>
      </c>
      <c r="S349" t="s">
        <v>1792</v>
      </c>
      <c r="T349" t="s">
        <v>2051</v>
      </c>
      <c r="U349" t="s">
        <v>2931</v>
      </c>
      <c r="V349" t="s">
        <v>2943</v>
      </c>
      <c r="W349" t="s">
        <v>2947</v>
      </c>
      <c r="X349" t="s">
        <v>1827</v>
      </c>
      <c r="Y349" t="s">
        <v>4047</v>
      </c>
      <c r="Z349" t="s">
        <v>4048</v>
      </c>
      <c r="AA349" t="s">
        <v>4049</v>
      </c>
      <c r="AB349">
        <v>1</v>
      </c>
    </row>
    <row r="350" spans="1:28" x14ac:dyDescent="0.25">
      <c r="A350" t="s">
        <v>9284</v>
      </c>
      <c r="B350" t="s">
        <v>9285</v>
      </c>
      <c r="C350" t="s">
        <v>156</v>
      </c>
      <c r="D350">
        <v>1</v>
      </c>
      <c r="E350">
        <v>288</v>
      </c>
      <c r="F350" t="s">
        <v>2025</v>
      </c>
      <c r="G350" t="s">
        <v>1845</v>
      </c>
      <c r="H350" t="s">
        <v>2091</v>
      </c>
      <c r="I350" t="s">
        <v>2096</v>
      </c>
      <c r="J350" t="s">
        <v>1797</v>
      </c>
      <c r="K350" t="s">
        <v>2937</v>
      </c>
      <c r="L350" t="s">
        <v>1798</v>
      </c>
      <c r="M350" t="s">
        <v>2858</v>
      </c>
      <c r="N350" t="s">
        <v>2859</v>
      </c>
      <c r="O350" t="s">
        <v>2860</v>
      </c>
      <c r="P350" t="s">
        <v>2022</v>
      </c>
      <c r="Q350" t="s">
        <v>1791</v>
      </c>
      <c r="R350" t="s">
        <v>1955</v>
      </c>
      <c r="S350" t="s">
        <v>1792</v>
      </c>
      <c r="T350" t="s">
        <v>2051</v>
      </c>
      <c r="U350" t="s">
        <v>2931</v>
      </c>
      <c r="V350" t="s">
        <v>2943</v>
      </c>
      <c r="W350" t="s">
        <v>2947</v>
      </c>
      <c r="X350" t="s">
        <v>1827</v>
      </c>
      <c r="Y350" t="s">
        <v>3010</v>
      </c>
      <c r="Z350" t="s">
        <v>3011</v>
      </c>
      <c r="AA350" t="s">
        <v>3012</v>
      </c>
      <c r="AB350">
        <v>1</v>
      </c>
    </row>
    <row r="351" spans="1:28" x14ac:dyDescent="0.25">
      <c r="A351" t="s">
        <v>9284</v>
      </c>
      <c r="B351" t="s">
        <v>9285</v>
      </c>
      <c r="C351" t="s">
        <v>156</v>
      </c>
      <c r="D351">
        <v>1</v>
      </c>
      <c r="E351">
        <v>288</v>
      </c>
      <c r="F351" t="s">
        <v>2045</v>
      </c>
      <c r="G351" t="s">
        <v>1845</v>
      </c>
      <c r="H351" t="s">
        <v>2091</v>
      </c>
      <c r="I351" t="s">
        <v>2096</v>
      </c>
      <c r="J351" t="s">
        <v>1795</v>
      </c>
      <c r="K351" t="s">
        <v>2934</v>
      </c>
      <c r="L351" t="s">
        <v>1798</v>
      </c>
      <c r="M351" t="s">
        <v>2858</v>
      </c>
      <c r="N351" t="s">
        <v>2859</v>
      </c>
      <c r="O351" t="s">
        <v>2860</v>
      </c>
      <c r="P351" t="s">
        <v>2022</v>
      </c>
      <c r="Q351" t="s">
        <v>1791</v>
      </c>
      <c r="R351" t="s">
        <v>1955</v>
      </c>
      <c r="S351" t="s">
        <v>1792</v>
      </c>
      <c r="T351" t="s">
        <v>2051</v>
      </c>
      <c r="U351" t="s">
        <v>2931</v>
      </c>
      <c r="V351" t="s">
        <v>2943</v>
      </c>
      <c r="W351" t="s">
        <v>2874</v>
      </c>
      <c r="X351" t="s">
        <v>1827</v>
      </c>
      <c r="Y351" t="s">
        <v>6108</v>
      </c>
      <c r="Z351" t="s">
        <v>6109</v>
      </c>
      <c r="AA351" t="s">
        <v>6110</v>
      </c>
      <c r="AB351">
        <v>1</v>
      </c>
    </row>
    <row r="352" spans="1:28" x14ac:dyDescent="0.25">
      <c r="A352" t="s">
        <v>9284</v>
      </c>
      <c r="B352" t="s">
        <v>9285</v>
      </c>
      <c r="C352" t="s">
        <v>156</v>
      </c>
      <c r="D352">
        <v>1</v>
      </c>
      <c r="E352">
        <v>288</v>
      </c>
      <c r="F352" t="s">
        <v>2079</v>
      </c>
      <c r="G352" t="s">
        <v>1845</v>
      </c>
      <c r="H352" t="s">
        <v>2091</v>
      </c>
      <c r="I352" t="s">
        <v>2096</v>
      </c>
      <c r="J352" t="s">
        <v>1795</v>
      </c>
      <c r="K352" t="s">
        <v>8848</v>
      </c>
      <c r="L352" t="s">
        <v>1800</v>
      </c>
      <c r="M352" t="s">
        <v>2858</v>
      </c>
      <c r="N352" t="s">
        <v>2859</v>
      </c>
      <c r="O352" t="s">
        <v>2860</v>
      </c>
      <c r="P352" t="s">
        <v>2022</v>
      </c>
      <c r="Q352" t="s">
        <v>1791</v>
      </c>
      <c r="R352" t="s">
        <v>1955</v>
      </c>
      <c r="S352" t="s">
        <v>1792</v>
      </c>
      <c r="T352" t="s">
        <v>2051</v>
      </c>
      <c r="U352" t="s">
        <v>2931</v>
      </c>
      <c r="V352" t="s">
        <v>2943</v>
      </c>
      <c r="W352" t="s">
        <v>2874</v>
      </c>
      <c r="X352" t="s">
        <v>1827</v>
      </c>
      <c r="Y352" t="s">
        <v>6111</v>
      </c>
      <c r="Z352" t="s">
        <v>6112</v>
      </c>
      <c r="AA352" t="s">
        <v>6113</v>
      </c>
      <c r="AB352">
        <v>1</v>
      </c>
    </row>
    <row r="353" spans="1:28" x14ac:dyDescent="0.25">
      <c r="A353" t="s">
        <v>9284</v>
      </c>
      <c r="B353" t="s">
        <v>9285</v>
      </c>
      <c r="C353" t="s">
        <v>156</v>
      </c>
      <c r="D353">
        <v>1</v>
      </c>
      <c r="E353">
        <v>289</v>
      </c>
      <c r="F353" t="s">
        <v>2021</v>
      </c>
      <c r="G353" t="s">
        <v>1845</v>
      </c>
      <c r="H353" t="s">
        <v>2091</v>
      </c>
      <c r="I353" t="s">
        <v>2096</v>
      </c>
      <c r="J353" t="s">
        <v>1795</v>
      </c>
      <c r="K353" t="s">
        <v>8848</v>
      </c>
      <c r="L353" t="s">
        <v>1800</v>
      </c>
      <c r="M353" t="s">
        <v>2858</v>
      </c>
      <c r="N353" t="s">
        <v>2859</v>
      </c>
      <c r="O353" t="s">
        <v>2860</v>
      </c>
      <c r="P353" t="s">
        <v>2022</v>
      </c>
      <c r="Q353" t="s">
        <v>1791</v>
      </c>
      <c r="R353" t="s">
        <v>1955</v>
      </c>
      <c r="S353" t="s">
        <v>1792</v>
      </c>
      <c r="T353" t="s">
        <v>2051</v>
      </c>
      <c r="U353" t="s">
        <v>2931</v>
      </c>
      <c r="V353" t="s">
        <v>2967</v>
      </c>
      <c r="W353" t="s">
        <v>2874</v>
      </c>
      <c r="X353" t="s">
        <v>1827</v>
      </c>
      <c r="Y353" t="s">
        <v>6114</v>
      </c>
      <c r="Z353" t="s">
        <v>6115</v>
      </c>
      <c r="AA353" t="s">
        <v>6116</v>
      </c>
      <c r="AB353">
        <v>1</v>
      </c>
    </row>
    <row r="354" spans="1:28" x14ac:dyDescent="0.25">
      <c r="A354" t="s">
        <v>9284</v>
      </c>
      <c r="B354" t="s">
        <v>9285</v>
      </c>
      <c r="C354" t="s">
        <v>156</v>
      </c>
      <c r="D354">
        <v>1</v>
      </c>
      <c r="E354">
        <v>289</v>
      </c>
      <c r="F354" t="s">
        <v>2062</v>
      </c>
      <c r="G354" t="s">
        <v>1845</v>
      </c>
      <c r="H354" t="s">
        <v>2091</v>
      </c>
      <c r="I354" t="s">
        <v>2096</v>
      </c>
      <c r="J354" t="s">
        <v>1795</v>
      </c>
      <c r="K354" t="s">
        <v>2937</v>
      </c>
      <c r="L354" t="s">
        <v>1798</v>
      </c>
      <c r="M354" t="s">
        <v>2858</v>
      </c>
      <c r="N354" t="s">
        <v>2859</v>
      </c>
      <c r="O354" t="s">
        <v>2860</v>
      </c>
      <c r="P354" t="s">
        <v>2022</v>
      </c>
      <c r="Q354" t="s">
        <v>1791</v>
      </c>
      <c r="R354" t="s">
        <v>1955</v>
      </c>
      <c r="S354" t="s">
        <v>1792</v>
      </c>
      <c r="T354" t="s">
        <v>2051</v>
      </c>
      <c r="U354" t="s">
        <v>2931</v>
      </c>
      <c r="V354" t="s">
        <v>2943</v>
      </c>
      <c r="W354" t="s">
        <v>2947</v>
      </c>
      <c r="X354" t="s">
        <v>1827</v>
      </c>
      <c r="Y354" t="s">
        <v>6117</v>
      </c>
      <c r="Z354" t="s">
        <v>6118</v>
      </c>
      <c r="AA354" t="s">
        <v>6119</v>
      </c>
      <c r="AB354">
        <v>1</v>
      </c>
    </row>
    <row r="355" spans="1:28" x14ac:dyDescent="0.25">
      <c r="A355" t="s">
        <v>9284</v>
      </c>
      <c r="B355" t="s">
        <v>9285</v>
      </c>
      <c r="C355" t="s">
        <v>156</v>
      </c>
      <c r="D355">
        <v>2</v>
      </c>
      <c r="E355">
        <v>309</v>
      </c>
      <c r="F355" t="s">
        <v>2033</v>
      </c>
      <c r="G355" t="s">
        <v>1844</v>
      </c>
      <c r="H355" t="s">
        <v>2091</v>
      </c>
      <c r="I355" t="s">
        <v>2096</v>
      </c>
      <c r="J355" t="s">
        <v>1788</v>
      </c>
      <c r="K355" t="s">
        <v>5145</v>
      </c>
      <c r="L355" t="s">
        <v>1815</v>
      </c>
      <c r="M355" t="s">
        <v>2858</v>
      </c>
      <c r="N355" t="s">
        <v>2859</v>
      </c>
      <c r="O355" t="s">
        <v>2860</v>
      </c>
      <c r="P355" t="s">
        <v>2022</v>
      </c>
      <c r="Q355" t="s">
        <v>1791</v>
      </c>
      <c r="R355" t="s">
        <v>1955</v>
      </c>
      <c r="S355" t="s">
        <v>1792</v>
      </c>
      <c r="T355" t="s">
        <v>2051</v>
      </c>
      <c r="U355" t="s">
        <v>2931</v>
      </c>
      <c r="V355" t="s">
        <v>2943</v>
      </c>
      <c r="W355" t="s">
        <v>2947</v>
      </c>
      <c r="X355" t="s">
        <v>1827</v>
      </c>
      <c r="Y355" t="s">
        <v>5198</v>
      </c>
      <c r="Z355" t="s">
        <v>5199</v>
      </c>
      <c r="AA355" t="s">
        <v>5200</v>
      </c>
      <c r="AB355">
        <v>1</v>
      </c>
    </row>
    <row r="356" spans="1:28" x14ac:dyDescent="0.25">
      <c r="A356" t="s">
        <v>9284</v>
      </c>
      <c r="B356" t="s">
        <v>9285</v>
      </c>
      <c r="C356" t="s">
        <v>156</v>
      </c>
      <c r="D356">
        <v>2</v>
      </c>
      <c r="E356">
        <v>310</v>
      </c>
      <c r="F356" t="s">
        <v>2051</v>
      </c>
      <c r="G356" t="s">
        <v>1844</v>
      </c>
      <c r="H356" t="s">
        <v>2091</v>
      </c>
      <c r="I356" t="s">
        <v>2096</v>
      </c>
      <c r="J356" t="s">
        <v>1797</v>
      </c>
      <c r="K356" t="s">
        <v>5145</v>
      </c>
      <c r="L356" t="s">
        <v>1815</v>
      </c>
      <c r="M356" t="s">
        <v>2858</v>
      </c>
      <c r="N356" t="s">
        <v>2859</v>
      </c>
      <c r="O356" t="s">
        <v>2860</v>
      </c>
      <c r="P356" t="s">
        <v>2022</v>
      </c>
      <c r="Q356" t="s">
        <v>1791</v>
      </c>
      <c r="R356" t="s">
        <v>1955</v>
      </c>
      <c r="S356" t="s">
        <v>1792</v>
      </c>
      <c r="T356" t="s">
        <v>2051</v>
      </c>
      <c r="U356" t="s">
        <v>2931</v>
      </c>
      <c r="V356" t="s">
        <v>2943</v>
      </c>
      <c r="W356" t="s">
        <v>2947</v>
      </c>
      <c r="X356" t="s">
        <v>1827</v>
      </c>
      <c r="Y356" t="s">
        <v>3783</v>
      </c>
      <c r="Z356" t="s">
        <v>3784</v>
      </c>
      <c r="AA356" t="s">
        <v>3785</v>
      </c>
      <c r="AB356">
        <v>1</v>
      </c>
    </row>
    <row r="357" spans="1:28" x14ac:dyDescent="0.25">
      <c r="A357" t="s">
        <v>9284</v>
      </c>
      <c r="B357" t="s">
        <v>9285</v>
      </c>
      <c r="C357" t="s">
        <v>156</v>
      </c>
      <c r="D357">
        <v>2</v>
      </c>
      <c r="E357">
        <v>390</v>
      </c>
      <c r="F357" t="s">
        <v>2047</v>
      </c>
      <c r="G357" t="s">
        <v>1848</v>
      </c>
      <c r="H357" t="s">
        <v>2091</v>
      </c>
      <c r="I357" t="s">
        <v>2096</v>
      </c>
      <c r="J357" t="s">
        <v>1825</v>
      </c>
      <c r="K357" t="s">
        <v>3970</v>
      </c>
      <c r="L357" t="s">
        <v>1798</v>
      </c>
      <c r="M357" t="s">
        <v>2858</v>
      </c>
      <c r="N357" t="s">
        <v>2859</v>
      </c>
      <c r="O357" t="s">
        <v>2860</v>
      </c>
      <c r="P357" t="s">
        <v>2022</v>
      </c>
      <c r="Q357" t="s">
        <v>1791</v>
      </c>
      <c r="R357" t="s">
        <v>1955</v>
      </c>
      <c r="S357" t="s">
        <v>1792</v>
      </c>
      <c r="T357" t="s">
        <v>2051</v>
      </c>
      <c r="U357" t="s">
        <v>2931</v>
      </c>
      <c r="V357" t="s">
        <v>2943</v>
      </c>
      <c r="W357" t="s">
        <v>2874</v>
      </c>
      <c r="X357" t="s">
        <v>1827</v>
      </c>
      <c r="Y357" t="s">
        <v>5201</v>
      </c>
      <c r="Z357" t="s">
        <v>5202</v>
      </c>
      <c r="AA357" t="s">
        <v>5203</v>
      </c>
      <c r="AB357">
        <v>1</v>
      </c>
    </row>
    <row r="358" spans="1:28" x14ac:dyDescent="0.25">
      <c r="A358" t="s">
        <v>9284</v>
      </c>
      <c r="B358" t="s">
        <v>9285</v>
      </c>
      <c r="C358" t="s">
        <v>156</v>
      </c>
      <c r="D358">
        <v>4</v>
      </c>
      <c r="E358">
        <v>75</v>
      </c>
      <c r="F358" t="s">
        <v>2046</v>
      </c>
      <c r="G358" t="s">
        <v>1846</v>
      </c>
      <c r="H358" t="s">
        <v>2091</v>
      </c>
      <c r="I358" t="s">
        <v>2096</v>
      </c>
      <c r="J358" t="s">
        <v>1797</v>
      </c>
      <c r="K358" t="s">
        <v>5319</v>
      </c>
      <c r="L358" t="s">
        <v>1800</v>
      </c>
      <c r="M358" t="s">
        <v>2858</v>
      </c>
      <c r="N358" t="s">
        <v>2859</v>
      </c>
      <c r="O358" t="s">
        <v>2860</v>
      </c>
      <c r="P358" t="s">
        <v>2022</v>
      </c>
      <c r="Q358" t="s">
        <v>1791</v>
      </c>
      <c r="R358" t="s">
        <v>1955</v>
      </c>
      <c r="S358" t="s">
        <v>1792</v>
      </c>
      <c r="T358" t="s">
        <v>2051</v>
      </c>
      <c r="U358" t="s">
        <v>2931</v>
      </c>
      <c r="V358" t="s">
        <v>2943</v>
      </c>
      <c r="W358" t="s">
        <v>2947</v>
      </c>
      <c r="X358" t="s">
        <v>1827</v>
      </c>
      <c r="Y358" t="s">
        <v>3014</v>
      </c>
      <c r="Z358" t="s">
        <v>3015</v>
      </c>
      <c r="AA358" t="s">
        <v>3016</v>
      </c>
      <c r="AB358">
        <v>1</v>
      </c>
    </row>
    <row r="359" spans="1:28" x14ac:dyDescent="0.25">
      <c r="A359" t="s">
        <v>9284</v>
      </c>
      <c r="B359" t="s">
        <v>9285</v>
      </c>
      <c r="C359" t="s">
        <v>156</v>
      </c>
      <c r="D359">
        <v>4</v>
      </c>
      <c r="E359">
        <v>76</v>
      </c>
      <c r="F359" t="s">
        <v>2060</v>
      </c>
      <c r="G359" t="s">
        <v>1846</v>
      </c>
      <c r="H359" t="s">
        <v>2091</v>
      </c>
      <c r="I359" t="s">
        <v>2096</v>
      </c>
      <c r="J359" t="s">
        <v>1797</v>
      </c>
      <c r="K359" t="s">
        <v>4559</v>
      </c>
      <c r="L359" t="s">
        <v>1800</v>
      </c>
      <c r="M359" t="s">
        <v>2858</v>
      </c>
      <c r="N359" t="s">
        <v>2859</v>
      </c>
      <c r="O359" t="s">
        <v>2860</v>
      </c>
      <c r="P359" t="s">
        <v>2022</v>
      </c>
      <c r="Q359" t="s">
        <v>1791</v>
      </c>
      <c r="R359" t="s">
        <v>1955</v>
      </c>
      <c r="S359" t="s">
        <v>1792</v>
      </c>
      <c r="T359" t="s">
        <v>2051</v>
      </c>
      <c r="U359" t="s">
        <v>2931</v>
      </c>
      <c r="V359" t="s">
        <v>2943</v>
      </c>
      <c r="W359" t="s">
        <v>2947</v>
      </c>
      <c r="X359" t="s">
        <v>1827</v>
      </c>
      <c r="Y359" t="s">
        <v>3017</v>
      </c>
      <c r="Z359" t="s">
        <v>3018</v>
      </c>
      <c r="AA359" t="s">
        <v>3019</v>
      </c>
      <c r="AB359">
        <v>1</v>
      </c>
    </row>
    <row r="360" spans="1:28" x14ac:dyDescent="0.25">
      <c r="A360" t="s">
        <v>9284</v>
      </c>
      <c r="B360" t="s">
        <v>9285</v>
      </c>
      <c r="C360" t="s">
        <v>156</v>
      </c>
      <c r="D360">
        <v>4</v>
      </c>
      <c r="E360">
        <v>77</v>
      </c>
      <c r="F360" t="s">
        <v>2038</v>
      </c>
      <c r="G360" t="s">
        <v>1846</v>
      </c>
      <c r="H360" t="s">
        <v>2091</v>
      </c>
      <c r="I360" t="s">
        <v>2096</v>
      </c>
      <c r="J360" t="s">
        <v>1788</v>
      </c>
      <c r="K360" t="s">
        <v>4559</v>
      </c>
      <c r="L360" t="s">
        <v>1800</v>
      </c>
      <c r="M360" t="s">
        <v>2858</v>
      </c>
      <c r="N360" t="s">
        <v>2859</v>
      </c>
      <c r="O360" t="s">
        <v>2860</v>
      </c>
      <c r="P360" t="s">
        <v>2022</v>
      </c>
      <c r="Q360" t="s">
        <v>1791</v>
      </c>
      <c r="R360" t="s">
        <v>1955</v>
      </c>
      <c r="S360" t="s">
        <v>1792</v>
      </c>
      <c r="T360" t="s">
        <v>2051</v>
      </c>
      <c r="U360" t="s">
        <v>2931</v>
      </c>
      <c r="V360" t="s">
        <v>2943</v>
      </c>
      <c r="W360" t="s">
        <v>2912</v>
      </c>
      <c r="X360" t="s">
        <v>1827</v>
      </c>
      <c r="Y360" t="s">
        <v>5204</v>
      </c>
      <c r="Z360" t="s">
        <v>5205</v>
      </c>
      <c r="AA360" t="s">
        <v>5206</v>
      </c>
      <c r="AB360">
        <v>1</v>
      </c>
    </row>
    <row r="361" spans="1:28" x14ac:dyDescent="0.25">
      <c r="A361" t="s">
        <v>9284</v>
      </c>
      <c r="B361" t="s">
        <v>9285</v>
      </c>
      <c r="C361" t="s">
        <v>156</v>
      </c>
      <c r="D361">
        <v>4</v>
      </c>
      <c r="E361">
        <v>84</v>
      </c>
      <c r="F361" t="s">
        <v>2062</v>
      </c>
      <c r="G361" t="s">
        <v>1846</v>
      </c>
      <c r="H361" t="s">
        <v>2091</v>
      </c>
      <c r="I361" t="s">
        <v>2096</v>
      </c>
      <c r="J361" t="s">
        <v>1788</v>
      </c>
      <c r="K361" t="s">
        <v>2386</v>
      </c>
      <c r="L361" t="s">
        <v>1798</v>
      </c>
      <c r="M361" t="s">
        <v>2858</v>
      </c>
      <c r="N361" t="s">
        <v>2859</v>
      </c>
      <c r="O361" t="s">
        <v>2860</v>
      </c>
      <c r="P361" t="s">
        <v>2022</v>
      </c>
      <c r="Q361" t="s">
        <v>1791</v>
      </c>
      <c r="R361" t="s">
        <v>1955</v>
      </c>
      <c r="S361" t="s">
        <v>1792</v>
      </c>
      <c r="T361" t="s">
        <v>2051</v>
      </c>
      <c r="U361" t="s">
        <v>2931</v>
      </c>
      <c r="V361" t="s">
        <v>2943</v>
      </c>
      <c r="W361" t="s">
        <v>2874</v>
      </c>
      <c r="X361" t="s">
        <v>1827</v>
      </c>
      <c r="Y361" t="s">
        <v>6120</v>
      </c>
      <c r="Z361" t="s">
        <v>6121</v>
      </c>
      <c r="AA361" t="s">
        <v>6122</v>
      </c>
      <c r="AB361">
        <v>1</v>
      </c>
    </row>
    <row r="362" spans="1:28" x14ac:dyDescent="0.25">
      <c r="A362" t="s">
        <v>9284</v>
      </c>
      <c r="B362" t="s">
        <v>9285</v>
      </c>
      <c r="C362" t="s">
        <v>156</v>
      </c>
      <c r="D362">
        <v>4</v>
      </c>
      <c r="E362">
        <v>86</v>
      </c>
      <c r="F362" t="s">
        <v>2041</v>
      </c>
      <c r="G362" t="s">
        <v>1846</v>
      </c>
      <c r="H362" t="s">
        <v>2091</v>
      </c>
      <c r="I362" t="s">
        <v>2096</v>
      </c>
      <c r="J362" t="s">
        <v>1788</v>
      </c>
      <c r="K362" t="s">
        <v>3970</v>
      </c>
      <c r="L362" t="s">
        <v>1798</v>
      </c>
      <c r="M362" t="s">
        <v>2858</v>
      </c>
      <c r="N362" t="s">
        <v>2859</v>
      </c>
      <c r="O362" t="s">
        <v>2860</v>
      </c>
      <c r="P362" t="s">
        <v>2022</v>
      </c>
      <c r="Q362" t="s">
        <v>1791</v>
      </c>
      <c r="R362" t="s">
        <v>1955</v>
      </c>
      <c r="S362" t="s">
        <v>1792</v>
      </c>
      <c r="T362" t="s">
        <v>2051</v>
      </c>
      <c r="U362" t="s">
        <v>2931</v>
      </c>
      <c r="V362" t="s">
        <v>2943</v>
      </c>
      <c r="W362" t="s">
        <v>2874</v>
      </c>
      <c r="X362" t="s">
        <v>1827</v>
      </c>
      <c r="Y362" t="s">
        <v>5207</v>
      </c>
      <c r="Z362" t="s">
        <v>5208</v>
      </c>
      <c r="AA362" t="s">
        <v>5209</v>
      </c>
      <c r="AB362">
        <v>1</v>
      </c>
    </row>
    <row r="363" spans="1:28" x14ac:dyDescent="0.25">
      <c r="A363" t="s">
        <v>9284</v>
      </c>
      <c r="B363" t="s">
        <v>9285</v>
      </c>
      <c r="C363" t="s">
        <v>156</v>
      </c>
      <c r="D363">
        <v>1</v>
      </c>
      <c r="E363">
        <v>229</v>
      </c>
      <c r="F363" t="s">
        <v>2083</v>
      </c>
      <c r="G363" t="s">
        <v>1845</v>
      </c>
      <c r="H363" t="s">
        <v>2091</v>
      </c>
      <c r="I363" t="s">
        <v>2096</v>
      </c>
      <c r="J363" t="s">
        <v>1788</v>
      </c>
      <c r="K363" t="s">
        <v>4050</v>
      </c>
      <c r="L363" t="s">
        <v>1826</v>
      </c>
      <c r="M363" t="s">
        <v>2861</v>
      </c>
      <c r="N363" t="s">
        <v>2862</v>
      </c>
      <c r="O363" t="s">
        <v>2863</v>
      </c>
      <c r="P363" t="s">
        <v>2022</v>
      </c>
      <c r="Q363" t="s">
        <v>1801</v>
      </c>
      <c r="R363" t="s">
        <v>1955</v>
      </c>
      <c r="S363" t="s">
        <v>1802</v>
      </c>
      <c r="T363" t="s">
        <v>2046</v>
      </c>
      <c r="U363" t="s">
        <v>2931</v>
      </c>
      <c r="V363" t="s">
        <v>2968</v>
      </c>
      <c r="W363" t="s">
        <v>2947</v>
      </c>
      <c r="X363" t="s">
        <v>1807</v>
      </c>
      <c r="Y363" t="s">
        <v>6123</v>
      </c>
      <c r="Z363" t="s">
        <v>6124</v>
      </c>
      <c r="AA363" t="s">
        <v>6125</v>
      </c>
      <c r="AB363">
        <v>1</v>
      </c>
    </row>
    <row r="364" spans="1:28" x14ac:dyDescent="0.25">
      <c r="A364" t="s">
        <v>9284</v>
      </c>
      <c r="B364" t="s">
        <v>9285</v>
      </c>
      <c r="C364" t="s">
        <v>156</v>
      </c>
      <c r="D364">
        <v>1</v>
      </c>
      <c r="E364">
        <v>285</v>
      </c>
      <c r="F364" t="s">
        <v>2051</v>
      </c>
      <c r="G364" t="s">
        <v>1809</v>
      </c>
      <c r="H364" t="s">
        <v>2091</v>
      </c>
      <c r="I364" t="s">
        <v>2096</v>
      </c>
      <c r="J364" t="s">
        <v>1825</v>
      </c>
      <c r="K364" t="s">
        <v>2383</v>
      </c>
      <c r="L364" t="s">
        <v>1806</v>
      </c>
      <c r="M364" t="s">
        <v>2861</v>
      </c>
      <c r="N364" t="s">
        <v>2862</v>
      </c>
      <c r="O364" t="s">
        <v>2863</v>
      </c>
      <c r="P364" t="s">
        <v>2022</v>
      </c>
      <c r="Q364" t="s">
        <v>1801</v>
      </c>
      <c r="R364" t="s">
        <v>1955</v>
      </c>
      <c r="S364" t="s">
        <v>1802</v>
      </c>
      <c r="T364" t="s">
        <v>2046</v>
      </c>
      <c r="U364" t="s">
        <v>2931</v>
      </c>
      <c r="V364" t="s">
        <v>2968</v>
      </c>
      <c r="W364" t="s">
        <v>2864</v>
      </c>
      <c r="X364" t="s">
        <v>1807</v>
      </c>
      <c r="Y364" t="s">
        <v>4560</v>
      </c>
      <c r="Z364" t="s">
        <v>4561</v>
      </c>
      <c r="AA364" t="s">
        <v>4562</v>
      </c>
      <c r="AB364">
        <v>1</v>
      </c>
    </row>
    <row r="365" spans="1:28" x14ac:dyDescent="0.25">
      <c r="A365" t="s">
        <v>9284</v>
      </c>
      <c r="B365" t="s">
        <v>9285</v>
      </c>
      <c r="C365" t="s">
        <v>156</v>
      </c>
      <c r="D365">
        <v>1</v>
      </c>
      <c r="E365">
        <v>290</v>
      </c>
      <c r="F365" t="s">
        <v>2019</v>
      </c>
      <c r="G365" t="s">
        <v>1845</v>
      </c>
      <c r="H365" t="s">
        <v>2091</v>
      </c>
      <c r="I365" t="s">
        <v>2096</v>
      </c>
      <c r="J365" t="s">
        <v>1795</v>
      </c>
      <c r="K365" t="s">
        <v>2408</v>
      </c>
      <c r="L365" t="s">
        <v>1826</v>
      </c>
      <c r="M365" t="s">
        <v>2861</v>
      </c>
      <c r="N365" t="s">
        <v>2862</v>
      </c>
      <c r="O365" t="s">
        <v>2863</v>
      </c>
      <c r="P365" t="s">
        <v>2022</v>
      </c>
      <c r="Q365" t="s">
        <v>1801</v>
      </c>
      <c r="R365" t="s">
        <v>1955</v>
      </c>
      <c r="S365" t="s">
        <v>1802</v>
      </c>
      <c r="T365" t="s">
        <v>2046</v>
      </c>
      <c r="U365" t="s">
        <v>2931</v>
      </c>
      <c r="V365" t="s">
        <v>2967</v>
      </c>
      <c r="W365" t="s">
        <v>2947</v>
      </c>
      <c r="X365" t="s">
        <v>1807</v>
      </c>
      <c r="Y365" t="s">
        <v>6126</v>
      </c>
      <c r="Z365" t="s">
        <v>6127</v>
      </c>
      <c r="AA365" t="s">
        <v>6128</v>
      </c>
      <c r="AB365">
        <v>1</v>
      </c>
    </row>
    <row r="366" spans="1:28" x14ac:dyDescent="0.25">
      <c r="A366" t="s">
        <v>9284</v>
      </c>
      <c r="B366" t="s">
        <v>9285</v>
      </c>
      <c r="C366" t="s">
        <v>156</v>
      </c>
      <c r="D366">
        <v>1</v>
      </c>
      <c r="E366">
        <v>290</v>
      </c>
      <c r="F366" t="s">
        <v>2077</v>
      </c>
      <c r="G366" t="s">
        <v>1845</v>
      </c>
      <c r="H366" t="s">
        <v>2091</v>
      </c>
      <c r="I366" t="s">
        <v>2096</v>
      </c>
      <c r="J366" t="s">
        <v>1797</v>
      </c>
      <c r="K366" t="s">
        <v>2390</v>
      </c>
      <c r="L366" t="s">
        <v>1806</v>
      </c>
      <c r="M366" t="s">
        <v>2861</v>
      </c>
      <c r="N366" t="s">
        <v>2862</v>
      </c>
      <c r="O366" t="s">
        <v>2863</v>
      </c>
      <c r="P366" t="s">
        <v>2022</v>
      </c>
      <c r="Q366" t="s">
        <v>1801</v>
      </c>
      <c r="R366" t="s">
        <v>1955</v>
      </c>
      <c r="S366" t="s">
        <v>1802</v>
      </c>
      <c r="T366" t="s">
        <v>2046</v>
      </c>
      <c r="U366" t="s">
        <v>2931</v>
      </c>
      <c r="V366" t="s">
        <v>2968</v>
      </c>
      <c r="W366" t="s">
        <v>2947</v>
      </c>
      <c r="X366" t="s">
        <v>1807</v>
      </c>
      <c r="Y366" t="s">
        <v>4051</v>
      </c>
      <c r="Z366" t="s">
        <v>4052</v>
      </c>
      <c r="AA366" t="s">
        <v>4053</v>
      </c>
      <c r="AB366">
        <v>1</v>
      </c>
    </row>
    <row r="367" spans="1:28" x14ac:dyDescent="0.25">
      <c r="A367" t="s">
        <v>9284</v>
      </c>
      <c r="B367" t="s">
        <v>9285</v>
      </c>
      <c r="C367" t="s">
        <v>156</v>
      </c>
      <c r="D367">
        <v>1</v>
      </c>
      <c r="E367">
        <v>290</v>
      </c>
      <c r="F367" t="s">
        <v>2021</v>
      </c>
      <c r="G367" t="s">
        <v>1845</v>
      </c>
      <c r="H367" t="s">
        <v>2091</v>
      </c>
      <c r="I367" t="s">
        <v>2096</v>
      </c>
      <c r="J367" t="s">
        <v>1788</v>
      </c>
      <c r="K367" t="s">
        <v>2390</v>
      </c>
      <c r="L367" t="s">
        <v>1806</v>
      </c>
      <c r="M367" t="s">
        <v>2861</v>
      </c>
      <c r="N367" t="s">
        <v>2862</v>
      </c>
      <c r="O367" t="s">
        <v>2863</v>
      </c>
      <c r="P367" t="s">
        <v>2022</v>
      </c>
      <c r="Q367" t="s">
        <v>1801</v>
      </c>
      <c r="R367" t="s">
        <v>1955</v>
      </c>
      <c r="S367" t="s">
        <v>1802</v>
      </c>
      <c r="T367" t="s">
        <v>2046</v>
      </c>
      <c r="U367" t="s">
        <v>2931</v>
      </c>
      <c r="V367" t="s">
        <v>2968</v>
      </c>
      <c r="W367" t="s">
        <v>2874</v>
      </c>
      <c r="X367" t="s">
        <v>1807</v>
      </c>
      <c r="Y367" t="s">
        <v>6129</v>
      </c>
      <c r="Z367" t="s">
        <v>6130</v>
      </c>
      <c r="AA367" t="s">
        <v>6131</v>
      </c>
      <c r="AB367">
        <v>1</v>
      </c>
    </row>
    <row r="368" spans="1:28" x14ac:dyDescent="0.25">
      <c r="A368" t="s">
        <v>9284</v>
      </c>
      <c r="B368" t="s">
        <v>9285</v>
      </c>
      <c r="C368" t="s">
        <v>156</v>
      </c>
      <c r="D368">
        <v>1</v>
      </c>
      <c r="E368">
        <v>290</v>
      </c>
      <c r="F368" t="s">
        <v>2027</v>
      </c>
      <c r="G368" t="s">
        <v>1845</v>
      </c>
      <c r="H368" t="s">
        <v>2091</v>
      </c>
      <c r="I368" t="s">
        <v>2096</v>
      </c>
      <c r="J368" t="s">
        <v>1788</v>
      </c>
      <c r="K368" t="s">
        <v>2390</v>
      </c>
      <c r="L368" t="s">
        <v>1806</v>
      </c>
      <c r="M368" t="s">
        <v>2861</v>
      </c>
      <c r="N368" t="s">
        <v>2862</v>
      </c>
      <c r="O368" t="s">
        <v>2863</v>
      </c>
      <c r="P368" t="s">
        <v>2022</v>
      </c>
      <c r="Q368" t="s">
        <v>1801</v>
      </c>
      <c r="R368" t="s">
        <v>1955</v>
      </c>
      <c r="S368" t="s">
        <v>1802</v>
      </c>
      <c r="T368" t="s">
        <v>2046</v>
      </c>
      <c r="U368" t="s">
        <v>2931</v>
      </c>
      <c r="V368" t="s">
        <v>2967</v>
      </c>
      <c r="W368" t="s">
        <v>2874</v>
      </c>
      <c r="X368" t="s">
        <v>1807</v>
      </c>
      <c r="Y368" t="s">
        <v>6132</v>
      </c>
      <c r="Z368" t="s">
        <v>6133</v>
      </c>
      <c r="AA368" t="s">
        <v>6134</v>
      </c>
      <c r="AB368">
        <v>1</v>
      </c>
    </row>
    <row r="369" spans="1:28" x14ac:dyDescent="0.25">
      <c r="A369" t="s">
        <v>9284</v>
      </c>
      <c r="B369" t="s">
        <v>9285</v>
      </c>
      <c r="C369" t="s">
        <v>156</v>
      </c>
      <c r="D369">
        <v>1</v>
      </c>
      <c r="E369">
        <v>290</v>
      </c>
      <c r="F369" t="s">
        <v>2083</v>
      </c>
      <c r="G369" t="s">
        <v>1845</v>
      </c>
      <c r="H369" t="s">
        <v>2091</v>
      </c>
      <c r="I369" t="s">
        <v>2096</v>
      </c>
      <c r="J369" t="s">
        <v>1788</v>
      </c>
      <c r="K369" t="s">
        <v>2383</v>
      </c>
      <c r="L369" t="s">
        <v>1806</v>
      </c>
      <c r="M369" t="s">
        <v>2861</v>
      </c>
      <c r="N369" t="s">
        <v>2862</v>
      </c>
      <c r="O369" t="s">
        <v>2863</v>
      </c>
      <c r="P369" t="s">
        <v>2022</v>
      </c>
      <c r="Q369" t="s">
        <v>1801</v>
      </c>
      <c r="R369" t="s">
        <v>1955</v>
      </c>
      <c r="S369" t="s">
        <v>1802</v>
      </c>
      <c r="T369" t="s">
        <v>2046</v>
      </c>
      <c r="U369" t="s">
        <v>2931</v>
      </c>
      <c r="V369" t="s">
        <v>2968</v>
      </c>
      <c r="W369" t="s">
        <v>2874</v>
      </c>
      <c r="X369" t="s">
        <v>1807</v>
      </c>
      <c r="Y369" t="s">
        <v>6135</v>
      </c>
      <c r="Z369" t="s">
        <v>6136</v>
      </c>
      <c r="AA369" t="s">
        <v>6137</v>
      </c>
      <c r="AB369">
        <v>1</v>
      </c>
    </row>
    <row r="370" spans="1:28" x14ac:dyDescent="0.25">
      <c r="A370" t="s">
        <v>9284</v>
      </c>
      <c r="B370" t="s">
        <v>9285</v>
      </c>
      <c r="C370" t="s">
        <v>156</v>
      </c>
      <c r="D370">
        <v>1</v>
      </c>
      <c r="E370">
        <v>290</v>
      </c>
      <c r="F370" t="s">
        <v>2052</v>
      </c>
      <c r="G370" t="s">
        <v>1845</v>
      </c>
      <c r="H370" t="s">
        <v>2091</v>
      </c>
      <c r="I370" t="s">
        <v>2096</v>
      </c>
      <c r="J370" t="s">
        <v>1788</v>
      </c>
      <c r="K370" t="s">
        <v>2383</v>
      </c>
      <c r="L370" t="s">
        <v>1806</v>
      </c>
      <c r="M370" t="s">
        <v>2861</v>
      </c>
      <c r="N370" t="s">
        <v>2862</v>
      </c>
      <c r="O370" t="s">
        <v>2863</v>
      </c>
      <c r="P370" t="s">
        <v>2022</v>
      </c>
      <c r="Q370" t="s">
        <v>1801</v>
      </c>
      <c r="R370" t="s">
        <v>1955</v>
      </c>
      <c r="S370" t="s">
        <v>1802</v>
      </c>
      <c r="T370" t="s">
        <v>2046</v>
      </c>
      <c r="U370" t="s">
        <v>2931</v>
      </c>
      <c r="V370" t="s">
        <v>2968</v>
      </c>
      <c r="W370" t="s">
        <v>2947</v>
      </c>
      <c r="X370" t="s">
        <v>1807</v>
      </c>
      <c r="Y370" t="s">
        <v>6138</v>
      </c>
      <c r="Z370" t="s">
        <v>6139</v>
      </c>
      <c r="AA370" t="s">
        <v>6140</v>
      </c>
      <c r="AB370">
        <v>1</v>
      </c>
    </row>
    <row r="371" spans="1:28" x14ac:dyDescent="0.25">
      <c r="A371" t="s">
        <v>9284</v>
      </c>
      <c r="B371" t="s">
        <v>9285</v>
      </c>
      <c r="C371" t="s">
        <v>156</v>
      </c>
      <c r="D371">
        <v>1</v>
      </c>
      <c r="E371">
        <v>291</v>
      </c>
      <c r="F371" t="s">
        <v>2031</v>
      </c>
      <c r="G371" t="s">
        <v>1845</v>
      </c>
      <c r="H371" t="s">
        <v>2091</v>
      </c>
      <c r="I371" t="s">
        <v>2096</v>
      </c>
      <c r="J371" t="s">
        <v>1788</v>
      </c>
      <c r="K371" t="s">
        <v>4050</v>
      </c>
      <c r="L371" t="s">
        <v>1826</v>
      </c>
      <c r="M371" t="s">
        <v>2861</v>
      </c>
      <c r="N371" t="s">
        <v>2862</v>
      </c>
      <c r="O371" t="s">
        <v>2863</v>
      </c>
      <c r="P371" t="s">
        <v>2022</v>
      </c>
      <c r="Q371" t="s">
        <v>1801</v>
      </c>
      <c r="R371" t="s">
        <v>1955</v>
      </c>
      <c r="S371" t="s">
        <v>1802</v>
      </c>
      <c r="T371" t="s">
        <v>2046</v>
      </c>
      <c r="U371" t="s">
        <v>2931</v>
      </c>
      <c r="V371" t="s">
        <v>2968</v>
      </c>
      <c r="W371" t="s">
        <v>2874</v>
      </c>
      <c r="X371" t="s">
        <v>1807</v>
      </c>
      <c r="Y371" t="s">
        <v>5210</v>
      </c>
      <c r="Z371" t="s">
        <v>5211</v>
      </c>
      <c r="AA371" t="s">
        <v>5212</v>
      </c>
      <c r="AB371">
        <v>1</v>
      </c>
    </row>
    <row r="372" spans="1:28" x14ac:dyDescent="0.25">
      <c r="A372" t="s">
        <v>9284</v>
      </c>
      <c r="B372" t="s">
        <v>9285</v>
      </c>
      <c r="C372" t="s">
        <v>156</v>
      </c>
      <c r="D372">
        <v>1</v>
      </c>
      <c r="E372">
        <v>291</v>
      </c>
      <c r="F372" t="s">
        <v>2027</v>
      </c>
      <c r="G372" t="s">
        <v>1845</v>
      </c>
      <c r="H372" t="s">
        <v>2091</v>
      </c>
      <c r="I372" t="s">
        <v>2096</v>
      </c>
      <c r="J372" t="s">
        <v>1788</v>
      </c>
      <c r="K372" t="s">
        <v>2383</v>
      </c>
      <c r="L372" t="s">
        <v>1806</v>
      </c>
      <c r="M372" t="s">
        <v>2861</v>
      </c>
      <c r="N372" t="s">
        <v>2862</v>
      </c>
      <c r="O372" t="s">
        <v>2863</v>
      </c>
      <c r="P372" t="s">
        <v>2022</v>
      </c>
      <c r="Q372" t="s">
        <v>1801</v>
      </c>
      <c r="R372" t="s">
        <v>1955</v>
      </c>
      <c r="S372" t="s">
        <v>1802</v>
      </c>
      <c r="T372" t="s">
        <v>2046</v>
      </c>
      <c r="U372" t="s">
        <v>2931</v>
      </c>
      <c r="V372" t="s">
        <v>2968</v>
      </c>
      <c r="W372" t="s">
        <v>2947</v>
      </c>
      <c r="X372" t="s">
        <v>1807</v>
      </c>
      <c r="Y372" t="s">
        <v>5213</v>
      </c>
      <c r="Z372" t="s">
        <v>5214</v>
      </c>
      <c r="AA372" t="s">
        <v>5215</v>
      </c>
      <c r="AB372">
        <v>1</v>
      </c>
    </row>
    <row r="373" spans="1:28" x14ac:dyDescent="0.25">
      <c r="A373" t="s">
        <v>9284</v>
      </c>
      <c r="B373" t="s">
        <v>9285</v>
      </c>
      <c r="C373" t="s">
        <v>156</v>
      </c>
      <c r="D373">
        <v>1</v>
      </c>
      <c r="E373">
        <v>293</v>
      </c>
      <c r="F373" t="s">
        <v>2029</v>
      </c>
      <c r="G373" t="s">
        <v>1845</v>
      </c>
      <c r="H373" t="s">
        <v>2091</v>
      </c>
      <c r="I373" t="s">
        <v>2096</v>
      </c>
      <c r="J373" t="s">
        <v>1788</v>
      </c>
      <c r="K373" t="s">
        <v>4050</v>
      </c>
      <c r="L373" t="s">
        <v>1826</v>
      </c>
      <c r="M373" t="s">
        <v>2861</v>
      </c>
      <c r="N373" t="s">
        <v>2862</v>
      </c>
      <c r="O373" t="s">
        <v>2863</v>
      </c>
      <c r="P373" t="s">
        <v>2022</v>
      </c>
      <c r="Q373" t="s">
        <v>1801</v>
      </c>
      <c r="R373" t="s">
        <v>1955</v>
      </c>
      <c r="S373" t="s">
        <v>1802</v>
      </c>
      <c r="T373" t="s">
        <v>2046</v>
      </c>
      <c r="U373" t="s">
        <v>2931</v>
      </c>
      <c r="V373" t="s">
        <v>2968</v>
      </c>
      <c r="W373" t="s">
        <v>2874</v>
      </c>
      <c r="X373" t="s">
        <v>1807</v>
      </c>
      <c r="Y373" t="s">
        <v>6141</v>
      </c>
      <c r="Z373" t="s">
        <v>6142</v>
      </c>
      <c r="AA373" t="s">
        <v>6143</v>
      </c>
      <c r="AB373">
        <v>1</v>
      </c>
    </row>
    <row r="374" spans="1:28" x14ac:dyDescent="0.25">
      <c r="A374" t="s">
        <v>9284</v>
      </c>
      <c r="B374" t="s">
        <v>9285</v>
      </c>
      <c r="C374" t="s">
        <v>156</v>
      </c>
      <c r="D374">
        <v>1</v>
      </c>
      <c r="E374">
        <v>293</v>
      </c>
      <c r="F374" t="s">
        <v>2027</v>
      </c>
      <c r="G374" t="s">
        <v>1845</v>
      </c>
      <c r="H374" t="s">
        <v>2091</v>
      </c>
      <c r="I374" t="s">
        <v>2096</v>
      </c>
      <c r="J374" t="s">
        <v>1788</v>
      </c>
      <c r="K374" t="s">
        <v>4050</v>
      </c>
      <c r="L374" t="s">
        <v>1826</v>
      </c>
      <c r="M374" t="s">
        <v>2861</v>
      </c>
      <c r="N374" t="s">
        <v>2862</v>
      </c>
      <c r="O374" t="s">
        <v>2863</v>
      </c>
      <c r="P374" t="s">
        <v>2022</v>
      </c>
      <c r="Q374" t="s">
        <v>1801</v>
      </c>
      <c r="R374" t="s">
        <v>1955</v>
      </c>
      <c r="S374" t="s">
        <v>1802</v>
      </c>
      <c r="T374" t="s">
        <v>2046</v>
      </c>
      <c r="U374" t="s">
        <v>2931</v>
      </c>
      <c r="V374" t="s">
        <v>2968</v>
      </c>
      <c r="W374" t="s">
        <v>2874</v>
      </c>
      <c r="X374" t="s">
        <v>1807</v>
      </c>
      <c r="Y374" t="s">
        <v>6144</v>
      </c>
      <c r="Z374" t="s">
        <v>6145</v>
      </c>
      <c r="AA374" t="s">
        <v>6146</v>
      </c>
      <c r="AB374">
        <v>1</v>
      </c>
    </row>
    <row r="375" spans="1:28" x14ac:dyDescent="0.25">
      <c r="A375" t="s">
        <v>9284</v>
      </c>
      <c r="B375" t="s">
        <v>9285</v>
      </c>
      <c r="C375" t="s">
        <v>156</v>
      </c>
      <c r="D375">
        <v>1</v>
      </c>
      <c r="E375">
        <v>293</v>
      </c>
      <c r="F375" t="s">
        <v>2045</v>
      </c>
      <c r="G375" t="s">
        <v>1845</v>
      </c>
      <c r="H375" t="s">
        <v>2091</v>
      </c>
      <c r="I375" t="s">
        <v>2096</v>
      </c>
      <c r="J375" t="s">
        <v>1788</v>
      </c>
      <c r="K375" t="s">
        <v>4050</v>
      </c>
      <c r="L375" t="s">
        <v>1826</v>
      </c>
      <c r="M375" t="s">
        <v>2861</v>
      </c>
      <c r="N375" t="s">
        <v>2862</v>
      </c>
      <c r="O375" t="s">
        <v>2863</v>
      </c>
      <c r="P375" t="s">
        <v>2022</v>
      </c>
      <c r="Q375" t="s">
        <v>1801</v>
      </c>
      <c r="R375" t="s">
        <v>1955</v>
      </c>
      <c r="S375" t="s">
        <v>1802</v>
      </c>
      <c r="T375" t="s">
        <v>2046</v>
      </c>
      <c r="U375" t="s">
        <v>2931</v>
      </c>
      <c r="V375" t="s">
        <v>2968</v>
      </c>
      <c r="W375" t="s">
        <v>2874</v>
      </c>
      <c r="X375" t="s">
        <v>1807</v>
      </c>
      <c r="Y375" t="s">
        <v>6147</v>
      </c>
      <c r="Z375" t="s">
        <v>6148</v>
      </c>
      <c r="AA375" t="s">
        <v>6149</v>
      </c>
      <c r="AB375">
        <v>1</v>
      </c>
    </row>
    <row r="376" spans="1:28" x14ac:dyDescent="0.25">
      <c r="A376" t="s">
        <v>9284</v>
      </c>
      <c r="B376" t="s">
        <v>9285</v>
      </c>
      <c r="C376" t="s">
        <v>156</v>
      </c>
      <c r="D376">
        <v>1</v>
      </c>
      <c r="E376">
        <v>293</v>
      </c>
      <c r="F376" t="s">
        <v>2060</v>
      </c>
      <c r="G376" t="s">
        <v>1845</v>
      </c>
      <c r="H376" t="s">
        <v>2091</v>
      </c>
      <c r="I376" t="s">
        <v>2096</v>
      </c>
      <c r="J376" t="s">
        <v>1797</v>
      </c>
      <c r="K376" t="s">
        <v>4050</v>
      </c>
      <c r="L376" t="s">
        <v>1826</v>
      </c>
      <c r="M376" t="s">
        <v>2861</v>
      </c>
      <c r="N376" t="s">
        <v>2862</v>
      </c>
      <c r="O376" t="s">
        <v>2863</v>
      </c>
      <c r="P376" t="s">
        <v>2022</v>
      </c>
      <c r="Q376" t="s">
        <v>1801</v>
      </c>
      <c r="R376" t="s">
        <v>1955</v>
      </c>
      <c r="S376" t="s">
        <v>1802</v>
      </c>
      <c r="T376" t="s">
        <v>2046</v>
      </c>
      <c r="U376" t="s">
        <v>2931</v>
      </c>
      <c r="V376" t="s">
        <v>2968</v>
      </c>
      <c r="W376" t="s">
        <v>2947</v>
      </c>
      <c r="X376" t="s">
        <v>1807</v>
      </c>
      <c r="Y376" t="s">
        <v>2388</v>
      </c>
      <c r="Z376" t="s">
        <v>2389</v>
      </c>
      <c r="AA376" t="s">
        <v>3021</v>
      </c>
      <c r="AB376">
        <v>1</v>
      </c>
    </row>
    <row r="377" spans="1:28" x14ac:dyDescent="0.25">
      <c r="A377" t="s">
        <v>9284</v>
      </c>
      <c r="B377" t="s">
        <v>9285</v>
      </c>
      <c r="C377" t="s">
        <v>156</v>
      </c>
      <c r="D377">
        <v>1</v>
      </c>
      <c r="E377">
        <v>293</v>
      </c>
      <c r="F377" t="s">
        <v>2074</v>
      </c>
      <c r="G377" t="s">
        <v>1845</v>
      </c>
      <c r="H377" t="s">
        <v>2091</v>
      </c>
      <c r="I377" t="s">
        <v>2096</v>
      </c>
      <c r="J377" t="s">
        <v>5368</v>
      </c>
      <c r="K377" t="s">
        <v>4050</v>
      </c>
      <c r="L377" t="s">
        <v>1826</v>
      </c>
      <c r="M377" t="s">
        <v>2861</v>
      </c>
      <c r="N377" t="s">
        <v>2862</v>
      </c>
      <c r="O377" t="s">
        <v>2863</v>
      </c>
      <c r="P377" t="s">
        <v>2022</v>
      </c>
      <c r="Q377" t="s">
        <v>1801</v>
      </c>
      <c r="R377" t="s">
        <v>1955</v>
      </c>
      <c r="S377" t="s">
        <v>1802</v>
      </c>
      <c r="T377" t="s">
        <v>2046</v>
      </c>
      <c r="U377" t="s">
        <v>2931</v>
      </c>
      <c r="V377" t="s">
        <v>2968</v>
      </c>
      <c r="W377" t="s">
        <v>2947</v>
      </c>
      <c r="X377" t="s">
        <v>1807</v>
      </c>
      <c r="Y377" t="s">
        <v>5216</v>
      </c>
      <c r="Z377" t="s">
        <v>5217</v>
      </c>
      <c r="AA377" t="s">
        <v>5218</v>
      </c>
      <c r="AB377">
        <v>1</v>
      </c>
    </row>
    <row r="378" spans="1:28" x14ac:dyDescent="0.25">
      <c r="A378" t="s">
        <v>9284</v>
      </c>
      <c r="B378" t="s">
        <v>9285</v>
      </c>
      <c r="C378" t="s">
        <v>156</v>
      </c>
      <c r="D378">
        <v>1</v>
      </c>
      <c r="E378">
        <v>293</v>
      </c>
      <c r="F378" t="s">
        <v>2040</v>
      </c>
      <c r="G378" t="s">
        <v>1845</v>
      </c>
      <c r="H378" t="s">
        <v>2091</v>
      </c>
      <c r="I378" t="s">
        <v>2096</v>
      </c>
      <c r="J378" t="s">
        <v>1795</v>
      </c>
      <c r="K378" t="s">
        <v>4050</v>
      </c>
      <c r="L378" t="s">
        <v>1826</v>
      </c>
      <c r="M378" t="s">
        <v>2861</v>
      </c>
      <c r="N378" t="s">
        <v>2862</v>
      </c>
      <c r="O378" t="s">
        <v>2863</v>
      </c>
      <c r="P378" t="s">
        <v>2022</v>
      </c>
      <c r="Q378" t="s">
        <v>1801</v>
      </c>
      <c r="R378" t="s">
        <v>1955</v>
      </c>
      <c r="S378" t="s">
        <v>1802</v>
      </c>
      <c r="T378" t="s">
        <v>2046</v>
      </c>
      <c r="U378" t="s">
        <v>2931</v>
      </c>
      <c r="V378" t="s">
        <v>2968</v>
      </c>
      <c r="W378" t="s">
        <v>2874</v>
      </c>
      <c r="X378" t="s">
        <v>1807</v>
      </c>
      <c r="Y378" t="s">
        <v>6150</v>
      </c>
      <c r="Z378" t="s">
        <v>6151</v>
      </c>
      <c r="AA378" t="s">
        <v>6152</v>
      </c>
      <c r="AB378">
        <v>1</v>
      </c>
    </row>
    <row r="379" spans="1:28" x14ac:dyDescent="0.25">
      <c r="A379" t="s">
        <v>9284</v>
      </c>
      <c r="B379" t="s">
        <v>9285</v>
      </c>
      <c r="C379" t="s">
        <v>156</v>
      </c>
      <c r="D379">
        <v>1</v>
      </c>
      <c r="E379">
        <v>293</v>
      </c>
      <c r="F379" t="s">
        <v>2034</v>
      </c>
      <c r="G379" t="s">
        <v>1845</v>
      </c>
      <c r="H379" t="s">
        <v>2091</v>
      </c>
      <c r="I379" t="s">
        <v>2096</v>
      </c>
      <c r="J379" t="s">
        <v>1788</v>
      </c>
      <c r="K379" t="s">
        <v>4050</v>
      </c>
      <c r="L379" t="s">
        <v>1826</v>
      </c>
      <c r="M379" t="s">
        <v>2861</v>
      </c>
      <c r="N379" t="s">
        <v>2862</v>
      </c>
      <c r="O379" t="s">
        <v>2863</v>
      </c>
      <c r="P379" t="s">
        <v>2022</v>
      </c>
      <c r="Q379" t="s">
        <v>1801</v>
      </c>
      <c r="R379" t="s">
        <v>1955</v>
      </c>
      <c r="S379" t="s">
        <v>1802</v>
      </c>
      <c r="T379" t="s">
        <v>2046</v>
      </c>
      <c r="U379" t="s">
        <v>2931</v>
      </c>
      <c r="V379" t="s">
        <v>2968</v>
      </c>
      <c r="W379" t="s">
        <v>2874</v>
      </c>
      <c r="X379" t="s">
        <v>1807</v>
      </c>
      <c r="Y379" t="s">
        <v>6153</v>
      </c>
      <c r="Z379" t="s">
        <v>6154</v>
      </c>
      <c r="AA379" t="s">
        <v>6155</v>
      </c>
      <c r="AB379">
        <v>1</v>
      </c>
    </row>
    <row r="380" spans="1:28" x14ac:dyDescent="0.25">
      <c r="A380" t="s">
        <v>9284</v>
      </c>
      <c r="B380" t="s">
        <v>9285</v>
      </c>
      <c r="C380" t="s">
        <v>156</v>
      </c>
      <c r="D380">
        <v>1</v>
      </c>
      <c r="E380">
        <v>294</v>
      </c>
      <c r="F380" t="s">
        <v>2077</v>
      </c>
      <c r="G380" t="s">
        <v>1845</v>
      </c>
      <c r="H380" t="s">
        <v>2091</v>
      </c>
      <c r="I380" t="s">
        <v>2096</v>
      </c>
      <c r="J380" t="s">
        <v>1795</v>
      </c>
      <c r="K380" t="s">
        <v>4050</v>
      </c>
      <c r="L380" t="s">
        <v>1826</v>
      </c>
      <c r="M380" t="s">
        <v>2861</v>
      </c>
      <c r="N380" t="s">
        <v>2862</v>
      </c>
      <c r="O380" t="s">
        <v>2863</v>
      </c>
      <c r="P380" t="s">
        <v>2022</v>
      </c>
      <c r="Q380" t="s">
        <v>1801</v>
      </c>
      <c r="R380" t="s">
        <v>1955</v>
      </c>
      <c r="S380" t="s">
        <v>1802</v>
      </c>
      <c r="T380" t="s">
        <v>2046</v>
      </c>
      <c r="U380" t="s">
        <v>2931</v>
      </c>
      <c r="V380" t="s">
        <v>2968</v>
      </c>
      <c r="W380" t="s">
        <v>2874</v>
      </c>
      <c r="X380" t="s">
        <v>1807</v>
      </c>
      <c r="Y380" t="s">
        <v>9138</v>
      </c>
      <c r="Z380" t="s">
        <v>9139</v>
      </c>
      <c r="AA380" t="s">
        <v>9140</v>
      </c>
      <c r="AB380">
        <v>1</v>
      </c>
    </row>
    <row r="381" spans="1:28" x14ac:dyDescent="0.25">
      <c r="A381" t="s">
        <v>9284</v>
      </c>
      <c r="B381" t="s">
        <v>9285</v>
      </c>
      <c r="C381" t="s">
        <v>156</v>
      </c>
      <c r="D381">
        <v>1</v>
      </c>
      <c r="E381">
        <v>294</v>
      </c>
      <c r="F381" t="s">
        <v>2021</v>
      </c>
      <c r="G381" t="s">
        <v>1845</v>
      </c>
      <c r="H381" t="s">
        <v>2091</v>
      </c>
      <c r="I381" t="s">
        <v>2096</v>
      </c>
      <c r="J381" t="s">
        <v>1797</v>
      </c>
      <c r="K381" t="s">
        <v>4050</v>
      </c>
      <c r="L381" t="s">
        <v>1826</v>
      </c>
      <c r="M381" t="s">
        <v>2861</v>
      </c>
      <c r="N381" t="s">
        <v>2862</v>
      </c>
      <c r="O381" t="s">
        <v>2863</v>
      </c>
      <c r="P381" t="s">
        <v>2022</v>
      </c>
      <c r="Q381" t="s">
        <v>1801</v>
      </c>
      <c r="R381" t="s">
        <v>1955</v>
      </c>
      <c r="S381" t="s">
        <v>1802</v>
      </c>
      <c r="T381" t="s">
        <v>2046</v>
      </c>
      <c r="U381" t="s">
        <v>2931</v>
      </c>
      <c r="V381" t="s">
        <v>2968</v>
      </c>
      <c r="W381" t="s">
        <v>2947</v>
      </c>
      <c r="X381" t="s">
        <v>1807</v>
      </c>
      <c r="Y381" t="s">
        <v>4054</v>
      </c>
      <c r="Z381" t="s">
        <v>4055</v>
      </c>
      <c r="AA381" t="s">
        <v>4056</v>
      </c>
      <c r="AB381">
        <v>1</v>
      </c>
    </row>
    <row r="382" spans="1:28" x14ac:dyDescent="0.25">
      <c r="A382" t="s">
        <v>9284</v>
      </c>
      <c r="B382" t="s">
        <v>9285</v>
      </c>
      <c r="C382" t="s">
        <v>156</v>
      </c>
      <c r="D382">
        <v>1</v>
      </c>
      <c r="E382">
        <v>294</v>
      </c>
      <c r="F382" t="s">
        <v>2074</v>
      </c>
      <c r="G382" t="s">
        <v>1845</v>
      </c>
      <c r="H382" t="s">
        <v>2091</v>
      </c>
      <c r="I382" t="s">
        <v>2096</v>
      </c>
      <c r="J382" t="s">
        <v>1795</v>
      </c>
      <c r="K382" t="s">
        <v>4050</v>
      </c>
      <c r="L382" t="s">
        <v>1826</v>
      </c>
      <c r="M382" t="s">
        <v>2861</v>
      </c>
      <c r="N382" t="s">
        <v>2862</v>
      </c>
      <c r="O382" t="s">
        <v>2863</v>
      </c>
      <c r="P382" t="s">
        <v>2022</v>
      </c>
      <c r="Q382" t="s">
        <v>1801</v>
      </c>
      <c r="R382" t="s">
        <v>1955</v>
      </c>
      <c r="S382" t="s">
        <v>1802</v>
      </c>
      <c r="T382" t="s">
        <v>2046</v>
      </c>
      <c r="U382" t="s">
        <v>2931</v>
      </c>
      <c r="V382" t="s">
        <v>2968</v>
      </c>
      <c r="W382" t="s">
        <v>2947</v>
      </c>
      <c r="X382" t="s">
        <v>1807</v>
      </c>
      <c r="Y382" t="s">
        <v>6156</v>
      </c>
      <c r="Z382" t="s">
        <v>6157</v>
      </c>
      <c r="AA382" t="s">
        <v>6158</v>
      </c>
      <c r="AB382">
        <v>1</v>
      </c>
    </row>
    <row r="383" spans="1:28" x14ac:dyDescent="0.25">
      <c r="A383" t="s">
        <v>9284</v>
      </c>
      <c r="B383" t="s">
        <v>9285</v>
      </c>
      <c r="C383" t="s">
        <v>156</v>
      </c>
      <c r="D383">
        <v>1</v>
      </c>
      <c r="E383">
        <v>294</v>
      </c>
      <c r="F383" t="s">
        <v>2035</v>
      </c>
      <c r="G383" t="s">
        <v>1845</v>
      </c>
      <c r="H383" t="s">
        <v>2091</v>
      </c>
      <c r="I383" t="s">
        <v>2096</v>
      </c>
      <c r="J383" t="s">
        <v>1795</v>
      </c>
      <c r="K383" t="s">
        <v>4050</v>
      </c>
      <c r="L383" t="s">
        <v>1826</v>
      </c>
      <c r="M383" t="s">
        <v>2861</v>
      </c>
      <c r="N383" t="s">
        <v>2862</v>
      </c>
      <c r="O383" t="s">
        <v>2863</v>
      </c>
      <c r="P383" t="s">
        <v>2022</v>
      </c>
      <c r="Q383" t="s">
        <v>1801</v>
      </c>
      <c r="R383" t="s">
        <v>1955</v>
      </c>
      <c r="S383" t="s">
        <v>1802</v>
      </c>
      <c r="T383" t="s">
        <v>2046</v>
      </c>
      <c r="U383" t="s">
        <v>2931</v>
      </c>
      <c r="V383" t="s">
        <v>2967</v>
      </c>
      <c r="W383" t="s">
        <v>2874</v>
      </c>
      <c r="X383" t="s">
        <v>1807</v>
      </c>
      <c r="Y383" t="s">
        <v>9326</v>
      </c>
      <c r="Z383" t="s">
        <v>9327</v>
      </c>
      <c r="AA383" t="s">
        <v>9328</v>
      </c>
      <c r="AB383">
        <v>1</v>
      </c>
    </row>
    <row r="384" spans="1:28" x14ac:dyDescent="0.25">
      <c r="A384" t="s">
        <v>9284</v>
      </c>
      <c r="B384" t="s">
        <v>9285</v>
      </c>
      <c r="C384" t="s">
        <v>156</v>
      </c>
      <c r="D384">
        <v>1</v>
      </c>
      <c r="E384">
        <v>295</v>
      </c>
      <c r="F384" t="s">
        <v>2045</v>
      </c>
      <c r="G384" t="s">
        <v>1845</v>
      </c>
      <c r="H384" t="s">
        <v>2091</v>
      </c>
      <c r="I384" t="s">
        <v>2096</v>
      </c>
      <c r="J384" t="s">
        <v>1788</v>
      </c>
      <c r="K384" t="s">
        <v>4050</v>
      </c>
      <c r="L384" t="s">
        <v>1826</v>
      </c>
      <c r="M384" t="s">
        <v>2861</v>
      </c>
      <c r="N384" t="s">
        <v>2862</v>
      </c>
      <c r="O384" t="s">
        <v>2863</v>
      </c>
      <c r="P384" t="s">
        <v>2022</v>
      </c>
      <c r="Q384" t="s">
        <v>1801</v>
      </c>
      <c r="R384" t="s">
        <v>1955</v>
      </c>
      <c r="S384" t="s">
        <v>1802</v>
      </c>
      <c r="T384" t="s">
        <v>2046</v>
      </c>
      <c r="U384" t="s">
        <v>2931</v>
      </c>
      <c r="V384" t="s">
        <v>2968</v>
      </c>
      <c r="W384" t="s">
        <v>2947</v>
      </c>
      <c r="X384" t="s">
        <v>1807</v>
      </c>
      <c r="Y384" t="s">
        <v>5219</v>
      </c>
      <c r="Z384" t="s">
        <v>5220</v>
      </c>
      <c r="AA384" t="s">
        <v>5221</v>
      </c>
      <c r="AB384">
        <v>1</v>
      </c>
    </row>
    <row r="385" spans="1:28" x14ac:dyDescent="0.25">
      <c r="A385" t="s">
        <v>9284</v>
      </c>
      <c r="B385" t="s">
        <v>9285</v>
      </c>
      <c r="C385" t="s">
        <v>156</v>
      </c>
      <c r="D385">
        <v>1</v>
      </c>
      <c r="E385">
        <v>295</v>
      </c>
      <c r="F385" t="s">
        <v>2074</v>
      </c>
      <c r="G385" t="s">
        <v>1845</v>
      </c>
      <c r="H385" t="s">
        <v>2091</v>
      </c>
      <c r="I385" t="s">
        <v>2096</v>
      </c>
      <c r="J385" t="s">
        <v>1788</v>
      </c>
      <c r="K385" t="s">
        <v>4050</v>
      </c>
      <c r="L385" t="s">
        <v>1826</v>
      </c>
      <c r="M385" t="s">
        <v>2861</v>
      </c>
      <c r="N385" t="s">
        <v>2862</v>
      </c>
      <c r="O385" t="s">
        <v>2863</v>
      </c>
      <c r="P385" t="s">
        <v>2022</v>
      </c>
      <c r="Q385" t="s">
        <v>1801</v>
      </c>
      <c r="R385" t="s">
        <v>1955</v>
      </c>
      <c r="S385" t="s">
        <v>1802</v>
      </c>
      <c r="T385" t="s">
        <v>2046</v>
      </c>
      <c r="U385" t="s">
        <v>2931</v>
      </c>
      <c r="V385" t="s">
        <v>2968</v>
      </c>
      <c r="W385" t="s">
        <v>2874</v>
      </c>
      <c r="X385" t="s">
        <v>1807</v>
      </c>
      <c r="Y385" t="s">
        <v>6159</v>
      </c>
      <c r="Z385" t="s">
        <v>6160</v>
      </c>
      <c r="AA385" t="s">
        <v>6161</v>
      </c>
      <c r="AB385">
        <v>1</v>
      </c>
    </row>
    <row r="386" spans="1:28" x14ac:dyDescent="0.25">
      <c r="A386" t="s">
        <v>9284</v>
      </c>
      <c r="B386" t="s">
        <v>9285</v>
      </c>
      <c r="C386" t="s">
        <v>156</v>
      </c>
      <c r="D386">
        <v>1</v>
      </c>
      <c r="E386">
        <v>295</v>
      </c>
      <c r="F386" t="s">
        <v>2046</v>
      </c>
      <c r="G386" t="s">
        <v>1845</v>
      </c>
      <c r="H386" t="s">
        <v>2091</v>
      </c>
      <c r="I386" t="s">
        <v>2096</v>
      </c>
      <c r="J386" t="s">
        <v>1788</v>
      </c>
      <c r="K386" t="s">
        <v>4050</v>
      </c>
      <c r="L386" t="s">
        <v>1826</v>
      </c>
      <c r="M386" t="s">
        <v>2861</v>
      </c>
      <c r="N386" t="s">
        <v>2862</v>
      </c>
      <c r="O386" t="s">
        <v>2863</v>
      </c>
      <c r="P386" t="s">
        <v>2022</v>
      </c>
      <c r="Q386" t="s">
        <v>1801</v>
      </c>
      <c r="R386" t="s">
        <v>1955</v>
      </c>
      <c r="S386" t="s">
        <v>1802</v>
      </c>
      <c r="T386" t="s">
        <v>2046</v>
      </c>
      <c r="U386" t="s">
        <v>2931</v>
      </c>
      <c r="V386" t="s">
        <v>2968</v>
      </c>
      <c r="W386" t="s">
        <v>2874</v>
      </c>
      <c r="X386" t="s">
        <v>1807</v>
      </c>
      <c r="Y386" t="s">
        <v>8862</v>
      </c>
      <c r="Z386" t="s">
        <v>8863</v>
      </c>
      <c r="AA386" t="s">
        <v>8864</v>
      </c>
      <c r="AB386">
        <v>1</v>
      </c>
    </row>
    <row r="387" spans="1:28" x14ac:dyDescent="0.25">
      <c r="A387" t="s">
        <v>9284</v>
      </c>
      <c r="B387" t="s">
        <v>9285</v>
      </c>
      <c r="C387" t="s">
        <v>156</v>
      </c>
      <c r="D387">
        <v>1</v>
      </c>
      <c r="E387">
        <v>295</v>
      </c>
      <c r="F387" t="s">
        <v>2082</v>
      </c>
      <c r="G387" t="s">
        <v>1845</v>
      </c>
      <c r="H387" t="s">
        <v>2091</v>
      </c>
      <c r="I387" t="s">
        <v>2096</v>
      </c>
      <c r="J387" t="s">
        <v>1797</v>
      </c>
      <c r="K387" t="s">
        <v>4050</v>
      </c>
      <c r="L387" t="s">
        <v>1826</v>
      </c>
      <c r="M387" t="s">
        <v>2861</v>
      </c>
      <c r="N387" t="s">
        <v>2862</v>
      </c>
      <c r="O387" t="s">
        <v>2863</v>
      </c>
      <c r="P387" t="s">
        <v>2022</v>
      </c>
      <c r="Q387" t="s">
        <v>1801</v>
      </c>
      <c r="R387" t="s">
        <v>1955</v>
      </c>
      <c r="S387" t="s">
        <v>1802</v>
      </c>
      <c r="T387" t="s">
        <v>2046</v>
      </c>
      <c r="U387" t="s">
        <v>2931</v>
      </c>
      <c r="V387" t="s">
        <v>2968</v>
      </c>
      <c r="W387" t="s">
        <v>2947</v>
      </c>
      <c r="X387" t="s">
        <v>1807</v>
      </c>
      <c r="Y387" t="s">
        <v>4057</v>
      </c>
      <c r="Z387" t="s">
        <v>4058</v>
      </c>
      <c r="AA387" t="s">
        <v>4059</v>
      </c>
      <c r="AB387">
        <v>1</v>
      </c>
    </row>
    <row r="388" spans="1:28" x14ac:dyDescent="0.25">
      <c r="A388" t="s">
        <v>9284</v>
      </c>
      <c r="B388" t="s">
        <v>9285</v>
      </c>
      <c r="C388" t="s">
        <v>156</v>
      </c>
      <c r="D388">
        <v>1</v>
      </c>
      <c r="E388">
        <v>295</v>
      </c>
      <c r="F388" t="s">
        <v>2040</v>
      </c>
      <c r="G388" t="s">
        <v>1845</v>
      </c>
      <c r="H388" t="s">
        <v>2091</v>
      </c>
      <c r="I388" t="s">
        <v>2096</v>
      </c>
      <c r="J388" t="s">
        <v>1795</v>
      </c>
      <c r="K388" t="s">
        <v>4050</v>
      </c>
      <c r="L388" t="s">
        <v>1826</v>
      </c>
      <c r="M388" t="s">
        <v>2861</v>
      </c>
      <c r="N388" t="s">
        <v>2862</v>
      </c>
      <c r="O388" t="s">
        <v>2863</v>
      </c>
      <c r="P388" t="s">
        <v>2022</v>
      </c>
      <c r="Q388" t="s">
        <v>1801</v>
      </c>
      <c r="R388" t="s">
        <v>1955</v>
      </c>
      <c r="S388" t="s">
        <v>1802</v>
      </c>
      <c r="T388" t="s">
        <v>2046</v>
      </c>
      <c r="U388" t="s">
        <v>2931</v>
      </c>
      <c r="V388" t="s">
        <v>2968</v>
      </c>
      <c r="W388" t="s">
        <v>2874</v>
      </c>
      <c r="X388" t="s">
        <v>1807</v>
      </c>
      <c r="Y388" t="s">
        <v>9329</v>
      </c>
      <c r="Z388" t="s">
        <v>9330</v>
      </c>
      <c r="AA388" t="s">
        <v>9331</v>
      </c>
      <c r="AB388">
        <v>1</v>
      </c>
    </row>
    <row r="389" spans="1:28" x14ac:dyDescent="0.25">
      <c r="A389" t="s">
        <v>9284</v>
      </c>
      <c r="B389" t="s">
        <v>9285</v>
      </c>
      <c r="C389" t="s">
        <v>156</v>
      </c>
      <c r="D389">
        <v>1</v>
      </c>
      <c r="E389">
        <v>295</v>
      </c>
      <c r="F389" t="s">
        <v>2034</v>
      </c>
      <c r="G389" t="s">
        <v>1845</v>
      </c>
      <c r="H389" t="s">
        <v>2091</v>
      </c>
      <c r="I389" t="s">
        <v>2096</v>
      </c>
      <c r="J389" t="s">
        <v>1795</v>
      </c>
      <c r="K389" t="s">
        <v>4050</v>
      </c>
      <c r="L389" t="s">
        <v>1826</v>
      </c>
      <c r="M389" t="s">
        <v>2861</v>
      </c>
      <c r="N389" t="s">
        <v>2862</v>
      </c>
      <c r="O389" t="s">
        <v>2863</v>
      </c>
      <c r="P389" t="s">
        <v>2022</v>
      </c>
      <c r="Q389" t="s">
        <v>1801</v>
      </c>
      <c r="R389" t="s">
        <v>1955</v>
      </c>
      <c r="S389" t="s">
        <v>1802</v>
      </c>
      <c r="T389" t="s">
        <v>2046</v>
      </c>
      <c r="U389" t="s">
        <v>2931</v>
      </c>
      <c r="V389" t="s">
        <v>2968</v>
      </c>
      <c r="W389" t="s">
        <v>2874</v>
      </c>
      <c r="X389" t="s">
        <v>1807</v>
      </c>
      <c r="Y389" t="s">
        <v>6162</v>
      </c>
      <c r="Z389" t="s">
        <v>6163</v>
      </c>
      <c r="AA389" t="s">
        <v>6164</v>
      </c>
      <c r="AB389">
        <v>1</v>
      </c>
    </row>
    <row r="390" spans="1:28" x14ac:dyDescent="0.25">
      <c r="A390" t="s">
        <v>9284</v>
      </c>
      <c r="B390" t="s">
        <v>9285</v>
      </c>
      <c r="C390" t="s">
        <v>156</v>
      </c>
      <c r="D390">
        <v>1</v>
      </c>
      <c r="E390">
        <v>296</v>
      </c>
      <c r="F390" t="s">
        <v>2030</v>
      </c>
      <c r="G390" t="s">
        <v>1845</v>
      </c>
      <c r="H390" t="s">
        <v>2091</v>
      </c>
      <c r="I390" t="s">
        <v>2096</v>
      </c>
      <c r="J390" t="s">
        <v>1788</v>
      </c>
      <c r="K390" t="s">
        <v>4050</v>
      </c>
      <c r="L390" t="s">
        <v>1826</v>
      </c>
      <c r="M390" t="s">
        <v>2861</v>
      </c>
      <c r="N390" t="s">
        <v>2862</v>
      </c>
      <c r="O390" t="s">
        <v>2863</v>
      </c>
      <c r="P390" t="s">
        <v>2022</v>
      </c>
      <c r="Q390" t="s">
        <v>1801</v>
      </c>
      <c r="R390" t="s">
        <v>1955</v>
      </c>
      <c r="S390" t="s">
        <v>1802</v>
      </c>
      <c r="T390" t="s">
        <v>2046</v>
      </c>
      <c r="U390" t="s">
        <v>2931</v>
      </c>
      <c r="V390" t="s">
        <v>2932</v>
      </c>
      <c r="W390" t="s">
        <v>2874</v>
      </c>
      <c r="X390" t="s">
        <v>1807</v>
      </c>
      <c r="Y390" t="s">
        <v>6165</v>
      </c>
      <c r="Z390" t="s">
        <v>6166</v>
      </c>
      <c r="AA390" t="s">
        <v>6167</v>
      </c>
      <c r="AB390">
        <v>1</v>
      </c>
    </row>
    <row r="391" spans="1:28" x14ac:dyDescent="0.25">
      <c r="A391" t="s">
        <v>9284</v>
      </c>
      <c r="B391" t="s">
        <v>9285</v>
      </c>
      <c r="C391" t="s">
        <v>156</v>
      </c>
      <c r="D391">
        <v>1</v>
      </c>
      <c r="E391">
        <v>296</v>
      </c>
      <c r="F391" t="s">
        <v>2062</v>
      </c>
      <c r="G391" t="s">
        <v>1845</v>
      </c>
      <c r="H391" t="s">
        <v>2091</v>
      </c>
      <c r="I391" t="s">
        <v>2096</v>
      </c>
      <c r="J391" t="s">
        <v>1795</v>
      </c>
      <c r="K391" t="s">
        <v>4050</v>
      </c>
      <c r="L391" t="s">
        <v>1826</v>
      </c>
      <c r="M391" t="s">
        <v>2861</v>
      </c>
      <c r="N391" t="s">
        <v>2862</v>
      </c>
      <c r="O391" t="s">
        <v>2863</v>
      </c>
      <c r="P391" t="s">
        <v>2022</v>
      </c>
      <c r="Q391" t="s">
        <v>1801</v>
      </c>
      <c r="R391" t="s">
        <v>1955</v>
      </c>
      <c r="S391" t="s">
        <v>1802</v>
      </c>
      <c r="T391" t="s">
        <v>2046</v>
      </c>
      <c r="U391" t="s">
        <v>2931</v>
      </c>
      <c r="V391" t="s">
        <v>2968</v>
      </c>
      <c r="W391" t="s">
        <v>2874</v>
      </c>
      <c r="X391" t="s">
        <v>1807</v>
      </c>
      <c r="Y391" t="s">
        <v>6168</v>
      </c>
      <c r="Z391" t="s">
        <v>6169</v>
      </c>
      <c r="AA391" t="s">
        <v>6170</v>
      </c>
      <c r="AB391">
        <v>1</v>
      </c>
    </row>
    <row r="392" spans="1:28" x14ac:dyDescent="0.25">
      <c r="A392" t="s">
        <v>9284</v>
      </c>
      <c r="B392" t="s">
        <v>9285</v>
      </c>
      <c r="C392" t="s">
        <v>156</v>
      </c>
      <c r="D392">
        <v>1</v>
      </c>
      <c r="E392">
        <v>296</v>
      </c>
      <c r="F392" t="s">
        <v>2068</v>
      </c>
      <c r="G392" t="s">
        <v>1845</v>
      </c>
      <c r="H392" t="s">
        <v>2091</v>
      </c>
      <c r="I392" t="s">
        <v>2096</v>
      </c>
      <c r="J392" t="s">
        <v>1797</v>
      </c>
      <c r="K392" t="s">
        <v>4050</v>
      </c>
      <c r="L392" t="s">
        <v>1826</v>
      </c>
      <c r="M392" t="s">
        <v>2861</v>
      </c>
      <c r="N392" t="s">
        <v>2862</v>
      </c>
      <c r="O392" t="s">
        <v>2863</v>
      </c>
      <c r="P392" t="s">
        <v>2022</v>
      </c>
      <c r="Q392" t="s">
        <v>1801</v>
      </c>
      <c r="R392" t="s">
        <v>1955</v>
      </c>
      <c r="S392" t="s">
        <v>1802</v>
      </c>
      <c r="T392" t="s">
        <v>2046</v>
      </c>
      <c r="U392" t="s">
        <v>2931</v>
      </c>
      <c r="V392" t="s">
        <v>2968</v>
      </c>
      <c r="W392" t="s">
        <v>2947</v>
      </c>
      <c r="X392" t="s">
        <v>1807</v>
      </c>
      <c r="Y392" t="s">
        <v>4060</v>
      </c>
      <c r="Z392" t="s">
        <v>4061</v>
      </c>
      <c r="AA392" t="s">
        <v>4062</v>
      </c>
      <c r="AB392">
        <v>1</v>
      </c>
    </row>
    <row r="393" spans="1:28" x14ac:dyDescent="0.25">
      <c r="A393" t="s">
        <v>9284</v>
      </c>
      <c r="B393" t="s">
        <v>9285</v>
      </c>
      <c r="C393" t="s">
        <v>156</v>
      </c>
      <c r="D393">
        <v>1</v>
      </c>
      <c r="E393">
        <v>296</v>
      </c>
      <c r="F393" t="s">
        <v>2074</v>
      </c>
      <c r="G393" t="s">
        <v>1845</v>
      </c>
      <c r="H393" t="s">
        <v>2091</v>
      </c>
      <c r="I393" t="s">
        <v>2096</v>
      </c>
      <c r="J393" t="s">
        <v>1795</v>
      </c>
      <c r="K393" t="s">
        <v>4050</v>
      </c>
      <c r="L393" t="s">
        <v>1826</v>
      </c>
      <c r="M393" t="s">
        <v>2861</v>
      </c>
      <c r="N393" t="s">
        <v>2862</v>
      </c>
      <c r="O393" t="s">
        <v>2863</v>
      </c>
      <c r="P393" t="s">
        <v>2022</v>
      </c>
      <c r="Q393" t="s">
        <v>1801</v>
      </c>
      <c r="R393" t="s">
        <v>1955</v>
      </c>
      <c r="S393" t="s">
        <v>1802</v>
      </c>
      <c r="T393" t="s">
        <v>2046</v>
      </c>
      <c r="U393" t="s">
        <v>2931</v>
      </c>
      <c r="V393" t="s">
        <v>2968</v>
      </c>
      <c r="W393" t="s">
        <v>2947</v>
      </c>
      <c r="X393" t="s">
        <v>1807</v>
      </c>
      <c r="Y393" t="s">
        <v>6171</v>
      </c>
      <c r="Z393" t="s">
        <v>6172</v>
      </c>
      <c r="AA393" t="s">
        <v>6173</v>
      </c>
      <c r="AB393">
        <v>1</v>
      </c>
    </row>
    <row r="394" spans="1:28" x14ac:dyDescent="0.25">
      <c r="A394" t="s">
        <v>9284</v>
      </c>
      <c r="B394" t="s">
        <v>9285</v>
      </c>
      <c r="C394" t="s">
        <v>156</v>
      </c>
      <c r="D394">
        <v>1</v>
      </c>
      <c r="E394">
        <v>296</v>
      </c>
      <c r="F394" t="s">
        <v>2037</v>
      </c>
      <c r="G394" t="s">
        <v>1845</v>
      </c>
      <c r="H394" t="s">
        <v>2091</v>
      </c>
      <c r="I394" t="s">
        <v>2096</v>
      </c>
      <c r="J394" t="s">
        <v>1795</v>
      </c>
      <c r="K394" t="s">
        <v>4050</v>
      </c>
      <c r="L394" t="s">
        <v>1826</v>
      </c>
      <c r="M394" t="s">
        <v>2861</v>
      </c>
      <c r="N394" t="s">
        <v>2862</v>
      </c>
      <c r="O394" t="s">
        <v>2863</v>
      </c>
      <c r="P394" t="s">
        <v>2022</v>
      </c>
      <c r="Q394" t="s">
        <v>1801</v>
      </c>
      <c r="R394" t="s">
        <v>1955</v>
      </c>
      <c r="S394" t="s">
        <v>1802</v>
      </c>
      <c r="T394" t="s">
        <v>2046</v>
      </c>
      <c r="U394" t="s">
        <v>2931</v>
      </c>
      <c r="V394" t="s">
        <v>2968</v>
      </c>
      <c r="W394" t="s">
        <v>2947</v>
      </c>
      <c r="X394" t="s">
        <v>1807</v>
      </c>
      <c r="Y394" t="s">
        <v>6174</v>
      </c>
      <c r="Z394" t="s">
        <v>6175</v>
      </c>
      <c r="AA394" t="s">
        <v>6176</v>
      </c>
      <c r="AB394">
        <v>1</v>
      </c>
    </row>
    <row r="395" spans="1:28" x14ac:dyDescent="0.25">
      <c r="A395" t="s">
        <v>9284</v>
      </c>
      <c r="B395" t="s">
        <v>9285</v>
      </c>
      <c r="C395" t="s">
        <v>156</v>
      </c>
      <c r="D395">
        <v>1</v>
      </c>
      <c r="E395">
        <v>296</v>
      </c>
      <c r="F395" t="s">
        <v>2024</v>
      </c>
      <c r="G395" t="s">
        <v>1845</v>
      </c>
      <c r="H395" t="s">
        <v>2091</v>
      </c>
      <c r="I395" t="s">
        <v>2096</v>
      </c>
      <c r="J395" t="s">
        <v>1788</v>
      </c>
      <c r="K395" t="s">
        <v>4050</v>
      </c>
      <c r="L395" t="s">
        <v>1826</v>
      </c>
      <c r="M395" t="s">
        <v>2861</v>
      </c>
      <c r="N395" t="s">
        <v>2862</v>
      </c>
      <c r="O395" t="s">
        <v>2863</v>
      </c>
      <c r="P395" t="s">
        <v>2022</v>
      </c>
      <c r="Q395" t="s">
        <v>1801</v>
      </c>
      <c r="R395" t="s">
        <v>1955</v>
      </c>
      <c r="S395" t="s">
        <v>1802</v>
      </c>
      <c r="T395" t="s">
        <v>2046</v>
      </c>
      <c r="U395" t="s">
        <v>2931</v>
      </c>
      <c r="V395" t="s">
        <v>2967</v>
      </c>
      <c r="W395" t="s">
        <v>2947</v>
      </c>
      <c r="X395" t="s">
        <v>1807</v>
      </c>
      <c r="Y395" t="s">
        <v>6177</v>
      </c>
      <c r="Z395" t="s">
        <v>6178</v>
      </c>
      <c r="AA395" t="s">
        <v>6179</v>
      </c>
      <c r="AB395">
        <v>1</v>
      </c>
    </row>
    <row r="396" spans="1:28" x14ac:dyDescent="0.25">
      <c r="A396" t="s">
        <v>9284</v>
      </c>
      <c r="B396" t="s">
        <v>9285</v>
      </c>
      <c r="C396" t="s">
        <v>156</v>
      </c>
      <c r="D396">
        <v>1</v>
      </c>
      <c r="E396">
        <v>296</v>
      </c>
      <c r="F396" t="s">
        <v>2035</v>
      </c>
      <c r="G396" t="s">
        <v>1845</v>
      </c>
      <c r="H396" t="s">
        <v>2091</v>
      </c>
      <c r="I396" t="s">
        <v>2096</v>
      </c>
      <c r="J396" t="s">
        <v>1788</v>
      </c>
      <c r="K396" t="s">
        <v>4050</v>
      </c>
      <c r="L396" t="s">
        <v>1826</v>
      </c>
      <c r="M396" t="s">
        <v>2861</v>
      </c>
      <c r="N396" t="s">
        <v>2862</v>
      </c>
      <c r="O396" t="s">
        <v>2863</v>
      </c>
      <c r="P396" t="s">
        <v>2022</v>
      </c>
      <c r="Q396" t="s">
        <v>1801</v>
      </c>
      <c r="R396" t="s">
        <v>1955</v>
      </c>
      <c r="S396" t="s">
        <v>1802</v>
      </c>
      <c r="T396" t="s">
        <v>2046</v>
      </c>
      <c r="U396" t="s">
        <v>2931</v>
      </c>
      <c r="V396" t="s">
        <v>2968</v>
      </c>
      <c r="W396" t="s">
        <v>2947</v>
      </c>
      <c r="X396" t="s">
        <v>1807</v>
      </c>
      <c r="Y396" t="s">
        <v>6180</v>
      </c>
      <c r="Z396" t="s">
        <v>6181</v>
      </c>
      <c r="AA396" t="s">
        <v>6182</v>
      </c>
      <c r="AB396">
        <v>1</v>
      </c>
    </row>
    <row r="397" spans="1:28" x14ac:dyDescent="0.25">
      <c r="A397" t="s">
        <v>9284</v>
      </c>
      <c r="B397" t="s">
        <v>9285</v>
      </c>
      <c r="C397" t="s">
        <v>156</v>
      </c>
      <c r="D397">
        <v>1</v>
      </c>
      <c r="E397">
        <v>297</v>
      </c>
      <c r="F397" t="s">
        <v>2029</v>
      </c>
      <c r="G397" t="s">
        <v>1845</v>
      </c>
      <c r="H397" t="s">
        <v>2091</v>
      </c>
      <c r="I397" t="s">
        <v>2096</v>
      </c>
      <c r="J397" t="s">
        <v>1788</v>
      </c>
      <c r="K397" t="s">
        <v>4050</v>
      </c>
      <c r="L397" t="s">
        <v>1826</v>
      </c>
      <c r="M397" t="s">
        <v>2861</v>
      </c>
      <c r="N397" t="s">
        <v>2862</v>
      </c>
      <c r="O397" t="s">
        <v>2863</v>
      </c>
      <c r="P397" t="s">
        <v>2022</v>
      </c>
      <c r="Q397" t="s">
        <v>1801</v>
      </c>
      <c r="R397" t="s">
        <v>1955</v>
      </c>
      <c r="S397" t="s">
        <v>1802</v>
      </c>
      <c r="T397" t="s">
        <v>2046</v>
      </c>
      <c r="U397" t="s">
        <v>2931</v>
      </c>
      <c r="V397" t="s">
        <v>2968</v>
      </c>
      <c r="W397" t="s">
        <v>2947</v>
      </c>
      <c r="X397" t="s">
        <v>1807</v>
      </c>
      <c r="Y397" t="s">
        <v>6183</v>
      </c>
      <c r="Z397" t="s">
        <v>6184</v>
      </c>
      <c r="AA397" t="s">
        <v>6185</v>
      </c>
      <c r="AB397">
        <v>1</v>
      </c>
    </row>
    <row r="398" spans="1:28" x14ac:dyDescent="0.25">
      <c r="A398" t="s">
        <v>9284</v>
      </c>
      <c r="B398" t="s">
        <v>9285</v>
      </c>
      <c r="C398" t="s">
        <v>156</v>
      </c>
      <c r="D398">
        <v>1</v>
      </c>
      <c r="E398">
        <v>297</v>
      </c>
      <c r="F398" t="s">
        <v>2032</v>
      </c>
      <c r="G398" t="s">
        <v>1845</v>
      </c>
      <c r="H398" t="s">
        <v>2091</v>
      </c>
      <c r="I398" t="s">
        <v>2096</v>
      </c>
      <c r="J398" t="s">
        <v>1795</v>
      </c>
      <c r="K398" t="s">
        <v>4050</v>
      </c>
      <c r="L398" t="s">
        <v>1826</v>
      </c>
      <c r="M398" t="s">
        <v>2861</v>
      </c>
      <c r="N398" t="s">
        <v>2862</v>
      </c>
      <c r="O398" t="s">
        <v>2863</v>
      </c>
      <c r="P398" t="s">
        <v>2022</v>
      </c>
      <c r="Q398" t="s">
        <v>1801</v>
      </c>
      <c r="R398" t="s">
        <v>1955</v>
      </c>
      <c r="S398" t="s">
        <v>1802</v>
      </c>
      <c r="T398" t="s">
        <v>2046</v>
      </c>
      <c r="U398" t="s">
        <v>2931</v>
      </c>
      <c r="V398" t="s">
        <v>2968</v>
      </c>
      <c r="W398" t="s">
        <v>2947</v>
      </c>
      <c r="X398" t="s">
        <v>1807</v>
      </c>
      <c r="Y398" t="s">
        <v>6186</v>
      </c>
      <c r="Z398" t="s">
        <v>6187</v>
      </c>
      <c r="AA398" t="s">
        <v>6188</v>
      </c>
      <c r="AB398">
        <v>1</v>
      </c>
    </row>
    <row r="399" spans="1:28" x14ac:dyDescent="0.25">
      <c r="A399" t="s">
        <v>9284</v>
      </c>
      <c r="B399" t="s">
        <v>9285</v>
      </c>
      <c r="C399" t="s">
        <v>156</v>
      </c>
      <c r="D399">
        <v>1</v>
      </c>
      <c r="E399">
        <v>297</v>
      </c>
      <c r="F399" t="s">
        <v>2047</v>
      </c>
      <c r="G399" t="s">
        <v>1845</v>
      </c>
      <c r="H399" t="s">
        <v>2091</v>
      </c>
      <c r="I399" t="s">
        <v>2096</v>
      </c>
      <c r="J399" t="s">
        <v>1795</v>
      </c>
      <c r="K399" t="s">
        <v>4050</v>
      </c>
      <c r="L399" t="s">
        <v>1826</v>
      </c>
      <c r="M399" t="s">
        <v>2861</v>
      </c>
      <c r="N399" t="s">
        <v>2862</v>
      </c>
      <c r="O399" t="s">
        <v>2863</v>
      </c>
      <c r="P399" t="s">
        <v>2022</v>
      </c>
      <c r="Q399" t="s">
        <v>1801</v>
      </c>
      <c r="R399" t="s">
        <v>1955</v>
      </c>
      <c r="S399" t="s">
        <v>1802</v>
      </c>
      <c r="T399" t="s">
        <v>2046</v>
      </c>
      <c r="U399" t="s">
        <v>2931</v>
      </c>
      <c r="V399" t="s">
        <v>2968</v>
      </c>
      <c r="W399" t="s">
        <v>2874</v>
      </c>
      <c r="X399" t="s">
        <v>1807</v>
      </c>
      <c r="Y399" t="s">
        <v>9141</v>
      </c>
      <c r="Z399" t="s">
        <v>9142</v>
      </c>
      <c r="AA399" t="s">
        <v>9143</v>
      </c>
      <c r="AB399">
        <v>1</v>
      </c>
    </row>
    <row r="400" spans="1:28" x14ac:dyDescent="0.25">
      <c r="A400" t="s">
        <v>9284</v>
      </c>
      <c r="B400" t="s">
        <v>9285</v>
      </c>
      <c r="C400" t="s">
        <v>156</v>
      </c>
      <c r="D400">
        <v>1</v>
      </c>
      <c r="E400">
        <v>297</v>
      </c>
      <c r="F400" t="s">
        <v>2068</v>
      </c>
      <c r="G400" t="s">
        <v>1845</v>
      </c>
      <c r="H400" t="s">
        <v>2091</v>
      </c>
      <c r="I400" t="s">
        <v>2096</v>
      </c>
      <c r="J400" t="s">
        <v>1797</v>
      </c>
      <c r="K400" t="s">
        <v>4050</v>
      </c>
      <c r="L400" t="s">
        <v>1826</v>
      </c>
      <c r="M400" t="s">
        <v>2861</v>
      </c>
      <c r="N400" t="s">
        <v>2862</v>
      </c>
      <c r="O400" t="s">
        <v>2863</v>
      </c>
      <c r="P400" t="s">
        <v>2022</v>
      </c>
      <c r="Q400" t="s">
        <v>1801</v>
      </c>
      <c r="R400" t="s">
        <v>1955</v>
      </c>
      <c r="S400" t="s">
        <v>1802</v>
      </c>
      <c r="T400" t="s">
        <v>2046</v>
      </c>
      <c r="U400" t="s">
        <v>2931</v>
      </c>
      <c r="V400" t="s">
        <v>2968</v>
      </c>
      <c r="W400" t="s">
        <v>2947</v>
      </c>
      <c r="X400" t="s">
        <v>1807</v>
      </c>
      <c r="Y400" t="s">
        <v>4063</v>
      </c>
      <c r="Z400" t="s">
        <v>4064</v>
      </c>
      <c r="AA400" t="s">
        <v>4065</v>
      </c>
      <c r="AB400">
        <v>1</v>
      </c>
    </row>
    <row r="401" spans="1:28" x14ac:dyDescent="0.25">
      <c r="A401" t="s">
        <v>9284</v>
      </c>
      <c r="B401" t="s">
        <v>9285</v>
      </c>
      <c r="C401" t="s">
        <v>156</v>
      </c>
      <c r="D401">
        <v>1</v>
      </c>
      <c r="E401">
        <v>297</v>
      </c>
      <c r="F401" t="s">
        <v>2034</v>
      </c>
      <c r="G401" t="s">
        <v>1845</v>
      </c>
      <c r="H401" t="s">
        <v>2091</v>
      </c>
      <c r="I401" t="s">
        <v>2096</v>
      </c>
      <c r="J401" t="s">
        <v>1788</v>
      </c>
      <c r="K401" t="s">
        <v>4050</v>
      </c>
      <c r="L401" t="s">
        <v>1826</v>
      </c>
      <c r="M401" t="s">
        <v>2861</v>
      </c>
      <c r="N401" t="s">
        <v>2862</v>
      </c>
      <c r="O401" t="s">
        <v>2863</v>
      </c>
      <c r="P401" t="s">
        <v>2022</v>
      </c>
      <c r="Q401" t="s">
        <v>1801</v>
      </c>
      <c r="R401" t="s">
        <v>1955</v>
      </c>
      <c r="S401" t="s">
        <v>1802</v>
      </c>
      <c r="T401" t="s">
        <v>2046</v>
      </c>
      <c r="U401" t="s">
        <v>2931</v>
      </c>
      <c r="V401" t="s">
        <v>2968</v>
      </c>
      <c r="W401" t="s">
        <v>2874</v>
      </c>
      <c r="X401" t="s">
        <v>1807</v>
      </c>
      <c r="Y401" t="s">
        <v>6189</v>
      </c>
      <c r="Z401" t="s">
        <v>6190</v>
      </c>
      <c r="AA401" t="s">
        <v>6191</v>
      </c>
      <c r="AB401">
        <v>1</v>
      </c>
    </row>
    <row r="402" spans="1:28" x14ac:dyDescent="0.25">
      <c r="A402" t="s">
        <v>9284</v>
      </c>
      <c r="B402" t="s">
        <v>9285</v>
      </c>
      <c r="C402" t="s">
        <v>156</v>
      </c>
      <c r="D402">
        <v>1</v>
      </c>
      <c r="E402">
        <v>320</v>
      </c>
      <c r="F402" t="s">
        <v>2019</v>
      </c>
      <c r="G402" t="s">
        <v>1844</v>
      </c>
      <c r="H402" t="s">
        <v>2091</v>
      </c>
      <c r="I402" t="s">
        <v>2096</v>
      </c>
      <c r="J402" t="s">
        <v>1797</v>
      </c>
      <c r="K402" t="s">
        <v>2408</v>
      </c>
      <c r="L402" t="s">
        <v>1826</v>
      </c>
      <c r="M402" t="s">
        <v>2861</v>
      </c>
      <c r="N402" t="s">
        <v>2862</v>
      </c>
      <c r="O402" t="s">
        <v>2863</v>
      </c>
      <c r="P402" t="s">
        <v>2022</v>
      </c>
      <c r="Q402" t="s">
        <v>1801</v>
      </c>
      <c r="R402" t="s">
        <v>1955</v>
      </c>
      <c r="S402" t="s">
        <v>1802</v>
      </c>
      <c r="T402" t="s">
        <v>2046</v>
      </c>
      <c r="U402" t="s">
        <v>2931</v>
      </c>
      <c r="V402" t="s">
        <v>2967</v>
      </c>
      <c r="W402" t="s">
        <v>2947</v>
      </c>
      <c r="X402" t="s">
        <v>1807</v>
      </c>
      <c r="Y402" t="s">
        <v>3022</v>
      </c>
      <c r="Z402" t="s">
        <v>3023</v>
      </c>
      <c r="AA402" t="s">
        <v>3024</v>
      </c>
      <c r="AB402">
        <v>1</v>
      </c>
    </row>
    <row r="403" spans="1:28" x14ac:dyDescent="0.25">
      <c r="A403" t="s">
        <v>9284</v>
      </c>
      <c r="B403" t="s">
        <v>9285</v>
      </c>
      <c r="C403" t="s">
        <v>156</v>
      </c>
      <c r="D403">
        <v>1</v>
      </c>
      <c r="E403">
        <v>320</v>
      </c>
      <c r="F403" t="s">
        <v>2077</v>
      </c>
      <c r="G403" t="s">
        <v>1844</v>
      </c>
      <c r="H403" t="s">
        <v>2091</v>
      </c>
      <c r="I403" t="s">
        <v>2096</v>
      </c>
      <c r="J403" t="s">
        <v>1797</v>
      </c>
      <c r="K403" t="s">
        <v>2408</v>
      </c>
      <c r="L403" t="s">
        <v>1826</v>
      </c>
      <c r="M403" t="s">
        <v>2861</v>
      </c>
      <c r="N403" t="s">
        <v>2862</v>
      </c>
      <c r="O403" t="s">
        <v>2863</v>
      </c>
      <c r="P403" t="s">
        <v>2022</v>
      </c>
      <c r="Q403" t="s">
        <v>1801</v>
      </c>
      <c r="R403" t="s">
        <v>1955</v>
      </c>
      <c r="S403" t="s">
        <v>1802</v>
      </c>
      <c r="T403" t="s">
        <v>2046</v>
      </c>
      <c r="U403" t="s">
        <v>2931</v>
      </c>
      <c r="V403" t="s">
        <v>2967</v>
      </c>
      <c r="W403" t="s">
        <v>2947</v>
      </c>
      <c r="X403" t="s">
        <v>1807</v>
      </c>
      <c r="Y403" t="s">
        <v>3025</v>
      </c>
      <c r="Z403" t="s">
        <v>3026</v>
      </c>
      <c r="AA403" t="s">
        <v>3027</v>
      </c>
      <c r="AB403">
        <v>1</v>
      </c>
    </row>
    <row r="404" spans="1:28" x14ac:dyDescent="0.25">
      <c r="A404" t="s">
        <v>9284</v>
      </c>
      <c r="B404" t="s">
        <v>9285</v>
      </c>
      <c r="C404" t="s">
        <v>156</v>
      </c>
      <c r="D404">
        <v>1</v>
      </c>
      <c r="E404">
        <v>320</v>
      </c>
      <c r="F404" t="s">
        <v>2036</v>
      </c>
      <c r="G404" t="s">
        <v>1844</v>
      </c>
      <c r="H404" t="s">
        <v>2091</v>
      </c>
      <c r="I404" t="s">
        <v>2096</v>
      </c>
      <c r="J404" t="s">
        <v>1788</v>
      </c>
      <c r="K404" t="s">
        <v>2408</v>
      </c>
      <c r="L404" t="s">
        <v>1826</v>
      </c>
      <c r="M404" t="s">
        <v>2861</v>
      </c>
      <c r="N404" t="s">
        <v>2862</v>
      </c>
      <c r="O404" t="s">
        <v>2863</v>
      </c>
      <c r="P404" t="s">
        <v>2022</v>
      </c>
      <c r="Q404" t="s">
        <v>1801</v>
      </c>
      <c r="R404" t="s">
        <v>1955</v>
      </c>
      <c r="S404" t="s">
        <v>1802</v>
      </c>
      <c r="T404" t="s">
        <v>2046</v>
      </c>
      <c r="U404" t="s">
        <v>2931</v>
      </c>
      <c r="V404" t="s">
        <v>2967</v>
      </c>
      <c r="W404" t="s">
        <v>2947</v>
      </c>
      <c r="X404" t="s">
        <v>1807</v>
      </c>
      <c r="Y404" t="s">
        <v>5222</v>
      </c>
      <c r="Z404" t="s">
        <v>5223</v>
      </c>
      <c r="AA404" t="s">
        <v>5224</v>
      </c>
      <c r="AB404">
        <v>1</v>
      </c>
    </row>
    <row r="405" spans="1:28" x14ac:dyDescent="0.25">
      <c r="A405" t="s">
        <v>9284</v>
      </c>
      <c r="B405" t="s">
        <v>9285</v>
      </c>
      <c r="C405" t="s">
        <v>156</v>
      </c>
      <c r="D405">
        <v>1</v>
      </c>
      <c r="E405">
        <v>320</v>
      </c>
      <c r="F405" t="s">
        <v>2020</v>
      </c>
      <c r="G405" t="s">
        <v>1844</v>
      </c>
      <c r="H405" t="s">
        <v>2091</v>
      </c>
      <c r="I405" t="s">
        <v>2096</v>
      </c>
      <c r="J405" t="s">
        <v>1795</v>
      </c>
      <c r="K405" t="s">
        <v>2408</v>
      </c>
      <c r="L405" t="s">
        <v>1826</v>
      </c>
      <c r="M405" t="s">
        <v>2861</v>
      </c>
      <c r="N405" t="s">
        <v>2862</v>
      </c>
      <c r="O405" t="s">
        <v>2863</v>
      </c>
      <c r="P405" t="s">
        <v>2022</v>
      </c>
      <c r="Q405" t="s">
        <v>1801</v>
      </c>
      <c r="R405" t="s">
        <v>1955</v>
      </c>
      <c r="S405" t="s">
        <v>1802</v>
      </c>
      <c r="T405" t="s">
        <v>2046</v>
      </c>
      <c r="U405" t="s">
        <v>2931</v>
      </c>
      <c r="V405" t="s">
        <v>2967</v>
      </c>
      <c r="W405" t="s">
        <v>2947</v>
      </c>
      <c r="X405" t="s">
        <v>1807</v>
      </c>
      <c r="Y405" t="s">
        <v>6192</v>
      </c>
      <c r="Z405" t="s">
        <v>6193</v>
      </c>
      <c r="AA405" t="s">
        <v>6194</v>
      </c>
      <c r="AB405">
        <v>1</v>
      </c>
    </row>
    <row r="406" spans="1:28" x14ac:dyDescent="0.25">
      <c r="A406" t="s">
        <v>9284</v>
      </c>
      <c r="B406" t="s">
        <v>9285</v>
      </c>
      <c r="C406" t="s">
        <v>156</v>
      </c>
      <c r="D406">
        <v>1</v>
      </c>
      <c r="E406">
        <v>320</v>
      </c>
      <c r="F406" t="s">
        <v>2041</v>
      </c>
      <c r="G406" t="s">
        <v>1844</v>
      </c>
      <c r="H406" t="s">
        <v>2091</v>
      </c>
      <c r="I406" t="s">
        <v>2096</v>
      </c>
      <c r="J406" t="s">
        <v>1788</v>
      </c>
      <c r="K406" t="s">
        <v>2408</v>
      </c>
      <c r="L406" t="s">
        <v>1826</v>
      </c>
      <c r="M406" t="s">
        <v>2861</v>
      </c>
      <c r="N406" t="s">
        <v>2862</v>
      </c>
      <c r="O406" t="s">
        <v>2863</v>
      </c>
      <c r="P406" t="s">
        <v>2022</v>
      </c>
      <c r="Q406" t="s">
        <v>1801</v>
      </c>
      <c r="R406" t="s">
        <v>1955</v>
      </c>
      <c r="S406" t="s">
        <v>1802</v>
      </c>
      <c r="T406" t="s">
        <v>2046</v>
      </c>
      <c r="U406" t="s">
        <v>2931</v>
      </c>
      <c r="V406" t="s">
        <v>2968</v>
      </c>
      <c r="W406" t="s">
        <v>2874</v>
      </c>
      <c r="X406" t="s">
        <v>1807</v>
      </c>
      <c r="Y406" t="s">
        <v>6195</v>
      </c>
      <c r="Z406" t="s">
        <v>6196</v>
      </c>
      <c r="AA406" t="s">
        <v>6197</v>
      </c>
      <c r="AB406">
        <v>1</v>
      </c>
    </row>
    <row r="407" spans="1:28" x14ac:dyDescent="0.25">
      <c r="A407" t="s">
        <v>9284</v>
      </c>
      <c r="B407" t="s">
        <v>9285</v>
      </c>
      <c r="C407" t="s">
        <v>156</v>
      </c>
      <c r="D407">
        <v>1</v>
      </c>
      <c r="E407">
        <v>320</v>
      </c>
      <c r="F407" t="s">
        <v>2047</v>
      </c>
      <c r="G407" t="s">
        <v>1844</v>
      </c>
      <c r="H407" t="s">
        <v>2091</v>
      </c>
      <c r="I407" t="s">
        <v>2096</v>
      </c>
      <c r="J407" t="s">
        <v>1797</v>
      </c>
      <c r="K407" t="s">
        <v>2408</v>
      </c>
      <c r="L407" t="s">
        <v>1826</v>
      </c>
      <c r="M407" t="s">
        <v>2861</v>
      </c>
      <c r="N407" t="s">
        <v>2862</v>
      </c>
      <c r="O407" t="s">
        <v>2863</v>
      </c>
      <c r="P407" t="s">
        <v>2022</v>
      </c>
      <c r="Q407" t="s">
        <v>1801</v>
      </c>
      <c r="R407" t="s">
        <v>1955</v>
      </c>
      <c r="S407" t="s">
        <v>1802</v>
      </c>
      <c r="T407" t="s">
        <v>2046</v>
      </c>
      <c r="U407" t="s">
        <v>2931</v>
      </c>
      <c r="V407" t="s">
        <v>2967</v>
      </c>
      <c r="W407" t="s">
        <v>2947</v>
      </c>
      <c r="X407" t="s">
        <v>1807</v>
      </c>
      <c r="Y407" t="s">
        <v>4066</v>
      </c>
      <c r="Z407" t="s">
        <v>4067</v>
      </c>
      <c r="AA407" t="s">
        <v>4068</v>
      </c>
      <c r="AB407">
        <v>1</v>
      </c>
    </row>
    <row r="408" spans="1:28" x14ac:dyDescent="0.25">
      <c r="A408" t="s">
        <v>9284</v>
      </c>
      <c r="B408" t="s">
        <v>9285</v>
      </c>
      <c r="C408" t="s">
        <v>156</v>
      </c>
      <c r="D408">
        <v>1</v>
      </c>
      <c r="E408">
        <v>320</v>
      </c>
      <c r="F408" t="s">
        <v>2045</v>
      </c>
      <c r="G408" t="s">
        <v>1844</v>
      </c>
      <c r="H408" t="s">
        <v>2091</v>
      </c>
      <c r="I408" t="s">
        <v>2096</v>
      </c>
      <c r="J408" t="s">
        <v>1797</v>
      </c>
      <c r="K408" t="s">
        <v>2408</v>
      </c>
      <c r="L408" t="s">
        <v>1826</v>
      </c>
      <c r="M408" t="s">
        <v>2861</v>
      </c>
      <c r="N408" t="s">
        <v>2862</v>
      </c>
      <c r="O408" t="s">
        <v>2863</v>
      </c>
      <c r="P408" t="s">
        <v>2022</v>
      </c>
      <c r="Q408" t="s">
        <v>1801</v>
      </c>
      <c r="R408" t="s">
        <v>1955</v>
      </c>
      <c r="S408" t="s">
        <v>1802</v>
      </c>
      <c r="T408" t="s">
        <v>2046</v>
      </c>
      <c r="U408" t="s">
        <v>2931</v>
      </c>
      <c r="V408" t="s">
        <v>2967</v>
      </c>
      <c r="W408" t="s">
        <v>2947</v>
      </c>
      <c r="X408" t="s">
        <v>1807</v>
      </c>
      <c r="Y408" t="s">
        <v>3028</v>
      </c>
      <c r="Z408" t="s">
        <v>3029</v>
      </c>
      <c r="AA408" t="s">
        <v>3030</v>
      </c>
      <c r="AB408">
        <v>1</v>
      </c>
    </row>
    <row r="409" spans="1:28" x14ac:dyDescent="0.25">
      <c r="A409" t="s">
        <v>9284</v>
      </c>
      <c r="B409" t="s">
        <v>9285</v>
      </c>
      <c r="C409" t="s">
        <v>156</v>
      </c>
      <c r="D409">
        <v>1</v>
      </c>
      <c r="E409">
        <v>320</v>
      </c>
      <c r="F409" t="s">
        <v>2026</v>
      </c>
      <c r="G409" t="s">
        <v>1844</v>
      </c>
      <c r="H409" t="s">
        <v>2091</v>
      </c>
      <c r="I409" t="s">
        <v>2096</v>
      </c>
      <c r="J409" t="s">
        <v>1797</v>
      </c>
      <c r="K409" t="s">
        <v>2408</v>
      </c>
      <c r="L409" t="s">
        <v>1826</v>
      </c>
      <c r="M409" t="s">
        <v>2861</v>
      </c>
      <c r="N409" t="s">
        <v>2862</v>
      </c>
      <c r="O409" t="s">
        <v>2863</v>
      </c>
      <c r="P409" t="s">
        <v>2022</v>
      </c>
      <c r="Q409" t="s">
        <v>1801</v>
      </c>
      <c r="R409" t="s">
        <v>1955</v>
      </c>
      <c r="S409" t="s">
        <v>1802</v>
      </c>
      <c r="T409" t="s">
        <v>2046</v>
      </c>
      <c r="U409" t="s">
        <v>2931</v>
      </c>
      <c r="V409" t="s">
        <v>2967</v>
      </c>
      <c r="W409" t="s">
        <v>2947</v>
      </c>
      <c r="X409" t="s">
        <v>1807</v>
      </c>
      <c r="Y409" t="s">
        <v>3031</v>
      </c>
      <c r="Z409" t="s">
        <v>3032</v>
      </c>
      <c r="AA409" t="s">
        <v>3033</v>
      </c>
      <c r="AB409">
        <v>1</v>
      </c>
    </row>
    <row r="410" spans="1:28" x14ac:dyDescent="0.25">
      <c r="A410" t="s">
        <v>9284</v>
      </c>
      <c r="B410" t="s">
        <v>9285</v>
      </c>
      <c r="C410" t="s">
        <v>156</v>
      </c>
      <c r="D410">
        <v>1</v>
      </c>
      <c r="E410">
        <v>320</v>
      </c>
      <c r="F410" t="s">
        <v>2060</v>
      </c>
      <c r="G410" t="s">
        <v>1844</v>
      </c>
      <c r="H410" t="s">
        <v>2091</v>
      </c>
      <c r="I410" t="s">
        <v>2096</v>
      </c>
      <c r="J410" t="s">
        <v>1788</v>
      </c>
      <c r="K410" t="s">
        <v>2408</v>
      </c>
      <c r="L410" t="s">
        <v>1826</v>
      </c>
      <c r="M410" t="s">
        <v>2861</v>
      </c>
      <c r="N410" t="s">
        <v>2862</v>
      </c>
      <c r="O410" t="s">
        <v>2863</v>
      </c>
      <c r="P410" t="s">
        <v>2022</v>
      </c>
      <c r="Q410" t="s">
        <v>1801</v>
      </c>
      <c r="R410" t="s">
        <v>1955</v>
      </c>
      <c r="S410" t="s">
        <v>1802</v>
      </c>
      <c r="T410" t="s">
        <v>2046</v>
      </c>
      <c r="U410" t="s">
        <v>2931</v>
      </c>
      <c r="V410" t="s">
        <v>2968</v>
      </c>
      <c r="W410" t="s">
        <v>2874</v>
      </c>
      <c r="X410" t="s">
        <v>1807</v>
      </c>
      <c r="Y410" t="s">
        <v>6198</v>
      </c>
      <c r="Z410" t="s">
        <v>6199</v>
      </c>
      <c r="AA410" t="s">
        <v>6200</v>
      </c>
      <c r="AB410">
        <v>1</v>
      </c>
    </row>
    <row r="411" spans="1:28" x14ac:dyDescent="0.25">
      <c r="A411" t="s">
        <v>9284</v>
      </c>
      <c r="B411" t="s">
        <v>9285</v>
      </c>
      <c r="C411" t="s">
        <v>156</v>
      </c>
      <c r="D411">
        <v>1</v>
      </c>
      <c r="E411">
        <v>320</v>
      </c>
      <c r="F411" t="s">
        <v>2030</v>
      </c>
      <c r="G411" t="s">
        <v>1844</v>
      </c>
      <c r="H411" t="s">
        <v>2091</v>
      </c>
      <c r="I411" t="s">
        <v>2096</v>
      </c>
      <c r="J411" t="s">
        <v>1795</v>
      </c>
      <c r="K411" t="s">
        <v>2408</v>
      </c>
      <c r="L411" t="s">
        <v>1826</v>
      </c>
      <c r="M411" t="s">
        <v>2861</v>
      </c>
      <c r="N411" t="s">
        <v>2862</v>
      </c>
      <c r="O411" t="s">
        <v>2863</v>
      </c>
      <c r="P411" t="s">
        <v>2022</v>
      </c>
      <c r="Q411" t="s">
        <v>1801</v>
      </c>
      <c r="R411" t="s">
        <v>1955</v>
      </c>
      <c r="S411" t="s">
        <v>1802</v>
      </c>
      <c r="T411" t="s">
        <v>2046</v>
      </c>
      <c r="U411" t="s">
        <v>2931</v>
      </c>
      <c r="V411" t="s">
        <v>2968</v>
      </c>
      <c r="W411" t="s">
        <v>2947</v>
      </c>
      <c r="X411" t="s">
        <v>1807</v>
      </c>
      <c r="Y411" t="s">
        <v>6201</v>
      </c>
      <c r="Z411" t="s">
        <v>6202</v>
      </c>
      <c r="AA411" t="s">
        <v>6203</v>
      </c>
      <c r="AB411">
        <v>1</v>
      </c>
    </row>
    <row r="412" spans="1:28" x14ac:dyDescent="0.25">
      <c r="A412" t="s">
        <v>9284</v>
      </c>
      <c r="B412" t="s">
        <v>9285</v>
      </c>
      <c r="C412" t="s">
        <v>156</v>
      </c>
      <c r="D412">
        <v>1</v>
      </c>
      <c r="E412">
        <v>320</v>
      </c>
      <c r="F412" t="s">
        <v>2062</v>
      </c>
      <c r="G412" t="s">
        <v>1844</v>
      </c>
      <c r="H412" t="s">
        <v>2091</v>
      </c>
      <c r="I412" t="s">
        <v>2096</v>
      </c>
      <c r="J412" t="s">
        <v>1795</v>
      </c>
      <c r="K412" t="s">
        <v>2408</v>
      </c>
      <c r="L412" t="s">
        <v>1826</v>
      </c>
      <c r="M412" t="s">
        <v>2861</v>
      </c>
      <c r="N412" t="s">
        <v>2862</v>
      </c>
      <c r="O412" t="s">
        <v>2863</v>
      </c>
      <c r="P412" t="s">
        <v>2022</v>
      </c>
      <c r="Q412" t="s">
        <v>1801</v>
      </c>
      <c r="R412" t="s">
        <v>1955</v>
      </c>
      <c r="S412" t="s">
        <v>1802</v>
      </c>
      <c r="T412" t="s">
        <v>2046</v>
      </c>
      <c r="U412" t="s">
        <v>2931</v>
      </c>
      <c r="V412" t="s">
        <v>2967</v>
      </c>
      <c r="W412" t="s">
        <v>2874</v>
      </c>
      <c r="X412" t="s">
        <v>1807</v>
      </c>
      <c r="Y412" t="s">
        <v>6204</v>
      </c>
      <c r="Z412" t="s">
        <v>6205</v>
      </c>
      <c r="AA412" t="s">
        <v>6206</v>
      </c>
      <c r="AB412">
        <v>1</v>
      </c>
    </row>
    <row r="413" spans="1:28" x14ac:dyDescent="0.25">
      <c r="A413" t="s">
        <v>9284</v>
      </c>
      <c r="B413" t="s">
        <v>9285</v>
      </c>
      <c r="C413" t="s">
        <v>156</v>
      </c>
      <c r="D413">
        <v>1</v>
      </c>
      <c r="E413">
        <v>320</v>
      </c>
      <c r="F413" t="s">
        <v>2068</v>
      </c>
      <c r="G413" t="s">
        <v>1844</v>
      </c>
      <c r="H413" t="s">
        <v>2091</v>
      </c>
      <c r="I413" t="s">
        <v>2096</v>
      </c>
      <c r="J413" t="s">
        <v>1797</v>
      </c>
      <c r="K413" t="s">
        <v>2408</v>
      </c>
      <c r="L413" t="s">
        <v>1826</v>
      </c>
      <c r="M413" t="s">
        <v>2861</v>
      </c>
      <c r="N413" t="s">
        <v>2862</v>
      </c>
      <c r="O413" t="s">
        <v>2863</v>
      </c>
      <c r="P413" t="s">
        <v>2022</v>
      </c>
      <c r="Q413" t="s">
        <v>1801</v>
      </c>
      <c r="R413" t="s">
        <v>1955</v>
      </c>
      <c r="S413" t="s">
        <v>1802</v>
      </c>
      <c r="T413" t="s">
        <v>2046</v>
      </c>
      <c r="U413" t="s">
        <v>2931</v>
      </c>
      <c r="V413" t="s">
        <v>2967</v>
      </c>
      <c r="W413" t="s">
        <v>2947</v>
      </c>
      <c r="X413" t="s">
        <v>1807</v>
      </c>
      <c r="Y413" t="s">
        <v>3034</v>
      </c>
      <c r="Z413" t="s">
        <v>3035</v>
      </c>
      <c r="AA413" t="s">
        <v>3036</v>
      </c>
      <c r="AB413">
        <v>1</v>
      </c>
    </row>
    <row r="414" spans="1:28" x14ac:dyDescent="0.25">
      <c r="A414" t="s">
        <v>9284</v>
      </c>
      <c r="B414" t="s">
        <v>9285</v>
      </c>
      <c r="C414" t="s">
        <v>156</v>
      </c>
      <c r="D414">
        <v>1</v>
      </c>
      <c r="E414">
        <v>320</v>
      </c>
      <c r="F414" t="s">
        <v>2037</v>
      </c>
      <c r="G414" t="s">
        <v>1844</v>
      </c>
      <c r="H414" t="s">
        <v>2091</v>
      </c>
      <c r="I414" t="s">
        <v>2096</v>
      </c>
      <c r="J414" t="s">
        <v>1795</v>
      </c>
      <c r="K414" t="s">
        <v>2408</v>
      </c>
      <c r="L414" t="s">
        <v>1826</v>
      </c>
      <c r="M414" t="s">
        <v>2861</v>
      </c>
      <c r="N414" t="s">
        <v>2862</v>
      </c>
      <c r="O414" t="s">
        <v>2863</v>
      </c>
      <c r="P414" t="s">
        <v>2022</v>
      </c>
      <c r="Q414" t="s">
        <v>1801</v>
      </c>
      <c r="R414" t="s">
        <v>1955</v>
      </c>
      <c r="S414" t="s">
        <v>1802</v>
      </c>
      <c r="T414" t="s">
        <v>2046</v>
      </c>
      <c r="U414" t="s">
        <v>2931</v>
      </c>
      <c r="V414" t="s">
        <v>2932</v>
      </c>
      <c r="W414" t="s">
        <v>2874</v>
      </c>
      <c r="X414" t="s">
        <v>1807</v>
      </c>
      <c r="Y414" t="s">
        <v>6207</v>
      </c>
      <c r="Z414" t="s">
        <v>6208</v>
      </c>
      <c r="AA414" t="s">
        <v>6209</v>
      </c>
      <c r="AB414">
        <v>1</v>
      </c>
    </row>
    <row r="415" spans="1:28" x14ac:dyDescent="0.25">
      <c r="A415" t="s">
        <v>9284</v>
      </c>
      <c r="B415" t="s">
        <v>9285</v>
      </c>
      <c r="C415" t="s">
        <v>156</v>
      </c>
      <c r="D415">
        <v>1</v>
      </c>
      <c r="E415">
        <v>320</v>
      </c>
      <c r="F415" t="s">
        <v>2034</v>
      </c>
      <c r="G415" t="s">
        <v>1844</v>
      </c>
      <c r="H415" t="s">
        <v>2091</v>
      </c>
      <c r="I415" t="s">
        <v>2096</v>
      </c>
      <c r="J415" t="s">
        <v>1795</v>
      </c>
      <c r="K415" t="s">
        <v>2408</v>
      </c>
      <c r="L415" t="s">
        <v>1826</v>
      </c>
      <c r="M415" t="s">
        <v>2861</v>
      </c>
      <c r="N415" t="s">
        <v>2862</v>
      </c>
      <c r="O415" t="s">
        <v>2863</v>
      </c>
      <c r="P415" t="s">
        <v>2022</v>
      </c>
      <c r="Q415" t="s">
        <v>1801</v>
      </c>
      <c r="R415" t="s">
        <v>1955</v>
      </c>
      <c r="S415" t="s">
        <v>1802</v>
      </c>
      <c r="T415" t="s">
        <v>2046</v>
      </c>
      <c r="U415" t="s">
        <v>2931</v>
      </c>
      <c r="V415" t="s">
        <v>2968</v>
      </c>
      <c r="W415" t="s">
        <v>2874</v>
      </c>
      <c r="X415" t="s">
        <v>1807</v>
      </c>
      <c r="Y415" t="s">
        <v>6210</v>
      </c>
      <c r="Z415" t="s">
        <v>6211</v>
      </c>
      <c r="AA415" t="s">
        <v>6212</v>
      </c>
      <c r="AB415">
        <v>1</v>
      </c>
    </row>
    <row r="416" spans="1:28" x14ac:dyDescent="0.25">
      <c r="A416" t="s">
        <v>9284</v>
      </c>
      <c r="B416" t="s">
        <v>9285</v>
      </c>
      <c r="C416" t="s">
        <v>156</v>
      </c>
      <c r="D416">
        <v>1</v>
      </c>
      <c r="E416">
        <v>321</v>
      </c>
      <c r="F416" t="s">
        <v>2019</v>
      </c>
      <c r="G416" t="s">
        <v>1844</v>
      </c>
      <c r="H416" t="s">
        <v>2091</v>
      </c>
      <c r="I416" t="s">
        <v>2096</v>
      </c>
      <c r="J416" t="s">
        <v>1788</v>
      </c>
      <c r="K416" t="s">
        <v>2408</v>
      </c>
      <c r="L416" t="s">
        <v>1826</v>
      </c>
      <c r="M416" t="s">
        <v>2861</v>
      </c>
      <c r="N416" t="s">
        <v>2862</v>
      </c>
      <c r="O416" t="s">
        <v>2863</v>
      </c>
      <c r="P416" t="s">
        <v>2022</v>
      </c>
      <c r="Q416" t="s">
        <v>1801</v>
      </c>
      <c r="R416" t="s">
        <v>1955</v>
      </c>
      <c r="S416" t="s">
        <v>1802</v>
      </c>
      <c r="T416" t="s">
        <v>2046</v>
      </c>
      <c r="U416" t="s">
        <v>2931</v>
      </c>
      <c r="V416" t="s">
        <v>2967</v>
      </c>
      <c r="W416" t="s">
        <v>2947</v>
      </c>
      <c r="X416" t="s">
        <v>1807</v>
      </c>
      <c r="Y416" t="s">
        <v>5225</v>
      </c>
      <c r="Z416" t="s">
        <v>5226</v>
      </c>
      <c r="AA416" t="s">
        <v>5227</v>
      </c>
      <c r="AB416">
        <v>1</v>
      </c>
    </row>
    <row r="417" spans="1:28" x14ac:dyDescent="0.25">
      <c r="A417" t="s">
        <v>9284</v>
      </c>
      <c r="B417" t="s">
        <v>9285</v>
      </c>
      <c r="C417" t="s">
        <v>156</v>
      </c>
      <c r="D417">
        <v>1</v>
      </c>
      <c r="E417">
        <v>321</v>
      </c>
      <c r="F417" t="s">
        <v>2031</v>
      </c>
      <c r="G417" t="s">
        <v>1844</v>
      </c>
      <c r="H417" t="s">
        <v>2091</v>
      </c>
      <c r="I417" t="s">
        <v>2096</v>
      </c>
      <c r="J417" t="s">
        <v>1795</v>
      </c>
      <c r="K417" t="s">
        <v>2039</v>
      </c>
      <c r="L417" t="s">
        <v>1806</v>
      </c>
      <c r="M417" t="s">
        <v>2861</v>
      </c>
      <c r="N417" t="s">
        <v>2862</v>
      </c>
      <c r="O417" t="s">
        <v>2863</v>
      </c>
      <c r="P417" t="s">
        <v>2022</v>
      </c>
      <c r="Q417" t="s">
        <v>1801</v>
      </c>
      <c r="R417" t="s">
        <v>1955</v>
      </c>
      <c r="S417" t="s">
        <v>1802</v>
      </c>
      <c r="T417" t="s">
        <v>2046</v>
      </c>
      <c r="U417" t="s">
        <v>2931</v>
      </c>
      <c r="V417" t="s">
        <v>2968</v>
      </c>
      <c r="W417" t="s">
        <v>2874</v>
      </c>
      <c r="X417" t="s">
        <v>1807</v>
      </c>
      <c r="Y417" t="s">
        <v>6213</v>
      </c>
      <c r="Z417" t="s">
        <v>6214</v>
      </c>
      <c r="AA417" t="s">
        <v>6215</v>
      </c>
      <c r="AB417">
        <v>1</v>
      </c>
    </row>
    <row r="418" spans="1:28" x14ac:dyDescent="0.25">
      <c r="A418" t="s">
        <v>9284</v>
      </c>
      <c r="B418" t="s">
        <v>9285</v>
      </c>
      <c r="C418" t="s">
        <v>156</v>
      </c>
      <c r="D418">
        <v>1</v>
      </c>
      <c r="E418">
        <v>321</v>
      </c>
      <c r="F418" t="s">
        <v>2029</v>
      </c>
      <c r="G418" t="s">
        <v>1844</v>
      </c>
      <c r="H418" t="s">
        <v>2091</v>
      </c>
      <c r="I418" t="s">
        <v>2096</v>
      </c>
      <c r="J418" t="s">
        <v>1797</v>
      </c>
      <c r="K418" t="s">
        <v>2408</v>
      </c>
      <c r="L418" t="s">
        <v>1826</v>
      </c>
      <c r="M418" t="s">
        <v>2861</v>
      </c>
      <c r="N418" t="s">
        <v>2862</v>
      </c>
      <c r="O418" t="s">
        <v>2863</v>
      </c>
      <c r="P418" t="s">
        <v>2022</v>
      </c>
      <c r="Q418" t="s">
        <v>1801</v>
      </c>
      <c r="R418" t="s">
        <v>1955</v>
      </c>
      <c r="S418" t="s">
        <v>1802</v>
      </c>
      <c r="T418" t="s">
        <v>2046</v>
      </c>
      <c r="U418" t="s">
        <v>2931</v>
      </c>
      <c r="V418" t="s">
        <v>2967</v>
      </c>
      <c r="W418" t="s">
        <v>2947</v>
      </c>
      <c r="X418" t="s">
        <v>1807</v>
      </c>
      <c r="Y418" t="s">
        <v>3037</v>
      </c>
      <c r="Z418" t="s">
        <v>3038</v>
      </c>
      <c r="AA418" t="s">
        <v>3039</v>
      </c>
      <c r="AB418">
        <v>1</v>
      </c>
    </row>
    <row r="419" spans="1:28" x14ac:dyDescent="0.25">
      <c r="A419" t="s">
        <v>9284</v>
      </c>
      <c r="B419" t="s">
        <v>9285</v>
      </c>
      <c r="C419" t="s">
        <v>156</v>
      </c>
      <c r="D419">
        <v>1</v>
      </c>
      <c r="E419">
        <v>321</v>
      </c>
      <c r="F419" t="s">
        <v>2042</v>
      </c>
      <c r="G419" t="s">
        <v>1844</v>
      </c>
      <c r="H419" t="s">
        <v>2091</v>
      </c>
      <c r="I419" t="s">
        <v>2096</v>
      </c>
      <c r="J419" t="s">
        <v>1788</v>
      </c>
      <c r="K419" t="s">
        <v>2408</v>
      </c>
      <c r="L419" t="s">
        <v>1826</v>
      </c>
      <c r="M419" t="s">
        <v>2861</v>
      </c>
      <c r="N419" t="s">
        <v>2862</v>
      </c>
      <c r="O419" t="s">
        <v>2863</v>
      </c>
      <c r="P419" t="s">
        <v>2022</v>
      </c>
      <c r="Q419" t="s">
        <v>1801</v>
      </c>
      <c r="R419" t="s">
        <v>1955</v>
      </c>
      <c r="S419" t="s">
        <v>1802</v>
      </c>
      <c r="T419" t="s">
        <v>2046</v>
      </c>
      <c r="U419" t="s">
        <v>2931</v>
      </c>
      <c r="V419" t="s">
        <v>2967</v>
      </c>
      <c r="W419" t="s">
        <v>2947</v>
      </c>
      <c r="X419" t="s">
        <v>1807</v>
      </c>
      <c r="Y419" t="s">
        <v>6216</v>
      </c>
      <c r="Z419" t="s">
        <v>6217</v>
      </c>
      <c r="AA419" t="s">
        <v>6218</v>
      </c>
      <c r="AB419">
        <v>1</v>
      </c>
    </row>
    <row r="420" spans="1:28" x14ac:dyDescent="0.25">
      <c r="A420" t="s">
        <v>9284</v>
      </c>
      <c r="B420" t="s">
        <v>9285</v>
      </c>
      <c r="C420" t="s">
        <v>156</v>
      </c>
      <c r="D420">
        <v>1</v>
      </c>
      <c r="E420">
        <v>321</v>
      </c>
      <c r="F420" t="s">
        <v>2025</v>
      </c>
      <c r="G420" t="s">
        <v>1844</v>
      </c>
      <c r="H420" t="s">
        <v>2091</v>
      </c>
      <c r="I420" t="s">
        <v>2096</v>
      </c>
      <c r="J420" t="s">
        <v>1795</v>
      </c>
      <c r="K420" t="s">
        <v>2408</v>
      </c>
      <c r="L420" t="s">
        <v>1826</v>
      </c>
      <c r="M420" t="s">
        <v>2861</v>
      </c>
      <c r="N420" t="s">
        <v>2862</v>
      </c>
      <c r="O420" t="s">
        <v>2863</v>
      </c>
      <c r="P420" t="s">
        <v>2022</v>
      </c>
      <c r="Q420" t="s">
        <v>1801</v>
      </c>
      <c r="R420" t="s">
        <v>1955</v>
      </c>
      <c r="S420" t="s">
        <v>1802</v>
      </c>
      <c r="T420" t="s">
        <v>2046</v>
      </c>
      <c r="U420" t="s">
        <v>2931</v>
      </c>
      <c r="V420" t="s">
        <v>2968</v>
      </c>
      <c r="W420" t="s">
        <v>2874</v>
      </c>
      <c r="X420" t="s">
        <v>1807</v>
      </c>
      <c r="Y420" t="s">
        <v>6219</v>
      </c>
      <c r="Z420" t="s">
        <v>6220</v>
      </c>
      <c r="AA420" t="s">
        <v>6221</v>
      </c>
      <c r="AB420">
        <v>1</v>
      </c>
    </row>
    <row r="421" spans="1:28" x14ac:dyDescent="0.25">
      <c r="A421" t="s">
        <v>9284</v>
      </c>
      <c r="B421" t="s">
        <v>9285</v>
      </c>
      <c r="C421" t="s">
        <v>156</v>
      </c>
      <c r="D421">
        <v>1</v>
      </c>
      <c r="E421">
        <v>321</v>
      </c>
      <c r="F421" t="s">
        <v>2021</v>
      </c>
      <c r="G421" t="s">
        <v>1844</v>
      </c>
      <c r="H421" t="s">
        <v>2091</v>
      </c>
      <c r="I421" t="s">
        <v>2096</v>
      </c>
      <c r="J421" t="s">
        <v>1788</v>
      </c>
      <c r="K421" t="s">
        <v>2408</v>
      </c>
      <c r="L421" t="s">
        <v>1826</v>
      </c>
      <c r="M421" t="s">
        <v>2861</v>
      </c>
      <c r="N421" t="s">
        <v>2862</v>
      </c>
      <c r="O421" t="s">
        <v>2863</v>
      </c>
      <c r="P421" t="s">
        <v>2022</v>
      </c>
      <c r="Q421" t="s">
        <v>1801</v>
      </c>
      <c r="R421" t="s">
        <v>1955</v>
      </c>
      <c r="S421" t="s">
        <v>1802</v>
      </c>
      <c r="T421" t="s">
        <v>2046</v>
      </c>
      <c r="U421" t="s">
        <v>2931</v>
      </c>
      <c r="V421" t="s">
        <v>2967</v>
      </c>
      <c r="W421" t="s">
        <v>2874</v>
      </c>
      <c r="X421" t="s">
        <v>1807</v>
      </c>
      <c r="Y421" t="s">
        <v>6222</v>
      </c>
      <c r="Z421" t="s">
        <v>6223</v>
      </c>
      <c r="AA421" t="s">
        <v>6224</v>
      </c>
      <c r="AB421">
        <v>1</v>
      </c>
    </row>
    <row r="422" spans="1:28" x14ac:dyDescent="0.25">
      <c r="A422" t="s">
        <v>9284</v>
      </c>
      <c r="B422" t="s">
        <v>9285</v>
      </c>
      <c r="C422" t="s">
        <v>156</v>
      </c>
      <c r="D422">
        <v>1</v>
      </c>
      <c r="E422">
        <v>321</v>
      </c>
      <c r="F422" t="s">
        <v>2027</v>
      </c>
      <c r="G422" t="s">
        <v>1844</v>
      </c>
      <c r="H422" t="s">
        <v>2091</v>
      </c>
      <c r="I422" t="s">
        <v>2096</v>
      </c>
      <c r="J422" t="s">
        <v>1795</v>
      </c>
      <c r="K422" t="s">
        <v>2408</v>
      </c>
      <c r="L422" t="s">
        <v>1826</v>
      </c>
      <c r="M422" t="s">
        <v>2861</v>
      </c>
      <c r="N422" t="s">
        <v>2862</v>
      </c>
      <c r="O422" t="s">
        <v>2863</v>
      </c>
      <c r="P422" t="s">
        <v>2022</v>
      </c>
      <c r="Q422" t="s">
        <v>1801</v>
      </c>
      <c r="R422" t="s">
        <v>1955</v>
      </c>
      <c r="S422" t="s">
        <v>1802</v>
      </c>
      <c r="T422" t="s">
        <v>2046</v>
      </c>
      <c r="U422" t="s">
        <v>2931</v>
      </c>
      <c r="V422" t="s">
        <v>2967</v>
      </c>
      <c r="W422" t="s">
        <v>2874</v>
      </c>
      <c r="X422" t="s">
        <v>1807</v>
      </c>
      <c r="Y422" t="s">
        <v>6225</v>
      </c>
      <c r="Z422" t="s">
        <v>6226</v>
      </c>
      <c r="AA422" t="s">
        <v>6227</v>
      </c>
      <c r="AB422">
        <v>1</v>
      </c>
    </row>
    <row r="423" spans="1:28" x14ac:dyDescent="0.25">
      <c r="A423" t="s">
        <v>9284</v>
      </c>
      <c r="B423" t="s">
        <v>9285</v>
      </c>
      <c r="C423" t="s">
        <v>156</v>
      </c>
      <c r="D423">
        <v>1</v>
      </c>
      <c r="E423">
        <v>321</v>
      </c>
      <c r="F423" t="s">
        <v>2020</v>
      </c>
      <c r="G423" t="s">
        <v>1844</v>
      </c>
      <c r="H423" t="s">
        <v>2091</v>
      </c>
      <c r="I423" t="s">
        <v>2096</v>
      </c>
      <c r="J423" t="s">
        <v>1788</v>
      </c>
      <c r="K423" t="s">
        <v>2408</v>
      </c>
      <c r="L423" t="s">
        <v>1826</v>
      </c>
      <c r="M423" t="s">
        <v>2861</v>
      </c>
      <c r="N423" t="s">
        <v>2862</v>
      </c>
      <c r="O423" t="s">
        <v>2863</v>
      </c>
      <c r="P423" t="s">
        <v>2022</v>
      </c>
      <c r="Q423" t="s">
        <v>1801</v>
      </c>
      <c r="R423" t="s">
        <v>1955</v>
      </c>
      <c r="S423" t="s">
        <v>1802</v>
      </c>
      <c r="T423" t="s">
        <v>2046</v>
      </c>
      <c r="U423" t="s">
        <v>2931</v>
      </c>
      <c r="V423" t="s">
        <v>2933</v>
      </c>
      <c r="W423" t="s">
        <v>2947</v>
      </c>
      <c r="X423" t="s">
        <v>1807</v>
      </c>
      <c r="Y423" t="s">
        <v>5228</v>
      </c>
      <c r="Z423" t="s">
        <v>5229</v>
      </c>
      <c r="AA423" t="s">
        <v>5230</v>
      </c>
      <c r="AB423">
        <v>1</v>
      </c>
    </row>
    <row r="424" spans="1:28" x14ac:dyDescent="0.25">
      <c r="A424" t="s">
        <v>9284</v>
      </c>
      <c r="B424" t="s">
        <v>9285</v>
      </c>
      <c r="C424" t="s">
        <v>156</v>
      </c>
      <c r="D424">
        <v>1</v>
      </c>
      <c r="E424">
        <v>321</v>
      </c>
      <c r="F424" t="s">
        <v>2041</v>
      </c>
      <c r="G424" t="s">
        <v>1844</v>
      </c>
      <c r="H424" t="s">
        <v>2091</v>
      </c>
      <c r="I424" t="s">
        <v>2096</v>
      </c>
      <c r="J424" t="s">
        <v>1795</v>
      </c>
      <c r="K424" t="s">
        <v>2408</v>
      </c>
      <c r="L424" t="s">
        <v>1826</v>
      </c>
      <c r="M424" t="s">
        <v>2861</v>
      </c>
      <c r="N424" t="s">
        <v>2862</v>
      </c>
      <c r="O424" t="s">
        <v>2863</v>
      </c>
      <c r="P424" t="s">
        <v>2022</v>
      </c>
      <c r="Q424" t="s">
        <v>1801</v>
      </c>
      <c r="R424" t="s">
        <v>1955</v>
      </c>
      <c r="S424" t="s">
        <v>1802</v>
      </c>
      <c r="T424" t="s">
        <v>2046</v>
      </c>
      <c r="U424" t="s">
        <v>2931</v>
      </c>
      <c r="V424" t="s">
        <v>2967</v>
      </c>
      <c r="W424" t="s">
        <v>2874</v>
      </c>
      <c r="X424" t="s">
        <v>1807</v>
      </c>
      <c r="Y424" t="s">
        <v>6228</v>
      </c>
      <c r="Z424" t="s">
        <v>6229</v>
      </c>
      <c r="AA424" t="s">
        <v>6230</v>
      </c>
      <c r="AB424">
        <v>1</v>
      </c>
    </row>
    <row r="425" spans="1:28" x14ac:dyDescent="0.25">
      <c r="A425" t="s">
        <v>9284</v>
      </c>
      <c r="B425" t="s">
        <v>9285</v>
      </c>
      <c r="C425" t="s">
        <v>156</v>
      </c>
      <c r="D425">
        <v>1</v>
      </c>
      <c r="E425">
        <v>321</v>
      </c>
      <c r="F425" t="s">
        <v>2054</v>
      </c>
      <c r="G425" t="s">
        <v>1844</v>
      </c>
      <c r="H425" t="s">
        <v>2091</v>
      </c>
      <c r="I425" t="s">
        <v>2096</v>
      </c>
      <c r="J425" t="s">
        <v>1788</v>
      </c>
      <c r="K425" t="s">
        <v>2408</v>
      </c>
      <c r="L425" t="s">
        <v>1826</v>
      </c>
      <c r="M425" t="s">
        <v>2861</v>
      </c>
      <c r="N425" t="s">
        <v>2862</v>
      </c>
      <c r="O425" t="s">
        <v>2863</v>
      </c>
      <c r="P425" t="s">
        <v>2022</v>
      </c>
      <c r="Q425" t="s">
        <v>1801</v>
      </c>
      <c r="R425" t="s">
        <v>1955</v>
      </c>
      <c r="S425" t="s">
        <v>1802</v>
      </c>
      <c r="T425" t="s">
        <v>2046</v>
      </c>
      <c r="U425" t="s">
        <v>2931</v>
      </c>
      <c r="V425" t="s">
        <v>2967</v>
      </c>
      <c r="W425" t="s">
        <v>2874</v>
      </c>
      <c r="X425" t="s">
        <v>1807</v>
      </c>
      <c r="Y425" t="s">
        <v>6231</v>
      </c>
      <c r="Z425" t="s">
        <v>6232</v>
      </c>
      <c r="AA425" t="s">
        <v>6233</v>
      </c>
      <c r="AB425">
        <v>1</v>
      </c>
    </row>
    <row r="426" spans="1:28" x14ac:dyDescent="0.25">
      <c r="A426" t="s">
        <v>9284</v>
      </c>
      <c r="B426" t="s">
        <v>9285</v>
      </c>
      <c r="C426" t="s">
        <v>156</v>
      </c>
      <c r="D426">
        <v>1</v>
      </c>
      <c r="E426">
        <v>321</v>
      </c>
      <c r="F426" t="s">
        <v>2057</v>
      </c>
      <c r="G426" t="s">
        <v>1844</v>
      </c>
      <c r="H426" t="s">
        <v>2091</v>
      </c>
      <c r="I426" t="s">
        <v>2096</v>
      </c>
      <c r="J426" t="s">
        <v>1795</v>
      </c>
      <c r="K426" t="s">
        <v>2408</v>
      </c>
      <c r="L426" t="s">
        <v>1826</v>
      </c>
      <c r="M426" t="s">
        <v>2861</v>
      </c>
      <c r="N426" t="s">
        <v>2862</v>
      </c>
      <c r="O426" t="s">
        <v>2863</v>
      </c>
      <c r="P426" t="s">
        <v>2022</v>
      </c>
      <c r="Q426" t="s">
        <v>1801</v>
      </c>
      <c r="R426" t="s">
        <v>1955</v>
      </c>
      <c r="S426" t="s">
        <v>1802</v>
      </c>
      <c r="T426" t="s">
        <v>2046</v>
      </c>
      <c r="U426" t="s">
        <v>2931</v>
      </c>
      <c r="V426" t="s">
        <v>2932</v>
      </c>
      <c r="W426" t="s">
        <v>2874</v>
      </c>
      <c r="X426" t="s">
        <v>1807</v>
      </c>
      <c r="Y426" t="s">
        <v>6234</v>
      </c>
      <c r="Z426" t="s">
        <v>6235</v>
      </c>
      <c r="AA426" t="s">
        <v>6236</v>
      </c>
      <c r="AB426">
        <v>1</v>
      </c>
    </row>
    <row r="427" spans="1:28" x14ac:dyDescent="0.25">
      <c r="A427" t="s">
        <v>9284</v>
      </c>
      <c r="B427" t="s">
        <v>9285</v>
      </c>
      <c r="C427" t="s">
        <v>156</v>
      </c>
      <c r="D427">
        <v>1</v>
      </c>
      <c r="E427">
        <v>321</v>
      </c>
      <c r="F427" t="s">
        <v>2028</v>
      </c>
      <c r="G427" t="s">
        <v>1844</v>
      </c>
      <c r="H427" t="s">
        <v>2091</v>
      </c>
      <c r="I427" t="s">
        <v>2096</v>
      </c>
      <c r="J427" t="s">
        <v>1788</v>
      </c>
      <c r="K427" t="s">
        <v>2408</v>
      </c>
      <c r="L427" t="s">
        <v>1826</v>
      </c>
      <c r="M427" t="s">
        <v>2861</v>
      </c>
      <c r="N427" t="s">
        <v>2862</v>
      </c>
      <c r="O427" t="s">
        <v>2863</v>
      </c>
      <c r="P427" t="s">
        <v>2022</v>
      </c>
      <c r="Q427" t="s">
        <v>1801</v>
      </c>
      <c r="R427" t="s">
        <v>1955</v>
      </c>
      <c r="S427" t="s">
        <v>1802</v>
      </c>
      <c r="T427" t="s">
        <v>2046</v>
      </c>
      <c r="U427" t="s">
        <v>2931</v>
      </c>
      <c r="V427" t="s">
        <v>2967</v>
      </c>
      <c r="W427" t="s">
        <v>2947</v>
      </c>
      <c r="X427" t="s">
        <v>1807</v>
      </c>
      <c r="Y427" t="s">
        <v>5231</v>
      </c>
      <c r="Z427" t="s">
        <v>5232</v>
      </c>
      <c r="AA427" t="s">
        <v>5233</v>
      </c>
      <c r="AB427">
        <v>1</v>
      </c>
    </row>
    <row r="428" spans="1:28" x14ac:dyDescent="0.25">
      <c r="A428" t="s">
        <v>9284</v>
      </c>
      <c r="B428" t="s">
        <v>9285</v>
      </c>
      <c r="C428" t="s">
        <v>156</v>
      </c>
      <c r="D428">
        <v>1</v>
      </c>
      <c r="E428">
        <v>321</v>
      </c>
      <c r="F428" t="s">
        <v>2051</v>
      </c>
      <c r="G428" t="s">
        <v>1844</v>
      </c>
      <c r="H428" t="s">
        <v>2091</v>
      </c>
      <c r="I428" t="s">
        <v>2096</v>
      </c>
      <c r="J428" t="s">
        <v>1788</v>
      </c>
      <c r="K428" t="s">
        <v>2408</v>
      </c>
      <c r="L428" t="s">
        <v>1826</v>
      </c>
      <c r="M428" t="s">
        <v>2861</v>
      </c>
      <c r="N428" t="s">
        <v>2862</v>
      </c>
      <c r="O428" t="s">
        <v>2863</v>
      </c>
      <c r="P428" t="s">
        <v>2022</v>
      </c>
      <c r="Q428" t="s">
        <v>1801</v>
      </c>
      <c r="R428" t="s">
        <v>1955</v>
      </c>
      <c r="S428" t="s">
        <v>1802</v>
      </c>
      <c r="T428" t="s">
        <v>2046</v>
      </c>
      <c r="U428" t="s">
        <v>2931</v>
      </c>
      <c r="V428" t="s">
        <v>3096</v>
      </c>
      <c r="W428" t="s">
        <v>2874</v>
      </c>
      <c r="X428" t="s">
        <v>1807</v>
      </c>
      <c r="Y428" t="s">
        <v>6237</v>
      </c>
      <c r="Z428" t="s">
        <v>6238</v>
      </c>
      <c r="AA428" t="s">
        <v>6239</v>
      </c>
      <c r="AB428">
        <v>1</v>
      </c>
    </row>
    <row r="429" spans="1:28" x14ac:dyDescent="0.25">
      <c r="A429" t="s">
        <v>9284</v>
      </c>
      <c r="B429" t="s">
        <v>9285</v>
      </c>
      <c r="C429" t="s">
        <v>156</v>
      </c>
      <c r="D429">
        <v>1</v>
      </c>
      <c r="E429">
        <v>321</v>
      </c>
      <c r="F429" t="s">
        <v>2038</v>
      </c>
      <c r="G429" t="s">
        <v>1844</v>
      </c>
      <c r="H429" t="s">
        <v>2091</v>
      </c>
      <c r="I429" t="s">
        <v>2096</v>
      </c>
      <c r="J429" t="s">
        <v>1788</v>
      </c>
      <c r="K429" t="s">
        <v>2408</v>
      </c>
      <c r="L429" t="s">
        <v>1826</v>
      </c>
      <c r="M429" t="s">
        <v>2861</v>
      </c>
      <c r="N429" t="s">
        <v>2862</v>
      </c>
      <c r="O429" t="s">
        <v>2863</v>
      </c>
      <c r="P429" t="s">
        <v>2022</v>
      </c>
      <c r="Q429" t="s">
        <v>1801</v>
      </c>
      <c r="R429" t="s">
        <v>1955</v>
      </c>
      <c r="S429" t="s">
        <v>1802</v>
      </c>
      <c r="T429" t="s">
        <v>2046</v>
      </c>
      <c r="U429" t="s">
        <v>2931</v>
      </c>
      <c r="V429" t="s">
        <v>2967</v>
      </c>
      <c r="W429" t="s">
        <v>2947</v>
      </c>
      <c r="X429" t="s">
        <v>1807</v>
      </c>
      <c r="Y429" t="s">
        <v>5234</v>
      </c>
      <c r="Z429" t="s">
        <v>5235</v>
      </c>
      <c r="AA429" t="s">
        <v>5236</v>
      </c>
      <c r="AB429">
        <v>1</v>
      </c>
    </row>
    <row r="430" spans="1:28" x14ac:dyDescent="0.25">
      <c r="A430" t="s">
        <v>9284</v>
      </c>
      <c r="B430" t="s">
        <v>9285</v>
      </c>
      <c r="C430" t="s">
        <v>156</v>
      </c>
      <c r="D430">
        <v>1</v>
      </c>
      <c r="E430">
        <v>321</v>
      </c>
      <c r="F430" t="s">
        <v>2040</v>
      </c>
      <c r="G430" t="s">
        <v>1844</v>
      </c>
      <c r="H430" t="s">
        <v>2091</v>
      </c>
      <c r="I430" t="s">
        <v>2096</v>
      </c>
      <c r="J430" t="s">
        <v>1797</v>
      </c>
      <c r="K430" t="s">
        <v>2408</v>
      </c>
      <c r="L430" t="s">
        <v>1826</v>
      </c>
      <c r="M430" t="s">
        <v>2861</v>
      </c>
      <c r="N430" t="s">
        <v>2862</v>
      </c>
      <c r="O430" t="s">
        <v>2863</v>
      </c>
      <c r="P430" t="s">
        <v>2022</v>
      </c>
      <c r="Q430" t="s">
        <v>1801</v>
      </c>
      <c r="R430" t="s">
        <v>1955</v>
      </c>
      <c r="S430" t="s">
        <v>1802</v>
      </c>
      <c r="T430" t="s">
        <v>2046</v>
      </c>
      <c r="U430" t="s">
        <v>2931</v>
      </c>
      <c r="V430" t="s">
        <v>2967</v>
      </c>
      <c r="W430" t="s">
        <v>2947</v>
      </c>
      <c r="X430" t="s">
        <v>1807</v>
      </c>
      <c r="Y430" t="s">
        <v>3040</v>
      </c>
      <c r="Z430" t="s">
        <v>3041</v>
      </c>
      <c r="AA430" t="s">
        <v>3042</v>
      </c>
      <c r="AB430">
        <v>1</v>
      </c>
    </row>
    <row r="431" spans="1:28" x14ac:dyDescent="0.25">
      <c r="A431" t="s">
        <v>9284</v>
      </c>
      <c r="B431" t="s">
        <v>9285</v>
      </c>
      <c r="C431" t="s">
        <v>156</v>
      </c>
      <c r="D431">
        <v>1</v>
      </c>
      <c r="E431">
        <v>321</v>
      </c>
      <c r="F431" t="s">
        <v>2061</v>
      </c>
      <c r="G431" t="s">
        <v>1844</v>
      </c>
      <c r="H431" t="s">
        <v>2091</v>
      </c>
      <c r="I431" t="s">
        <v>2096</v>
      </c>
      <c r="J431" t="s">
        <v>1788</v>
      </c>
      <c r="K431" t="s">
        <v>2408</v>
      </c>
      <c r="L431" t="s">
        <v>1826</v>
      </c>
      <c r="M431" t="s">
        <v>2861</v>
      </c>
      <c r="N431" t="s">
        <v>2862</v>
      </c>
      <c r="O431" t="s">
        <v>2863</v>
      </c>
      <c r="P431" t="s">
        <v>2022</v>
      </c>
      <c r="Q431" t="s">
        <v>1801</v>
      </c>
      <c r="R431" t="s">
        <v>1955</v>
      </c>
      <c r="S431" t="s">
        <v>1802</v>
      </c>
      <c r="T431" t="s">
        <v>2046</v>
      </c>
      <c r="U431" t="s">
        <v>2931</v>
      </c>
      <c r="V431" t="s">
        <v>2966</v>
      </c>
      <c r="W431" t="s">
        <v>2874</v>
      </c>
      <c r="X431" t="s">
        <v>1807</v>
      </c>
      <c r="Y431" t="s">
        <v>6240</v>
      </c>
      <c r="Z431" t="s">
        <v>6241</v>
      </c>
      <c r="AA431" t="s">
        <v>6242</v>
      </c>
      <c r="AB431">
        <v>1</v>
      </c>
    </row>
    <row r="432" spans="1:28" x14ac:dyDescent="0.25">
      <c r="A432" t="s">
        <v>9284</v>
      </c>
      <c r="B432" t="s">
        <v>9285</v>
      </c>
      <c r="C432" t="s">
        <v>156</v>
      </c>
      <c r="D432">
        <v>1</v>
      </c>
      <c r="E432">
        <v>321</v>
      </c>
      <c r="F432" t="s">
        <v>2081</v>
      </c>
      <c r="G432" t="s">
        <v>1844</v>
      </c>
      <c r="H432" t="s">
        <v>2091</v>
      </c>
      <c r="I432" t="s">
        <v>2096</v>
      </c>
      <c r="J432" t="s">
        <v>1788</v>
      </c>
      <c r="K432" t="s">
        <v>2408</v>
      </c>
      <c r="L432" t="s">
        <v>1826</v>
      </c>
      <c r="M432" t="s">
        <v>2861</v>
      </c>
      <c r="N432" t="s">
        <v>2862</v>
      </c>
      <c r="O432" t="s">
        <v>2863</v>
      </c>
      <c r="P432" t="s">
        <v>2022</v>
      </c>
      <c r="Q432" t="s">
        <v>1801</v>
      </c>
      <c r="R432" t="s">
        <v>1955</v>
      </c>
      <c r="S432" t="s">
        <v>1802</v>
      </c>
      <c r="T432" t="s">
        <v>2046</v>
      </c>
      <c r="U432" t="s">
        <v>2931</v>
      </c>
      <c r="V432" t="s">
        <v>2967</v>
      </c>
      <c r="W432" t="s">
        <v>2947</v>
      </c>
      <c r="X432" t="s">
        <v>1807</v>
      </c>
      <c r="Y432" t="s">
        <v>6243</v>
      </c>
      <c r="Z432" t="s">
        <v>6244</v>
      </c>
      <c r="AA432" t="s">
        <v>6245</v>
      </c>
      <c r="AB432">
        <v>1</v>
      </c>
    </row>
    <row r="433" spans="1:28" x14ac:dyDescent="0.25">
      <c r="A433" t="s">
        <v>9284</v>
      </c>
      <c r="B433" t="s">
        <v>9285</v>
      </c>
      <c r="C433" t="s">
        <v>156</v>
      </c>
      <c r="D433">
        <v>1</v>
      </c>
      <c r="E433">
        <v>321</v>
      </c>
      <c r="F433" t="s">
        <v>2076</v>
      </c>
      <c r="G433" t="s">
        <v>1844</v>
      </c>
      <c r="H433" t="s">
        <v>2091</v>
      </c>
      <c r="I433" t="s">
        <v>2096</v>
      </c>
      <c r="J433" t="s">
        <v>1797</v>
      </c>
      <c r="K433" t="s">
        <v>2408</v>
      </c>
      <c r="L433" t="s">
        <v>1826</v>
      </c>
      <c r="M433" t="s">
        <v>2861</v>
      </c>
      <c r="N433" t="s">
        <v>2862</v>
      </c>
      <c r="O433" t="s">
        <v>2863</v>
      </c>
      <c r="P433" t="s">
        <v>2022</v>
      </c>
      <c r="Q433" t="s">
        <v>1801</v>
      </c>
      <c r="R433" t="s">
        <v>1955</v>
      </c>
      <c r="S433" t="s">
        <v>1802</v>
      </c>
      <c r="T433" t="s">
        <v>2046</v>
      </c>
      <c r="U433" t="s">
        <v>2931</v>
      </c>
      <c r="V433" t="s">
        <v>2967</v>
      </c>
      <c r="W433" t="s">
        <v>2947</v>
      </c>
      <c r="X433" t="s">
        <v>1807</v>
      </c>
      <c r="Y433" t="s">
        <v>3043</v>
      </c>
      <c r="Z433" t="s">
        <v>3044</v>
      </c>
      <c r="AA433" t="s">
        <v>3045</v>
      </c>
      <c r="AB433">
        <v>1</v>
      </c>
    </row>
    <row r="434" spans="1:28" x14ac:dyDescent="0.25">
      <c r="A434" t="s">
        <v>9284</v>
      </c>
      <c r="B434" t="s">
        <v>9285</v>
      </c>
      <c r="C434" t="s">
        <v>156</v>
      </c>
      <c r="D434">
        <v>1</v>
      </c>
      <c r="E434">
        <v>322</v>
      </c>
      <c r="F434" t="s">
        <v>2042</v>
      </c>
      <c r="G434" t="s">
        <v>1844</v>
      </c>
      <c r="H434" t="s">
        <v>2091</v>
      </c>
      <c r="I434" t="s">
        <v>2096</v>
      </c>
      <c r="J434" t="s">
        <v>1788</v>
      </c>
      <c r="K434" t="s">
        <v>2408</v>
      </c>
      <c r="L434" t="s">
        <v>1826</v>
      </c>
      <c r="M434" t="s">
        <v>2861</v>
      </c>
      <c r="N434" t="s">
        <v>2862</v>
      </c>
      <c r="O434" t="s">
        <v>2863</v>
      </c>
      <c r="P434" t="s">
        <v>2022</v>
      </c>
      <c r="Q434" t="s">
        <v>1801</v>
      </c>
      <c r="R434" t="s">
        <v>1955</v>
      </c>
      <c r="S434" t="s">
        <v>1802</v>
      </c>
      <c r="T434" t="s">
        <v>2046</v>
      </c>
      <c r="U434" t="s">
        <v>2931</v>
      </c>
      <c r="V434" t="s">
        <v>2967</v>
      </c>
      <c r="W434" t="s">
        <v>2874</v>
      </c>
      <c r="X434" t="s">
        <v>1807</v>
      </c>
      <c r="Y434" t="s">
        <v>6246</v>
      </c>
      <c r="Z434" t="s">
        <v>6247</v>
      </c>
      <c r="AA434" t="s">
        <v>6248</v>
      </c>
      <c r="AB434">
        <v>1</v>
      </c>
    </row>
    <row r="435" spans="1:28" x14ac:dyDescent="0.25">
      <c r="A435" t="s">
        <v>9284</v>
      </c>
      <c r="B435" t="s">
        <v>9285</v>
      </c>
      <c r="C435" t="s">
        <v>156</v>
      </c>
      <c r="D435">
        <v>1</v>
      </c>
      <c r="E435">
        <v>322</v>
      </c>
      <c r="F435" t="s">
        <v>2036</v>
      </c>
      <c r="G435" t="s">
        <v>1844</v>
      </c>
      <c r="H435" t="s">
        <v>2091</v>
      </c>
      <c r="I435" t="s">
        <v>2096</v>
      </c>
      <c r="J435" t="s">
        <v>1795</v>
      </c>
      <c r="K435" t="s">
        <v>2408</v>
      </c>
      <c r="L435" t="s">
        <v>1826</v>
      </c>
      <c r="M435" t="s">
        <v>2861</v>
      </c>
      <c r="N435" t="s">
        <v>2862</v>
      </c>
      <c r="O435" t="s">
        <v>2863</v>
      </c>
      <c r="P435" t="s">
        <v>2022</v>
      </c>
      <c r="Q435" t="s">
        <v>1801</v>
      </c>
      <c r="R435" t="s">
        <v>1955</v>
      </c>
      <c r="S435" t="s">
        <v>1802</v>
      </c>
      <c r="T435" t="s">
        <v>2046</v>
      </c>
      <c r="U435" t="s">
        <v>2931</v>
      </c>
      <c r="V435" t="s">
        <v>2967</v>
      </c>
      <c r="W435" t="s">
        <v>2874</v>
      </c>
      <c r="X435" t="s">
        <v>1807</v>
      </c>
      <c r="Y435" t="s">
        <v>6249</v>
      </c>
      <c r="Z435" t="s">
        <v>6250</v>
      </c>
      <c r="AA435" t="s">
        <v>6251</v>
      </c>
      <c r="AB435">
        <v>1</v>
      </c>
    </row>
    <row r="436" spans="1:28" x14ac:dyDescent="0.25">
      <c r="A436" t="s">
        <v>9284</v>
      </c>
      <c r="B436" t="s">
        <v>9285</v>
      </c>
      <c r="C436" t="s">
        <v>156</v>
      </c>
      <c r="D436">
        <v>1</v>
      </c>
      <c r="E436">
        <v>322</v>
      </c>
      <c r="F436" t="s">
        <v>2032</v>
      </c>
      <c r="G436" t="s">
        <v>1844</v>
      </c>
      <c r="H436" t="s">
        <v>2091</v>
      </c>
      <c r="I436" t="s">
        <v>2096</v>
      </c>
      <c r="J436" t="s">
        <v>1788</v>
      </c>
      <c r="K436" t="s">
        <v>2408</v>
      </c>
      <c r="L436" t="s">
        <v>1826</v>
      </c>
      <c r="M436" t="s">
        <v>2861</v>
      </c>
      <c r="N436" t="s">
        <v>2862</v>
      </c>
      <c r="O436" t="s">
        <v>2863</v>
      </c>
      <c r="P436" t="s">
        <v>2022</v>
      </c>
      <c r="Q436" t="s">
        <v>1801</v>
      </c>
      <c r="R436" t="s">
        <v>1955</v>
      </c>
      <c r="S436" t="s">
        <v>1802</v>
      </c>
      <c r="T436" t="s">
        <v>2046</v>
      </c>
      <c r="U436" t="s">
        <v>2931</v>
      </c>
      <c r="V436" t="s">
        <v>2932</v>
      </c>
      <c r="W436" t="s">
        <v>2874</v>
      </c>
      <c r="X436" t="s">
        <v>1807</v>
      </c>
      <c r="Y436" t="s">
        <v>6252</v>
      </c>
      <c r="Z436" t="s">
        <v>6253</v>
      </c>
      <c r="AA436" t="s">
        <v>6254</v>
      </c>
      <c r="AB436">
        <v>1</v>
      </c>
    </row>
    <row r="437" spans="1:28" x14ac:dyDescent="0.25">
      <c r="A437" t="s">
        <v>9284</v>
      </c>
      <c r="B437" t="s">
        <v>9285</v>
      </c>
      <c r="C437" t="s">
        <v>156</v>
      </c>
      <c r="D437">
        <v>1</v>
      </c>
      <c r="E437">
        <v>322</v>
      </c>
      <c r="F437" t="s">
        <v>2065</v>
      </c>
      <c r="G437" t="s">
        <v>1844</v>
      </c>
      <c r="H437" t="s">
        <v>2091</v>
      </c>
      <c r="I437" t="s">
        <v>2096</v>
      </c>
      <c r="J437" t="s">
        <v>1788</v>
      </c>
      <c r="K437" t="s">
        <v>2408</v>
      </c>
      <c r="L437" t="s">
        <v>1826</v>
      </c>
      <c r="M437" t="s">
        <v>2861</v>
      </c>
      <c r="N437" t="s">
        <v>2862</v>
      </c>
      <c r="O437" t="s">
        <v>2863</v>
      </c>
      <c r="P437" t="s">
        <v>2022</v>
      </c>
      <c r="Q437" t="s">
        <v>1801</v>
      </c>
      <c r="R437" t="s">
        <v>1955</v>
      </c>
      <c r="S437" t="s">
        <v>1802</v>
      </c>
      <c r="T437" t="s">
        <v>2046</v>
      </c>
      <c r="U437" t="s">
        <v>2931</v>
      </c>
      <c r="V437" t="s">
        <v>2967</v>
      </c>
      <c r="W437" t="s">
        <v>2947</v>
      </c>
      <c r="X437" t="s">
        <v>1807</v>
      </c>
      <c r="Y437" t="s">
        <v>5237</v>
      </c>
      <c r="Z437" t="s">
        <v>5238</v>
      </c>
      <c r="AA437" t="s">
        <v>5239</v>
      </c>
      <c r="AB437">
        <v>1</v>
      </c>
    </row>
    <row r="438" spans="1:28" x14ac:dyDescent="0.25">
      <c r="A438" t="s">
        <v>9284</v>
      </c>
      <c r="B438" t="s">
        <v>9285</v>
      </c>
      <c r="C438" t="s">
        <v>156</v>
      </c>
      <c r="D438">
        <v>1</v>
      </c>
      <c r="E438">
        <v>322</v>
      </c>
      <c r="F438" t="s">
        <v>2041</v>
      </c>
      <c r="G438" t="s">
        <v>1844</v>
      </c>
      <c r="H438" t="s">
        <v>2091</v>
      </c>
      <c r="I438" t="s">
        <v>2096</v>
      </c>
      <c r="J438" t="s">
        <v>1795</v>
      </c>
      <c r="K438" t="s">
        <v>2408</v>
      </c>
      <c r="L438" t="s">
        <v>1826</v>
      </c>
      <c r="M438" t="s">
        <v>2861</v>
      </c>
      <c r="N438" t="s">
        <v>2862</v>
      </c>
      <c r="O438" t="s">
        <v>2863</v>
      </c>
      <c r="P438" t="s">
        <v>2022</v>
      </c>
      <c r="Q438" t="s">
        <v>1801</v>
      </c>
      <c r="R438" t="s">
        <v>1955</v>
      </c>
      <c r="S438" t="s">
        <v>1802</v>
      </c>
      <c r="T438" t="s">
        <v>2046</v>
      </c>
      <c r="U438" t="s">
        <v>2931</v>
      </c>
      <c r="V438" t="s">
        <v>2967</v>
      </c>
      <c r="W438" t="s">
        <v>2874</v>
      </c>
      <c r="X438" t="s">
        <v>1807</v>
      </c>
      <c r="Y438" t="s">
        <v>6255</v>
      </c>
      <c r="Z438" t="s">
        <v>6256</v>
      </c>
      <c r="AA438" t="s">
        <v>6257</v>
      </c>
      <c r="AB438">
        <v>1</v>
      </c>
    </row>
    <row r="439" spans="1:28" x14ac:dyDescent="0.25">
      <c r="A439" t="s">
        <v>9284</v>
      </c>
      <c r="B439" t="s">
        <v>9285</v>
      </c>
      <c r="C439" t="s">
        <v>156</v>
      </c>
      <c r="D439">
        <v>1</v>
      </c>
      <c r="E439">
        <v>322</v>
      </c>
      <c r="F439" t="s">
        <v>2047</v>
      </c>
      <c r="G439" t="s">
        <v>1844</v>
      </c>
      <c r="H439" t="s">
        <v>2091</v>
      </c>
      <c r="I439" t="s">
        <v>2096</v>
      </c>
      <c r="J439" t="s">
        <v>1795</v>
      </c>
      <c r="K439" t="s">
        <v>2408</v>
      </c>
      <c r="L439" t="s">
        <v>1826</v>
      </c>
      <c r="M439" t="s">
        <v>2861</v>
      </c>
      <c r="N439" t="s">
        <v>2862</v>
      </c>
      <c r="O439" t="s">
        <v>2863</v>
      </c>
      <c r="P439" t="s">
        <v>2022</v>
      </c>
      <c r="Q439" t="s">
        <v>1801</v>
      </c>
      <c r="R439" t="s">
        <v>1955</v>
      </c>
      <c r="S439" t="s">
        <v>1802</v>
      </c>
      <c r="T439" t="s">
        <v>2046</v>
      </c>
      <c r="U439" t="s">
        <v>2931</v>
      </c>
      <c r="V439" t="s">
        <v>2968</v>
      </c>
      <c r="W439" t="s">
        <v>2874</v>
      </c>
      <c r="X439" t="s">
        <v>1807</v>
      </c>
      <c r="Y439" t="s">
        <v>6258</v>
      </c>
      <c r="Z439" t="s">
        <v>6259</v>
      </c>
      <c r="AA439" t="s">
        <v>6260</v>
      </c>
      <c r="AB439">
        <v>1</v>
      </c>
    </row>
    <row r="440" spans="1:28" x14ac:dyDescent="0.25">
      <c r="A440" t="s">
        <v>9284</v>
      </c>
      <c r="B440" t="s">
        <v>9285</v>
      </c>
      <c r="C440" t="s">
        <v>156</v>
      </c>
      <c r="D440">
        <v>1</v>
      </c>
      <c r="E440">
        <v>322</v>
      </c>
      <c r="F440" t="s">
        <v>2057</v>
      </c>
      <c r="G440" t="s">
        <v>1844</v>
      </c>
      <c r="H440" t="s">
        <v>2091</v>
      </c>
      <c r="I440" t="s">
        <v>2096</v>
      </c>
      <c r="J440" t="s">
        <v>1795</v>
      </c>
      <c r="K440" t="s">
        <v>2408</v>
      </c>
      <c r="L440" t="s">
        <v>1826</v>
      </c>
      <c r="M440" t="s">
        <v>2861</v>
      </c>
      <c r="N440" t="s">
        <v>2862</v>
      </c>
      <c r="O440" t="s">
        <v>2863</v>
      </c>
      <c r="P440" t="s">
        <v>2022</v>
      </c>
      <c r="Q440" t="s">
        <v>1801</v>
      </c>
      <c r="R440" t="s">
        <v>1955</v>
      </c>
      <c r="S440" t="s">
        <v>1802</v>
      </c>
      <c r="T440" t="s">
        <v>2046</v>
      </c>
      <c r="U440" t="s">
        <v>2931</v>
      </c>
      <c r="V440" t="s">
        <v>6261</v>
      </c>
      <c r="W440" t="s">
        <v>2874</v>
      </c>
      <c r="X440" t="s">
        <v>1807</v>
      </c>
      <c r="Y440" t="s">
        <v>6262</v>
      </c>
      <c r="Z440" t="s">
        <v>6263</v>
      </c>
      <c r="AA440" t="s">
        <v>6264</v>
      </c>
      <c r="AB440">
        <v>1</v>
      </c>
    </row>
    <row r="441" spans="1:28" x14ac:dyDescent="0.25">
      <c r="A441" t="s">
        <v>9284</v>
      </c>
      <c r="B441" t="s">
        <v>9285</v>
      </c>
      <c r="C441" t="s">
        <v>156</v>
      </c>
      <c r="D441">
        <v>1</v>
      </c>
      <c r="E441">
        <v>322</v>
      </c>
      <c r="F441" t="s">
        <v>2030</v>
      </c>
      <c r="G441" t="s">
        <v>1844</v>
      </c>
      <c r="H441" t="s">
        <v>2091</v>
      </c>
      <c r="I441" t="s">
        <v>2096</v>
      </c>
      <c r="J441" t="s">
        <v>1795</v>
      </c>
      <c r="K441" t="s">
        <v>2408</v>
      </c>
      <c r="L441" t="s">
        <v>1826</v>
      </c>
      <c r="M441" t="s">
        <v>2861</v>
      </c>
      <c r="N441" t="s">
        <v>2862</v>
      </c>
      <c r="O441" t="s">
        <v>2863</v>
      </c>
      <c r="P441" t="s">
        <v>2022</v>
      </c>
      <c r="Q441" t="s">
        <v>1801</v>
      </c>
      <c r="R441" t="s">
        <v>1955</v>
      </c>
      <c r="S441" t="s">
        <v>1802</v>
      </c>
      <c r="T441" t="s">
        <v>2046</v>
      </c>
      <c r="U441" t="s">
        <v>2931</v>
      </c>
      <c r="V441" t="s">
        <v>2967</v>
      </c>
      <c r="W441" t="s">
        <v>2874</v>
      </c>
      <c r="X441" t="s">
        <v>1807</v>
      </c>
      <c r="Y441" t="s">
        <v>6265</v>
      </c>
      <c r="Z441" t="s">
        <v>6266</v>
      </c>
      <c r="AA441" t="s">
        <v>6267</v>
      </c>
      <c r="AB441">
        <v>1</v>
      </c>
    </row>
    <row r="442" spans="1:28" x14ac:dyDescent="0.25">
      <c r="A442" t="s">
        <v>9284</v>
      </c>
      <c r="B442" t="s">
        <v>9285</v>
      </c>
      <c r="C442" t="s">
        <v>156</v>
      </c>
      <c r="D442">
        <v>1</v>
      </c>
      <c r="E442">
        <v>322</v>
      </c>
      <c r="F442" t="s">
        <v>2048</v>
      </c>
      <c r="G442" t="s">
        <v>1844</v>
      </c>
      <c r="H442" t="s">
        <v>2091</v>
      </c>
      <c r="I442" t="s">
        <v>2096</v>
      </c>
      <c r="J442" t="s">
        <v>1797</v>
      </c>
      <c r="K442" t="s">
        <v>2408</v>
      </c>
      <c r="L442" t="s">
        <v>1826</v>
      </c>
      <c r="M442" t="s">
        <v>2861</v>
      </c>
      <c r="N442" t="s">
        <v>2862</v>
      </c>
      <c r="O442" t="s">
        <v>2863</v>
      </c>
      <c r="P442" t="s">
        <v>2022</v>
      </c>
      <c r="Q442" t="s">
        <v>1801</v>
      </c>
      <c r="R442" t="s">
        <v>1955</v>
      </c>
      <c r="S442" t="s">
        <v>1802</v>
      </c>
      <c r="T442" t="s">
        <v>2046</v>
      </c>
      <c r="U442" t="s">
        <v>2931</v>
      </c>
      <c r="V442" t="s">
        <v>2967</v>
      </c>
      <c r="W442" t="s">
        <v>2947</v>
      </c>
      <c r="X442" t="s">
        <v>1807</v>
      </c>
      <c r="Y442" t="s">
        <v>3046</v>
      </c>
      <c r="Z442" t="s">
        <v>3047</v>
      </c>
      <c r="AA442" t="s">
        <v>3048</v>
      </c>
      <c r="AB442">
        <v>1</v>
      </c>
    </row>
    <row r="443" spans="1:28" x14ac:dyDescent="0.25">
      <c r="A443" t="s">
        <v>9284</v>
      </c>
      <c r="B443" t="s">
        <v>9285</v>
      </c>
      <c r="C443" t="s">
        <v>156</v>
      </c>
      <c r="D443">
        <v>1</v>
      </c>
      <c r="E443">
        <v>322</v>
      </c>
      <c r="F443" t="s">
        <v>2062</v>
      </c>
      <c r="G443" t="s">
        <v>1844</v>
      </c>
      <c r="H443" t="s">
        <v>2091</v>
      </c>
      <c r="I443" t="s">
        <v>2096</v>
      </c>
      <c r="J443" t="s">
        <v>1797</v>
      </c>
      <c r="K443" t="s">
        <v>2408</v>
      </c>
      <c r="L443" t="s">
        <v>1826</v>
      </c>
      <c r="M443" t="s">
        <v>2861</v>
      </c>
      <c r="N443" t="s">
        <v>2862</v>
      </c>
      <c r="O443" t="s">
        <v>2863</v>
      </c>
      <c r="P443" t="s">
        <v>2022</v>
      </c>
      <c r="Q443" t="s">
        <v>1801</v>
      </c>
      <c r="R443" t="s">
        <v>1955</v>
      </c>
      <c r="S443" t="s">
        <v>1802</v>
      </c>
      <c r="T443" t="s">
        <v>2046</v>
      </c>
      <c r="U443" t="s">
        <v>2931</v>
      </c>
      <c r="V443" t="s">
        <v>2967</v>
      </c>
      <c r="W443" t="s">
        <v>2947</v>
      </c>
      <c r="X443" t="s">
        <v>1807</v>
      </c>
      <c r="Y443" t="s">
        <v>3049</v>
      </c>
      <c r="Z443" t="s">
        <v>3050</v>
      </c>
      <c r="AA443" t="s">
        <v>3051</v>
      </c>
      <c r="AB443">
        <v>1</v>
      </c>
    </row>
    <row r="444" spans="1:28" x14ac:dyDescent="0.25">
      <c r="A444" t="s">
        <v>9284</v>
      </c>
      <c r="B444" t="s">
        <v>9285</v>
      </c>
      <c r="C444" t="s">
        <v>156</v>
      </c>
      <c r="D444">
        <v>1</v>
      </c>
      <c r="E444">
        <v>322</v>
      </c>
      <c r="F444" t="s">
        <v>2055</v>
      </c>
      <c r="G444" t="s">
        <v>1844</v>
      </c>
      <c r="H444" t="s">
        <v>2091</v>
      </c>
      <c r="I444" t="s">
        <v>2096</v>
      </c>
      <c r="J444" t="s">
        <v>1795</v>
      </c>
      <c r="K444" t="s">
        <v>2408</v>
      </c>
      <c r="L444" t="s">
        <v>1826</v>
      </c>
      <c r="M444" t="s">
        <v>2861</v>
      </c>
      <c r="N444" t="s">
        <v>2862</v>
      </c>
      <c r="O444" t="s">
        <v>2863</v>
      </c>
      <c r="P444" t="s">
        <v>2022</v>
      </c>
      <c r="Q444" t="s">
        <v>1801</v>
      </c>
      <c r="R444" t="s">
        <v>1955</v>
      </c>
      <c r="S444" t="s">
        <v>1802</v>
      </c>
      <c r="T444" t="s">
        <v>2046</v>
      </c>
      <c r="U444" t="s">
        <v>2931</v>
      </c>
      <c r="V444" t="s">
        <v>2967</v>
      </c>
      <c r="W444" t="s">
        <v>2874</v>
      </c>
      <c r="X444" t="s">
        <v>1807</v>
      </c>
      <c r="Y444" t="s">
        <v>6268</v>
      </c>
      <c r="Z444" t="s">
        <v>6269</v>
      </c>
      <c r="AA444" t="s">
        <v>6270</v>
      </c>
      <c r="AB444">
        <v>1</v>
      </c>
    </row>
    <row r="445" spans="1:28" x14ac:dyDescent="0.25">
      <c r="A445" t="s">
        <v>9284</v>
      </c>
      <c r="B445" t="s">
        <v>9285</v>
      </c>
      <c r="C445" t="s">
        <v>156</v>
      </c>
      <c r="D445">
        <v>1</v>
      </c>
      <c r="E445">
        <v>322</v>
      </c>
      <c r="F445" t="s">
        <v>2051</v>
      </c>
      <c r="G445" t="s">
        <v>1844</v>
      </c>
      <c r="H445" t="s">
        <v>2091</v>
      </c>
      <c r="I445" t="s">
        <v>2096</v>
      </c>
      <c r="J445" t="s">
        <v>1797</v>
      </c>
      <c r="K445" t="s">
        <v>2408</v>
      </c>
      <c r="L445" t="s">
        <v>1826</v>
      </c>
      <c r="M445" t="s">
        <v>2861</v>
      </c>
      <c r="N445" t="s">
        <v>2862</v>
      </c>
      <c r="O445" t="s">
        <v>2863</v>
      </c>
      <c r="P445" t="s">
        <v>2022</v>
      </c>
      <c r="Q445" t="s">
        <v>1801</v>
      </c>
      <c r="R445" t="s">
        <v>1955</v>
      </c>
      <c r="S445" t="s">
        <v>1802</v>
      </c>
      <c r="T445" t="s">
        <v>2046</v>
      </c>
      <c r="U445" t="s">
        <v>2931</v>
      </c>
      <c r="V445" t="s">
        <v>2967</v>
      </c>
      <c r="W445" t="s">
        <v>2947</v>
      </c>
      <c r="X445" t="s">
        <v>1807</v>
      </c>
      <c r="Y445" t="s">
        <v>3052</v>
      </c>
      <c r="Z445" t="s">
        <v>3053</v>
      </c>
      <c r="AA445" t="s">
        <v>3054</v>
      </c>
      <c r="AB445">
        <v>1</v>
      </c>
    </row>
    <row r="446" spans="1:28" x14ac:dyDescent="0.25">
      <c r="A446" t="s">
        <v>9284</v>
      </c>
      <c r="B446" t="s">
        <v>9285</v>
      </c>
      <c r="C446" t="s">
        <v>156</v>
      </c>
      <c r="D446">
        <v>1</v>
      </c>
      <c r="E446">
        <v>322</v>
      </c>
      <c r="F446" t="s">
        <v>2074</v>
      </c>
      <c r="G446" t="s">
        <v>1844</v>
      </c>
      <c r="H446" t="s">
        <v>2091</v>
      </c>
      <c r="I446" t="s">
        <v>2096</v>
      </c>
      <c r="J446" t="s">
        <v>1795</v>
      </c>
      <c r="K446" t="s">
        <v>2408</v>
      </c>
      <c r="L446" t="s">
        <v>1826</v>
      </c>
      <c r="M446" t="s">
        <v>2861</v>
      </c>
      <c r="N446" t="s">
        <v>2862</v>
      </c>
      <c r="O446" t="s">
        <v>2863</v>
      </c>
      <c r="P446" t="s">
        <v>2022</v>
      </c>
      <c r="Q446" t="s">
        <v>1801</v>
      </c>
      <c r="R446" t="s">
        <v>1955</v>
      </c>
      <c r="S446" t="s">
        <v>1802</v>
      </c>
      <c r="T446" t="s">
        <v>2046</v>
      </c>
      <c r="U446" t="s">
        <v>2931</v>
      </c>
      <c r="V446" t="s">
        <v>2967</v>
      </c>
      <c r="W446" t="s">
        <v>2874</v>
      </c>
      <c r="X446" t="s">
        <v>1807</v>
      </c>
      <c r="Y446" t="s">
        <v>6271</v>
      </c>
      <c r="Z446" t="s">
        <v>6272</v>
      </c>
      <c r="AA446" t="s">
        <v>6273</v>
      </c>
      <c r="AB446">
        <v>1</v>
      </c>
    </row>
    <row r="447" spans="1:28" x14ac:dyDescent="0.25">
      <c r="A447" t="s">
        <v>9284</v>
      </c>
      <c r="B447" t="s">
        <v>9285</v>
      </c>
      <c r="C447" t="s">
        <v>156</v>
      </c>
      <c r="D447">
        <v>1</v>
      </c>
      <c r="E447">
        <v>322</v>
      </c>
      <c r="F447" t="s">
        <v>2046</v>
      </c>
      <c r="G447" t="s">
        <v>1844</v>
      </c>
      <c r="H447" t="s">
        <v>2091</v>
      </c>
      <c r="I447" t="s">
        <v>2096</v>
      </c>
      <c r="J447" t="s">
        <v>1795</v>
      </c>
      <c r="K447" t="s">
        <v>2408</v>
      </c>
      <c r="L447" t="s">
        <v>1826</v>
      </c>
      <c r="M447" t="s">
        <v>2861</v>
      </c>
      <c r="N447" t="s">
        <v>2862</v>
      </c>
      <c r="O447" t="s">
        <v>2863</v>
      </c>
      <c r="P447" t="s">
        <v>2022</v>
      </c>
      <c r="Q447" t="s">
        <v>1801</v>
      </c>
      <c r="R447" t="s">
        <v>1955</v>
      </c>
      <c r="S447" t="s">
        <v>1802</v>
      </c>
      <c r="T447" t="s">
        <v>2046</v>
      </c>
      <c r="U447" t="s">
        <v>2931</v>
      </c>
      <c r="V447" t="s">
        <v>2967</v>
      </c>
      <c r="W447" t="s">
        <v>2874</v>
      </c>
      <c r="X447" t="s">
        <v>1807</v>
      </c>
      <c r="Y447" t="s">
        <v>6274</v>
      </c>
      <c r="Z447" t="s">
        <v>6275</v>
      </c>
      <c r="AA447" t="s">
        <v>6276</v>
      </c>
      <c r="AB447">
        <v>1</v>
      </c>
    </row>
    <row r="448" spans="1:28" x14ac:dyDescent="0.25">
      <c r="A448" t="s">
        <v>9284</v>
      </c>
      <c r="B448" t="s">
        <v>9285</v>
      </c>
      <c r="C448" t="s">
        <v>156</v>
      </c>
      <c r="D448">
        <v>1</v>
      </c>
      <c r="E448">
        <v>322</v>
      </c>
      <c r="F448" t="s">
        <v>2040</v>
      </c>
      <c r="G448" t="s">
        <v>1844</v>
      </c>
      <c r="H448" t="s">
        <v>2091</v>
      </c>
      <c r="I448" t="s">
        <v>2096</v>
      </c>
      <c r="J448" t="s">
        <v>1788</v>
      </c>
      <c r="K448" t="s">
        <v>2408</v>
      </c>
      <c r="L448" t="s">
        <v>1826</v>
      </c>
      <c r="M448" t="s">
        <v>2861</v>
      </c>
      <c r="N448" t="s">
        <v>2862</v>
      </c>
      <c r="O448" t="s">
        <v>2863</v>
      </c>
      <c r="P448" t="s">
        <v>2022</v>
      </c>
      <c r="Q448" t="s">
        <v>1801</v>
      </c>
      <c r="R448" t="s">
        <v>1955</v>
      </c>
      <c r="S448" t="s">
        <v>1802</v>
      </c>
      <c r="T448" t="s">
        <v>2046</v>
      </c>
      <c r="U448" t="s">
        <v>2931</v>
      </c>
      <c r="V448" t="s">
        <v>2943</v>
      </c>
      <c r="W448" t="s">
        <v>2874</v>
      </c>
      <c r="X448" t="s">
        <v>1807</v>
      </c>
      <c r="Y448" t="s">
        <v>6277</v>
      </c>
      <c r="Z448" t="s">
        <v>6278</v>
      </c>
      <c r="AA448" t="s">
        <v>6279</v>
      </c>
      <c r="AB448">
        <v>1</v>
      </c>
    </row>
    <row r="449" spans="1:28" x14ac:dyDescent="0.25">
      <c r="A449" t="s">
        <v>9284</v>
      </c>
      <c r="B449" t="s">
        <v>9285</v>
      </c>
      <c r="C449" t="s">
        <v>156</v>
      </c>
      <c r="D449">
        <v>1</v>
      </c>
      <c r="E449">
        <v>322</v>
      </c>
      <c r="F449" t="s">
        <v>2061</v>
      </c>
      <c r="G449" t="s">
        <v>1844</v>
      </c>
      <c r="H449" t="s">
        <v>2091</v>
      </c>
      <c r="I449" t="s">
        <v>2096</v>
      </c>
      <c r="J449" t="s">
        <v>1795</v>
      </c>
      <c r="K449" t="s">
        <v>2408</v>
      </c>
      <c r="L449" t="s">
        <v>1826</v>
      </c>
      <c r="M449" t="s">
        <v>2861</v>
      </c>
      <c r="N449" t="s">
        <v>2862</v>
      </c>
      <c r="O449" t="s">
        <v>2863</v>
      </c>
      <c r="P449" t="s">
        <v>2022</v>
      </c>
      <c r="Q449" t="s">
        <v>1801</v>
      </c>
      <c r="R449" t="s">
        <v>1955</v>
      </c>
      <c r="S449" t="s">
        <v>1802</v>
      </c>
      <c r="T449" t="s">
        <v>2046</v>
      </c>
      <c r="U449" t="s">
        <v>2931</v>
      </c>
      <c r="V449" t="s">
        <v>2968</v>
      </c>
      <c r="W449" t="s">
        <v>2874</v>
      </c>
      <c r="X449" t="s">
        <v>1807</v>
      </c>
      <c r="Y449" t="s">
        <v>6280</v>
      </c>
      <c r="Z449" t="s">
        <v>6281</v>
      </c>
      <c r="AA449" t="s">
        <v>6282</v>
      </c>
      <c r="AB449">
        <v>1</v>
      </c>
    </row>
    <row r="450" spans="1:28" x14ac:dyDescent="0.25">
      <c r="A450" t="s">
        <v>9284</v>
      </c>
      <c r="B450" t="s">
        <v>9285</v>
      </c>
      <c r="C450" t="s">
        <v>156</v>
      </c>
      <c r="D450">
        <v>1</v>
      </c>
      <c r="E450">
        <v>322</v>
      </c>
      <c r="F450" t="s">
        <v>2035</v>
      </c>
      <c r="G450" t="s">
        <v>1844</v>
      </c>
      <c r="H450" t="s">
        <v>2091</v>
      </c>
      <c r="I450" t="s">
        <v>2096</v>
      </c>
      <c r="J450" t="s">
        <v>1795</v>
      </c>
      <c r="K450" t="s">
        <v>2408</v>
      </c>
      <c r="L450" t="s">
        <v>1826</v>
      </c>
      <c r="M450" t="s">
        <v>2861</v>
      </c>
      <c r="N450" t="s">
        <v>2862</v>
      </c>
      <c r="O450" t="s">
        <v>2863</v>
      </c>
      <c r="P450" t="s">
        <v>2022</v>
      </c>
      <c r="Q450" t="s">
        <v>1801</v>
      </c>
      <c r="R450" t="s">
        <v>1955</v>
      </c>
      <c r="S450" t="s">
        <v>1802</v>
      </c>
      <c r="T450" t="s">
        <v>2046</v>
      </c>
      <c r="U450" t="s">
        <v>2931</v>
      </c>
      <c r="V450" t="s">
        <v>2967</v>
      </c>
      <c r="W450" t="s">
        <v>2874</v>
      </c>
      <c r="X450" t="s">
        <v>1807</v>
      </c>
      <c r="Y450" t="s">
        <v>6283</v>
      </c>
      <c r="Z450" t="s">
        <v>6284</v>
      </c>
      <c r="AA450" t="s">
        <v>6285</v>
      </c>
      <c r="AB450">
        <v>1</v>
      </c>
    </row>
    <row r="451" spans="1:28" x14ac:dyDescent="0.25">
      <c r="A451" t="s">
        <v>9284</v>
      </c>
      <c r="B451" t="s">
        <v>9285</v>
      </c>
      <c r="C451" t="s">
        <v>156</v>
      </c>
      <c r="D451">
        <v>1</v>
      </c>
      <c r="E451">
        <v>322</v>
      </c>
      <c r="F451" t="s">
        <v>2083</v>
      </c>
      <c r="G451" t="s">
        <v>1844</v>
      </c>
      <c r="H451" t="s">
        <v>2091</v>
      </c>
      <c r="I451" t="s">
        <v>2096</v>
      </c>
      <c r="J451" t="s">
        <v>1788</v>
      </c>
      <c r="K451" t="s">
        <v>2408</v>
      </c>
      <c r="L451" t="s">
        <v>1826</v>
      </c>
      <c r="M451" t="s">
        <v>2861</v>
      </c>
      <c r="N451" t="s">
        <v>2862</v>
      </c>
      <c r="O451" t="s">
        <v>2863</v>
      </c>
      <c r="P451" t="s">
        <v>2022</v>
      </c>
      <c r="Q451" t="s">
        <v>1801</v>
      </c>
      <c r="R451" t="s">
        <v>1955</v>
      </c>
      <c r="S451" t="s">
        <v>1802</v>
      </c>
      <c r="T451" t="s">
        <v>2046</v>
      </c>
      <c r="U451" t="s">
        <v>2931</v>
      </c>
      <c r="V451" t="s">
        <v>2968</v>
      </c>
      <c r="W451" t="s">
        <v>2874</v>
      </c>
      <c r="X451" t="s">
        <v>1807</v>
      </c>
      <c r="Y451" t="s">
        <v>6286</v>
      </c>
      <c r="Z451" t="s">
        <v>6287</v>
      </c>
      <c r="AA451" t="s">
        <v>6288</v>
      </c>
      <c r="AB451">
        <v>1</v>
      </c>
    </row>
    <row r="452" spans="1:28" x14ac:dyDescent="0.25">
      <c r="A452" t="s">
        <v>9284</v>
      </c>
      <c r="B452" t="s">
        <v>9285</v>
      </c>
      <c r="C452" t="s">
        <v>156</v>
      </c>
      <c r="D452">
        <v>1</v>
      </c>
      <c r="E452">
        <v>323</v>
      </c>
      <c r="F452" t="s">
        <v>2042</v>
      </c>
      <c r="G452" t="s">
        <v>1844</v>
      </c>
      <c r="H452" t="s">
        <v>2091</v>
      </c>
      <c r="I452" t="s">
        <v>2096</v>
      </c>
      <c r="J452" t="s">
        <v>1788</v>
      </c>
      <c r="K452" t="s">
        <v>2408</v>
      </c>
      <c r="L452" t="s">
        <v>1826</v>
      </c>
      <c r="M452" t="s">
        <v>2861</v>
      </c>
      <c r="N452" t="s">
        <v>2862</v>
      </c>
      <c r="O452" t="s">
        <v>2863</v>
      </c>
      <c r="P452" t="s">
        <v>2022</v>
      </c>
      <c r="Q452" t="s">
        <v>1801</v>
      </c>
      <c r="R452" t="s">
        <v>1955</v>
      </c>
      <c r="S452" t="s">
        <v>1802</v>
      </c>
      <c r="T452" t="s">
        <v>2046</v>
      </c>
      <c r="U452" t="s">
        <v>2931</v>
      </c>
      <c r="V452" t="s">
        <v>2968</v>
      </c>
      <c r="W452" t="s">
        <v>2874</v>
      </c>
      <c r="X452" t="s">
        <v>1807</v>
      </c>
      <c r="Y452" t="s">
        <v>6289</v>
      </c>
      <c r="Z452" t="s">
        <v>6290</v>
      </c>
      <c r="AA452" t="s">
        <v>6291</v>
      </c>
      <c r="AB452">
        <v>1</v>
      </c>
    </row>
    <row r="453" spans="1:28" x14ac:dyDescent="0.25">
      <c r="A453" t="s">
        <v>9284</v>
      </c>
      <c r="B453" t="s">
        <v>9285</v>
      </c>
      <c r="C453" t="s">
        <v>156</v>
      </c>
      <c r="D453">
        <v>1</v>
      </c>
      <c r="E453">
        <v>323</v>
      </c>
      <c r="F453" t="s">
        <v>2025</v>
      </c>
      <c r="G453" t="s">
        <v>1844</v>
      </c>
      <c r="H453" t="s">
        <v>2091</v>
      </c>
      <c r="I453" t="s">
        <v>2096</v>
      </c>
      <c r="J453" t="s">
        <v>1797</v>
      </c>
      <c r="K453" t="s">
        <v>2408</v>
      </c>
      <c r="L453" t="s">
        <v>1826</v>
      </c>
      <c r="M453" t="s">
        <v>2861</v>
      </c>
      <c r="N453" t="s">
        <v>2862</v>
      </c>
      <c r="O453" t="s">
        <v>2863</v>
      </c>
      <c r="P453" t="s">
        <v>2022</v>
      </c>
      <c r="Q453" t="s">
        <v>1801</v>
      </c>
      <c r="R453" t="s">
        <v>1955</v>
      </c>
      <c r="S453" t="s">
        <v>1802</v>
      </c>
      <c r="T453" t="s">
        <v>2046</v>
      </c>
      <c r="U453" t="s">
        <v>2931</v>
      </c>
      <c r="V453" t="s">
        <v>2967</v>
      </c>
      <c r="W453" t="s">
        <v>2947</v>
      </c>
      <c r="X453" t="s">
        <v>1807</v>
      </c>
      <c r="Y453" t="s">
        <v>3055</v>
      </c>
      <c r="Z453" t="s">
        <v>3056</v>
      </c>
      <c r="AA453" t="s">
        <v>3057</v>
      </c>
      <c r="AB453">
        <v>1</v>
      </c>
    </row>
    <row r="454" spans="1:28" x14ac:dyDescent="0.25">
      <c r="A454" t="s">
        <v>9284</v>
      </c>
      <c r="B454" t="s">
        <v>9285</v>
      </c>
      <c r="C454" t="s">
        <v>156</v>
      </c>
      <c r="D454">
        <v>1</v>
      </c>
      <c r="E454">
        <v>323</v>
      </c>
      <c r="F454" t="s">
        <v>2036</v>
      </c>
      <c r="G454" t="s">
        <v>1844</v>
      </c>
      <c r="H454" t="s">
        <v>2091</v>
      </c>
      <c r="I454" t="s">
        <v>2096</v>
      </c>
      <c r="J454" t="s">
        <v>1795</v>
      </c>
      <c r="K454" t="s">
        <v>2408</v>
      </c>
      <c r="L454" t="s">
        <v>1826</v>
      </c>
      <c r="M454" t="s">
        <v>2861</v>
      </c>
      <c r="N454" t="s">
        <v>2862</v>
      </c>
      <c r="O454" t="s">
        <v>2863</v>
      </c>
      <c r="P454" t="s">
        <v>2022</v>
      </c>
      <c r="Q454" t="s">
        <v>1801</v>
      </c>
      <c r="R454" t="s">
        <v>1955</v>
      </c>
      <c r="S454" t="s">
        <v>1802</v>
      </c>
      <c r="T454" t="s">
        <v>2046</v>
      </c>
      <c r="U454" t="s">
        <v>2931</v>
      </c>
      <c r="V454" t="s">
        <v>2967</v>
      </c>
      <c r="W454" t="s">
        <v>2874</v>
      </c>
      <c r="X454" t="s">
        <v>1807</v>
      </c>
      <c r="Y454" t="s">
        <v>6292</v>
      </c>
      <c r="Z454" t="s">
        <v>6293</v>
      </c>
      <c r="AA454" t="s">
        <v>6294</v>
      </c>
      <c r="AB454">
        <v>1</v>
      </c>
    </row>
    <row r="455" spans="1:28" x14ac:dyDescent="0.25">
      <c r="A455" t="s">
        <v>9284</v>
      </c>
      <c r="B455" t="s">
        <v>9285</v>
      </c>
      <c r="C455" t="s">
        <v>156</v>
      </c>
      <c r="D455">
        <v>1</v>
      </c>
      <c r="E455">
        <v>323</v>
      </c>
      <c r="F455" t="s">
        <v>2041</v>
      </c>
      <c r="G455" t="s">
        <v>1844</v>
      </c>
      <c r="H455" t="s">
        <v>2091</v>
      </c>
      <c r="I455" t="s">
        <v>2096</v>
      </c>
      <c r="J455" t="s">
        <v>1795</v>
      </c>
      <c r="K455" t="s">
        <v>2408</v>
      </c>
      <c r="L455" t="s">
        <v>1826</v>
      </c>
      <c r="M455" t="s">
        <v>2861</v>
      </c>
      <c r="N455" t="s">
        <v>2862</v>
      </c>
      <c r="O455" t="s">
        <v>2863</v>
      </c>
      <c r="P455" t="s">
        <v>2022</v>
      </c>
      <c r="Q455" t="s">
        <v>1801</v>
      </c>
      <c r="R455" t="s">
        <v>1955</v>
      </c>
      <c r="S455" t="s">
        <v>1802</v>
      </c>
      <c r="T455" t="s">
        <v>2046</v>
      </c>
      <c r="U455" t="s">
        <v>2931</v>
      </c>
      <c r="V455" t="s">
        <v>2967</v>
      </c>
      <c r="W455" t="s">
        <v>2947</v>
      </c>
      <c r="X455" t="s">
        <v>1807</v>
      </c>
      <c r="Y455" t="s">
        <v>6295</v>
      </c>
      <c r="Z455" t="s">
        <v>6296</v>
      </c>
      <c r="AA455" t="s">
        <v>6297</v>
      </c>
      <c r="AB455">
        <v>1</v>
      </c>
    </row>
    <row r="456" spans="1:28" x14ac:dyDescent="0.25">
      <c r="A456" t="s">
        <v>9284</v>
      </c>
      <c r="B456" t="s">
        <v>9285</v>
      </c>
      <c r="C456" t="s">
        <v>156</v>
      </c>
      <c r="D456">
        <v>1</v>
      </c>
      <c r="E456">
        <v>323</v>
      </c>
      <c r="F456" t="s">
        <v>2047</v>
      </c>
      <c r="G456" t="s">
        <v>1844</v>
      </c>
      <c r="H456" t="s">
        <v>2091</v>
      </c>
      <c r="I456" t="s">
        <v>2096</v>
      </c>
      <c r="J456" t="s">
        <v>1788</v>
      </c>
      <c r="K456" t="s">
        <v>2408</v>
      </c>
      <c r="L456" t="s">
        <v>1826</v>
      </c>
      <c r="M456" t="s">
        <v>2861</v>
      </c>
      <c r="N456" t="s">
        <v>2862</v>
      </c>
      <c r="O456" t="s">
        <v>2863</v>
      </c>
      <c r="P456" t="s">
        <v>2022</v>
      </c>
      <c r="Q456" t="s">
        <v>1801</v>
      </c>
      <c r="R456" t="s">
        <v>1955</v>
      </c>
      <c r="S456" t="s">
        <v>1802</v>
      </c>
      <c r="T456" t="s">
        <v>2046</v>
      </c>
      <c r="U456" t="s">
        <v>2931</v>
      </c>
      <c r="V456" t="s">
        <v>2968</v>
      </c>
      <c r="W456" t="s">
        <v>2874</v>
      </c>
      <c r="X456" t="s">
        <v>1807</v>
      </c>
      <c r="Y456" t="s">
        <v>6298</v>
      </c>
      <c r="Z456" t="s">
        <v>6299</v>
      </c>
      <c r="AA456" t="s">
        <v>6300</v>
      </c>
      <c r="AB456">
        <v>1</v>
      </c>
    </row>
    <row r="457" spans="1:28" x14ac:dyDescent="0.25">
      <c r="A457" t="s">
        <v>9284</v>
      </c>
      <c r="B457" t="s">
        <v>9285</v>
      </c>
      <c r="C457" t="s">
        <v>156</v>
      </c>
      <c r="D457">
        <v>1</v>
      </c>
      <c r="E457">
        <v>323</v>
      </c>
      <c r="F457" t="s">
        <v>2045</v>
      </c>
      <c r="G457" t="s">
        <v>1844</v>
      </c>
      <c r="H457" t="s">
        <v>2091</v>
      </c>
      <c r="I457" t="s">
        <v>2096</v>
      </c>
      <c r="J457" t="s">
        <v>1797</v>
      </c>
      <c r="K457" t="s">
        <v>2408</v>
      </c>
      <c r="L457" t="s">
        <v>1826</v>
      </c>
      <c r="M457" t="s">
        <v>2861</v>
      </c>
      <c r="N457" t="s">
        <v>2862</v>
      </c>
      <c r="O457" t="s">
        <v>2863</v>
      </c>
      <c r="P457" t="s">
        <v>2022</v>
      </c>
      <c r="Q457" t="s">
        <v>1801</v>
      </c>
      <c r="R457" t="s">
        <v>1955</v>
      </c>
      <c r="S457" t="s">
        <v>1802</v>
      </c>
      <c r="T457" t="s">
        <v>2046</v>
      </c>
      <c r="U457" t="s">
        <v>2931</v>
      </c>
      <c r="V457" t="s">
        <v>2967</v>
      </c>
      <c r="W457" t="s">
        <v>2947</v>
      </c>
      <c r="X457" t="s">
        <v>1807</v>
      </c>
      <c r="Y457" t="s">
        <v>4069</v>
      </c>
      <c r="Z457" t="s">
        <v>4070</v>
      </c>
      <c r="AA457" t="s">
        <v>4071</v>
      </c>
      <c r="AB457">
        <v>1</v>
      </c>
    </row>
    <row r="458" spans="1:28" x14ac:dyDescent="0.25">
      <c r="A458" t="s">
        <v>9284</v>
      </c>
      <c r="B458" t="s">
        <v>9285</v>
      </c>
      <c r="C458" t="s">
        <v>156</v>
      </c>
      <c r="D458">
        <v>1</v>
      </c>
      <c r="E458">
        <v>323</v>
      </c>
      <c r="F458" t="s">
        <v>2054</v>
      </c>
      <c r="G458" t="s">
        <v>1844</v>
      </c>
      <c r="H458" t="s">
        <v>2091</v>
      </c>
      <c r="I458" t="s">
        <v>2096</v>
      </c>
      <c r="J458" t="s">
        <v>1788</v>
      </c>
      <c r="K458" t="s">
        <v>2408</v>
      </c>
      <c r="L458" t="s">
        <v>1826</v>
      </c>
      <c r="M458" t="s">
        <v>2861</v>
      </c>
      <c r="N458" t="s">
        <v>2862</v>
      </c>
      <c r="O458" t="s">
        <v>2863</v>
      </c>
      <c r="P458" t="s">
        <v>2022</v>
      </c>
      <c r="Q458" t="s">
        <v>1801</v>
      </c>
      <c r="R458" t="s">
        <v>1955</v>
      </c>
      <c r="S458" t="s">
        <v>1802</v>
      </c>
      <c r="T458" t="s">
        <v>2046</v>
      </c>
      <c r="U458" t="s">
        <v>2931</v>
      </c>
      <c r="V458" t="s">
        <v>2943</v>
      </c>
      <c r="W458" t="s">
        <v>2874</v>
      </c>
      <c r="X458" t="s">
        <v>1807</v>
      </c>
      <c r="Y458" t="s">
        <v>6301</v>
      </c>
      <c r="Z458" t="s">
        <v>6302</v>
      </c>
      <c r="AA458" t="s">
        <v>6303</v>
      </c>
      <c r="AB458">
        <v>1</v>
      </c>
    </row>
    <row r="459" spans="1:28" x14ac:dyDescent="0.25">
      <c r="A459" t="s">
        <v>9284</v>
      </c>
      <c r="B459" t="s">
        <v>9285</v>
      </c>
      <c r="C459" t="s">
        <v>156</v>
      </c>
      <c r="D459">
        <v>1</v>
      </c>
      <c r="E459">
        <v>323</v>
      </c>
      <c r="F459" t="s">
        <v>2026</v>
      </c>
      <c r="G459" t="s">
        <v>1844</v>
      </c>
      <c r="H459" t="s">
        <v>2091</v>
      </c>
      <c r="I459" t="s">
        <v>2096</v>
      </c>
      <c r="J459" t="s">
        <v>1788</v>
      </c>
      <c r="K459" t="s">
        <v>2408</v>
      </c>
      <c r="L459" t="s">
        <v>1826</v>
      </c>
      <c r="M459" t="s">
        <v>2861</v>
      </c>
      <c r="N459" t="s">
        <v>2862</v>
      </c>
      <c r="O459" t="s">
        <v>2863</v>
      </c>
      <c r="P459" t="s">
        <v>2022</v>
      </c>
      <c r="Q459" t="s">
        <v>1801</v>
      </c>
      <c r="R459" t="s">
        <v>1955</v>
      </c>
      <c r="S459" t="s">
        <v>1802</v>
      </c>
      <c r="T459" t="s">
        <v>2046</v>
      </c>
      <c r="U459" t="s">
        <v>2931</v>
      </c>
      <c r="V459" t="s">
        <v>2967</v>
      </c>
      <c r="W459" t="s">
        <v>2947</v>
      </c>
      <c r="X459" t="s">
        <v>1807</v>
      </c>
      <c r="Y459" t="s">
        <v>5241</v>
      </c>
      <c r="Z459" t="s">
        <v>5242</v>
      </c>
      <c r="AA459" t="s">
        <v>5243</v>
      </c>
      <c r="AB459">
        <v>1</v>
      </c>
    </row>
    <row r="460" spans="1:28" x14ac:dyDescent="0.25">
      <c r="A460" t="s">
        <v>9284</v>
      </c>
      <c r="B460" t="s">
        <v>9285</v>
      </c>
      <c r="C460" t="s">
        <v>156</v>
      </c>
      <c r="D460">
        <v>1</v>
      </c>
      <c r="E460">
        <v>323</v>
      </c>
      <c r="F460" t="s">
        <v>2057</v>
      </c>
      <c r="G460" t="s">
        <v>1844</v>
      </c>
      <c r="H460" t="s">
        <v>2091</v>
      </c>
      <c r="I460" t="s">
        <v>2096</v>
      </c>
      <c r="J460" t="s">
        <v>1795</v>
      </c>
      <c r="K460" t="s">
        <v>2408</v>
      </c>
      <c r="L460" t="s">
        <v>1826</v>
      </c>
      <c r="M460" t="s">
        <v>2861</v>
      </c>
      <c r="N460" t="s">
        <v>2862</v>
      </c>
      <c r="O460" t="s">
        <v>2863</v>
      </c>
      <c r="P460" t="s">
        <v>2022</v>
      </c>
      <c r="Q460" t="s">
        <v>1801</v>
      </c>
      <c r="R460" t="s">
        <v>1955</v>
      </c>
      <c r="S460" t="s">
        <v>1802</v>
      </c>
      <c r="T460" t="s">
        <v>2046</v>
      </c>
      <c r="U460" t="s">
        <v>2931</v>
      </c>
      <c r="V460" t="s">
        <v>2968</v>
      </c>
      <c r="W460" t="s">
        <v>2874</v>
      </c>
      <c r="X460" t="s">
        <v>1807</v>
      </c>
      <c r="Y460" t="s">
        <v>6304</v>
      </c>
      <c r="Z460" t="s">
        <v>6305</v>
      </c>
      <c r="AA460" t="s">
        <v>6306</v>
      </c>
      <c r="AB460">
        <v>1</v>
      </c>
    </row>
    <row r="461" spans="1:28" x14ac:dyDescent="0.25">
      <c r="A461" t="s">
        <v>9284</v>
      </c>
      <c r="B461" t="s">
        <v>9285</v>
      </c>
      <c r="C461" t="s">
        <v>156</v>
      </c>
      <c r="D461">
        <v>1</v>
      </c>
      <c r="E461">
        <v>323</v>
      </c>
      <c r="F461" t="s">
        <v>2048</v>
      </c>
      <c r="G461" t="s">
        <v>1844</v>
      </c>
      <c r="H461" t="s">
        <v>2091</v>
      </c>
      <c r="I461" t="s">
        <v>2096</v>
      </c>
      <c r="J461" t="s">
        <v>1788</v>
      </c>
      <c r="K461" t="s">
        <v>2408</v>
      </c>
      <c r="L461" t="s">
        <v>1826</v>
      </c>
      <c r="M461" t="s">
        <v>2861</v>
      </c>
      <c r="N461" t="s">
        <v>2862</v>
      </c>
      <c r="O461" t="s">
        <v>2863</v>
      </c>
      <c r="P461" t="s">
        <v>2022</v>
      </c>
      <c r="Q461" t="s">
        <v>1801</v>
      </c>
      <c r="R461" t="s">
        <v>1955</v>
      </c>
      <c r="S461" t="s">
        <v>1802</v>
      </c>
      <c r="T461" t="s">
        <v>2046</v>
      </c>
      <c r="U461" t="s">
        <v>2931</v>
      </c>
      <c r="V461" t="s">
        <v>2932</v>
      </c>
      <c r="W461" t="s">
        <v>2874</v>
      </c>
      <c r="X461" t="s">
        <v>1807</v>
      </c>
      <c r="Y461" t="s">
        <v>6307</v>
      </c>
      <c r="Z461" t="s">
        <v>6308</v>
      </c>
      <c r="AA461" t="s">
        <v>6309</v>
      </c>
      <c r="AB461">
        <v>1</v>
      </c>
    </row>
    <row r="462" spans="1:28" x14ac:dyDescent="0.25">
      <c r="A462" t="s">
        <v>9284</v>
      </c>
      <c r="B462" t="s">
        <v>9285</v>
      </c>
      <c r="C462" t="s">
        <v>156</v>
      </c>
      <c r="D462">
        <v>1</v>
      </c>
      <c r="E462">
        <v>323</v>
      </c>
      <c r="F462" t="s">
        <v>2062</v>
      </c>
      <c r="G462" t="s">
        <v>1844</v>
      </c>
      <c r="H462" t="s">
        <v>2091</v>
      </c>
      <c r="I462" t="s">
        <v>2096</v>
      </c>
      <c r="J462" t="s">
        <v>1797</v>
      </c>
      <c r="K462" t="s">
        <v>2408</v>
      </c>
      <c r="L462" t="s">
        <v>1826</v>
      </c>
      <c r="M462" t="s">
        <v>2861</v>
      </c>
      <c r="N462" t="s">
        <v>2862</v>
      </c>
      <c r="O462" t="s">
        <v>2863</v>
      </c>
      <c r="P462" t="s">
        <v>2022</v>
      </c>
      <c r="Q462" t="s">
        <v>1801</v>
      </c>
      <c r="R462" t="s">
        <v>1955</v>
      </c>
      <c r="S462" t="s">
        <v>1802</v>
      </c>
      <c r="T462" t="s">
        <v>2046</v>
      </c>
      <c r="U462" t="s">
        <v>2931</v>
      </c>
      <c r="V462" t="s">
        <v>2967</v>
      </c>
      <c r="W462" t="s">
        <v>2947</v>
      </c>
      <c r="X462" t="s">
        <v>1807</v>
      </c>
      <c r="Y462" t="s">
        <v>3058</v>
      </c>
      <c r="Z462" t="s">
        <v>3059</v>
      </c>
      <c r="AA462" t="s">
        <v>3060</v>
      </c>
      <c r="AB462">
        <v>1</v>
      </c>
    </row>
    <row r="463" spans="1:28" x14ac:dyDescent="0.25">
      <c r="A463" t="s">
        <v>9284</v>
      </c>
      <c r="B463" t="s">
        <v>9285</v>
      </c>
      <c r="C463" t="s">
        <v>156</v>
      </c>
      <c r="D463">
        <v>1</v>
      </c>
      <c r="E463">
        <v>323</v>
      </c>
      <c r="F463" t="s">
        <v>2068</v>
      </c>
      <c r="G463" t="s">
        <v>1844</v>
      </c>
      <c r="H463" t="s">
        <v>2091</v>
      </c>
      <c r="I463" t="s">
        <v>2096</v>
      </c>
      <c r="J463" t="s">
        <v>1788</v>
      </c>
      <c r="K463" t="s">
        <v>2408</v>
      </c>
      <c r="L463" t="s">
        <v>1826</v>
      </c>
      <c r="M463" t="s">
        <v>2861</v>
      </c>
      <c r="N463" t="s">
        <v>2862</v>
      </c>
      <c r="O463" t="s">
        <v>2863</v>
      </c>
      <c r="P463" t="s">
        <v>2022</v>
      </c>
      <c r="Q463" t="s">
        <v>1801</v>
      </c>
      <c r="R463" t="s">
        <v>1955</v>
      </c>
      <c r="S463" t="s">
        <v>1802</v>
      </c>
      <c r="T463" t="s">
        <v>2046</v>
      </c>
      <c r="U463" t="s">
        <v>2931</v>
      </c>
      <c r="V463" t="s">
        <v>2968</v>
      </c>
      <c r="W463" t="s">
        <v>2874</v>
      </c>
      <c r="X463" t="s">
        <v>1807</v>
      </c>
      <c r="Y463" t="s">
        <v>6310</v>
      </c>
      <c r="Z463" t="s">
        <v>6311</v>
      </c>
      <c r="AA463" t="s">
        <v>6312</v>
      </c>
      <c r="AB463">
        <v>1</v>
      </c>
    </row>
    <row r="464" spans="1:28" x14ac:dyDescent="0.25">
      <c r="A464" t="s">
        <v>9284</v>
      </c>
      <c r="B464" t="s">
        <v>9285</v>
      </c>
      <c r="C464" t="s">
        <v>156</v>
      </c>
      <c r="D464">
        <v>1</v>
      </c>
      <c r="E464">
        <v>323</v>
      </c>
      <c r="F464" t="s">
        <v>2046</v>
      </c>
      <c r="G464" t="s">
        <v>1844</v>
      </c>
      <c r="H464" t="s">
        <v>2091</v>
      </c>
      <c r="I464" t="s">
        <v>2096</v>
      </c>
      <c r="J464" t="s">
        <v>1797</v>
      </c>
      <c r="K464" t="s">
        <v>2408</v>
      </c>
      <c r="L464" t="s">
        <v>1826</v>
      </c>
      <c r="M464" t="s">
        <v>2861</v>
      </c>
      <c r="N464" t="s">
        <v>2862</v>
      </c>
      <c r="O464" t="s">
        <v>2863</v>
      </c>
      <c r="P464" t="s">
        <v>2022</v>
      </c>
      <c r="Q464" t="s">
        <v>1801</v>
      </c>
      <c r="R464" t="s">
        <v>1955</v>
      </c>
      <c r="S464" t="s">
        <v>1802</v>
      </c>
      <c r="T464" t="s">
        <v>2046</v>
      </c>
      <c r="U464" t="s">
        <v>2931</v>
      </c>
      <c r="V464" t="s">
        <v>2967</v>
      </c>
      <c r="W464" t="s">
        <v>2947</v>
      </c>
      <c r="X464" t="s">
        <v>1807</v>
      </c>
      <c r="Y464" t="s">
        <v>3061</v>
      </c>
      <c r="Z464" t="s">
        <v>3062</v>
      </c>
      <c r="AA464" t="s">
        <v>3063</v>
      </c>
      <c r="AB464">
        <v>1</v>
      </c>
    </row>
    <row r="465" spans="1:28" x14ac:dyDescent="0.25">
      <c r="A465" t="s">
        <v>9284</v>
      </c>
      <c r="B465" t="s">
        <v>9285</v>
      </c>
      <c r="C465" t="s">
        <v>156</v>
      </c>
      <c r="D465">
        <v>1</v>
      </c>
      <c r="E465">
        <v>323</v>
      </c>
      <c r="F465" t="s">
        <v>2038</v>
      </c>
      <c r="G465" t="s">
        <v>1844</v>
      </c>
      <c r="H465" t="s">
        <v>2091</v>
      </c>
      <c r="I465" t="s">
        <v>2096</v>
      </c>
      <c r="J465" t="s">
        <v>1795</v>
      </c>
      <c r="K465" t="s">
        <v>2408</v>
      </c>
      <c r="L465" t="s">
        <v>1826</v>
      </c>
      <c r="M465" t="s">
        <v>2861</v>
      </c>
      <c r="N465" t="s">
        <v>2862</v>
      </c>
      <c r="O465" t="s">
        <v>2863</v>
      </c>
      <c r="P465" t="s">
        <v>2022</v>
      </c>
      <c r="Q465" t="s">
        <v>1801</v>
      </c>
      <c r="R465" t="s">
        <v>1955</v>
      </c>
      <c r="S465" t="s">
        <v>1802</v>
      </c>
      <c r="T465" t="s">
        <v>2046</v>
      </c>
      <c r="U465" t="s">
        <v>2931</v>
      </c>
      <c r="V465" t="s">
        <v>2967</v>
      </c>
      <c r="W465" t="s">
        <v>2874</v>
      </c>
      <c r="X465" t="s">
        <v>1807</v>
      </c>
      <c r="Y465" t="s">
        <v>6313</v>
      </c>
      <c r="Z465" t="s">
        <v>6314</v>
      </c>
      <c r="AA465" t="s">
        <v>6315</v>
      </c>
      <c r="AB465">
        <v>1</v>
      </c>
    </row>
    <row r="466" spans="1:28" x14ac:dyDescent="0.25">
      <c r="A466" t="s">
        <v>9284</v>
      </c>
      <c r="B466" t="s">
        <v>9285</v>
      </c>
      <c r="C466" t="s">
        <v>156</v>
      </c>
      <c r="D466">
        <v>1</v>
      </c>
      <c r="E466">
        <v>323</v>
      </c>
      <c r="F466" t="s">
        <v>2082</v>
      </c>
      <c r="G466" t="s">
        <v>1844</v>
      </c>
      <c r="H466" t="s">
        <v>2091</v>
      </c>
      <c r="I466" t="s">
        <v>2096</v>
      </c>
      <c r="J466" t="s">
        <v>1795</v>
      </c>
      <c r="K466" t="s">
        <v>2408</v>
      </c>
      <c r="L466" t="s">
        <v>1826</v>
      </c>
      <c r="M466" t="s">
        <v>2861</v>
      </c>
      <c r="N466" t="s">
        <v>2862</v>
      </c>
      <c r="O466" t="s">
        <v>2863</v>
      </c>
      <c r="P466" t="s">
        <v>2022</v>
      </c>
      <c r="Q466" t="s">
        <v>1801</v>
      </c>
      <c r="R466" t="s">
        <v>1955</v>
      </c>
      <c r="S466" t="s">
        <v>1802</v>
      </c>
      <c r="T466" t="s">
        <v>2046</v>
      </c>
      <c r="U466" t="s">
        <v>2931</v>
      </c>
      <c r="V466" t="s">
        <v>2967</v>
      </c>
      <c r="W466" t="s">
        <v>2874</v>
      </c>
      <c r="X466" t="s">
        <v>1807</v>
      </c>
      <c r="Y466" t="s">
        <v>6316</v>
      </c>
      <c r="Z466" t="s">
        <v>6317</v>
      </c>
      <c r="AA466" t="s">
        <v>6318</v>
      </c>
      <c r="AB466">
        <v>1</v>
      </c>
    </row>
    <row r="467" spans="1:28" x14ac:dyDescent="0.25">
      <c r="A467" t="s">
        <v>9284</v>
      </c>
      <c r="B467" t="s">
        <v>9285</v>
      </c>
      <c r="C467" t="s">
        <v>156</v>
      </c>
      <c r="D467">
        <v>1</v>
      </c>
      <c r="E467">
        <v>323</v>
      </c>
      <c r="F467" t="s">
        <v>2040</v>
      </c>
      <c r="G467" t="s">
        <v>1844</v>
      </c>
      <c r="H467" t="s">
        <v>2091</v>
      </c>
      <c r="I467" t="s">
        <v>2096</v>
      </c>
      <c r="J467" t="s">
        <v>1797</v>
      </c>
      <c r="K467" t="s">
        <v>2408</v>
      </c>
      <c r="L467" t="s">
        <v>1826</v>
      </c>
      <c r="M467" t="s">
        <v>2861</v>
      </c>
      <c r="N467" t="s">
        <v>2862</v>
      </c>
      <c r="O467" t="s">
        <v>2863</v>
      </c>
      <c r="P467" t="s">
        <v>2022</v>
      </c>
      <c r="Q467" t="s">
        <v>1801</v>
      </c>
      <c r="R467" t="s">
        <v>1955</v>
      </c>
      <c r="S467" t="s">
        <v>1802</v>
      </c>
      <c r="T467" t="s">
        <v>2046</v>
      </c>
      <c r="U467" t="s">
        <v>2931</v>
      </c>
      <c r="V467" t="s">
        <v>2967</v>
      </c>
      <c r="W467" t="s">
        <v>2947</v>
      </c>
      <c r="X467" t="s">
        <v>1807</v>
      </c>
      <c r="Y467" t="s">
        <v>4072</v>
      </c>
      <c r="Z467" t="s">
        <v>4073</v>
      </c>
      <c r="AA467" t="s">
        <v>4074</v>
      </c>
      <c r="AB467">
        <v>1</v>
      </c>
    </row>
    <row r="468" spans="1:28" x14ac:dyDescent="0.25">
      <c r="A468" t="s">
        <v>9284</v>
      </c>
      <c r="B468" t="s">
        <v>9285</v>
      </c>
      <c r="C468" t="s">
        <v>156</v>
      </c>
      <c r="D468">
        <v>1</v>
      </c>
      <c r="E468">
        <v>323</v>
      </c>
      <c r="F468" t="s">
        <v>2061</v>
      </c>
      <c r="G468" t="s">
        <v>1844</v>
      </c>
      <c r="H468" t="s">
        <v>2091</v>
      </c>
      <c r="I468" t="s">
        <v>2096</v>
      </c>
      <c r="J468" t="s">
        <v>1788</v>
      </c>
      <c r="K468" t="s">
        <v>2408</v>
      </c>
      <c r="L468" t="s">
        <v>1826</v>
      </c>
      <c r="M468" t="s">
        <v>2861</v>
      </c>
      <c r="N468" t="s">
        <v>2862</v>
      </c>
      <c r="O468" t="s">
        <v>2863</v>
      </c>
      <c r="P468" t="s">
        <v>2022</v>
      </c>
      <c r="Q468" t="s">
        <v>1801</v>
      </c>
      <c r="R468" t="s">
        <v>1955</v>
      </c>
      <c r="S468" t="s">
        <v>1802</v>
      </c>
      <c r="T468" t="s">
        <v>2046</v>
      </c>
      <c r="U468" t="s">
        <v>2931</v>
      </c>
      <c r="V468" t="s">
        <v>2967</v>
      </c>
      <c r="W468" t="s">
        <v>2874</v>
      </c>
      <c r="X468" t="s">
        <v>1807</v>
      </c>
      <c r="Y468" t="s">
        <v>5244</v>
      </c>
      <c r="Z468" t="s">
        <v>5245</v>
      </c>
      <c r="AA468" t="s">
        <v>5246</v>
      </c>
      <c r="AB468">
        <v>1</v>
      </c>
    </row>
    <row r="469" spans="1:28" x14ac:dyDescent="0.25">
      <c r="A469" t="s">
        <v>9284</v>
      </c>
      <c r="B469" t="s">
        <v>9285</v>
      </c>
      <c r="C469" t="s">
        <v>156</v>
      </c>
      <c r="D469">
        <v>1</v>
      </c>
      <c r="E469">
        <v>323</v>
      </c>
      <c r="F469" t="s">
        <v>2035</v>
      </c>
      <c r="G469" t="s">
        <v>1844</v>
      </c>
      <c r="H469" t="s">
        <v>2091</v>
      </c>
      <c r="I469" t="s">
        <v>2096</v>
      </c>
      <c r="J469" t="s">
        <v>1797</v>
      </c>
      <c r="K469" t="s">
        <v>2408</v>
      </c>
      <c r="L469" t="s">
        <v>1826</v>
      </c>
      <c r="M469" t="s">
        <v>2861</v>
      </c>
      <c r="N469" t="s">
        <v>2862</v>
      </c>
      <c r="O469" t="s">
        <v>2863</v>
      </c>
      <c r="P469" t="s">
        <v>2022</v>
      </c>
      <c r="Q469" t="s">
        <v>1801</v>
      </c>
      <c r="R469" t="s">
        <v>1955</v>
      </c>
      <c r="S469" t="s">
        <v>1802</v>
      </c>
      <c r="T469" t="s">
        <v>2046</v>
      </c>
      <c r="U469" t="s">
        <v>2931</v>
      </c>
      <c r="V469" t="s">
        <v>2967</v>
      </c>
      <c r="W469" t="s">
        <v>2947</v>
      </c>
      <c r="X469" t="s">
        <v>1807</v>
      </c>
      <c r="Y469" t="s">
        <v>3064</v>
      </c>
      <c r="Z469" t="s">
        <v>3065</v>
      </c>
      <c r="AA469" t="s">
        <v>3066</v>
      </c>
      <c r="AB469">
        <v>1</v>
      </c>
    </row>
    <row r="470" spans="1:28" x14ac:dyDescent="0.25">
      <c r="A470" t="s">
        <v>9284</v>
      </c>
      <c r="B470" t="s">
        <v>9285</v>
      </c>
      <c r="C470" t="s">
        <v>156</v>
      </c>
      <c r="D470">
        <v>1</v>
      </c>
      <c r="E470">
        <v>323</v>
      </c>
      <c r="F470" t="s">
        <v>2081</v>
      </c>
      <c r="G470" t="s">
        <v>1844</v>
      </c>
      <c r="H470" t="s">
        <v>2091</v>
      </c>
      <c r="I470" t="s">
        <v>2096</v>
      </c>
      <c r="J470" t="s">
        <v>1797</v>
      </c>
      <c r="K470" t="s">
        <v>2408</v>
      </c>
      <c r="L470" t="s">
        <v>1826</v>
      </c>
      <c r="M470" t="s">
        <v>2861</v>
      </c>
      <c r="N470" t="s">
        <v>2862</v>
      </c>
      <c r="O470" t="s">
        <v>2863</v>
      </c>
      <c r="P470" t="s">
        <v>2022</v>
      </c>
      <c r="Q470" t="s">
        <v>1801</v>
      </c>
      <c r="R470" t="s">
        <v>1955</v>
      </c>
      <c r="S470" t="s">
        <v>1802</v>
      </c>
      <c r="T470" t="s">
        <v>2046</v>
      </c>
      <c r="U470" t="s">
        <v>2931</v>
      </c>
      <c r="V470" t="s">
        <v>2967</v>
      </c>
      <c r="W470" t="s">
        <v>2947</v>
      </c>
      <c r="X470" t="s">
        <v>1807</v>
      </c>
      <c r="Y470" t="s">
        <v>3067</v>
      </c>
      <c r="Z470" t="s">
        <v>3068</v>
      </c>
      <c r="AA470" t="s">
        <v>3069</v>
      </c>
      <c r="AB470">
        <v>1</v>
      </c>
    </row>
    <row r="471" spans="1:28" x14ac:dyDescent="0.25">
      <c r="A471" t="s">
        <v>9284</v>
      </c>
      <c r="B471" t="s">
        <v>9285</v>
      </c>
      <c r="C471" t="s">
        <v>156</v>
      </c>
      <c r="D471">
        <v>1</v>
      </c>
      <c r="E471">
        <v>323</v>
      </c>
      <c r="F471" t="s">
        <v>2034</v>
      </c>
      <c r="G471" t="s">
        <v>1844</v>
      </c>
      <c r="H471" t="s">
        <v>2091</v>
      </c>
      <c r="I471" t="s">
        <v>2096</v>
      </c>
      <c r="J471" t="s">
        <v>1788</v>
      </c>
      <c r="K471" t="s">
        <v>2408</v>
      </c>
      <c r="L471" t="s">
        <v>1826</v>
      </c>
      <c r="M471" t="s">
        <v>2861</v>
      </c>
      <c r="N471" t="s">
        <v>2862</v>
      </c>
      <c r="O471" t="s">
        <v>2863</v>
      </c>
      <c r="P471" t="s">
        <v>2022</v>
      </c>
      <c r="Q471" t="s">
        <v>1801</v>
      </c>
      <c r="R471" t="s">
        <v>1955</v>
      </c>
      <c r="S471" t="s">
        <v>1802</v>
      </c>
      <c r="T471" t="s">
        <v>2046</v>
      </c>
      <c r="U471" t="s">
        <v>2931</v>
      </c>
      <c r="V471" t="s">
        <v>2967</v>
      </c>
      <c r="W471" t="s">
        <v>2947</v>
      </c>
      <c r="X471" t="s">
        <v>1807</v>
      </c>
      <c r="Y471" t="s">
        <v>5247</v>
      </c>
      <c r="Z471" t="s">
        <v>5248</v>
      </c>
      <c r="AA471" t="s">
        <v>5249</v>
      </c>
      <c r="AB471">
        <v>1</v>
      </c>
    </row>
    <row r="472" spans="1:28" x14ac:dyDescent="0.25">
      <c r="A472" t="s">
        <v>9284</v>
      </c>
      <c r="B472" t="s">
        <v>9285</v>
      </c>
      <c r="C472" t="s">
        <v>156</v>
      </c>
      <c r="D472">
        <v>1</v>
      </c>
      <c r="E472">
        <v>323</v>
      </c>
      <c r="F472" t="s">
        <v>2076</v>
      </c>
      <c r="G472" t="s">
        <v>1844</v>
      </c>
      <c r="H472" t="s">
        <v>2091</v>
      </c>
      <c r="I472" t="s">
        <v>2096</v>
      </c>
      <c r="J472" t="s">
        <v>1788</v>
      </c>
      <c r="K472" t="s">
        <v>2408</v>
      </c>
      <c r="L472" t="s">
        <v>1826</v>
      </c>
      <c r="M472" t="s">
        <v>2861</v>
      </c>
      <c r="N472" t="s">
        <v>2862</v>
      </c>
      <c r="O472" t="s">
        <v>2863</v>
      </c>
      <c r="P472" t="s">
        <v>2022</v>
      </c>
      <c r="Q472" t="s">
        <v>1801</v>
      </c>
      <c r="R472" t="s">
        <v>1955</v>
      </c>
      <c r="S472" t="s">
        <v>1802</v>
      </c>
      <c r="T472" t="s">
        <v>2046</v>
      </c>
      <c r="U472" t="s">
        <v>2931</v>
      </c>
      <c r="V472" t="s">
        <v>2967</v>
      </c>
      <c r="W472" t="s">
        <v>2947</v>
      </c>
      <c r="X472" t="s">
        <v>1807</v>
      </c>
      <c r="Y472" t="s">
        <v>5250</v>
      </c>
      <c r="Z472" t="s">
        <v>5251</v>
      </c>
      <c r="AA472" t="s">
        <v>5252</v>
      </c>
      <c r="AB472">
        <v>1</v>
      </c>
    </row>
    <row r="473" spans="1:28" x14ac:dyDescent="0.25">
      <c r="A473" t="s">
        <v>9284</v>
      </c>
      <c r="B473" t="s">
        <v>9285</v>
      </c>
      <c r="C473" t="s">
        <v>156</v>
      </c>
      <c r="D473">
        <v>1</v>
      </c>
      <c r="E473">
        <v>324</v>
      </c>
      <c r="F473" t="s">
        <v>2019</v>
      </c>
      <c r="G473" t="s">
        <v>1844</v>
      </c>
      <c r="H473" t="s">
        <v>2091</v>
      </c>
      <c r="I473" t="s">
        <v>2096</v>
      </c>
      <c r="J473" t="s">
        <v>1795</v>
      </c>
      <c r="K473" t="s">
        <v>2408</v>
      </c>
      <c r="L473" t="s">
        <v>1826</v>
      </c>
      <c r="M473" t="s">
        <v>2861</v>
      </c>
      <c r="N473" t="s">
        <v>2862</v>
      </c>
      <c r="O473" t="s">
        <v>2863</v>
      </c>
      <c r="P473" t="s">
        <v>2022</v>
      </c>
      <c r="Q473" t="s">
        <v>1801</v>
      </c>
      <c r="R473" t="s">
        <v>1955</v>
      </c>
      <c r="S473" t="s">
        <v>1802</v>
      </c>
      <c r="T473" t="s">
        <v>2046</v>
      </c>
      <c r="U473" t="s">
        <v>2931</v>
      </c>
      <c r="V473" t="s">
        <v>2967</v>
      </c>
      <c r="W473" t="s">
        <v>2947</v>
      </c>
      <c r="X473" t="s">
        <v>1807</v>
      </c>
      <c r="Y473" t="s">
        <v>6319</v>
      </c>
      <c r="Z473" t="s">
        <v>6320</v>
      </c>
      <c r="AA473" t="s">
        <v>6321</v>
      </c>
      <c r="AB473">
        <v>1</v>
      </c>
    </row>
    <row r="474" spans="1:28" x14ac:dyDescent="0.25">
      <c r="A474" t="s">
        <v>9284</v>
      </c>
      <c r="B474" t="s">
        <v>9285</v>
      </c>
      <c r="C474" t="s">
        <v>156</v>
      </c>
      <c r="D474">
        <v>1</v>
      </c>
      <c r="E474">
        <v>324</v>
      </c>
      <c r="F474" t="s">
        <v>2021</v>
      </c>
      <c r="G474" t="s">
        <v>1844</v>
      </c>
      <c r="H474" t="s">
        <v>2091</v>
      </c>
      <c r="I474" t="s">
        <v>2096</v>
      </c>
      <c r="J474" t="s">
        <v>1788</v>
      </c>
      <c r="K474" t="s">
        <v>2408</v>
      </c>
      <c r="L474" t="s">
        <v>1826</v>
      </c>
      <c r="M474" t="s">
        <v>2861</v>
      </c>
      <c r="N474" t="s">
        <v>2862</v>
      </c>
      <c r="O474" t="s">
        <v>2863</v>
      </c>
      <c r="P474" t="s">
        <v>2022</v>
      </c>
      <c r="Q474" t="s">
        <v>1801</v>
      </c>
      <c r="R474" t="s">
        <v>1955</v>
      </c>
      <c r="S474" t="s">
        <v>1802</v>
      </c>
      <c r="T474" t="s">
        <v>2046</v>
      </c>
      <c r="U474" t="s">
        <v>2931</v>
      </c>
      <c r="V474" t="s">
        <v>2932</v>
      </c>
      <c r="W474" t="s">
        <v>2947</v>
      </c>
      <c r="X474" t="s">
        <v>1807</v>
      </c>
      <c r="Y474" t="s">
        <v>6322</v>
      </c>
      <c r="Z474" t="s">
        <v>6323</v>
      </c>
      <c r="AA474" t="s">
        <v>6324</v>
      </c>
      <c r="AB474">
        <v>1</v>
      </c>
    </row>
    <row r="475" spans="1:28" x14ac:dyDescent="0.25">
      <c r="A475" t="s">
        <v>9284</v>
      </c>
      <c r="B475" t="s">
        <v>9285</v>
      </c>
      <c r="C475" t="s">
        <v>156</v>
      </c>
      <c r="D475">
        <v>1</v>
      </c>
      <c r="E475">
        <v>324</v>
      </c>
      <c r="F475" t="s">
        <v>2026</v>
      </c>
      <c r="G475" t="s">
        <v>1844</v>
      </c>
      <c r="H475" t="s">
        <v>2091</v>
      </c>
      <c r="I475" t="s">
        <v>2096</v>
      </c>
      <c r="J475" t="s">
        <v>1788</v>
      </c>
      <c r="K475" t="s">
        <v>4050</v>
      </c>
      <c r="L475" t="s">
        <v>1826</v>
      </c>
      <c r="M475" t="s">
        <v>2861</v>
      </c>
      <c r="N475" t="s">
        <v>2862</v>
      </c>
      <c r="O475" t="s">
        <v>2863</v>
      </c>
      <c r="P475" t="s">
        <v>2022</v>
      </c>
      <c r="Q475" t="s">
        <v>1801</v>
      </c>
      <c r="R475" t="s">
        <v>1955</v>
      </c>
      <c r="S475" t="s">
        <v>1802</v>
      </c>
      <c r="T475" t="s">
        <v>2046</v>
      </c>
      <c r="U475" t="s">
        <v>2931</v>
      </c>
      <c r="V475" t="s">
        <v>2933</v>
      </c>
      <c r="W475" t="s">
        <v>2947</v>
      </c>
      <c r="X475" t="s">
        <v>1807</v>
      </c>
      <c r="Y475" t="s">
        <v>5253</v>
      </c>
      <c r="Z475" t="s">
        <v>5254</v>
      </c>
      <c r="AA475" t="s">
        <v>5255</v>
      </c>
      <c r="AB475">
        <v>1</v>
      </c>
    </row>
    <row r="476" spans="1:28" x14ac:dyDescent="0.25">
      <c r="A476" t="s">
        <v>9284</v>
      </c>
      <c r="B476" t="s">
        <v>9285</v>
      </c>
      <c r="C476" t="s">
        <v>156</v>
      </c>
      <c r="D476">
        <v>1</v>
      </c>
      <c r="E476">
        <v>324</v>
      </c>
      <c r="F476" t="s">
        <v>2057</v>
      </c>
      <c r="G476" t="s">
        <v>1844</v>
      </c>
      <c r="H476" t="s">
        <v>2091</v>
      </c>
      <c r="I476" t="s">
        <v>2096</v>
      </c>
      <c r="J476" t="s">
        <v>1795</v>
      </c>
      <c r="K476" t="s">
        <v>2408</v>
      </c>
      <c r="L476" t="s">
        <v>1826</v>
      </c>
      <c r="M476" t="s">
        <v>2861</v>
      </c>
      <c r="N476" t="s">
        <v>2862</v>
      </c>
      <c r="O476" t="s">
        <v>2863</v>
      </c>
      <c r="P476" t="s">
        <v>2022</v>
      </c>
      <c r="Q476" t="s">
        <v>1801</v>
      </c>
      <c r="R476" t="s">
        <v>1955</v>
      </c>
      <c r="S476" t="s">
        <v>1802</v>
      </c>
      <c r="T476" t="s">
        <v>2046</v>
      </c>
      <c r="U476" t="s">
        <v>2931</v>
      </c>
      <c r="V476" t="s">
        <v>2967</v>
      </c>
      <c r="W476" t="s">
        <v>2874</v>
      </c>
      <c r="X476" t="s">
        <v>1807</v>
      </c>
      <c r="Y476" t="s">
        <v>6325</v>
      </c>
      <c r="Z476" t="s">
        <v>6326</v>
      </c>
      <c r="AA476" t="s">
        <v>6327</v>
      </c>
      <c r="AB476">
        <v>1</v>
      </c>
    </row>
    <row r="477" spans="1:28" x14ac:dyDescent="0.25">
      <c r="A477" t="s">
        <v>9284</v>
      </c>
      <c r="B477" t="s">
        <v>9285</v>
      </c>
      <c r="C477" t="s">
        <v>156</v>
      </c>
      <c r="D477">
        <v>1</v>
      </c>
      <c r="E477">
        <v>324</v>
      </c>
      <c r="F477" t="s">
        <v>2049</v>
      </c>
      <c r="G477" t="s">
        <v>1844</v>
      </c>
      <c r="H477" t="s">
        <v>2091</v>
      </c>
      <c r="I477" t="s">
        <v>2096</v>
      </c>
      <c r="J477" t="s">
        <v>1797</v>
      </c>
      <c r="K477" t="s">
        <v>2408</v>
      </c>
      <c r="L477" t="s">
        <v>1826</v>
      </c>
      <c r="M477" t="s">
        <v>2861</v>
      </c>
      <c r="N477" t="s">
        <v>2862</v>
      </c>
      <c r="O477" t="s">
        <v>2863</v>
      </c>
      <c r="P477" t="s">
        <v>2022</v>
      </c>
      <c r="Q477" t="s">
        <v>1801</v>
      </c>
      <c r="R477" t="s">
        <v>1955</v>
      </c>
      <c r="S477" t="s">
        <v>1802</v>
      </c>
      <c r="T477" t="s">
        <v>2046</v>
      </c>
      <c r="U477" t="s">
        <v>2931</v>
      </c>
      <c r="V477" t="s">
        <v>2967</v>
      </c>
      <c r="W477" t="s">
        <v>2947</v>
      </c>
      <c r="X477" t="s">
        <v>1807</v>
      </c>
      <c r="Y477" t="s">
        <v>4075</v>
      </c>
      <c r="Z477" t="s">
        <v>4076</v>
      </c>
      <c r="AA477" t="s">
        <v>4077</v>
      </c>
      <c r="AB477">
        <v>1</v>
      </c>
    </row>
    <row r="478" spans="1:28" x14ac:dyDescent="0.25">
      <c r="A478" t="s">
        <v>9284</v>
      </c>
      <c r="B478" t="s">
        <v>9285</v>
      </c>
      <c r="C478" t="s">
        <v>156</v>
      </c>
      <c r="D478">
        <v>1</v>
      </c>
      <c r="E478">
        <v>324</v>
      </c>
      <c r="F478" t="s">
        <v>2048</v>
      </c>
      <c r="G478" t="s">
        <v>1844</v>
      </c>
      <c r="H478" t="s">
        <v>2091</v>
      </c>
      <c r="I478" t="s">
        <v>2096</v>
      </c>
      <c r="J478" t="s">
        <v>1797</v>
      </c>
      <c r="K478" t="s">
        <v>2408</v>
      </c>
      <c r="L478" t="s">
        <v>1826</v>
      </c>
      <c r="M478" t="s">
        <v>2861</v>
      </c>
      <c r="N478" t="s">
        <v>2862</v>
      </c>
      <c r="O478" t="s">
        <v>2863</v>
      </c>
      <c r="P478" t="s">
        <v>2022</v>
      </c>
      <c r="Q478" t="s">
        <v>1801</v>
      </c>
      <c r="R478" t="s">
        <v>1955</v>
      </c>
      <c r="S478" t="s">
        <v>1802</v>
      </c>
      <c r="T478" t="s">
        <v>2046</v>
      </c>
      <c r="U478" t="s">
        <v>2931</v>
      </c>
      <c r="V478" t="s">
        <v>2967</v>
      </c>
      <c r="W478" t="s">
        <v>2947</v>
      </c>
      <c r="X478" t="s">
        <v>1807</v>
      </c>
      <c r="Y478" t="s">
        <v>4078</v>
      </c>
      <c r="Z478" t="s">
        <v>4079</v>
      </c>
      <c r="AA478" t="s">
        <v>4080</v>
      </c>
      <c r="AB478">
        <v>1</v>
      </c>
    </row>
    <row r="479" spans="1:28" x14ac:dyDescent="0.25">
      <c r="A479" t="s">
        <v>9284</v>
      </c>
      <c r="B479" t="s">
        <v>9285</v>
      </c>
      <c r="C479" t="s">
        <v>156</v>
      </c>
      <c r="D479">
        <v>1</v>
      </c>
      <c r="E479">
        <v>324</v>
      </c>
      <c r="F479" t="s">
        <v>2062</v>
      </c>
      <c r="G479" t="s">
        <v>1844</v>
      </c>
      <c r="H479" t="s">
        <v>2091</v>
      </c>
      <c r="I479" t="s">
        <v>2096</v>
      </c>
      <c r="J479" t="s">
        <v>1795</v>
      </c>
      <c r="K479" t="s">
        <v>2408</v>
      </c>
      <c r="L479" t="s">
        <v>1826</v>
      </c>
      <c r="M479" t="s">
        <v>2861</v>
      </c>
      <c r="N479" t="s">
        <v>2862</v>
      </c>
      <c r="O479" t="s">
        <v>2863</v>
      </c>
      <c r="P479" t="s">
        <v>2022</v>
      </c>
      <c r="Q479" t="s">
        <v>1801</v>
      </c>
      <c r="R479" t="s">
        <v>1955</v>
      </c>
      <c r="S479" t="s">
        <v>1802</v>
      </c>
      <c r="T479" t="s">
        <v>2046</v>
      </c>
      <c r="U479" t="s">
        <v>2931</v>
      </c>
      <c r="V479" t="s">
        <v>2967</v>
      </c>
      <c r="W479" t="s">
        <v>2874</v>
      </c>
      <c r="X479" t="s">
        <v>1807</v>
      </c>
      <c r="Y479" t="s">
        <v>6328</v>
      </c>
      <c r="Z479" t="s">
        <v>6329</v>
      </c>
      <c r="AA479" t="s">
        <v>6330</v>
      </c>
      <c r="AB479">
        <v>1</v>
      </c>
    </row>
    <row r="480" spans="1:28" x14ac:dyDescent="0.25">
      <c r="A480" t="s">
        <v>9284</v>
      </c>
      <c r="B480" t="s">
        <v>9285</v>
      </c>
      <c r="C480" t="s">
        <v>156</v>
      </c>
      <c r="D480">
        <v>1</v>
      </c>
      <c r="E480">
        <v>324</v>
      </c>
      <c r="F480" t="s">
        <v>2079</v>
      </c>
      <c r="G480" t="s">
        <v>1844</v>
      </c>
      <c r="H480" t="s">
        <v>2091</v>
      </c>
      <c r="I480" t="s">
        <v>2096</v>
      </c>
      <c r="J480" t="s">
        <v>1797</v>
      </c>
      <c r="K480" t="s">
        <v>2408</v>
      </c>
      <c r="L480" t="s">
        <v>1826</v>
      </c>
      <c r="M480" t="s">
        <v>2861</v>
      </c>
      <c r="N480" t="s">
        <v>2862</v>
      </c>
      <c r="O480" t="s">
        <v>2863</v>
      </c>
      <c r="P480" t="s">
        <v>2022</v>
      </c>
      <c r="Q480" t="s">
        <v>1801</v>
      </c>
      <c r="R480" t="s">
        <v>1955</v>
      </c>
      <c r="S480" t="s">
        <v>1802</v>
      </c>
      <c r="T480" t="s">
        <v>2046</v>
      </c>
      <c r="U480" t="s">
        <v>2931</v>
      </c>
      <c r="V480" t="s">
        <v>2967</v>
      </c>
      <c r="W480" t="s">
        <v>2947</v>
      </c>
      <c r="X480" t="s">
        <v>1807</v>
      </c>
      <c r="Y480" t="s">
        <v>5256</v>
      </c>
      <c r="Z480" t="s">
        <v>5257</v>
      </c>
      <c r="AA480" t="s">
        <v>5258</v>
      </c>
      <c r="AB480">
        <v>1</v>
      </c>
    </row>
    <row r="481" spans="1:28" x14ac:dyDescent="0.25">
      <c r="A481" t="s">
        <v>9284</v>
      </c>
      <c r="B481" t="s">
        <v>9285</v>
      </c>
      <c r="C481" t="s">
        <v>156</v>
      </c>
      <c r="D481">
        <v>1</v>
      </c>
      <c r="E481">
        <v>324</v>
      </c>
      <c r="F481" t="s">
        <v>2051</v>
      </c>
      <c r="G481" t="s">
        <v>1844</v>
      </c>
      <c r="H481" t="s">
        <v>2091</v>
      </c>
      <c r="I481" t="s">
        <v>2096</v>
      </c>
      <c r="J481" t="s">
        <v>1788</v>
      </c>
      <c r="K481" t="s">
        <v>2408</v>
      </c>
      <c r="L481" t="s">
        <v>1826</v>
      </c>
      <c r="M481" t="s">
        <v>2861</v>
      </c>
      <c r="N481" t="s">
        <v>2862</v>
      </c>
      <c r="O481" t="s">
        <v>2863</v>
      </c>
      <c r="P481" t="s">
        <v>2022</v>
      </c>
      <c r="Q481" t="s">
        <v>1801</v>
      </c>
      <c r="R481" t="s">
        <v>1955</v>
      </c>
      <c r="S481" t="s">
        <v>1802</v>
      </c>
      <c r="T481" t="s">
        <v>2046</v>
      </c>
      <c r="U481" t="s">
        <v>2931</v>
      </c>
      <c r="V481" t="s">
        <v>2967</v>
      </c>
      <c r="W481" t="s">
        <v>2947</v>
      </c>
      <c r="X481" t="s">
        <v>1807</v>
      </c>
      <c r="Y481" t="s">
        <v>6331</v>
      </c>
      <c r="Z481" t="s">
        <v>6332</v>
      </c>
      <c r="AA481" t="s">
        <v>6333</v>
      </c>
      <c r="AB481">
        <v>1</v>
      </c>
    </row>
    <row r="482" spans="1:28" x14ac:dyDescent="0.25">
      <c r="A482" t="s">
        <v>9284</v>
      </c>
      <c r="B482" t="s">
        <v>9285</v>
      </c>
      <c r="C482" t="s">
        <v>156</v>
      </c>
      <c r="D482">
        <v>1</v>
      </c>
      <c r="E482">
        <v>324</v>
      </c>
      <c r="F482" t="s">
        <v>2046</v>
      </c>
      <c r="G482" t="s">
        <v>1844</v>
      </c>
      <c r="H482" t="s">
        <v>2091</v>
      </c>
      <c r="I482" t="s">
        <v>2096</v>
      </c>
      <c r="J482" t="s">
        <v>1795</v>
      </c>
      <c r="K482" t="s">
        <v>2408</v>
      </c>
      <c r="L482" t="s">
        <v>1826</v>
      </c>
      <c r="M482" t="s">
        <v>2861</v>
      </c>
      <c r="N482" t="s">
        <v>2862</v>
      </c>
      <c r="O482" t="s">
        <v>2863</v>
      </c>
      <c r="P482" t="s">
        <v>2022</v>
      </c>
      <c r="Q482" t="s">
        <v>1801</v>
      </c>
      <c r="R482" t="s">
        <v>1955</v>
      </c>
      <c r="S482" t="s">
        <v>1802</v>
      </c>
      <c r="T482" t="s">
        <v>2046</v>
      </c>
      <c r="U482" t="s">
        <v>2931</v>
      </c>
      <c r="V482" t="s">
        <v>2967</v>
      </c>
      <c r="W482" t="s">
        <v>2874</v>
      </c>
      <c r="X482" t="s">
        <v>1807</v>
      </c>
      <c r="Y482" t="s">
        <v>6334</v>
      </c>
      <c r="Z482" t="s">
        <v>6335</v>
      </c>
      <c r="AA482" t="s">
        <v>6336</v>
      </c>
      <c r="AB482">
        <v>1</v>
      </c>
    </row>
    <row r="483" spans="1:28" x14ac:dyDescent="0.25">
      <c r="A483" t="s">
        <v>9284</v>
      </c>
      <c r="B483" t="s">
        <v>9285</v>
      </c>
      <c r="C483" t="s">
        <v>156</v>
      </c>
      <c r="D483">
        <v>1</v>
      </c>
      <c r="E483">
        <v>324</v>
      </c>
      <c r="F483" t="s">
        <v>2040</v>
      </c>
      <c r="G483" t="s">
        <v>1844</v>
      </c>
      <c r="H483" t="s">
        <v>2091</v>
      </c>
      <c r="I483" t="s">
        <v>2096</v>
      </c>
      <c r="J483" t="s">
        <v>1788</v>
      </c>
      <c r="K483" t="s">
        <v>2408</v>
      </c>
      <c r="L483" t="s">
        <v>1826</v>
      </c>
      <c r="M483" t="s">
        <v>2861</v>
      </c>
      <c r="N483" t="s">
        <v>2862</v>
      </c>
      <c r="O483" t="s">
        <v>2863</v>
      </c>
      <c r="P483" t="s">
        <v>2022</v>
      </c>
      <c r="Q483" t="s">
        <v>1801</v>
      </c>
      <c r="R483" t="s">
        <v>1955</v>
      </c>
      <c r="S483" t="s">
        <v>1802</v>
      </c>
      <c r="T483" t="s">
        <v>2046</v>
      </c>
      <c r="U483" t="s">
        <v>2931</v>
      </c>
      <c r="V483" t="s">
        <v>2967</v>
      </c>
      <c r="W483" t="s">
        <v>2874</v>
      </c>
      <c r="X483" t="s">
        <v>1807</v>
      </c>
      <c r="Y483" t="s">
        <v>6337</v>
      </c>
      <c r="Z483" t="s">
        <v>6338</v>
      </c>
      <c r="AA483" t="s">
        <v>6339</v>
      </c>
      <c r="AB483">
        <v>1</v>
      </c>
    </row>
    <row r="484" spans="1:28" x14ac:dyDescent="0.25">
      <c r="A484" t="s">
        <v>9284</v>
      </c>
      <c r="B484" t="s">
        <v>9285</v>
      </c>
      <c r="C484" t="s">
        <v>156</v>
      </c>
      <c r="D484">
        <v>1</v>
      </c>
      <c r="E484">
        <v>324</v>
      </c>
      <c r="F484" t="s">
        <v>2035</v>
      </c>
      <c r="G484" t="s">
        <v>1844</v>
      </c>
      <c r="H484" t="s">
        <v>2091</v>
      </c>
      <c r="I484" t="s">
        <v>2096</v>
      </c>
      <c r="J484" t="s">
        <v>1797</v>
      </c>
      <c r="K484" t="s">
        <v>2408</v>
      </c>
      <c r="L484" t="s">
        <v>1826</v>
      </c>
      <c r="M484" t="s">
        <v>2861</v>
      </c>
      <c r="N484" t="s">
        <v>2862</v>
      </c>
      <c r="O484" t="s">
        <v>2863</v>
      </c>
      <c r="P484" t="s">
        <v>2022</v>
      </c>
      <c r="Q484" t="s">
        <v>1801</v>
      </c>
      <c r="R484" t="s">
        <v>1955</v>
      </c>
      <c r="S484" t="s">
        <v>1802</v>
      </c>
      <c r="T484" t="s">
        <v>2046</v>
      </c>
      <c r="U484" t="s">
        <v>2931</v>
      </c>
      <c r="V484" t="s">
        <v>2967</v>
      </c>
      <c r="W484" t="s">
        <v>2947</v>
      </c>
      <c r="X484" t="s">
        <v>1807</v>
      </c>
      <c r="Y484" t="s">
        <v>3070</v>
      </c>
      <c r="Z484" t="s">
        <v>3071</v>
      </c>
      <c r="AA484" t="s">
        <v>3072</v>
      </c>
      <c r="AB484">
        <v>1</v>
      </c>
    </row>
    <row r="485" spans="1:28" x14ac:dyDescent="0.25">
      <c r="A485" t="s">
        <v>9284</v>
      </c>
      <c r="B485" t="s">
        <v>9285</v>
      </c>
      <c r="C485" t="s">
        <v>156</v>
      </c>
      <c r="D485">
        <v>1</v>
      </c>
      <c r="E485">
        <v>324</v>
      </c>
      <c r="F485" t="s">
        <v>2083</v>
      </c>
      <c r="G485" t="s">
        <v>1844</v>
      </c>
      <c r="H485" t="s">
        <v>2091</v>
      </c>
      <c r="I485" t="s">
        <v>2096</v>
      </c>
      <c r="J485" t="s">
        <v>1795</v>
      </c>
      <c r="K485" t="s">
        <v>2408</v>
      </c>
      <c r="L485" t="s">
        <v>1826</v>
      </c>
      <c r="M485" t="s">
        <v>2861</v>
      </c>
      <c r="N485" t="s">
        <v>2862</v>
      </c>
      <c r="O485" t="s">
        <v>2863</v>
      </c>
      <c r="P485" t="s">
        <v>2022</v>
      </c>
      <c r="Q485" t="s">
        <v>1801</v>
      </c>
      <c r="R485" t="s">
        <v>1955</v>
      </c>
      <c r="S485" t="s">
        <v>1802</v>
      </c>
      <c r="T485" t="s">
        <v>2046</v>
      </c>
      <c r="U485" t="s">
        <v>2931</v>
      </c>
      <c r="V485" t="s">
        <v>2967</v>
      </c>
      <c r="W485" t="s">
        <v>2874</v>
      </c>
      <c r="X485" t="s">
        <v>1807</v>
      </c>
      <c r="Y485" t="s">
        <v>6340</v>
      </c>
      <c r="Z485" t="s">
        <v>6341</v>
      </c>
      <c r="AA485" t="s">
        <v>6342</v>
      </c>
      <c r="AB485">
        <v>1</v>
      </c>
    </row>
    <row r="486" spans="1:28" x14ac:dyDescent="0.25">
      <c r="A486" t="s">
        <v>9284</v>
      </c>
      <c r="B486" t="s">
        <v>9285</v>
      </c>
      <c r="C486" t="s">
        <v>156</v>
      </c>
      <c r="D486">
        <v>1</v>
      </c>
      <c r="E486">
        <v>326</v>
      </c>
      <c r="F486" t="s">
        <v>2019</v>
      </c>
      <c r="G486" t="s">
        <v>1844</v>
      </c>
      <c r="H486" t="s">
        <v>2091</v>
      </c>
      <c r="I486" t="s">
        <v>2096</v>
      </c>
      <c r="J486" t="s">
        <v>1795</v>
      </c>
      <c r="K486" t="s">
        <v>4050</v>
      </c>
      <c r="L486" t="s">
        <v>1826</v>
      </c>
      <c r="M486" t="s">
        <v>2861</v>
      </c>
      <c r="N486" t="s">
        <v>2862</v>
      </c>
      <c r="O486" t="s">
        <v>2863</v>
      </c>
      <c r="P486" t="s">
        <v>2022</v>
      </c>
      <c r="Q486" t="s">
        <v>1801</v>
      </c>
      <c r="R486" t="s">
        <v>1955</v>
      </c>
      <c r="S486" t="s">
        <v>1802</v>
      </c>
      <c r="T486" t="s">
        <v>2046</v>
      </c>
      <c r="U486" t="s">
        <v>2931</v>
      </c>
      <c r="V486" t="s">
        <v>2968</v>
      </c>
      <c r="W486" t="s">
        <v>2947</v>
      </c>
      <c r="X486" t="s">
        <v>1807</v>
      </c>
      <c r="Y486" t="s">
        <v>6343</v>
      </c>
      <c r="Z486" t="s">
        <v>6344</v>
      </c>
      <c r="AA486" t="s">
        <v>6345</v>
      </c>
      <c r="AB486">
        <v>1</v>
      </c>
    </row>
    <row r="487" spans="1:28" x14ac:dyDescent="0.25">
      <c r="A487" t="s">
        <v>9284</v>
      </c>
      <c r="B487" t="s">
        <v>9285</v>
      </c>
      <c r="C487" t="s">
        <v>156</v>
      </c>
      <c r="D487">
        <v>1</v>
      </c>
      <c r="E487">
        <v>326</v>
      </c>
      <c r="F487" t="s">
        <v>2025</v>
      </c>
      <c r="G487" t="s">
        <v>1844</v>
      </c>
      <c r="H487" t="s">
        <v>2091</v>
      </c>
      <c r="I487" t="s">
        <v>2096</v>
      </c>
      <c r="J487" t="s">
        <v>1788</v>
      </c>
      <c r="K487" t="s">
        <v>4050</v>
      </c>
      <c r="L487" t="s">
        <v>1826</v>
      </c>
      <c r="M487" t="s">
        <v>2861</v>
      </c>
      <c r="N487" t="s">
        <v>2862</v>
      </c>
      <c r="O487" t="s">
        <v>2863</v>
      </c>
      <c r="P487" t="s">
        <v>2022</v>
      </c>
      <c r="Q487" t="s">
        <v>1801</v>
      </c>
      <c r="R487" t="s">
        <v>1955</v>
      </c>
      <c r="S487" t="s">
        <v>1802</v>
      </c>
      <c r="T487" t="s">
        <v>2046</v>
      </c>
      <c r="U487" t="s">
        <v>2931</v>
      </c>
      <c r="V487" t="s">
        <v>2968</v>
      </c>
      <c r="W487" t="s">
        <v>2874</v>
      </c>
      <c r="X487" t="s">
        <v>1807</v>
      </c>
      <c r="Y487" t="s">
        <v>6346</v>
      </c>
      <c r="Z487" t="s">
        <v>6347</v>
      </c>
      <c r="AA487" t="s">
        <v>6348</v>
      </c>
      <c r="AB487">
        <v>1</v>
      </c>
    </row>
    <row r="488" spans="1:28" x14ac:dyDescent="0.25">
      <c r="A488" t="s">
        <v>9284</v>
      </c>
      <c r="B488" t="s">
        <v>9285</v>
      </c>
      <c r="C488" t="s">
        <v>156</v>
      </c>
      <c r="D488">
        <v>1</v>
      </c>
      <c r="E488">
        <v>326</v>
      </c>
      <c r="F488" t="s">
        <v>2054</v>
      </c>
      <c r="G488" t="s">
        <v>1844</v>
      </c>
      <c r="H488" t="s">
        <v>2091</v>
      </c>
      <c r="I488" t="s">
        <v>2096</v>
      </c>
      <c r="J488" t="s">
        <v>1797</v>
      </c>
      <c r="K488" t="s">
        <v>4050</v>
      </c>
      <c r="L488" t="s">
        <v>1826</v>
      </c>
      <c r="M488" t="s">
        <v>2861</v>
      </c>
      <c r="N488" t="s">
        <v>2862</v>
      </c>
      <c r="O488" t="s">
        <v>2863</v>
      </c>
      <c r="P488" t="s">
        <v>2022</v>
      </c>
      <c r="Q488" t="s">
        <v>1801</v>
      </c>
      <c r="R488" t="s">
        <v>1955</v>
      </c>
      <c r="S488" t="s">
        <v>1802</v>
      </c>
      <c r="T488" t="s">
        <v>2046</v>
      </c>
      <c r="U488" t="s">
        <v>2931</v>
      </c>
      <c r="V488" t="s">
        <v>2968</v>
      </c>
      <c r="W488" t="s">
        <v>2947</v>
      </c>
      <c r="X488" t="s">
        <v>1807</v>
      </c>
      <c r="Y488" t="s">
        <v>4081</v>
      </c>
      <c r="Z488" t="s">
        <v>4082</v>
      </c>
      <c r="AA488" t="s">
        <v>4083</v>
      </c>
      <c r="AB488">
        <v>1</v>
      </c>
    </row>
    <row r="489" spans="1:28" x14ac:dyDescent="0.25">
      <c r="A489" t="s">
        <v>9284</v>
      </c>
      <c r="B489" t="s">
        <v>9285</v>
      </c>
      <c r="C489" t="s">
        <v>156</v>
      </c>
      <c r="D489">
        <v>1</v>
      </c>
      <c r="E489">
        <v>326</v>
      </c>
      <c r="F489" t="s">
        <v>2060</v>
      </c>
      <c r="G489" t="s">
        <v>1844</v>
      </c>
      <c r="H489" t="s">
        <v>2091</v>
      </c>
      <c r="I489" t="s">
        <v>2096</v>
      </c>
      <c r="J489" t="s">
        <v>1795</v>
      </c>
      <c r="K489" t="s">
        <v>4050</v>
      </c>
      <c r="L489" t="s">
        <v>1826</v>
      </c>
      <c r="M489" t="s">
        <v>2861</v>
      </c>
      <c r="N489" t="s">
        <v>2862</v>
      </c>
      <c r="O489" t="s">
        <v>2863</v>
      </c>
      <c r="P489" t="s">
        <v>2022</v>
      </c>
      <c r="Q489" t="s">
        <v>1801</v>
      </c>
      <c r="R489" t="s">
        <v>1955</v>
      </c>
      <c r="S489" t="s">
        <v>1802</v>
      </c>
      <c r="T489" t="s">
        <v>2046</v>
      </c>
      <c r="U489" t="s">
        <v>2931</v>
      </c>
      <c r="V489" t="s">
        <v>2968</v>
      </c>
      <c r="W489" t="s">
        <v>2874</v>
      </c>
      <c r="X489" t="s">
        <v>1807</v>
      </c>
      <c r="Y489" t="s">
        <v>6349</v>
      </c>
      <c r="Z489" t="s">
        <v>6350</v>
      </c>
      <c r="AA489" t="s">
        <v>6351</v>
      </c>
      <c r="AB489">
        <v>1</v>
      </c>
    </row>
    <row r="490" spans="1:28" x14ac:dyDescent="0.25">
      <c r="A490" t="s">
        <v>9284</v>
      </c>
      <c r="B490" t="s">
        <v>9285</v>
      </c>
      <c r="C490" t="s">
        <v>156</v>
      </c>
      <c r="D490">
        <v>1</v>
      </c>
      <c r="E490">
        <v>326</v>
      </c>
      <c r="F490" t="s">
        <v>2062</v>
      </c>
      <c r="G490" t="s">
        <v>1844</v>
      </c>
      <c r="H490" t="s">
        <v>2091</v>
      </c>
      <c r="I490" t="s">
        <v>2096</v>
      </c>
      <c r="J490" t="s">
        <v>1788</v>
      </c>
      <c r="K490" t="s">
        <v>4050</v>
      </c>
      <c r="L490" t="s">
        <v>1826</v>
      </c>
      <c r="M490" t="s">
        <v>2861</v>
      </c>
      <c r="N490" t="s">
        <v>2862</v>
      </c>
      <c r="O490" t="s">
        <v>2863</v>
      </c>
      <c r="P490" t="s">
        <v>2022</v>
      </c>
      <c r="Q490" t="s">
        <v>1801</v>
      </c>
      <c r="R490" t="s">
        <v>1955</v>
      </c>
      <c r="S490" t="s">
        <v>1802</v>
      </c>
      <c r="T490" t="s">
        <v>2046</v>
      </c>
      <c r="U490" t="s">
        <v>2931</v>
      </c>
      <c r="V490" t="s">
        <v>2968</v>
      </c>
      <c r="W490" t="s">
        <v>2874</v>
      </c>
      <c r="X490" t="s">
        <v>1807</v>
      </c>
      <c r="Y490" t="s">
        <v>6352</v>
      </c>
      <c r="Z490" t="s">
        <v>6353</v>
      </c>
      <c r="AA490" t="s">
        <v>6354</v>
      </c>
      <c r="AB490">
        <v>1</v>
      </c>
    </row>
    <row r="491" spans="1:28" x14ac:dyDescent="0.25">
      <c r="A491" t="s">
        <v>9284</v>
      </c>
      <c r="B491" t="s">
        <v>9285</v>
      </c>
      <c r="C491" t="s">
        <v>156</v>
      </c>
      <c r="D491">
        <v>1</v>
      </c>
      <c r="E491">
        <v>326</v>
      </c>
      <c r="F491" t="s">
        <v>2079</v>
      </c>
      <c r="G491" t="s">
        <v>1844</v>
      </c>
      <c r="H491" t="s">
        <v>2091</v>
      </c>
      <c r="I491" t="s">
        <v>2096</v>
      </c>
      <c r="J491" t="s">
        <v>1788</v>
      </c>
      <c r="K491" t="s">
        <v>4050</v>
      </c>
      <c r="L491" t="s">
        <v>1826</v>
      </c>
      <c r="M491" t="s">
        <v>2861</v>
      </c>
      <c r="N491" t="s">
        <v>2862</v>
      </c>
      <c r="O491" t="s">
        <v>2863</v>
      </c>
      <c r="P491" t="s">
        <v>2022</v>
      </c>
      <c r="Q491" t="s">
        <v>1801</v>
      </c>
      <c r="R491" t="s">
        <v>1955</v>
      </c>
      <c r="S491" t="s">
        <v>1802</v>
      </c>
      <c r="T491" t="s">
        <v>2046</v>
      </c>
      <c r="U491" t="s">
        <v>2931</v>
      </c>
      <c r="V491" t="s">
        <v>2968</v>
      </c>
      <c r="W491" t="s">
        <v>2874</v>
      </c>
      <c r="X491" t="s">
        <v>1807</v>
      </c>
      <c r="Y491" t="s">
        <v>6355</v>
      </c>
      <c r="Z491" t="s">
        <v>6356</v>
      </c>
      <c r="AA491" t="s">
        <v>6357</v>
      </c>
      <c r="AB491">
        <v>1</v>
      </c>
    </row>
    <row r="492" spans="1:28" x14ac:dyDescent="0.25">
      <c r="A492" t="s">
        <v>9284</v>
      </c>
      <c r="B492" t="s">
        <v>9285</v>
      </c>
      <c r="C492" t="s">
        <v>156</v>
      </c>
      <c r="D492">
        <v>1</v>
      </c>
      <c r="E492">
        <v>326</v>
      </c>
      <c r="F492" t="s">
        <v>2074</v>
      </c>
      <c r="G492" t="s">
        <v>1844</v>
      </c>
      <c r="H492" t="s">
        <v>2091</v>
      </c>
      <c r="I492" t="s">
        <v>2096</v>
      </c>
      <c r="J492" t="s">
        <v>1797</v>
      </c>
      <c r="K492" t="s">
        <v>4050</v>
      </c>
      <c r="L492" t="s">
        <v>1826</v>
      </c>
      <c r="M492" t="s">
        <v>2861</v>
      </c>
      <c r="N492" t="s">
        <v>2862</v>
      </c>
      <c r="O492" t="s">
        <v>2863</v>
      </c>
      <c r="P492" t="s">
        <v>2022</v>
      </c>
      <c r="Q492" t="s">
        <v>1801</v>
      </c>
      <c r="R492" t="s">
        <v>1955</v>
      </c>
      <c r="S492" t="s">
        <v>1802</v>
      </c>
      <c r="T492" t="s">
        <v>2046</v>
      </c>
      <c r="U492" t="s">
        <v>2931</v>
      </c>
      <c r="V492" t="s">
        <v>2968</v>
      </c>
      <c r="W492" t="s">
        <v>2947</v>
      </c>
      <c r="X492" t="s">
        <v>1807</v>
      </c>
      <c r="Y492" t="s">
        <v>3074</v>
      </c>
      <c r="Z492" t="s">
        <v>3075</v>
      </c>
      <c r="AA492" t="s">
        <v>3076</v>
      </c>
      <c r="AB492">
        <v>1</v>
      </c>
    </row>
    <row r="493" spans="1:28" x14ac:dyDescent="0.25">
      <c r="A493" t="s">
        <v>9284</v>
      </c>
      <c r="B493" t="s">
        <v>9285</v>
      </c>
      <c r="C493" t="s">
        <v>156</v>
      </c>
      <c r="D493">
        <v>1</v>
      </c>
      <c r="E493">
        <v>326</v>
      </c>
      <c r="F493" t="s">
        <v>2037</v>
      </c>
      <c r="G493" t="s">
        <v>1844</v>
      </c>
      <c r="H493" t="s">
        <v>2091</v>
      </c>
      <c r="I493" t="s">
        <v>2096</v>
      </c>
      <c r="J493" t="s">
        <v>1795</v>
      </c>
      <c r="K493" t="s">
        <v>4050</v>
      </c>
      <c r="L493" t="s">
        <v>1826</v>
      </c>
      <c r="M493" t="s">
        <v>2861</v>
      </c>
      <c r="N493" t="s">
        <v>2862</v>
      </c>
      <c r="O493" t="s">
        <v>2863</v>
      </c>
      <c r="P493" t="s">
        <v>2022</v>
      </c>
      <c r="Q493" t="s">
        <v>1801</v>
      </c>
      <c r="R493" t="s">
        <v>1955</v>
      </c>
      <c r="S493" t="s">
        <v>1802</v>
      </c>
      <c r="T493" t="s">
        <v>2046</v>
      </c>
      <c r="U493" t="s">
        <v>2931</v>
      </c>
      <c r="V493" t="s">
        <v>2943</v>
      </c>
      <c r="W493" t="s">
        <v>2874</v>
      </c>
      <c r="X493" t="s">
        <v>1807</v>
      </c>
      <c r="Y493" t="s">
        <v>6358</v>
      </c>
      <c r="Z493" t="s">
        <v>6359</v>
      </c>
      <c r="AA493" t="s">
        <v>6360</v>
      </c>
      <c r="AB493">
        <v>1</v>
      </c>
    </row>
    <row r="494" spans="1:28" x14ac:dyDescent="0.25">
      <c r="A494" t="s">
        <v>9284</v>
      </c>
      <c r="B494" t="s">
        <v>9285</v>
      </c>
      <c r="C494" t="s">
        <v>156</v>
      </c>
      <c r="D494">
        <v>1</v>
      </c>
      <c r="E494">
        <v>326</v>
      </c>
      <c r="F494" t="s">
        <v>2038</v>
      </c>
      <c r="G494" t="s">
        <v>1844</v>
      </c>
      <c r="H494" t="s">
        <v>2091</v>
      </c>
      <c r="I494" t="s">
        <v>2096</v>
      </c>
      <c r="J494" t="s">
        <v>1788</v>
      </c>
      <c r="K494" t="s">
        <v>4050</v>
      </c>
      <c r="L494" t="s">
        <v>1826</v>
      </c>
      <c r="M494" t="s">
        <v>2861</v>
      </c>
      <c r="N494" t="s">
        <v>2862</v>
      </c>
      <c r="O494" t="s">
        <v>2863</v>
      </c>
      <c r="P494" t="s">
        <v>2022</v>
      </c>
      <c r="Q494" t="s">
        <v>1801</v>
      </c>
      <c r="R494" t="s">
        <v>1955</v>
      </c>
      <c r="S494" t="s">
        <v>1802</v>
      </c>
      <c r="T494" t="s">
        <v>2046</v>
      </c>
      <c r="U494" t="s">
        <v>2931</v>
      </c>
      <c r="V494" t="s">
        <v>2968</v>
      </c>
      <c r="W494" t="s">
        <v>2947</v>
      </c>
      <c r="X494" t="s">
        <v>1807</v>
      </c>
      <c r="Y494" t="s">
        <v>6361</v>
      </c>
      <c r="Z494" t="s">
        <v>6362</v>
      </c>
      <c r="AA494" t="s">
        <v>6363</v>
      </c>
      <c r="AB494">
        <v>1</v>
      </c>
    </row>
    <row r="495" spans="1:28" x14ac:dyDescent="0.25">
      <c r="A495" t="s">
        <v>9284</v>
      </c>
      <c r="B495" t="s">
        <v>9285</v>
      </c>
      <c r="C495" t="s">
        <v>156</v>
      </c>
      <c r="D495">
        <v>1</v>
      </c>
      <c r="E495">
        <v>326</v>
      </c>
      <c r="F495" t="s">
        <v>2082</v>
      </c>
      <c r="G495" t="s">
        <v>1844</v>
      </c>
      <c r="H495" t="s">
        <v>2091</v>
      </c>
      <c r="I495" t="s">
        <v>2096</v>
      </c>
      <c r="J495" t="s">
        <v>1788</v>
      </c>
      <c r="K495" t="s">
        <v>4050</v>
      </c>
      <c r="L495" t="s">
        <v>1826</v>
      </c>
      <c r="M495" t="s">
        <v>2861</v>
      </c>
      <c r="N495" t="s">
        <v>2862</v>
      </c>
      <c r="O495" t="s">
        <v>2863</v>
      </c>
      <c r="P495" t="s">
        <v>2022</v>
      </c>
      <c r="Q495" t="s">
        <v>1801</v>
      </c>
      <c r="R495" t="s">
        <v>1955</v>
      </c>
      <c r="S495" t="s">
        <v>1802</v>
      </c>
      <c r="T495" t="s">
        <v>2046</v>
      </c>
      <c r="U495" t="s">
        <v>2931</v>
      </c>
      <c r="V495" t="s">
        <v>2968</v>
      </c>
      <c r="W495" t="s">
        <v>2874</v>
      </c>
      <c r="X495" t="s">
        <v>1807</v>
      </c>
      <c r="Y495" t="s">
        <v>6364</v>
      </c>
      <c r="Z495" t="s">
        <v>6365</v>
      </c>
      <c r="AA495" t="s">
        <v>6366</v>
      </c>
      <c r="AB495">
        <v>1</v>
      </c>
    </row>
    <row r="496" spans="1:28" x14ac:dyDescent="0.25">
      <c r="A496" t="s">
        <v>9284</v>
      </c>
      <c r="B496" t="s">
        <v>9285</v>
      </c>
      <c r="C496" t="s">
        <v>156</v>
      </c>
      <c r="D496">
        <v>1</v>
      </c>
      <c r="E496">
        <v>326</v>
      </c>
      <c r="F496" t="s">
        <v>2061</v>
      </c>
      <c r="G496" t="s">
        <v>1844</v>
      </c>
      <c r="H496" t="s">
        <v>2091</v>
      </c>
      <c r="I496" t="s">
        <v>2096</v>
      </c>
      <c r="J496" t="s">
        <v>1788</v>
      </c>
      <c r="K496" t="s">
        <v>4050</v>
      </c>
      <c r="L496" t="s">
        <v>1826</v>
      </c>
      <c r="M496" t="s">
        <v>2861</v>
      </c>
      <c r="N496" t="s">
        <v>2862</v>
      </c>
      <c r="O496" t="s">
        <v>2863</v>
      </c>
      <c r="P496" t="s">
        <v>2022</v>
      </c>
      <c r="Q496" t="s">
        <v>1801</v>
      </c>
      <c r="R496" t="s">
        <v>1955</v>
      </c>
      <c r="S496" t="s">
        <v>1802</v>
      </c>
      <c r="T496" t="s">
        <v>2046</v>
      </c>
      <c r="U496" t="s">
        <v>2931</v>
      </c>
      <c r="V496" t="s">
        <v>2968</v>
      </c>
      <c r="W496" t="s">
        <v>2874</v>
      </c>
      <c r="X496" t="s">
        <v>1807</v>
      </c>
      <c r="Y496" t="s">
        <v>6367</v>
      </c>
      <c r="Z496" t="s">
        <v>6368</v>
      </c>
      <c r="AA496" t="s">
        <v>6369</v>
      </c>
      <c r="AB496">
        <v>1</v>
      </c>
    </row>
    <row r="497" spans="1:28" x14ac:dyDescent="0.25">
      <c r="A497" t="s">
        <v>9284</v>
      </c>
      <c r="B497" t="s">
        <v>9285</v>
      </c>
      <c r="C497" t="s">
        <v>156</v>
      </c>
      <c r="D497">
        <v>1</v>
      </c>
      <c r="E497">
        <v>326</v>
      </c>
      <c r="F497" t="s">
        <v>2035</v>
      </c>
      <c r="G497" t="s">
        <v>1844</v>
      </c>
      <c r="H497" t="s">
        <v>2091</v>
      </c>
      <c r="I497" t="s">
        <v>2096</v>
      </c>
      <c r="J497" t="s">
        <v>1788</v>
      </c>
      <c r="K497" t="s">
        <v>4050</v>
      </c>
      <c r="L497" t="s">
        <v>1826</v>
      </c>
      <c r="M497" t="s">
        <v>2861</v>
      </c>
      <c r="N497" t="s">
        <v>2862</v>
      </c>
      <c r="O497" t="s">
        <v>2863</v>
      </c>
      <c r="P497" t="s">
        <v>2022</v>
      </c>
      <c r="Q497" t="s">
        <v>1801</v>
      </c>
      <c r="R497" t="s">
        <v>1955</v>
      </c>
      <c r="S497" t="s">
        <v>1802</v>
      </c>
      <c r="T497" t="s">
        <v>2046</v>
      </c>
      <c r="U497" t="s">
        <v>2931</v>
      </c>
      <c r="V497" t="s">
        <v>2968</v>
      </c>
      <c r="W497" t="s">
        <v>2874</v>
      </c>
      <c r="X497" t="s">
        <v>1807</v>
      </c>
      <c r="Y497" t="s">
        <v>6370</v>
      </c>
      <c r="Z497" t="s">
        <v>6371</v>
      </c>
      <c r="AA497" t="s">
        <v>6372</v>
      </c>
      <c r="AB497">
        <v>1</v>
      </c>
    </row>
    <row r="498" spans="1:28" x14ac:dyDescent="0.25">
      <c r="A498" t="s">
        <v>9284</v>
      </c>
      <c r="B498" t="s">
        <v>9285</v>
      </c>
      <c r="C498" t="s">
        <v>156</v>
      </c>
      <c r="D498">
        <v>1</v>
      </c>
      <c r="E498">
        <v>326</v>
      </c>
      <c r="F498" t="s">
        <v>2076</v>
      </c>
      <c r="G498" t="s">
        <v>1844</v>
      </c>
      <c r="H498" t="s">
        <v>2091</v>
      </c>
      <c r="I498" t="s">
        <v>2096</v>
      </c>
      <c r="J498" t="s">
        <v>1788</v>
      </c>
      <c r="K498" t="s">
        <v>4050</v>
      </c>
      <c r="L498" t="s">
        <v>1826</v>
      </c>
      <c r="M498" t="s">
        <v>2861</v>
      </c>
      <c r="N498" t="s">
        <v>2862</v>
      </c>
      <c r="O498" t="s">
        <v>2863</v>
      </c>
      <c r="P498" t="s">
        <v>2022</v>
      </c>
      <c r="Q498" t="s">
        <v>1801</v>
      </c>
      <c r="R498" t="s">
        <v>1955</v>
      </c>
      <c r="S498" t="s">
        <v>1802</v>
      </c>
      <c r="T498" t="s">
        <v>2046</v>
      </c>
      <c r="U498" t="s">
        <v>2931</v>
      </c>
      <c r="V498" t="s">
        <v>2968</v>
      </c>
      <c r="W498" t="s">
        <v>2947</v>
      </c>
      <c r="X498" t="s">
        <v>1807</v>
      </c>
      <c r="Y498" t="s">
        <v>6373</v>
      </c>
      <c r="Z498" t="s">
        <v>6374</v>
      </c>
      <c r="AA498" t="s">
        <v>6375</v>
      </c>
      <c r="AB498">
        <v>1</v>
      </c>
    </row>
    <row r="499" spans="1:28" x14ac:dyDescent="0.25">
      <c r="A499" t="s">
        <v>9284</v>
      </c>
      <c r="B499" t="s">
        <v>9285</v>
      </c>
      <c r="C499" t="s">
        <v>156</v>
      </c>
      <c r="D499">
        <v>1</v>
      </c>
      <c r="E499">
        <v>327</v>
      </c>
      <c r="F499" t="s">
        <v>2042</v>
      </c>
      <c r="G499" t="s">
        <v>1844</v>
      </c>
      <c r="H499" t="s">
        <v>2091</v>
      </c>
      <c r="I499" t="s">
        <v>2096</v>
      </c>
      <c r="J499" t="s">
        <v>1795</v>
      </c>
      <c r="K499" t="s">
        <v>2390</v>
      </c>
      <c r="L499" t="s">
        <v>1806</v>
      </c>
      <c r="M499" t="s">
        <v>2861</v>
      </c>
      <c r="N499" t="s">
        <v>2862</v>
      </c>
      <c r="O499" t="s">
        <v>2863</v>
      </c>
      <c r="P499" t="s">
        <v>2022</v>
      </c>
      <c r="Q499" t="s">
        <v>1801</v>
      </c>
      <c r="R499" t="s">
        <v>1955</v>
      </c>
      <c r="S499" t="s">
        <v>1802</v>
      </c>
      <c r="T499" t="s">
        <v>2046</v>
      </c>
      <c r="U499" t="s">
        <v>2931</v>
      </c>
      <c r="V499" t="s">
        <v>2968</v>
      </c>
      <c r="W499" t="s">
        <v>2874</v>
      </c>
      <c r="X499" t="s">
        <v>1807</v>
      </c>
      <c r="Y499" t="s">
        <v>6376</v>
      </c>
      <c r="Z499" t="s">
        <v>6377</v>
      </c>
      <c r="AA499" t="s">
        <v>6378</v>
      </c>
      <c r="AB499">
        <v>1</v>
      </c>
    </row>
    <row r="500" spans="1:28" x14ac:dyDescent="0.25">
      <c r="A500" t="s">
        <v>9284</v>
      </c>
      <c r="B500" t="s">
        <v>9285</v>
      </c>
      <c r="C500" t="s">
        <v>156</v>
      </c>
      <c r="D500">
        <v>1</v>
      </c>
      <c r="E500">
        <v>327</v>
      </c>
      <c r="F500" t="s">
        <v>2021</v>
      </c>
      <c r="G500" t="s">
        <v>1844</v>
      </c>
      <c r="H500" t="s">
        <v>2091</v>
      </c>
      <c r="I500" t="s">
        <v>2096</v>
      </c>
      <c r="J500" t="s">
        <v>1788</v>
      </c>
      <c r="K500" t="s">
        <v>4050</v>
      </c>
      <c r="L500" t="s">
        <v>1826</v>
      </c>
      <c r="M500" t="s">
        <v>2861</v>
      </c>
      <c r="N500" t="s">
        <v>2862</v>
      </c>
      <c r="O500" t="s">
        <v>2863</v>
      </c>
      <c r="P500" t="s">
        <v>2022</v>
      </c>
      <c r="Q500" t="s">
        <v>1801</v>
      </c>
      <c r="R500" t="s">
        <v>1955</v>
      </c>
      <c r="S500" t="s">
        <v>1802</v>
      </c>
      <c r="T500" t="s">
        <v>2046</v>
      </c>
      <c r="U500" t="s">
        <v>2931</v>
      </c>
      <c r="V500" t="s">
        <v>2968</v>
      </c>
      <c r="W500" t="s">
        <v>2874</v>
      </c>
      <c r="X500" t="s">
        <v>1807</v>
      </c>
      <c r="Y500" t="s">
        <v>6379</v>
      </c>
      <c r="Z500" t="s">
        <v>6380</v>
      </c>
      <c r="AA500" t="s">
        <v>6381</v>
      </c>
      <c r="AB500">
        <v>1</v>
      </c>
    </row>
    <row r="501" spans="1:28" x14ac:dyDescent="0.25">
      <c r="A501" t="s">
        <v>9284</v>
      </c>
      <c r="B501" t="s">
        <v>9285</v>
      </c>
      <c r="C501" t="s">
        <v>156</v>
      </c>
      <c r="D501">
        <v>1</v>
      </c>
      <c r="E501">
        <v>327</v>
      </c>
      <c r="F501" t="s">
        <v>2036</v>
      </c>
      <c r="G501" t="s">
        <v>1844</v>
      </c>
      <c r="H501" t="s">
        <v>2091</v>
      </c>
      <c r="I501" t="s">
        <v>2096</v>
      </c>
      <c r="J501" t="s">
        <v>1795</v>
      </c>
      <c r="K501" t="s">
        <v>4050</v>
      </c>
      <c r="L501" t="s">
        <v>1826</v>
      </c>
      <c r="M501" t="s">
        <v>2861</v>
      </c>
      <c r="N501" t="s">
        <v>2862</v>
      </c>
      <c r="O501" t="s">
        <v>2863</v>
      </c>
      <c r="P501" t="s">
        <v>2022</v>
      </c>
      <c r="Q501" t="s">
        <v>1801</v>
      </c>
      <c r="R501" t="s">
        <v>1955</v>
      </c>
      <c r="S501" t="s">
        <v>1802</v>
      </c>
      <c r="T501" t="s">
        <v>2046</v>
      </c>
      <c r="U501" t="s">
        <v>2931</v>
      </c>
      <c r="V501" t="s">
        <v>2968</v>
      </c>
      <c r="W501" t="s">
        <v>2947</v>
      </c>
      <c r="X501" t="s">
        <v>1807</v>
      </c>
      <c r="Y501" t="s">
        <v>6382</v>
      </c>
      <c r="Z501" t="s">
        <v>6383</v>
      </c>
      <c r="AA501" t="s">
        <v>6384</v>
      </c>
      <c r="AB501">
        <v>1</v>
      </c>
    </row>
    <row r="502" spans="1:28" x14ac:dyDescent="0.25">
      <c r="A502" t="s">
        <v>9284</v>
      </c>
      <c r="B502" t="s">
        <v>9285</v>
      </c>
      <c r="C502" t="s">
        <v>156</v>
      </c>
      <c r="D502">
        <v>1</v>
      </c>
      <c r="E502">
        <v>327</v>
      </c>
      <c r="F502" t="s">
        <v>2041</v>
      </c>
      <c r="G502" t="s">
        <v>1844</v>
      </c>
      <c r="H502" t="s">
        <v>2091</v>
      </c>
      <c r="I502" t="s">
        <v>2096</v>
      </c>
      <c r="J502" t="s">
        <v>1795</v>
      </c>
      <c r="K502" t="s">
        <v>4050</v>
      </c>
      <c r="L502" t="s">
        <v>1826</v>
      </c>
      <c r="M502" t="s">
        <v>2861</v>
      </c>
      <c r="N502" t="s">
        <v>2862</v>
      </c>
      <c r="O502" t="s">
        <v>2863</v>
      </c>
      <c r="P502" t="s">
        <v>2022</v>
      </c>
      <c r="Q502" t="s">
        <v>1801</v>
      </c>
      <c r="R502" t="s">
        <v>1955</v>
      </c>
      <c r="S502" t="s">
        <v>1802</v>
      </c>
      <c r="T502" t="s">
        <v>2046</v>
      </c>
      <c r="U502" t="s">
        <v>2931</v>
      </c>
      <c r="V502" t="s">
        <v>2968</v>
      </c>
      <c r="W502" t="s">
        <v>2874</v>
      </c>
      <c r="X502" t="s">
        <v>1807</v>
      </c>
      <c r="Y502" t="s">
        <v>6385</v>
      </c>
      <c r="Z502" t="s">
        <v>6386</v>
      </c>
      <c r="AA502" t="s">
        <v>6387</v>
      </c>
      <c r="AB502">
        <v>1</v>
      </c>
    </row>
    <row r="503" spans="1:28" x14ac:dyDescent="0.25">
      <c r="A503" t="s">
        <v>9284</v>
      </c>
      <c r="B503" t="s">
        <v>9285</v>
      </c>
      <c r="C503" t="s">
        <v>156</v>
      </c>
      <c r="D503">
        <v>1</v>
      </c>
      <c r="E503">
        <v>327</v>
      </c>
      <c r="F503" t="s">
        <v>2054</v>
      </c>
      <c r="G503" t="s">
        <v>1844</v>
      </c>
      <c r="H503" t="s">
        <v>2091</v>
      </c>
      <c r="I503" t="s">
        <v>2096</v>
      </c>
      <c r="J503" t="s">
        <v>1788</v>
      </c>
      <c r="K503" t="s">
        <v>4050</v>
      </c>
      <c r="L503" t="s">
        <v>1826</v>
      </c>
      <c r="M503" t="s">
        <v>2861</v>
      </c>
      <c r="N503" t="s">
        <v>2862</v>
      </c>
      <c r="O503" t="s">
        <v>2863</v>
      </c>
      <c r="P503" t="s">
        <v>2022</v>
      </c>
      <c r="Q503" t="s">
        <v>1801</v>
      </c>
      <c r="R503" t="s">
        <v>1955</v>
      </c>
      <c r="S503" t="s">
        <v>1802</v>
      </c>
      <c r="T503" t="s">
        <v>2046</v>
      </c>
      <c r="U503" t="s">
        <v>2931</v>
      </c>
      <c r="V503" t="s">
        <v>2968</v>
      </c>
      <c r="W503" t="s">
        <v>2947</v>
      </c>
      <c r="X503" t="s">
        <v>1807</v>
      </c>
      <c r="Y503" t="s">
        <v>5259</v>
      </c>
      <c r="Z503" t="s">
        <v>5260</v>
      </c>
      <c r="AA503" t="s">
        <v>5261</v>
      </c>
      <c r="AB503">
        <v>1</v>
      </c>
    </row>
    <row r="504" spans="1:28" x14ac:dyDescent="0.25">
      <c r="A504" t="s">
        <v>9284</v>
      </c>
      <c r="B504" t="s">
        <v>9285</v>
      </c>
      <c r="C504" t="s">
        <v>156</v>
      </c>
      <c r="D504">
        <v>1</v>
      </c>
      <c r="E504">
        <v>327</v>
      </c>
      <c r="F504" t="s">
        <v>2026</v>
      </c>
      <c r="G504" t="s">
        <v>1844</v>
      </c>
      <c r="H504" t="s">
        <v>2091</v>
      </c>
      <c r="I504" t="s">
        <v>2096</v>
      </c>
      <c r="J504" t="s">
        <v>1788</v>
      </c>
      <c r="K504" t="s">
        <v>4050</v>
      </c>
      <c r="L504" t="s">
        <v>1826</v>
      </c>
      <c r="M504" t="s">
        <v>2861</v>
      </c>
      <c r="N504" t="s">
        <v>2862</v>
      </c>
      <c r="O504" t="s">
        <v>2863</v>
      </c>
      <c r="P504" t="s">
        <v>2022</v>
      </c>
      <c r="Q504" t="s">
        <v>1801</v>
      </c>
      <c r="R504" t="s">
        <v>1955</v>
      </c>
      <c r="S504" t="s">
        <v>1802</v>
      </c>
      <c r="T504" t="s">
        <v>2046</v>
      </c>
      <c r="U504" t="s">
        <v>2931</v>
      </c>
      <c r="V504" t="s">
        <v>2968</v>
      </c>
      <c r="W504" t="s">
        <v>2874</v>
      </c>
      <c r="X504" t="s">
        <v>1807</v>
      </c>
      <c r="Y504" t="s">
        <v>6388</v>
      </c>
      <c r="Z504" t="s">
        <v>6389</v>
      </c>
      <c r="AA504" t="s">
        <v>6390</v>
      </c>
      <c r="AB504">
        <v>1</v>
      </c>
    </row>
    <row r="505" spans="1:28" x14ac:dyDescent="0.25">
      <c r="A505" t="s">
        <v>9284</v>
      </c>
      <c r="B505" t="s">
        <v>9285</v>
      </c>
      <c r="C505" t="s">
        <v>156</v>
      </c>
      <c r="D505">
        <v>1</v>
      </c>
      <c r="E505">
        <v>327</v>
      </c>
      <c r="F505" t="s">
        <v>2060</v>
      </c>
      <c r="G505" t="s">
        <v>1844</v>
      </c>
      <c r="H505" t="s">
        <v>2091</v>
      </c>
      <c r="I505" t="s">
        <v>2096</v>
      </c>
      <c r="J505" t="s">
        <v>1788</v>
      </c>
      <c r="K505" t="s">
        <v>4050</v>
      </c>
      <c r="L505" t="s">
        <v>1826</v>
      </c>
      <c r="M505" t="s">
        <v>2861</v>
      </c>
      <c r="N505" t="s">
        <v>2862</v>
      </c>
      <c r="O505" t="s">
        <v>2863</v>
      </c>
      <c r="P505" t="s">
        <v>2022</v>
      </c>
      <c r="Q505" t="s">
        <v>1801</v>
      </c>
      <c r="R505" t="s">
        <v>1955</v>
      </c>
      <c r="S505" t="s">
        <v>1802</v>
      </c>
      <c r="T505" t="s">
        <v>2046</v>
      </c>
      <c r="U505" t="s">
        <v>2931</v>
      </c>
      <c r="V505" t="s">
        <v>2968</v>
      </c>
      <c r="W505" t="s">
        <v>2947</v>
      </c>
      <c r="X505" t="s">
        <v>1807</v>
      </c>
      <c r="Y505" t="s">
        <v>6391</v>
      </c>
      <c r="Z505" t="s">
        <v>6392</v>
      </c>
      <c r="AA505" t="s">
        <v>6393</v>
      </c>
      <c r="AB505">
        <v>1</v>
      </c>
    </row>
    <row r="506" spans="1:28" x14ac:dyDescent="0.25">
      <c r="A506" t="s">
        <v>9284</v>
      </c>
      <c r="B506" t="s">
        <v>9285</v>
      </c>
      <c r="C506" t="s">
        <v>156</v>
      </c>
      <c r="D506">
        <v>1</v>
      </c>
      <c r="E506">
        <v>327</v>
      </c>
      <c r="F506" t="s">
        <v>2030</v>
      </c>
      <c r="G506" t="s">
        <v>1844</v>
      </c>
      <c r="H506" t="s">
        <v>2091</v>
      </c>
      <c r="I506" t="s">
        <v>2096</v>
      </c>
      <c r="J506" t="s">
        <v>1789</v>
      </c>
      <c r="K506" t="s">
        <v>4050</v>
      </c>
      <c r="L506" t="s">
        <v>1826</v>
      </c>
      <c r="M506" t="s">
        <v>2861</v>
      </c>
      <c r="N506" t="s">
        <v>2862</v>
      </c>
      <c r="O506" t="s">
        <v>2863</v>
      </c>
      <c r="P506" t="s">
        <v>2022</v>
      </c>
      <c r="Q506" t="s">
        <v>1801</v>
      </c>
      <c r="R506" t="s">
        <v>1955</v>
      </c>
      <c r="S506" t="s">
        <v>1802</v>
      </c>
      <c r="T506" t="s">
        <v>2046</v>
      </c>
      <c r="U506" t="s">
        <v>2931</v>
      </c>
      <c r="V506" t="s">
        <v>2968</v>
      </c>
      <c r="W506" t="s">
        <v>2947</v>
      </c>
      <c r="X506" t="s">
        <v>1807</v>
      </c>
      <c r="Y506" t="s">
        <v>5262</v>
      </c>
      <c r="Z506" t="s">
        <v>5263</v>
      </c>
      <c r="AA506" t="s">
        <v>5264</v>
      </c>
      <c r="AB506">
        <v>1</v>
      </c>
    </row>
    <row r="507" spans="1:28" x14ac:dyDescent="0.25">
      <c r="A507" t="s">
        <v>9284</v>
      </c>
      <c r="B507" t="s">
        <v>9285</v>
      </c>
      <c r="C507" t="s">
        <v>156</v>
      </c>
      <c r="D507">
        <v>1</v>
      </c>
      <c r="E507">
        <v>327</v>
      </c>
      <c r="F507" t="s">
        <v>2048</v>
      </c>
      <c r="G507" t="s">
        <v>1844</v>
      </c>
      <c r="H507" t="s">
        <v>2091</v>
      </c>
      <c r="I507" t="s">
        <v>2096</v>
      </c>
      <c r="J507" t="s">
        <v>1788</v>
      </c>
      <c r="K507" t="s">
        <v>4050</v>
      </c>
      <c r="L507" t="s">
        <v>1826</v>
      </c>
      <c r="M507" t="s">
        <v>2861</v>
      </c>
      <c r="N507" t="s">
        <v>2862</v>
      </c>
      <c r="O507" t="s">
        <v>2863</v>
      </c>
      <c r="P507" t="s">
        <v>2022</v>
      </c>
      <c r="Q507" t="s">
        <v>1801</v>
      </c>
      <c r="R507" t="s">
        <v>1955</v>
      </c>
      <c r="S507" t="s">
        <v>1802</v>
      </c>
      <c r="T507" t="s">
        <v>2046</v>
      </c>
      <c r="U507" t="s">
        <v>2931</v>
      </c>
      <c r="V507" t="s">
        <v>2968</v>
      </c>
      <c r="W507" t="s">
        <v>2874</v>
      </c>
      <c r="X507" t="s">
        <v>1807</v>
      </c>
      <c r="Y507" t="s">
        <v>6394</v>
      </c>
      <c r="Z507" t="s">
        <v>6395</v>
      </c>
      <c r="AA507" t="s">
        <v>6396</v>
      </c>
      <c r="AB507">
        <v>1</v>
      </c>
    </row>
    <row r="508" spans="1:28" x14ac:dyDescent="0.25">
      <c r="A508" t="s">
        <v>9284</v>
      </c>
      <c r="B508" t="s">
        <v>9285</v>
      </c>
      <c r="C508" t="s">
        <v>156</v>
      </c>
      <c r="D508">
        <v>1</v>
      </c>
      <c r="E508">
        <v>327</v>
      </c>
      <c r="F508" t="s">
        <v>2062</v>
      </c>
      <c r="G508" t="s">
        <v>1844</v>
      </c>
      <c r="H508" t="s">
        <v>2091</v>
      </c>
      <c r="I508" t="s">
        <v>2096</v>
      </c>
      <c r="J508" t="s">
        <v>1795</v>
      </c>
      <c r="K508" t="s">
        <v>4050</v>
      </c>
      <c r="L508" t="s">
        <v>1826</v>
      </c>
      <c r="M508" t="s">
        <v>2861</v>
      </c>
      <c r="N508" t="s">
        <v>2862</v>
      </c>
      <c r="O508" t="s">
        <v>2863</v>
      </c>
      <c r="P508" t="s">
        <v>2022</v>
      </c>
      <c r="Q508" t="s">
        <v>1801</v>
      </c>
      <c r="R508" t="s">
        <v>1955</v>
      </c>
      <c r="S508" t="s">
        <v>1802</v>
      </c>
      <c r="T508" t="s">
        <v>2046</v>
      </c>
      <c r="U508" t="s">
        <v>2931</v>
      </c>
      <c r="V508" t="s">
        <v>2968</v>
      </c>
      <c r="W508" t="s">
        <v>2874</v>
      </c>
      <c r="X508" t="s">
        <v>1807</v>
      </c>
      <c r="Y508" t="s">
        <v>6397</v>
      </c>
      <c r="Z508" t="s">
        <v>6398</v>
      </c>
      <c r="AA508" t="s">
        <v>6399</v>
      </c>
      <c r="AB508">
        <v>1</v>
      </c>
    </row>
    <row r="509" spans="1:28" x14ac:dyDescent="0.25">
      <c r="A509" t="s">
        <v>9284</v>
      </c>
      <c r="B509" t="s">
        <v>9285</v>
      </c>
      <c r="C509" t="s">
        <v>156</v>
      </c>
      <c r="D509">
        <v>1</v>
      </c>
      <c r="E509">
        <v>327</v>
      </c>
      <c r="F509" t="s">
        <v>2051</v>
      </c>
      <c r="G509" t="s">
        <v>1844</v>
      </c>
      <c r="H509" t="s">
        <v>2091</v>
      </c>
      <c r="I509" t="s">
        <v>2096</v>
      </c>
      <c r="J509" t="s">
        <v>1795</v>
      </c>
      <c r="K509" t="s">
        <v>4050</v>
      </c>
      <c r="L509" t="s">
        <v>1826</v>
      </c>
      <c r="M509" t="s">
        <v>2861</v>
      </c>
      <c r="N509" t="s">
        <v>2862</v>
      </c>
      <c r="O509" t="s">
        <v>2863</v>
      </c>
      <c r="P509" t="s">
        <v>2022</v>
      </c>
      <c r="Q509" t="s">
        <v>1801</v>
      </c>
      <c r="R509" t="s">
        <v>1955</v>
      </c>
      <c r="S509" t="s">
        <v>1802</v>
      </c>
      <c r="T509" t="s">
        <v>2046</v>
      </c>
      <c r="U509" t="s">
        <v>2931</v>
      </c>
      <c r="V509" t="s">
        <v>2968</v>
      </c>
      <c r="W509" t="s">
        <v>2874</v>
      </c>
      <c r="X509" t="s">
        <v>1807</v>
      </c>
      <c r="Y509" t="s">
        <v>6400</v>
      </c>
      <c r="Z509" t="s">
        <v>6401</v>
      </c>
      <c r="AA509" t="s">
        <v>6402</v>
      </c>
      <c r="AB509">
        <v>1</v>
      </c>
    </row>
    <row r="510" spans="1:28" x14ac:dyDescent="0.25">
      <c r="A510" t="s">
        <v>9284</v>
      </c>
      <c r="B510" t="s">
        <v>9285</v>
      </c>
      <c r="C510" t="s">
        <v>156</v>
      </c>
      <c r="D510">
        <v>1</v>
      </c>
      <c r="E510">
        <v>327</v>
      </c>
      <c r="F510" t="s">
        <v>2038</v>
      </c>
      <c r="G510" t="s">
        <v>1844</v>
      </c>
      <c r="H510" t="s">
        <v>2091</v>
      </c>
      <c r="I510" t="s">
        <v>2096</v>
      </c>
      <c r="J510" t="s">
        <v>1797</v>
      </c>
      <c r="K510" t="s">
        <v>4050</v>
      </c>
      <c r="L510" t="s">
        <v>1826</v>
      </c>
      <c r="M510" t="s">
        <v>2861</v>
      </c>
      <c r="N510" t="s">
        <v>2862</v>
      </c>
      <c r="O510" t="s">
        <v>2863</v>
      </c>
      <c r="P510" t="s">
        <v>2022</v>
      </c>
      <c r="Q510" t="s">
        <v>1801</v>
      </c>
      <c r="R510" t="s">
        <v>1955</v>
      </c>
      <c r="S510" t="s">
        <v>1802</v>
      </c>
      <c r="T510" t="s">
        <v>2046</v>
      </c>
      <c r="U510" t="s">
        <v>2931</v>
      </c>
      <c r="V510" t="s">
        <v>2968</v>
      </c>
      <c r="W510" t="s">
        <v>2947</v>
      </c>
      <c r="X510" t="s">
        <v>1807</v>
      </c>
      <c r="Y510" t="s">
        <v>3077</v>
      </c>
      <c r="Z510" t="s">
        <v>3078</v>
      </c>
      <c r="AA510" t="s">
        <v>3079</v>
      </c>
      <c r="AB510">
        <v>1</v>
      </c>
    </row>
    <row r="511" spans="1:28" x14ac:dyDescent="0.25">
      <c r="A511" t="s">
        <v>9284</v>
      </c>
      <c r="B511" t="s">
        <v>9285</v>
      </c>
      <c r="C511" t="s">
        <v>156</v>
      </c>
      <c r="D511">
        <v>1</v>
      </c>
      <c r="E511">
        <v>327</v>
      </c>
      <c r="F511" t="s">
        <v>2082</v>
      </c>
      <c r="G511" t="s">
        <v>1844</v>
      </c>
      <c r="H511" t="s">
        <v>2091</v>
      </c>
      <c r="I511" t="s">
        <v>2096</v>
      </c>
      <c r="J511" t="s">
        <v>1795</v>
      </c>
      <c r="K511" t="s">
        <v>4050</v>
      </c>
      <c r="L511" t="s">
        <v>1826</v>
      </c>
      <c r="M511" t="s">
        <v>2861</v>
      </c>
      <c r="N511" t="s">
        <v>2862</v>
      </c>
      <c r="O511" t="s">
        <v>2863</v>
      </c>
      <c r="P511" t="s">
        <v>2022</v>
      </c>
      <c r="Q511" t="s">
        <v>1801</v>
      </c>
      <c r="R511" t="s">
        <v>1955</v>
      </c>
      <c r="S511" t="s">
        <v>1802</v>
      </c>
      <c r="T511" t="s">
        <v>2046</v>
      </c>
      <c r="U511" t="s">
        <v>2931</v>
      </c>
      <c r="V511" t="s">
        <v>2968</v>
      </c>
      <c r="W511" t="s">
        <v>2874</v>
      </c>
      <c r="X511" t="s">
        <v>1807</v>
      </c>
      <c r="Y511" t="s">
        <v>6403</v>
      </c>
      <c r="Z511" t="s">
        <v>6404</v>
      </c>
      <c r="AA511" t="s">
        <v>6405</v>
      </c>
      <c r="AB511">
        <v>1</v>
      </c>
    </row>
    <row r="512" spans="1:28" x14ac:dyDescent="0.25">
      <c r="A512" t="s">
        <v>9284</v>
      </c>
      <c r="B512" t="s">
        <v>9285</v>
      </c>
      <c r="C512" t="s">
        <v>156</v>
      </c>
      <c r="D512">
        <v>1</v>
      </c>
      <c r="E512">
        <v>327</v>
      </c>
      <c r="F512" t="s">
        <v>2040</v>
      </c>
      <c r="G512" t="s">
        <v>1844</v>
      </c>
      <c r="H512" t="s">
        <v>2091</v>
      </c>
      <c r="I512" t="s">
        <v>2096</v>
      </c>
      <c r="J512" t="s">
        <v>1788</v>
      </c>
      <c r="K512" t="s">
        <v>4050</v>
      </c>
      <c r="L512" t="s">
        <v>1826</v>
      </c>
      <c r="M512" t="s">
        <v>2861</v>
      </c>
      <c r="N512" t="s">
        <v>2862</v>
      </c>
      <c r="O512" t="s">
        <v>2863</v>
      </c>
      <c r="P512" t="s">
        <v>2022</v>
      </c>
      <c r="Q512" t="s">
        <v>1801</v>
      </c>
      <c r="R512" t="s">
        <v>1955</v>
      </c>
      <c r="S512" t="s">
        <v>1802</v>
      </c>
      <c r="T512" t="s">
        <v>2046</v>
      </c>
      <c r="U512" t="s">
        <v>2931</v>
      </c>
      <c r="V512" t="s">
        <v>2968</v>
      </c>
      <c r="W512" t="s">
        <v>2874</v>
      </c>
      <c r="X512" t="s">
        <v>1807</v>
      </c>
      <c r="Y512" t="s">
        <v>6406</v>
      </c>
      <c r="Z512" t="s">
        <v>6407</v>
      </c>
      <c r="AA512" t="s">
        <v>6408</v>
      </c>
      <c r="AB512">
        <v>1</v>
      </c>
    </row>
    <row r="513" spans="1:28" x14ac:dyDescent="0.25">
      <c r="A513" t="s">
        <v>9284</v>
      </c>
      <c r="B513" t="s">
        <v>9285</v>
      </c>
      <c r="C513" t="s">
        <v>156</v>
      </c>
      <c r="D513">
        <v>1</v>
      </c>
      <c r="E513">
        <v>327</v>
      </c>
      <c r="F513" t="s">
        <v>2052</v>
      </c>
      <c r="G513" t="s">
        <v>1844</v>
      </c>
      <c r="H513" t="s">
        <v>2091</v>
      </c>
      <c r="I513" t="s">
        <v>2096</v>
      </c>
      <c r="J513" t="s">
        <v>1795</v>
      </c>
      <c r="K513" t="s">
        <v>4050</v>
      </c>
      <c r="L513" t="s">
        <v>1826</v>
      </c>
      <c r="M513" t="s">
        <v>2861</v>
      </c>
      <c r="N513" t="s">
        <v>2862</v>
      </c>
      <c r="O513" t="s">
        <v>2863</v>
      </c>
      <c r="P513" t="s">
        <v>2022</v>
      </c>
      <c r="Q513" t="s">
        <v>1801</v>
      </c>
      <c r="R513" t="s">
        <v>1955</v>
      </c>
      <c r="S513" t="s">
        <v>1802</v>
      </c>
      <c r="T513" t="s">
        <v>2046</v>
      </c>
      <c r="U513" t="s">
        <v>2931</v>
      </c>
      <c r="V513" t="s">
        <v>2968</v>
      </c>
      <c r="W513" t="s">
        <v>2874</v>
      </c>
      <c r="X513" t="s">
        <v>1807</v>
      </c>
      <c r="Y513" t="s">
        <v>6409</v>
      </c>
      <c r="Z513" t="s">
        <v>6410</v>
      </c>
      <c r="AA513" t="s">
        <v>6411</v>
      </c>
      <c r="AB513">
        <v>1</v>
      </c>
    </row>
    <row r="514" spans="1:28" x14ac:dyDescent="0.25">
      <c r="A514" t="s">
        <v>9284</v>
      </c>
      <c r="B514" t="s">
        <v>9285</v>
      </c>
      <c r="C514" t="s">
        <v>156</v>
      </c>
      <c r="D514">
        <v>1</v>
      </c>
      <c r="E514">
        <v>328</v>
      </c>
      <c r="F514" t="s">
        <v>2077</v>
      </c>
      <c r="G514" t="s">
        <v>1844</v>
      </c>
      <c r="H514" t="s">
        <v>2091</v>
      </c>
      <c r="I514" t="s">
        <v>2096</v>
      </c>
      <c r="J514" t="s">
        <v>1795</v>
      </c>
      <c r="K514" t="s">
        <v>4050</v>
      </c>
      <c r="L514" t="s">
        <v>1826</v>
      </c>
      <c r="M514" t="s">
        <v>2861</v>
      </c>
      <c r="N514" t="s">
        <v>2862</v>
      </c>
      <c r="O514" t="s">
        <v>2863</v>
      </c>
      <c r="P514" t="s">
        <v>2022</v>
      </c>
      <c r="Q514" t="s">
        <v>1801</v>
      </c>
      <c r="R514" t="s">
        <v>1955</v>
      </c>
      <c r="S514" t="s">
        <v>1802</v>
      </c>
      <c r="T514" t="s">
        <v>2046</v>
      </c>
      <c r="U514" t="s">
        <v>2931</v>
      </c>
      <c r="V514" t="s">
        <v>2968</v>
      </c>
      <c r="W514" t="s">
        <v>2874</v>
      </c>
      <c r="X514" t="s">
        <v>1807</v>
      </c>
      <c r="Y514" t="s">
        <v>6412</v>
      </c>
      <c r="Z514" t="s">
        <v>6413</v>
      </c>
      <c r="AA514" t="s">
        <v>6414</v>
      </c>
      <c r="AB514">
        <v>1</v>
      </c>
    </row>
    <row r="515" spans="1:28" x14ac:dyDescent="0.25">
      <c r="A515" t="s">
        <v>9284</v>
      </c>
      <c r="B515" t="s">
        <v>9285</v>
      </c>
      <c r="C515" t="s">
        <v>156</v>
      </c>
      <c r="D515">
        <v>1</v>
      </c>
      <c r="E515">
        <v>328</v>
      </c>
      <c r="F515" t="s">
        <v>2021</v>
      </c>
      <c r="G515" t="s">
        <v>1844</v>
      </c>
      <c r="H515" t="s">
        <v>2091</v>
      </c>
      <c r="I515" t="s">
        <v>2096</v>
      </c>
      <c r="J515" t="s">
        <v>1788</v>
      </c>
      <c r="K515" t="s">
        <v>4050</v>
      </c>
      <c r="L515" t="s">
        <v>1826</v>
      </c>
      <c r="M515" t="s">
        <v>2861</v>
      </c>
      <c r="N515" t="s">
        <v>2862</v>
      </c>
      <c r="O515" t="s">
        <v>2863</v>
      </c>
      <c r="P515" t="s">
        <v>2022</v>
      </c>
      <c r="Q515" t="s">
        <v>1801</v>
      </c>
      <c r="R515" t="s">
        <v>1955</v>
      </c>
      <c r="S515" t="s">
        <v>1802</v>
      </c>
      <c r="T515" t="s">
        <v>2046</v>
      </c>
      <c r="U515" t="s">
        <v>2931</v>
      </c>
      <c r="V515" t="s">
        <v>2968</v>
      </c>
      <c r="W515" t="s">
        <v>2874</v>
      </c>
      <c r="X515" t="s">
        <v>1807</v>
      </c>
      <c r="Y515" t="s">
        <v>6415</v>
      </c>
      <c r="Z515" t="s">
        <v>6416</v>
      </c>
      <c r="AA515" t="s">
        <v>6417</v>
      </c>
      <c r="AB515">
        <v>1</v>
      </c>
    </row>
    <row r="516" spans="1:28" x14ac:dyDescent="0.25">
      <c r="A516" t="s">
        <v>9284</v>
      </c>
      <c r="B516" t="s">
        <v>9285</v>
      </c>
      <c r="C516" t="s">
        <v>156</v>
      </c>
      <c r="D516">
        <v>1</v>
      </c>
      <c r="E516">
        <v>328</v>
      </c>
      <c r="F516" t="s">
        <v>2027</v>
      </c>
      <c r="G516" t="s">
        <v>1844</v>
      </c>
      <c r="H516" t="s">
        <v>2091</v>
      </c>
      <c r="I516" t="s">
        <v>2096</v>
      </c>
      <c r="J516" t="s">
        <v>1788</v>
      </c>
      <c r="K516" t="s">
        <v>4050</v>
      </c>
      <c r="L516" t="s">
        <v>1826</v>
      </c>
      <c r="M516" t="s">
        <v>2861</v>
      </c>
      <c r="N516" t="s">
        <v>2862</v>
      </c>
      <c r="O516" t="s">
        <v>2863</v>
      </c>
      <c r="P516" t="s">
        <v>2022</v>
      </c>
      <c r="Q516" t="s">
        <v>1801</v>
      </c>
      <c r="R516" t="s">
        <v>1955</v>
      </c>
      <c r="S516" t="s">
        <v>1802</v>
      </c>
      <c r="T516" t="s">
        <v>2046</v>
      </c>
      <c r="U516" t="s">
        <v>2931</v>
      </c>
      <c r="V516" t="s">
        <v>2943</v>
      </c>
      <c r="W516" t="s">
        <v>2874</v>
      </c>
      <c r="X516" t="s">
        <v>1807</v>
      </c>
      <c r="Y516" t="s">
        <v>6418</v>
      </c>
      <c r="Z516" t="s">
        <v>6419</v>
      </c>
      <c r="AA516" t="s">
        <v>6420</v>
      </c>
      <c r="AB516">
        <v>1</v>
      </c>
    </row>
    <row r="517" spans="1:28" x14ac:dyDescent="0.25">
      <c r="A517" t="s">
        <v>9284</v>
      </c>
      <c r="B517" t="s">
        <v>9285</v>
      </c>
      <c r="C517" t="s">
        <v>156</v>
      </c>
      <c r="D517">
        <v>1</v>
      </c>
      <c r="E517">
        <v>328</v>
      </c>
      <c r="F517" t="s">
        <v>2033</v>
      </c>
      <c r="G517" t="s">
        <v>1844</v>
      </c>
      <c r="H517" t="s">
        <v>2091</v>
      </c>
      <c r="I517" t="s">
        <v>2096</v>
      </c>
      <c r="J517" t="s">
        <v>1788</v>
      </c>
      <c r="K517" t="s">
        <v>4050</v>
      </c>
      <c r="L517" t="s">
        <v>1826</v>
      </c>
      <c r="M517" t="s">
        <v>2861</v>
      </c>
      <c r="N517" t="s">
        <v>2862</v>
      </c>
      <c r="O517" t="s">
        <v>2863</v>
      </c>
      <c r="P517" t="s">
        <v>2022</v>
      </c>
      <c r="Q517" t="s">
        <v>1801</v>
      </c>
      <c r="R517" t="s">
        <v>1955</v>
      </c>
      <c r="S517" t="s">
        <v>1802</v>
      </c>
      <c r="T517" t="s">
        <v>2046</v>
      </c>
      <c r="U517" t="s">
        <v>2931</v>
      </c>
      <c r="V517" t="s">
        <v>2968</v>
      </c>
      <c r="W517" t="s">
        <v>2874</v>
      </c>
      <c r="X517" t="s">
        <v>1807</v>
      </c>
      <c r="Y517" t="s">
        <v>6421</v>
      </c>
      <c r="Z517" t="s">
        <v>6422</v>
      </c>
      <c r="AA517" t="s">
        <v>6423</v>
      </c>
      <c r="AB517">
        <v>1</v>
      </c>
    </row>
    <row r="518" spans="1:28" x14ac:dyDescent="0.25">
      <c r="A518" t="s">
        <v>9284</v>
      </c>
      <c r="B518" t="s">
        <v>9285</v>
      </c>
      <c r="C518" t="s">
        <v>156</v>
      </c>
      <c r="D518">
        <v>1</v>
      </c>
      <c r="E518">
        <v>328</v>
      </c>
      <c r="F518" t="s">
        <v>2041</v>
      </c>
      <c r="G518" t="s">
        <v>1844</v>
      </c>
      <c r="H518" t="s">
        <v>2091</v>
      </c>
      <c r="I518" t="s">
        <v>2096</v>
      </c>
      <c r="J518" t="s">
        <v>1797</v>
      </c>
      <c r="K518" t="s">
        <v>4050</v>
      </c>
      <c r="L518" t="s">
        <v>1826</v>
      </c>
      <c r="M518" t="s">
        <v>2861</v>
      </c>
      <c r="N518" t="s">
        <v>2862</v>
      </c>
      <c r="O518" t="s">
        <v>2863</v>
      </c>
      <c r="P518" t="s">
        <v>2022</v>
      </c>
      <c r="Q518" t="s">
        <v>1801</v>
      </c>
      <c r="R518" t="s">
        <v>1955</v>
      </c>
      <c r="S518" t="s">
        <v>1802</v>
      </c>
      <c r="T518" t="s">
        <v>2046</v>
      </c>
      <c r="U518" t="s">
        <v>2931</v>
      </c>
      <c r="V518" t="s">
        <v>2968</v>
      </c>
      <c r="W518" t="s">
        <v>2947</v>
      </c>
      <c r="X518" t="s">
        <v>1807</v>
      </c>
      <c r="Y518" t="s">
        <v>3080</v>
      </c>
      <c r="Z518" t="s">
        <v>3081</v>
      </c>
      <c r="AA518" t="s">
        <v>3082</v>
      </c>
      <c r="AB518">
        <v>1</v>
      </c>
    </row>
    <row r="519" spans="1:28" x14ac:dyDescent="0.25">
      <c r="A519" t="s">
        <v>9284</v>
      </c>
      <c r="B519" t="s">
        <v>9285</v>
      </c>
      <c r="C519" t="s">
        <v>156</v>
      </c>
      <c r="D519">
        <v>1</v>
      </c>
      <c r="E519">
        <v>328</v>
      </c>
      <c r="F519" t="s">
        <v>2047</v>
      </c>
      <c r="G519" t="s">
        <v>1844</v>
      </c>
      <c r="H519" t="s">
        <v>2091</v>
      </c>
      <c r="I519" t="s">
        <v>2096</v>
      </c>
      <c r="J519" t="s">
        <v>1795</v>
      </c>
      <c r="K519" t="s">
        <v>4050</v>
      </c>
      <c r="L519" t="s">
        <v>1826</v>
      </c>
      <c r="M519" t="s">
        <v>2861</v>
      </c>
      <c r="N519" t="s">
        <v>2862</v>
      </c>
      <c r="O519" t="s">
        <v>2863</v>
      </c>
      <c r="P519" t="s">
        <v>2022</v>
      </c>
      <c r="Q519" t="s">
        <v>1801</v>
      </c>
      <c r="R519" t="s">
        <v>1955</v>
      </c>
      <c r="S519" t="s">
        <v>1802</v>
      </c>
      <c r="T519" t="s">
        <v>2046</v>
      </c>
      <c r="U519" t="s">
        <v>2931</v>
      </c>
      <c r="V519" t="s">
        <v>2968</v>
      </c>
      <c r="W519" t="s">
        <v>2874</v>
      </c>
      <c r="X519" t="s">
        <v>1807</v>
      </c>
      <c r="Y519" t="s">
        <v>6424</v>
      </c>
      <c r="Z519" t="s">
        <v>6425</v>
      </c>
      <c r="AA519" t="s">
        <v>6426</v>
      </c>
      <c r="AB519">
        <v>1</v>
      </c>
    </row>
    <row r="520" spans="1:28" x14ac:dyDescent="0.25">
      <c r="A520" t="s">
        <v>9284</v>
      </c>
      <c r="B520" t="s">
        <v>9285</v>
      </c>
      <c r="C520" t="s">
        <v>156</v>
      </c>
      <c r="D520">
        <v>1</v>
      </c>
      <c r="E520">
        <v>328</v>
      </c>
      <c r="F520" t="s">
        <v>2026</v>
      </c>
      <c r="G520" t="s">
        <v>1844</v>
      </c>
      <c r="H520" t="s">
        <v>2091</v>
      </c>
      <c r="I520" t="s">
        <v>2096</v>
      </c>
      <c r="J520" t="s">
        <v>1797</v>
      </c>
      <c r="K520" t="s">
        <v>4050</v>
      </c>
      <c r="L520" t="s">
        <v>1826</v>
      </c>
      <c r="M520" t="s">
        <v>2861</v>
      </c>
      <c r="N520" t="s">
        <v>2862</v>
      </c>
      <c r="O520" t="s">
        <v>2863</v>
      </c>
      <c r="P520" t="s">
        <v>2022</v>
      </c>
      <c r="Q520" t="s">
        <v>1801</v>
      </c>
      <c r="R520" t="s">
        <v>1955</v>
      </c>
      <c r="S520" t="s">
        <v>1802</v>
      </c>
      <c r="T520" t="s">
        <v>2046</v>
      </c>
      <c r="U520" t="s">
        <v>2931</v>
      </c>
      <c r="V520" t="s">
        <v>2968</v>
      </c>
      <c r="W520" t="s">
        <v>2947</v>
      </c>
      <c r="X520" t="s">
        <v>1807</v>
      </c>
      <c r="Y520" t="s">
        <v>3083</v>
      </c>
      <c r="Z520" t="s">
        <v>3084</v>
      </c>
      <c r="AA520" t="s">
        <v>3085</v>
      </c>
      <c r="AB520">
        <v>1</v>
      </c>
    </row>
    <row r="521" spans="1:28" x14ac:dyDescent="0.25">
      <c r="A521" t="s">
        <v>9284</v>
      </c>
      <c r="B521" t="s">
        <v>9285</v>
      </c>
      <c r="C521" t="s">
        <v>156</v>
      </c>
      <c r="D521">
        <v>1</v>
      </c>
      <c r="E521">
        <v>328</v>
      </c>
      <c r="F521" t="s">
        <v>2030</v>
      </c>
      <c r="G521" t="s">
        <v>1844</v>
      </c>
      <c r="H521" t="s">
        <v>2091</v>
      </c>
      <c r="I521" t="s">
        <v>2096</v>
      </c>
      <c r="J521" t="s">
        <v>1797</v>
      </c>
      <c r="K521" t="s">
        <v>4050</v>
      </c>
      <c r="L521" t="s">
        <v>1826</v>
      </c>
      <c r="M521" t="s">
        <v>2861</v>
      </c>
      <c r="N521" t="s">
        <v>2862</v>
      </c>
      <c r="O521" t="s">
        <v>2863</v>
      </c>
      <c r="P521" t="s">
        <v>2022</v>
      </c>
      <c r="Q521" t="s">
        <v>1801</v>
      </c>
      <c r="R521" t="s">
        <v>1955</v>
      </c>
      <c r="S521" t="s">
        <v>1802</v>
      </c>
      <c r="T521" t="s">
        <v>2046</v>
      </c>
      <c r="U521" t="s">
        <v>2931</v>
      </c>
      <c r="V521" t="s">
        <v>2968</v>
      </c>
      <c r="W521" t="s">
        <v>2947</v>
      </c>
      <c r="X521" t="s">
        <v>1807</v>
      </c>
      <c r="Y521" t="s">
        <v>3086</v>
      </c>
      <c r="Z521" t="s">
        <v>3087</v>
      </c>
      <c r="AA521" t="s">
        <v>3088</v>
      </c>
      <c r="AB521">
        <v>1</v>
      </c>
    </row>
    <row r="522" spans="1:28" x14ac:dyDescent="0.25">
      <c r="A522" t="s">
        <v>9284</v>
      </c>
      <c r="B522" t="s">
        <v>9285</v>
      </c>
      <c r="C522" t="s">
        <v>156</v>
      </c>
      <c r="D522">
        <v>1</v>
      </c>
      <c r="E522">
        <v>328</v>
      </c>
      <c r="F522" t="s">
        <v>2079</v>
      </c>
      <c r="G522" t="s">
        <v>1844</v>
      </c>
      <c r="H522" t="s">
        <v>2091</v>
      </c>
      <c r="I522" t="s">
        <v>2096</v>
      </c>
      <c r="J522" t="s">
        <v>1797</v>
      </c>
      <c r="K522" t="s">
        <v>4050</v>
      </c>
      <c r="L522" t="s">
        <v>1826</v>
      </c>
      <c r="M522" t="s">
        <v>2861</v>
      </c>
      <c r="N522" t="s">
        <v>2862</v>
      </c>
      <c r="O522" t="s">
        <v>2863</v>
      </c>
      <c r="P522" t="s">
        <v>2022</v>
      </c>
      <c r="Q522" t="s">
        <v>1801</v>
      </c>
      <c r="R522" t="s">
        <v>1955</v>
      </c>
      <c r="S522" t="s">
        <v>1802</v>
      </c>
      <c r="T522" t="s">
        <v>2046</v>
      </c>
      <c r="U522" t="s">
        <v>2931</v>
      </c>
      <c r="V522" t="s">
        <v>2968</v>
      </c>
      <c r="W522" t="s">
        <v>2947</v>
      </c>
      <c r="X522" t="s">
        <v>1807</v>
      </c>
      <c r="Y522" t="s">
        <v>3089</v>
      </c>
      <c r="Z522" t="s">
        <v>3090</v>
      </c>
      <c r="AA522" t="s">
        <v>3091</v>
      </c>
      <c r="AB522">
        <v>1</v>
      </c>
    </row>
    <row r="523" spans="1:28" x14ac:dyDescent="0.25">
      <c r="A523" t="s">
        <v>9284</v>
      </c>
      <c r="B523" t="s">
        <v>9285</v>
      </c>
      <c r="C523" t="s">
        <v>156</v>
      </c>
      <c r="D523">
        <v>1</v>
      </c>
      <c r="E523">
        <v>328</v>
      </c>
      <c r="F523" t="s">
        <v>2055</v>
      </c>
      <c r="G523" t="s">
        <v>1844</v>
      </c>
      <c r="H523" t="s">
        <v>2091</v>
      </c>
      <c r="I523" t="s">
        <v>2096</v>
      </c>
      <c r="J523" t="s">
        <v>1795</v>
      </c>
      <c r="K523" t="s">
        <v>4050</v>
      </c>
      <c r="L523" t="s">
        <v>1826</v>
      </c>
      <c r="M523" t="s">
        <v>2861</v>
      </c>
      <c r="N523" t="s">
        <v>2862</v>
      </c>
      <c r="O523" t="s">
        <v>2863</v>
      </c>
      <c r="P523" t="s">
        <v>2022</v>
      </c>
      <c r="Q523" t="s">
        <v>1801</v>
      </c>
      <c r="R523" t="s">
        <v>1955</v>
      </c>
      <c r="S523" t="s">
        <v>1802</v>
      </c>
      <c r="T523" t="s">
        <v>2046</v>
      </c>
      <c r="U523" t="s">
        <v>2931</v>
      </c>
      <c r="V523" t="s">
        <v>2968</v>
      </c>
      <c r="W523" t="s">
        <v>2947</v>
      </c>
      <c r="X523" t="s">
        <v>1807</v>
      </c>
      <c r="Y523" t="s">
        <v>6427</v>
      </c>
      <c r="Z523" t="s">
        <v>6428</v>
      </c>
      <c r="AA523" t="s">
        <v>6429</v>
      </c>
      <c r="AB523">
        <v>1</v>
      </c>
    </row>
    <row r="524" spans="1:28" x14ac:dyDescent="0.25">
      <c r="A524" t="s">
        <v>9284</v>
      </c>
      <c r="B524" t="s">
        <v>9285</v>
      </c>
      <c r="C524" t="s">
        <v>156</v>
      </c>
      <c r="D524">
        <v>1</v>
      </c>
      <c r="E524">
        <v>328</v>
      </c>
      <c r="F524" t="s">
        <v>2024</v>
      </c>
      <c r="G524" t="s">
        <v>1844</v>
      </c>
      <c r="H524" t="s">
        <v>2091</v>
      </c>
      <c r="I524" t="s">
        <v>2096</v>
      </c>
      <c r="J524" t="s">
        <v>1788</v>
      </c>
      <c r="K524" t="s">
        <v>4050</v>
      </c>
      <c r="L524" t="s">
        <v>1826</v>
      </c>
      <c r="M524" t="s">
        <v>2861</v>
      </c>
      <c r="N524" t="s">
        <v>2862</v>
      </c>
      <c r="O524" t="s">
        <v>2863</v>
      </c>
      <c r="P524" t="s">
        <v>2022</v>
      </c>
      <c r="Q524" t="s">
        <v>1801</v>
      </c>
      <c r="R524" t="s">
        <v>1955</v>
      </c>
      <c r="S524" t="s">
        <v>1802</v>
      </c>
      <c r="T524" t="s">
        <v>2046</v>
      </c>
      <c r="U524" t="s">
        <v>2931</v>
      </c>
      <c r="V524" t="s">
        <v>2968</v>
      </c>
      <c r="W524" t="s">
        <v>2874</v>
      </c>
      <c r="X524" t="s">
        <v>1807</v>
      </c>
      <c r="Y524" t="s">
        <v>6430</v>
      </c>
      <c r="Z524" t="s">
        <v>6431</v>
      </c>
      <c r="AA524" t="s">
        <v>6432</v>
      </c>
      <c r="AB524">
        <v>1</v>
      </c>
    </row>
    <row r="525" spans="1:28" x14ac:dyDescent="0.25">
      <c r="A525" t="s">
        <v>9284</v>
      </c>
      <c r="B525" t="s">
        <v>9285</v>
      </c>
      <c r="C525" t="s">
        <v>156</v>
      </c>
      <c r="D525">
        <v>1</v>
      </c>
      <c r="E525">
        <v>328</v>
      </c>
      <c r="F525" t="s">
        <v>2061</v>
      </c>
      <c r="G525" t="s">
        <v>1844</v>
      </c>
      <c r="H525" t="s">
        <v>2091</v>
      </c>
      <c r="I525" t="s">
        <v>2096</v>
      </c>
      <c r="J525" t="s">
        <v>1797</v>
      </c>
      <c r="K525" t="s">
        <v>4050</v>
      </c>
      <c r="L525" t="s">
        <v>1826</v>
      </c>
      <c r="M525" t="s">
        <v>2861</v>
      </c>
      <c r="N525" t="s">
        <v>2862</v>
      </c>
      <c r="O525" t="s">
        <v>2863</v>
      </c>
      <c r="P525" t="s">
        <v>2022</v>
      </c>
      <c r="Q525" t="s">
        <v>1801</v>
      </c>
      <c r="R525" t="s">
        <v>1955</v>
      </c>
      <c r="S525" t="s">
        <v>1802</v>
      </c>
      <c r="T525" t="s">
        <v>2046</v>
      </c>
      <c r="U525" t="s">
        <v>2931</v>
      </c>
      <c r="V525" t="s">
        <v>2968</v>
      </c>
      <c r="W525" t="s">
        <v>2947</v>
      </c>
      <c r="X525" t="s">
        <v>1807</v>
      </c>
      <c r="Y525" t="s">
        <v>4084</v>
      </c>
      <c r="Z525" t="s">
        <v>4085</v>
      </c>
      <c r="AA525" t="s">
        <v>4086</v>
      </c>
      <c r="AB525">
        <v>1</v>
      </c>
    </row>
    <row r="526" spans="1:28" x14ac:dyDescent="0.25">
      <c r="A526" t="s">
        <v>9284</v>
      </c>
      <c r="B526" t="s">
        <v>9285</v>
      </c>
      <c r="C526" t="s">
        <v>156</v>
      </c>
      <c r="D526">
        <v>1</v>
      </c>
      <c r="E526">
        <v>328</v>
      </c>
      <c r="F526" t="s">
        <v>2081</v>
      </c>
      <c r="G526" t="s">
        <v>1844</v>
      </c>
      <c r="H526" t="s">
        <v>2091</v>
      </c>
      <c r="I526" t="s">
        <v>2096</v>
      </c>
      <c r="J526" t="s">
        <v>1795</v>
      </c>
      <c r="K526" t="s">
        <v>4050</v>
      </c>
      <c r="L526" t="s">
        <v>1826</v>
      </c>
      <c r="M526" t="s">
        <v>2861</v>
      </c>
      <c r="N526" t="s">
        <v>2862</v>
      </c>
      <c r="O526" t="s">
        <v>2863</v>
      </c>
      <c r="P526" t="s">
        <v>2022</v>
      </c>
      <c r="Q526" t="s">
        <v>1801</v>
      </c>
      <c r="R526" t="s">
        <v>1955</v>
      </c>
      <c r="S526" t="s">
        <v>1802</v>
      </c>
      <c r="T526" t="s">
        <v>2046</v>
      </c>
      <c r="U526" t="s">
        <v>2931</v>
      </c>
      <c r="V526" t="s">
        <v>2967</v>
      </c>
      <c r="W526" t="s">
        <v>2874</v>
      </c>
      <c r="X526" t="s">
        <v>1807</v>
      </c>
      <c r="Y526" t="s">
        <v>6433</v>
      </c>
      <c r="Z526" t="s">
        <v>6434</v>
      </c>
      <c r="AA526" t="s">
        <v>6435</v>
      </c>
      <c r="AB526">
        <v>1</v>
      </c>
    </row>
    <row r="527" spans="1:28" x14ac:dyDescent="0.25">
      <c r="A527" t="s">
        <v>9284</v>
      </c>
      <c r="B527" t="s">
        <v>9285</v>
      </c>
      <c r="C527" t="s">
        <v>156</v>
      </c>
      <c r="D527">
        <v>1</v>
      </c>
      <c r="E527">
        <v>328</v>
      </c>
      <c r="F527" t="s">
        <v>2052</v>
      </c>
      <c r="G527" t="s">
        <v>1844</v>
      </c>
      <c r="H527" t="s">
        <v>2091</v>
      </c>
      <c r="I527" t="s">
        <v>2096</v>
      </c>
      <c r="J527" t="s">
        <v>1788</v>
      </c>
      <c r="K527" t="s">
        <v>4050</v>
      </c>
      <c r="L527" t="s">
        <v>1826</v>
      </c>
      <c r="M527" t="s">
        <v>2861</v>
      </c>
      <c r="N527" t="s">
        <v>2862</v>
      </c>
      <c r="O527" t="s">
        <v>2863</v>
      </c>
      <c r="P527" t="s">
        <v>2022</v>
      </c>
      <c r="Q527" t="s">
        <v>1801</v>
      </c>
      <c r="R527" t="s">
        <v>1955</v>
      </c>
      <c r="S527" t="s">
        <v>1802</v>
      </c>
      <c r="T527" t="s">
        <v>2046</v>
      </c>
      <c r="U527" t="s">
        <v>2931</v>
      </c>
      <c r="V527" t="s">
        <v>2968</v>
      </c>
      <c r="W527" t="s">
        <v>2874</v>
      </c>
      <c r="X527" t="s">
        <v>1807</v>
      </c>
      <c r="Y527" t="s">
        <v>6436</v>
      </c>
      <c r="Z527" t="s">
        <v>6437</v>
      </c>
      <c r="AA527" t="s">
        <v>6438</v>
      </c>
      <c r="AB527">
        <v>1</v>
      </c>
    </row>
    <row r="528" spans="1:28" x14ac:dyDescent="0.25">
      <c r="A528" t="s">
        <v>9284</v>
      </c>
      <c r="B528" t="s">
        <v>9285</v>
      </c>
      <c r="C528" t="s">
        <v>156</v>
      </c>
      <c r="D528">
        <v>1</v>
      </c>
      <c r="E528">
        <v>329</v>
      </c>
      <c r="F528" t="s">
        <v>2019</v>
      </c>
      <c r="G528" t="s">
        <v>1844</v>
      </c>
      <c r="H528" t="s">
        <v>2091</v>
      </c>
      <c r="I528" t="s">
        <v>2096</v>
      </c>
      <c r="J528" t="s">
        <v>1788</v>
      </c>
      <c r="K528" t="s">
        <v>4050</v>
      </c>
      <c r="L528" t="s">
        <v>1826</v>
      </c>
      <c r="M528" t="s">
        <v>2861</v>
      </c>
      <c r="N528" t="s">
        <v>2862</v>
      </c>
      <c r="O528" t="s">
        <v>2863</v>
      </c>
      <c r="P528" t="s">
        <v>2022</v>
      </c>
      <c r="Q528" t="s">
        <v>1801</v>
      </c>
      <c r="R528" t="s">
        <v>1955</v>
      </c>
      <c r="S528" t="s">
        <v>1802</v>
      </c>
      <c r="T528" t="s">
        <v>2046</v>
      </c>
      <c r="U528" t="s">
        <v>2931</v>
      </c>
      <c r="V528" t="s">
        <v>2968</v>
      </c>
      <c r="W528" t="s">
        <v>2874</v>
      </c>
      <c r="X528" t="s">
        <v>1807</v>
      </c>
      <c r="Y528" t="s">
        <v>6439</v>
      </c>
      <c r="Z528" t="s">
        <v>6440</v>
      </c>
      <c r="AA528" t="s">
        <v>6441</v>
      </c>
      <c r="AB528">
        <v>1</v>
      </c>
    </row>
    <row r="529" spans="1:28" x14ac:dyDescent="0.25">
      <c r="A529" t="s">
        <v>9284</v>
      </c>
      <c r="B529" t="s">
        <v>9285</v>
      </c>
      <c r="C529" t="s">
        <v>156</v>
      </c>
      <c r="D529">
        <v>1</v>
      </c>
      <c r="E529">
        <v>329</v>
      </c>
      <c r="F529" t="s">
        <v>2029</v>
      </c>
      <c r="G529" t="s">
        <v>1844</v>
      </c>
      <c r="H529" t="s">
        <v>2091</v>
      </c>
      <c r="I529" t="s">
        <v>2096</v>
      </c>
      <c r="J529" t="s">
        <v>1795</v>
      </c>
      <c r="K529" t="s">
        <v>4050</v>
      </c>
      <c r="L529" t="s">
        <v>1826</v>
      </c>
      <c r="M529" t="s">
        <v>2861</v>
      </c>
      <c r="N529" t="s">
        <v>2862</v>
      </c>
      <c r="O529" t="s">
        <v>2863</v>
      </c>
      <c r="P529" t="s">
        <v>2022</v>
      </c>
      <c r="Q529" t="s">
        <v>1801</v>
      </c>
      <c r="R529" t="s">
        <v>1955</v>
      </c>
      <c r="S529" t="s">
        <v>1802</v>
      </c>
      <c r="T529" t="s">
        <v>2046</v>
      </c>
      <c r="U529" t="s">
        <v>2931</v>
      </c>
      <c r="V529" t="s">
        <v>2967</v>
      </c>
      <c r="W529" t="s">
        <v>2874</v>
      </c>
      <c r="X529" t="s">
        <v>1807</v>
      </c>
      <c r="Y529" t="s">
        <v>6442</v>
      </c>
      <c r="Z529" t="s">
        <v>6443</v>
      </c>
      <c r="AA529" t="s">
        <v>6444</v>
      </c>
      <c r="AB529">
        <v>1</v>
      </c>
    </row>
    <row r="530" spans="1:28" x14ac:dyDescent="0.25">
      <c r="A530" t="s">
        <v>9284</v>
      </c>
      <c r="B530" t="s">
        <v>9285</v>
      </c>
      <c r="C530" t="s">
        <v>156</v>
      </c>
      <c r="D530">
        <v>1</v>
      </c>
      <c r="E530">
        <v>329</v>
      </c>
      <c r="F530" t="s">
        <v>2042</v>
      </c>
      <c r="G530" t="s">
        <v>1844</v>
      </c>
      <c r="H530" t="s">
        <v>2091</v>
      </c>
      <c r="I530" t="s">
        <v>2096</v>
      </c>
      <c r="J530" t="s">
        <v>1788</v>
      </c>
      <c r="K530" t="s">
        <v>4050</v>
      </c>
      <c r="L530" t="s">
        <v>1826</v>
      </c>
      <c r="M530" t="s">
        <v>2861</v>
      </c>
      <c r="N530" t="s">
        <v>2862</v>
      </c>
      <c r="O530" t="s">
        <v>2863</v>
      </c>
      <c r="P530" t="s">
        <v>2022</v>
      </c>
      <c r="Q530" t="s">
        <v>1801</v>
      </c>
      <c r="R530" t="s">
        <v>1955</v>
      </c>
      <c r="S530" t="s">
        <v>1802</v>
      </c>
      <c r="T530" t="s">
        <v>2046</v>
      </c>
      <c r="U530" t="s">
        <v>2931</v>
      </c>
      <c r="V530" t="s">
        <v>2968</v>
      </c>
      <c r="W530" t="s">
        <v>2874</v>
      </c>
      <c r="X530" t="s">
        <v>1807</v>
      </c>
      <c r="Y530" t="s">
        <v>6445</v>
      </c>
      <c r="Z530" t="s">
        <v>6446</v>
      </c>
      <c r="AA530" t="s">
        <v>6447</v>
      </c>
      <c r="AB530">
        <v>1</v>
      </c>
    </row>
    <row r="531" spans="1:28" x14ac:dyDescent="0.25">
      <c r="A531" t="s">
        <v>9284</v>
      </c>
      <c r="B531" t="s">
        <v>9285</v>
      </c>
      <c r="C531" t="s">
        <v>156</v>
      </c>
      <c r="D531">
        <v>1</v>
      </c>
      <c r="E531">
        <v>329</v>
      </c>
      <c r="F531" t="s">
        <v>2032</v>
      </c>
      <c r="G531" t="s">
        <v>1844</v>
      </c>
      <c r="H531" t="s">
        <v>2091</v>
      </c>
      <c r="I531" t="s">
        <v>2096</v>
      </c>
      <c r="J531" t="s">
        <v>1788</v>
      </c>
      <c r="K531" t="s">
        <v>2383</v>
      </c>
      <c r="L531" t="s">
        <v>1806</v>
      </c>
      <c r="M531" t="s">
        <v>2861</v>
      </c>
      <c r="N531" t="s">
        <v>2862</v>
      </c>
      <c r="O531" t="s">
        <v>2863</v>
      </c>
      <c r="P531" t="s">
        <v>2022</v>
      </c>
      <c r="Q531" t="s">
        <v>1801</v>
      </c>
      <c r="R531" t="s">
        <v>1955</v>
      </c>
      <c r="S531" t="s">
        <v>1802</v>
      </c>
      <c r="T531" t="s">
        <v>2046</v>
      </c>
      <c r="U531" t="s">
        <v>2931</v>
      </c>
      <c r="V531" t="s">
        <v>2968</v>
      </c>
      <c r="W531" t="s">
        <v>2874</v>
      </c>
      <c r="X531" t="s">
        <v>1807</v>
      </c>
      <c r="Y531" t="s">
        <v>6448</v>
      </c>
      <c r="Z531" t="s">
        <v>6449</v>
      </c>
      <c r="AA531" t="s">
        <v>6450</v>
      </c>
      <c r="AB531">
        <v>1</v>
      </c>
    </row>
    <row r="532" spans="1:28" x14ac:dyDescent="0.25">
      <c r="A532" t="s">
        <v>9284</v>
      </c>
      <c r="B532" t="s">
        <v>9285</v>
      </c>
      <c r="C532" t="s">
        <v>156</v>
      </c>
      <c r="D532">
        <v>1</v>
      </c>
      <c r="E532">
        <v>329</v>
      </c>
      <c r="F532" t="s">
        <v>2026</v>
      </c>
      <c r="G532" t="s">
        <v>1844</v>
      </c>
      <c r="H532" t="s">
        <v>2091</v>
      </c>
      <c r="I532" t="s">
        <v>2096</v>
      </c>
      <c r="J532" t="s">
        <v>1797</v>
      </c>
      <c r="K532" t="s">
        <v>4050</v>
      </c>
      <c r="L532" t="s">
        <v>1826</v>
      </c>
      <c r="M532" t="s">
        <v>2861</v>
      </c>
      <c r="N532" t="s">
        <v>2862</v>
      </c>
      <c r="O532" t="s">
        <v>2863</v>
      </c>
      <c r="P532" t="s">
        <v>2022</v>
      </c>
      <c r="Q532" t="s">
        <v>1801</v>
      </c>
      <c r="R532" t="s">
        <v>1955</v>
      </c>
      <c r="S532" t="s">
        <v>1802</v>
      </c>
      <c r="T532" t="s">
        <v>2046</v>
      </c>
      <c r="U532" t="s">
        <v>2931</v>
      </c>
      <c r="V532" t="s">
        <v>2968</v>
      </c>
      <c r="W532" t="s">
        <v>2947</v>
      </c>
      <c r="X532" t="s">
        <v>1807</v>
      </c>
      <c r="Y532" t="s">
        <v>3093</v>
      </c>
      <c r="Z532" t="s">
        <v>3094</v>
      </c>
      <c r="AA532" t="s">
        <v>3095</v>
      </c>
      <c r="AB532">
        <v>1</v>
      </c>
    </row>
    <row r="533" spans="1:28" x14ac:dyDescent="0.25">
      <c r="A533" t="s">
        <v>9284</v>
      </c>
      <c r="B533" t="s">
        <v>9285</v>
      </c>
      <c r="C533" t="s">
        <v>156</v>
      </c>
      <c r="D533">
        <v>1</v>
      </c>
      <c r="E533">
        <v>329</v>
      </c>
      <c r="F533" t="s">
        <v>2051</v>
      </c>
      <c r="G533" t="s">
        <v>1844</v>
      </c>
      <c r="H533" t="s">
        <v>2091</v>
      </c>
      <c r="I533" t="s">
        <v>2096</v>
      </c>
      <c r="J533" t="s">
        <v>1788</v>
      </c>
      <c r="K533" t="s">
        <v>4050</v>
      </c>
      <c r="L533" t="s">
        <v>1826</v>
      </c>
      <c r="M533" t="s">
        <v>2861</v>
      </c>
      <c r="N533" t="s">
        <v>2862</v>
      </c>
      <c r="O533" t="s">
        <v>2863</v>
      </c>
      <c r="P533" t="s">
        <v>2022</v>
      </c>
      <c r="Q533" t="s">
        <v>1801</v>
      </c>
      <c r="R533" t="s">
        <v>1955</v>
      </c>
      <c r="S533" t="s">
        <v>1802</v>
      </c>
      <c r="T533" t="s">
        <v>2046</v>
      </c>
      <c r="U533" t="s">
        <v>2931</v>
      </c>
      <c r="V533" t="s">
        <v>2968</v>
      </c>
      <c r="W533" t="s">
        <v>2874</v>
      </c>
      <c r="X533" t="s">
        <v>1807</v>
      </c>
      <c r="Y533" t="s">
        <v>6451</v>
      </c>
      <c r="Z533" t="s">
        <v>6452</v>
      </c>
      <c r="AA533" t="s">
        <v>6453</v>
      </c>
      <c r="AB533">
        <v>1</v>
      </c>
    </row>
    <row r="534" spans="1:28" x14ac:dyDescent="0.25">
      <c r="A534" t="s">
        <v>9284</v>
      </c>
      <c r="B534" t="s">
        <v>9285</v>
      </c>
      <c r="C534" t="s">
        <v>156</v>
      </c>
      <c r="D534">
        <v>1</v>
      </c>
      <c r="E534">
        <v>329</v>
      </c>
      <c r="F534" t="s">
        <v>2038</v>
      </c>
      <c r="G534" t="s">
        <v>1844</v>
      </c>
      <c r="H534" t="s">
        <v>2091</v>
      </c>
      <c r="I534" t="s">
        <v>2096</v>
      </c>
      <c r="J534" t="s">
        <v>1795</v>
      </c>
      <c r="K534" t="s">
        <v>4050</v>
      </c>
      <c r="L534" t="s">
        <v>1826</v>
      </c>
      <c r="M534" t="s">
        <v>2861</v>
      </c>
      <c r="N534" t="s">
        <v>2862</v>
      </c>
      <c r="O534" t="s">
        <v>2863</v>
      </c>
      <c r="P534" t="s">
        <v>2022</v>
      </c>
      <c r="Q534" t="s">
        <v>1801</v>
      </c>
      <c r="R534" t="s">
        <v>1955</v>
      </c>
      <c r="S534" t="s">
        <v>1802</v>
      </c>
      <c r="T534" t="s">
        <v>2046</v>
      </c>
      <c r="U534" t="s">
        <v>2931</v>
      </c>
      <c r="V534" t="s">
        <v>2968</v>
      </c>
      <c r="W534" t="s">
        <v>2874</v>
      </c>
      <c r="X534" t="s">
        <v>1807</v>
      </c>
      <c r="Y534" t="s">
        <v>6454</v>
      </c>
      <c r="Z534" t="s">
        <v>6455</v>
      </c>
      <c r="AA534" t="s">
        <v>6456</v>
      </c>
      <c r="AB534">
        <v>1</v>
      </c>
    </row>
    <row r="535" spans="1:28" x14ac:dyDescent="0.25">
      <c r="A535" t="s">
        <v>9284</v>
      </c>
      <c r="B535" t="s">
        <v>9285</v>
      </c>
      <c r="C535" t="s">
        <v>156</v>
      </c>
      <c r="D535">
        <v>1</v>
      </c>
      <c r="E535">
        <v>329</v>
      </c>
      <c r="F535" t="s">
        <v>2040</v>
      </c>
      <c r="G535" t="s">
        <v>1844</v>
      </c>
      <c r="H535" t="s">
        <v>2091</v>
      </c>
      <c r="I535" t="s">
        <v>2096</v>
      </c>
      <c r="J535" t="s">
        <v>1795</v>
      </c>
      <c r="K535" t="s">
        <v>4050</v>
      </c>
      <c r="L535" t="s">
        <v>1826</v>
      </c>
      <c r="M535" t="s">
        <v>2861</v>
      </c>
      <c r="N535" t="s">
        <v>2862</v>
      </c>
      <c r="O535" t="s">
        <v>2863</v>
      </c>
      <c r="P535" t="s">
        <v>2022</v>
      </c>
      <c r="Q535" t="s">
        <v>1801</v>
      </c>
      <c r="R535" t="s">
        <v>1955</v>
      </c>
      <c r="S535" t="s">
        <v>1802</v>
      </c>
      <c r="T535" t="s">
        <v>2046</v>
      </c>
      <c r="U535" t="s">
        <v>2931</v>
      </c>
      <c r="V535" t="s">
        <v>2968</v>
      </c>
      <c r="W535" t="s">
        <v>2874</v>
      </c>
      <c r="X535" t="s">
        <v>1807</v>
      </c>
      <c r="Y535" t="s">
        <v>6457</v>
      </c>
      <c r="Z535" t="s">
        <v>6458</v>
      </c>
      <c r="AA535" t="s">
        <v>6459</v>
      </c>
      <c r="AB535">
        <v>1</v>
      </c>
    </row>
    <row r="536" spans="1:28" x14ac:dyDescent="0.25">
      <c r="A536" t="s">
        <v>9284</v>
      </c>
      <c r="B536" t="s">
        <v>9285</v>
      </c>
      <c r="C536" t="s">
        <v>156</v>
      </c>
      <c r="D536">
        <v>1</v>
      </c>
      <c r="E536">
        <v>329</v>
      </c>
      <c r="F536" t="s">
        <v>2076</v>
      </c>
      <c r="G536" t="s">
        <v>1844</v>
      </c>
      <c r="H536" t="s">
        <v>2091</v>
      </c>
      <c r="I536" t="s">
        <v>2096</v>
      </c>
      <c r="J536" t="s">
        <v>1788</v>
      </c>
      <c r="K536" t="s">
        <v>4050</v>
      </c>
      <c r="L536" t="s">
        <v>1826</v>
      </c>
      <c r="M536" t="s">
        <v>2861</v>
      </c>
      <c r="N536" t="s">
        <v>2862</v>
      </c>
      <c r="O536" t="s">
        <v>2863</v>
      </c>
      <c r="P536" t="s">
        <v>2022</v>
      </c>
      <c r="Q536" t="s">
        <v>1801</v>
      </c>
      <c r="R536" t="s">
        <v>1955</v>
      </c>
      <c r="S536" t="s">
        <v>1802</v>
      </c>
      <c r="T536" t="s">
        <v>2046</v>
      </c>
      <c r="U536" t="s">
        <v>2931</v>
      </c>
      <c r="V536" t="s">
        <v>2932</v>
      </c>
      <c r="W536" t="s">
        <v>2874</v>
      </c>
      <c r="X536" t="s">
        <v>1807</v>
      </c>
      <c r="Y536" t="s">
        <v>6460</v>
      </c>
      <c r="Z536" t="s">
        <v>6461</v>
      </c>
      <c r="AA536" t="s">
        <v>6462</v>
      </c>
      <c r="AB536">
        <v>1</v>
      </c>
    </row>
    <row r="537" spans="1:28" x14ac:dyDescent="0.25">
      <c r="A537" t="s">
        <v>9284</v>
      </c>
      <c r="B537" t="s">
        <v>9285</v>
      </c>
      <c r="C537" t="s">
        <v>156</v>
      </c>
      <c r="D537">
        <v>1</v>
      </c>
      <c r="E537">
        <v>330</v>
      </c>
      <c r="F537" t="s">
        <v>2019</v>
      </c>
      <c r="G537" t="s">
        <v>1844</v>
      </c>
      <c r="H537" t="s">
        <v>2091</v>
      </c>
      <c r="I537" t="s">
        <v>2096</v>
      </c>
      <c r="J537" t="s">
        <v>1795</v>
      </c>
      <c r="K537" t="s">
        <v>4050</v>
      </c>
      <c r="L537" t="s">
        <v>1826</v>
      </c>
      <c r="M537" t="s">
        <v>2861</v>
      </c>
      <c r="N537" t="s">
        <v>2862</v>
      </c>
      <c r="O537" t="s">
        <v>2863</v>
      </c>
      <c r="P537" t="s">
        <v>2022</v>
      </c>
      <c r="Q537" t="s">
        <v>1801</v>
      </c>
      <c r="R537" t="s">
        <v>1955</v>
      </c>
      <c r="S537" t="s">
        <v>1802</v>
      </c>
      <c r="T537" t="s">
        <v>2046</v>
      </c>
      <c r="U537" t="s">
        <v>2931</v>
      </c>
      <c r="V537" t="s">
        <v>2967</v>
      </c>
      <c r="W537" t="s">
        <v>2947</v>
      </c>
      <c r="X537" t="s">
        <v>1807</v>
      </c>
      <c r="Y537" t="s">
        <v>6463</v>
      </c>
      <c r="Z537" t="s">
        <v>6464</v>
      </c>
      <c r="AA537" t="s">
        <v>6465</v>
      </c>
      <c r="AB537">
        <v>1</v>
      </c>
    </row>
    <row r="538" spans="1:28" x14ac:dyDescent="0.25">
      <c r="A538" t="s">
        <v>9284</v>
      </c>
      <c r="B538" t="s">
        <v>9285</v>
      </c>
      <c r="C538" t="s">
        <v>156</v>
      </c>
      <c r="D538">
        <v>1</v>
      </c>
      <c r="E538">
        <v>330</v>
      </c>
      <c r="F538" t="s">
        <v>2027</v>
      </c>
      <c r="G538" t="s">
        <v>1844</v>
      </c>
      <c r="H538" t="s">
        <v>2091</v>
      </c>
      <c r="I538" t="s">
        <v>2096</v>
      </c>
      <c r="J538" t="s">
        <v>1795</v>
      </c>
      <c r="K538" t="s">
        <v>4050</v>
      </c>
      <c r="L538" t="s">
        <v>1826</v>
      </c>
      <c r="M538" t="s">
        <v>2861</v>
      </c>
      <c r="N538" t="s">
        <v>2862</v>
      </c>
      <c r="O538" t="s">
        <v>2863</v>
      </c>
      <c r="P538" t="s">
        <v>2022</v>
      </c>
      <c r="Q538" t="s">
        <v>1801</v>
      </c>
      <c r="R538" t="s">
        <v>1955</v>
      </c>
      <c r="S538" t="s">
        <v>1802</v>
      </c>
      <c r="T538" t="s">
        <v>2046</v>
      </c>
      <c r="U538" t="s">
        <v>2931</v>
      </c>
      <c r="V538" t="s">
        <v>2968</v>
      </c>
      <c r="W538" t="s">
        <v>2874</v>
      </c>
      <c r="X538" t="s">
        <v>1807</v>
      </c>
      <c r="Y538" t="s">
        <v>6466</v>
      </c>
      <c r="Z538" t="s">
        <v>6467</v>
      </c>
      <c r="AA538" t="s">
        <v>6468</v>
      </c>
      <c r="AB538">
        <v>1</v>
      </c>
    </row>
    <row r="539" spans="1:28" x14ac:dyDescent="0.25">
      <c r="A539" t="s">
        <v>9284</v>
      </c>
      <c r="B539" t="s">
        <v>9285</v>
      </c>
      <c r="C539" t="s">
        <v>156</v>
      </c>
      <c r="D539">
        <v>1</v>
      </c>
      <c r="E539">
        <v>330</v>
      </c>
      <c r="F539" t="s">
        <v>2054</v>
      </c>
      <c r="G539" t="s">
        <v>1844</v>
      </c>
      <c r="H539" t="s">
        <v>2091</v>
      </c>
      <c r="I539" t="s">
        <v>2096</v>
      </c>
      <c r="J539" t="s">
        <v>1795</v>
      </c>
      <c r="K539" t="s">
        <v>4050</v>
      </c>
      <c r="L539" t="s">
        <v>1826</v>
      </c>
      <c r="M539" t="s">
        <v>2861</v>
      </c>
      <c r="N539" t="s">
        <v>2862</v>
      </c>
      <c r="O539" t="s">
        <v>2863</v>
      </c>
      <c r="P539" t="s">
        <v>2022</v>
      </c>
      <c r="Q539" t="s">
        <v>1801</v>
      </c>
      <c r="R539" t="s">
        <v>1955</v>
      </c>
      <c r="S539" t="s">
        <v>1802</v>
      </c>
      <c r="T539" t="s">
        <v>2046</v>
      </c>
      <c r="U539" t="s">
        <v>2931</v>
      </c>
      <c r="V539" t="s">
        <v>2968</v>
      </c>
      <c r="W539" t="s">
        <v>2874</v>
      </c>
      <c r="X539" t="s">
        <v>1807</v>
      </c>
      <c r="Y539" t="s">
        <v>9144</v>
      </c>
      <c r="Z539" t="s">
        <v>9145</v>
      </c>
      <c r="AA539" t="s">
        <v>9146</v>
      </c>
      <c r="AB539">
        <v>1</v>
      </c>
    </row>
    <row r="540" spans="1:28" x14ac:dyDescent="0.25">
      <c r="A540" t="s">
        <v>9284</v>
      </c>
      <c r="B540" t="s">
        <v>9285</v>
      </c>
      <c r="C540" t="s">
        <v>156</v>
      </c>
      <c r="D540">
        <v>1</v>
      </c>
      <c r="E540">
        <v>330</v>
      </c>
      <c r="F540" t="s">
        <v>2057</v>
      </c>
      <c r="G540" t="s">
        <v>1844</v>
      </c>
      <c r="H540" t="s">
        <v>2091</v>
      </c>
      <c r="I540" t="s">
        <v>2096</v>
      </c>
      <c r="J540" t="s">
        <v>1795</v>
      </c>
      <c r="K540" t="s">
        <v>4050</v>
      </c>
      <c r="L540" t="s">
        <v>1826</v>
      </c>
      <c r="M540" t="s">
        <v>2861</v>
      </c>
      <c r="N540" t="s">
        <v>2862</v>
      </c>
      <c r="O540" t="s">
        <v>2863</v>
      </c>
      <c r="P540" t="s">
        <v>2022</v>
      </c>
      <c r="Q540" t="s">
        <v>1801</v>
      </c>
      <c r="R540" t="s">
        <v>1955</v>
      </c>
      <c r="S540" t="s">
        <v>1802</v>
      </c>
      <c r="T540" t="s">
        <v>2046</v>
      </c>
      <c r="U540" t="s">
        <v>2931</v>
      </c>
      <c r="V540" t="s">
        <v>2968</v>
      </c>
      <c r="W540" t="s">
        <v>2874</v>
      </c>
      <c r="X540" t="s">
        <v>1807</v>
      </c>
      <c r="Y540" t="s">
        <v>6469</v>
      </c>
      <c r="Z540" t="s">
        <v>6470</v>
      </c>
      <c r="AA540" t="s">
        <v>6471</v>
      </c>
      <c r="AB540">
        <v>1</v>
      </c>
    </row>
    <row r="541" spans="1:28" x14ac:dyDescent="0.25">
      <c r="A541" t="s">
        <v>9284</v>
      </c>
      <c r="B541" t="s">
        <v>9285</v>
      </c>
      <c r="C541" t="s">
        <v>156</v>
      </c>
      <c r="D541">
        <v>1</v>
      </c>
      <c r="E541">
        <v>330</v>
      </c>
      <c r="F541" t="s">
        <v>2049</v>
      </c>
      <c r="G541" t="s">
        <v>1844</v>
      </c>
      <c r="H541" t="s">
        <v>2091</v>
      </c>
      <c r="I541" t="s">
        <v>2096</v>
      </c>
      <c r="J541" t="s">
        <v>1797</v>
      </c>
      <c r="K541" t="s">
        <v>4050</v>
      </c>
      <c r="L541" t="s">
        <v>1826</v>
      </c>
      <c r="M541" t="s">
        <v>2861</v>
      </c>
      <c r="N541" t="s">
        <v>2862</v>
      </c>
      <c r="O541" t="s">
        <v>2863</v>
      </c>
      <c r="P541" t="s">
        <v>2022</v>
      </c>
      <c r="Q541" t="s">
        <v>1801</v>
      </c>
      <c r="R541" t="s">
        <v>1955</v>
      </c>
      <c r="S541" t="s">
        <v>1802</v>
      </c>
      <c r="T541" t="s">
        <v>2046</v>
      </c>
      <c r="U541" t="s">
        <v>2931</v>
      </c>
      <c r="V541" t="s">
        <v>2968</v>
      </c>
      <c r="W541" t="s">
        <v>2947</v>
      </c>
      <c r="X541" t="s">
        <v>1807</v>
      </c>
      <c r="Y541" t="s">
        <v>4087</v>
      </c>
      <c r="Z541" t="s">
        <v>4088</v>
      </c>
      <c r="AA541" t="s">
        <v>4089</v>
      </c>
      <c r="AB541">
        <v>1</v>
      </c>
    </row>
    <row r="542" spans="1:28" x14ac:dyDescent="0.25">
      <c r="A542" t="s">
        <v>9284</v>
      </c>
      <c r="B542" t="s">
        <v>9285</v>
      </c>
      <c r="C542" t="s">
        <v>156</v>
      </c>
      <c r="D542">
        <v>1</v>
      </c>
      <c r="E542">
        <v>330</v>
      </c>
      <c r="F542" t="s">
        <v>2051</v>
      </c>
      <c r="G542" t="s">
        <v>1844</v>
      </c>
      <c r="H542" t="s">
        <v>2091</v>
      </c>
      <c r="I542" t="s">
        <v>2096</v>
      </c>
      <c r="J542" t="s">
        <v>1788</v>
      </c>
      <c r="K542" t="s">
        <v>4050</v>
      </c>
      <c r="L542" t="s">
        <v>1826</v>
      </c>
      <c r="M542" t="s">
        <v>2861</v>
      </c>
      <c r="N542" t="s">
        <v>2862</v>
      </c>
      <c r="O542" t="s">
        <v>2863</v>
      </c>
      <c r="P542" t="s">
        <v>2022</v>
      </c>
      <c r="Q542" t="s">
        <v>1801</v>
      </c>
      <c r="R542" t="s">
        <v>1955</v>
      </c>
      <c r="S542" t="s">
        <v>1802</v>
      </c>
      <c r="T542" t="s">
        <v>2046</v>
      </c>
      <c r="U542" t="s">
        <v>2931</v>
      </c>
      <c r="V542" t="s">
        <v>2967</v>
      </c>
      <c r="W542" t="s">
        <v>2874</v>
      </c>
      <c r="X542" t="s">
        <v>1807</v>
      </c>
      <c r="Y542" t="s">
        <v>6472</v>
      </c>
      <c r="Z542" t="s">
        <v>6473</v>
      </c>
      <c r="AA542" t="s">
        <v>6474</v>
      </c>
      <c r="AB542">
        <v>1</v>
      </c>
    </row>
    <row r="543" spans="1:28" x14ac:dyDescent="0.25">
      <c r="A543" t="s">
        <v>9284</v>
      </c>
      <c r="B543" t="s">
        <v>9285</v>
      </c>
      <c r="C543" t="s">
        <v>156</v>
      </c>
      <c r="D543">
        <v>1</v>
      </c>
      <c r="E543">
        <v>330</v>
      </c>
      <c r="F543" t="s">
        <v>2068</v>
      </c>
      <c r="G543" t="s">
        <v>1844</v>
      </c>
      <c r="H543" t="s">
        <v>2091</v>
      </c>
      <c r="I543" t="s">
        <v>2096</v>
      </c>
      <c r="J543" t="s">
        <v>1795</v>
      </c>
      <c r="K543" t="s">
        <v>4050</v>
      </c>
      <c r="L543" t="s">
        <v>1826</v>
      </c>
      <c r="M543" t="s">
        <v>2861</v>
      </c>
      <c r="N543" t="s">
        <v>2862</v>
      </c>
      <c r="O543" t="s">
        <v>2863</v>
      </c>
      <c r="P543" t="s">
        <v>2022</v>
      </c>
      <c r="Q543" t="s">
        <v>1801</v>
      </c>
      <c r="R543" t="s">
        <v>1955</v>
      </c>
      <c r="S543" t="s">
        <v>1802</v>
      </c>
      <c r="T543" t="s">
        <v>2046</v>
      </c>
      <c r="U543" t="s">
        <v>2931</v>
      </c>
      <c r="V543" t="s">
        <v>2968</v>
      </c>
      <c r="W543" t="s">
        <v>2874</v>
      </c>
      <c r="X543" t="s">
        <v>1807</v>
      </c>
      <c r="Y543" t="s">
        <v>6475</v>
      </c>
      <c r="Z543" t="s">
        <v>6476</v>
      </c>
      <c r="AA543" t="s">
        <v>6477</v>
      </c>
      <c r="AB543">
        <v>1</v>
      </c>
    </row>
    <row r="544" spans="1:28" x14ac:dyDescent="0.25">
      <c r="A544" t="s">
        <v>9284</v>
      </c>
      <c r="B544" t="s">
        <v>9285</v>
      </c>
      <c r="C544" t="s">
        <v>156</v>
      </c>
      <c r="D544">
        <v>1</v>
      </c>
      <c r="E544">
        <v>330</v>
      </c>
      <c r="F544" t="s">
        <v>2046</v>
      </c>
      <c r="G544" t="s">
        <v>1844</v>
      </c>
      <c r="H544" t="s">
        <v>2091</v>
      </c>
      <c r="I544" t="s">
        <v>2096</v>
      </c>
      <c r="J544" t="s">
        <v>1795</v>
      </c>
      <c r="K544" t="s">
        <v>4050</v>
      </c>
      <c r="L544" t="s">
        <v>1826</v>
      </c>
      <c r="M544" t="s">
        <v>2861</v>
      </c>
      <c r="N544" t="s">
        <v>2862</v>
      </c>
      <c r="O544" t="s">
        <v>2863</v>
      </c>
      <c r="P544" t="s">
        <v>2022</v>
      </c>
      <c r="Q544" t="s">
        <v>1801</v>
      </c>
      <c r="R544" t="s">
        <v>1955</v>
      </c>
      <c r="S544" t="s">
        <v>1802</v>
      </c>
      <c r="T544" t="s">
        <v>2046</v>
      </c>
      <c r="U544" t="s">
        <v>2931</v>
      </c>
      <c r="V544" t="s">
        <v>2968</v>
      </c>
      <c r="W544" t="s">
        <v>2874</v>
      </c>
      <c r="X544" t="s">
        <v>1807</v>
      </c>
      <c r="Y544" t="s">
        <v>6478</v>
      </c>
      <c r="Z544" t="s">
        <v>6479</v>
      </c>
      <c r="AA544" t="s">
        <v>6480</v>
      </c>
      <c r="AB544">
        <v>1</v>
      </c>
    </row>
    <row r="545" spans="1:28" x14ac:dyDescent="0.25">
      <c r="A545" t="s">
        <v>9284</v>
      </c>
      <c r="B545" t="s">
        <v>9285</v>
      </c>
      <c r="C545" t="s">
        <v>156</v>
      </c>
      <c r="D545">
        <v>1</v>
      </c>
      <c r="E545">
        <v>330</v>
      </c>
      <c r="F545" t="s">
        <v>2082</v>
      </c>
      <c r="G545" t="s">
        <v>1844</v>
      </c>
      <c r="H545" t="s">
        <v>2091</v>
      </c>
      <c r="I545" t="s">
        <v>2096</v>
      </c>
      <c r="J545" t="s">
        <v>1795</v>
      </c>
      <c r="K545" t="s">
        <v>4050</v>
      </c>
      <c r="L545" t="s">
        <v>1826</v>
      </c>
      <c r="M545" t="s">
        <v>2861</v>
      </c>
      <c r="N545" t="s">
        <v>2862</v>
      </c>
      <c r="O545" t="s">
        <v>2863</v>
      </c>
      <c r="P545" t="s">
        <v>2022</v>
      </c>
      <c r="Q545" t="s">
        <v>1801</v>
      </c>
      <c r="R545" t="s">
        <v>1955</v>
      </c>
      <c r="S545" t="s">
        <v>1802</v>
      </c>
      <c r="T545" t="s">
        <v>2046</v>
      </c>
      <c r="U545" t="s">
        <v>2931</v>
      </c>
      <c r="V545" t="s">
        <v>2968</v>
      </c>
      <c r="W545" t="s">
        <v>2947</v>
      </c>
      <c r="X545" t="s">
        <v>1807</v>
      </c>
      <c r="Y545" t="s">
        <v>6481</v>
      </c>
      <c r="Z545" t="s">
        <v>6482</v>
      </c>
      <c r="AA545" t="s">
        <v>6483</v>
      </c>
      <c r="AB545">
        <v>1</v>
      </c>
    </row>
    <row r="546" spans="1:28" x14ac:dyDescent="0.25">
      <c r="A546" t="s">
        <v>9284</v>
      </c>
      <c r="B546" t="s">
        <v>9285</v>
      </c>
      <c r="C546" t="s">
        <v>156</v>
      </c>
      <c r="D546">
        <v>1</v>
      </c>
      <c r="E546">
        <v>330</v>
      </c>
      <c r="F546" t="s">
        <v>2040</v>
      </c>
      <c r="G546" t="s">
        <v>1844</v>
      </c>
      <c r="H546" t="s">
        <v>2091</v>
      </c>
      <c r="I546" t="s">
        <v>2096</v>
      </c>
      <c r="J546" t="s">
        <v>1788</v>
      </c>
      <c r="K546" t="s">
        <v>4050</v>
      </c>
      <c r="L546" t="s">
        <v>1826</v>
      </c>
      <c r="M546" t="s">
        <v>2861</v>
      </c>
      <c r="N546" t="s">
        <v>2862</v>
      </c>
      <c r="O546" t="s">
        <v>2863</v>
      </c>
      <c r="P546" t="s">
        <v>2022</v>
      </c>
      <c r="Q546" t="s">
        <v>1801</v>
      </c>
      <c r="R546" t="s">
        <v>1955</v>
      </c>
      <c r="S546" t="s">
        <v>1802</v>
      </c>
      <c r="T546" t="s">
        <v>2046</v>
      </c>
      <c r="U546" t="s">
        <v>2931</v>
      </c>
      <c r="V546" t="s">
        <v>2966</v>
      </c>
      <c r="W546" t="s">
        <v>2947</v>
      </c>
      <c r="X546" t="s">
        <v>1807</v>
      </c>
      <c r="Y546" t="s">
        <v>5265</v>
      </c>
      <c r="Z546" t="s">
        <v>5266</v>
      </c>
      <c r="AA546" t="s">
        <v>5267</v>
      </c>
      <c r="AB546">
        <v>1</v>
      </c>
    </row>
    <row r="547" spans="1:28" x14ac:dyDescent="0.25">
      <c r="A547" t="s">
        <v>9284</v>
      </c>
      <c r="B547" t="s">
        <v>9285</v>
      </c>
      <c r="C547" t="s">
        <v>156</v>
      </c>
      <c r="D547">
        <v>1</v>
      </c>
      <c r="E547">
        <v>330</v>
      </c>
      <c r="F547" t="s">
        <v>2061</v>
      </c>
      <c r="G547" t="s">
        <v>1844</v>
      </c>
      <c r="H547" t="s">
        <v>2091</v>
      </c>
      <c r="I547" t="s">
        <v>2096</v>
      </c>
      <c r="J547" t="s">
        <v>1795</v>
      </c>
      <c r="K547" t="s">
        <v>4050</v>
      </c>
      <c r="L547" t="s">
        <v>1826</v>
      </c>
      <c r="M547" t="s">
        <v>2861</v>
      </c>
      <c r="N547" t="s">
        <v>2862</v>
      </c>
      <c r="O547" t="s">
        <v>2863</v>
      </c>
      <c r="P547" t="s">
        <v>2022</v>
      </c>
      <c r="Q547" t="s">
        <v>1801</v>
      </c>
      <c r="R547" t="s">
        <v>1955</v>
      </c>
      <c r="S547" t="s">
        <v>1802</v>
      </c>
      <c r="T547" t="s">
        <v>2046</v>
      </c>
      <c r="U547" t="s">
        <v>2931</v>
      </c>
      <c r="V547" t="s">
        <v>2967</v>
      </c>
      <c r="W547" t="s">
        <v>2874</v>
      </c>
      <c r="X547" t="s">
        <v>1807</v>
      </c>
      <c r="Y547" t="s">
        <v>6484</v>
      </c>
      <c r="Z547" t="s">
        <v>6485</v>
      </c>
      <c r="AA547" t="s">
        <v>6486</v>
      </c>
      <c r="AB547">
        <v>1</v>
      </c>
    </row>
    <row r="548" spans="1:28" x14ac:dyDescent="0.25">
      <c r="A548" t="s">
        <v>9284</v>
      </c>
      <c r="B548" t="s">
        <v>9285</v>
      </c>
      <c r="C548" t="s">
        <v>156</v>
      </c>
      <c r="D548">
        <v>1</v>
      </c>
      <c r="E548">
        <v>348</v>
      </c>
      <c r="F548" t="s">
        <v>2065</v>
      </c>
      <c r="G548" t="s">
        <v>1844</v>
      </c>
      <c r="H548" t="s">
        <v>2091</v>
      </c>
      <c r="I548" t="s">
        <v>2096</v>
      </c>
      <c r="J548" t="s">
        <v>1795</v>
      </c>
      <c r="K548" t="s">
        <v>2937</v>
      </c>
      <c r="L548" t="s">
        <v>1798</v>
      </c>
      <c r="M548" t="s">
        <v>2858</v>
      </c>
      <c r="N548" t="s">
        <v>2859</v>
      </c>
      <c r="O548" t="s">
        <v>2860</v>
      </c>
      <c r="P548" t="s">
        <v>2022</v>
      </c>
      <c r="Q548" t="s">
        <v>1801</v>
      </c>
      <c r="R548" t="s">
        <v>1955</v>
      </c>
      <c r="S548" t="s">
        <v>1802</v>
      </c>
      <c r="T548" t="s">
        <v>2046</v>
      </c>
      <c r="U548" t="s">
        <v>2931</v>
      </c>
      <c r="V548" t="s">
        <v>2943</v>
      </c>
      <c r="W548" t="s">
        <v>2874</v>
      </c>
      <c r="X548" t="s">
        <v>1807</v>
      </c>
      <c r="Y548" t="s">
        <v>6487</v>
      </c>
      <c r="Z548" t="s">
        <v>6488</v>
      </c>
      <c r="AA548" t="s">
        <v>6489</v>
      </c>
      <c r="AB548">
        <v>1</v>
      </c>
    </row>
    <row r="549" spans="1:28" x14ac:dyDescent="0.25">
      <c r="A549" t="s">
        <v>9284</v>
      </c>
      <c r="B549" t="s">
        <v>9285</v>
      </c>
      <c r="C549" t="s">
        <v>156</v>
      </c>
      <c r="D549">
        <v>1</v>
      </c>
      <c r="E549">
        <v>348</v>
      </c>
      <c r="F549" t="s">
        <v>2054</v>
      </c>
      <c r="G549" t="s">
        <v>1844</v>
      </c>
      <c r="H549" t="s">
        <v>2091</v>
      </c>
      <c r="I549" t="s">
        <v>2096</v>
      </c>
      <c r="J549" t="s">
        <v>1797</v>
      </c>
      <c r="K549" t="s">
        <v>5936</v>
      </c>
      <c r="L549" t="s">
        <v>1800</v>
      </c>
      <c r="M549" t="s">
        <v>2858</v>
      </c>
      <c r="N549" t="s">
        <v>2859</v>
      </c>
      <c r="O549" t="s">
        <v>2860</v>
      </c>
      <c r="P549" t="s">
        <v>2022</v>
      </c>
      <c r="Q549" t="s">
        <v>1801</v>
      </c>
      <c r="R549" t="s">
        <v>1955</v>
      </c>
      <c r="S549" t="s">
        <v>1802</v>
      </c>
      <c r="T549" t="s">
        <v>2046</v>
      </c>
      <c r="U549" t="s">
        <v>2931</v>
      </c>
      <c r="V549" t="s">
        <v>2943</v>
      </c>
      <c r="W549" t="s">
        <v>2947</v>
      </c>
      <c r="X549" t="s">
        <v>1807</v>
      </c>
      <c r="Y549" t="s">
        <v>4090</v>
      </c>
      <c r="Z549" t="s">
        <v>4091</v>
      </c>
      <c r="AA549" t="s">
        <v>4092</v>
      </c>
      <c r="AB549">
        <v>1</v>
      </c>
    </row>
    <row r="550" spans="1:28" x14ac:dyDescent="0.25">
      <c r="A550" t="s">
        <v>9284</v>
      </c>
      <c r="B550" t="s">
        <v>9285</v>
      </c>
      <c r="C550" t="s">
        <v>156</v>
      </c>
      <c r="D550">
        <v>1</v>
      </c>
      <c r="E550">
        <v>357</v>
      </c>
      <c r="F550" t="s">
        <v>2047</v>
      </c>
      <c r="G550" t="s">
        <v>1844</v>
      </c>
      <c r="H550" t="s">
        <v>2091</v>
      </c>
      <c r="I550" t="s">
        <v>2096</v>
      </c>
      <c r="J550" t="s">
        <v>1788</v>
      </c>
      <c r="K550" t="s">
        <v>2390</v>
      </c>
      <c r="L550" t="s">
        <v>1806</v>
      </c>
      <c r="M550" t="s">
        <v>2861</v>
      </c>
      <c r="N550" t="s">
        <v>2862</v>
      </c>
      <c r="O550" t="s">
        <v>2863</v>
      </c>
      <c r="P550" t="s">
        <v>2022</v>
      </c>
      <c r="Q550" t="s">
        <v>1801</v>
      </c>
      <c r="R550" t="s">
        <v>1955</v>
      </c>
      <c r="S550" t="s">
        <v>1802</v>
      </c>
      <c r="T550" t="s">
        <v>2046</v>
      </c>
      <c r="U550" t="s">
        <v>2931</v>
      </c>
      <c r="V550" t="s">
        <v>2967</v>
      </c>
      <c r="W550" t="s">
        <v>2874</v>
      </c>
      <c r="X550" t="s">
        <v>1807</v>
      </c>
      <c r="Y550" t="s">
        <v>6490</v>
      </c>
      <c r="Z550" t="s">
        <v>6491</v>
      </c>
      <c r="AA550" t="s">
        <v>6492</v>
      </c>
      <c r="AB550">
        <v>1</v>
      </c>
    </row>
    <row r="551" spans="1:28" x14ac:dyDescent="0.25">
      <c r="A551" t="s">
        <v>9284</v>
      </c>
      <c r="B551" t="s">
        <v>9285</v>
      </c>
      <c r="C551" t="s">
        <v>156</v>
      </c>
      <c r="D551">
        <v>1</v>
      </c>
      <c r="E551">
        <v>357</v>
      </c>
      <c r="F551" t="s">
        <v>2045</v>
      </c>
      <c r="G551" t="s">
        <v>1844</v>
      </c>
      <c r="H551" t="s">
        <v>2091</v>
      </c>
      <c r="I551" t="s">
        <v>2096</v>
      </c>
      <c r="J551" t="s">
        <v>1795</v>
      </c>
      <c r="K551" t="s">
        <v>2390</v>
      </c>
      <c r="L551" t="s">
        <v>1806</v>
      </c>
      <c r="M551" t="s">
        <v>2861</v>
      </c>
      <c r="N551" t="s">
        <v>2862</v>
      </c>
      <c r="O551" t="s">
        <v>2863</v>
      </c>
      <c r="P551" t="s">
        <v>2022</v>
      </c>
      <c r="Q551" t="s">
        <v>1801</v>
      </c>
      <c r="R551" t="s">
        <v>1955</v>
      </c>
      <c r="S551" t="s">
        <v>1802</v>
      </c>
      <c r="T551" t="s">
        <v>2046</v>
      </c>
      <c r="U551" t="s">
        <v>2931</v>
      </c>
      <c r="V551" t="s">
        <v>2967</v>
      </c>
      <c r="W551" t="s">
        <v>2874</v>
      </c>
      <c r="X551" t="s">
        <v>1807</v>
      </c>
      <c r="Y551" t="s">
        <v>6493</v>
      </c>
      <c r="Z551" t="s">
        <v>6494</v>
      </c>
      <c r="AA551" t="s">
        <v>6495</v>
      </c>
      <c r="AB551">
        <v>1</v>
      </c>
    </row>
    <row r="552" spans="1:28" x14ac:dyDescent="0.25">
      <c r="A552" t="s">
        <v>9284</v>
      </c>
      <c r="B552" t="s">
        <v>9285</v>
      </c>
      <c r="C552" t="s">
        <v>156</v>
      </c>
      <c r="D552">
        <v>1</v>
      </c>
      <c r="E552">
        <v>357</v>
      </c>
      <c r="F552" t="s">
        <v>2054</v>
      </c>
      <c r="G552" t="s">
        <v>1844</v>
      </c>
      <c r="H552" t="s">
        <v>2091</v>
      </c>
      <c r="I552" t="s">
        <v>2096</v>
      </c>
      <c r="J552" t="s">
        <v>1788</v>
      </c>
      <c r="K552" t="s">
        <v>2390</v>
      </c>
      <c r="L552" t="s">
        <v>1806</v>
      </c>
      <c r="M552" t="s">
        <v>2861</v>
      </c>
      <c r="N552" t="s">
        <v>2862</v>
      </c>
      <c r="O552" t="s">
        <v>2863</v>
      </c>
      <c r="P552" t="s">
        <v>2022</v>
      </c>
      <c r="Q552" t="s">
        <v>1801</v>
      </c>
      <c r="R552" t="s">
        <v>1955</v>
      </c>
      <c r="S552" t="s">
        <v>1802</v>
      </c>
      <c r="T552" t="s">
        <v>2046</v>
      </c>
      <c r="U552" t="s">
        <v>2931</v>
      </c>
      <c r="V552" t="s">
        <v>2967</v>
      </c>
      <c r="W552" t="s">
        <v>2874</v>
      </c>
      <c r="X552" t="s">
        <v>1807</v>
      </c>
      <c r="Y552" t="s">
        <v>6496</v>
      </c>
      <c r="Z552" t="s">
        <v>6497</v>
      </c>
      <c r="AA552" t="s">
        <v>6498</v>
      </c>
      <c r="AB552">
        <v>1</v>
      </c>
    </row>
    <row r="553" spans="1:28" x14ac:dyDescent="0.25">
      <c r="A553" t="s">
        <v>9284</v>
      </c>
      <c r="B553" t="s">
        <v>9285</v>
      </c>
      <c r="C553" t="s">
        <v>156</v>
      </c>
      <c r="D553">
        <v>1</v>
      </c>
      <c r="E553">
        <v>357</v>
      </c>
      <c r="F553" t="s">
        <v>2026</v>
      </c>
      <c r="G553" t="s">
        <v>1844</v>
      </c>
      <c r="H553" t="s">
        <v>2091</v>
      </c>
      <c r="I553" t="s">
        <v>2096</v>
      </c>
      <c r="J553" t="s">
        <v>1788</v>
      </c>
      <c r="K553" t="s">
        <v>2390</v>
      </c>
      <c r="L553" t="s">
        <v>1806</v>
      </c>
      <c r="M553" t="s">
        <v>2861</v>
      </c>
      <c r="N553" t="s">
        <v>2862</v>
      </c>
      <c r="O553" t="s">
        <v>2863</v>
      </c>
      <c r="P553" t="s">
        <v>2022</v>
      </c>
      <c r="Q553" t="s">
        <v>1801</v>
      </c>
      <c r="R553" t="s">
        <v>1955</v>
      </c>
      <c r="S553" t="s">
        <v>1802</v>
      </c>
      <c r="T553" t="s">
        <v>2046</v>
      </c>
      <c r="U553" t="s">
        <v>2931</v>
      </c>
      <c r="V553" t="s">
        <v>2967</v>
      </c>
      <c r="W553" t="s">
        <v>2874</v>
      </c>
      <c r="X553" t="s">
        <v>1807</v>
      </c>
      <c r="Y553" t="s">
        <v>6499</v>
      </c>
      <c r="Z553" t="s">
        <v>6500</v>
      </c>
      <c r="AA553" t="s">
        <v>6501</v>
      </c>
      <c r="AB553">
        <v>1</v>
      </c>
    </row>
    <row r="554" spans="1:28" x14ac:dyDescent="0.25">
      <c r="A554" t="s">
        <v>9284</v>
      </c>
      <c r="B554" t="s">
        <v>9285</v>
      </c>
      <c r="C554" t="s">
        <v>156</v>
      </c>
      <c r="D554">
        <v>1</v>
      </c>
      <c r="E554">
        <v>357</v>
      </c>
      <c r="F554" t="s">
        <v>2057</v>
      </c>
      <c r="G554" t="s">
        <v>1844</v>
      </c>
      <c r="H554" t="s">
        <v>2091</v>
      </c>
      <c r="I554" t="s">
        <v>2096</v>
      </c>
      <c r="J554" t="s">
        <v>1788</v>
      </c>
      <c r="K554" t="s">
        <v>2390</v>
      </c>
      <c r="L554" t="s">
        <v>1806</v>
      </c>
      <c r="M554" t="s">
        <v>2861</v>
      </c>
      <c r="N554" t="s">
        <v>2862</v>
      </c>
      <c r="O554" t="s">
        <v>2863</v>
      </c>
      <c r="P554" t="s">
        <v>2022</v>
      </c>
      <c r="Q554" t="s">
        <v>1801</v>
      </c>
      <c r="R554" t="s">
        <v>1955</v>
      </c>
      <c r="S554" t="s">
        <v>1802</v>
      </c>
      <c r="T554" t="s">
        <v>2046</v>
      </c>
      <c r="U554" t="s">
        <v>2931</v>
      </c>
      <c r="V554" t="s">
        <v>2967</v>
      </c>
      <c r="W554" t="s">
        <v>2874</v>
      </c>
      <c r="X554" t="s">
        <v>1807</v>
      </c>
      <c r="Y554" t="s">
        <v>6502</v>
      </c>
      <c r="Z554" t="s">
        <v>6503</v>
      </c>
      <c r="AA554" t="s">
        <v>6504</v>
      </c>
      <c r="AB554">
        <v>1</v>
      </c>
    </row>
    <row r="555" spans="1:28" x14ac:dyDescent="0.25">
      <c r="A555" t="s">
        <v>9284</v>
      </c>
      <c r="B555" t="s">
        <v>9285</v>
      </c>
      <c r="C555" t="s">
        <v>156</v>
      </c>
      <c r="D555">
        <v>1</v>
      </c>
      <c r="E555">
        <v>357</v>
      </c>
      <c r="F555" t="s">
        <v>2028</v>
      </c>
      <c r="G555" t="s">
        <v>1844</v>
      </c>
      <c r="H555" t="s">
        <v>2091</v>
      </c>
      <c r="I555" t="s">
        <v>2096</v>
      </c>
      <c r="J555" t="s">
        <v>1788</v>
      </c>
      <c r="K555" t="s">
        <v>2390</v>
      </c>
      <c r="L555" t="s">
        <v>1806</v>
      </c>
      <c r="M555" t="s">
        <v>2861</v>
      </c>
      <c r="N555" t="s">
        <v>2862</v>
      </c>
      <c r="O555" t="s">
        <v>2863</v>
      </c>
      <c r="P555" t="s">
        <v>2022</v>
      </c>
      <c r="Q555" t="s">
        <v>1801</v>
      </c>
      <c r="R555" t="s">
        <v>1955</v>
      </c>
      <c r="S555" t="s">
        <v>1802</v>
      </c>
      <c r="T555" t="s">
        <v>2046</v>
      </c>
      <c r="U555" t="s">
        <v>2931</v>
      </c>
      <c r="V555" t="s">
        <v>2967</v>
      </c>
      <c r="W555" t="s">
        <v>2874</v>
      </c>
      <c r="X555" t="s">
        <v>1807</v>
      </c>
      <c r="Y555" t="s">
        <v>6505</v>
      </c>
      <c r="Z555" t="s">
        <v>6506</v>
      </c>
      <c r="AA555" t="s">
        <v>6507</v>
      </c>
      <c r="AB555">
        <v>1</v>
      </c>
    </row>
    <row r="556" spans="1:28" x14ac:dyDescent="0.25">
      <c r="A556" t="s">
        <v>9284</v>
      </c>
      <c r="B556" t="s">
        <v>9285</v>
      </c>
      <c r="C556" t="s">
        <v>156</v>
      </c>
      <c r="D556">
        <v>1</v>
      </c>
      <c r="E556">
        <v>357</v>
      </c>
      <c r="F556" t="s">
        <v>2048</v>
      </c>
      <c r="G556" t="s">
        <v>1844</v>
      </c>
      <c r="H556" t="s">
        <v>2091</v>
      </c>
      <c r="I556" t="s">
        <v>2096</v>
      </c>
      <c r="J556" t="s">
        <v>1788</v>
      </c>
      <c r="K556" t="s">
        <v>2390</v>
      </c>
      <c r="L556" t="s">
        <v>1806</v>
      </c>
      <c r="M556" t="s">
        <v>2861</v>
      </c>
      <c r="N556" t="s">
        <v>2862</v>
      </c>
      <c r="O556" t="s">
        <v>2863</v>
      </c>
      <c r="P556" t="s">
        <v>2022</v>
      </c>
      <c r="Q556" t="s">
        <v>1801</v>
      </c>
      <c r="R556" t="s">
        <v>1955</v>
      </c>
      <c r="S556" t="s">
        <v>1802</v>
      </c>
      <c r="T556" t="s">
        <v>2046</v>
      </c>
      <c r="U556" t="s">
        <v>2931</v>
      </c>
      <c r="V556" t="s">
        <v>2967</v>
      </c>
      <c r="W556" t="s">
        <v>2874</v>
      </c>
      <c r="X556" t="s">
        <v>1807</v>
      </c>
      <c r="Y556" t="s">
        <v>6508</v>
      </c>
      <c r="Z556" t="s">
        <v>6509</v>
      </c>
      <c r="AA556" t="s">
        <v>6510</v>
      </c>
      <c r="AB556">
        <v>1</v>
      </c>
    </row>
    <row r="557" spans="1:28" x14ac:dyDescent="0.25">
      <c r="A557" t="s">
        <v>9284</v>
      </c>
      <c r="B557" t="s">
        <v>9285</v>
      </c>
      <c r="C557" t="s">
        <v>156</v>
      </c>
      <c r="D557">
        <v>1</v>
      </c>
      <c r="E557">
        <v>357</v>
      </c>
      <c r="F557" t="s">
        <v>2055</v>
      </c>
      <c r="G557" t="s">
        <v>1844</v>
      </c>
      <c r="H557" t="s">
        <v>2091</v>
      </c>
      <c r="I557" t="s">
        <v>2096</v>
      </c>
      <c r="J557" t="s">
        <v>1788</v>
      </c>
      <c r="K557" t="s">
        <v>2390</v>
      </c>
      <c r="L557" t="s">
        <v>1806</v>
      </c>
      <c r="M557" t="s">
        <v>2861</v>
      </c>
      <c r="N557" t="s">
        <v>2862</v>
      </c>
      <c r="O557" t="s">
        <v>2863</v>
      </c>
      <c r="P557" t="s">
        <v>2022</v>
      </c>
      <c r="Q557" t="s">
        <v>1801</v>
      </c>
      <c r="R557" t="s">
        <v>1955</v>
      </c>
      <c r="S557" t="s">
        <v>1802</v>
      </c>
      <c r="T557" t="s">
        <v>2046</v>
      </c>
      <c r="U557" t="s">
        <v>2931</v>
      </c>
      <c r="V557" t="s">
        <v>2967</v>
      </c>
      <c r="W557" t="s">
        <v>2947</v>
      </c>
      <c r="X557" t="s">
        <v>1807</v>
      </c>
      <c r="Y557" t="s">
        <v>5268</v>
      </c>
      <c r="Z557" t="s">
        <v>5269</v>
      </c>
      <c r="AA557" t="s">
        <v>5270</v>
      </c>
      <c r="AB557">
        <v>1</v>
      </c>
    </row>
    <row r="558" spans="1:28" x14ac:dyDescent="0.25">
      <c r="A558" t="s">
        <v>9284</v>
      </c>
      <c r="B558" t="s">
        <v>9285</v>
      </c>
      <c r="C558" t="s">
        <v>156</v>
      </c>
      <c r="D558">
        <v>1</v>
      </c>
      <c r="E558">
        <v>357</v>
      </c>
      <c r="F558" t="s">
        <v>2051</v>
      </c>
      <c r="G558" t="s">
        <v>1844</v>
      </c>
      <c r="H558" t="s">
        <v>2091</v>
      </c>
      <c r="I558" t="s">
        <v>2096</v>
      </c>
      <c r="J558" t="s">
        <v>1788</v>
      </c>
      <c r="K558" t="s">
        <v>2390</v>
      </c>
      <c r="L558" t="s">
        <v>1806</v>
      </c>
      <c r="M558" t="s">
        <v>2861</v>
      </c>
      <c r="N558" t="s">
        <v>2862</v>
      </c>
      <c r="O558" t="s">
        <v>2863</v>
      </c>
      <c r="P558" t="s">
        <v>2022</v>
      </c>
      <c r="Q558" t="s">
        <v>1801</v>
      </c>
      <c r="R558" t="s">
        <v>1955</v>
      </c>
      <c r="S558" t="s">
        <v>1802</v>
      </c>
      <c r="T558" t="s">
        <v>2046</v>
      </c>
      <c r="U558" t="s">
        <v>2931</v>
      </c>
      <c r="V558" t="s">
        <v>2967</v>
      </c>
      <c r="W558" t="s">
        <v>2947</v>
      </c>
      <c r="X558" t="s">
        <v>1807</v>
      </c>
      <c r="Y558" t="s">
        <v>6511</v>
      </c>
      <c r="Z558" t="s">
        <v>6512</v>
      </c>
      <c r="AA558" t="s">
        <v>6513</v>
      </c>
      <c r="AB558">
        <v>1</v>
      </c>
    </row>
    <row r="559" spans="1:28" x14ac:dyDescent="0.25">
      <c r="A559" t="s">
        <v>9284</v>
      </c>
      <c r="B559" t="s">
        <v>9285</v>
      </c>
      <c r="C559" t="s">
        <v>156</v>
      </c>
      <c r="D559">
        <v>1</v>
      </c>
      <c r="E559">
        <v>357</v>
      </c>
      <c r="F559" t="s">
        <v>2068</v>
      </c>
      <c r="G559" t="s">
        <v>1844</v>
      </c>
      <c r="H559" t="s">
        <v>2091</v>
      </c>
      <c r="I559" t="s">
        <v>2096</v>
      </c>
      <c r="J559" t="s">
        <v>1788</v>
      </c>
      <c r="K559" t="s">
        <v>2390</v>
      </c>
      <c r="L559" t="s">
        <v>1806</v>
      </c>
      <c r="M559" t="s">
        <v>2861</v>
      </c>
      <c r="N559" t="s">
        <v>2862</v>
      </c>
      <c r="O559" t="s">
        <v>2863</v>
      </c>
      <c r="P559" t="s">
        <v>2022</v>
      </c>
      <c r="Q559" t="s">
        <v>1801</v>
      </c>
      <c r="R559" t="s">
        <v>1955</v>
      </c>
      <c r="S559" t="s">
        <v>1802</v>
      </c>
      <c r="T559" t="s">
        <v>2046</v>
      </c>
      <c r="U559" t="s">
        <v>2931</v>
      </c>
      <c r="V559" t="s">
        <v>2967</v>
      </c>
      <c r="W559" t="s">
        <v>2947</v>
      </c>
      <c r="X559" t="s">
        <v>1807</v>
      </c>
      <c r="Y559" t="s">
        <v>6514</v>
      </c>
      <c r="Z559" t="s">
        <v>6515</v>
      </c>
      <c r="AA559" t="s">
        <v>6516</v>
      </c>
      <c r="AB559">
        <v>1</v>
      </c>
    </row>
    <row r="560" spans="1:28" x14ac:dyDescent="0.25">
      <c r="A560" t="s">
        <v>9284</v>
      </c>
      <c r="B560" t="s">
        <v>9285</v>
      </c>
      <c r="C560" t="s">
        <v>156</v>
      </c>
      <c r="D560">
        <v>1</v>
      </c>
      <c r="E560">
        <v>357</v>
      </c>
      <c r="F560" t="s">
        <v>2082</v>
      </c>
      <c r="G560" t="s">
        <v>1844</v>
      </c>
      <c r="H560" t="s">
        <v>2091</v>
      </c>
      <c r="I560" t="s">
        <v>2096</v>
      </c>
      <c r="J560" t="s">
        <v>1788</v>
      </c>
      <c r="K560" t="s">
        <v>2390</v>
      </c>
      <c r="L560" t="s">
        <v>1806</v>
      </c>
      <c r="M560" t="s">
        <v>2861</v>
      </c>
      <c r="N560" t="s">
        <v>2862</v>
      </c>
      <c r="O560" t="s">
        <v>2863</v>
      </c>
      <c r="P560" t="s">
        <v>2022</v>
      </c>
      <c r="Q560" t="s">
        <v>1801</v>
      </c>
      <c r="R560" t="s">
        <v>1955</v>
      </c>
      <c r="S560" t="s">
        <v>1802</v>
      </c>
      <c r="T560" t="s">
        <v>2046</v>
      </c>
      <c r="U560" t="s">
        <v>2931</v>
      </c>
      <c r="V560" t="s">
        <v>2967</v>
      </c>
      <c r="W560" t="s">
        <v>2874</v>
      </c>
      <c r="X560" t="s">
        <v>1807</v>
      </c>
      <c r="Y560" t="s">
        <v>6517</v>
      </c>
      <c r="Z560" t="s">
        <v>6518</v>
      </c>
      <c r="AA560" t="s">
        <v>6519</v>
      </c>
      <c r="AB560">
        <v>1</v>
      </c>
    </row>
    <row r="561" spans="1:28" x14ac:dyDescent="0.25">
      <c r="A561" t="s">
        <v>9284</v>
      </c>
      <c r="B561" t="s">
        <v>9285</v>
      </c>
      <c r="C561" t="s">
        <v>156</v>
      </c>
      <c r="D561">
        <v>1</v>
      </c>
      <c r="E561">
        <v>359</v>
      </c>
      <c r="F561" t="s">
        <v>2038</v>
      </c>
      <c r="G561" t="s">
        <v>1844</v>
      </c>
      <c r="H561" t="s">
        <v>2091</v>
      </c>
      <c r="I561" t="s">
        <v>2096</v>
      </c>
      <c r="J561" t="s">
        <v>1788</v>
      </c>
      <c r="K561" t="s">
        <v>2390</v>
      </c>
      <c r="L561" t="s">
        <v>1806</v>
      </c>
      <c r="M561" t="s">
        <v>2861</v>
      </c>
      <c r="N561" t="s">
        <v>2862</v>
      </c>
      <c r="O561" t="s">
        <v>2863</v>
      </c>
      <c r="P561" t="s">
        <v>2022</v>
      </c>
      <c r="Q561" t="s">
        <v>1801</v>
      </c>
      <c r="R561" t="s">
        <v>1955</v>
      </c>
      <c r="S561" t="s">
        <v>1802</v>
      </c>
      <c r="T561" t="s">
        <v>2046</v>
      </c>
      <c r="U561" t="s">
        <v>2931</v>
      </c>
      <c r="V561" t="s">
        <v>2967</v>
      </c>
      <c r="W561" t="s">
        <v>2874</v>
      </c>
      <c r="X561" t="s">
        <v>1807</v>
      </c>
      <c r="Y561" t="s">
        <v>6520</v>
      </c>
      <c r="Z561" t="s">
        <v>6521</v>
      </c>
      <c r="AA561" t="s">
        <v>6522</v>
      </c>
      <c r="AB561">
        <v>1</v>
      </c>
    </row>
    <row r="562" spans="1:28" x14ac:dyDescent="0.25">
      <c r="A562" t="s">
        <v>9284</v>
      </c>
      <c r="B562" t="s">
        <v>9285</v>
      </c>
      <c r="C562" t="s">
        <v>156</v>
      </c>
      <c r="D562">
        <v>1</v>
      </c>
      <c r="E562">
        <v>359</v>
      </c>
      <c r="F562" t="s">
        <v>2024</v>
      </c>
      <c r="G562" t="s">
        <v>1844</v>
      </c>
      <c r="H562" t="s">
        <v>2091</v>
      </c>
      <c r="I562" t="s">
        <v>2096</v>
      </c>
      <c r="J562" t="s">
        <v>1795</v>
      </c>
      <c r="K562" t="s">
        <v>2390</v>
      </c>
      <c r="L562" t="s">
        <v>1806</v>
      </c>
      <c r="M562" t="s">
        <v>2861</v>
      </c>
      <c r="N562" t="s">
        <v>2862</v>
      </c>
      <c r="O562" t="s">
        <v>2863</v>
      </c>
      <c r="P562" t="s">
        <v>2022</v>
      </c>
      <c r="Q562" t="s">
        <v>1801</v>
      </c>
      <c r="R562" t="s">
        <v>1955</v>
      </c>
      <c r="S562" t="s">
        <v>1802</v>
      </c>
      <c r="T562" t="s">
        <v>2046</v>
      </c>
      <c r="U562" t="s">
        <v>2931</v>
      </c>
      <c r="V562" t="s">
        <v>2967</v>
      </c>
      <c r="W562" t="s">
        <v>2874</v>
      </c>
      <c r="X562" t="s">
        <v>1807</v>
      </c>
      <c r="Y562" t="s">
        <v>6523</v>
      </c>
      <c r="Z562" t="s">
        <v>6524</v>
      </c>
      <c r="AA562" t="s">
        <v>6525</v>
      </c>
      <c r="AB562">
        <v>1</v>
      </c>
    </row>
    <row r="563" spans="1:28" x14ac:dyDescent="0.25">
      <c r="A563" t="s">
        <v>9284</v>
      </c>
      <c r="B563" t="s">
        <v>9285</v>
      </c>
      <c r="C563" t="s">
        <v>156</v>
      </c>
      <c r="D563">
        <v>1</v>
      </c>
      <c r="E563">
        <v>363</v>
      </c>
      <c r="F563" t="s">
        <v>2036</v>
      </c>
      <c r="G563" t="s">
        <v>1844</v>
      </c>
      <c r="H563" t="s">
        <v>2091</v>
      </c>
      <c r="I563" t="s">
        <v>2096</v>
      </c>
      <c r="J563" t="s">
        <v>1788</v>
      </c>
      <c r="K563" t="s">
        <v>2408</v>
      </c>
      <c r="L563" t="s">
        <v>1826</v>
      </c>
      <c r="M563" t="s">
        <v>2861</v>
      </c>
      <c r="N563" t="s">
        <v>2862</v>
      </c>
      <c r="O563" t="s">
        <v>2863</v>
      </c>
      <c r="P563" t="s">
        <v>2022</v>
      </c>
      <c r="Q563" t="s">
        <v>1801</v>
      </c>
      <c r="R563" t="s">
        <v>1955</v>
      </c>
      <c r="S563" t="s">
        <v>1802</v>
      </c>
      <c r="T563" t="s">
        <v>2046</v>
      </c>
      <c r="U563" t="s">
        <v>2931</v>
      </c>
      <c r="V563" t="s">
        <v>2967</v>
      </c>
      <c r="W563" t="s">
        <v>2874</v>
      </c>
      <c r="X563" t="s">
        <v>1807</v>
      </c>
      <c r="Y563" t="s">
        <v>6526</v>
      </c>
      <c r="Z563" t="s">
        <v>6527</v>
      </c>
      <c r="AA563" t="s">
        <v>6528</v>
      </c>
      <c r="AB563">
        <v>1</v>
      </c>
    </row>
    <row r="564" spans="1:28" x14ac:dyDescent="0.25">
      <c r="A564" t="s">
        <v>9284</v>
      </c>
      <c r="B564" t="s">
        <v>9285</v>
      </c>
      <c r="C564" t="s">
        <v>156</v>
      </c>
      <c r="D564">
        <v>1</v>
      </c>
      <c r="E564">
        <v>508</v>
      </c>
      <c r="F564" t="s">
        <v>2042</v>
      </c>
      <c r="G564" t="s">
        <v>1844</v>
      </c>
      <c r="H564" t="s">
        <v>2091</v>
      </c>
      <c r="I564" t="s">
        <v>2096</v>
      </c>
      <c r="J564" t="s">
        <v>1788</v>
      </c>
      <c r="K564" t="s">
        <v>2383</v>
      </c>
      <c r="L564" t="s">
        <v>1806</v>
      </c>
      <c r="M564" t="s">
        <v>2861</v>
      </c>
      <c r="N564" t="s">
        <v>2862</v>
      </c>
      <c r="O564" t="s">
        <v>2863</v>
      </c>
      <c r="P564" t="s">
        <v>2022</v>
      </c>
      <c r="Q564" t="s">
        <v>1801</v>
      </c>
      <c r="R564" t="s">
        <v>1955</v>
      </c>
      <c r="S564" t="s">
        <v>1802</v>
      </c>
      <c r="T564" t="s">
        <v>2046</v>
      </c>
      <c r="U564" t="s">
        <v>2931</v>
      </c>
      <c r="V564" t="s">
        <v>2968</v>
      </c>
      <c r="W564" t="s">
        <v>2874</v>
      </c>
      <c r="X564" t="s">
        <v>1807</v>
      </c>
      <c r="Y564" t="s">
        <v>6529</v>
      </c>
      <c r="Z564" t="s">
        <v>6530</v>
      </c>
      <c r="AA564" t="s">
        <v>6531</v>
      </c>
      <c r="AB564">
        <v>1</v>
      </c>
    </row>
    <row r="565" spans="1:28" x14ac:dyDescent="0.25">
      <c r="A565" t="s">
        <v>9284</v>
      </c>
      <c r="B565" t="s">
        <v>9285</v>
      </c>
      <c r="C565" t="s">
        <v>156</v>
      </c>
      <c r="D565">
        <v>1</v>
      </c>
      <c r="E565">
        <v>508</v>
      </c>
      <c r="F565" t="s">
        <v>2025</v>
      </c>
      <c r="G565" t="s">
        <v>1844</v>
      </c>
      <c r="H565" t="s">
        <v>2091</v>
      </c>
      <c r="I565" t="s">
        <v>2096</v>
      </c>
      <c r="J565" t="s">
        <v>1788</v>
      </c>
      <c r="K565" t="s">
        <v>2383</v>
      </c>
      <c r="L565" t="s">
        <v>1806</v>
      </c>
      <c r="M565" t="s">
        <v>2861</v>
      </c>
      <c r="N565" t="s">
        <v>2862</v>
      </c>
      <c r="O565" t="s">
        <v>2863</v>
      </c>
      <c r="P565" t="s">
        <v>2022</v>
      </c>
      <c r="Q565" t="s">
        <v>1801</v>
      </c>
      <c r="R565" t="s">
        <v>1955</v>
      </c>
      <c r="S565" t="s">
        <v>1802</v>
      </c>
      <c r="T565" t="s">
        <v>2046</v>
      </c>
      <c r="U565" t="s">
        <v>2931</v>
      </c>
      <c r="V565" t="s">
        <v>2968</v>
      </c>
      <c r="W565" t="s">
        <v>2947</v>
      </c>
      <c r="X565" t="s">
        <v>1807</v>
      </c>
      <c r="Y565" t="s">
        <v>6532</v>
      </c>
      <c r="Z565" t="s">
        <v>6533</v>
      </c>
      <c r="AA565" t="s">
        <v>6534</v>
      </c>
      <c r="AB565">
        <v>1</v>
      </c>
    </row>
    <row r="566" spans="1:28" x14ac:dyDescent="0.25">
      <c r="A566" t="s">
        <v>9284</v>
      </c>
      <c r="B566" t="s">
        <v>9285</v>
      </c>
      <c r="C566" t="s">
        <v>156</v>
      </c>
      <c r="D566">
        <v>1</v>
      </c>
      <c r="E566">
        <v>524</v>
      </c>
      <c r="F566" t="s">
        <v>2054</v>
      </c>
      <c r="G566" t="s">
        <v>1844</v>
      </c>
      <c r="H566" t="s">
        <v>2091</v>
      </c>
      <c r="I566" t="s">
        <v>2096</v>
      </c>
      <c r="J566" t="s">
        <v>1788</v>
      </c>
      <c r="K566" t="s">
        <v>2408</v>
      </c>
      <c r="L566" t="s">
        <v>1826</v>
      </c>
      <c r="M566" t="s">
        <v>2861</v>
      </c>
      <c r="N566" t="s">
        <v>2862</v>
      </c>
      <c r="O566" t="s">
        <v>2863</v>
      </c>
      <c r="P566" t="s">
        <v>2022</v>
      </c>
      <c r="Q566" t="s">
        <v>1801</v>
      </c>
      <c r="R566" t="s">
        <v>1955</v>
      </c>
      <c r="S566" t="s">
        <v>1802</v>
      </c>
      <c r="T566" t="s">
        <v>2046</v>
      </c>
      <c r="U566" t="s">
        <v>2931</v>
      </c>
      <c r="V566" t="s">
        <v>2967</v>
      </c>
      <c r="W566" t="s">
        <v>2874</v>
      </c>
      <c r="X566" t="s">
        <v>1807</v>
      </c>
      <c r="Y566" t="s">
        <v>6535</v>
      </c>
      <c r="Z566" t="s">
        <v>6536</v>
      </c>
      <c r="AA566" t="s">
        <v>6537</v>
      </c>
      <c r="AB566">
        <v>1</v>
      </c>
    </row>
    <row r="567" spans="1:28" x14ac:dyDescent="0.25">
      <c r="A567" t="s">
        <v>9284</v>
      </c>
      <c r="B567" t="s">
        <v>9285</v>
      </c>
      <c r="C567" t="s">
        <v>156</v>
      </c>
      <c r="D567">
        <v>1</v>
      </c>
      <c r="E567">
        <v>524</v>
      </c>
      <c r="F567" t="s">
        <v>2060</v>
      </c>
      <c r="G567" t="s">
        <v>1844</v>
      </c>
      <c r="H567" t="s">
        <v>2091</v>
      </c>
      <c r="I567" t="s">
        <v>2096</v>
      </c>
      <c r="J567" t="s">
        <v>1795</v>
      </c>
      <c r="K567" t="s">
        <v>2408</v>
      </c>
      <c r="L567" t="s">
        <v>1826</v>
      </c>
      <c r="M567" t="s">
        <v>2861</v>
      </c>
      <c r="N567" t="s">
        <v>2862</v>
      </c>
      <c r="O567" t="s">
        <v>2863</v>
      </c>
      <c r="P567" t="s">
        <v>2022</v>
      </c>
      <c r="Q567" t="s">
        <v>1801</v>
      </c>
      <c r="R567" t="s">
        <v>1955</v>
      </c>
      <c r="S567" t="s">
        <v>1802</v>
      </c>
      <c r="T567" t="s">
        <v>2046</v>
      </c>
      <c r="U567" t="s">
        <v>2931</v>
      </c>
      <c r="V567" t="s">
        <v>2967</v>
      </c>
      <c r="W567" t="s">
        <v>2874</v>
      </c>
      <c r="X567" t="s">
        <v>1807</v>
      </c>
      <c r="Y567" t="s">
        <v>6538</v>
      </c>
      <c r="Z567" t="s">
        <v>6539</v>
      </c>
      <c r="AA567" t="s">
        <v>6540</v>
      </c>
      <c r="AB567">
        <v>1</v>
      </c>
    </row>
    <row r="568" spans="1:28" x14ac:dyDescent="0.25">
      <c r="A568" t="s">
        <v>9284</v>
      </c>
      <c r="B568" t="s">
        <v>9285</v>
      </c>
      <c r="C568" t="s">
        <v>156</v>
      </c>
      <c r="D568">
        <v>1</v>
      </c>
      <c r="E568">
        <v>524</v>
      </c>
      <c r="F568" t="s">
        <v>2074</v>
      </c>
      <c r="G568" t="s">
        <v>1844</v>
      </c>
      <c r="H568" t="s">
        <v>2091</v>
      </c>
      <c r="I568" t="s">
        <v>2096</v>
      </c>
      <c r="J568" t="s">
        <v>1795</v>
      </c>
      <c r="K568" t="s">
        <v>2039</v>
      </c>
      <c r="L568" t="s">
        <v>1806</v>
      </c>
      <c r="M568" t="s">
        <v>2861</v>
      </c>
      <c r="N568" t="s">
        <v>2862</v>
      </c>
      <c r="O568" t="s">
        <v>2863</v>
      </c>
      <c r="P568" t="s">
        <v>2022</v>
      </c>
      <c r="Q568" t="s">
        <v>1801</v>
      </c>
      <c r="R568" t="s">
        <v>1955</v>
      </c>
      <c r="S568" t="s">
        <v>1802</v>
      </c>
      <c r="T568" t="s">
        <v>2046</v>
      </c>
      <c r="U568" t="s">
        <v>2931</v>
      </c>
      <c r="V568" t="s">
        <v>2968</v>
      </c>
      <c r="W568" t="s">
        <v>2874</v>
      </c>
      <c r="X568" t="s">
        <v>1807</v>
      </c>
      <c r="Y568" t="s">
        <v>6541</v>
      </c>
      <c r="Z568" t="s">
        <v>6542</v>
      </c>
      <c r="AA568" t="s">
        <v>6543</v>
      </c>
      <c r="AB568">
        <v>1</v>
      </c>
    </row>
    <row r="569" spans="1:28" x14ac:dyDescent="0.25">
      <c r="A569" t="s">
        <v>9284</v>
      </c>
      <c r="B569" t="s">
        <v>9285</v>
      </c>
      <c r="C569" t="s">
        <v>156</v>
      </c>
      <c r="D569">
        <v>1</v>
      </c>
      <c r="E569">
        <v>525</v>
      </c>
      <c r="F569" t="s">
        <v>2041</v>
      </c>
      <c r="G569" t="s">
        <v>1844</v>
      </c>
      <c r="H569" t="s">
        <v>2091</v>
      </c>
      <c r="I569" t="s">
        <v>2096</v>
      </c>
      <c r="J569" t="s">
        <v>1795</v>
      </c>
      <c r="K569" t="s">
        <v>2408</v>
      </c>
      <c r="L569" t="s">
        <v>1826</v>
      </c>
      <c r="M569" t="s">
        <v>2861</v>
      </c>
      <c r="N569" t="s">
        <v>2862</v>
      </c>
      <c r="O569" t="s">
        <v>2863</v>
      </c>
      <c r="P569" t="s">
        <v>2022</v>
      </c>
      <c r="Q569" t="s">
        <v>1801</v>
      </c>
      <c r="R569" t="s">
        <v>1955</v>
      </c>
      <c r="S569" t="s">
        <v>1802</v>
      </c>
      <c r="T569" t="s">
        <v>2046</v>
      </c>
      <c r="U569" t="s">
        <v>2931</v>
      </c>
      <c r="V569" t="s">
        <v>2967</v>
      </c>
      <c r="W569" t="s">
        <v>2947</v>
      </c>
      <c r="X569" t="s">
        <v>1807</v>
      </c>
      <c r="Y569" t="s">
        <v>6544</v>
      </c>
      <c r="Z569" t="s">
        <v>6545</v>
      </c>
      <c r="AA569" t="s">
        <v>6546</v>
      </c>
      <c r="AB569">
        <v>1</v>
      </c>
    </row>
    <row r="570" spans="1:28" x14ac:dyDescent="0.25">
      <c r="A570" t="s">
        <v>9284</v>
      </c>
      <c r="B570" t="s">
        <v>9285</v>
      </c>
      <c r="C570" t="s">
        <v>156</v>
      </c>
      <c r="D570">
        <v>1</v>
      </c>
      <c r="E570">
        <v>525</v>
      </c>
      <c r="F570" t="s">
        <v>2060</v>
      </c>
      <c r="G570" t="s">
        <v>1844</v>
      </c>
      <c r="H570" t="s">
        <v>2091</v>
      </c>
      <c r="I570" t="s">
        <v>2096</v>
      </c>
      <c r="J570" t="s">
        <v>1795</v>
      </c>
      <c r="K570" t="s">
        <v>2408</v>
      </c>
      <c r="L570" t="s">
        <v>1826</v>
      </c>
      <c r="M570" t="s">
        <v>2861</v>
      </c>
      <c r="N570" t="s">
        <v>2862</v>
      </c>
      <c r="O570" t="s">
        <v>2863</v>
      </c>
      <c r="P570" t="s">
        <v>2022</v>
      </c>
      <c r="Q570" t="s">
        <v>1801</v>
      </c>
      <c r="R570" t="s">
        <v>1955</v>
      </c>
      <c r="S570" t="s">
        <v>1802</v>
      </c>
      <c r="T570" t="s">
        <v>2046</v>
      </c>
      <c r="U570" t="s">
        <v>2931</v>
      </c>
      <c r="V570" t="s">
        <v>2967</v>
      </c>
      <c r="W570" t="s">
        <v>2874</v>
      </c>
      <c r="X570" t="s">
        <v>1807</v>
      </c>
      <c r="Y570" t="s">
        <v>6547</v>
      </c>
      <c r="Z570" t="s">
        <v>6548</v>
      </c>
      <c r="AA570" t="s">
        <v>6549</v>
      </c>
      <c r="AB570">
        <v>1</v>
      </c>
    </row>
    <row r="571" spans="1:28" x14ac:dyDescent="0.25">
      <c r="A571" t="s">
        <v>9284</v>
      </c>
      <c r="B571" t="s">
        <v>9285</v>
      </c>
      <c r="C571" t="s">
        <v>156</v>
      </c>
      <c r="D571">
        <v>1</v>
      </c>
      <c r="E571">
        <v>540</v>
      </c>
      <c r="F571" t="s">
        <v>2019</v>
      </c>
      <c r="G571" t="s">
        <v>1844</v>
      </c>
      <c r="H571" t="s">
        <v>2091</v>
      </c>
      <c r="I571" t="s">
        <v>2096</v>
      </c>
      <c r="J571" t="s">
        <v>1788</v>
      </c>
      <c r="K571" t="s">
        <v>2383</v>
      </c>
      <c r="L571" t="s">
        <v>1806</v>
      </c>
      <c r="M571" t="s">
        <v>2861</v>
      </c>
      <c r="N571" t="s">
        <v>2862</v>
      </c>
      <c r="O571" t="s">
        <v>2863</v>
      </c>
      <c r="P571" t="s">
        <v>2022</v>
      </c>
      <c r="Q571" t="s">
        <v>1801</v>
      </c>
      <c r="R571" t="s">
        <v>1955</v>
      </c>
      <c r="S571" t="s">
        <v>1802</v>
      </c>
      <c r="T571" t="s">
        <v>2046</v>
      </c>
      <c r="U571" t="s">
        <v>2931</v>
      </c>
      <c r="V571" t="s">
        <v>3096</v>
      </c>
      <c r="W571" t="s">
        <v>2874</v>
      </c>
      <c r="X571" t="s">
        <v>1807</v>
      </c>
      <c r="Y571" t="s">
        <v>6550</v>
      </c>
      <c r="Z571" t="s">
        <v>6551</v>
      </c>
      <c r="AA571" t="s">
        <v>6552</v>
      </c>
      <c r="AB571">
        <v>1</v>
      </c>
    </row>
    <row r="572" spans="1:28" x14ac:dyDescent="0.25">
      <c r="A572" t="s">
        <v>9284</v>
      </c>
      <c r="B572" t="s">
        <v>9285</v>
      </c>
      <c r="C572" t="s">
        <v>156</v>
      </c>
      <c r="D572">
        <v>1</v>
      </c>
      <c r="E572">
        <v>540</v>
      </c>
      <c r="F572" t="s">
        <v>2031</v>
      </c>
      <c r="G572" t="s">
        <v>1844</v>
      </c>
      <c r="H572" t="s">
        <v>2091</v>
      </c>
      <c r="I572" t="s">
        <v>2096</v>
      </c>
      <c r="J572" t="s">
        <v>1788</v>
      </c>
      <c r="K572" t="s">
        <v>2066</v>
      </c>
      <c r="L572" t="s">
        <v>1806</v>
      </c>
      <c r="M572" t="s">
        <v>2861</v>
      </c>
      <c r="N572" t="s">
        <v>2862</v>
      </c>
      <c r="O572" t="s">
        <v>2863</v>
      </c>
      <c r="P572" t="s">
        <v>2022</v>
      </c>
      <c r="Q572" t="s">
        <v>1801</v>
      </c>
      <c r="R572" t="s">
        <v>1955</v>
      </c>
      <c r="S572" t="s">
        <v>1802</v>
      </c>
      <c r="T572" t="s">
        <v>2046</v>
      </c>
      <c r="U572" t="s">
        <v>2931</v>
      </c>
      <c r="V572" t="s">
        <v>2967</v>
      </c>
      <c r="W572" t="s">
        <v>2874</v>
      </c>
      <c r="X572" t="s">
        <v>1807</v>
      </c>
      <c r="Y572" t="s">
        <v>6553</v>
      </c>
      <c r="Z572" t="s">
        <v>6554</v>
      </c>
      <c r="AA572" t="s">
        <v>6555</v>
      </c>
      <c r="AB572">
        <v>1</v>
      </c>
    </row>
    <row r="573" spans="1:28" x14ac:dyDescent="0.25">
      <c r="A573" t="s">
        <v>9284</v>
      </c>
      <c r="B573" t="s">
        <v>9285</v>
      </c>
      <c r="C573" t="s">
        <v>156</v>
      </c>
      <c r="D573">
        <v>1</v>
      </c>
      <c r="E573">
        <v>540</v>
      </c>
      <c r="F573" t="s">
        <v>2029</v>
      </c>
      <c r="G573" t="s">
        <v>1844</v>
      </c>
      <c r="H573" t="s">
        <v>2091</v>
      </c>
      <c r="I573" t="s">
        <v>2096</v>
      </c>
      <c r="J573" t="s">
        <v>1788</v>
      </c>
      <c r="K573" t="s">
        <v>2383</v>
      </c>
      <c r="L573" t="s">
        <v>1806</v>
      </c>
      <c r="M573" t="s">
        <v>2861</v>
      </c>
      <c r="N573" t="s">
        <v>2862</v>
      </c>
      <c r="O573" t="s">
        <v>2863</v>
      </c>
      <c r="P573" t="s">
        <v>2022</v>
      </c>
      <c r="Q573" t="s">
        <v>1801</v>
      </c>
      <c r="R573" t="s">
        <v>1955</v>
      </c>
      <c r="S573" t="s">
        <v>1802</v>
      </c>
      <c r="T573" t="s">
        <v>2046</v>
      </c>
      <c r="U573" t="s">
        <v>2931</v>
      </c>
      <c r="V573" t="s">
        <v>2968</v>
      </c>
      <c r="W573" t="s">
        <v>2874</v>
      </c>
      <c r="X573" t="s">
        <v>1807</v>
      </c>
      <c r="Y573" t="s">
        <v>6556</v>
      </c>
      <c r="Z573" t="s">
        <v>6557</v>
      </c>
      <c r="AA573" t="s">
        <v>6558</v>
      </c>
      <c r="AB573">
        <v>1</v>
      </c>
    </row>
    <row r="574" spans="1:28" x14ac:dyDescent="0.25">
      <c r="A574" t="s">
        <v>9284</v>
      </c>
      <c r="B574" t="s">
        <v>9285</v>
      </c>
      <c r="C574" t="s">
        <v>156</v>
      </c>
      <c r="D574">
        <v>1</v>
      </c>
      <c r="E574">
        <v>540</v>
      </c>
      <c r="F574" t="s">
        <v>2036</v>
      </c>
      <c r="G574" t="s">
        <v>1844</v>
      </c>
      <c r="H574" t="s">
        <v>2091</v>
      </c>
      <c r="I574" t="s">
        <v>2096</v>
      </c>
      <c r="J574" t="s">
        <v>1788</v>
      </c>
      <c r="K574" t="s">
        <v>2383</v>
      </c>
      <c r="L574" t="s">
        <v>1806</v>
      </c>
      <c r="M574" t="s">
        <v>2861</v>
      </c>
      <c r="N574" t="s">
        <v>2862</v>
      </c>
      <c r="O574" t="s">
        <v>2863</v>
      </c>
      <c r="P574" t="s">
        <v>2022</v>
      </c>
      <c r="Q574" t="s">
        <v>1801</v>
      </c>
      <c r="R574" t="s">
        <v>1955</v>
      </c>
      <c r="S574" t="s">
        <v>1802</v>
      </c>
      <c r="T574" t="s">
        <v>2046</v>
      </c>
      <c r="U574" t="s">
        <v>2931</v>
      </c>
      <c r="V574" t="s">
        <v>2968</v>
      </c>
      <c r="W574" t="s">
        <v>2874</v>
      </c>
      <c r="X574" t="s">
        <v>1807</v>
      </c>
      <c r="Y574" t="s">
        <v>6559</v>
      </c>
      <c r="Z574" t="s">
        <v>6560</v>
      </c>
      <c r="AA574" t="s">
        <v>6561</v>
      </c>
      <c r="AB574">
        <v>1</v>
      </c>
    </row>
    <row r="575" spans="1:28" x14ac:dyDescent="0.25">
      <c r="A575" t="s">
        <v>9284</v>
      </c>
      <c r="B575" t="s">
        <v>9285</v>
      </c>
      <c r="C575" t="s">
        <v>156</v>
      </c>
      <c r="D575">
        <v>1</v>
      </c>
      <c r="E575">
        <v>540</v>
      </c>
      <c r="F575" t="s">
        <v>2045</v>
      </c>
      <c r="G575" t="s">
        <v>1844</v>
      </c>
      <c r="H575" t="s">
        <v>2091</v>
      </c>
      <c r="I575" t="s">
        <v>2096</v>
      </c>
      <c r="J575" t="s">
        <v>1795</v>
      </c>
      <c r="K575" t="s">
        <v>2390</v>
      </c>
      <c r="L575" t="s">
        <v>1806</v>
      </c>
      <c r="M575" t="s">
        <v>2861</v>
      </c>
      <c r="N575" t="s">
        <v>2862</v>
      </c>
      <c r="O575" t="s">
        <v>2863</v>
      </c>
      <c r="P575" t="s">
        <v>2022</v>
      </c>
      <c r="Q575" t="s">
        <v>1801</v>
      </c>
      <c r="R575" t="s">
        <v>1955</v>
      </c>
      <c r="S575" t="s">
        <v>1802</v>
      </c>
      <c r="T575" t="s">
        <v>2046</v>
      </c>
      <c r="U575" t="s">
        <v>2931</v>
      </c>
      <c r="V575" t="s">
        <v>2968</v>
      </c>
      <c r="W575" t="s">
        <v>2874</v>
      </c>
      <c r="X575" t="s">
        <v>1807</v>
      </c>
      <c r="Y575" t="s">
        <v>6562</v>
      </c>
      <c r="Z575" t="s">
        <v>6563</v>
      </c>
      <c r="AA575" t="s">
        <v>6564</v>
      </c>
      <c r="AB575">
        <v>1</v>
      </c>
    </row>
    <row r="576" spans="1:28" x14ac:dyDescent="0.25">
      <c r="A576" t="s">
        <v>9284</v>
      </c>
      <c r="B576" t="s">
        <v>9285</v>
      </c>
      <c r="C576" t="s">
        <v>156</v>
      </c>
      <c r="D576">
        <v>1</v>
      </c>
      <c r="E576">
        <v>540</v>
      </c>
      <c r="F576" t="s">
        <v>2054</v>
      </c>
      <c r="G576" t="s">
        <v>1844</v>
      </c>
      <c r="H576" t="s">
        <v>2091</v>
      </c>
      <c r="I576" t="s">
        <v>2096</v>
      </c>
      <c r="J576" t="s">
        <v>1788</v>
      </c>
      <c r="K576" t="s">
        <v>2383</v>
      </c>
      <c r="L576" t="s">
        <v>1806</v>
      </c>
      <c r="M576" t="s">
        <v>2861</v>
      </c>
      <c r="N576" t="s">
        <v>2862</v>
      </c>
      <c r="O576" t="s">
        <v>2863</v>
      </c>
      <c r="P576" t="s">
        <v>2022</v>
      </c>
      <c r="Q576" t="s">
        <v>1801</v>
      </c>
      <c r="R576" t="s">
        <v>1955</v>
      </c>
      <c r="S576" t="s">
        <v>1802</v>
      </c>
      <c r="T576" t="s">
        <v>2046</v>
      </c>
      <c r="U576" t="s">
        <v>2931</v>
      </c>
      <c r="V576" t="s">
        <v>2968</v>
      </c>
      <c r="W576" t="s">
        <v>2947</v>
      </c>
      <c r="X576" t="s">
        <v>1807</v>
      </c>
      <c r="Y576" t="s">
        <v>6565</v>
      </c>
      <c r="Z576" t="s">
        <v>6566</v>
      </c>
      <c r="AA576" t="s">
        <v>6567</v>
      </c>
      <c r="AB576">
        <v>1</v>
      </c>
    </row>
    <row r="577" spans="1:28" x14ac:dyDescent="0.25">
      <c r="A577" t="s">
        <v>9284</v>
      </c>
      <c r="B577" t="s">
        <v>9285</v>
      </c>
      <c r="C577" t="s">
        <v>156</v>
      </c>
      <c r="D577">
        <v>1</v>
      </c>
      <c r="E577">
        <v>540</v>
      </c>
      <c r="F577" t="s">
        <v>2026</v>
      </c>
      <c r="G577" t="s">
        <v>1844</v>
      </c>
      <c r="H577" t="s">
        <v>2091</v>
      </c>
      <c r="I577" t="s">
        <v>2096</v>
      </c>
      <c r="J577" t="s">
        <v>1788</v>
      </c>
      <c r="K577" t="s">
        <v>2383</v>
      </c>
      <c r="L577" t="s">
        <v>1806</v>
      </c>
      <c r="M577" t="s">
        <v>2861</v>
      </c>
      <c r="N577" t="s">
        <v>2862</v>
      </c>
      <c r="O577" t="s">
        <v>2863</v>
      </c>
      <c r="P577" t="s">
        <v>2022</v>
      </c>
      <c r="Q577" t="s">
        <v>1801</v>
      </c>
      <c r="R577" t="s">
        <v>1955</v>
      </c>
      <c r="S577" t="s">
        <v>1802</v>
      </c>
      <c r="T577" t="s">
        <v>2046</v>
      </c>
      <c r="U577" t="s">
        <v>2931</v>
      </c>
      <c r="V577" t="s">
        <v>2968</v>
      </c>
      <c r="W577" t="s">
        <v>2874</v>
      </c>
      <c r="X577" t="s">
        <v>1807</v>
      </c>
      <c r="Y577" t="s">
        <v>6568</v>
      </c>
      <c r="Z577" t="s">
        <v>6569</v>
      </c>
      <c r="AA577" t="s">
        <v>6570</v>
      </c>
      <c r="AB577">
        <v>1</v>
      </c>
    </row>
    <row r="578" spans="1:28" x14ac:dyDescent="0.25">
      <c r="A578" t="s">
        <v>9284</v>
      </c>
      <c r="B578" t="s">
        <v>9285</v>
      </c>
      <c r="C578" t="s">
        <v>156</v>
      </c>
      <c r="D578">
        <v>1</v>
      </c>
      <c r="E578">
        <v>540</v>
      </c>
      <c r="F578" t="s">
        <v>2060</v>
      </c>
      <c r="G578" t="s">
        <v>1844</v>
      </c>
      <c r="H578" t="s">
        <v>2091</v>
      </c>
      <c r="I578" t="s">
        <v>2096</v>
      </c>
      <c r="J578" t="s">
        <v>1788</v>
      </c>
      <c r="K578" t="s">
        <v>2383</v>
      </c>
      <c r="L578" t="s">
        <v>1806</v>
      </c>
      <c r="M578" t="s">
        <v>2861</v>
      </c>
      <c r="N578" t="s">
        <v>2862</v>
      </c>
      <c r="O578" t="s">
        <v>2863</v>
      </c>
      <c r="P578" t="s">
        <v>2022</v>
      </c>
      <c r="Q578" t="s">
        <v>1801</v>
      </c>
      <c r="R578" t="s">
        <v>1955</v>
      </c>
      <c r="S578" t="s">
        <v>1802</v>
      </c>
      <c r="T578" t="s">
        <v>2046</v>
      </c>
      <c r="U578" t="s">
        <v>2931</v>
      </c>
      <c r="V578" t="s">
        <v>2968</v>
      </c>
      <c r="W578" t="s">
        <v>2874</v>
      </c>
      <c r="X578" t="s">
        <v>1807</v>
      </c>
      <c r="Y578" t="s">
        <v>6571</v>
      </c>
      <c r="Z578" t="s">
        <v>6572</v>
      </c>
      <c r="AA578" t="s">
        <v>6573</v>
      </c>
      <c r="AB578">
        <v>1</v>
      </c>
    </row>
    <row r="579" spans="1:28" x14ac:dyDescent="0.25">
      <c r="A579" t="s">
        <v>9284</v>
      </c>
      <c r="B579" t="s">
        <v>9285</v>
      </c>
      <c r="C579" t="s">
        <v>156</v>
      </c>
      <c r="D579">
        <v>1</v>
      </c>
      <c r="E579">
        <v>540</v>
      </c>
      <c r="F579" t="s">
        <v>2062</v>
      </c>
      <c r="G579" t="s">
        <v>1844</v>
      </c>
      <c r="H579" t="s">
        <v>2091</v>
      </c>
      <c r="I579" t="s">
        <v>2096</v>
      </c>
      <c r="J579" t="s">
        <v>1797</v>
      </c>
      <c r="K579" t="s">
        <v>2383</v>
      </c>
      <c r="L579" t="s">
        <v>1806</v>
      </c>
      <c r="M579" t="s">
        <v>2861</v>
      </c>
      <c r="N579" t="s">
        <v>2862</v>
      </c>
      <c r="O579" t="s">
        <v>2863</v>
      </c>
      <c r="P579" t="s">
        <v>2022</v>
      </c>
      <c r="Q579" t="s">
        <v>1801</v>
      </c>
      <c r="R579" t="s">
        <v>1955</v>
      </c>
      <c r="S579" t="s">
        <v>1802</v>
      </c>
      <c r="T579" t="s">
        <v>2046</v>
      </c>
      <c r="U579" t="s">
        <v>2931</v>
      </c>
      <c r="V579" t="s">
        <v>2968</v>
      </c>
      <c r="W579" t="s">
        <v>2947</v>
      </c>
      <c r="X579" t="s">
        <v>1807</v>
      </c>
      <c r="Y579" t="s">
        <v>3097</v>
      </c>
      <c r="Z579" t="s">
        <v>3098</v>
      </c>
      <c r="AA579" t="s">
        <v>3099</v>
      </c>
      <c r="AB579">
        <v>1</v>
      </c>
    </row>
    <row r="580" spans="1:28" x14ac:dyDescent="0.25">
      <c r="A580" t="s">
        <v>9284</v>
      </c>
      <c r="B580" t="s">
        <v>9285</v>
      </c>
      <c r="C580" t="s">
        <v>156</v>
      </c>
      <c r="D580">
        <v>1</v>
      </c>
      <c r="E580">
        <v>540</v>
      </c>
      <c r="F580" t="s">
        <v>2051</v>
      </c>
      <c r="G580" t="s">
        <v>1844</v>
      </c>
      <c r="H580" t="s">
        <v>2091</v>
      </c>
      <c r="I580" t="s">
        <v>2096</v>
      </c>
      <c r="J580" t="s">
        <v>1788</v>
      </c>
      <c r="K580" t="s">
        <v>2070</v>
      </c>
      <c r="L580" t="s">
        <v>1806</v>
      </c>
      <c r="M580" t="s">
        <v>2861</v>
      </c>
      <c r="N580" t="s">
        <v>2862</v>
      </c>
      <c r="O580" t="s">
        <v>2863</v>
      </c>
      <c r="P580" t="s">
        <v>2022</v>
      </c>
      <c r="Q580" t="s">
        <v>1801</v>
      </c>
      <c r="R580" t="s">
        <v>1955</v>
      </c>
      <c r="S580" t="s">
        <v>1802</v>
      </c>
      <c r="T580" t="s">
        <v>2046</v>
      </c>
      <c r="U580" t="s">
        <v>2931</v>
      </c>
      <c r="V580" t="s">
        <v>2968</v>
      </c>
      <c r="W580" t="s">
        <v>2874</v>
      </c>
      <c r="X580" t="s">
        <v>1807</v>
      </c>
      <c r="Y580" t="s">
        <v>6574</v>
      </c>
      <c r="Z580" t="s">
        <v>6575</v>
      </c>
      <c r="AA580" t="s">
        <v>6576</v>
      </c>
      <c r="AB580">
        <v>1</v>
      </c>
    </row>
    <row r="581" spans="1:28" x14ac:dyDescent="0.25">
      <c r="A581" t="s">
        <v>9284</v>
      </c>
      <c r="B581" t="s">
        <v>9285</v>
      </c>
      <c r="C581" t="s">
        <v>156</v>
      </c>
      <c r="D581">
        <v>1</v>
      </c>
      <c r="E581">
        <v>548</v>
      </c>
      <c r="F581" t="s">
        <v>2042</v>
      </c>
      <c r="G581" t="s">
        <v>1844</v>
      </c>
      <c r="H581" t="s">
        <v>2091</v>
      </c>
      <c r="I581" t="s">
        <v>2096</v>
      </c>
      <c r="J581" t="s">
        <v>1788</v>
      </c>
      <c r="K581" t="s">
        <v>2383</v>
      </c>
      <c r="L581" t="s">
        <v>1806</v>
      </c>
      <c r="M581" t="s">
        <v>2861</v>
      </c>
      <c r="N581" t="s">
        <v>2862</v>
      </c>
      <c r="O581" t="s">
        <v>2863</v>
      </c>
      <c r="P581" t="s">
        <v>2022</v>
      </c>
      <c r="Q581" t="s">
        <v>1801</v>
      </c>
      <c r="R581" t="s">
        <v>1955</v>
      </c>
      <c r="S581" t="s">
        <v>1802</v>
      </c>
      <c r="T581" t="s">
        <v>2046</v>
      </c>
      <c r="U581" t="s">
        <v>2931</v>
      </c>
      <c r="V581" t="s">
        <v>2967</v>
      </c>
      <c r="W581" t="s">
        <v>2874</v>
      </c>
      <c r="X581" t="s">
        <v>1807</v>
      </c>
      <c r="Y581" t="s">
        <v>6577</v>
      </c>
      <c r="Z581" t="s">
        <v>6578</v>
      </c>
      <c r="AA581" t="s">
        <v>6579</v>
      </c>
      <c r="AB581">
        <v>1</v>
      </c>
    </row>
    <row r="582" spans="1:28" x14ac:dyDescent="0.25">
      <c r="A582" t="s">
        <v>9284</v>
      </c>
      <c r="B582" t="s">
        <v>9285</v>
      </c>
      <c r="C582" t="s">
        <v>156</v>
      </c>
      <c r="D582">
        <v>1</v>
      </c>
      <c r="E582">
        <v>548</v>
      </c>
      <c r="F582" t="s">
        <v>2027</v>
      </c>
      <c r="G582" t="s">
        <v>1844</v>
      </c>
      <c r="H582" t="s">
        <v>2091</v>
      </c>
      <c r="I582" t="s">
        <v>2096</v>
      </c>
      <c r="J582" t="s">
        <v>1795</v>
      </c>
      <c r="K582" t="s">
        <v>2390</v>
      </c>
      <c r="L582" t="s">
        <v>1806</v>
      </c>
      <c r="M582" t="s">
        <v>2861</v>
      </c>
      <c r="N582" t="s">
        <v>2862</v>
      </c>
      <c r="O582" t="s">
        <v>2863</v>
      </c>
      <c r="P582" t="s">
        <v>2022</v>
      </c>
      <c r="Q582" t="s">
        <v>1801</v>
      </c>
      <c r="R582" t="s">
        <v>1955</v>
      </c>
      <c r="S582" t="s">
        <v>1802</v>
      </c>
      <c r="T582" t="s">
        <v>2046</v>
      </c>
      <c r="U582" t="s">
        <v>2931</v>
      </c>
      <c r="V582" t="s">
        <v>2968</v>
      </c>
      <c r="W582" t="s">
        <v>2947</v>
      </c>
      <c r="X582" t="s">
        <v>1807</v>
      </c>
      <c r="Y582" t="s">
        <v>6580</v>
      </c>
      <c r="Z582" t="s">
        <v>6581</v>
      </c>
      <c r="AA582" t="s">
        <v>6582</v>
      </c>
      <c r="AB582">
        <v>1</v>
      </c>
    </row>
    <row r="583" spans="1:28" x14ac:dyDescent="0.25">
      <c r="A583" t="s">
        <v>9284</v>
      </c>
      <c r="B583" t="s">
        <v>9285</v>
      </c>
      <c r="C583" t="s">
        <v>156</v>
      </c>
      <c r="D583">
        <v>1</v>
      </c>
      <c r="E583">
        <v>606</v>
      </c>
      <c r="F583" t="s">
        <v>2019</v>
      </c>
      <c r="G583" t="s">
        <v>1844</v>
      </c>
      <c r="H583" t="s">
        <v>2091</v>
      </c>
      <c r="I583" t="s">
        <v>2096</v>
      </c>
      <c r="J583" t="s">
        <v>1788</v>
      </c>
      <c r="K583" t="s">
        <v>2390</v>
      </c>
      <c r="L583" t="s">
        <v>1806</v>
      </c>
      <c r="M583" t="s">
        <v>2861</v>
      </c>
      <c r="N583" t="s">
        <v>2862</v>
      </c>
      <c r="O583" t="s">
        <v>2863</v>
      </c>
      <c r="P583" t="s">
        <v>2022</v>
      </c>
      <c r="Q583" t="s">
        <v>1801</v>
      </c>
      <c r="R583" t="s">
        <v>1955</v>
      </c>
      <c r="S583" t="s">
        <v>1802</v>
      </c>
      <c r="T583" t="s">
        <v>2046</v>
      </c>
      <c r="U583" t="s">
        <v>2931</v>
      </c>
      <c r="V583" t="s">
        <v>2968</v>
      </c>
      <c r="W583" t="s">
        <v>2947</v>
      </c>
      <c r="X583" t="s">
        <v>1807</v>
      </c>
      <c r="Y583" t="s">
        <v>5271</v>
      </c>
      <c r="Z583" t="s">
        <v>5272</v>
      </c>
      <c r="AA583" t="s">
        <v>5273</v>
      </c>
      <c r="AB583">
        <v>1</v>
      </c>
    </row>
    <row r="584" spans="1:28" x14ac:dyDescent="0.25">
      <c r="A584" t="s">
        <v>9284</v>
      </c>
      <c r="B584" t="s">
        <v>9285</v>
      </c>
      <c r="C584" t="s">
        <v>156</v>
      </c>
      <c r="D584">
        <v>1</v>
      </c>
      <c r="E584">
        <v>606</v>
      </c>
      <c r="F584" t="s">
        <v>2020</v>
      </c>
      <c r="G584" t="s">
        <v>1844</v>
      </c>
      <c r="H584" t="s">
        <v>2091</v>
      </c>
      <c r="I584" t="s">
        <v>2096</v>
      </c>
      <c r="J584" t="s">
        <v>1788</v>
      </c>
      <c r="K584" t="s">
        <v>2390</v>
      </c>
      <c r="L584" t="s">
        <v>1806</v>
      </c>
      <c r="M584" t="s">
        <v>2861</v>
      </c>
      <c r="N584" t="s">
        <v>2862</v>
      </c>
      <c r="O584" t="s">
        <v>2863</v>
      </c>
      <c r="P584" t="s">
        <v>2022</v>
      </c>
      <c r="Q584" t="s">
        <v>1801</v>
      </c>
      <c r="R584" t="s">
        <v>1955</v>
      </c>
      <c r="S584" t="s">
        <v>1802</v>
      </c>
      <c r="T584" t="s">
        <v>2046</v>
      </c>
      <c r="U584" t="s">
        <v>2931</v>
      </c>
      <c r="V584" t="s">
        <v>2968</v>
      </c>
      <c r="W584" t="s">
        <v>2874</v>
      </c>
      <c r="X584" t="s">
        <v>1807</v>
      </c>
      <c r="Y584" t="s">
        <v>6583</v>
      </c>
      <c r="Z584" t="s">
        <v>6584</v>
      </c>
      <c r="AA584" t="s">
        <v>6585</v>
      </c>
      <c r="AB584">
        <v>1</v>
      </c>
    </row>
    <row r="585" spans="1:28" x14ac:dyDescent="0.25">
      <c r="A585" t="s">
        <v>9284</v>
      </c>
      <c r="B585" t="s">
        <v>9285</v>
      </c>
      <c r="C585" t="s">
        <v>156</v>
      </c>
      <c r="D585">
        <v>1</v>
      </c>
      <c r="E585">
        <v>606</v>
      </c>
      <c r="F585" t="s">
        <v>2065</v>
      </c>
      <c r="G585" t="s">
        <v>1844</v>
      </c>
      <c r="H585" t="s">
        <v>2091</v>
      </c>
      <c r="I585" t="s">
        <v>2096</v>
      </c>
      <c r="J585" t="s">
        <v>1788</v>
      </c>
      <c r="K585" t="s">
        <v>2390</v>
      </c>
      <c r="L585" t="s">
        <v>1806</v>
      </c>
      <c r="M585" t="s">
        <v>2861</v>
      </c>
      <c r="N585" t="s">
        <v>2862</v>
      </c>
      <c r="O585" t="s">
        <v>2863</v>
      </c>
      <c r="P585" t="s">
        <v>2022</v>
      </c>
      <c r="Q585" t="s">
        <v>1801</v>
      </c>
      <c r="R585" t="s">
        <v>1955</v>
      </c>
      <c r="S585" t="s">
        <v>1802</v>
      </c>
      <c r="T585" t="s">
        <v>2046</v>
      </c>
      <c r="U585" t="s">
        <v>2931</v>
      </c>
      <c r="V585" t="s">
        <v>2968</v>
      </c>
      <c r="W585" t="s">
        <v>2874</v>
      </c>
      <c r="X585" t="s">
        <v>1807</v>
      </c>
      <c r="Y585" t="s">
        <v>6586</v>
      </c>
      <c r="Z585" t="s">
        <v>6587</v>
      </c>
      <c r="AA585" t="s">
        <v>6588</v>
      </c>
      <c r="AB585">
        <v>1</v>
      </c>
    </row>
    <row r="586" spans="1:28" x14ac:dyDescent="0.25">
      <c r="A586" t="s">
        <v>9284</v>
      </c>
      <c r="B586" t="s">
        <v>9285</v>
      </c>
      <c r="C586" t="s">
        <v>156</v>
      </c>
      <c r="D586">
        <v>1</v>
      </c>
      <c r="E586">
        <v>606</v>
      </c>
      <c r="F586" t="s">
        <v>2068</v>
      </c>
      <c r="G586" t="s">
        <v>1844</v>
      </c>
      <c r="H586" t="s">
        <v>2091</v>
      </c>
      <c r="I586" t="s">
        <v>2096</v>
      </c>
      <c r="J586" t="s">
        <v>1795</v>
      </c>
      <c r="K586" t="s">
        <v>2390</v>
      </c>
      <c r="L586" t="s">
        <v>1806</v>
      </c>
      <c r="M586" t="s">
        <v>2861</v>
      </c>
      <c r="N586" t="s">
        <v>2862</v>
      </c>
      <c r="O586" t="s">
        <v>2863</v>
      </c>
      <c r="P586" t="s">
        <v>2022</v>
      </c>
      <c r="Q586" t="s">
        <v>1801</v>
      </c>
      <c r="R586" t="s">
        <v>1955</v>
      </c>
      <c r="S586" t="s">
        <v>1802</v>
      </c>
      <c r="T586" t="s">
        <v>2046</v>
      </c>
      <c r="U586" t="s">
        <v>2931</v>
      </c>
      <c r="V586" t="s">
        <v>2968</v>
      </c>
      <c r="W586" t="s">
        <v>2874</v>
      </c>
      <c r="X586" t="s">
        <v>1807</v>
      </c>
      <c r="Y586" t="s">
        <v>6589</v>
      </c>
      <c r="Z586" t="s">
        <v>6590</v>
      </c>
      <c r="AA586" t="s">
        <v>6591</v>
      </c>
      <c r="AB586">
        <v>1</v>
      </c>
    </row>
    <row r="587" spans="1:28" x14ac:dyDescent="0.25">
      <c r="A587" t="s">
        <v>9284</v>
      </c>
      <c r="B587" t="s">
        <v>9285</v>
      </c>
      <c r="C587" t="s">
        <v>156</v>
      </c>
      <c r="D587">
        <v>1</v>
      </c>
      <c r="E587">
        <v>609</v>
      </c>
      <c r="F587" t="s">
        <v>2060</v>
      </c>
      <c r="G587" t="s">
        <v>1844</v>
      </c>
      <c r="H587" t="s">
        <v>2091</v>
      </c>
      <c r="I587" t="s">
        <v>2096</v>
      </c>
      <c r="J587" t="s">
        <v>1795</v>
      </c>
      <c r="K587" t="s">
        <v>2408</v>
      </c>
      <c r="L587" t="s">
        <v>1826</v>
      </c>
      <c r="M587" t="s">
        <v>2861</v>
      </c>
      <c r="N587" t="s">
        <v>2862</v>
      </c>
      <c r="O587" t="s">
        <v>2863</v>
      </c>
      <c r="P587" t="s">
        <v>2022</v>
      </c>
      <c r="Q587" t="s">
        <v>1801</v>
      </c>
      <c r="R587" t="s">
        <v>1955</v>
      </c>
      <c r="S587" t="s">
        <v>1802</v>
      </c>
      <c r="T587" t="s">
        <v>2046</v>
      </c>
      <c r="U587" t="s">
        <v>2931</v>
      </c>
      <c r="V587" t="s">
        <v>2967</v>
      </c>
      <c r="W587" t="s">
        <v>2874</v>
      </c>
      <c r="X587" t="s">
        <v>1807</v>
      </c>
      <c r="Y587" t="s">
        <v>6592</v>
      </c>
      <c r="Z587" t="s">
        <v>6593</v>
      </c>
      <c r="AA587" t="s">
        <v>6594</v>
      </c>
      <c r="AB587">
        <v>1</v>
      </c>
    </row>
    <row r="588" spans="1:28" x14ac:dyDescent="0.25">
      <c r="A588" t="s">
        <v>9284</v>
      </c>
      <c r="B588" t="s">
        <v>9285</v>
      </c>
      <c r="C588" t="s">
        <v>156</v>
      </c>
      <c r="D588">
        <v>1</v>
      </c>
      <c r="E588">
        <v>609</v>
      </c>
      <c r="F588" t="s">
        <v>2030</v>
      </c>
      <c r="G588" t="s">
        <v>1844</v>
      </c>
      <c r="H588" t="s">
        <v>2091</v>
      </c>
      <c r="I588" t="s">
        <v>2096</v>
      </c>
      <c r="J588" t="s">
        <v>1788</v>
      </c>
      <c r="K588" t="s">
        <v>2408</v>
      </c>
      <c r="L588" t="s">
        <v>1826</v>
      </c>
      <c r="M588" t="s">
        <v>2861</v>
      </c>
      <c r="N588" t="s">
        <v>2862</v>
      </c>
      <c r="O588" t="s">
        <v>2863</v>
      </c>
      <c r="P588" t="s">
        <v>2022</v>
      </c>
      <c r="Q588" t="s">
        <v>1801</v>
      </c>
      <c r="R588" t="s">
        <v>1955</v>
      </c>
      <c r="S588" t="s">
        <v>1802</v>
      </c>
      <c r="T588" t="s">
        <v>2046</v>
      </c>
      <c r="U588" t="s">
        <v>2931</v>
      </c>
      <c r="V588" t="s">
        <v>2967</v>
      </c>
      <c r="W588" t="s">
        <v>2874</v>
      </c>
      <c r="X588" t="s">
        <v>1807</v>
      </c>
      <c r="Y588" t="s">
        <v>6595</v>
      </c>
      <c r="Z588" t="s">
        <v>6596</v>
      </c>
      <c r="AA588" t="s">
        <v>6597</v>
      </c>
      <c r="AB588">
        <v>1</v>
      </c>
    </row>
    <row r="589" spans="1:28" x14ac:dyDescent="0.25">
      <c r="A589" t="s">
        <v>9284</v>
      </c>
      <c r="B589" t="s">
        <v>9285</v>
      </c>
      <c r="C589" t="s">
        <v>156</v>
      </c>
      <c r="D589">
        <v>1</v>
      </c>
      <c r="E589">
        <v>612</v>
      </c>
      <c r="F589" t="s">
        <v>2019</v>
      </c>
      <c r="G589" t="s">
        <v>1844</v>
      </c>
      <c r="H589" t="s">
        <v>2091</v>
      </c>
      <c r="I589" t="s">
        <v>2096</v>
      </c>
      <c r="J589" t="s">
        <v>1788</v>
      </c>
      <c r="K589" t="s">
        <v>2408</v>
      </c>
      <c r="L589" t="s">
        <v>1826</v>
      </c>
      <c r="M589" t="s">
        <v>2861</v>
      </c>
      <c r="N589" t="s">
        <v>2862</v>
      </c>
      <c r="O589" t="s">
        <v>2863</v>
      </c>
      <c r="P589" t="s">
        <v>2022</v>
      </c>
      <c r="Q589" t="s">
        <v>1801</v>
      </c>
      <c r="R589" t="s">
        <v>1955</v>
      </c>
      <c r="S589" t="s">
        <v>1802</v>
      </c>
      <c r="T589" t="s">
        <v>2046</v>
      </c>
      <c r="U589" t="s">
        <v>2931</v>
      </c>
      <c r="V589" t="s">
        <v>2967</v>
      </c>
      <c r="W589" t="s">
        <v>2947</v>
      </c>
      <c r="X589" t="s">
        <v>1807</v>
      </c>
      <c r="Y589" t="s">
        <v>6598</v>
      </c>
      <c r="Z589" t="s">
        <v>6599</v>
      </c>
      <c r="AA589" t="s">
        <v>6600</v>
      </c>
      <c r="AB589">
        <v>1</v>
      </c>
    </row>
    <row r="590" spans="1:28" x14ac:dyDescent="0.25">
      <c r="A590" t="s">
        <v>9284</v>
      </c>
      <c r="B590" t="s">
        <v>9285</v>
      </c>
      <c r="C590" t="s">
        <v>156</v>
      </c>
      <c r="D590">
        <v>2</v>
      </c>
      <c r="E590">
        <v>113</v>
      </c>
      <c r="F590" t="s">
        <v>2026</v>
      </c>
      <c r="G590" t="s">
        <v>1845</v>
      </c>
      <c r="H590" t="s">
        <v>2091</v>
      </c>
      <c r="I590" t="s">
        <v>2096</v>
      </c>
      <c r="J590" t="s">
        <v>1795</v>
      </c>
      <c r="K590" t="s">
        <v>2383</v>
      </c>
      <c r="L590" t="s">
        <v>1806</v>
      </c>
      <c r="M590" t="s">
        <v>2861</v>
      </c>
      <c r="N590" t="s">
        <v>2862</v>
      </c>
      <c r="O590" t="s">
        <v>2863</v>
      </c>
      <c r="P590" t="s">
        <v>2022</v>
      </c>
      <c r="Q590" t="s">
        <v>1801</v>
      </c>
      <c r="R590" t="s">
        <v>1955</v>
      </c>
      <c r="S590" t="s">
        <v>1802</v>
      </c>
      <c r="T590" t="s">
        <v>2046</v>
      </c>
      <c r="U590" t="s">
        <v>2931</v>
      </c>
      <c r="V590" t="s">
        <v>2932</v>
      </c>
      <c r="W590" t="s">
        <v>2874</v>
      </c>
      <c r="X590" t="s">
        <v>1807</v>
      </c>
      <c r="Y590" t="s">
        <v>6601</v>
      </c>
      <c r="Z590" t="s">
        <v>6602</v>
      </c>
      <c r="AA590" t="s">
        <v>6603</v>
      </c>
      <c r="AB590">
        <v>1</v>
      </c>
    </row>
    <row r="591" spans="1:28" x14ac:dyDescent="0.25">
      <c r="A591" t="s">
        <v>9284</v>
      </c>
      <c r="B591" t="s">
        <v>9285</v>
      </c>
      <c r="C591" t="s">
        <v>156</v>
      </c>
      <c r="D591">
        <v>2</v>
      </c>
      <c r="E591">
        <v>116</v>
      </c>
      <c r="F591" t="s">
        <v>2079</v>
      </c>
      <c r="G591" t="s">
        <v>1845</v>
      </c>
      <c r="H591" t="s">
        <v>2091</v>
      </c>
      <c r="I591" t="s">
        <v>2096</v>
      </c>
      <c r="J591" t="s">
        <v>1795</v>
      </c>
      <c r="K591" t="s">
        <v>2070</v>
      </c>
      <c r="L591" t="s">
        <v>1806</v>
      </c>
      <c r="M591" t="s">
        <v>2861</v>
      </c>
      <c r="N591" t="s">
        <v>2862</v>
      </c>
      <c r="O591" t="s">
        <v>2863</v>
      </c>
      <c r="P591" t="s">
        <v>2022</v>
      </c>
      <c r="Q591" t="s">
        <v>1801</v>
      </c>
      <c r="R591" t="s">
        <v>1955</v>
      </c>
      <c r="S591" t="s">
        <v>1802</v>
      </c>
      <c r="T591" t="s">
        <v>2046</v>
      </c>
      <c r="U591" t="s">
        <v>2931</v>
      </c>
      <c r="V591" t="s">
        <v>2967</v>
      </c>
      <c r="W591" t="s">
        <v>2874</v>
      </c>
      <c r="X591" t="s">
        <v>1807</v>
      </c>
      <c r="Y591" t="s">
        <v>9332</v>
      </c>
      <c r="Z591" t="s">
        <v>9333</v>
      </c>
      <c r="AA591" t="s">
        <v>9334</v>
      </c>
      <c r="AB591">
        <v>1</v>
      </c>
    </row>
    <row r="592" spans="1:28" x14ac:dyDescent="0.25">
      <c r="A592" t="s">
        <v>9284</v>
      </c>
      <c r="B592" t="s">
        <v>9285</v>
      </c>
      <c r="C592" t="s">
        <v>156</v>
      </c>
      <c r="D592">
        <v>2</v>
      </c>
      <c r="E592">
        <v>116</v>
      </c>
      <c r="F592" t="s">
        <v>2034</v>
      </c>
      <c r="G592" t="s">
        <v>1845</v>
      </c>
      <c r="H592" t="s">
        <v>2091</v>
      </c>
      <c r="I592" t="s">
        <v>2096</v>
      </c>
      <c r="J592" t="s">
        <v>1788</v>
      </c>
      <c r="K592" t="s">
        <v>2383</v>
      </c>
      <c r="L592" t="s">
        <v>1806</v>
      </c>
      <c r="M592" t="s">
        <v>2861</v>
      </c>
      <c r="N592" t="s">
        <v>2862</v>
      </c>
      <c r="O592" t="s">
        <v>2863</v>
      </c>
      <c r="P592" t="s">
        <v>2022</v>
      </c>
      <c r="Q592" t="s">
        <v>1801</v>
      </c>
      <c r="R592" t="s">
        <v>1955</v>
      </c>
      <c r="S592" t="s">
        <v>1802</v>
      </c>
      <c r="T592" t="s">
        <v>2046</v>
      </c>
      <c r="U592" t="s">
        <v>2931</v>
      </c>
      <c r="V592" t="s">
        <v>2968</v>
      </c>
      <c r="W592" t="s">
        <v>2874</v>
      </c>
      <c r="X592" t="s">
        <v>1807</v>
      </c>
      <c r="Y592" t="s">
        <v>6604</v>
      </c>
      <c r="Z592" t="s">
        <v>6605</v>
      </c>
      <c r="AA592" t="s">
        <v>6606</v>
      </c>
      <c r="AB592">
        <v>1</v>
      </c>
    </row>
    <row r="593" spans="1:28" x14ac:dyDescent="0.25">
      <c r="A593" t="s">
        <v>9284</v>
      </c>
      <c r="B593" t="s">
        <v>9285</v>
      </c>
      <c r="C593" t="s">
        <v>156</v>
      </c>
      <c r="D593">
        <v>2</v>
      </c>
      <c r="E593">
        <v>158</v>
      </c>
      <c r="F593" t="s">
        <v>2029</v>
      </c>
      <c r="G593" t="s">
        <v>1844</v>
      </c>
      <c r="H593" t="s">
        <v>2091</v>
      </c>
      <c r="I593" t="s">
        <v>2096</v>
      </c>
      <c r="J593" t="s">
        <v>1788</v>
      </c>
      <c r="K593" t="s">
        <v>2383</v>
      </c>
      <c r="L593" t="s">
        <v>1806</v>
      </c>
      <c r="M593" t="s">
        <v>2861</v>
      </c>
      <c r="N593" t="s">
        <v>2862</v>
      </c>
      <c r="O593" t="s">
        <v>2863</v>
      </c>
      <c r="P593" t="s">
        <v>2022</v>
      </c>
      <c r="Q593" t="s">
        <v>1801</v>
      </c>
      <c r="R593" t="s">
        <v>1955</v>
      </c>
      <c r="S593" t="s">
        <v>1802</v>
      </c>
      <c r="T593" t="s">
        <v>2046</v>
      </c>
      <c r="U593" t="s">
        <v>2931</v>
      </c>
      <c r="V593" t="s">
        <v>2968</v>
      </c>
      <c r="W593" t="s">
        <v>2874</v>
      </c>
      <c r="X593" t="s">
        <v>1807</v>
      </c>
      <c r="Y593" t="s">
        <v>6607</v>
      </c>
      <c r="Z593" t="s">
        <v>6608</v>
      </c>
      <c r="AA593" t="s">
        <v>6609</v>
      </c>
      <c r="AB593">
        <v>1</v>
      </c>
    </row>
    <row r="594" spans="1:28" x14ac:dyDescent="0.25">
      <c r="A594" t="s">
        <v>9284</v>
      </c>
      <c r="B594" t="s">
        <v>9285</v>
      </c>
      <c r="C594" t="s">
        <v>156</v>
      </c>
      <c r="D594">
        <v>2</v>
      </c>
      <c r="E594">
        <v>158</v>
      </c>
      <c r="F594" t="s">
        <v>2042</v>
      </c>
      <c r="G594" t="s">
        <v>1844</v>
      </c>
      <c r="H594" t="s">
        <v>2091</v>
      </c>
      <c r="I594" t="s">
        <v>2096</v>
      </c>
      <c r="J594" t="s">
        <v>1788</v>
      </c>
      <c r="K594" t="s">
        <v>2390</v>
      </c>
      <c r="L594" t="s">
        <v>1806</v>
      </c>
      <c r="M594" t="s">
        <v>2861</v>
      </c>
      <c r="N594" t="s">
        <v>2862</v>
      </c>
      <c r="O594" t="s">
        <v>2863</v>
      </c>
      <c r="P594" t="s">
        <v>2022</v>
      </c>
      <c r="Q594" t="s">
        <v>1801</v>
      </c>
      <c r="R594" t="s">
        <v>1955</v>
      </c>
      <c r="S594" t="s">
        <v>1802</v>
      </c>
      <c r="T594" t="s">
        <v>2046</v>
      </c>
      <c r="U594" t="s">
        <v>2931</v>
      </c>
      <c r="V594" t="s">
        <v>2968</v>
      </c>
      <c r="W594" t="s">
        <v>2874</v>
      </c>
      <c r="X594" t="s">
        <v>1807</v>
      </c>
      <c r="Y594" t="s">
        <v>6610</v>
      </c>
      <c r="Z594" t="s">
        <v>6611</v>
      </c>
      <c r="AA594" t="s">
        <v>6612</v>
      </c>
      <c r="AB594">
        <v>1</v>
      </c>
    </row>
    <row r="595" spans="1:28" x14ac:dyDescent="0.25">
      <c r="A595" t="s">
        <v>9284</v>
      </c>
      <c r="B595" t="s">
        <v>9285</v>
      </c>
      <c r="C595" t="s">
        <v>156</v>
      </c>
      <c r="D595">
        <v>2</v>
      </c>
      <c r="E595">
        <v>158</v>
      </c>
      <c r="F595" t="s">
        <v>2020</v>
      </c>
      <c r="G595" t="s">
        <v>1844</v>
      </c>
      <c r="H595" t="s">
        <v>2091</v>
      </c>
      <c r="I595" t="s">
        <v>2096</v>
      </c>
      <c r="J595" t="s">
        <v>1788</v>
      </c>
      <c r="K595" t="s">
        <v>2383</v>
      </c>
      <c r="L595" t="s">
        <v>1806</v>
      </c>
      <c r="M595" t="s">
        <v>2861</v>
      </c>
      <c r="N595" t="s">
        <v>2862</v>
      </c>
      <c r="O595" t="s">
        <v>2863</v>
      </c>
      <c r="P595" t="s">
        <v>2022</v>
      </c>
      <c r="Q595" t="s">
        <v>1801</v>
      </c>
      <c r="R595" t="s">
        <v>1955</v>
      </c>
      <c r="S595" t="s">
        <v>1802</v>
      </c>
      <c r="T595" t="s">
        <v>2046</v>
      </c>
      <c r="U595" t="s">
        <v>2931</v>
      </c>
      <c r="V595" t="s">
        <v>2968</v>
      </c>
      <c r="W595" t="s">
        <v>2874</v>
      </c>
      <c r="X595" t="s">
        <v>1807</v>
      </c>
      <c r="Y595" t="s">
        <v>6613</v>
      </c>
      <c r="Z595" t="s">
        <v>6614</v>
      </c>
      <c r="AA595" t="s">
        <v>6615</v>
      </c>
      <c r="AB595">
        <v>1</v>
      </c>
    </row>
    <row r="596" spans="1:28" x14ac:dyDescent="0.25">
      <c r="A596" t="s">
        <v>9284</v>
      </c>
      <c r="B596" t="s">
        <v>9285</v>
      </c>
      <c r="C596" t="s">
        <v>156</v>
      </c>
      <c r="D596">
        <v>2</v>
      </c>
      <c r="E596">
        <v>158</v>
      </c>
      <c r="F596" t="s">
        <v>2026</v>
      </c>
      <c r="G596" t="s">
        <v>1844</v>
      </c>
      <c r="H596" t="s">
        <v>2091</v>
      </c>
      <c r="I596" t="s">
        <v>2096</v>
      </c>
      <c r="J596" t="s">
        <v>1788</v>
      </c>
      <c r="K596" t="s">
        <v>2390</v>
      </c>
      <c r="L596" t="s">
        <v>1806</v>
      </c>
      <c r="M596" t="s">
        <v>2861</v>
      </c>
      <c r="N596" t="s">
        <v>2862</v>
      </c>
      <c r="O596" t="s">
        <v>2863</v>
      </c>
      <c r="P596" t="s">
        <v>2022</v>
      </c>
      <c r="Q596" t="s">
        <v>1801</v>
      </c>
      <c r="R596" t="s">
        <v>1955</v>
      </c>
      <c r="S596" t="s">
        <v>1802</v>
      </c>
      <c r="T596" t="s">
        <v>2046</v>
      </c>
      <c r="U596" t="s">
        <v>2931</v>
      </c>
      <c r="V596" t="s">
        <v>2968</v>
      </c>
      <c r="W596" t="s">
        <v>2874</v>
      </c>
      <c r="X596" t="s">
        <v>1807</v>
      </c>
      <c r="Y596" t="s">
        <v>6616</v>
      </c>
      <c r="Z596" t="s">
        <v>6617</v>
      </c>
      <c r="AA596" t="s">
        <v>6618</v>
      </c>
      <c r="AB596">
        <v>1</v>
      </c>
    </row>
    <row r="597" spans="1:28" x14ac:dyDescent="0.25">
      <c r="A597" t="s">
        <v>9284</v>
      </c>
      <c r="B597" t="s">
        <v>9285</v>
      </c>
      <c r="C597" t="s">
        <v>156</v>
      </c>
      <c r="D597">
        <v>2</v>
      </c>
      <c r="E597">
        <v>158</v>
      </c>
      <c r="F597" t="s">
        <v>2057</v>
      </c>
      <c r="G597" t="s">
        <v>1844</v>
      </c>
      <c r="H597" t="s">
        <v>2091</v>
      </c>
      <c r="I597" t="s">
        <v>2096</v>
      </c>
      <c r="J597" t="s">
        <v>1795</v>
      </c>
      <c r="K597" t="s">
        <v>2390</v>
      </c>
      <c r="L597" t="s">
        <v>1806</v>
      </c>
      <c r="M597" t="s">
        <v>2861</v>
      </c>
      <c r="N597" t="s">
        <v>2862</v>
      </c>
      <c r="O597" t="s">
        <v>2863</v>
      </c>
      <c r="P597" t="s">
        <v>2022</v>
      </c>
      <c r="Q597" t="s">
        <v>1801</v>
      </c>
      <c r="R597" t="s">
        <v>1955</v>
      </c>
      <c r="S597" t="s">
        <v>1802</v>
      </c>
      <c r="T597" t="s">
        <v>2046</v>
      </c>
      <c r="U597" t="s">
        <v>2931</v>
      </c>
      <c r="V597" t="s">
        <v>2968</v>
      </c>
      <c r="W597" t="s">
        <v>2874</v>
      </c>
      <c r="X597" t="s">
        <v>1807</v>
      </c>
      <c r="Y597" t="s">
        <v>6619</v>
      </c>
      <c r="Z597" t="s">
        <v>6620</v>
      </c>
      <c r="AA597" t="s">
        <v>6621</v>
      </c>
      <c r="AB597">
        <v>1</v>
      </c>
    </row>
    <row r="598" spans="1:28" x14ac:dyDescent="0.25">
      <c r="A598" t="s">
        <v>9284</v>
      </c>
      <c r="B598" t="s">
        <v>9285</v>
      </c>
      <c r="C598" t="s">
        <v>156</v>
      </c>
      <c r="D598">
        <v>2</v>
      </c>
      <c r="E598">
        <v>158</v>
      </c>
      <c r="F598" t="s">
        <v>2049</v>
      </c>
      <c r="G598" t="s">
        <v>1844</v>
      </c>
      <c r="H598" t="s">
        <v>2091</v>
      </c>
      <c r="I598" t="s">
        <v>2096</v>
      </c>
      <c r="J598" t="s">
        <v>1788</v>
      </c>
      <c r="K598" t="s">
        <v>2383</v>
      </c>
      <c r="L598" t="s">
        <v>1806</v>
      </c>
      <c r="M598" t="s">
        <v>2861</v>
      </c>
      <c r="N598" t="s">
        <v>2862</v>
      </c>
      <c r="O598" t="s">
        <v>2863</v>
      </c>
      <c r="P598" t="s">
        <v>2022</v>
      </c>
      <c r="Q598" t="s">
        <v>1801</v>
      </c>
      <c r="R598" t="s">
        <v>1955</v>
      </c>
      <c r="S598" t="s">
        <v>1802</v>
      </c>
      <c r="T598" t="s">
        <v>2046</v>
      </c>
      <c r="U598" t="s">
        <v>2931</v>
      </c>
      <c r="V598" t="s">
        <v>2968</v>
      </c>
      <c r="W598" t="s">
        <v>2947</v>
      </c>
      <c r="X598" t="s">
        <v>1807</v>
      </c>
      <c r="Y598" t="s">
        <v>6622</v>
      </c>
      <c r="Z598" t="s">
        <v>6623</v>
      </c>
      <c r="AA598" t="s">
        <v>6624</v>
      </c>
      <c r="AB598">
        <v>1</v>
      </c>
    </row>
    <row r="599" spans="1:28" x14ac:dyDescent="0.25">
      <c r="A599" t="s">
        <v>9284</v>
      </c>
      <c r="B599" t="s">
        <v>9285</v>
      </c>
      <c r="C599" t="s">
        <v>156</v>
      </c>
      <c r="D599">
        <v>2</v>
      </c>
      <c r="E599">
        <v>158</v>
      </c>
      <c r="F599" t="s">
        <v>2051</v>
      </c>
      <c r="G599" t="s">
        <v>1844</v>
      </c>
      <c r="H599" t="s">
        <v>2091</v>
      </c>
      <c r="I599" t="s">
        <v>2096</v>
      </c>
      <c r="J599" t="s">
        <v>1788</v>
      </c>
      <c r="K599" t="s">
        <v>2390</v>
      </c>
      <c r="L599" t="s">
        <v>1806</v>
      </c>
      <c r="M599" t="s">
        <v>2861</v>
      </c>
      <c r="N599" t="s">
        <v>2862</v>
      </c>
      <c r="O599" t="s">
        <v>2863</v>
      </c>
      <c r="P599" t="s">
        <v>2022</v>
      </c>
      <c r="Q599" t="s">
        <v>1801</v>
      </c>
      <c r="R599" t="s">
        <v>1955</v>
      </c>
      <c r="S599" t="s">
        <v>1802</v>
      </c>
      <c r="T599" t="s">
        <v>2046</v>
      </c>
      <c r="U599" t="s">
        <v>2931</v>
      </c>
      <c r="V599" t="s">
        <v>2968</v>
      </c>
      <c r="W599" t="s">
        <v>2874</v>
      </c>
      <c r="X599" t="s">
        <v>1807</v>
      </c>
      <c r="Y599" t="s">
        <v>6625</v>
      </c>
      <c r="Z599" t="s">
        <v>6626</v>
      </c>
      <c r="AA599" t="s">
        <v>6627</v>
      </c>
      <c r="AB599">
        <v>1</v>
      </c>
    </row>
    <row r="600" spans="1:28" x14ac:dyDescent="0.25">
      <c r="A600" t="s">
        <v>9284</v>
      </c>
      <c r="B600" t="s">
        <v>9285</v>
      </c>
      <c r="C600" t="s">
        <v>156</v>
      </c>
      <c r="D600">
        <v>2</v>
      </c>
      <c r="E600">
        <v>158</v>
      </c>
      <c r="F600" t="s">
        <v>2038</v>
      </c>
      <c r="G600" t="s">
        <v>1844</v>
      </c>
      <c r="H600" t="s">
        <v>2091</v>
      </c>
      <c r="I600" t="s">
        <v>2096</v>
      </c>
      <c r="J600" t="s">
        <v>1795</v>
      </c>
      <c r="K600" t="s">
        <v>2390</v>
      </c>
      <c r="L600" t="s">
        <v>1806</v>
      </c>
      <c r="M600" t="s">
        <v>2861</v>
      </c>
      <c r="N600" t="s">
        <v>2862</v>
      </c>
      <c r="O600" t="s">
        <v>2863</v>
      </c>
      <c r="P600" t="s">
        <v>2022</v>
      </c>
      <c r="Q600" t="s">
        <v>1801</v>
      </c>
      <c r="R600" t="s">
        <v>1955</v>
      </c>
      <c r="S600" t="s">
        <v>1802</v>
      </c>
      <c r="T600" t="s">
        <v>2046</v>
      </c>
      <c r="U600" t="s">
        <v>2931</v>
      </c>
      <c r="V600" t="s">
        <v>2968</v>
      </c>
      <c r="W600" t="s">
        <v>2947</v>
      </c>
      <c r="X600" t="s">
        <v>1807</v>
      </c>
      <c r="Y600" t="s">
        <v>6628</v>
      </c>
      <c r="Z600" t="s">
        <v>6629</v>
      </c>
      <c r="AA600" t="s">
        <v>6630</v>
      </c>
      <c r="AB600">
        <v>1</v>
      </c>
    </row>
    <row r="601" spans="1:28" x14ac:dyDescent="0.25">
      <c r="A601" t="s">
        <v>9284</v>
      </c>
      <c r="B601" t="s">
        <v>9285</v>
      </c>
      <c r="C601" t="s">
        <v>156</v>
      </c>
      <c r="D601">
        <v>2</v>
      </c>
      <c r="E601">
        <v>158</v>
      </c>
      <c r="F601" t="s">
        <v>2082</v>
      </c>
      <c r="G601" t="s">
        <v>1844</v>
      </c>
      <c r="H601" t="s">
        <v>2091</v>
      </c>
      <c r="I601" t="s">
        <v>2096</v>
      </c>
      <c r="J601" t="s">
        <v>1797</v>
      </c>
      <c r="K601" t="s">
        <v>2383</v>
      </c>
      <c r="L601" t="s">
        <v>1806</v>
      </c>
      <c r="M601" t="s">
        <v>2861</v>
      </c>
      <c r="N601" t="s">
        <v>2862</v>
      </c>
      <c r="O601" t="s">
        <v>2863</v>
      </c>
      <c r="P601" t="s">
        <v>2022</v>
      </c>
      <c r="Q601" t="s">
        <v>1801</v>
      </c>
      <c r="R601" t="s">
        <v>1955</v>
      </c>
      <c r="S601" t="s">
        <v>1802</v>
      </c>
      <c r="T601" t="s">
        <v>2046</v>
      </c>
      <c r="U601" t="s">
        <v>2931</v>
      </c>
      <c r="V601" t="s">
        <v>2968</v>
      </c>
      <c r="W601" t="s">
        <v>2947</v>
      </c>
      <c r="X601" t="s">
        <v>1807</v>
      </c>
      <c r="Y601" t="s">
        <v>3100</v>
      </c>
      <c r="Z601" t="s">
        <v>3101</v>
      </c>
      <c r="AA601" t="s">
        <v>3102</v>
      </c>
      <c r="AB601">
        <v>1</v>
      </c>
    </row>
    <row r="602" spans="1:28" x14ac:dyDescent="0.25">
      <c r="A602" t="s">
        <v>9284</v>
      </c>
      <c r="B602" t="s">
        <v>9285</v>
      </c>
      <c r="C602" t="s">
        <v>156</v>
      </c>
      <c r="D602">
        <v>2</v>
      </c>
      <c r="E602">
        <v>158</v>
      </c>
      <c r="F602" t="s">
        <v>2024</v>
      </c>
      <c r="G602" t="s">
        <v>1844</v>
      </c>
      <c r="H602" t="s">
        <v>2091</v>
      </c>
      <c r="I602" t="s">
        <v>2096</v>
      </c>
      <c r="J602" t="s">
        <v>1795</v>
      </c>
      <c r="K602" t="s">
        <v>2383</v>
      </c>
      <c r="L602" t="s">
        <v>1806</v>
      </c>
      <c r="M602" t="s">
        <v>2861</v>
      </c>
      <c r="N602" t="s">
        <v>2862</v>
      </c>
      <c r="O602" t="s">
        <v>2863</v>
      </c>
      <c r="P602" t="s">
        <v>2022</v>
      </c>
      <c r="Q602" t="s">
        <v>1801</v>
      </c>
      <c r="R602" t="s">
        <v>1955</v>
      </c>
      <c r="S602" t="s">
        <v>1802</v>
      </c>
      <c r="T602" t="s">
        <v>2046</v>
      </c>
      <c r="U602" t="s">
        <v>2931</v>
      </c>
      <c r="V602" t="s">
        <v>2968</v>
      </c>
      <c r="W602" t="s">
        <v>2874</v>
      </c>
      <c r="X602" t="s">
        <v>1807</v>
      </c>
      <c r="Y602" t="s">
        <v>6631</v>
      </c>
      <c r="Z602" t="s">
        <v>6632</v>
      </c>
      <c r="AA602" t="s">
        <v>6633</v>
      </c>
      <c r="AB602">
        <v>1</v>
      </c>
    </row>
    <row r="603" spans="1:28" x14ac:dyDescent="0.25">
      <c r="A603" t="s">
        <v>9284</v>
      </c>
      <c r="B603" t="s">
        <v>9285</v>
      </c>
      <c r="C603" t="s">
        <v>156</v>
      </c>
      <c r="D603">
        <v>2</v>
      </c>
      <c r="E603">
        <v>158</v>
      </c>
      <c r="F603" t="s">
        <v>2052</v>
      </c>
      <c r="G603" t="s">
        <v>1844</v>
      </c>
      <c r="H603" t="s">
        <v>2091</v>
      </c>
      <c r="I603" t="s">
        <v>2096</v>
      </c>
      <c r="J603" t="s">
        <v>1788</v>
      </c>
      <c r="K603" t="s">
        <v>2383</v>
      </c>
      <c r="L603" t="s">
        <v>1806</v>
      </c>
      <c r="M603" t="s">
        <v>2861</v>
      </c>
      <c r="N603" t="s">
        <v>2862</v>
      </c>
      <c r="O603" t="s">
        <v>2863</v>
      </c>
      <c r="P603" t="s">
        <v>2022</v>
      </c>
      <c r="Q603" t="s">
        <v>1801</v>
      </c>
      <c r="R603" t="s">
        <v>1955</v>
      </c>
      <c r="S603" t="s">
        <v>1802</v>
      </c>
      <c r="T603" t="s">
        <v>2046</v>
      </c>
      <c r="U603" t="s">
        <v>2931</v>
      </c>
      <c r="V603" t="s">
        <v>2968</v>
      </c>
      <c r="W603" t="s">
        <v>2874</v>
      </c>
      <c r="X603" t="s">
        <v>1807</v>
      </c>
      <c r="Y603" t="s">
        <v>6634</v>
      </c>
      <c r="Z603" t="s">
        <v>6635</v>
      </c>
      <c r="AA603" t="s">
        <v>6636</v>
      </c>
      <c r="AB603">
        <v>1</v>
      </c>
    </row>
    <row r="604" spans="1:28" x14ac:dyDescent="0.25">
      <c r="A604" t="s">
        <v>9284</v>
      </c>
      <c r="B604" t="s">
        <v>9285</v>
      </c>
      <c r="C604" t="s">
        <v>156</v>
      </c>
      <c r="D604">
        <v>2</v>
      </c>
      <c r="E604">
        <v>159</v>
      </c>
      <c r="F604" t="s">
        <v>2019</v>
      </c>
      <c r="G604" t="s">
        <v>1844</v>
      </c>
      <c r="H604" t="s">
        <v>2091</v>
      </c>
      <c r="I604" t="s">
        <v>2096</v>
      </c>
      <c r="J604" t="s">
        <v>1797</v>
      </c>
      <c r="K604" t="s">
        <v>2390</v>
      </c>
      <c r="L604" t="s">
        <v>1806</v>
      </c>
      <c r="M604" t="s">
        <v>2861</v>
      </c>
      <c r="N604" t="s">
        <v>2862</v>
      </c>
      <c r="O604" t="s">
        <v>2863</v>
      </c>
      <c r="P604" t="s">
        <v>2022</v>
      </c>
      <c r="Q604" t="s">
        <v>1801</v>
      </c>
      <c r="R604" t="s">
        <v>1955</v>
      </c>
      <c r="S604" t="s">
        <v>1802</v>
      </c>
      <c r="T604" t="s">
        <v>2046</v>
      </c>
      <c r="U604" t="s">
        <v>2931</v>
      </c>
      <c r="V604" t="s">
        <v>2968</v>
      </c>
      <c r="W604" t="s">
        <v>2947</v>
      </c>
      <c r="X604" t="s">
        <v>1807</v>
      </c>
      <c r="Y604" t="s">
        <v>3103</v>
      </c>
      <c r="Z604" t="s">
        <v>3104</v>
      </c>
      <c r="AA604" t="s">
        <v>3105</v>
      </c>
      <c r="AB604">
        <v>1</v>
      </c>
    </row>
    <row r="605" spans="1:28" x14ac:dyDescent="0.25">
      <c r="A605" t="s">
        <v>9284</v>
      </c>
      <c r="B605" t="s">
        <v>9285</v>
      </c>
      <c r="C605" t="s">
        <v>156</v>
      </c>
      <c r="D605">
        <v>2</v>
      </c>
      <c r="E605">
        <v>159</v>
      </c>
      <c r="F605" t="s">
        <v>2031</v>
      </c>
      <c r="G605" t="s">
        <v>1844</v>
      </c>
      <c r="H605" t="s">
        <v>2091</v>
      </c>
      <c r="I605" t="s">
        <v>2096</v>
      </c>
      <c r="J605" t="s">
        <v>1795</v>
      </c>
      <c r="K605" t="s">
        <v>2390</v>
      </c>
      <c r="L605" t="s">
        <v>1806</v>
      </c>
      <c r="M605" t="s">
        <v>2861</v>
      </c>
      <c r="N605" t="s">
        <v>2862</v>
      </c>
      <c r="O605" t="s">
        <v>2863</v>
      </c>
      <c r="P605" t="s">
        <v>2022</v>
      </c>
      <c r="Q605" t="s">
        <v>1801</v>
      </c>
      <c r="R605" t="s">
        <v>1955</v>
      </c>
      <c r="S605" t="s">
        <v>1802</v>
      </c>
      <c r="T605" t="s">
        <v>2046</v>
      </c>
      <c r="U605" t="s">
        <v>2931</v>
      </c>
      <c r="V605" t="s">
        <v>2968</v>
      </c>
      <c r="W605" t="s">
        <v>2874</v>
      </c>
      <c r="X605" t="s">
        <v>1807</v>
      </c>
      <c r="Y605" t="s">
        <v>6637</v>
      </c>
      <c r="Z605" t="s">
        <v>6638</v>
      </c>
      <c r="AA605" t="s">
        <v>6639</v>
      </c>
      <c r="AB605">
        <v>1</v>
      </c>
    </row>
    <row r="606" spans="1:28" x14ac:dyDescent="0.25">
      <c r="A606" t="s">
        <v>9284</v>
      </c>
      <c r="B606" t="s">
        <v>9285</v>
      </c>
      <c r="C606" t="s">
        <v>156</v>
      </c>
      <c r="D606">
        <v>2</v>
      </c>
      <c r="E606">
        <v>159</v>
      </c>
      <c r="F606" t="s">
        <v>2042</v>
      </c>
      <c r="G606" t="s">
        <v>1844</v>
      </c>
      <c r="H606" t="s">
        <v>2091</v>
      </c>
      <c r="I606" t="s">
        <v>2096</v>
      </c>
      <c r="J606" t="s">
        <v>1795</v>
      </c>
      <c r="K606" t="s">
        <v>2390</v>
      </c>
      <c r="L606" t="s">
        <v>1806</v>
      </c>
      <c r="M606" t="s">
        <v>2861</v>
      </c>
      <c r="N606" t="s">
        <v>2862</v>
      </c>
      <c r="O606" t="s">
        <v>2863</v>
      </c>
      <c r="P606" t="s">
        <v>2022</v>
      </c>
      <c r="Q606" t="s">
        <v>1801</v>
      </c>
      <c r="R606" t="s">
        <v>1955</v>
      </c>
      <c r="S606" t="s">
        <v>1802</v>
      </c>
      <c r="T606" t="s">
        <v>2046</v>
      </c>
      <c r="U606" t="s">
        <v>2931</v>
      </c>
      <c r="V606" t="s">
        <v>2968</v>
      </c>
      <c r="W606" t="s">
        <v>2874</v>
      </c>
      <c r="X606" t="s">
        <v>1807</v>
      </c>
      <c r="Y606" t="s">
        <v>6640</v>
      </c>
      <c r="Z606" t="s">
        <v>6641</v>
      </c>
      <c r="AA606" t="s">
        <v>6642</v>
      </c>
      <c r="AB606">
        <v>1</v>
      </c>
    </row>
    <row r="607" spans="1:28" x14ac:dyDescent="0.25">
      <c r="A607" t="s">
        <v>9284</v>
      </c>
      <c r="B607" t="s">
        <v>9285</v>
      </c>
      <c r="C607" t="s">
        <v>156</v>
      </c>
      <c r="D607">
        <v>2</v>
      </c>
      <c r="E607">
        <v>159</v>
      </c>
      <c r="F607" t="s">
        <v>2021</v>
      </c>
      <c r="G607" t="s">
        <v>1844</v>
      </c>
      <c r="H607" t="s">
        <v>2091</v>
      </c>
      <c r="I607" t="s">
        <v>2096</v>
      </c>
      <c r="J607" t="s">
        <v>1788</v>
      </c>
      <c r="K607" t="s">
        <v>2390</v>
      </c>
      <c r="L607" t="s">
        <v>1806</v>
      </c>
      <c r="M607" t="s">
        <v>2861</v>
      </c>
      <c r="N607" t="s">
        <v>2862</v>
      </c>
      <c r="O607" t="s">
        <v>2863</v>
      </c>
      <c r="P607" t="s">
        <v>2022</v>
      </c>
      <c r="Q607" t="s">
        <v>1801</v>
      </c>
      <c r="R607" t="s">
        <v>1955</v>
      </c>
      <c r="S607" t="s">
        <v>1802</v>
      </c>
      <c r="T607" t="s">
        <v>2046</v>
      </c>
      <c r="U607" t="s">
        <v>2931</v>
      </c>
      <c r="V607" t="s">
        <v>2968</v>
      </c>
      <c r="W607" t="s">
        <v>2874</v>
      </c>
      <c r="X607" t="s">
        <v>1807</v>
      </c>
      <c r="Y607" t="s">
        <v>6643</v>
      </c>
      <c r="Z607" t="s">
        <v>6644</v>
      </c>
      <c r="AA607" t="s">
        <v>6645</v>
      </c>
      <c r="AB607">
        <v>1</v>
      </c>
    </row>
    <row r="608" spans="1:28" x14ac:dyDescent="0.25">
      <c r="A608" t="s">
        <v>9284</v>
      </c>
      <c r="B608" t="s">
        <v>9285</v>
      </c>
      <c r="C608" t="s">
        <v>156</v>
      </c>
      <c r="D608">
        <v>2</v>
      </c>
      <c r="E608">
        <v>159</v>
      </c>
      <c r="F608" t="s">
        <v>2027</v>
      </c>
      <c r="G608" t="s">
        <v>1844</v>
      </c>
      <c r="H608" t="s">
        <v>2091</v>
      </c>
      <c r="I608" t="s">
        <v>2096</v>
      </c>
      <c r="J608" t="s">
        <v>1797</v>
      </c>
      <c r="K608" t="s">
        <v>2390</v>
      </c>
      <c r="L608" t="s">
        <v>1806</v>
      </c>
      <c r="M608" t="s">
        <v>2861</v>
      </c>
      <c r="N608" t="s">
        <v>2862</v>
      </c>
      <c r="O608" t="s">
        <v>2863</v>
      </c>
      <c r="P608" t="s">
        <v>2022</v>
      </c>
      <c r="Q608" t="s">
        <v>1801</v>
      </c>
      <c r="R608" t="s">
        <v>1955</v>
      </c>
      <c r="S608" t="s">
        <v>1802</v>
      </c>
      <c r="T608" t="s">
        <v>2046</v>
      </c>
      <c r="U608" t="s">
        <v>2931</v>
      </c>
      <c r="V608" t="s">
        <v>2968</v>
      </c>
      <c r="W608" t="s">
        <v>2947</v>
      </c>
      <c r="X608" t="s">
        <v>1807</v>
      </c>
      <c r="Y608" t="s">
        <v>3106</v>
      </c>
      <c r="Z608" t="s">
        <v>3107</v>
      </c>
      <c r="AA608" t="s">
        <v>3108</v>
      </c>
      <c r="AB608">
        <v>1</v>
      </c>
    </row>
    <row r="609" spans="1:28" x14ac:dyDescent="0.25">
      <c r="A609" t="s">
        <v>9284</v>
      </c>
      <c r="B609" t="s">
        <v>9285</v>
      </c>
      <c r="C609" t="s">
        <v>156</v>
      </c>
      <c r="D609">
        <v>2</v>
      </c>
      <c r="E609">
        <v>159</v>
      </c>
      <c r="F609" t="s">
        <v>2054</v>
      </c>
      <c r="G609" t="s">
        <v>1844</v>
      </c>
      <c r="H609" t="s">
        <v>2091</v>
      </c>
      <c r="I609" t="s">
        <v>2096</v>
      </c>
      <c r="J609" t="s">
        <v>1795</v>
      </c>
      <c r="K609" t="s">
        <v>2390</v>
      </c>
      <c r="L609" t="s">
        <v>1806</v>
      </c>
      <c r="M609" t="s">
        <v>2861</v>
      </c>
      <c r="N609" t="s">
        <v>2862</v>
      </c>
      <c r="O609" t="s">
        <v>2863</v>
      </c>
      <c r="P609" t="s">
        <v>2022</v>
      </c>
      <c r="Q609" t="s">
        <v>1801</v>
      </c>
      <c r="R609" t="s">
        <v>1955</v>
      </c>
      <c r="S609" t="s">
        <v>1802</v>
      </c>
      <c r="T609" t="s">
        <v>2046</v>
      </c>
      <c r="U609" t="s">
        <v>2931</v>
      </c>
      <c r="V609" t="s">
        <v>2968</v>
      </c>
      <c r="W609" t="s">
        <v>2874</v>
      </c>
      <c r="X609" t="s">
        <v>1807</v>
      </c>
      <c r="Y609" t="s">
        <v>6646</v>
      </c>
      <c r="Z609" t="s">
        <v>6647</v>
      </c>
      <c r="AA609" t="s">
        <v>6648</v>
      </c>
      <c r="AB609">
        <v>1</v>
      </c>
    </row>
    <row r="610" spans="1:28" x14ac:dyDescent="0.25">
      <c r="A610" t="s">
        <v>9284</v>
      </c>
      <c r="B610" t="s">
        <v>9285</v>
      </c>
      <c r="C610" t="s">
        <v>156</v>
      </c>
      <c r="D610">
        <v>2</v>
      </c>
      <c r="E610">
        <v>159</v>
      </c>
      <c r="F610" t="s">
        <v>2026</v>
      </c>
      <c r="G610" t="s">
        <v>1844</v>
      </c>
      <c r="H610" t="s">
        <v>2091</v>
      </c>
      <c r="I610" t="s">
        <v>2096</v>
      </c>
      <c r="J610" t="s">
        <v>1797</v>
      </c>
      <c r="K610" t="s">
        <v>2390</v>
      </c>
      <c r="L610" t="s">
        <v>1806</v>
      </c>
      <c r="M610" t="s">
        <v>2861</v>
      </c>
      <c r="N610" t="s">
        <v>2862</v>
      </c>
      <c r="O610" t="s">
        <v>2863</v>
      </c>
      <c r="P610" t="s">
        <v>2022</v>
      </c>
      <c r="Q610" t="s">
        <v>1801</v>
      </c>
      <c r="R610" t="s">
        <v>1955</v>
      </c>
      <c r="S610" t="s">
        <v>1802</v>
      </c>
      <c r="T610" t="s">
        <v>2046</v>
      </c>
      <c r="U610" t="s">
        <v>2931</v>
      </c>
      <c r="V610" t="s">
        <v>2968</v>
      </c>
      <c r="W610" t="s">
        <v>2947</v>
      </c>
      <c r="X610" t="s">
        <v>1807</v>
      </c>
      <c r="Y610" t="s">
        <v>3109</v>
      </c>
      <c r="Z610" t="s">
        <v>3110</v>
      </c>
      <c r="AA610" t="s">
        <v>3111</v>
      </c>
      <c r="AB610">
        <v>1</v>
      </c>
    </row>
    <row r="611" spans="1:28" x14ac:dyDescent="0.25">
      <c r="A611" t="s">
        <v>9284</v>
      </c>
      <c r="B611" t="s">
        <v>9285</v>
      </c>
      <c r="C611" t="s">
        <v>156</v>
      </c>
      <c r="D611">
        <v>2</v>
      </c>
      <c r="E611">
        <v>159</v>
      </c>
      <c r="F611" t="s">
        <v>2048</v>
      </c>
      <c r="G611" t="s">
        <v>1844</v>
      </c>
      <c r="H611" t="s">
        <v>2091</v>
      </c>
      <c r="I611" t="s">
        <v>2096</v>
      </c>
      <c r="J611" t="s">
        <v>1797</v>
      </c>
      <c r="K611" t="s">
        <v>2390</v>
      </c>
      <c r="L611" t="s">
        <v>1806</v>
      </c>
      <c r="M611" t="s">
        <v>2861</v>
      </c>
      <c r="N611" t="s">
        <v>2862</v>
      </c>
      <c r="O611" t="s">
        <v>2863</v>
      </c>
      <c r="P611" t="s">
        <v>2022</v>
      </c>
      <c r="Q611" t="s">
        <v>1801</v>
      </c>
      <c r="R611" t="s">
        <v>1955</v>
      </c>
      <c r="S611" t="s">
        <v>1802</v>
      </c>
      <c r="T611" t="s">
        <v>2046</v>
      </c>
      <c r="U611" t="s">
        <v>2931</v>
      </c>
      <c r="V611" t="s">
        <v>2968</v>
      </c>
      <c r="W611" t="s">
        <v>2947</v>
      </c>
      <c r="X611" t="s">
        <v>1807</v>
      </c>
      <c r="Y611" t="s">
        <v>3112</v>
      </c>
      <c r="Z611" t="s">
        <v>3113</v>
      </c>
      <c r="AA611" t="s">
        <v>3114</v>
      </c>
      <c r="AB611">
        <v>1</v>
      </c>
    </row>
    <row r="612" spans="1:28" x14ac:dyDescent="0.25">
      <c r="A612" t="s">
        <v>9284</v>
      </c>
      <c r="B612" t="s">
        <v>9285</v>
      </c>
      <c r="C612" t="s">
        <v>156</v>
      </c>
      <c r="D612">
        <v>2</v>
      </c>
      <c r="E612">
        <v>159</v>
      </c>
      <c r="F612" t="s">
        <v>2062</v>
      </c>
      <c r="G612" t="s">
        <v>1844</v>
      </c>
      <c r="H612" t="s">
        <v>2091</v>
      </c>
      <c r="I612" t="s">
        <v>2096</v>
      </c>
      <c r="J612" t="s">
        <v>1788</v>
      </c>
      <c r="K612" t="s">
        <v>2383</v>
      </c>
      <c r="L612" t="s">
        <v>1806</v>
      </c>
      <c r="M612" t="s">
        <v>2861</v>
      </c>
      <c r="N612" t="s">
        <v>2862</v>
      </c>
      <c r="O612" t="s">
        <v>2863</v>
      </c>
      <c r="P612" t="s">
        <v>2022</v>
      </c>
      <c r="Q612" t="s">
        <v>1801</v>
      </c>
      <c r="R612" t="s">
        <v>1955</v>
      </c>
      <c r="S612" t="s">
        <v>1802</v>
      </c>
      <c r="T612" t="s">
        <v>2046</v>
      </c>
      <c r="U612" t="s">
        <v>2931</v>
      </c>
      <c r="V612" t="s">
        <v>2968</v>
      </c>
      <c r="W612" t="s">
        <v>2874</v>
      </c>
      <c r="X612" t="s">
        <v>1807</v>
      </c>
      <c r="Y612" t="s">
        <v>6649</v>
      </c>
      <c r="Z612" t="s">
        <v>6650</v>
      </c>
      <c r="AA612" t="s">
        <v>6651</v>
      </c>
      <c r="AB612">
        <v>1</v>
      </c>
    </row>
    <row r="613" spans="1:28" x14ac:dyDescent="0.25">
      <c r="A613" t="s">
        <v>9284</v>
      </c>
      <c r="B613" t="s">
        <v>9285</v>
      </c>
      <c r="C613" t="s">
        <v>156</v>
      </c>
      <c r="D613">
        <v>2</v>
      </c>
      <c r="E613">
        <v>159</v>
      </c>
      <c r="F613" t="s">
        <v>2079</v>
      </c>
      <c r="G613" t="s">
        <v>1844</v>
      </c>
      <c r="H613" t="s">
        <v>2091</v>
      </c>
      <c r="I613" t="s">
        <v>2096</v>
      </c>
      <c r="J613" t="s">
        <v>1797</v>
      </c>
      <c r="K613" t="s">
        <v>2383</v>
      </c>
      <c r="L613" t="s">
        <v>1806</v>
      </c>
      <c r="M613" t="s">
        <v>2861</v>
      </c>
      <c r="N613" t="s">
        <v>2862</v>
      </c>
      <c r="O613" t="s">
        <v>2863</v>
      </c>
      <c r="P613" t="s">
        <v>2022</v>
      </c>
      <c r="Q613" t="s">
        <v>1801</v>
      </c>
      <c r="R613" t="s">
        <v>1955</v>
      </c>
      <c r="S613" t="s">
        <v>1802</v>
      </c>
      <c r="T613" t="s">
        <v>2046</v>
      </c>
      <c r="U613" t="s">
        <v>2931</v>
      </c>
      <c r="V613" t="s">
        <v>2968</v>
      </c>
      <c r="W613" t="s">
        <v>2947</v>
      </c>
      <c r="X613" t="s">
        <v>1807</v>
      </c>
      <c r="Y613" t="s">
        <v>3115</v>
      </c>
      <c r="Z613" t="s">
        <v>3116</v>
      </c>
      <c r="AA613" t="s">
        <v>3117</v>
      </c>
      <c r="AB613">
        <v>1</v>
      </c>
    </row>
    <row r="614" spans="1:28" x14ac:dyDescent="0.25">
      <c r="A614" t="s">
        <v>9284</v>
      </c>
      <c r="B614" t="s">
        <v>9285</v>
      </c>
      <c r="C614" t="s">
        <v>156</v>
      </c>
      <c r="D614">
        <v>2</v>
      </c>
      <c r="E614">
        <v>159</v>
      </c>
      <c r="F614" t="s">
        <v>2038</v>
      </c>
      <c r="G614" t="s">
        <v>1844</v>
      </c>
      <c r="H614" t="s">
        <v>2091</v>
      </c>
      <c r="I614" t="s">
        <v>2096</v>
      </c>
      <c r="J614" t="s">
        <v>1797</v>
      </c>
      <c r="K614" t="s">
        <v>2934</v>
      </c>
      <c r="L614" t="s">
        <v>1826</v>
      </c>
      <c r="M614" t="s">
        <v>2861</v>
      </c>
      <c r="N614" t="s">
        <v>2862</v>
      </c>
      <c r="O614" t="s">
        <v>2863</v>
      </c>
      <c r="P614" t="s">
        <v>2022</v>
      </c>
      <c r="Q614" t="s">
        <v>1801</v>
      </c>
      <c r="R614" t="s">
        <v>1955</v>
      </c>
      <c r="S614" t="s">
        <v>1802</v>
      </c>
      <c r="T614" t="s">
        <v>2046</v>
      </c>
      <c r="U614" t="s">
        <v>2931</v>
      </c>
      <c r="V614" t="s">
        <v>2943</v>
      </c>
      <c r="W614" t="s">
        <v>2947</v>
      </c>
      <c r="X614" t="s">
        <v>1807</v>
      </c>
      <c r="Y614" t="s">
        <v>3118</v>
      </c>
      <c r="Z614" t="s">
        <v>3119</v>
      </c>
      <c r="AA614" t="s">
        <v>3120</v>
      </c>
      <c r="AB614">
        <v>1</v>
      </c>
    </row>
    <row r="615" spans="1:28" x14ac:dyDescent="0.25">
      <c r="A615" t="s">
        <v>9284</v>
      </c>
      <c r="B615" t="s">
        <v>9285</v>
      </c>
      <c r="C615" t="s">
        <v>156</v>
      </c>
      <c r="D615">
        <v>2</v>
      </c>
      <c r="E615">
        <v>159</v>
      </c>
      <c r="F615" t="s">
        <v>2082</v>
      </c>
      <c r="G615" t="s">
        <v>1844</v>
      </c>
      <c r="H615" t="s">
        <v>2091</v>
      </c>
      <c r="I615" t="s">
        <v>2096</v>
      </c>
      <c r="J615" t="s">
        <v>1795</v>
      </c>
      <c r="K615" t="s">
        <v>2390</v>
      </c>
      <c r="L615" t="s">
        <v>1806</v>
      </c>
      <c r="M615" t="s">
        <v>2861</v>
      </c>
      <c r="N615" t="s">
        <v>2862</v>
      </c>
      <c r="O615" t="s">
        <v>2863</v>
      </c>
      <c r="P615" t="s">
        <v>2022</v>
      </c>
      <c r="Q615" t="s">
        <v>1801</v>
      </c>
      <c r="R615" t="s">
        <v>1955</v>
      </c>
      <c r="S615" t="s">
        <v>1802</v>
      </c>
      <c r="T615" t="s">
        <v>2046</v>
      </c>
      <c r="U615" t="s">
        <v>2931</v>
      </c>
      <c r="V615" t="s">
        <v>2968</v>
      </c>
      <c r="W615" t="s">
        <v>2874</v>
      </c>
      <c r="X615" t="s">
        <v>1807</v>
      </c>
      <c r="Y615" t="s">
        <v>6652</v>
      </c>
      <c r="Z615" t="s">
        <v>6653</v>
      </c>
      <c r="AA615" t="s">
        <v>6654</v>
      </c>
      <c r="AB615">
        <v>1</v>
      </c>
    </row>
    <row r="616" spans="1:28" x14ac:dyDescent="0.25">
      <c r="A616" t="s">
        <v>9284</v>
      </c>
      <c r="B616" t="s">
        <v>9285</v>
      </c>
      <c r="C616" t="s">
        <v>156</v>
      </c>
      <c r="D616">
        <v>2</v>
      </c>
      <c r="E616">
        <v>159</v>
      </c>
      <c r="F616" t="s">
        <v>2040</v>
      </c>
      <c r="G616" t="s">
        <v>1844</v>
      </c>
      <c r="H616" t="s">
        <v>2091</v>
      </c>
      <c r="I616" t="s">
        <v>2096</v>
      </c>
      <c r="J616" t="s">
        <v>1797</v>
      </c>
      <c r="K616" t="s">
        <v>2390</v>
      </c>
      <c r="L616" t="s">
        <v>1806</v>
      </c>
      <c r="M616" t="s">
        <v>2861</v>
      </c>
      <c r="N616" t="s">
        <v>2862</v>
      </c>
      <c r="O616" t="s">
        <v>2863</v>
      </c>
      <c r="P616" t="s">
        <v>2022</v>
      </c>
      <c r="Q616" t="s">
        <v>1801</v>
      </c>
      <c r="R616" t="s">
        <v>1955</v>
      </c>
      <c r="S616" t="s">
        <v>1802</v>
      </c>
      <c r="T616" t="s">
        <v>2046</v>
      </c>
      <c r="U616" t="s">
        <v>2931</v>
      </c>
      <c r="V616" t="s">
        <v>2968</v>
      </c>
      <c r="W616" t="s">
        <v>2947</v>
      </c>
      <c r="X616" t="s">
        <v>1807</v>
      </c>
      <c r="Y616" t="s">
        <v>6655</v>
      </c>
      <c r="Z616" t="s">
        <v>6656</v>
      </c>
      <c r="AA616" t="s">
        <v>6657</v>
      </c>
      <c r="AB616">
        <v>1</v>
      </c>
    </row>
    <row r="617" spans="1:28" x14ac:dyDescent="0.25">
      <c r="A617" t="s">
        <v>9284</v>
      </c>
      <c r="B617" t="s">
        <v>9285</v>
      </c>
      <c r="C617" t="s">
        <v>156</v>
      </c>
      <c r="D617">
        <v>2</v>
      </c>
      <c r="E617">
        <v>160</v>
      </c>
      <c r="F617" t="s">
        <v>2019</v>
      </c>
      <c r="G617" t="s">
        <v>1844</v>
      </c>
      <c r="H617" t="s">
        <v>2091</v>
      </c>
      <c r="I617" t="s">
        <v>2096</v>
      </c>
      <c r="J617" t="s">
        <v>1795</v>
      </c>
      <c r="K617" t="s">
        <v>2383</v>
      </c>
      <c r="L617" t="s">
        <v>1806</v>
      </c>
      <c r="M617" t="s">
        <v>2861</v>
      </c>
      <c r="N617" t="s">
        <v>2862</v>
      </c>
      <c r="O617" t="s">
        <v>2863</v>
      </c>
      <c r="P617" t="s">
        <v>2022</v>
      </c>
      <c r="Q617" t="s">
        <v>1801</v>
      </c>
      <c r="R617" t="s">
        <v>1955</v>
      </c>
      <c r="S617" t="s">
        <v>1802</v>
      </c>
      <c r="T617" t="s">
        <v>2046</v>
      </c>
      <c r="U617" t="s">
        <v>2931</v>
      </c>
      <c r="V617" t="s">
        <v>2968</v>
      </c>
      <c r="W617" t="s">
        <v>2874</v>
      </c>
      <c r="X617" t="s">
        <v>1807</v>
      </c>
      <c r="Y617" t="s">
        <v>6658</v>
      </c>
      <c r="Z617" t="s">
        <v>6659</v>
      </c>
      <c r="AA617" t="s">
        <v>6660</v>
      </c>
      <c r="AB617">
        <v>1</v>
      </c>
    </row>
    <row r="618" spans="1:28" x14ac:dyDescent="0.25">
      <c r="A618" t="s">
        <v>9284</v>
      </c>
      <c r="B618" t="s">
        <v>9285</v>
      </c>
      <c r="C618" t="s">
        <v>156</v>
      </c>
      <c r="D618">
        <v>2</v>
      </c>
      <c r="E618">
        <v>160</v>
      </c>
      <c r="F618" t="s">
        <v>2077</v>
      </c>
      <c r="G618" t="s">
        <v>1844</v>
      </c>
      <c r="H618" t="s">
        <v>2091</v>
      </c>
      <c r="I618" t="s">
        <v>2096</v>
      </c>
      <c r="J618" t="s">
        <v>1788</v>
      </c>
      <c r="K618" t="s">
        <v>2383</v>
      </c>
      <c r="L618" t="s">
        <v>1806</v>
      </c>
      <c r="M618" t="s">
        <v>2861</v>
      </c>
      <c r="N618" t="s">
        <v>2862</v>
      </c>
      <c r="O618" t="s">
        <v>2863</v>
      </c>
      <c r="P618" t="s">
        <v>2022</v>
      </c>
      <c r="Q618" t="s">
        <v>1801</v>
      </c>
      <c r="R618" t="s">
        <v>1955</v>
      </c>
      <c r="S618" t="s">
        <v>1802</v>
      </c>
      <c r="T618" t="s">
        <v>2046</v>
      </c>
      <c r="U618" t="s">
        <v>2931</v>
      </c>
      <c r="V618" t="s">
        <v>2968</v>
      </c>
      <c r="W618" t="s">
        <v>2947</v>
      </c>
      <c r="X618" t="s">
        <v>1807</v>
      </c>
      <c r="Y618" t="s">
        <v>6661</v>
      </c>
      <c r="Z618" t="s">
        <v>6662</v>
      </c>
      <c r="AA618" t="s">
        <v>6663</v>
      </c>
      <c r="AB618">
        <v>1</v>
      </c>
    </row>
    <row r="619" spans="1:28" x14ac:dyDescent="0.25">
      <c r="A619" t="s">
        <v>9284</v>
      </c>
      <c r="B619" t="s">
        <v>9285</v>
      </c>
      <c r="C619" t="s">
        <v>156</v>
      </c>
      <c r="D619">
        <v>2</v>
      </c>
      <c r="E619">
        <v>160</v>
      </c>
      <c r="F619" t="s">
        <v>2036</v>
      </c>
      <c r="G619" t="s">
        <v>1844</v>
      </c>
      <c r="H619" t="s">
        <v>2091</v>
      </c>
      <c r="I619" t="s">
        <v>2096</v>
      </c>
      <c r="J619" t="s">
        <v>1788</v>
      </c>
      <c r="K619" t="s">
        <v>2390</v>
      </c>
      <c r="L619" t="s">
        <v>1806</v>
      </c>
      <c r="M619" t="s">
        <v>2861</v>
      </c>
      <c r="N619" t="s">
        <v>2862</v>
      </c>
      <c r="O619" t="s">
        <v>2863</v>
      </c>
      <c r="P619" t="s">
        <v>2022</v>
      </c>
      <c r="Q619" t="s">
        <v>1801</v>
      </c>
      <c r="R619" t="s">
        <v>1955</v>
      </c>
      <c r="S619" t="s">
        <v>1802</v>
      </c>
      <c r="T619" t="s">
        <v>2046</v>
      </c>
      <c r="U619" t="s">
        <v>2931</v>
      </c>
      <c r="V619" t="s">
        <v>2968</v>
      </c>
      <c r="W619" t="s">
        <v>2874</v>
      </c>
      <c r="X619" t="s">
        <v>1807</v>
      </c>
      <c r="Y619" t="s">
        <v>6664</v>
      </c>
      <c r="Z619" t="s">
        <v>6665</v>
      </c>
      <c r="AA619" t="s">
        <v>6666</v>
      </c>
      <c r="AB619">
        <v>1</v>
      </c>
    </row>
    <row r="620" spans="1:28" x14ac:dyDescent="0.25">
      <c r="A620" t="s">
        <v>9284</v>
      </c>
      <c r="B620" t="s">
        <v>9285</v>
      </c>
      <c r="C620" t="s">
        <v>156</v>
      </c>
      <c r="D620">
        <v>2</v>
      </c>
      <c r="E620">
        <v>160</v>
      </c>
      <c r="F620" t="s">
        <v>2020</v>
      </c>
      <c r="G620" t="s">
        <v>1844</v>
      </c>
      <c r="H620" t="s">
        <v>2091</v>
      </c>
      <c r="I620" t="s">
        <v>2096</v>
      </c>
      <c r="J620" t="s">
        <v>1795</v>
      </c>
      <c r="K620" t="s">
        <v>2390</v>
      </c>
      <c r="L620" t="s">
        <v>1806</v>
      </c>
      <c r="M620" t="s">
        <v>2861</v>
      </c>
      <c r="N620" t="s">
        <v>2862</v>
      </c>
      <c r="O620" t="s">
        <v>2863</v>
      </c>
      <c r="P620" t="s">
        <v>2022</v>
      </c>
      <c r="Q620" t="s">
        <v>1801</v>
      </c>
      <c r="R620" t="s">
        <v>1955</v>
      </c>
      <c r="S620" t="s">
        <v>1802</v>
      </c>
      <c r="T620" t="s">
        <v>2046</v>
      </c>
      <c r="U620" t="s">
        <v>2931</v>
      </c>
      <c r="V620" t="s">
        <v>2968</v>
      </c>
      <c r="W620" t="s">
        <v>2874</v>
      </c>
      <c r="X620" t="s">
        <v>1807</v>
      </c>
      <c r="Y620" t="s">
        <v>9147</v>
      </c>
      <c r="Z620" t="s">
        <v>9148</v>
      </c>
      <c r="AA620" t="s">
        <v>9149</v>
      </c>
      <c r="AB620">
        <v>1</v>
      </c>
    </row>
    <row r="621" spans="1:28" x14ac:dyDescent="0.25">
      <c r="A621" t="s">
        <v>9284</v>
      </c>
      <c r="B621" t="s">
        <v>9285</v>
      </c>
      <c r="C621" t="s">
        <v>156</v>
      </c>
      <c r="D621">
        <v>2</v>
      </c>
      <c r="E621">
        <v>160</v>
      </c>
      <c r="F621" t="s">
        <v>2032</v>
      </c>
      <c r="G621" t="s">
        <v>1844</v>
      </c>
      <c r="H621" t="s">
        <v>2091</v>
      </c>
      <c r="I621" t="s">
        <v>2096</v>
      </c>
      <c r="J621" t="s">
        <v>1788</v>
      </c>
      <c r="K621" t="s">
        <v>2390</v>
      </c>
      <c r="L621" t="s">
        <v>1806</v>
      </c>
      <c r="M621" t="s">
        <v>2861</v>
      </c>
      <c r="N621" t="s">
        <v>2862</v>
      </c>
      <c r="O621" t="s">
        <v>2863</v>
      </c>
      <c r="P621" t="s">
        <v>2022</v>
      </c>
      <c r="Q621" t="s">
        <v>1801</v>
      </c>
      <c r="R621" t="s">
        <v>1955</v>
      </c>
      <c r="S621" t="s">
        <v>1802</v>
      </c>
      <c r="T621" t="s">
        <v>2046</v>
      </c>
      <c r="U621" t="s">
        <v>2931</v>
      </c>
      <c r="V621" t="s">
        <v>2968</v>
      </c>
      <c r="W621" t="s">
        <v>2874</v>
      </c>
      <c r="X621" t="s">
        <v>1807</v>
      </c>
      <c r="Y621" t="s">
        <v>6667</v>
      </c>
      <c r="Z621" t="s">
        <v>6668</v>
      </c>
      <c r="AA621" t="s">
        <v>6669</v>
      </c>
      <c r="AB621">
        <v>1</v>
      </c>
    </row>
    <row r="622" spans="1:28" x14ac:dyDescent="0.25">
      <c r="A622" t="s">
        <v>9284</v>
      </c>
      <c r="B622" t="s">
        <v>9285</v>
      </c>
      <c r="C622" t="s">
        <v>156</v>
      </c>
      <c r="D622">
        <v>2</v>
      </c>
      <c r="E622">
        <v>160</v>
      </c>
      <c r="F622" t="s">
        <v>2045</v>
      </c>
      <c r="G622" t="s">
        <v>1844</v>
      </c>
      <c r="H622" t="s">
        <v>2091</v>
      </c>
      <c r="I622" t="s">
        <v>2096</v>
      </c>
      <c r="J622" t="s">
        <v>1797</v>
      </c>
      <c r="K622" t="s">
        <v>2383</v>
      </c>
      <c r="L622" t="s">
        <v>1806</v>
      </c>
      <c r="M622" t="s">
        <v>2861</v>
      </c>
      <c r="N622" t="s">
        <v>2862</v>
      </c>
      <c r="O622" t="s">
        <v>2863</v>
      </c>
      <c r="P622" t="s">
        <v>2022</v>
      </c>
      <c r="Q622" t="s">
        <v>1801</v>
      </c>
      <c r="R622" t="s">
        <v>1955</v>
      </c>
      <c r="S622" t="s">
        <v>1802</v>
      </c>
      <c r="T622" t="s">
        <v>2046</v>
      </c>
      <c r="U622" t="s">
        <v>2931</v>
      </c>
      <c r="V622" t="s">
        <v>2968</v>
      </c>
      <c r="W622" t="s">
        <v>2947</v>
      </c>
      <c r="X622" t="s">
        <v>1807</v>
      </c>
      <c r="Y622" t="s">
        <v>3121</v>
      </c>
      <c r="Z622" t="s">
        <v>3122</v>
      </c>
      <c r="AA622" t="s">
        <v>3123</v>
      </c>
      <c r="AB622">
        <v>1</v>
      </c>
    </row>
    <row r="623" spans="1:28" x14ac:dyDescent="0.25">
      <c r="A623" t="s">
        <v>9284</v>
      </c>
      <c r="B623" t="s">
        <v>9285</v>
      </c>
      <c r="C623" t="s">
        <v>156</v>
      </c>
      <c r="D623">
        <v>2</v>
      </c>
      <c r="E623">
        <v>160</v>
      </c>
      <c r="F623" t="s">
        <v>2054</v>
      </c>
      <c r="G623" t="s">
        <v>1844</v>
      </c>
      <c r="H623" t="s">
        <v>2091</v>
      </c>
      <c r="I623" t="s">
        <v>2096</v>
      </c>
      <c r="J623" t="s">
        <v>1788</v>
      </c>
      <c r="K623" t="s">
        <v>2390</v>
      </c>
      <c r="L623" t="s">
        <v>1806</v>
      </c>
      <c r="M623" t="s">
        <v>2861</v>
      </c>
      <c r="N623" t="s">
        <v>2862</v>
      </c>
      <c r="O623" t="s">
        <v>2863</v>
      </c>
      <c r="P623" t="s">
        <v>2022</v>
      </c>
      <c r="Q623" t="s">
        <v>1801</v>
      </c>
      <c r="R623" t="s">
        <v>1955</v>
      </c>
      <c r="S623" t="s">
        <v>1802</v>
      </c>
      <c r="T623" t="s">
        <v>2046</v>
      </c>
      <c r="U623" t="s">
        <v>2931</v>
      </c>
      <c r="V623" t="s">
        <v>2968</v>
      </c>
      <c r="W623" t="s">
        <v>2874</v>
      </c>
      <c r="X623" t="s">
        <v>1807</v>
      </c>
      <c r="Y623" t="s">
        <v>6670</v>
      </c>
      <c r="Z623" t="s">
        <v>6671</v>
      </c>
      <c r="AA623" t="s">
        <v>6672</v>
      </c>
      <c r="AB623">
        <v>1</v>
      </c>
    </row>
    <row r="624" spans="1:28" x14ac:dyDescent="0.25">
      <c r="A624" t="s">
        <v>9284</v>
      </c>
      <c r="B624" t="s">
        <v>9285</v>
      </c>
      <c r="C624" t="s">
        <v>156</v>
      </c>
      <c r="D624">
        <v>2</v>
      </c>
      <c r="E624">
        <v>160</v>
      </c>
      <c r="F624" t="s">
        <v>2026</v>
      </c>
      <c r="G624" t="s">
        <v>1844</v>
      </c>
      <c r="H624" t="s">
        <v>2091</v>
      </c>
      <c r="I624" t="s">
        <v>2096</v>
      </c>
      <c r="J624" t="s">
        <v>1795</v>
      </c>
      <c r="K624" t="s">
        <v>2390</v>
      </c>
      <c r="L624" t="s">
        <v>1806</v>
      </c>
      <c r="M624" t="s">
        <v>2861</v>
      </c>
      <c r="N624" t="s">
        <v>2862</v>
      </c>
      <c r="O624" t="s">
        <v>2863</v>
      </c>
      <c r="P624" t="s">
        <v>2022</v>
      </c>
      <c r="Q624" t="s">
        <v>1801</v>
      </c>
      <c r="R624" t="s">
        <v>1955</v>
      </c>
      <c r="S624" t="s">
        <v>1802</v>
      </c>
      <c r="T624" t="s">
        <v>2046</v>
      </c>
      <c r="U624" t="s">
        <v>2931</v>
      </c>
      <c r="V624" t="s">
        <v>2968</v>
      </c>
      <c r="W624" t="s">
        <v>2874</v>
      </c>
      <c r="X624" t="s">
        <v>1807</v>
      </c>
      <c r="Y624" t="s">
        <v>6673</v>
      </c>
      <c r="Z624" t="s">
        <v>6674</v>
      </c>
      <c r="AA624" t="s">
        <v>6675</v>
      </c>
      <c r="AB624">
        <v>1</v>
      </c>
    </row>
    <row r="625" spans="1:28" x14ac:dyDescent="0.25">
      <c r="A625" t="s">
        <v>9284</v>
      </c>
      <c r="B625" t="s">
        <v>9285</v>
      </c>
      <c r="C625" t="s">
        <v>156</v>
      </c>
      <c r="D625">
        <v>2</v>
      </c>
      <c r="E625">
        <v>160</v>
      </c>
      <c r="F625" t="s">
        <v>2060</v>
      </c>
      <c r="G625" t="s">
        <v>1844</v>
      </c>
      <c r="H625" t="s">
        <v>2091</v>
      </c>
      <c r="I625" t="s">
        <v>2096</v>
      </c>
      <c r="J625" t="s">
        <v>1797</v>
      </c>
      <c r="K625" t="s">
        <v>2383</v>
      </c>
      <c r="L625" t="s">
        <v>1806</v>
      </c>
      <c r="M625" t="s">
        <v>2861</v>
      </c>
      <c r="N625" t="s">
        <v>2862</v>
      </c>
      <c r="O625" t="s">
        <v>2863</v>
      </c>
      <c r="P625" t="s">
        <v>2022</v>
      </c>
      <c r="Q625" t="s">
        <v>1801</v>
      </c>
      <c r="R625" t="s">
        <v>1955</v>
      </c>
      <c r="S625" t="s">
        <v>1802</v>
      </c>
      <c r="T625" t="s">
        <v>2046</v>
      </c>
      <c r="U625" t="s">
        <v>2931</v>
      </c>
      <c r="V625" t="s">
        <v>2968</v>
      </c>
      <c r="W625" t="s">
        <v>2947</v>
      </c>
      <c r="X625" t="s">
        <v>1807</v>
      </c>
      <c r="Y625" t="s">
        <v>3124</v>
      </c>
      <c r="Z625" t="s">
        <v>3125</v>
      </c>
      <c r="AA625" t="s">
        <v>3126</v>
      </c>
      <c r="AB625">
        <v>1</v>
      </c>
    </row>
    <row r="626" spans="1:28" x14ac:dyDescent="0.25">
      <c r="A626" t="s">
        <v>9284</v>
      </c>
      <c r="B626" t="s">
        <v>9285</v>
      </c>
      <c r="C626" t="s">
        <v>156</v>
      </c>
      <c r="D626">
        <v>2</v>
      </c>
      <c r="E626">
        <v>160</v>
      </c>
      <c r="F626" t="s">
        <v>2057</v>
      </c>
      <c r="G626" t="s">
        <v>1844</v>
      </c>
      <c r="H626" t="s">
        <v>2091</v>
      </c>
      <c r="I626" t="s">
        <v>2096</v>
      </c>
      <c r="J626" t="s">
        <v>1797</v>
      </c>
      <c r="K626" t="s">
        <v>2390</v>
      </c>
      <c r="L626" t="s">
        <v>1806</v>
      </c>
      <c r="M626" t="s">
        <v>2861</v>
      </c>
      <c r="N626" t="s">
        <v>2862</v>
      </c>
      <c r="O626" t="s">
        <v>2863</v>
      </c>
      <c r="P626" t="s">
        <v>2022</v>
      </c>
      <c r="Q626" t="s">
        <v>1801</v>
      </c>
      <c r="R626" t="s">
        <v>1955</v>
      </c>
      <c r="S626" t="s">
        <v>1802</v>
      </c>
      <c r="T626" t="s">
        <v>2046</v>
      </c>
      <c r="U626" t="s">
        <v>2931</v>
      </c>
      <c r="V626" t="s">
        <v>2968</v>
      </c>
      <c r="W626" t="s">
        <v>2947</v>
      </c>
      <c r="X626" t="s">
        <v>1807</v>
      </c>
      <c r="Y626" t="s">
        <v>3127</v>
      </c>
      <c r="Z626" t="s">
        <v>3128</v>
      </c>
      <c r="AA626" t="s">
        <v>3129</v>
      </c>
      <c r="AB626">
        <v>1</v>
      </c>
    </row>
    <row r="627" spans="1:28" x14ac:dyDescent="0.25">
      <c r="A627" t="s">
        <v>9284</v>
      </c>
      <c r="B627" t="s">
        <v>9285</v>
      </c>
      <c r="C627" t="s">
        <v>156</v>
      </c>
      <c r="D627">
        <v>2</v>
      </c>
      <c r="E627">
        <v>160</v>
      </c>
      <c r="F627" t="s">
        <v>2049</v>
      </c>
      <c r="G627" t="s">
        <v>1844</v>
      </c>
      <c r="H627" t="s">
        <v>2091</v>
      </c>
      <c r="I627" t="s">
        <v>2096</v>
      </c>
      <c r="J627" t="s">
        <v>1788</v>
      </c>
      <c r="K627" t="s">
        <v>2390</v>
      </c>
      <c r="L627" t="s">
        <v>1806</v>
      </c>
      <c r="M627" t="s">
        <v>2861</v>
      </c>
      <c r="N627" t="s">
        <v>2862</v>
      </c>
      <c r="O627" t="s">
        <v>2863</v>
      </c>
      <c r="P627" t="s">
        <v>2022</v>
      </c>
      <c r="Q627" t="s">
        <v>1801</v>
      </c>
      <c r="R627" t="s">
        <v>1955</v>
      </c>
      <c r="S627" t="s">
        <v>1802</v>
      </c>
      <c r="T627" t="s">
        <v>2046</v>
      </c>
      <c r="U627" t="s">
        <v>2931</v>
      </c>
      <c r="V627" t="s">
        <v>2968</v>
      </c>
      <c r="W627" t="s">
        <v>2947</v>
      </c>
      <c r="X627" t="s">
        <v>1807</v>
      </c>
      <c r="Y627" t="s">
        <v>5274</v>
      </c>
      <c r="Z627" t="s">
        <v>5275</v>
      </c>
      <c r="AA627" t="s">
        <v>5276</v>
      </c>
      <c r="AB627">
        <v>1</v>
      </c>
    </row>
    <row r="628" spans="1:28" x14ac:dyDescent="0.25">
      <c r="A628" t="s">
        <v>9284</v>
      </c>
      <c r="B628" t="s">
        <v>9285</v>
      </c>
      <c r="C628" t="s">
        <v>156</v>
      </c>
      <c r="D628">
        <v>2</v>
      </c>
      <c r="E628">
        <v>160</v>
      </c>
      <c r="F628" t="s">
        <v>2062</v>
      </c>
      <c r="G628" t="s">
        <v>1844</v>
      </c>
      <c r="H628" t="s">
        <v>2091</v>
      </c>
      <c r="I628" t="s">
        <v>2096</v>
      </c>
      <c r="J628" t="s">
        <v>1797</v>
      </c>
      <c r="K628" t="s">
        <v>2390</v>
      </c>
      <c r="L628" t="s">
        <v>1806</v>
      </c>
      <c r="M628" t="s">
        <v>2861</v>
      </c>
      <c r="N628" t="s">
        <v>2862</v>
      </c>
      <c r="O628" t="s">
        <v>2863</v>
      </c>
      <c r="P628" t="s">
        <v>2022</v>
      </c>
      <c r="Q628" t="s">
        <v>1801</v>
      </c>
      <c r="R628" t="s">
        <v>1955</v>
      </c>
      <c r="S628" t="s">
        <v>1802</v>
      </c>
      <c r="T628" t="s">
        <v>2046</v>
      </c>
      <c r="U628" t="s">
        <v>2931</v>
      </c>
      <c r="V628" t="s">
        <v>2968</v>
      </c>
      <c r="W628" t="s">
        <v>2947</v>
      </c>
      <c r="X628" t="s">
        <v>1807</v>
      </c>
      <c r="Y628" t="s">
        <v>3130</v>
      </c>
      <c r="Z628" t="s">
        <v>3131</v>
      </c>
      <c r="AA628" t="s">
        <v>3132</v>
      </c>
      <c r="AB628">
        <v>1</v>
      </c>
    </row>
    <row r="629" spans="1:28" x14ac:dyDescent="0.25">
      <c r="A629" t="s">
        <v>9284</v>
      </c>
      <c r="B629" t="s">
        <v>9285</v>
      </c>
      <c r="C629" t="s">
        <v>156</v>
      </c>
      <c r="D629">
        <v>2</v>
      </c>
      <c r="E629">
        <v>160</v>
      </c>
      <c r="F629" t="s">
        <v>2079</v>
      </c>
      <c r="G629" t="s">
        <v>1844</v>
      </c>
      <c r="H629" t="s">
        <v>2091</v>
      </c>
      <c r="I629" t="s">
        <v>2096</v>
      </c>
      <c r="J629" t="s">
        <v>1795</v>
      </c>
      <c r="K629" t="s">
        <v>2383</v>
      </c>
      <c r="L629" t="s">
        <v>1806</v>
      </c>
      <c r="M629" t="s">
        <v>2861</v>
      </c>
      <c r="N629" t="s">
        <v>2862</v>
      </c>
      <c r="O629" t="s">
        <v>2863</v>
      </c>
      <c r="P629" t="s">
        <v>2022</v>
      </c>
      <c r="Q629" t="s">
        <v>1801</v>
      </c>
      <c r="R629" t="s">
        <v>1955</v>
      </c>
      <c r="S629" t="s">
        <v>1802</v>
      </c>
      <c r="T629" t="s">
        <v>2046</v>
      </c>
      <c r="U629" t="s">
        <v>2931</v>
      </c>
      <c r="V629" t="s">
        <v>2968</v>
      </c>
      <c r="W629" t="s">
        <v>2874</v>
      </c>
      <c r="X629" t="s">
        <v>1807</v>
      </c>
      <c r="Y629" t="s">
        <v>6676</v>
      </c>
      <c r="Z629" t="s">
        <v>6677</v>
      </c>
      <c r="AA629" t="s">
        <v>6678</v>
      </c>
      <c r="AB629">
        <v>1</v>
      </c>
    </row>
    <row r="630" spans="1:28" x14ac:dyDescent="0.25">
      <c r="A630" t="s">
        <v>9284</v>
      </c>
      <c r="B630" t="s">
        <v>9285</v>
      </c>
      <c r="C630" t="s">
        <v>156</v>
      </c>
      <c r="D630">
        <v>2</v>
      </c>
      <c r="E630">
        <v>160</v>
      </c>
      <c r="F630" t="s">
        <v>2051</v>
      </c>
      <c r="G630" t="s">
        <v>1844</v>
      </c>
      <c r="H630" t="s">
        <v>2091</v>
      </c>
      <c r="I630" t="s">
        <v>2096</v>
      </c>
      <c r="J630" t="s">
        <v>1797</v>
      </c>
      <c r="K630" t="s">
        <v>2390</v>
      </c>
      <c r="L630" t="s">
        <v>1806</v>
      </c>
      <c r="M630" t="s">
        <v>2861</v>
      </c>
      <c r="N630" t="s">
        <v>2862</v>
      </c>
      <c r="O630" t="s">
        <v>2863</v>
      </c>
      <c r="P630" t="s">
        <v>2022</v>
      </c>
      <c r="Q630" t="s">
        <v>1801</v>
      </c>
      <c r="R630" t="s">
        <v>1955</v>
      </c>
      <c r="S630" t="s">
        <v>1802</v>
      </c>
      <c r="T630" t="s">
        <v>2046</v>
      </c>
      <c r="U630" t="s">
        <v>2931</v>
      </c>
      <c r="V630" t="s">
        <v>2968</v>
      </c>
      <c r="W630" t="s">
        <v>2947</v>
      </c>
      <c r="X630" t="s">
        <v>1807</v>
      </c>
      <c r="Y630" t="s">
        <v>3133</v>
      </c>
      <c r="Z630" t="s">
        <v>3134</v>
      </c>
      <c r="AA630" t="s">
        <v>3135</v>
      </c>
      <c r="AB630">
        <v>1</v>
      </c>
    </row>
    <row r="631" spans="1:28" x14ac:dyDescent="0.25">
      <c r="A631" t="s">
        <v>9284</v>
      </c>
      <c r="B631" t="s">
        <v>9285</v>
      </c>
      <c r="C631" t="s">
        <v>156</v>
      </c>
      <c r="D631">
        <v>2</v>
      </c>
      <c r="E631">
        <v>160</v>
      </c>
      <c r="F631" t="s">
        <v>2082</v>
      </c>
      <c r="G631" t="s">
        <v>1844</v>
      </c>
      <c r="H631" t="s">
        <v>2091</v>
      </c>
      <c r="I631" t="s">
        <v>2096</v>
      </c>
      <c r="J631" t="s">
        <v>1797</v>
      </c>
      <c r="K631" t="s">
        <v>2390</v>
      </c>
      <c r="L631" t="s">
        <v>1806</v>
      </c>
      <c r="M631" t="s">
        <v>2861</v>
      </c>
      <c r="N631" t="s">
        <v>2862</v>
      </c>
      <c r="O631" t="s">
        <v>2863</v>
      </c>
      <c r="P631" t="s">
        <v>2022</v>
      </c>
      <c r="Q631" t="s">
        <v>1801</v>
      </c>
      <c r="R631" t="s">
        <v>1955</v>
      </c>
      <c r="S631" t="s">
        <v>1802</v>
      </c>
      <c r="T631" t="s">
        <v>2046</v>
      </c>
      <c r="U631" t="s">
        <v>2931</v>
      </c>
      <c r="V631" t="s">
        <v>2968</v>
      </c>
      <c r="W631" t="s">
        <v>2874</v>
      </c>
      <c r="X631" t="s">
        <v>1807</v>
      </c>
      <c r="Y631" t="s">
        <v>3136</v>
      </c>
      <c r="Z631" t="s">
        <v>3137</v>
      </c>
      <c r="AA631" t="s">
        <v>3138</v>
      </c>
      <c r="AB631">
        <v>1</v>
      </c>
    </row>
    <row r="632" spans="1:28" x14ac:dyDescent="0.25">
      <c r="A632" t="s">
        <v>9284</v>
      </c>
      <c r="B632" t="s">
        <v>9285</v>
      </c>
      <c r="C632" t="s">
        <v>156</v>
      </c>
      <c r="D632">
        <v>2</v>
      </c>
      <c r="E632">
        <v>160</v>
      </c>
      <c r="F632" t="s">
        <v>2040</v>
      </c>
      <c r="G632" t="s">
        <v>1844</v>
      </c>
      <c r="H632" t="s">
        <v>2091</v>
      </c>
      <c r="I632" t="s">
        <v>2096</v>
      </c>
      <c r="J632" t="s">
        <v>1788</v>
      </c>
      <c r="K632" t="s">
        <v>2383</v>
      </c>
      <c r="L632" t="s">
        <v>1806</v>
      </c>
      <c r="M632" t="s">
        <v>2861</v>
      </c>
      <c r="N632" t="s">
        <v>2862</v>
      </c>
      <c r="O632" t="s">
        <v>2863</v>
      </c>
      <c r="P632" t="s">
        <v>2022</v>
      </c>
      <c r="Q632" t="s">
        <v>1801</v>
      </c>
      <c r="R632" t="s">
        <v>1955</v>
      </c>
      <c r="S632" t="s">
        <v>1802</v>
      </c>
      <c r="T632" t="s">
        <v>2046</v>
      </c>
      <c r="U632" t="s">
        <v>2931</v>
      </c>
      <c r="V632" t="s">
        <v>2968</v>
      </c>
      <c r="W632" t="s">
        <v>2874</v>
      </c>
      <c r="X632" t="s">
        <v>1807</v>
      </c>
      <c r="Y632" t="s">
        <v>6679</v>
      </c>
      <c r="Z632" t="s">
        <v>6680</v>
      </c>
      <c r="AA632" t="s">
        <v>6681</v>
      </c>
      <c r="AB632">
        <v>1</v>
      </c>
    </row>
    <row r="633" spans="1:28" x14ac:dyDescent="0.25">
      <c r="A633" t="s">
        <v>9284</v>
      </c>
      <c r="B633" t="s">
        <v>9285</v>
      </c>
      <c r="C633" t="s">
        <v>156</v>
      </c>
      <c r="D633">
        <v>2</v>
      </c>
      <c r="E633">
        <v>160</v>
      </c>
      <c r="F633" t="s">
        <v>2034</v>
      </c>
      <c r="G633" t="s">
        <v>1844</v>
      </c>
      <c r="H633" t="s">
        <v>2091</v>
      </c>
      <c r="I633" t="s">
        <v>2096</v>
      </c>
      <c r="J633" t="s">
        <v>1795</v>
      </c>
      <c r="K633" t="s">
        <v>2390</v>
      </c>
      <c r="L633" t="s">
        <v>1806</v>
      </c>
      <c r="M633" t="s">
        <v>2861</v>
      </c>
      <c r="N633" t="s">
        <v>2862</v>
      </c>
      <c r="O633" t="s">
        <v>2863</v>
      </c>
      <c r="P633" t="s">
        <v>2022</v>
      </c>
      <c r="Q633" t="s">
        <v>1801</v>
      </c>
      <c r="R633" t="s">
        <v>1955</v>
      </c>
      <c r="S633" t="s">
        <v>1802</v>
      </c>
      <c r="T633" t="s">
        <v>2046</v>
      </c>
      <c r="U633" t="s">
        <v>2931</v>
      </c>
      <c r="V633" t="s">
        <v>2968</v>
      </c>
      <c r="W633" t="s">
        <v>2874</v>
      </c>
      <c r="X633" t="s">
        <v>1807</v>
      </c>
      <c r="Y633" t="s">
        <v>6682</v>
      </c>
      <c r="Z633" t="s">
        <v>6683</v>
      </c>
      <c r="AA633" t="s">
        <v>6684</v>
      </c>
      <c r="AB633">
        <v>1</v>
      </c>
    </row>
    <row r="634" spans="1:28" x14ac:dyDescent="0.25">
      <c r="A634" t="s">
        <v>9284</v>
      </c>
      <c r="B634" t="s">
        <v>9285</v>
      </c>
      <c r="C634" t="s">
        <v>156</v>
      </c>
      <c r="D634">
        <v>2</v>
      </c>
      <c r="E634">
        <v>160</v>
      </c>
      <c r="F634" t="s">
        <v>2083</v>
      </c>
      <c r="G634" t="s">
        <v>1844</v>
      </c>
      <c r="H634" t="s">
        <v>2091</v>
      </c>
      <c r="I634" t="s">
        <v>2096</v>
      </c>
      <c r="J634" t="s">
        <v>1795</v>
      </c>
      <c r="K634" t="s">
        <v>2390</v>
      </c>
      <c r="L634" t="s">
        <v>1806</v>
      </c>
      <c r="M634" t="s">
        <v>2861</v>
      </c>
      <c r="N634" t="s">
        <v>2862</v>
      </c>
      <c r="O634" t="s">
        <v>2863</v>
      </c>
      <c r="P634" t="s">
        <v>2022</v>
      </c>
      <c r="Q634" t="s">
        <v>1801</v>
      </c>
      <c r="R634" t="s">
        <v>1955</v>
      </c>
      <c r="S634" t="s">
        <v>1802</v>
      </c>
      <c r="T634" t="s">
        <v>2046</v>
      </c>
      <c r="U634" t="s">
        <v>2931</v>
      </c>
      <c r="V634" t="s">
        <v>2968</v>
      </c>
      <c r="W634" t="s">
        <v>2947</v>
      </c>
      <c r="X634" t="s">
        <v>1807</v>
      </c>
      <c r="Y634" t="s">
        <v>5277</v>
      </c>
      <c r="Z634" t="s">
        <v>5278</v>
      </c>
      <c r="AA634" t="s">
        <v>5279</v>
      </c>
      <c r="AB634">
        <v>1</v>
      </c>
    </row>
    <row r="635" spans="1:28" x14ac:dyDescent="0.25">
      <c r="A635" t="s">
        <v>9284</v>
      </c>
      <c r="B635" t="s">
        <v>9285</v>
      </c>
      <c r="C635" t="s">
        <v>156</v>
      </c>
      <c r="D635">
        <v>2</v>
      </c>
      <c r="E635">
        <v>161</v>
      </c>
      <c r="F635" t="s">
        <v>2029</v>
      </c>
      <c r="G635" t="s">
        <v>1844</v>
      </c>
      <c r="H635" t="s">
        <v>2091</v>
      </c>
      <c r="I635" t="s">
        <v>2096</v>
      </c>
      <c r="J635" t="s">
        <v>1788</v>
      </c>
      <c r="K635" t="s">
        <v>2383</v>
      </c>
      <c r="L635" t="s">
        <v>1806</v>
      </c>
      <c r="M635" t="s">
        <v>2861</v>
      </c>
      <c r="N635" t="s">
        <v>2862</v>
      </c>
      <c r="O635" t="s">
        <v>2863</v>
      </c>
      <c r="P635" t="s">
        <v>2022</v>
      </c>
      <c r="Q635" t="s">
        <v>1801</v>
      </c>
      <c r="R635" t="s">
        <v>1955</v>
      </c>
      <c r="S635" t="s">
        <v>1802</v>
      </c>
      <c r="T635" t="s">
        <v>2046</v>
      </c>
      <c r="U635" t="s">
        <v>2931</v>
      </c>
      <c r="V635" t="s">
        <v>2968</v>
      </c>
      <c r="W635" t="s">
        <v>2947</v>
      </c>
      <c r="X635" t="s">
        <v>1807</v>
      </c>
      <c r="Y635" t="s">
        <v>6685</v>
      </c>
      <c r="Z635" t="s">
        <v>6686</v>
      </c>
      <c r="AA635" t="s">
        <v>6687</v>
      </c>
      <c r="AB635">
        <v>1</v>
      </c>
    </row>
    <row r="636" spans="1:28" x14ac:dyDescent="0.25">
      <c r="A636" t="s">
        <v>9284</v>
      </c>
      <c r="B636" t="s">
        <v>9285</v>
      </c>
      <c r="C636" t="s">
        <v>156</v>
      </c>
      <c r="D636">
        <v>2</v>
      </c>
      <c r="E636">
        <v>161</v>
      </c>
      <c r="F636" t="s">
        <v>2021</v>
      </c>
      <c r="G636" t="s">
        <v>1844</v>
      </c>
      <c r="H636" t="s">
        <v>2091</v>
      </c>
      <c r="I636" t="s">
        <v>2096</v>
      </c>
      <c r="J636" t="s">
        <v>1797</v>
      </c>
      <c r="K636" t="s">
        <v>2383</v>
      </c>
      <c r="L636" t="s">
        <v>1806</v>
      </c>
      <c r="M636" t="s">
        <v>2861</v>
      </c>
      <c r="N636" t="s">
        <v>2862</v>
      </c>
      <c r="O636" t="s">
        <v>2863</v>
      </c>
      <c r="P636" t="s">
        <v>2022</v>
      </c>
      <c r="Q636" t="s">
        <v>1801</v>
      </c>
      <c r="R636" t="s">
        <v>1955</v>
      </c>
      <c r="S636" t="s">
        <v>1802</v>
      </c>
      <c r="T636" t="s">
        <v>2046</v>
      </c>
      <c r="U636" t="s">
        <v>2931</v>
      </c>
      <c r="V636" t="s">
        <v>2968</v>
      </c>
      <c r="W636" t="s">
        <v>2947</v>
      </c>
      <c r="X636" t="s">
        <v>1807</v>
      </c>
      <c r="Y636" t="s">
        <v>3139</v>
      </c>
      <c r="Z636" t="s">
        <v>3140</v>
      </c>
      <c r="AA636" t="s">
        <v>3141</v>
      </c>
      <c r="AB636">
        <v>1</v>
      </c>
    </row>
    <row r="637" spans="1:28" x14ac:dyDescent="0.25">
      <c r="A637" t="s">
        <v>9284</v>
      </c>
      <c r="B637" t="s">
        <v>9285</v>
      </c>
      <c r="C637" t="s">
        <v>156</v>
      </c>
      <c r="D637">
        <v>2</v>
      </c>
      <c r="E637">
        <v>161</v>
      </c>
      <c r="F637" t="s">
        <v>2027</v>
      </c>
      <c r="G637" t="s">
        <v>1844</v>
      </c>
      <c r="H637" t="s">
        <v>2091</v>
      </c>
      <c r="I637" t="s">
        <v>2096</v>
      </c>
      <c r="J637" t="s">
        <v>1788</v>
      </c>
      <c r="K637" t="s">
        <v>2383</v>
      </c>
      <c r="L637" t="s">
        <v>1806</v>
      </c>
      <c r="M637" t="s">
        <v>2861</v>
      </c>
      <c r="N637" t="s">
        <v>2862</v>
      </c>
      <c r="O637" t="s">
        <v>2863</v>
      </c>
      <c r="P637" t="s">
        <v>2022</v>
      </c>
      <c r="Q637" t="s">
        <v>1801</v>
      </c>
      <c r="R637" t="s">
        <v>1955</v>
      </c>
      <c r="S637" t="s">
        <v>1802</v>
      </c>
      <c r="T637" t="s">
        <v>2046</v>
      </c>
      <c r="U637" t="s">
        <v>2931</v>
      </c>
      <c r="V637" t="s">
        <v>2968</v>
      </c>
      <c r="W637" t="s">
        <v>2874</v>
      </c>
      <c r="X637" t="s">
        <v>1807</v>
      </c>
      <c r="Y637" t="s">
        <v>6688</v>
      </c>
      <c r="Z637" t="s">
        <v>6689</v>
      </c>
      <c r="AA637" t="s">
        <v>6690</v>
      </c>
      <c r="AB637">
        <v>1</v>
      </c>
    </row>
    <row r="638" spans="1:28" x14ac:dyDescent="0.25">
      <c r="A638" t="s">
        <v>9284</v>
      </c>
      <c r="B638" t="s">
        <v>9285</v>
      </c>
      <c r="C638" t="s">
        <v>156</v>
      </c>
      <c r="D638">
        <v>2</v>
      </c>
      <c r="E638">
        <v>161</v>
      </c>
      <c r="F638" t="s">
        <v>2033</v>
      </c>
      <c r="G638" t="s">
        <v>1844</v>
      </c>
      <c r="H638" t="s">
        <v>2091</v>
      </c>
      <c r="I638" t="s">
        <v>2096</v>
      </c>
      <c r="J638" t="s">
        <v>1788</v>
      </c>
      <c r="K638" t="s">
        <v>2383</v>
      </c>
      <c r="L638" t="s">
        <v>1806</v>
      </c>
      <c r="M638" t="s">
        <v>2861</v>
      </c>
      <c r="N638" t="s">
        <v>2862</v>
      </c>
      <c r="O638" t="s">
        <v>2863</v>
      </c>
      <c r="P638" t="s">
        <v>2022</v>
      </c>
      <c r="Q638" t="s">
        <v>1801</v>
      </c>
      <c r="R638" t="s">
        <v>1955</v>
      </c>
      <c r="S638" t="s">
        <v>1802</v>
      </c>
      <c r="T638" t="s">
        <v>2046</v>
      </c>
      <c r="U638" t="s">
        <v>2931</v>
      </c>
      <c r="V638" t="s">
        <v>2968</v>
      </c>
      <c r="W638" t="s">
        <v>2874</v>
      </c>
      <c r="X638" t="s">
        <v>1807</v>
      </c>
      <c r="Y638" t="s">
        <v>6691</v>
      </c>
      <c r="Z638" t="s">
        <v>6692</v>
      </c>
      <c r="AA638" t="s">
        <v>6693</v>
      </c>
      <c r="AB638">
        <v>1</v>
      </c>
    </row>
    <row r="639" spans="1:28" x14ac:dyDescent="0.25">
      <c r="A639" t="s">
        <v>9284</v>
      </c>
      <c r="B639" t="s">
        <v>9285</v>
      </c>
      <c r="C639" t="s">
        <v>156</v>
      </c>
      <c r="D639">
        <v>2</v>
      </c>
      <c r="E639">
        <v>161</v>
      </c>
      <c r="F639" t="s">
        <v>2036</v>
      </c>
      <c r="G639" t="s">
        <v>1844</v>
      </c>
      <c r="H639" t="s">
        <v>2091</v>
      </c>
      <c r="I639" t="s">
        <v>2096</v>
      </c>
      <c r="J639" t="s">
        <v>1795</v>
      </c>
      <c r="K639" t="s">
        <v>2390</v>
      </c>
      <c r="L639" t="s">
        <v>1806</v>
      </c>
      <c r="M639" t="s">
        <v>2861</v>
      </c>
      <c r="N639" t="s">
        <v>2862</v>
      </c>
      <c r="O639" t="s">
        <v>2863</v>
      </c>
      <c r="P639" t="s">
        <v>2022</v>
      </c>
      <c r="Q639" t="s">
        <v>1801</v>
      </c>
      <c r="R639" t="s">
        <v>1955</v>
      </c>
      <c r="S639" t="s">
        <v>1802</v>
      </c>
      <c r="T639" t="s">
        <v>2046</v>
      </c>
      <c r="U639" t="s">
        <v>2931</v>
      </c>
      <c r="V639" t="s">
        <v>2968</v>
      </c>
      <c r="W639" t="s">
        <v>2874</v>
      </c>
      <c r="X639" t="s">
        <v>1807</v>
      </c>
      <c r="Y639" t="s">
        <v>6694</v>
      </c>
      <c r="Z639" t="s">
        <v>6695</v>
      </c>
      <c r="AA639" t="s">
        <v>6696</v>
      </c>
      <c r="AB639">
        <v>1</v>
      </c>
    </row>
    <row r="640" spans="1:28" x14ac:dyDescent="0.25">
      <c r="A640" t="s">
        <v>9284</v>
      </c>
      <c r="B640" t="s">
        <v>9285</v>
      </c>
      <c r="C640" t="s">
        <v>156</v>
      </c>
      <c r="D640">
        <v>2</v>
      </c>
      <c r="E640">
        <v>161</v>
      </c>
      <c r="F640" t="s">
        <v>2045</v>
      </c>
      <c r="G640" t="s">
        <v>1844</v>
      </c>
      <c r="H640" t="s">
        <v>2091</v>
      </c>
      <c r="I640" t="s">
        <v>2096</v>
      </c>
      <c r="J640" t="s">
        <v>1797</v>
      </c>
      <c r="K640" t="s">
        <v>2390</v>
      </c>
      <c r="L640" t="s">
        <v>1806</v>
      </c>
      <c r="M640" t="s">
        <v>2861</v>
      </c>
      <c r="N640" t="s">
        <v>2862</v>
      </c>
      <c r="O640" t="s">
        <v>2863</v>
      </c>
      <c r="P640" t="s">
        <v>2022</v>
      </c>
      <c r="Q640" t="s">
        <v>1801</v>
      </c>
      <c r="R640" t="s">
        <v>1955</v>
      </c>
      <c r="S640" t="s">
        <v>1802</v>
      </c>
      <c r="T640" t="s">
        <v>2046</v>
      </c>
      <c r="U640" t="s">
        <v>2931</v>
      </c>
      <c r="V640" t="s">
        <v>2968</v>
      </c>
      <c r="W640" t="s">
        <v>2947</v>
      </c>
      <c r="X640" t="s">
        <v>1807</v>
      </c>
      <c r="Y640" t="s">
        <v>3142</v>
      </c>
      <c r="Z640" t="s">
        <v>3143</v>
      </c>
      <c r="AA640" t="s">
        <v>3144</v>
      </c>
      <c r="AB640">
        <v>1</v>
      </c>
    </row>
    <row r="641" spans="1:28" x14ac:dyDescent="0.25">
      <c r="A641" t="s">
        <v>9284</v>
      </c>
      <c r="B641" t="s">
        <v>9285</v>
      </c>
      <c r="C641" t="s">
        <v>156</v>
      </c>
      <c r="D641">
        <v>2</v>
      </c>
      <c r="E641">
        <v>161</v>
      </c>
      <c r="F641" t="s">
        <v>2054</v>
      </c>
      <c r="G641" t="s">
        <v>1844</v>
      </c>
      <c r="H641" t="s">
        <v>2091</v>
      </c>
      <c r="I641" t="s">
        <v>2096</v>
      </c>
      <c r="J641" t="s">
        <v>1788</v>
      </c>
      <c r="K641" t="s">
        <v>2383</v>
      </c>
      <c r="L641" t="s">
        <v>1806</v>
      </c>
      <c r="M641" t="s">
        <v>2861</v>
      </c>
      <c r="N641" t="s">
        <v>2862</v>
      </c>
      <c r="O641" t="s">
        <v>2863</v>
      </c>
      <c r="P641" t="s">
        <v>2022</v>
      </c>
      <c r="Q641" t="s">
        <v>1801</v>
      </c>
      <c r="R641" t="s">
        <v>1955</v>
      </c>
      <c r="S641" t="s">
        <v>1802</v>
      </c>
      <c r="T641" t="s">
        <v>2046</v>
      </c>
      <c r="U641" t="s">
        <v>2931</v>
      </c>
      <c r="V641" t="s">
        <v>2968</v>
      </c>
      <c r="W641" t="s">
        <v>2874</v>
      </c>
      <c r="X641" t="s">
        <v>1807</v>
      </c>
      <c r="Y641" t="s">
        <v>6697</v>
      </c>
      <c r="Z641" t="s">
        <v>6698</v>
      </c>
      <c r="AA641" t="s">
        <v>6699</v>
      </c>
      <c r="AB641">
        <v>1</v>
      </c>
    </row>
    <row r="642" spans="1:28" x14ac:dyDescent="0.25">
      <c r="A642" t="s">
        <v>9284</v>
      </c>
      <c r="B642" t="s">
        <v>9285</v>
      </c>
      <c r="C642" t="s">
        <v>156</v>
      </c>
      <c r="D642">
        <v>2</v>
      </c>
      <c r="E642">
        <v>161</v>
      </c>
      <c r="F642" t="s">
        <v>2026</v>
      </c>
      <c r="G642" t="s">
        <v>1844</v>
      </c>
      <c r="H642" t="s">
        <v>2091</v>
      </c>
      <c r="I642" t="s">
        <v>2096</v>
      </c>
      <c r="J642" t="s">
        <v>1795</v>
      </c>
      <c r="K642" t="s">
        <v>2390</v>
      </c>
      <c r="L642" t="s">
        <v>1806</v>
      </c>
      <c r="M642" t="s">
        <v>2861</v>
      </c>
      <c r="N642" t="s">
        <v>2862</v>
      </c>
      <c r="O642" t="s">
        <v>2863</v>
      </c>
      <c r="P642" t="s">
        <v>2022</v>
      </c>
      <c r="Q642" t="s">
        <v>1801</v>
      </c>
      <c r="R642" t="s">
        <v>1955</v>
      </c>
      <c r="S642" t="s">
        <v>1802</v>
      </c>
      <c r="T642" t="s">
        <v>2046</v>
      </c>
      <c r="U642" t="s">
        <v>2931</v>
      </c>
      <c r="V642" t="s">
        <v>2968</v>
      </c>
      <c r="W642" t="s">
        <v>2874</v>
      </c>
      <c r="X642" t="s">
        <v>1807</v>
      </c>
      <c r="Y642" t="s">
        <v>6700</v>
      </c>
      <c r="Z642" t="s">
        <v>6701</v>
      </c>
      <c r="AA642" t="s">
        <v>6702</v>
      </c>
      <c r="AB642">
        <v>1</v>
      </c>
    </row>
    <row r="643" spans="1:28" x14ac:dyDescent="0.25">
      <c r="A643" t="s">
        <v>9284</v>
      </c>
      <c r="B643" t="s">
        <v>9285</v>
      </c>
      <c r="C643" t="s">
        <v>156</v>
      </c>
      <c r="D643">
        <v>2</v>
      </c>
      <c r="E643">
        <v>161</v>
      </c>
      <c r="F643" t="s">
        <v>2060</v>
      </c>
      <c r="G643" t="s">
        <v>1844</v>
      </c>
      <c r="H643" t="s">
        <v>2091</v>
      </c>
      <c r="I643" t="s">
        <v>2096</v>
      </c>
      <c r="J643" t="s">
        <v>1788</v>
      </c>
      <c r="K643" t="s">
        <v>2383</v>
      </c>
      <c r="L643" t="s">
        <v>1806</v>
      </c>
      <c r="M643" t="s">
        <v>2861</v>
      </c>
      <c r="N643" t="s">
        <v>2862</v>
      </c>
      <c r="O643" t="s">
        <v>2863</v>
      </c>
      <c r="P643" t="s">
        <v>2022</v>
      </c>
      <c r="Q643" t="s">
        <v>1801</v>
      </c>
      <c r="R643" t="s">
        <v>1955</v>
      </c>
      <c r="S643" t="s">
        <v>1802</v>
      </c>
      <c r="T643" t="s">
        <v>2046</v>
      </c>
      <c r="U643" t="s">
        <v>2931</v>
      </c>
      <c r="V643" t="s">
        <v>2968</v>
      </c>
      <c r="W643" t="s">
        <v>2947</v>
      </c>
      <c r="X643" t="s">
        <v>1807</v>
      </c>
      <c r="Y643" t="s">
        <v>5280</v>
      </c>
      <c r="Z643" t="s">
        <v>5281</v>
      </c>
      <c r="AA643" t="s">
        <v>5282</v>
      </c>
      <c r="AB643">
        <v>1</v>
      </c>
    </row>
    <row r="644" spans="1:28" x14ac:dyDescent="0.25">
      <c r="A644" t="s">
        <v>9284</v>
      </c>
      <c r="B644" t="s">
        <v>9285</v>
      </c>
      <c r="C644" t="s">
        <v>156</v>
      </c>
      <c r="D644">
        <v>2</v>
      </c>
      <c r="E644">
        <v>161</v>
      </c>
      <c r="F644" t="s">
        <v>2079</v>
      </c>
      <c r="G644" t="s">
        <v>1844</v>
      </c>
      <c r="H644" t="s">
        <v>2091</v>
      </c>
      <c r="I644" t="s">
        <v>2096</v>
      </c>
      <c r="J644" t="s">
        <v>1788</v>
      </c>
      <c r="K644" t="s">
        <v>2383</v>
      </c>
      <c r="L644" t="s">
        <v>1806</v>
      </c>
      <c r="M644" t="s">
        <v>2861</v>
      </c>
      <c r="N644" t="s">
        <v>2862</v>
      </c>
      <c r="O644" t="s">
        <v>2863</v>
      </c>
      <c r="P644" t="s">
        <v>2022</v>
      </c>
      <c r="Q644" t="s">
        <v>1801</v>
      </c>
      <c r="R644" t="s">
        <v>1955</v>
      </c>
      <c r="S644" t="s">
        <v>1802</v>
      </c>
      <c r="T644" t="s">
        <v>2046</v>
      </c>
      <c r="U644" t="s">
        <v>2931</v>
      </c>
      <c r="V644" t="s">
        <v>2968</v>
      </c>
      <c r="W644" t="s">
        <v>2874</v>
      </c>
      <c r="X644" t="s">
        <v>1807</v>
      </c>
      <c r="Y644" t="s">
        <v>6703</v>
      </c>
      <c r="Z644" t="s">
        <v>6704</v>
      </c>
      <c r="AA644" t="s">
        <v>6705</v>
      </c>
      <c r="AB644">
        <v>1</v>
      </c>
    </row>
    <row r="645" spans="1:28" x14ac:dyDescent="0.25">
      <c r="A645" t="s">
        <v>9284</v>
      </c>
      <c r="B645" t="s">
        <v>9285</v>
      </c>
      <c r="C645" t="s">
        <v>156</v>
      </c>
      <c r="D645">
        <v>2</v>
      </c>
      <c r="E645">
        <v>161</v>
      </c>
      <c r="F645" t="s">
        <v>2061</v>
      </c>
      <c r="G645" t="s">
        <v>1844</v>
      </c>
      <c r="H645" t="s">
        <v>2091</v>
      </c>
      <c r="I645" t="s">
        <v>2096</v>
      </c>
      <c r="J645" t="s">
        <v>1788</v>
      </c>
      <c r="K645" t="s">
        <v>2383</v>
      </c>
      <c r="L645" t="s">
        <v>1806</v>
      </c>
      <c r="M645" t="s">
        <v>2861</v>
      </c>
      <c r="N645" t="s">
        <v>2862</v>
      </c>
      <c r="O645" t="s">
        <v>2863</v>
      </c>
      <c r="P645" t="s">
        <v>2022</v>
      </c>
      <c r="Q645" t="s">
        <v>1801</v>
      </c>
      <c r="R645" t="s">
        <v>1955</v>
      </c>
      <c r="S645" t="s">
        <v>1802</v>
      </c>
      <c r="T645" t="s">
        <v>2046</v>
      </c>
      <c r="U645" t="s">
        <v>2931</v>
      </c>
      <c r="V645" t="s">
        <v>2968</v>
      </c>
      <c r="W645" t="s">
        <v>2874</v>
      </c>
      <c r="X645" t="s">
        <v>1807</v>
      </c>
      <c r="Y645" t="s">
        <v>6706</v>
      </c>
      <c r="Z645" t="s">
        <v>6707</v>
      </c>
      <c r="AA645" t="s">
        <v>6708</v>
      </c>
      <c r="AB645">
        <v>1</v>
      </c>
    </row>
    <row r="646" spans="1:28" x14ac:dyDescent="0.25">
      <c r="A646" t="s">
        <v>9284</v>
      </c>
      <c r="B646" t="s">
        <v>9285</v>
      </c>
      <c r="C646" t="s">
        <v>156</v>
      </c>
      <c r="D646">
        <v>2</v>
      </c>
      <c r="E646">
        <v>161</v>
      </c>
      <c r="F646" t="s">
        <v>2081</v>
      </c>
      <c r="G646" t="s">
        <v>1844</v>
      </c>
      <c r="H646" t="s">
        <v>2091</v>
      </c>
      <c r="I646" t="s">
        <v>2096</v>
      </c>
      <c r="J646" t="s">
        <v>1795</v>
      </c>
      <c r="K646" t="s">
        <v>2383</v>
      </c>
      <c r="L646" t="s">
        <v>1806</v>
      </c>
      <c r="M646" t="s">
        <v>2861</v>
      </c>
      <c r="N646" t="s">
        <v>2862</v>
      </c>
      <c r="O646" t="s">
        <v>2863</v>
      </c>
      <c r="P646" t="s">
        <v>2022</v>
      </c>
      <c r="Q646" t="s">
        <v>1801</v>
      </c>
      <c r="R646" t="s">
        <v>1955</v>
      </c>
      <c r="S646" t="s">
        <v>1802</v>
      </c>
      <c r="T646" t="s">
        <v>2046</v>
      </c>
      <c r="U646" t="s">
        <v>2931</v>
      </c>
      <c r="V646" t="s">
        <v>2968</v>
      </c>
      <c r="W646" t="s">
        <v>2874</v>
      </c>
      <c r="X646" t="s">
        <v>1807</v>
      </c>
      <c r="Y646" t="s">
        <v>6709</v>
      </c>
      <c r="Z646" t="s">
        <v>6710</v>
      </c>
      <c r="AA646" t="s">
        <v>6711</v>
      </c>
      <c r="AB646">
        <v>1</v>
      </c>
    </row>
    <row r="647" spans="1:28" x14ac:dyDescent="0.25">
      <c r="A647" t="s">
        <v>9284</v>
      </c>
      <c r="B647" t="s">
        <v>9285</v>
      </c>
      <c r="C647" t="s">
        <v>156</v>
      </c>
      <c r="D647">
        <v>2</v>
      </c>
      <c r="E647">
        <v>161</v>
      </c>
      <c r="F647" t="s">
        <v>2083</v>
      </c>
      <c r="G647" t="s">
        <v>1844</v>
      </c>
      <c r="H647" t="s">
        <v>2091</v>
      </c>
      <c r="I647" t="s">
        <v>2096</v>
      </c>
      <c r="J647" t="s">
        <v>1795</v>
      </c>
      <c r="K647" t="s">
        <v>2390</v>
      </c>
      <c r="L647" t="s">
        <v>1806</v>
      </c>
      <c r="M647" t="s">
        <v>2861</v>
      </c>
      <c r="N647" t="s">
        <v>2862</v>
      </c>
      <c r="O647" t="s">
        <v>2863</v>
      </c>
      <c r="P647" t="s">
        <v>2022</v>
      </c>
      <c r="Q647" t="s">
        <v>1801</v>
      </c>
      <c r="R647" t="s">
        <v>1955</v>
      </c>
      <c r="S647" t="s">
        <v>1802</v>
      </c>
      <c r="T647" t="s">
        <v>2046</v>
      </c>
      <c r="U647" t="s">
        <v>2931</v>
      </c>
      <c r="V647" t="s">
        <v>2968</v>
      </c>
      <c r="W647" t="s">
        <v>2874</v>
      </c>
      <c r="X647" t="s">
        <v>1807</v>
      </c>
      <c r="Y647" t="s">
        <v>6712</v>
      </c>
      <c r="Z647" t="s">
        <v>6713</v>
      </c>
      <c r="AA647" t="s">
        <v>6714</v>
      </c>
      <c r="AB647">
        <v>1</v>
      </c>
    </row>
    <row r="648" spans="1:28" x14ac:dyDescent="0.25">
      <c r="A648" t="s">
        <v>9284</v>
      </c>
      <c r="B648" t="s">
        <v>9285</v>
      </c>
      <c r="C648" t="s">
        <v>156</v>
      </c>
      <c r="D648">
        <v>2</v>
      </c>
      <c r="E648">
        <v>161</v>
      </c>
      <c r="F648" t="s">
        <v>2052</v>
      </c>
      <c r="G648" t="s">
        <v>1844</v>
      </c>
      <c r="H648" t="s">
        <v>2091</v>
      </c>
      <c r="I648" t="s">
        <v>2096</v>
      </c>
      <c r="J648" t="s">
        <v>1795</v>
      </c>
      <c r="K648" t="s">
        <v>2390</v>
      </c>
      <c r="L648" t="s">
        <v>1806</v>
      </c>
      <c r="M648" t="s">
        <v>2861</v>
      </c>
      <c r="N648" t="s">
        <v>2862</v>
      </c>
      <c r="O648" t="s">
        <v>2863</v>
      </c>
      <c r="P648" t="s">
        <v>2022</v>
      </c>
      <c r="Q648" t="s">
        <v>1801</v>
      </c>
      <c r="R648" t="s">
        <v>1955</v>
      </c>
      <c r="S648" t="s">
        <v>1802</v>
      </c>
      <c r="T648" t="s">
        <v>2046</v>
      </c>
      <c r="U648" t="s">
        <v>2931</v>
      </c>
      <c r="V648" t="s">
        <v>2968</v>
      </c>
      <c r="W648" t="s">
        <v>2874</v>
      </c>
      <c r="X648" t="s">
        <v>1807</v>
      </c>
      <c r="Y648" t="s">
        <v>6715</v>
      </c>
      <c r="Z648" t="s">
        <v>6716</v>
      </c>
      <c r="AA648" t="s">
        <v>6717</v>
      </c>
      <c r="AB648">
        <v>1</v>
      </c>
    </row>
    <row r="649" spans="1:28" x14ac:dyDescent="0.25">
      <c r="A649" t="s">
        <v>9284</v>
      </c>
      <c r="B649" t="s">
        <v>9285</v>
      </c>
      <c r="C649" t="s">
        <v>156</v>
      </c>
      <c r="D649">
        <v>2</v>
      </c>
      <c r="E649">
        <v>168</v>
      </c>
      <c r="F649" t="s">
        <v>2021</v>
      </c>
      <c r="G649" t="s">
        <v>1844</v>
      </c>
      <c r="H649" t="s">
        <v>2091</v>
      </c>
      <c r="I649" t="s">
        <v>2096</v>
      </c>
      <c r="J649" t="s">
        <v>1788</v>
      </c>
      <c r="K649" t="s">
        <v>2408</v>
      </c>
      <c r="L649" t="s">
        <v>1806</v>
      </c>
      <c r="M649" t="s">
        <v>2861</v>
      </c>
      <c r="N649" t="s">
        <v>2862</v>
      </c>
      <c r="O649" t="s">
        <v>2863</v>
      </c>
      <c r="P649" t="s">
        <v>2022</v>
      </c>
      <c r="Q649" t="s">
        <v>1801</v>
      </c>
      <c r="R649" t="s">
        <v>1955</v>
      </c>
      <c r="S649" t="s">
        <v>1802</v>
      </c>
      <c r="T649" t="s">
        <v>2046</v>
      </c>
      <c r="U649" t="s">
        <v>2931</v>
      </c>
      <c r="V649" t="s">
        <v>2968</v>
      </c>
      <c r="W649" t="s">
        <v>2874</v>
      </c>
      <c r="X649" t="s">
        <v>1807</v>
      </c>
      <c r="Y649" t="s">
        <v>6718</v>
      </c>
      <c r="Z649" t="s">
        <v>6719</v>
      </c>
      <c r="AA649" t="s">
        <v>6720</v>
      </c>
      <c r="AB649">
        <v>1</v>
      </c>
    </row>
    <row r="650" spans="1:28" x14ac:dyDescent="0.25">
      <c r="A650" t="s">
        <v>9284</v>
      </c>
      <c r="B650" t="s">
        <v>9285</v>
      </c>
      <c r="C650" t="s">
        <v>156</v>
      </c>
      <c r="D650">
        <v>2</v>
      </c>
      <c r="E650">
        <v>168</v>
      </c>
      <c r="F650" t="s">
        <v>2026</v>
      </c>
      <c r="G650" t="s">
        <v>1844</v>
      </c>
      <c r="H650" t="s">
        <v>2091</v>
      </c>
      <c r="I650" t="s">
        <v>2096</v>
      </c>
      <c r="J650" t="s">
        <v>1788</v>
      </c>
      <c r="K650" t="s">
        <v>4050</v>
      </c>
      <c r="L650" t="s">
        <v>1806</v>
      </c>
      <c r="M650" t="s">
        <v>2861</v>
      </c>
      <c r="N650" t="s">
        <v>2862</v>
      </c>
      <c r="O650" t="s">
        <v>2863</v>
      </c>
      <c r="P650" t="s">
        <v>2022</v>
      </c>
      <c r="Q650" t="s">
        <v>1801</v>
      </c>
      <c r="R650" t="s">
        <v>1955</v>
      </c>
      <c r="S650" t="s">
        <v>1802</v>
      </c>
      <c r="T650" t="s">
        <v>2046</v>
      </c>
      <c r="U650" t="s">
        <v>2931</v>
      </c>
      <c r="V650" t="s">
        <v>2966</v>
      </c>
      <c r="W650" t="s">
        <v>2874</v>
      </c>
      <c r="X650" t="s">
        <v>1807</v>
      </c>
      <c r="Y650" t="s">
        <v>6721</v>
      </c>
      <c r="Z650" t="s">
        <v>6722</v>
      </c>
      <c r="AA650" t="s">
        <v>6723</v>
      </c>
      <c r="AB650">
        <v>1</v>
      </c>
    </row>
    <row r="651" spans="1:28" x14ac:dyDescent="0.25">
      <c r="A651" t="s">
        <v>9284</v>
      </c>
      <c r="B651" t="s">
        <v>9285</v>
      </c>
      <c r="C651" t="s">
        <v>156</v>
      </c>
      <c r="D651">
        <v>2</v>
      </c>
      <c r="E651">
        <v>168</v>
      </c>
      <c r="F651" t="s">
        <v>2037</v>
      </c>
      <c r="G651" t="s">
        <v>1844</v>
      </c>
      <c r="H651" t="s">
        <v>2091</v>
      </c>
      <c r="I651" t="s">
        <v>2096</v>
      </c>
      <c r="J651" t="s">
        <v>1788</v>
      </c>
      <c r="K651" t="s">
        <v>2383</v>
      </c>
      <c r="L651" t="s">
        <v>1806</v>
      </c>
      <c r="M651" t="s">
        <v>2861</v>
      </c>
      <c r="N651" t="s">
        <v>2862</v>
      </c>
      <c r="O651" t="s">
        <v>2863</v>
      </c>
      <c r="P651" t="s">
        <v>2022</v>
      </c>
      <c r="Q651" t="s">
        <v>1801</v>
      </c>
      <c r="R651" t="s">
        <v>1955</v>
      </c>
      <c r="S651" t="s">
        <v>1802</v>
      </c>
      <c r="T651" t="s">
        <v>2046</v>
      </c>
      <c r="U651" t="s">
        <v>2931</v>
      </c>
      <c r="V651" t="s">
        <v>2968</v>
      </c>
      <c r="W651" t="s">
        <v>2874</v>
      </c>
      <c r="X651" t="s">
        <v>1807</v>
      </c>
      <c r="Y651" t="s">
        <v>6724</v>
      </c>
      <c r="Z651" t="s">
        <v>6725</v>
      </c>
      <c r="AA651" t="s">
        <v>6726</v>
      </c>
      <c r="AB651">
        <v>1</v>
      </c>
    </row>
    <row r="652" spans="1:28" x14ac:dyDescent="0.25">
      <c r="A652" t="s">
        <v>9284</v>
      </c>
      <c r="B652" t="s">
        <v>9285</v>
      </c>
      <c r="C652" t="s">
        <v>156</v>
      </c>
      <c r="D652">
        <v>2</v>
      </c>
      <c r="E652">
        <v>168</v>
      </c>
      <c r="F652" t="s">
        <v>2046</v>
      </c>
      <c r="G652" t="s">
        <v>1844</v>
      </c>
      <c r="H652" t="s">
        <v>2091</v>
      </c>
      <c r="I652" t="s">
        <v>2096</v>
      </c>
      <c r="J652" t="s">
        <v>1788</v>
      </c>
      <c r="K652" t="s">
        <v>2383</v>
      </c>
      <c r="L652" t="s">
        <v>1806</v>
      </c>
      <c r="M652" t="s">
        <v>2861</v>
      </c>
      <c r="N652" t="s">
        <v>2862</v>
      </c>
      <c r="O652" t="s">
        <v>2863</v>
      </c>
      <c r="P652" t="s">
        <v>2022</v>
      </c>
      <c r="Q652" t="s">
        <v>1801</v>
      </c>
      <c r="R652" t="s">
        <v>1955</v>
      </c>
      <c r="S652" t="s">
        <v>1802</v>
      </c>
      <c r="T652" t="s">
        <v>2046</v>
      </c>
      <c r="U652" t="s">
        <v>2931</v>
      </c>
      <c r="V652" t="s">
        <v>2968</v>
      </c>
      <c r="W652" t="s">
        <v>2874</v>
      </c>
      <c r="X652" t="s">
        <v>1807</v>
      </c>
      <c r="Y652" t="s">
        <v>6727</v>
      </c>
      <c r="Z652" t="s">
        <v>6728</v>
      </c>
      <c r="AA652" t="s">
        <v>6729</v>
      </c>
      <c r="AB652">
        <v>1</v>
      </c>
    </row>
    <row r="653" spans="1:28" x14ac:dyDescent="0.25">
      <c r="A653" t="s">
        <v>9284</v>
      </c>
      <c r="B653" t="s">
        <v>9285</v>
      </c>
      <c r="C653" t="s">
        <v>156</v>
      </c>
      <c r="D653">
        <v>2</v>
      </c>
      <c r="E653">
        <v>168</v>
      </c>
      <c r="F653" t="s">
        <v>2035</v>
      </c>
      <c r="G653" t="s">
        <v>1844</v>
      </c>
      <c r="H653" t="s">
        <v>2091</v>
      </c>
      <c r="I653" t="s">
        <v>2096</v>
      </c>
      <c r="J653" t="s">
        <v>1788</v>
      </c>
      <c r="K653" t="s">
        <v>2383</v>
      </c>
      <c r="L653" t="s">
        <v>1806</v>
      </c>
      <c r="M653" t="s">
        <v>2861</v>
      </c>
      <c r="N653" t="s">
        <v>2862</v>
      </c>
      <c r="O653" t="s">
        <v>2863</v>
      </c>
      <c r="P653" t="s">
        <v>2022</v>
      </c>
      <c r="Q653" t="s">
        <v>1801</v>
      </c>
      <c r="R653" t="s">
        <v>1955</v>
      </c>
      <c r="S653" t="s">
        <v>1802</v>
      </c>
      <c r="T653" t="s">
        <v>2046</v>
      </c>
      <c r="U653" t="s">
        <v>2931</v>
      </c>
      <c r="V653" t="s">
        <v>2968</v>
      </c>
      <c r="W653" t="s">
        <v>2874</v>
      </c>
      <c r="X653" t="s">
        <v>1807</v>
      </c>
      <c r="Y653" t="s">
        <v>6730</v>
      </c>
      <c r="Z653" t="s">
        <v>6731</v>
      </c>
      <c r="AA653" t="s">
        <v>6732</v>
      </c>
      <c r="AB653">
        <v>1</v>
      </c>
    </row>
    <row r="654" spans="1:28" x14ac:dyDescent="0.25">
      <c r="A654" t="s">
        <v>9284</v>
      </c>
      <c r="B654" t="s">
        <v>9285</v>
      </c>
      <c r="C654" t="s">
        <v>156</v>
      </c>
      <c r="D654">
        <v>2</v>
      </c>
      <c r="E654">
        <v>169</v>
      </c>
      <c r="F654" t="s">
        <v>2041</v>
      </c>
      <c r="G654" t="s">
        <v>1844</v>
      </c>
      <c r="H654" t="s">
        <v>2091</v>
      </c>
      <c r="I654" t="s">
        <v>2096</v>
      </c>
      <c r="J654" t="s">
        <v>1788</v>
      </c>
      <c r="K654" t="s">
        <v>2866</v>
      </c>
      <c r="L654" t="s">
        <v>1826</v>
      </c>
      <c r="M654" t="s">
        <v>2861</v>
      </c>
      <c r="N654" t="s">
        <v>2862</v>
      </c>
      <c r="O654" t="s">
        <v>2863</v>
      </c>
      <c r="P654" t="s">
        <v>2022</v>
      </c>
      <c r="Q654" t="s">
        <v>1801</v>
      </c>
      <c r="R654" t="s">
        <v>1955</v>
      </c>
      <c r="S654" t="s">
        <v>1802</v>
      </c>
      <c r="T654" t="s">
        <v>2046</v>
      </c>
      <c r="U654" t="s">
        <v>2931</v>
      </c>
      <c r="V654" t="s">
        <v>2968</v>
      </c>
      <c r="W654" t="s">
        <v>2874</v>
      </c>
      <c r="X654" t="s">
        <v>1807</v>
      </c>
      <c r="Y654" t="s">
        <v>6733</v>
      </c>
      <c r="Z654" t="s">
        <v>6734</v>
      </c>
      <c r="AA654" t="s">
        <v>6735</v>
      </c>
      <c r="AB654">
        <v>1</v>
      </c>
    </row>
    <row r="655" spans="1:28" x14ac:dyDescent="0.25">
      <c r="A655" t="s">
        <v>9284</v>
      </c>
      <c r="B655" t="s">
        <v>9285</v>
      </c>
      <c r="C655" t="s">
        <v>156</v>
      </c>
      <c r="D655">
        <v>2</v>
      </c>
      <c r="E655">
        <v>169</v>
      </c>
      <c r="F655" t="s">
        <v>2046</v>
      </c>
      <c r="G655" t="s">
        <v>1844</v>
      </c>
      <c r="H655" t="s">
        <v>2091</v>
      </c>
      <c r="I655" t="s">
        <v>2096</v>
      </c>
      <c r="J655" t="s">
        <v>1795</v>
      </c>
      <c r="K655" t="s">
        <v>2390</v>
      </c>
      <c r="L655" t="s">
        <v>1806</v>
      </c>
      <c r="M655" t="s">
        <v>2861</v>
      </c>
      <c r="N655" t="s">
        <v>2862</v>
      </c>
      <c r="O655" t="s">
        <v>2863</v>
      </c>
      <c r="P655" t="s">
        <v>2022</v>
      </c>
      <c r="Q655" t="s">
        <v>1801</v>
      </c>
      <c r="R655" t="s">
        <v>1955</v>
      </c>
      <c r="S655" t="s">
        <v>1802</v>
      </c>
      <c r="T655" t="s">
        <v>2046</v>
      </c>
      <c r="U655" t="s">
        <v>2931</v>
      </c>
      <c r="V655" t="s">
        <v>2968</v>
      </c>
      <c r="W655" t="s">
        <v>2874</v>
      </c>
      <c r="X655" t="s">
        <v>1807</v>
      </c>
      <c r="Y655" t="s">
        <v>6736</v>
      </c>
      <c r="Z655" t="s">
        <v>6737</v>
      </c>
      <c r="AA655" t="s">
        <v>6738</v>
      </c>
      <c r="AB655">
        <v>1</v>
      </c>
    </row>
    <row r="656" spans="1:28" x14ac:dyDescent="0.25">
      <c r="A656" t="s">
        <v>9284</v>
      </c>
      <c r="B656" t="s">
        <v>9285</v>
      </c>
      <c r="C656" t="s">
        <v>156</v>
      </c>
      <c r="D656">
        <v>2</v>
      </c>
      <c r="E656">
        <v>169</v>
      </c>
      <c r="F656" t="s">
        <v>2081</v>
      </c>
      <c r="G656" t="s">
        <v>1844</v>
      </c>
      <c r="H656" t="s">
        <v>2091</v>
      </c>
      <c r="I656" t="s">
        <v>2096</v>
      </c>
      <c r="J656" t="s">
        <v>1795</v>
      </c>
      <c r="K656" t="s">
        <v>2390</v>
      </c>
      <c r="L656" t="s">
        <v>1806</v>
      </c>
      <c r="M656" t="s">
        <v>2861</v>
      </c>
      <c r="N656" t="s">
        <v>2862</v>
      </c>
      <c r="O656" t="s">
        <v>2863</v>
      </c>
      <c r="P656" t="s">
        <v>2022</v>
      </c>
      <c r="Q656" t="s">
        <v>1801</v>
      </c>
      <c r="R656" t="s">
        <v>1955</v>
      </c>
      <c r="S656" t="s">
        <v>1802</v>
      </c>
      <c r="T656" t="s">
        <v>2046</v>
      </c>
      <c r="U656" t="s">
        <v>2931</v>
      </c>
      <c r="V656" t="s">
        <v>2968</v>
      </c>
      <c r="W656" t="s">
        <v>2874</v>
      </c>
      <c r="X656" t="s">
        <v>1807</v>
      </c>
      <c r="Y656" t="s">
        <v>6739</v>
      </c>
      <c r="Z656" t="s">
        <v>6740</v>
      </c>
      <c r="AA656" t="s">
        <v>6741</v>
      </c>
      <c r="AB656">
        <v>1</v>
      </c>
    </row>
    <row r="657" spans="1:28" x14ac:dyDescent="0.25">
      <c r="A657" t="s">
        <v>9284</v>
      </c>
      <c r="B657" t="s">
        <v>9285</v>
      </c>
      <c r="C657" t="s">
        <v>156</v>
      </c>
      <c r="D657">
        <v>2</v>
      </c>
      <c r="E657">
        <v>169</v>
      </c>
      <c r="F657" t="s">
        <v>2052</v>
      </c>
      <c r="G657" t="s">
        <v>1844</v>
      </c>
      <c r="H657" t="s">
        <v>2091</v>
      </c>
      <c r="I657" t="s">
        <v>2096</v>
      </c>
      <c r="J657" t="s">
        <v>1795</v>
      </c>
      <c r="K657" t="s">
        <v>2390</v>
      </c>
      <c r="L657" t="s">
        <v>1806</v>
      </c>
      <c r="M657" t="s">
        <v>2861</v>
      </c>
      <c r="N657" t="s">
        <v>2862</v>
      </c>
      <c r="O657" t="s">
        <v>2863</v>
      </c>
      <c r="P657" t="s">
        <v>2022</v>
      </c>
      <c r="Q657" t="s">
        <v>1801</v>
      </c>
      <c r="R657" t="s">
        <v>1955</v>
      </c>
      <c r="S657" t="s">
        <v>1802</v>
      </c>
      <c r="T657" t="s">
        <v>2046</v>
      </c>
      <c r="U657" t="s">
        <v>2931</v>
      </c>
      <c r="V657" t="s">
        <v>2968</v>
      </c>
      <c r="W657" t="s">
        <v>2874</v>
      </c>
      <c r="X657" t="s">
        <v>1807</v>
      </c>
      <c r="Y657" t="s">
        <v>6742</v>
      </c>
      <c r="Z657" t="s">
        <v>6743</v>
      </c>
      <c r="AA657" t="s">
        <v>6744</v>
      </c>
      <c r="AB657">
        <v>1</v>
      </c>
    </row>
    <row r="658" spans="1:28" x14ac:dyDescent="0.25">
      <c r="A658" t="s">
        <v>9284</v>
      </c>
      <c r="B658" t="s">
        <v>9285</v>
      </c>
      <c r="C658" t="s">
        <v>156</v>
      </c>
      <c r="D658">
        <v>2</v>
      </c>
      <c r="E658">
        <v>169</v>
      </c>
      <c r="F658" t="s">
        <v>2076</v>
      </c>
      <c r="G658" t="s">
        <v>1844</v>
      </c>
      <c r="H658" t="s">
        <v>2091</v>
      </c>
      <c r="I658" t="s">
        <v>2096</v>
      </c>
      <c r="J658" t="s">
        <v>1795</v>
      </c>
      <c r="K658" t="s">
        <v>2390</v>
      </c>
      <c r="L658" t="s">
        <v>1806</v>
      </c>
      <c r="M658" t="s">
        <v>2861</v>
      </c>
      <c r="N658" t="s">
        <v>2862</v>
      </c>
      <c r="O658" t="s">
        <v>2863</v>
      </c>
      <c r="P658" t="s">
        <v>2022</v>
      </c>
      <c r="Q658" t="s">
        <v>1801</v>
      </c>
      <c r="R658" t="s">
        <v>1955</v>
      </c>
      <c r="S658" t="s">
        <v>1802</v>
      </c>
      <c r="T658" t="s">
        <v>2046</v>
      </c>
      <c r="U658" t="s">
        <v>2931</v>
      </c>
      <c r="V658" t="s">
        <v>2968</v>
      </c>
      <c r="W658" t="s">
        <v>2874</v>
      </c>
      <c r="X658" t="s">
        <v>1807</v>
      </c>
      <c r="Y658" t="s">
        <v>6745</v>
      </c>
      <c r="Z658" t="s">
        <v>6746</v>
      </c>
      <c r="AA658" t="s">
        <v>6747</v>
      </c>
      <c r="AB658">
        <v>1</v>
      </c>
    </row>
    <row r="659" spans="1:28" x14ac:dyDescent="0.25">
      <c r="A659" t="s">
        <v>9284</v>
      </c>
      <c r="B659" t="s">
        <v>9285</v>
      </c>
      <c r="C659" t="s">
        <v>156</v>
      </c>
      <c r="D659">
        <v>2</v>
      </c>
      <c r="E659">
        <v>172</v>
      </c>
      <c r="F659" t="s">
        <v>2041</v>
      </c>
      <c r="G659" t="s">
        <v>1844</v>
      </c>
      <c r="H659" t="s">
        <v>2091</v>
      </c>
      <c r="I659" t="s">
        <v>2096</v>
      </c>
      <c r="J659" t="s">
        <v>1788</v>
      </c>
      <c r="K659" t="s">
        <v>2408</v>
      </c>
      <c r="L659" t="s">
        <v>1826</v>
      </c>
      <c r="M659" t="s">
        <v>2861</v>
      </c>
      <c r="N659" t="s">
        <v>2862</v>
      </c>
      <c r="O659" t="s">
        <v>2863</v>
      </c>
      <c r="P659" t="s">
        <v>2022</v>
      </c>
      <c r="Q659" t="s">
        <v>1801</v>
      </c>
      <c r="R659" t="s">
        <v>1955</v>
      </c>
      <c r="S659" t="s">
        <v>1802</v>
      </c>
      <c r="T659" t="s">
        <v>2046</v>
      </c>
      <c r="U659" t="s">
        <v>2931</v>
      </c>
      <c r="V659" t="s">
        <v>2967</v>
      </c>
      <c r="W659" t="s">
        <v>2874</v>
      </c>
      <c r="X659" t="s">
        <v>1807</v>
      </c>
      <c r="Y659" t="s">
        <v>6748</v>
      </c>
      <c r="Z659" t="s">
        <v>6749</v>
      </c>
      <c r="AA659" t="s">
        <v>6750</v>
      </c>
      <c r="AB659">
        <v>1</v>
      </c>
    </row>
    <row r="660" spans="1:28" x14ac:dyDescent="0.25">
      <c r="A660" t="s">
        <v>9284</v>
      </c>
      <c r="B660" t="s">
        <v>9285</v>
      </c>
      <c r="C660" t="s">
        <v>156</v>
      </c>
      <c r="D660">
        <v>2</v>
      </c>
      <c r="E660">
        <v>172</v>
      </c>
      <c r="F660" t="s">
        <v>2060</v>
      </c>
      <c r="G660" t="s">
        <v>1844</v>
      </c>
      <c r="H660" t="s">
        <v>2091</v>
      </c>
      <c r="I660" t="s">
        <v>2096</v>
      </c>
      <c r="J660" t="s">
        <v>1788</v>
      </c>
      <c r="K660" t="s">
        <v>2408</v>
      </c>
      <c r="L660" t="s">
        <v>1826</v>
      </c>
      <c r="M660" t="s">
        <v>2861</v>
      </c>
      <c r="N660" t="s">
        <v>2862</v>
      </c>
      <c r="O660" t="s">
        <v>2863</v>
      </c>
      <c r="P660" t="s">
        <v>2022</v>
      </c>
      <c r="Q660" t="s">
        <v>1801</v>
      </c>
      <c r="R660" t="s">
        <v>1955</v>
      </c>
      <c r="S660" t="s">
        <v>1802</v>
      </c>
      <c r="T660" t="s">
        <v>2046</v>
      </c>
      <c r="U660" t="s">
        <v>2931</v>
      </c>
      <c r="V660" t="s">
        <v>2967</v>
      </c>
      <c r="W660" t="s">
        <v>2874</v>
      </c>
      <c r="X660" t="s">
        <v>1807</v>
      </c>
      <c r="Y660" t="s">
        <v>6751</v>
      </c>
      <c r="Z660" t="s">
        <v>6752</v>
      </c>
      <c r="AA660" t="s">
        <v>6753</v>
      </c>
      <c r="AB660">
        <v>1</v>
      </c>
    </row>
    <row r="661" spans="1:28" x14ac:dyDescent="0.25">
      <c r="A661" t="s">
        <v>9284</v>
      </c>
      <c r="B661" t="s">
        <v>9285</v>
      </c>
      <c r="C661" t="s">
        <v>156</v>
      </c>
      <c r="D661">
        <v>2</v>
      </c>
      <c r="E661">
        <v>172</v>
      </c>
      <c r="F661" t="s">
        <v>2057</v>
      </c>
      <c r="G661" t="s">
        <v>1844</v>
      </c>
      <c r="H661" t="s">
        <v>2091</v>
      </c>
      <c r="I661" t="s">
        <v>2096</v>
      </c>
      <c r="J661" t="s">
        <v>1788</v>
      </c>
      <c r="K661" t="s">
        <v>2408</v>
      </c>
      <c r="L661" t="s">
        <v>1826</v>
      </c>
      <c r="M661" t="s">
        <v>2861</v>
      </c>
      <c r="N661" t="s">
        <v>2862</v>
      </c>
      <c r="O661" t="s">
        <v>2863</v>
      </c>
      <c r="P661" t="s">
        <v>2022</v>
      </c>
      <c r="Q661" t="s">
        <v>1801</v>
      </c>
      <c r="R661" t="s">
        <v>1955</v>
      </c>
      <c r="S661" t="s">
        <v>1802</v>
      </c>
      <c r="T661" t="s">
        <v>2046</v>
      </c>
      <c r="U661" t="s">
        <v>2931</v>
      </c>
      <c r="V661" t="s">
        <v>2967</v>
      </c>
      <c r="W661" t="s">
        <v>2947</v>
      </c>
      <c r="X661" t="s">
        <v>1807</v>
      </c>
      <c r="Y661" t="s">
        <v>6754</v>
      </c>
      <c r="Z661" t="s">
        <v>6755</v>
      </c>
      <c r="AA661" t="s">
        <v>6756</v>
      </c>
      <c r="AB661">
        <v>1</v>
      </c>
    </row>
    <row r="662" spans="1:28" x14ac:dyDescent="0.25">
      <c r="A662" t="s">
        <v>9284</v>
      </c>
      <c r="B662" t="s">
        <v>9285</v>
      </c>
      <c r="C662" t="s">
        <v>156</v>
      </c>
      <c r="D662">
        <v>2</v>
      </c>
      <c r="E662">
        <v>172</v>
      </c>
      <c r="F662" t="s">
        <v>2030</v>
      </c>
      <c r="G662" t="s">
        <v>1844</v>
      </c>
      <c r="H662" t="s">
        <v>2091</v>
      </c>
      <c r="I662" t="s">
        <v>2096</v>
      </c>
      <c r="J662" t="s">
        <v>1788</v>
      </c>
      <c r="K662" t="s">
        <v>2408</v>
      </c>
      <c r="L662" t="s">
        <v>1826</v>
      </c>
      <c r="M662" t="s">
        <v>2861</v>
      </c>
      <c r="N662" t="s">
        <v>2862</v>
      </c>
      <c r="O662" t="s">
        <v>2863</v>
      </c>
      <c r="P662" t="s">
        <v>2022</v>
      </c>
      <c r="Q662" t="s">
        <v>1801</v>
      </c>
      <c r="R662" t="s">
        <v>1955</v>
      </c>
      <c r="S662" t="s">
        <v>1802</v>
      </c>
      <c r="T662" t="s">
        <v>2046</v>
      </c>
      <c r="U662" t="s">
        <v>2931</v>
      </c>
      <c r="V662" t="s">
        <v>2967</v>
      </c>
      <c r="W662" t="s">
        <v>2874</v>
      </c>
      <c r="X662" t="s">
        <v>1807</v>
      </c>
      <c r="Y662" t="s">
        <v>6757</v>
      </c>
      <c r="Z662" t="s">
        <v>6758</v>
      </c>
      <c r="AA662" t="s">
        <v>6759</v>
      </c>
      <c r="AB662">
        <v>1</v>
      </c>
    </row>
    <row r="663" spans="1:28" x14ac:dyDescent="0.25">
      <c r="A663" t="s">
        <v>9284</v>
      </c>
      <c r="B663" t="s">
        <v>9285</v>
      </c>
      <c r="C663" t="s">
        <v>156</v>
      </c>
      <c r="D663">
        <v>2</v>
      </c>
      <c r="E663">
        <v>285</v>
      </c>
      <c r="F663" t="s">
        <v>2051</v>
      </c>
      <c r="G663" t="s">
        <v>1844</v>
      </c>
      <c r="H663" t="s">
        <v>2091</v>
      </c>
      <c r="I663" t="s">
        <v>2096</v>
      </c>
      <c r="J663" t="s">
        <v>1788</v>
      </c>
      <c r="K663" t="s">
        <v>2383</v>
      </c>
      <c r="L663" t="s">
        <v>1806</v>
      </c>
      <c r="M663" t="s">
        <v>2861</v>
      </c>
      <c r="N663" t="s">
        <v>2862</v>
      </c>
      <c r="O663" t="s">
        <v>2863</v>
      </c>
      <c r="P663" t="s">
        <v>2022</v>
      </c>
      <c r="Q663" t="s">
        <v>1801</v>
      </c>
      <c r="R663" t="s">
        <v>1955</v>
      </c>
      <c r="S663" t="s">
        <v>1802</v>
      </c>
      <c r="T663" t="s">
        <v>2046</v>
      </c>
      <c r="U663" t="s">
        <v>2931</v>
      </c>
      <c r="V663" t="s">
        <v>2943</v>
      </c>
      <c r="W663" t="s">
        <v>2874</v>
      </c>
      <c r="X663" t="s">
        <v>1807</v>
      </c>
      <c r="Y663" t="s">
        <v>6760</v>
      </c>
      <c r="Z663" t="s">
        <v>6761</v>
      </c>
      <c r="AA663" t="s">
        <v>6762</v>
      </c>
      <c r="AB663">
        <v>1</v>
      </c>
    </row>
    <row r="664" spans="1:28" x14ac:dyDescent="0.25">
      <c r="A664" t="s">
        <v>9284</v>
      </c>
      <c r="B664" t="s">
        <v>9285</v>
      </c>
      <c r="C664" t="s">
        <v>156</v>
      </c>
      <c r="D664">
        <v>2</v>
      </c>
      <c r="E664">
        <v>287</v>
      </c>
      <c r="F664" t="s">
        <v>2079</v>
      </c>
      <c r="G664" t="s">
        <v>1844</v>
      </c>
      <c r="H664" t="s">
        <v>2091</v>
      </c>
      <c r="I664" t="s">
        <v>2096</v>
      </c>
      <c r="J664" t="s">
        <v>1788</v>
      </c>
      <c r="K664" t="s">
        <v>2383</v>
      </c>
      <c r="L664" t="s">
        <v>1806</v>
      </c>
      <c r="M664" t="s">
        <v>2861</v>
      </c>
      <c r="N664" t="s">
        <v>2862</v>
      </c>
      <c r="O664" t="s">
        <v>2863</v>
      </c>
      <c r="P664" t="s">
        <v>2022</v>
      </c>
      <c r="Q664" t="s">
        <v>1801</v>
      </c>
      <c r="R664" t="s">
        <v>1955</v>
      </c>
      <c r="S664" t="s">
        <v>1802</v>
      </c>
      <c r="T664" t="s">
        <v>2046</v>
      </c>
      <c r="U664" t="s">
        <v>2931</v>
      </c>
      <c r="V664" t="s">
        <v>2968</v>
      </c>
      <c r="W664" t="s">
        <v>2874</v>
      </c>
      <c r="X664" t="s">
        <v>1807</v>
      </c>
      <c r="Y664" t="s">
        <v>6763</v>
      </c>
      <c r="Z664" t="s">
        <v>6764</v>
      </c>
      <c r="AA664" t="s">
        <v>6765</v>
      </c>
      <c r="AB664">
        <v>1</v>
      </c>
    </row>
    <row r="665" spans="1:28" x14ac:dyDescent="0.25">
      <c r="A665" t="s">
        <v>9284</v>
      </c>
      <c r="B665" t="s">
        <v>9285</v>
      </c>
      <c r="C665" t="s">
        <v>156</v>
      </c>
      <c r="D665">
        <v>2</v>
      </c>
      <c r="E665">
        <v>287</v>
      </c>
      <c r="F665" t="s">
        <v>2068</v>
      </c>
      <c r="G665" t="s">
        <v>1844</v>
      </c>
      <c r="H665" t="s">
        <v>2091</v>
      </c>
      <c r="I665" t="s">
        <v>2096</v>
      </c>
      <c r="J665" t="s">
        <v>1788</v>
      </c>
      <c r="K665" t="s">
        <v>2383</v>
      </c>
      <c r="L665" t="s">
        <v>1806</v>
      </c>
      <c r="M665" t="s">
        <v>2861</v>
      </c>
      <c r="N665" t="s">
        <v>2862</v>
      </c>
      <c r="O665" t="s">
        <v>2863</v>
      </c>
      <c r="P665" t="s">
        <v>2022</v>
      </c>
      <c r="Q665" t="s">
        <v>1801</v>
      </c>
      <c r="R665" t="s">
        <v>1955</v>
      </c>
      <c r="S665" t="s">
        <v>1802</v>
      </c>
      <c r="T665" t="s">
        <v>2046</v>
      </c>
      <c r="U665" t="s">
        <v>2931</v>
      </c>
      <c r="V665" t="s">
        <v>2968</v>
      </c>
      <c r="W665" t="s">
        <v>2947</v>
      </c>
      <c r="X665" t="s">
        <v>1807</v>
      </c>
      <c r="Y665" t="s">
        <v>6766</v>
      </c>
      <c r="Z665" t="s">
        <v>6767</v>
      </c>
      <c r="AA665" t="s">
        <v>6768</v>
      </c>
      <c r="AB665">
        <v>1</v>
      </c>
    </row>
    <row r="666" spans="1:28" x14ac:dyDescent="0.25">
      <c r="A666" t="s">
        <v>9284</v>
      </c>
      <c r="B666" t="s">
        <v>9285</v>
      </c>
      <c r="C666" t="s">
        <v>156</v>
      </c>
      <c r="D666">
        <v>2</v>
      </c>
      <c r="E666">
        <v>287</v>
      </c>
      <c r="F666" t="s">
        <v>2074</v>
      </c>
      <c r="G666" t="s">
        <v>1844</v>
      </c>
      <c r="H666" t="s">
        <v>2091</v>
      </c>
      <c r="I666" t="s">
        <v>2096</v>
      </c>
      <c r="J666" t="s">
        <v>1788</v>
      </c>
      <c r="K666" t="s">
        <v>2383</v>
      </c>
      <c r="L666" t="s">
        <v>1806</v>
      </c>
      <c r="M666" t="s">
        <v>2861</v>
      </c>
      <c r="N666" t="s">
        <v>2862</v>
      </c>
      <c r="O666" t="s">
        <v>2863</v>
      </c>
      <c r="P666" t="s">
        <v>2022</v>
      </c>
      <c r="Q666" t="s">
        <v>1801</v>
      </c>
      <c r="R666" t="s">
        <v>1955</v>
      </c>
      <c r="S666" t="s">
        <v>1802</v>
      </c>
      <c r="T666" t="s">
        <v>2046</v>
      </c>
      <c r="U666" t="s">
        <v>2931</v>
      </c>
      <c r="V666" t="s">
        <v>2968</v>
      </c>
      <c r="W666" t="s">
        <v>2874</v>
      </c>
      <c r="X666" t="s">
        <v>1807</v>
      </c>
      <c r="Y666" t="s">
        <v>6769</v>
      </c>
      <c r="Z666" t="s">
        <v>6770</v>
      </c>
      <c r="AA666" t="s">
        <v>6771</v>
      </c>
      <c r="AB666">
        <v>1</v>
      </c>
    </row>
    <row r="667" spans="1:28" x14ac:dyDescent="0.25">
      <c r="A667" t="s">
        <v>9284</v>
      </c>
      <c r="B667" t="s">
        <v>9285</v>
      </c>
      <c r="C667" t="s">
        <v>156</v>
      </c>
      <c r="D667">
        <v>2</v>
      </c>
      <c r="E667">
        <v>287</v>
      </c>
      <c r="F667" t="s">
        <v>2038</v>
      </c>
      <c r="G667" t="s">
        <v>1844</v>
      </c>
      <c r="H667" t="s">
        <v>2091</v>
      </c>
      <c r="I667" t="s">
        <v>2096</v>
      </c>
      <c r="J667" t="s">
        <v>1788</v>
      </c>
      <c r="K667" t="s">
        <v>2383</v>
      </c>
      <c r="L667" t="s">
        <v>1806</v>
      </c>
      <c r="M667" t="s">
        <v>2861</v>
      </c>
      <c r="N667" t="s">
        <v>2862</v>
      </c>
      <c r="O667" t="s">
        <v>2863</v>
      </c>
      <c r="P667" t="s">
        <v>2022</v>
      </c>
      <c r="Q667" t="s">
        <v>1801</v>
      </c>
      <c r="R667" t="s">
        <v>1955</v>
      </c>
      <c r="S667" t="s">
        <v>1802</v>
      </c>
      <c r="T667" t="s">
        <v>2046</v>
      </c>
      <c r="U667" t="s">
        <v>2931</v>
      </c>
      <c r="V667" t="s">
        <v>2968</v>
      </c>
      <c r="W667" t="s">
        <v>2874</v>
      </c>
      <c r="X667" t="s">
        <v>1807</v>
      </c>
      <c r="Y667" t="s">
        <v>6772</v>
      </c>
      <c r="Z667" t="s">
        <v>6773</v>
      </c>
      <c r="AA667" t="s">
        <v>6774</v>
      </c>
      <c r="AB667">
        <v>1</v>
      </c>
    </row>
    <row r="668" spans="1:28" x14ac:dyDescent="0.25">
      <c r="A668" t="s">
        <v>9284</v>
      </c>
      <c r="B668" t="s">
        <v>9285</v>
      </c>
      <c r="C668" t="s">
        <v>156</v>
      </c>
      <c r="D668">
        <v>2</v>
      </c>
      <c r="E668">
        <v>287</v>
      </c>
      <c r="F668" t="s">
        <v>2024</v>
      </c>
      <c r="G668" t="s">
        <v>1844</v>
      </c>
      <c r="H668" t="s">
        <v>2091</v>
      </c>
      <c r="I668" t="s">
        <v>2096</v>
      </c>
      <c r="J668" t="s">
        <v>1788</v>
      </c>
      <c r="K668" t="s">
        <v>2383</v>
      </c>
      <c r="L668" t="s">
        <v>1806</v>
      </c>
      <c r="M668" t="s">
        <v>2861</v>
      </c>
      <c r="N668" t="s">
        <v>2862</v>
      </c>
      <c r="O668" t="s">
        <v>2863</v>
      </c>
      <c r="P668" t="s">
        <v>2022</v>
      </c>
      <c r="Q668" t="s">
        <v>1801</v>
      </c>
      <c r="R668" t="s">
        <v>1955</v>
      </c>
      <c r="S668" t="s">
        <v>1802</v>
      </c>
      <c r="T668" t="s">
        <v>2046</v>
      </c>
      <c r="U668" t="s">
        <v>2931</v>
      </c>
      <c r="V668" t="s">
        <v>2968</v>
      </c>
      <c r="W668" t="s">
        <v>2874</v>
      </c>
      <c r="X668" t="s">
        <v>1807</v>
      </c>
      <c r="Y668" t="s">
        <v>6775</v>
      </c>
      <c r="Z668" t="s">
        <v>6776</v>
      </c>
      <c r="AA668" t="s">
        <v>6777</v>
      </c>
      <c r="AB668">
        <v>1</v>
      </c>
    </row>
    <row r="669" spans="1:28" x14ac:dyDescent="0.25">
      <c r="A669" t="s">
        <v>9284</v>
      </c>
      <c r="B669" t="s">
        <v>9285</v>
      </c>
      <c r="C669" t="s">
        <v>156</v>
      </c>
      <c r="D669">
        <v>2</v>
      </c>
      <c r="E669">
        <v>290</v>
      </c>
      <c r="F669" t="s">
        <v>2032</v>
      </c>
      <c r="G669" t="s">
        <v>1845</v>
      </c>
      <c r="H669" t="s">
        <v>2091</v>
      </c>
      <c r="I669" t="s">
        <v>2096</v>
      </c>
      <c r="J669" t="s">
        <v>1795</v>
      </c>
      <c r="K669" t="s">
        <v>2056</v>
      </c>
      <c r="L669" t="s">
        <v>1798</v>
      </c>
      <c r="M669" t="s">
        <v>2858</v>
      </c>
      <c r="N669" t="s">
        <v>2859</v>
      </c>
      <c r="O669" t="s">
        <v>2860</v>
      </c>
      <c r="P669" t="s">
        <v>2022</v>
      </c>
      <c r="Q669" t="s">
        <v>1801</v>
      </c>
      <c r="R669" t="s">
        <v>1955</v>
      </c>
      <c r="S669" t="s">
        <v>1802</v>
      </c>
      <c r="T669" t="s">
        <v>2046</v>
      </c>
      <c r="U669" t="s">
        <v>2931</v>
      </c>
      <c r="V669" t="s">
        <v>2943</v>
      </c>
      <c r="W669" t="s">
        <v>2874</v>
      </c>
      <c r="X669" t="s">
        <v>1807</v>
      </c>
      <c r="Y669" t="s">
        <v>9335</v>
      </c>
      <c r="Z669" t="s">
        <v>9336</v>
      </c>
      <c r="AA669" t="s">
        <v>9337</v>
      </c>
      <c r="AB669">
        <v>1</v>
      </c>
    </row>
    <row r="670" spans="1:28" x14ac:dyDescent="0.25">
      <c r="A670" t="s">
        <v>9284</v>
      </c>
      <c r="B670" t="s">
        <v>9285</v>
      </c>
      <c r="C670" t="s">
        <v>156</v>
      </c>
      <c r="D670">
        <v>2</v>
      </c>
      <c r="E670">
        <v>290</v>
      </c>
      <c r="F670" t="s">
        <v>2062</v>
      </c>
      <c r="G670" t="s">
        <v>1845</v>
      </c>
      <c r="H670" t="s">
        <v>2091</v>
      </c>
      <c r="I670" t="s">
        <v>2096</v>
      </c>
      <c r="J670" t="s">
        <v>1788</v>
      </c>
      <c r="K670" t="s">
        <v>2386</v>
      </c>
      <c r="L670" t="s">
        <v>1806</v>
      </c>
      <c r="M670" t="s">
        <v>2861</v>
      </c>
      <c r="N670" t="s">
        <v>2862</v>
      </c>
      <c r="O670" t="s">
        <v>2863</v>
      </c>
      <c r="P670" t="s">
        <v>2022</v>
      </c>
      <c r="Q670" t="s">
        <v>1801</v>
      </c>
      <c r="R670" t="s">
        <v>1955</v>
      </c>
      <c r="S670" t="s">
        <v>1802</v>
      </c>
      <c r="T670" t="s">
        <v>2046</v>
      </c>
      <c r="U670" t="s">
        <v>2931</v>
      </c>
      <c r="V670" t="s">
        <v>2968</v>
      </c>
      <c r="W670" t="s">
        <v>2947</v>
      </c>
      <c r="X670" t="s">
        <v>1807</v>
      </c>
      <c r="Y670" t="s">
        <v>6778</v>
      </c>
      <c r="Z670" t="s">
        <v>6779</v>
      </c>
      <c r="AA670" t="s">
        <v>6780</v>
      </c>
      <c r="AB670">
        <v>1</v>
      </c>
    </row>
    <row r="671" spans="1:28" x14ac:dyDescent="0.25">
      <c r="A671" t="s">
        <v>9284</v>
      </c>
      <c r="B671" t="s">
        <v>9285</v>
      </c>
      <c r="C671" t="s">
        <v>156</v>
      </c>
      <c r="D671">
        <v>2</v>
      </c>
      <c r="E671">
        <v>290</v>
      </c>
      <c r="F671" t="s">
        <v>2068</v>
      </c>
      <c r="G671" t="s">
        <v>1845</v>
      </c>
      <c r="H671" t="s">
        <v>2091</v>
      </c>
      <c r="I671" t="s">
        <v>2096</v>
      </c>
      <c r="J671" t="s">
        <v>1797</v>
      </c>
      <c r="K671" t="s">
        <v>2386</v>
      </c>
      <c r="L671" t="s">
        <v>1806</v>
      </c>
      <c r="M671" t="s">
        <v>2861</v>
      </c>
      <c r="N671" t="s">
        <v>2862</v>
      </c>
      <c r="O671" t="s">
        <v>2863</v>
      </c>
      <c r="P671" t="s">
        <v>2022</v>
      </c>
      <c r="Q671" t="s">
        <v>1801</v>
      </c>
      <c r="R671" t="s">
        <v>1955</v>
      </c>
      <c r="S671" t="s">
        <v>1802</v>
      </c>
      <c r="T671" t="s">
        <v>2046</v>
      </c>
      <c r="U671" t="s">
        <v>2931</v>
      </c>
      <c r="V671" t="s">
        <v>2968</v>
      </c>
      <c r="W671" t="s">
        <v>4563</v>
      </c>
      <c r="X671" t="s">
        <v>1807</v>
      </c>
      <c r="Y671" t="s">
        <v>4093</v>
      </c>
      <c r="Z671" t="s">
        <v>4094</v>
      </c>
      <c r="AA671" t="s">
        <v>4095</v>
      </c>
      <c r="AB671">
        <v>1</v>
      </c>
    </row>
    <row r="672" spans="1:28" x14ac:dyDescent="0.25">
      <c r="A672" t="s">
        <v>9284</v>
      </c>
      <c r="B672" t="s">
        <v>9285</v>
      </c>
      <c r="C672" t="s">
        <v>156</v>
      </c>
      <c r="D672">
        <v>2</v>
      </c>
      <c r="E672">
        <v>292</v>
      </c>
      <c r="F672" t="s">
        <v>2045</v>
      </c>
      <c r="G672" t="s">
        <v>1845</v>
      </c>
      <c r="H672" t="s">
        <v>2091</v>
      </c>
      <c r="I672" t="s">
        <v>2096</v>
      </c>
      <c r="J672" t="s">
        <v>1788</v>
      </c>
      <c r="K672" t="s">
        <v>4050</v>
      </c>
      <c r="L672" t="s">
        <v>1826</v>
      </c>
      <c r="M672" t="s">
        <v>2861</v>
      </c>
      <c r="N672" t="s">
        <v>2862</v>
      </c>
      <c r="O672" t="s">
        <v>2863</v>
      </c>
      <c r="P672" t="s">
        <v>2022</v>
      </c>
      <c r="Q672" t="s">
        <v>1801</v>
      </c>
      <c r="R672" t="s">
        <v>1955</v>
      </c>
      <c r="S672" t="s">
        <v>1802</v>
      </c>
      <c r="T672" t="s">
        <v>2046</v>
      </c>
      <c r="U672" t="s">
        <v>2931</v>
      </c>
      <c r="V672" t="s">
        <v>2968</v>
      </c>
      <c r="W672" t="s">
        <v>2874</v>
      </c>
      <c r="X672" t="s">
        <v>1807</v>
      </c>
      <c r="Y672" t="s">
        <v>6781</v>
      </c>
      <c r="Z672" t="s">
        <v>6782</v>
      </c>
      <c r="AA672" t="s">
        <v>6783</v>
      </c>
      <c r="AB672">
        <v>1</v>
      </c>
    </row>
    <row r="673" spans="1:28" x14ac:dyDescent="0.25">
      <c r="A673" t="s">
        <v>9284</v>
      </c>
      <c r="B673" t="s">
        <v>9285</v>
      </c>
      <c r="C673" t="s">
        <v>156</v>
      </c>
      <c r="D673">
        <v>2</v>
      </c>
      <c r="E673">
        <v>292</v>
      </c>
      <c r="F673" t="s">
        <v>2026</v>
      </c>
      <c r="G673" t="s">
        <v>1845</v>
      </c>
      <c r="H673" t="s">
        <v>2091</v>
      </c>
      <c r="I673" t="s">
        <v>2096</v>
      </c>
      <c r="J673" t="s">
        <v>1788</v>
      </c>
      <c r="K673" t="s">
        <v>2063</v>
      </c>
      <c r="L673" t="s">
        <v>1806</v>
      </c>
      <c r="M673" t="s">
        <v>2861</v>
      </c>
      <c r="N673" t="s">
        <v>2862</v>
      </c>
      <c r="O673" t="s">
        <v>2863</v>
      </c>
      <c r="P673" t="s">
        <v>2022</v>
      </c>
      <c r="Q673" t="s">
        <v>1801</v>
      </c>
      <c r="R673" t="s">
        <v>1955</v>
      </c>
      <c r="S673" t="s">
        <v>1802</v>
      </c>
      <c r="T673" t="s">
        <v>2046</v>
      </c>
      <c r="U673" t="s">
        <v>2931</v>
      </c>
      <c r="V673" t="s">
        <v>2968</v>
      </c>
      <c r="W673" t="s">
        <v>2947</v>
      </c>
      <c r="X673" t="s">
        <v>1807</v>
      </c>
      <c r="Y673" t="s">
        <v>6784</v>
      </c>
      <c r="Z673" t="s">
        <v>6785</v>
      </c>
      <c r="AA673" t="s">
        <v>6786</v>
      </c>
      <c r="AB673">
        <v>1</v>
      </c>
    </row>
    <row r="674" spans="1:28" x14ac:dyDescent="0.25">
      <c r="A674" t="s">
        <v>9284</v>
      </c>
      <c r="B674" t="s">
        <v>9285</v>
      </c>
      <c r="C674" t="s">
        <v>156</v>
      </c>
      <c r="D674">
        <v>2</v>
      </c>
      <c r="E674">
        <v>292</v>
      </c>
      <c r="F674" t="s">
        <v>2028</v>
      </c>
      <c r="G674" t="s">
        <v>1845</v>
      </c>
      <c r="H674" t="s">
        <v>2091</v>
      </c>
      <c r="I674" t="s">
        <v>2096</v>
      </c>
      <c r="J674" t="s">
        <v>1788</v>
      </c>
      <c r="K674" t="s">
        <v>2383</v>
      </c>
      <c r="L674" t="s">
        <v>1806</v>
      </c>
      <c r="M674" t="s">
        <v>2861</v>
      </c>
      <c r="N674" t="s">
        <v>2862</v>
      </c>
      <c r="O674" t="s">
        <v>2863</v>
      </c>
      <c r="P674" t="s">
        <v>2022</v>
      </c>
      <c r="Q674" t="s">
        <v>1801</v>
      </c>
      <c r="R674" t="s">
        <v>1955</v>
      </c>
      <c r="S674" t="s">
        <v>1802</v>
      </c>
      <c r="T674" t="s">
        <v>2046</v>
      </c>
      <c r="U674" t="s">
        <v>2931</v>
      </c>
      <c r="V674" t="s">
        <v>2968</v>
      </c>
      <c r="W674" t="s">
        <v>2874</v>
      </c>
      <c r="X674" t="s">
        <v>1807</v>
      </c>
      <c r="Y674" t="s">
        <v>6787</v>
      </c>
      <c r="Z674" t="s">
        <v>6788</v>
      </c>
      <c r="AA674" t="s">
        <v>6789</v>
      </c>
      <c r="AB674">
        <v>1</v>
      </c>
    </row>
    <row r="675" spans="1:28" x14ac:dyDescent="0.25">
      <c r="A675" t="s">
        <v>9284</v>
      </c>
      <c r="B675" t="s">
        <v>9285</v>
      </c>
      <c r="C675" t="s">
        <v>156</v>
      </c>
      <c r="D675">
        <v>2</v>
      </c>
      <c r="E675">
        <v>307</v>
      </c>
      <c r="F675" t="s">
        <v>2020</v>
      </c>
      <c r="G675" t="s">
        <v>1844</v>
      </c>
      <c r="H675" t="s">
        <v>2091</v>
      </c>
      <c r="I675" t="s">
        <v>2096</v>
      </c>
      <c r="J675" t="s">
        <v>1795</v>
      </c>
      <c r="K675" t="s">
        <v>2408</v>
      </c>
      <c r="L675" t="s">
        <v>1826</v>
      </c>
      <c r="M675" t="s">
        <v>2861</v>
      </c>
      <c r="N675" t="s">
        <v>2862</v>
      </c>
      <c r="O675" t="s">
        <v>2863</v>
      </c>
      <c r="P675" t="s">
        <v>2022</v>
      </c>
      <c r="Q675" t="s">
        <v>1801</v>
      </c>
      <c r="R675" t="s">
        <v>1955</v>
      </c>
      <c r="S675" t="s">
        <v>1802</v>
      </c>
      <c r="T675" t="s">
        <v>2046</v>
      </c>
      <c r="U675" t="s">
        <v>2931</v>
      </c>
      <c r="V675" t="s">
        <v>5240</v>
      </c>
      <c r="W675" t="s">
        <v>2874</v>
      </c>
      <c r="X675" t="s">
        <v>1807</v>
      </c>
      <c r="Y675" t="s">
        <v>6790</v>
      </c>
      <c r="Z675" t="s">
        <v>6791</v>
      </c>
      <c r="AA675" t="s">
        <v>6792</v>
      </c>
      <c r="AB675">
        <v>1</v>
      </c>
    </row>
    <row r="676" spans="1:28" x14ac:dyDescent="0.25">
      <c r="A676" t="s">
        <v>9284</v>
      </c>
      <c r="B676" t="s">
        <v>9285</v>
      </c>
      <c r="C676" t="s">
        <v>156</v>
      </c>
      <c r="D676">
        <v>2</v>
      </c>
      <c r="E676">
        <v>307</v>
      </c>
      <c r="F676" t="s">
        <v>2065</v>
      </c>
      <c r="G676" t="s">
        <v>1844</v>
      </c>
      <c r="H676" t="s">
        <v>2091</v>
      </c>
      <c r="I676" t="s">
        <v>2096</v>
      </c>
      <c r="J676" t="s">
        <v>1788</v>
      </c>
      <c r="K676" t="s">
        <v>2383</v>
      </c>
      <c r="L676" t="s">
        <v>1806</v>
      </c>
      <c r="M676" t="s">
        <v>2861</v>
      </c>
      <c r="N676" t="s">
        <v>2862</v>
      </c>
      <c r="O676" t="s">
        <v>2863</v>
      </c>
      <c r="P676" t="s">
        <v>2022</v>
      </c>
      <c r="Q676" t="s">
        <v>1801</v>
      </c>
      <c r="R676" t="s">
        <v>1955</v>
      </c>
      <c r="S676" t="s">
        <v>1802</v>
      </c>
      <c r="T676" t="s">
        <v>2046</v>
      </c>
      <c r="U676" t="s">
        <v>2931</v>
      </c>
      <c r="V676" t="s">
        <v>2968</v>
      </c>
      <c r="W676" t="s">
        <v>2947</v>
      </c>
      <c r="X676" t="s">
        <v>1807</v>
      </c>
      <c r="Y676" t="s">
        <v>5283</v>
      </c>
      <c r="Z676" t="s">
        <v>5284</v>
      </c>
      <c r="AA676" t="s">
        <v>5285</v>
      </c>
      <c r="AB676">
        <v>1</v>
      </c>
    </row>
    <row r="677" spans="1:28" x14ac:dyDescent="0.25">
      <c r="A677" t="s">
        <v>9284</v>
      </c>
      <c r="B677" t="s">
        <v>9285</v>
      </c>
      <c r="C677" t="s">
        <v>156</v>
      </c>
      <c r="D677">
        <v>2</v>
      </c>
      <c r="E677">
        <v>310</v>
      </c>
      <c r="F677" t="s">
        <v>2019</v>
      </c>
      <c r="G677" t="s">
        <v>1844</v>
      </c>
      <c r="H677" t="s">
        <v>2091</v>
      </c>
      <c r="I677" t="s">
        <v>2096</v>
      </c>
      <c r="J677" t="s">
        <v>1788</v>
      </c>
      <c r="K677" t="s">
        <v>2063</v>
      </c>
      <c r="L677" t="s">
        <v>1806</v>
      </c>
      <c r="M677" t="s">
        <v>2861</v>
      </c>
      <c r="N677" t="s">
        <v>2862</v>
      </c>
      <c r="O677" t="s">
        <v>2863</v>
      </c>
      <c r="P677" t="s">
        <v>2022</v>
      </c>
      <c r="Q677" t="s">
        <v>1801</v>
      </c>
      <c r="R677" t="s">
        <v>1955</v>
      </c>
      <c r="S677" t="s">
        <v>1802</v>
      </c>
      <c r="T677" t="s">
        <v>2046</v>
      </c>
      <c r="U677" t="s">
        <v>2931</v>
      </c>
      <c r="V677" t="s">
        <v>2968</v>
      </c>
      <c r="W677" t="s">
        <v>2874</v>
      </c>
      <c r="X677" t="s">
        <v>1807</v>
      </c>
      <c r="Y677" t="s">
        <v>6793</v>
      </c>
      <c r="Z677" t="s">
        <v>6794</v>
      </c>
      <c r="AA677" t="s">
        <v>6795</v>
      </c>
      <c r="AB677">
        <v>1</v>
      </c>
    </row>
    <row r="678" spans="1:28" x14ac:dyDescent="0.25">
      <c r="A678" t="s">
        <v>9284</v>
      </c>
      <c r="B678" t="s">
        <v>9285</v>
      </c>
      <c r="C678" t="s">
        <v>156</v>
      </c>
      <c r="D678">
        <v>2</v>
      </c>
      <c r="E678">
        <v>310</v>
      </c>
      <c r="F678" t="s">
        <v>2029</v>
      </c>
      <c r="G678" t="s">
        <v>1844</v>
      </c>
      <c r="H678" t="s">
        <v>2091</v>
      </c>
      <c r="I678" t="s">
        <v>2096</v>
      </c>
      <c r="J678" t="s">
        <v>1788</v>
      </c>
      <c r="K678" t="s">
        <v>4050</v>
      </c>
      <c r="L678" t="s">
        <v>1826</v>
      </c>
      <c r="M678" t="s">
        <v>2861</v>
      </c>
      <c r="N678" t="s">
        <v>2862</v>
      </c>
      <c r="O678" t="s">
        <v>2863</v>
      </c>
      <c r="P678" t="s">
        <v>2022</v>
      </c>
      <c r="Q678" t="s">
        <v>1801</v>
      </c>
      <c r="R678" t="s">
        <v>1955</v>
      </c>
      <c r="S678" t="s">
        <v>1802</v>
      </c>
      <c r="T678" t="s">
        <v>2046</v>
      </c>
      <c r="U678" t="s">
        <v>2931</v>
      </c>
      <c r="V678" t="s">
        <v>2968</v>
      </c>
      <c r="W678" t="s">
        <v>2874</v>
      </c>
      <c r="X678" t="s">
        <v>1807</v>
      </c>
      <c r="Y678" t="s">
        <v>6796</v>
      </c>
      <c r="Z678" t="s">
        <v>6797</v>
      </c>
      <c r="AA678" t="s">
        <v>6798</v>
      </c>
      <c r="AB678">
        <v>1</v>
      </c>
    </row>
    <row r="679" spans="1:28" x14ac:dyDescent="0.25">
      <c r="A679" t="s">
        <v>9284</v>
      </c>
      <c r="B679" t="s">
        <v>9285</v>
      </c>
      <c r="C679" t="s">
        <v>156</v>
      </c>
      <c r="D679">
        <v>2</v>
      </c>
      <c r="E679">
        <v>322</v>
      </c>
      <c r="F679" t="s">
        <v>2025</v>
      </c>
      <c r="G679" t="s">
        <v>1848</v>
      </c>
      <c r="H679" t="s">
        <v>2091</v>
      </c>
      <c r="I679" t="s">
        <v>2096</v>
      </c>
      <c r="J679" t="s">
        <v>1797</v>
      </c>
      <c r="K679" t="s">
        <v>2383</v>
      </c>
      <c r="L679" t="s">
        <v>1806</v>
      </c>
      <c r="M679" t="s">
        <v>2861</v>
      </c>
      <c r="N679" t="s">
        <v>2862</v>
      </c>
      <c r="O679" t="s">
        <v>2863</v>
      </c>
      <c r="P679" t="s">
        <v>2022</v>
      </c>
      <c r="Q679" t="s">
        <v>1801</v>
      </c>
      <c r="R679" t="s">
        <v>1955</v>
      </c>
      <c r="S679" t="s">
        <v>1802</v>
      </c>
      <c r="T679" t="s">
        <v>2046</v>
      </c>
      <c r="U679" t="s">
        <v>2931</v>
      </c>
      <c r="V679" t="s">
        <v>2968</v>
      </c>
      <c r="W679" t="s">
        <v>2947</v>
      </c>
      <c r="X679" t="s">
        <v>1807</v>
      </c>
      <c r="Y679" t="s">
        <v>3145</v>
      </c>
      <c r="Z679" t="s">
        <v>3146</v>
      </c>
      <c r="AA679" t="s">
        <v>3147</v>
      </c>
      <c r="AB679">
        <v>1</v>
      </c>
    </row>
    <row r="680" spans="1:28" x14ac:dyDescent="0.25">
      <c r="A680" t="s">
        <v>9284</v>
      </c>
      <c r="B680" t="s">
        <v>9285</v>
      </c>
      <c r="C680" t="s">
        <v>156</v>
      </c>
      <c r="D680">
        <v>2</v>
      </c>
      <c r="E680">
        <v>322</v>
      </c>
      <c r="F680" t="s">
        <v>2027</v>
      </c>
      <c r="G680" t="s">
        <v>1848</v>
      </c>
      <c r="H680" t="s">
        <v>2091</v>
      </c>
      <c r="I680" t="s">
        <v>2096</v>
      </c>
      <c r="J680" t="s">
        <v>1795</v>
      </c>
      <c r="K680" t="s">
        <v>2383</v>
      </c>
      <c r="L680" t="s">
        <v>1806</v>
      </c>
      <c r="M680" t="s">
        <v>2861</v>
      </c>
      <c r="N680" t="s">
        <v>2862</v>
      </c>
      <c r="O680" t="s">
        <v>2863</v>
      </c>
      <c r="P680" t="s">
        <v>2022</v>
      </c>
      <c r="Q680" t="s">
        <v>1801</v>
      </c>
      <c r="R680" t="s">
        <v>1955</v>
      </c>
      <c r="S680" t="s">
        <v>1802</v>
      </c>
      <c r="T680" t="s">
        <v>2046</v>
      </c>
      <c r="U680" t="s">
        <v>2931</v>
      </c>
      <c r="V680" t="s">
        <v>2968</v>
      </c>
      <c r="W680" t="s">
        <v>2947</v>
      </c>
      <c r="X680" t="s">
        <v>1807</v>
      </c>
      <c r="Y680" t="s">
        <v>6799</v>
      </c>
      <c r="Z680" t="s">
        <v>6800</v>
      </c>
      <c r="AA680" t="s">
        <v>6801</v>
      </c>
      <c r="AB680">
        <v>1</v>
      </c>
    </row>
    <row r="681" spans="1:28" x14ac:dyDescent="0.25">
      <c r="A681" t="s">
        <v>9284</v>
      </c>
      <c r="B681" t="s">
        <v>9285</v>
      </c>
      <c r="C681" t="s">
        <v>156</v>
      </c>
      <c r="D681">
        <v>2</v>
      </c>
      <c r="E681">
        <v>322</v>
      </c>
      <c r="F681" t="s">
        <v>2036</v>
      </c>
      <c r="G681" t="s">
        <v>1848</v>
      </c>
      <c r="H681" t="s">
        <v>2091</v>
      </c>
      <c r="I681" t="s">
        <v>2096</v>
      </c>
      <c r="J681" t="s">
        <v>1795</v>
      </c>
      <c r="K681" t="s">
        <v>2383</v>
      </c>
      <c r="L681" t="s">
        <v>1806</v>
      </c>
      <c r="M681" t="s">
        <v>2861</v>
      </c>
      <c r="N681" t="s">
        <v>2862</v>
      </c>
      <c r="O681" t="s">
        <v>2863</v>
      </c>
      <c r="P681" t="s">
        <v>2022</v>
      </c>
      <c r="Q681" t="s">
        <v>1801</v>
      </c>
      <c r="R681" t="s">
        <v>1955</v>
      </c>
      <c r="S681" t="s">
        <v>1802</v>
      </c>
      <c r="T681" t="s">
        <v>2046</v>
      </c>
      <c r="U681" t="s">
        <v>2931</v>
      </c>
      <c r="V681" t="s">
        <v>2968</v>
      </c>
      <c r="W681" t="s">
        <v>2874</v>
      </c>
      <c r="X681" t="s">
        <v>1807</v>
      </c>
      <c r="Y681" t="s">
        <v>6802</v>
      </c>
      <c r="Z681" t="s">
        <v>6803</v>
      </c>
      <c r="AA681" t="s">
        <v>6804</v>
      </c>
      <c r="AB681">
        <v>1</v>
      </c>
    </row>
    <row r="682" spans="1:28" x14ac:dyDescent="0.25">
      <c r="A682" t="s">
        <v>9284</v>
      </c>
      <c r="B682" t="s">
        <v>9285</v>
      </c>
      <c r="C682" t="s">
        <v>156</v>
      </c>
      <c r="D682">
        <v>2</v>
      </c>
      <c r="E682">
        <v>322</v>
      </c>
      <c r="F682" t="s">
        <v>2032</v>
      </c>
      <c r="G682" t="s">
        <v>1848</v>
      </c>
      <c r="H682" t="s">
        <v>2091</v>
      </c>
      <c r="I682" t="s">
        <v>2096</v>
      </c>
      <c r="J682" t="s">
        <v>1795</v>
      </c>
      <c r="K682" t="s">
        <v>2390</v>
      </c>
      <c r="L682" t="s">
        <v>1806</v>
      </c>
      <c r="M682" t="s">
        <v>2861</v>
      </c>
      <c r="N682" t="s">
        <v>2862</v>
      </c>
      <c r="O682" t="s">
        <v>2863</v>
      </c>
      <c r="P682" t="s">
        <v>2022</v>
      </c>
      <c r="Q682" t="s">
        <v>1801</v>
      </c>
      <c r="R682" t="s">
        <v>1955</v>
      </c>
      <c r="S682" t="s">
        <v>1802</v>
      </c>
      <c r="T682" t="s">
        <v>2046</v>
      </c>
      <c r="U682" t="s">
        <v>2931</v>
      </c>
      <c r="V682" t="s">
        <v>2968</v>
      </c>
      <c r="W682" t="s">
        <v>2874</v>
      </c>
      <c r="X682" t="s">
        <v>1807</v>
      </c>
      <c r="Y682" t="s">
        <v>6805</v>
      </c>
      <c r="Z682" t="s">
        <v>6806</v>
      </c>
      <c r="AA682" t="s">
        <v>6807</v>
      </c>
      <c r="AB682">
        <v>1</v>
      </c>
    </row>
    <row r="683" spans="1:28" x14ac:dyDescent="0.25">
      <c r="A683" t="s">
        <v>9284</v>
      </c>
      <c r="B683" t="s">
        <v>9285</v>
      </c>
      <c r="C683" t="s">
        <v>156</v>
      </c>
      <c r="D683">
        <v>2</v>
      </c>
      <c r="E683">
        <v>322</v>
      </c>
      <c r="F683" t="s">
        <v>2026</v>
      </c>
      <c r="G683" t="s">
        <v>1848</v>
      </c>
      <c r="H683" t="s">
        <v>2091</v>
      </c>
      <c r="I683" t="s">
        <v>2096</v>
      </c>
      <c r="J683" t="s">
        <v>1788</v>
      </c>
      <c r="K683" t="s">
        <v>2383</v>
      </c>
      <c r="L683" t="s">
        <v>1806</v>
      </c>
      <c r="M683" t="s">
        <v>2861</v>
      </c>
      <c r="N683" t="s">
        <v>2862</v>
      </c>
      <c r="O683" t="s">
        <v>2863</v>
      </c>
      <c r="P683" t="s">
        <v>2022</v>
      </c>
      <c r="Q683" t="s">
        <v>1801</v>
      </c>
      <c r="R683" t="s">
        <v>1955</v>
      </c>
      <c r="S683" t="s">
        <v>1802</v>
      </c>
      <c r="T683" t="s">
        <v>2046</v>
      </c>
      <c r="U683" t="s">
        <v>2931</v>
      </c>
      <c r="V683" t="s">
        <v>2968</v>
      </c>
      <c r="W683" t="s">
        <v>2874</v>
      </c>
      <c r="X683" t="s">
        <v>1807</v>
      </c>
      <c r="Y683" t="s">
        <v>6808</v>
      </c>
      <c r="Z683" t="s">
        <v>6809</v>
      </c>
      <c r="AA683" t="s">
        <v>6810</v>
      </c>
      <c r="AB683">
        <v>1</v>
      </c>
    </row>
    <row r="684" spans="1:28" x14ac:dyDescent="0.25">
      <c r="A684" t="s">
        <v>9284</v>
      </c>
      <c r="B684" t="s">
        <v>9285</v>
      </c>
      <c r="C684" t="s">
        <v>156</v>
      </c>
      <c r="D684">
        <v>2</v>
      </c>
      <c r="E684">
        <v>322</v>
      </c>
      <c r="F684" t="s">
        <v>2060</v>
      </c>
      <c r="G684" t="s">
        <v>1848</v>
      </c>
      <c r="H684" t="s">
        <v>2091</v>
      </c>
      <c r="I684" t="s">
        <v>2096</v>
      </c>
      <c r="J684" t="s">
        <v>1795</v>
      </c>
      <c r="K684" t="s">
        <v>2383</v>
      </c>
      <c r="L684" t="s">
        <v>1806</v>
      </c>
      <c r="M684" t="s">
        <v>2861</v>
      </c>
      <c r="N684" t="s">
        <v>2862</v>
      </c>
      <c r="O684" t="s">
        <v>2863</v>
      </c>
      <c r="P684" t="s">
        <v>2022</v>
      </c>
      <c r="Q684" t="s">
        <v>1801</v>
      </c>
      <c r="R684" t="s">
        <v>1955</v>
      </c>
      <c r="S684" t="s">
        <v>1802</v>
      </c>
      <c r="T684" t="s">
        <v>2046</v>
      </c>
      <c r="U684" t="s">
        <v>2931</v>
      </c>
      <c r="V684" t="s">
        <v>6811</v>
      </c>
      <c r="W684" t="s">
        <v>2874</v>
      </c>
      <c r="X684" t="s">
        <v>1807</v>
      </c>
      <c r="Y684" t="s">
        <v>6812</v>
      </c>
      <c r="Z684" t="s">
        <v>6813</v>
      </c>
      <c r="AA684" t="s">
        <v>6814</v>
      </c>
      <c r="AB684">
        <v>1</v>
      </c>
    </row>
    <row r="685" spans="1:28" x14ac:dyDescent="0.25">
      <c r="A685" t="s">
        <v>9284</v>
      </c>
      <c r="B685" t="s">
        <v>9285</v>
      </c>
      <c r="C685" t="s">
        <v>156</v>
      </c>
      <c r="D685">
        <v>2</v>
      </c>
      <c r="E685">
        <v>322</v>
      </c>
      <c r="F685" t="s">
        <v>2030</v>
      </c>
      <c r="G685" t="s">
        <v>1848</v>
      </c>
      <c r="H685" t="s">
        <v>2091</v>
      </c>
      <c r="I685" t="s">
        <v>2096</v>
      </c>
      <c r="J685" t="s">
        <v>1788</v>
      </c>
      <c r="K685" t="s">
        <v>2383</v>
      </c>
      <c r="L685" t="s">
        <v>1806</v>
      </c>
      <c r="M685" t="s">
        <v>2861</v>
      </c>
      <c r="N685" t="s">
        <v>2862</v>
      </c>
      <c r="O685" t="s">
        <v>2863</v>
      </c>
      <c r="P685" t="s">
        <v>2022</v>
      </c>
      <c r="Q685" t="s">
        <v>1801</v>
      </c>
      <c r="R685" t="s">
        <v>1955</v>
      </c>
      <c r="S685" t="s">
        <v>1802</v>
      </c>
      <c r="T685" t="s">
        <v>2046</v>
      </c>
      <c r="U685" t="s">
        <v>2931</v>
      </c>
      <c r="V685" t="s">
        <v>2968</v>
      </c>
      <c r="W685" t="s">
        <v>2947</v>
      </c>
      <c r="X685" t="s">
        <v>1807</v>
      </c>
      <c r="Y685" t="s">
        <v>5286</v>
      </c>
      <c r="Z685" t="s">
        <v>5287</v>
      </c>
      <c r="AA685" t="s">
        <v>5288</v>
      </c>
      <c r="AB685">
        <v>1</v>
      </c>
    </row>
    <row r="686" spans="1:28" x14ac:dyDescent="0.25">
      <c r="A686" t="s">
        <v>9284</v>
      </c>
      <c r="B686" t="s">
        <v>9285</v>
      </c>
      <c r="C686" t="s">
        <v>156</v>
      </c>
      <c r="D686">
        <v>2</v>
      </c>
      <c r="E686">
        <v>322</v>
      </c>
      <c r="F686" t="s">
        <v>2028</v>
      </c>
      <c r="G686" t="s">
        <v>1848</v>
      </c>
      <c r="H686" t="s">
        <v>2091</v>
      </c>
      <c r="I686" t="s">
        <v>2096</v>
      </c>
      <c r="J686" t="s">
        <v>1788</v>
      </c>
      <c r="K686" t="s">
        <v>2383</v>
      </c>
      <c r="L686" t="s">
        <v>1806</v>
      </c>
      <c r="M686" t="s">
        <v>2861</v>
      </c>
      <c r="N686" t="s">
        <v>2862</v>
      </c>
      <c r="O686" t="s">
        <v>2863</v>
      </c>
      <c r="P686" t="s">
        <v>2022</v>
      </c>
      <c r="Q686" t="s">
        <v>1801</v>
      </c>
      <c r="R686" t="s">
        <v>1955</v>
      </c>
      <c r="S686" t="s">
        <v>1802</v>
      </c>
      <c r="T686" t="s">
        <v>2046</v>
      </c>
      <c r="U686" t="s">
        <v>2931</v>
      </c>
      <c r="V686" t="s">
        <v>2968</v>
      </c>
      <c r="W686" t="s">
        <v>2874</v>
      </c>
      <c r="X686" t="s">
        <v>1807</v>
      </c>
      <c r="Y686" t="s">
        <v>6815</v>
      </c>
      <c r="Z686" t="s">
        <v>6816</v>
      </c>
      <c r="AA686" t="s">
        <v>6817</v>
      </c>
      <c r="AB686">
        <v>1</v>
      </c>
    </row>
    <row r="687" spans="1:28" x14ac:dyDescent="0.25">
      <c r="A687" t="s">
        <v>9284</v>
      </c>
      <c r="B687" t="s">
        <v>9285</v>
      </c>
      <c r="C687" t="s">
        <v>156</v>
      </c>
      <c r="D687">
        <v>2</v>
      </c>
      <c r="E687">
        <v>322</v>
      </c>
      <c r="F687" t="s">
        <v>2049</v>
      </c>
      <c r="G687" t="s">
        <v>1848</v>
      </c>
      <c r="H687" t="s">
        <v>2091</v>
      </c>
      <c r="I687" t="s">
        <v>2096</v>
      </c>
      <c r="J687" t="s">
        <v>1788</v>
      </c>
      <c r="K687" t="s">
        <v>2383</v>
      </c>
      <c r="L687" t="s">
        <v>1806</v>
      </c>
      <c r="M687" t="s">
        <v>2861</v>
      </c>
      <c r="N687" t="s">
        <v>2862</v>
      </c>
      <c r="O687" t="s">
        <v>2863</v>
      </c>
      <c r="P687" t="s">
        <v>2022</v>
      </c>
      <c r="Q687" t="s">
        <v>1801</v>
      </c>
      <c r="R687" t="s">
        <v>1955</v>
      </c>
      <c r="S687" t="s">
        <v>1802</v>
      </c>
      <c r="T687" t="s">
        <v>2046</v>
      </c>
      <c r="U687" t="s">
        <v>2931</v>
      </c>
      <c r="V687" t="s">
        <v>2968</v>
      </c>
      <c r="W687" t="s">
        <v>2947</v>
      </c>
      <c r="X687" t="s">
        <v>1807</v>
      </c>
      <c r="Y687" t="s">
        <v>6818</v>
      </c>
      <c r="Z687" t="s">
        <v>6819</v>
      </c>
      <c r="AA687" t="s">
        <v>6820</v>
      </c>
      <c r="AB687">
        <v>1</v>
      </c>
    </row>
    <row r="688" spans="1:28" x14ac:dyDescent="0.25">
      <c r="A688" t="s">
        <v>9284</v>
      </c>
      <c r="B688" t="s">
        <v>9285</v>
      </c>
      <c r="C688" t="s">
        <v>156</v>
      </c>
      <c r="D688">
        <v>2</v>
      </c>
      <c r="E688">
        <v>322</v>
      </c>
      <c r="F688" t="s">
        <v>2062</v>
      </c>
      <c r="G688" t="s">
        <v>1848</v>
      </c>
      <c r="H688" t="s">
        <v>2091</v>
      </c>
      <c r="I688" t="s">
        <v>2096</v>
      </c>
      <c r="J688" t="s">
        <v>1795</v>
      </c>
      <c r="K688" t="s">
        <v>2383</v>
      </c>
      <c r="L688" t="s">
        <v>1806</v>
      </c>
      <c r="M688" t="s">
        <v>2861</v>
      </c>
      <c r="N688" t="s">
        <v>2862</v>
      </c>
      <c r="O688" t="s">
        <v>2863</v>
      </c>
      <c r="P688" t="s">
        <v>2022</v>
      </c>
      <c r="Q688" t="s">
        <v>1801</v>
      </c>
      <c r="R688" t="s">
        <v>1955</v>
      </c>
      <c r="S688" t="s">
        <v>1802</v>
      </c>
      <c r="T688" t="s">
        <v>2046</v>
      </c>
      <c r="U688" t="s">
        <v>2931</v>
      </c>
      <c r="V688" t="s">
        <v>2968</v>
      </c>
      <c r="W688" t="s">
        <v>2874</v>
      </c>
      <c r="X688" t="s">
        <v>1807</v>
      </c>
      <c r="Y688" t="s">
        <v>6821</v>
      </c>
      <c r="Z688" t="s">
        <v>6822</v>
      </c>
      <c r="AA688" t="s">
        <v>6823</v>
      </c>
      <c r="AB688">
        <v>1</v>
      </c>
    </row>
    <row r="689" spans="1:28" x14ac:dyDescent="0.25">
      <c r="A689" t="s">
        <v>9284</v>
      </c>
      <c r="B689" t="s">
        <v>9285</v>
      </c>
      <c r="C689" t="s">
        <v>156</v>
      </c>
      <c r="D689">
        <v>2</v>
      </c>
      <c r="E689">
        <v>322</v>
      </c>
      <c r="F689" t="s">
        <v>2038</v>
      </c>
      <c r="G689" t="s">
        <v>1848</v>
      </c>
      <c r="H689" t="s">
        <v>2091</v>
      </c>
      <c r="I689" t="s">
        <v>2096</v>
      </c>
      <c r="J689" t="s">
        <v>1788</v>
      </c>
      <c r="K689" t="s">
        <v>2383</v>
      </c>
      <c r="L689" t="s">
        <v>1806</v>
      </c>
      <c r="M689" t="s">
        <v>2861</v>
      </c>
      <c r="N689" t="s">
        <v>2862</v>
      </c>
      <c r="O689" t="s">
        <v>2863</v>
      </c>
      <c r="P689" t="s">
        <v>2022</v>
      </c>
      <c r="Q689" t="s">
        <v>1801</v>
      </c>
      <c r="R689" t="s">
        <v>1955</v>
      </c>
      <c r="S689" t="s">
        <v>1802</v>
      </c>
      <c r="T689" t="s">
        <v>2046</v>
      </c>
      <c r="U689" t="s">
        <v>2931</v>
      </c>
      <c r="V689" t="s">
        <v>2968</v>
      </c>
      <c r="W689" t="s">
        <v>2947</v>
      </c>
      <c r="X689" t="s">
        <v>1807</v>
      </c>
      <c r="Y689" t="s">
        <v>6824</v>
      </c>
      <c r="Z689" t="s">
        <v>6825</v>
      </c>
      <c r="AA689" t="s">
        <v>6826</v>
      </c>
      <c r="AB689">
        <v>1</v>
      </c>
    </row>
    <row r="690" spans="1:28" x14ac:dyDescent="0.25">
      <c r="A690" t="s">
        <v>9284</v>
      </c>
      <c r="B690" t="s">
        <v>9285</v>
      </c>
      <c r="C690" t="s">
        <v>156</v>
      </c>
      <c r="D690">
        <v>2</v>
      </c>
      <c r="E690">
        <v>322</v>
      </c>
      <c r="F690" t="s">
        <v>2082</v>
      </c>
      <c r="G690" t="s">
        <v>1848</v>
      </c>
      <c r="H690" t="s">
        <v>2091</v>
      </c>
      <c r="I690" t="s">
        <v>2096</v>
      </c>
      <c r="J690" t="s">
        <v>1795</v>
      </c>
      <c r="K690" t="s">
        <v>2383</v>
      </c>
      <c r="L690" t="s">
        <v>1806</v>
      </c>
      <c r="M690" t="s">
        <v>2861</v>
      </c>
      <c r="N690" t="s">
        <v>2862</v>
      </c>
      <c r="O690" t="s">
        <v>2863</v>
      </c>
      <c r="P690" t="s">
        <v>2022</v>
      </c>
      <c r="Q690" t="s">
        <v>1801</v>
      </c>
      <c r="R690" t="s">
        <v>1955</v>
      </c>
      <c r="S690" t="s">
        <v>1802</v>
      </c>
      <c r="T690" t="s">
        <v>2046</v>
      </c>
      <c r="U690" t="s">
        <v>2931</v>
      </c>
      <c r="V690" t="s">
        <v>2967</v>
      </c>
      <c r="W690" t="s">
        <v>2874</v>
      </c>
      <c r="X690" t="s">
        <v>1807</v>
      </c>
      <c r="Y690" t="s">
        <v>6827</v>
      </c>
      <c r="Z690" t="s">
        <v>6828</v>
      </c>
      <c r="AA690" t="s">
        <v>6829</v>
      </c>
      <c r="AB690">
        <v>1</v>
      </c>
    </row>
    <row r="691" spans="1:28" x14ac:dyDescent="0.25">
      <c r="A691" t="s">
        <v>9284</v>
      </c>
      <c r="B691" t="s">
        <v>9285</v>
      </c>
      <c r="C691" t="s">
        <v>156</v>
      </c>
      <c r="D691">
        <v>2</v>
      </c>
      <c r="E691">
        <v>322</v>
      </c>
      <c r="F691" t="s">
        <v>2040</v>
      </c>
      <c r="G691" t="s">
        <v>1848</v>
      </c>
      <c r="H691" t="s">
        <v>2091</v>
      </c>
      <c r="I691" t="s">
        <v>2096</v>
      </c>
      <c r="J691" t="s">
        <v>1788</v>
      </c>
      <c r="K691" t="s">
        <v>2383</v>
      </c>
      <c r="L691" t="s">
        <v>1806</v>
      </c>
      <c r="M691" t="s">
        <v>2861</v>
      </c>
      <c r="N691" t="s">
        <v>2862</v>
      </c>
      <c r="O691" t="s">
        <v>2863</v>
      </c>
      <c r="P691" t="s">
        <v>2022</v>
      </c>
      <c r="Q691" t="s">
        <v>1801</v>
      </c>
      <c r="R691" t="s">
        <v>1955</v>
      </c>
      <c r="S691" t="s">
        <v>1802</v>
      </c>
      <c r="T691" t="s">
        <v>2046</v>
      </c>
      <c r="U691" t="s">
        <v>2931</v>
      </c>
      <c r="V691" t="s">
        <v>2968</v>
      </c>
      <c r="W691" t="s">
        <v>2874</v>
      </c>
      <c r="X691" t="s">
        <v>1807</v>
      </c>
      <c r="Y691" t="s">
        <v>6830</v>
      </c>
      <c r="Z691" t="s">
        <v>6831</v>
      </c>
      <c r="AA691" t="s">
        <v>6832</v>
      </c>
      <c r="AB691">
        <v>1</v>
      </c>
    </row>
    <row r="692" spans="1:28" x14ac:dyDescent="0.25">
      <c r="A692" t="s">
        <v>9284</v>
      </c>
      <c r="B692" t="s">
        <v>9285</v>
      </c>
      <c r="C692" t="s">
        <v>156</v>
      </c>
      <c r="D692">
        <v>2</v>
      </c>
      <c r="E692">
        <v>322</v>
      </c>
      <c r="F692" t="s">
        <v>2024</v>
      </c>
      <c r="G692" t="s">
        <v>1848</v>
      </c>
      <c r="H692" t="s">
        <v>2091</v>
      </c>
      <c r="I692" t="s">
        <v>2096</v>
      </c>
      <c r="J692" t="s">
        <v>1788</v>
      </c>
      <c r="K692" t="s">
        <v>2383</v>
      </c>
      <c r="L692" t="s">
        <v>1806</v>
      </c>
      <c r="M692" t="s">
        <v>2861</v>
      </c>
      <c r="N692" t="s">
        <v>2862</v>
      </c>
      <c r="O692" t="s">
        <v>2863</v>
      </c>
      <c r="P692" t="s">
        <v>2022</v>
      </c>
      <c r="Q692" t="s">
        <v>1801</v>
      </c>
      <c r="R692" t="s">
        <v>1955</v>
      </c>
      <c r="S692" t="s">
        <v>1802</v>
      </c>
      <c r="T692" t="s">
        <v>2046</v>
      </c>
      <c r="U692" t="s">
        <v>2931</v>
      </c>
      <c r="V692" t="s">
        <v>2968</v>
      </c>
      <c r="W692" t="s">
        <v>2874</v>
      </c>
      <c r="X692" t="s">
        <v>1807</v>
      </c>
      <c r="Y692" t="s">
        <v>6833</v>
      </c>
      <c r="Z692" t="s">
        <v>6834</v>
      </c>
      <c r="AA692" t="s">
        <v>6835</v>
      </c>
      <c r="AB692">
        <v>1</v>
      </c>
    </row>
    <row r="693" spans="1:28" x14ac:dyDescent="0.25">
      <c r="A693" t="s">
        <v>9284</v>
      </c>
      <c r="B693" t="s">
        <v>9285</v>
      </c>
      <c r="C693" t="s">
        <v>156</v>
      </c>
      <c r="D693">
        <v>2</v>
      </c>
      <c r="E693">
        <v>322</v>
      </c>
      <c r="F693" t="s">
        <v>2035</v>
      </c>
      <c r="G693" t="s">
        <v>1848</v>
      </c>
      <c r="H693" t="s">
        <v>2091</v>
      </c>
      <c r="I693" t="s">
        <v>2096</v>
      </c>
      <c r="J693" t="s">
        <v>1788</v>
      </c>
      <c r="K693" t="s">
        <v>2383</v>
      </c>
      <c r="L693" t="s">
        <v>1806</v>
      </c>
      <c r="M693" t="s">
        <v>2861</v>
      </c>
      <c r="N693" t="s">
        <v>2862</v>
      </c>
      <c r="O693" t="s">
        <v>2863</v>
      </c>
      <c r="P693" t="s">
        <v>2022</v>
      </c>
      <c r="Q693" t="s">
        <v>1801</v>
      </c>
      <c r="R693" t="s">
        <v>1955</v>
      </c>
      <c r="S693" t="s">
        <v>1802</v>
      </c>
      <c r="T693" t="s">
        <v>2046</v>
      </c>
      <c r="U693" t="s">
        <v>2931</v>
      </c>
      <c r="V693" t="s">
        <v>2968</v>
      </c>
      <c r="W693" t="s">
        <v>2947</v>
      </c>
      <c r="X693" t="s">
        <v>1807</v>
      </c>
      <c r="Y693" t="s">
        <v>6836</v>
      </c>
      <c r="Z693" t="s">
        <v>6837</v>
      </c>
      <c r="AA693" t="s">
        <v>6838</v>
      </c>
      <c r="AB693">
        <v>1</v>
      </c>
    </row>
    <row r="694" spans="1:28" x14ac:dyDescent="0.25">
      <c r="A694" t="s">
        <v>9284</v>
      </c>
      <c r="B694" t="s">
        <v>9285</v>
      </c>
      <c r="C694" t="s">
        <v>156</v>
      </c>
      <c r="D694">
        <v>2</v>
      </c>
      <c r="E694">
        <v>322</v>
      </c>
      <c r="F694" t="s">
        <v>2081</v>
      </c>
      <c r="G694" t="s">
        <v>1848</v>
      </c>
      <c r="H694" t="s">
        <v>2091</v>
      </c>
      <c r="I694" t="s">
        <v>2096</v>
      </c>
      <c r="J694" t="s">
        <v>1788</v>
      </c>
      <c r="K694" t="s">
        <v>2383</v>
      </c>
      <c r="L694" t="s">
        <v>1806</v>
      </c>
      <c r="M694" t="s">
        <v>2861</v>
      </c>
      <c r="N694" t="s">
        <v>2862</v>
      </c>
      <c r="O694" t="s">
        <v>2863</v>
      </c>
      <c r="P694" t="s">
        <v>2022</v>
      </c>
      <c r="Q694" t="s">
        <v>1801</v>
      </c>
      <c r="R694" t="s">
        <v>1955</v>
      </c>
      <c r="S694" t="s">
        <v>1802</v>
      </c>
      <c r="T694" t="s">
        <v>2046</v>
      </c>
      <c r="U694" t="s">
        <v>2931</v>
      </c>
      <c r="V694" t="s">
        <v>2968</v>
      </c>
      <c r="W694" t="s">
        <v>2874</v>
      </c>
      <c r="X694" t="s">
        <v>1807</v>
      </c>
      <c r="Y694" t="s">
        <v>6839</v>
      </c>
      <c r="Z694" t="s">
        <v>6840</v>
      </c>
      <c r="AA694" t="s">
        <v>6841</v>
      </c>
      <c r="AB694">
        <v>1</v>
      </c>
    </row>
    <row r="695" spans="1:28" x14ac:dyDescent="0.25">
      <c r="A695" t="s">
        <v>9284</v>
      </c>
      <c r="B695" t="s">
        <v>9285</v>
      </c>
      <c r="C695" t="s">
        <v>156</v>
      </c>
      <c r="D695">
        <v>2</v>
      </c>
      <c r="E695">
        <v>322</v>
      </c>
      <c r="F695" t="s">
        <v>2083</v>
      </c>
      <c r="G695" t="s">
        <v>1848</v>
      </c>
      <c r="H695" t="s">
        <v>2091</v>
      </c>
      <c r="I695" t="s">
        <v>2096</v>
      </c>
      <c r="J695" t="s">
        <v>1795</v>
      </c>
      <c r="K695" t="s">
        <v>2383</v>
      </c>
      <c r="L695" t="s">
        <v>1806</v>
      </c>
      <c r="M695" t="s">
        <v>2861</v>
      </c>
      <c r="N695" t="s">
        <v>2862</v>
      </c>
      <c r="O695" t="s">
        <v>2863</v>
      </c>
      <c r="P695" t="s">
        <v>2022</v>
      </c>
      <c r="Q695" t="s">
        <v>1801</v>
      </c>
      <c r="R695" t="s">
        <v>1955</v>
      </c>
      <c r="S695" t="s">
        <v>1802</v>
      </c>
      <c r="T695" t="s">
        <v>2046</v>
      </c>
      <c r="U695" t="s">
        <v>2931</v>
      </c>
      <c r="V695" t="s">
        <v>2968</v>
      </c>
      <c r="W695" t="s">
        <v>2874</v>
      </c>
      <c r="X695" t="s">
        <v>1807</v>
      </c>
      <c r="Y695" t="s">
        <v>9150</v>
      </c>
      <c r="Z695" t="s">
        <v>9151</v>
      </c>
      <c r="AA695" t="s">
        <v>9152</v>
      </c>
      <c r="AB695">
        <v>1</v>
      </c>
    </row>
    <row r="696" spans="1:28" x14ac:dyDescent="0.25">
      <c r="A696" t="s">
        <v>9284</v>
      </c>
      <c r="B696" t="s">
        <v>9285</v>
      </c>
      <c r="C696" t="s">
        <v>156</v>
      </c>
      <c r="D696">
        <v>2</v>
      </c>
      <c r="E696">
        <v>322</v>
      </c>
      <c r="F696" t="s">
        <v>2052</v>
      </c>
      <c r="G696" t="s">
        <v>1848</v>
      </c>
      <c r="H696" t="s">
        <v>2091</v>
      </c>
      <c r="I696" t="s">
        <v>2096</v>
      </c>
      <c r="J696" t="s">
        <v>1788</v>
      </c>
      <c r="K696" t="s">
        <v>2383</v>
      </c>
      <c r="L696" t="s">
        <v>1806</v>
      </c>
      <c r="M696" t="s">
        <v>2861</v>
      </c>
      <c r="N696" t="s">
        <v>2862</v>
      </c>
      <c r="O696" t="s">
        <v>2863</v>
      </c>
      <c r="P696" t="s">
        <v>2022</v>
      </c>
      <c r="Q696" t="s">
        <v>1801</v>
      </c>
      <c r="R696" t="s">
        <v>1955</v>
      </c>
      <c r="S696" t="s">
        <v>1802</v>
      </c>
      <c r="T696" t="s">
        <v>2046</v>
      </c>
      <c r="U696" t="s">
        <v>2931</v>
      </c>
      <c r="V696" t="s">
        <v>2968</v>
      </c>
      <c r="W696" t="s">
        <v>2947</v>
      </c>
      <c r="X696" t="s">
        <v>1807</v>
      </c>
      <c r="Y696" t="s">
        <v>6842</v>
      </c>
      <c r="Z696" t="s">
        <v>6843</v>
      </c>
      <c r="AA696" t="s">
        <v>6844</v>
      </c>
      <c r="AB696">
        <v>1</v>
      </c>
    </row>
    <row r="697" spans="1:28" x14ac:dyDescent="0.25">
      <c r="A697" t="s">
        <v>9284</v>
      </c>
      <c r="B697" t="s">
        <v>9285</v>
      </c>
      <c r="C697" t="s">
        <v>156</v>
      </c>
      <c r="D697">
        <v>2</v>
      </c>
      <c r="E697">
        <v>323</v>
      </c>
      <c r="F697" t="s">
        <v>2032</v>
      </c>
      <c r="G697" t="s">
        <v>1848</v>
      </c>
      <c r="H697" t="s">
        <v>2091</v>
      </c>
      <c r="I697" t="s">
        <v>2096</v>
      </c>
      <c r="J697" t="s">
        <v>1788</v>
      </c>
      <c r="K697" t="s">
        <v>2383</v>
      </c>
      <c r="L697" t="s">
        <v>1806</v>
      </c>
      <c r="M697" t="s">
        <v>2861</v>
      </c>
      <c r="N697" t="s">
        <v>2862</v>
      </c>
      <c r="O697" t="s">
        <v>2863</v>
      </c>
      <c r="P697" t="s">
        <v>2022</v>
      </c>
      <c r="Q697" t="s">
        <v>1801</v>
      </c>
      <c r="R697" t="s">
        <v>1955</v>
      </c>
      <c r="S697" t="s">
        <v>1802</v>
      </c>
      <c r="T697" t="s">
        <v>2046</v>
      </c>
      <c r="U697" t="s">
        <v>2931</v>
      </c>
      <c r="V697" t="s">
        <v>2968</v>
      </c>
      <c r="W697" t="s">
        <v>2874</v>
      </c>
      <c r="X697" t="s">
        <v>1807</v>
      </c>
      <c r="Y697" t="s">
        <v>6845</v>
      </c>
      <c r="Z697" t="s">
        <v>6846</v>
      </c>
      <c r="AA697" t="s">
        <v>6847</v>
      </c>
      <c r="AB697">
        <v>1</v>
      </c>
    </row>
    <row r="698" spans="1:28" x14ac:dyDescent="0.25">
      <c r="A698" t="s">
        <v>9284</v>
      </c>
      <c r="B698" t="s">
        <v>9285</v>
      </c>
      <c r="C698" t="s">
        <v>156</v>
      </c>
      <c r="D698">
        <v>2</v>
      </c>
      <c r="E698">
        <v>323</v>
      </c>
      <c r="F698" t="s">
        <v>2060</v>
      </c>
      <c r="G698" t="s">
        <v>1848</v>
      </c>
      <c r="H698" t="s">
        <v>2091</v>
      </c>
      <c r="I698" t="s">
        <v>2096</v>
      </c>
      <c r="J698" t="s">
        <v>1797</v>
      </c>
      <c r="K698" t="s">
        <v>2070</v>
      </c>
      <c r="L698" t="s">
        <v>1806</v>
      </c>
      <c r="M698" t="s">
        <v>2861</v>
      </c>
      <c r="N698" t="s">
        <v>2862</v>
      </c>
      <c r="O698" t="s">
        <v>2863</v>
      </c>
      <c r="P698" t="s">
        <v>2022</v>
      </c>
      <c r="Q698" t="s">
        <v>1801</v>
      </c>
      <c r="R698" t="s">
        <v>1955</v>
      </c>
      <c r="S698" t="s">
        <v>1802</v>
      </c>
      <c r="T698" t="s">
        <v>2046</v>
      </c>
      <c r="U698" t="s">
        <v>2931</v>
      </c>
      <c r="V698" t="s">
        <v>2967</v>
      </c>
      <c r="W698" t="s">
        <v>2947</v>
      </c>
      <c r="X698" t="s">
        <v>1807</v>
      </c>
      <c r="Y698" t="s">
        <v>4096</v>
      </c>
      <c r="Z698" t="s">
        <v>4097</v>
      </c>
      <c r="AA698" t="s">
        <v>4098</v>
      </c>
      <c r="AB698">
        <v>1</v>
      </c>
    </row>
    <row r="699" spans="1:28" x14ac:dyDescent="0.25">
      <c r="A699" t="s">
        <v>9284</v>
      </c>
      <c r="B699" t="s">
        <v>9285</v>
      </c>
      <c r="C699" t="s">
        <v>156</v>
      </c>
      <c r="D699">
        <v>2</v>
      </c>
      <c r="E699">
        <v>324</v>
      </c>
      <c r="F699" t="s">
        <v>2027</v>
      </c>
      <c r="G699" t="s">
        <v>1848</v>
      </c>
      <c r="H699" t="s">
        <v>2091</v>
      </c>
      <c r="I699" t="s">
        <v>2096</v>
      </c>
      <c r="J699" t="s">
        <v>1795</v>
      </c>
      <c r="K699" t="s">
        <v>2390</v>
      </c>
      <c r="L699" t="s">
        <v>1806</v>
      </c>
      <c r="M699" t="s">
        <v>2861</v>
      </c>
      <c r="N699" t="s">
        <v>2862</v>
      </c>
      <c r="O699" t="s">
        <v>2863</v>
      </c>
      <c r="P699" t="s">
        <v>2022</v>
      </c>
      <c r="Q699" t="s">
        <v>1801</v>
      </c>
      <c r="R699" t="s">
        <v>1955</v>
      </c>
      <c r="S699" t="s">
        <v>1802</v>
      </c>
      <c r="T699" t="s">
        <v>2046</v>
      </c>
      <c r="U699" t="s">
        <v>2931</v>
      </c>
      <c r="V699" t="s">
        <v>2968</v>
      </c>
      <c r="W699" t="s">
        <v>2874</v>
      </c>
      <c r="X699" t="s">
        <v>1807</v>
      </c>
      <c r="Y699" t="s">
        <v>9338</v>
      </c>
      <c r="Z699" t="s">
        <v>9339</v>
      </c>
      <c r="AA699" t="s">
        <v>9340</v>
      </c>
      <c r="AB699">
        <v>1</v>
      </c>
    </row>
    <row r="700" spans="1:28" x14ac:dyDescent="0.25">
      <c r="A700" t="s">
        <v>9284</v>
      </c>
      <c r="B700" t="s">
        <v>9285</v>
      </c>
      <c r="C700" t="s">
        <v>156</v>
      </c>
      <c r="D700">
        <v>2</v>
      </c>
      <c r="E700">
        <v>324</v>
      </c>
      <c r="F700" t="s">
        <v>2036</v>
      </c>
      <c r="G700" t="s">
        <v>1848</v>
      </c>
      <c r="H700" t="s">
        <v>2091</v>
      </c>
      <c r="I700" t="s">
        <v>2096</v>
      </c>
      <c r="J700" t="s">
        <v>1795</v>
      </c>
      <c r="K700" t="s">
        <v>2390</v>
      </c>
      <c r="L700" t="s">
        <v>1806</v>
      </c>
      <c r="M700" t="s">
        <v>2861</v>
      </c>
      <c r="N700" t="s">
        <v>2862</v>
      </c>
      <c r="O700" t="s">
        <v>2863</v>
      </c>
      <c r="P700" t="s">
        <v>2022</v>
      </c>
      <c r="Q700" t="s">
        <v>1801</v>
      </c>
      <c r="R700" t="s">
        <v>1955</v>
      </c>
      <c r="S700" t="s">
        <v>1802</v>
      </c>
      <c r="T700" t="s">
        <v>2046</v>
      </c>
      <c r="U700" t="s">
        <v>2931</v>
      </c>
      <c r="V700" t="s">
        <v>2968</v>
      </c>
      <c r="W700" t="s">
        <v>2874</v>
      </c>
      <c r="X700" t="s">
        <v>1807</v>
      </c>
      <c r="Y700" t="s">
        <v>6848</v>
      </c>
      <c r="Z700" t="s">
        <v>6849</v>
      </c>
      <c r="AA700" t="s">
        <v>6850</v>
      </c>
      <c r="AB700">
        <v>1</v>
      </c>
    </row>
    <row r="701" spans="1:28" x14ac:dyDescent="0.25">
      <c r="A701" t="s">
        <v>9284</v>
      </c>
      <c r="B701" t="s">
        <v>9285</v>
      </c>
      <c r="C701" t="s">
        <v>156</v>
      </c>
      <c r="D701">
        <v>2</v>
      </c>
      <c r="E701">
        <v>324</v>
      </c>
      <c r="F701" t="s">
        <v>2020</v>
      </c>
      <c r="G701" t="s">
        <v>1848</v>
      </c>
      <c r="H701" t="s">
        <v>2091</v>
      </c>
      <c r="I701" t="s">
        <v>2096</v>
      </c>
      <c r="J701" t="s">
        <v>1795</v>
      </c>
      <c r="K701" t="s">
        <v>2390</v>
      </c>
      <c r="L701" t="s">
        <v>1806</v>
      </c>
      <c r="M701" t="s">
        <v>2861</v>
      </c>
      <c r="N701" t="s">
        <v>2862</v>
      </c>
      <c r="O701" t="s">
        <v>2863</v>
      </c>
      <c r="P701" t="s">
        <v>2022</v>
      </c>
      <c r="Q701" t="s">
        <v>1801</v>
      </c>
      <c r="R701" t="s">
        <v>1955</v>
      </c>
      <c r="S701" t="s">
        <v>1802</v>
      </c>
      <c r="T701" t="s">
        <v>2046</v>
      </c>
      <c r="U701" t="s">
        <v>2931</v>
      </c>
      <c r="V701" t="s">
        <v>2968</v>
      </c>
      <c r="W701" t="s">
        <v>2874</v>
      </c>
      <c r="X701" t="s">
        <v>1807</v>
      </c>
      <c r="Y701" t="s">
        <v>6851</v>
      </c>
      <c r="Z701" t="s">
        <v>6852</v>
      </c>
      <c r="AA701" t="s">
        <v>6853</v>
      </c>
      <c r="AB701">
        <v>1</v>
      </c>
    </row>
    <row r="702" spans="1:28" x14ac:dyDescent="0.25">
      <c r="A702" t="s">
        <v>9284</v>
      </c>
      <c r="B702" t="s">
        <v>9285</v>
      </c>
      <c r="C702" t="s">
        <v>156</v>
      </c>
      <c r="D702">
        <v>2</v>
      </c>
      <c r="E702">
        <v>324</v>
      </c>
      <c r="F702" t="s">
        <v>2065</v>
      </c>
      <c r="G702" t="s">
        <v>1848</v>
      </c>
      <c r="H702" t="s">
        <v>2091</v>
      </c>
      <c r="I702" t="s">
        <v>2096</v>
      </c>
      <c r="J702" t="s">
        <v>1795</v>
      </c>
      <c r="K702" t="s">
        <v>2390</v>
      </c>
      <c r="L702" t="s">
        <v>1806</v>
      </c>
      <c r="M702" t="s">
        <v>2861</v>
      </c>
      <c r="N702" t="s">
        <v>2862</v>
      </c>
      <c r="O702" t="s">
        <v>2863</v>
      </c>
      <c r="P702" t="s">
        <v>2022</v>
      </c>
      <c r="Q702" t="s">
        <v>1801</v>
      </c>
      <c r="R702" t="s">
        <v>1955</v>
      </c>
      <c r="S702" t="s">
        <v>1802</v>
      </c>
      <c r="T702" t="s">
        <v>2046</v>
      </c>
      <c r="U702" t="s">
        <v>2931</v>
      </c>
      <c r="V702" t="s">
        <v>2968</v>
      </c>
      <c r="W702" t="s">
        <v>2874</v>
      </c>
      <c r="X702" t="s">
        <v>1807</v>
      </c>
      <c r="Y702" t="s">
        <v>6854</v>
      </c>
      <c r="Z702" t="s">
        <v>6855</v>
      </c>
      <c r="AA702" t="s">
        <v>6856</v>
      </c>
      <c r="AB702">
        <v>1</v>
      </c>
    </row>
    <row r="703" spans="1:28" x14ac:dyDescent="0.25">
      <c r="A703" t="s">
        <v>9284</v>
      </c>
      <c r="B703" t="s">
        <v>9285</v>
      </c>
      <c r="C703" t="s">
        <v>156</v>
      </c>
      <c r="D703">
        <v>2</v>
      </c>
      <c r="E703">
        <v>324</v>
      </c>
      <c r="F703" t="s">
        <v>2041</v>
      </c>
      <c r="G703" t="s">
        <v>1848</v>
      </c>
      <c r="H703" t="s">
        <v>2091</v>
      </c>
      <c r="I703" t="s">
        <v>2096</v>
      </c>
      <c r="J703" t="s">
        <v>1797</v>
      </c>
      <c r="K703" t="s">
        <v>2390</v>
      </c>
      <c r="L703" t="s">
        <v>1806</v>
      </c>
      <c r="M703" t="s">
        <v>2861</v>
      </c>
      <c r="N703" t="s">
        <v>2862</v>
      </c>
      <c r="O703" t="s">
        <v>2863</v>
      </c>
      <c r="P703" t="s">
        <v>2022</v>
      </c>
      <c r="Q703" t="s">
        <v>1801</v>
      </c>
      <c r="R703" t="s">
        <v>1955</v>
      </c>
      <c r="S703" t="s">
        <v>1802</v>
      </c>
      <c r="T703" t="s">
        <v>2046</v>
      </c>
      <c r="U703" t="s">
        <v>2931</v>
      </c>
      <c r="V703" t="s">
        <v>2968</v>
      </c>
      <c r="W703" t="s">
        <v>2947</v>
      </c>
      <c r="X703" t="s">
        <v>1807</v>
      </c>
      <c r="Y703" t="s">
        <v>4099</v>
      </c>
      <c r="Z703" t="s">
        <v>4100</v>
      </c>
      <c r="AA703" t="s">
        <v>4101</v>
      </c>
      <c r="AB703">
        <v>1</v>
      </c>
    </row>
    <row r="704" spans="1:28" x14ac:dyDescent="0.25">
      <c r="A704" t="s">
        <v>9284</v>
      </c>
      <c r="B704" t="s">
        <v>9285</v>
      </c>
      <c r="C704" t="s">
        <v>156</v>
      </c>
      <c r="D704">
        <v>2</v>
      </c>
      <c r="E704">
        <v>324</v>
      </c>
      <c r="F704" t="s">
        <v>2047</v>
      </c>
      <c r="G704" t="s">
        <v>1848</v>
      </c>
      <c r="H704" t="s">
        <v>2091</v>
      </c>
      <c r="I704" t="s">
        <v>2096</v>
      </c>
      <c r="J704" t="s">
        <v>1795</v>
      </c>
      <c r="K704" t="s">
        <v>2390</v>
      </c>
      <c r="L704" t="s">
        <v>1806</v>
      </c>
      <c r="M704" t="s">
        <v>2861</v>
      </c>
      <c r="N704" t="s">
        <v>2862</v>
      </c>
      <c r="O704" t="s">
        <v>2863</v>
      </c>
      <c r="P704" t="s">
        <v>2022</v>
      </c>
      <c r="Q704" t="s">
        <v>1801</v>
      </c>
      <c r="R704" t="s">
        <v>1955</v>
      </c>
      <c r="S704" t="s">
        <v>1802</v>
      </c>
      <c r="T704" t="s">
        <v>2046</v>
      </c>
      <c r="U704" t="s">
        <v>2931</v>
      </c>
      <c r="V704" t="s">
        <v>2968</v>
      </c>
      <c r="W704" t="s">
        <v>2874</v>
      </c>
      <c r="X704" t="s">
        <v>1807</v>
      </c>
      <c r="Y704" t="s">
        <v>6857</v>
      </c>
      <c r="Z704" t="s">
        <v>6858</v>
      </c>
      <c r="AA704" t="s">
        <v>6859</v>
      </c>
      <c r="AB704">
        <v>1</v>
      </c>
    </row>
    <row r="705" spans="1:28" x14ac:dyDescent="0.25">
      <c r="A705" t="s">
        <v>9284</v>
      </c>
      <c r="B705" t="s">
        <v>9285</v>
      </c>
      <c r="C705" t="s">
        <v>156</v>
      </c>
      <c r="D705">
        <v>2</v>
      </c>
      <c r="E705">
        <v>324</v>
      </c>
      <c r="F705" t="s">
        <v>2054</v>
      </c>
      <c r="G705" t="s">
        <v>1848</v>
      </c>
      <c r="H705" t="s">
        <v>2091</v>
      </c>
      <c r="I705" t="s">
        <v>2096</v>
      </c>
      <c r="J705" t="s">
        <v>1795</v>
      </c>
      <c r="K705" t="s">
        <v>2390</v>
      </c>
      <c r="L705" t="s">
        <v>1806</v>
      </c>
      <c r="M705" t="s">
        <v>2861</v>
      </c>
      <c r="N705" t="s">
        <v>2862</v>
      </c>
      <c r="O705" t="s">
        <v>2863</v>
      </c>
      <c r="P705" t="s">
        <v>2022</v>
      </c>
      <c r="Q705" t="s">
        <v>1801</v>
      </c>
      <c r="R705" t="s">
        <v>1955</v>
      </c>
      <c r="S705" t="s">
        <v>1802</v>
      </c>
      <c r="T705" t="s">
        <v>2046</v>
      </c>
      <c r="U705" t="s">
        <v>2931</v>
      </c>
      <c r="V705" t="s">
        <v>2968</v>
      </c>
      <c r="W705" t="s">
        <v>2947</v>
      </c>
      <c r="X705" t="s">
        <v>1807</v>
      </c>
      <c r="Y705" t="s">
        <v>6860</v>
      </c>
      <c r="Z705" t="s">
        <v>6861</v>
      </c>
      <c r="AA705" t="s">
        <v>6862</v>
      </c>
      <c r="AB705">
        <v>1</v>
      </c>
    </row>
    <row r="706" spans="1:28" x14ac:dyDescent="0.25">
      <c r="A706" t="s">
        <v>9284</v>
      </c>
      <c r="B706" t="s">
        <v>9285</v>
      </c>
      <c r="C706" t="s">
        <v>156</v>
      </c>
      <c r="D706">
        <v>2</v>
      </c>
      <c r="E706">
        <v>324</v>
      </c>
      <c r="F706" t="s">
        <v>2030</v>
      </c>
      <c r="G706" t="s">
        <v>1848</v>
      </c>
      <c r="H706" t="s">
        <v>2091</v>
      </c>
      <c r="I706" t="s">
        <v>2096</v>
      </c>
      <c r="J706" t="s">
        <v>1795</v>
      </c>
      <c r="K706" t="s">
        <v>2383</v>
      </c>
      <c r="L706" t="s">
        <v>1806</v>
      </c>
      <c r="M706" t="s">
        <v>2861</v>
      </c>
      <c r="N706" t="s">
        <v>2862</v>
      </c>
      <c r="O706" t="s">
        <v>2863</v>
      </c>
      <c r="P706" t="s">
        <v>2022</v>
      </c>
      <c r="Q706" t="s">
        <v>1801</v>
      </c>
      <c r="R706" t="s">
        <v>1955</v>
      </c>
      <c r="S706" t="s">
        <v>1802</v>
      </c>
      <c r="T706" t="s">
        <v>2046</v>
      </c>
      <c r="U706" t="s">
        <v>2931</v>
      </c>
      <c r="V706" t="s">
        <v>2968</v>
      </c>
      <c r="W706" t="s">
        <v>2874</v>
      </c>
      <c r="X706" t="s">
        <v>1807</v>
      </c>
      <c r="Y706" t="s">
        <v>8865</v>
      </c>
      <c r="Z706" t="s">
        <v>8866</v>
      </c>
      <c r="AA706" t="s">
        <v>8867</v>
      </c>
      <c r="AB706">
        <v>1</v>
      </c>
    </row>
    <row r="707" spans="1:28" x14ac:dyDescent="0.25">
      <c r="A707" t="s">
        <v>9284</v>
      </c>
      <c r="B707" t="s">
        <v>9285</v>
      </c>
      <c r="C707" t="s">
        <v>156</v>
      </c>
      <c r="D707">
        <v>2</v>
      </c>
      <c r="E707">
        <v>324</v>
      </c>
      <c r="F707" t="s">
        <v>2048</v>
      </c>
      <c r="G707" t="s">
        <v>1848</v>
      </c>
      <c r="H707" t="s">
        <v>2091</v>
      </c>
      <c r="I707" t="s">
        <v>2096</v>
      </c>
      <c r="J707" t="s">
        <v>1795</v>
      </c>
      <c r="K707" t="s">
        <v>2390</v>
      </c>
      <c r="L707" t="s">
        <v>1806</v>
      </c>
      <c r="M707" t="s">
        <v>2861</v>
      </c>
      <c r="N707" t="s">
        <v>2862</v>
      </c>
      <c r="O707" t="s">
        <v>2863</v>
      </c>
      <c r="P707" t="s">
        <v>2022</v>
      </c>
      <c r="Q707" t="s">
        <v>1801</v>
      </c>
      <c r="R707" t="s">
        <v>1955</v>
      </c>
      <c r="S707" t="s">
        <v>1802</v>
      </c>
      <c r="T707" t="s">
        <v>2046</v>
      </c>
      <c r="U707" t="s">
        <v>2931</v>
      </c>
      <c r="V707" t="s">
        <v>2968</v>
      </c>
      <c r="W707" t="s">
        <v>2874</v>
      </c>
      <c r="X707" t="s">
        <v>1807</v>
      </c>
      <c r="Y707" t="s">
        <v>9153</v>
      </c>
      <c r="Z707" t="s">
        <v>9154</v>
      </c>
      <c r="AA707" t="s">
        <v>9155</v>
      </c>
      <c r="AB707">
        <v>1</v>
      </c>
    </row>
    <row r="708" spans="1:28" x14ac:dyDescent="0.25">
      <c r="A708" t="s">
        <v>9284</v>
      </c>
      <c r="B708" t="s">
        <v>9285</v>
      </c>
      <c r="C708" t="s">
        <v>156</v>
      </c>
      <c r="D708">
        <v>2</v>
      </c>
      <c r="E708">
        <v>324</v>
      </c>
      <c r="F708" t="s">
        <v>2062</v>
      </c>
      <c r="G708" t="s">
        <v>1848</v>
      </c>
      <c r="H708" t="s">
        <v>2091</v>
      </c>
      <c r="I708" t="s">
        <v>2096</v>
      </c>
      <c r="J708" t="s">
        <v>1795</v>
      </c>
      <c r="K708" t="s">
        <v>2390</v>
      </c>
      <c r="L708" t="s">
        <v>1806</v>
      </c>
      <c r="M708" t="s">
        <v>2861</v>
      </c>
      <c r="N708" t="s">
        <v>2862</v>
      </c>
      <c r="O708" t="s">
        <v>2863</v>
      </c>
      <c r="P708" t="s">
        <v>2022</v>
      </c>
      <c r="Q708" t="s">
        <v>1801</v>
      </c>
      <c r="R708" t="s">
        <v>1955</v>
      </c>
      <c r="S708" t="s">
        <v>1802</v>
      </c>
      <c r="T708" t="s">
        <v>2046</v>
      </c>
      <c r="U708" t="s">
        <v>2931</v>
      </c>
      <c r="V708" t="s">
        <v>2968</v>
      </c>
      <c r="W708" t="s">
        <v>2874</v>
      </c>
      <c r="X708" t="s">
        <v>1807</v>
      </c>
      <c r="Y708" t="s">
        <v>6863</v>
      </c>
      <c r="Z708" t="s">
        <v>6864</v>
      </c>
      <c r="AA708" t="s">
        <v>6865</v>
      </c>
      <c r="AB708">
        <v>1</v>
      </c>
    </row>
    <row r="709" spans="1:28" x14ac:dyDescent="0.25">
      <c r="A709" t="s">
        <v>9284</v>
      </c>
      <c r="B709" t="s">
        <v>9285</v>
      </c>
      <c r="C709" t="s">
        <v>156</v>
      </c>
      <c r="D709">
        <v>2</v>
      </c>
      <c r="E709">
        <v>324</v>
      </c>
      <c r="F709" t="s">
        <v>2079</v>
      </c>
      <c r="G709" t="s">
        <v>1848</v>
      </c>
      <c r="H709" t="s">
        <v>2091</v>
      </c>
      <c r="I709" t="s">
        <v>2096</v>
      </c>
      <c r="J709" t="s">
        <v>1788</v>
      </c>
      <c r="K709" t="s">
        <v>2390</v>
      </c>
      <c r="L709" t="s">
        <v>1806</v>
      </c>
      <c r="M709" t="s">
        <v>2861</v>
      </c>
      <c r="N709" t="s">
        <v>2862</v>
      </c>
      <c r="O709" t="s">
        <v>2863</v>
      </c>
      <c r="P709" t="s">
        <v>2022</v>
      </c>
      <c r="Q709" t="s">
        <v>1801</v>
      </c>
      <c r="R709" t="s">
        <v>1955</v>
      </c>
      <c r="S709" t="s">
        <v>1802</v>
      </c>
      <c r="T709" t="s">
        <v>2046</v>
      </c>
      <c r="U709" t="s">
        <v>2931</v>
      </c>
      <c r="V709" t="s">
        <v>3096</v>
      </c>
      <c r="W709" t="s">
        <v>2874</v>
      </c>
      <c r="X709" t="s">
        <v>1807</v>
      </c>
      <c r="Y709" t="s">
        <v>6866</v>
      </c>
      <c r="Z709" t="s">
        <v>6867</v>
      </c>
      <c r="AA709" t="s">
        <v>6868</v>
      </c>
      <c r="AB709">
        <v>1</v>
      </c>
    </row>
    <row r="710" spans="1:28" x14ac:dyDescent="0.25">
      <c r="A710" t="s">
        <v>9284</v>
      </c>
      <c r="B710" t="s">
        <v>9285</v>
      </c>
      <c r="C710" t="s">
        <v>156</v>
      </c>
      <c r="D710">
        <v>2</v>
      </c>
      <c r="E710">
        <v>324</v>
      </c>
      <c r="F710" t="s">
        <v>2037</v>
      </c>
      <c r="G710" t="s">
        <v>1848</v>
      </c>
      <c r="H710" t="s">
        <v>2091</v>
      </c>
      <c r="I710" t="s">
        <v>2096</v>
      </c>
      <c r="J710" t="s">
        <v>1788</v>
      </c>
      <c r="K710" t="s">
        <v>2390</v>
      </c>
      <c r="L710" t="s">
        <v>1806</v>
      </c>
      <c r="M710" t="s">
        <v>2861</v>
      </c>
      <c r="N710" t="s">
        <v>2862</v>
      </c>
      <c r="O710" t="s">
        <v>2863</v>
      </c>
      <c r="P710" t="s">
        <v>2022</v>
      </c>
      <c r="Q710" t="s">
        <v>1801</v>
      </c>
      <c r="R710" t="s">
        <v>1955</v>
      </c>
      <c r="S710" t="s">
        <v>1802</v>
      </c>
      <c r="T710" t="s">
        <v>2046</v>
      </c>
      <c r="U710" t="s">
        <v>2931</v>
      </c>
      <c r="V710" t="s">
        <v>2968</v>
      </c>
      <c r="W710" t="s">
        <v>2874</v>
      </c>
      <c r="X710" t="s">
        <v>1807</v>
      </c>
      <c r="Y710" t="s">
        <v>6869</v>
      </c>
      <c r="Z710" t="s">
        <v>6870</v>
      </c>
      <c r="AA710" t="s">
        <v>6871</v>
      </c>
      <c r="AB710">
        <v>1</v>
      </c>
    </row>
    <row r="711" spans="1:28" x14ac:dyDescent="0.25">
      <c r="A711" t="s">
        <v>9284</v>
      </c>
      <c r="B711" t="s">
        <v>9285</v>
      </c>
      <c r="C711" t="s">
        <v>156</v>
      </c>
      <c r="D711">
        <v>2</v>
      </c>
      <c r="E711">
        <v>324</v>
      </c>
      <c r="F711" t="s">
        <v>2038</v>
      </c>
      <c r="G711" t="s">
        <v>1848</v>
      </c>
      <c r="H711" t="s">
        <v>2091</v>
      </c>
      <c r="I711" t="s">
        <v>2096</v>
      </c>
      <c r="J711" t="s">
        <v>1795</v>
      </c>
      <c r="K711" t="s">
        <v>2390</v>
      </c>
      <c r="L711" t="s">
        <v>1806</v>
      </c>
      <c r="M711" t="s">
        <v>2861</v>
      </c>
      <c r="N711" t="s">
        <v>2862</v>
      </c>
      <c r="O711" t="s">
        <v>2863</v>
      </c>
      <c r="P711" t="s">
        <v>2022</v>
      </c>
      <c r="Q711" t="s">
        <v>1801</v>
      </c>
      <c r="R711" t="s">
        <v>1955</v>
      </c>
      <c r="S711" t="s">
        <v>1802</v>
      </c>
      <c r="T711" t="s">
        <v>2046</v>
      </c>
      <c r="U711" t="s">
        <v>2931</v>
      </c>
      <c r="V711" t="s">
        <v>2968</v>
      </c>
      <c r="W711" t="s">
        <v>2874</v>
      </c>
      <c r="X711" t="s">
        <v>1807</v>
      </c>
      <c r="Y711" t="s">
        <v>6872</v>
      </c>
      <c r="Z711" t="s">
        <v>6873</v>
      </c>
      <c r="AA711" t="s">
        <v>6874</v>
      </c>
      <c r="AB711">
        <v>1</v>
      </c>
    </row>
    <row r="712" spans="1:28" x14ac:dyDescent="0.25">
      <c r="A712" t="s">
        <v>9284</v>
      </c>
      <c r="B712" t="s">
        <v>9285</v>
      </c>
      <c r="C712" t="s">
        <v>156</v>
      </c>
      <c r="D712">
        <v>2</v>
      </c>
      <c r="E712">
        <v>324</v>
      </c>
      <c r="F712" t="s">
        <v>2040</v>
      </c>
      <c r="G712" t="s">
        <v>1848</v>
      </c>
      <c r="H712" t="s">
        <v>2091</v>
      </c>
      <c r="I712" t="s">
        <v>2096</v>
      </c>
      <c r="J712" t="s">
        <v>1795</v>
      </c>
      <c r="K712" t="s">
        <v>2390</v>
      </c>
      <c r="L712" t="s">
        <v>1806</v>
      </c>
      <c r="M712" t="s">
        <v>2861</v>
      </c>
      <c r="N712" t="s">
        <v>2862</v>
      </c>
      <c r="O712" t="s">
        <v>2863</v>
      </c>
      <c r="P712" t="s">
        <v>2022</v>
      </c>
      <c r="Q712" t="s">
        <v>1801</v>
      </c>
      <c r="R712" t="s">
        <v>1955</v>
      </c>
      <c r="S712" t="s">
        <v>1802</v>
      </c>
      <c r="T712" t="s">
        <v>2046</v>
      </c>
      <c r="U712" t="s">
        <v>2931</v>
      </c>
      <c r="V712" t="s">
        <v>2968</v>
      </c>
      <c r="W712" t="s">
        <v>2874</v>
      </c>
      <c r="X712" t="s">
        <v>1807</v>
      </c>
      <c r="Y712" t="s">
        <v>6875</v>
      </c>
      <c r="Z712" t="s">
        <v>6876</v>
      </c>
      <c r="AA712" t="s">
        <v>6877</v>
      </c>
      <c r="AB712">
        <v>1</v>
      </c>
    </row>
    <row r="713" spans="1:28" x14ac:dyDescent="0.25">
      <c r="A713" t="s">
        <v>9284</v>
      </c>
      <c r="B713" t="s">
        <v>9285</v>
      </c>
      <c r="C713" t="s">
        <v>156</v>
      </c>
      <c r="D713">
        <v>2</v>
      </c>
      <c r="E713">
        <v>325</v>
      </c>
      <c r="F713" t="s">
        <v>2019</v>
      </c>
      <c r="G713" t="s">
        <v>1848</v>
      </c>
      <c r="H713" t="s">
        <v>2091</v>
      </c>
      <c r="I713" t="s">
        <v>2096</v>
      </c>
      <c r="J713" t="s">
        <v>1795</v>
      </c>
      <c r="K713" t="s">
        <v>2390</v>
      </c>
      <c r="L713" t="s">
        <v>1806</v>
      </c>
      <c r="M713" t="s">
        <v>2861</v>
      </c>
      <c r="N713" t="s">
        <v>2862</v>
      </c>
      <c r="O713" t="s">
        <v>2863</v>
      </c>
      <c r="P713" t="s">
        <v>2022</v>
      </c>
      <c r="Q713" t="s">
        <v>1801</v>
      </c>
      <c r="R713" t="s">
        <v>1955</v>
      </c>
      <c r="S713" t="s">
        <v>1802</v>
      </c>
      <c r="T713" t="s">
        <v>2046</v>
      </c>
      <c r="U713" t="s">
        <v>2931</v>
      </c>
      <c r="V713" t="s">
        <v>2968</v>
      </c>
      <c r="W713" t="s">
        <v>2947</v>
      </c>
      <c r="X713" t="s">
        <v>1807</v>
      </c>
      <c r="Y713" t="s">
        <v>6878</v>
      </c>
      <c r="Z713" t="s">
        <v>6879</v>
      </c>
      <c r="AA713" t="s">
        <v>6880</v>
      </c>
      <c r="AB713">
        <v>1</v>
      </c>
    </row>
    <row r="714" spans="1:28" x14ac:dyDescent="0.25">
      <c r="A714" t="s">
        <v>9284</v>
      </c>
      <c r="B714" t="s">
        <v>9285</v>
      </c>
      <c r="C714" t="s">
        <v>156</v>
      </c>
      <c r="D714">
        <v>2</v>
      </c>
      <c r="E714">
        <v>325</v>
      </c>
      <c r="F714" t="s">
        <v>2031</v>
      </c>
      <c r="G714" t="s">
        <v>1848</v>
      </c>
      <c r="H714" t="s">
        <v>2091</v>
      </c>
      <c r="I714" t="s">
        <v>2096</v>
      </c>
      <c r="J714" t="s">
        <v>1788</v>
      </c>
      <c r="K714" t="s">
        <v>2390</v>
      </c>
      <c r="L714" t="s">
        <v>1806</v>
      </c>
      <c r="M714" t="s">
        <v>2861</v>
      </c>
      <c r="N714" t="s">
        <v>2862</v>
      </c>
      <c r="O714" t="s">
        <v>2863</v>
      </c>
      <c r="P714" t="s">
        <v>2022</v>
      </c>
      <c r="Q714" t="s">
        <v>1801</v>
      </c>
      <c r="R714" t="s">
        <v>1955</v>
      </c>
      <c r="S714" t="s">
        <v>1802</v>
      </c>
      <c r="T714" t="s">
        <v>2046</v>
      </c>
      <c r="U714" t="s">
        <v>2931</v>
      </c>
      <c r="V714" t="s">
        <v>2967</v>
      </c>
      <c r="W714" t="s">
        <v>2947</v>
      </c>
      <c r="X714" t="s">
        <v>1807</v>
      </c>
      <c r="Y714" t="s">
        <v>6881</v>
      </c>
      <c r="Z714" t="s">
        <v>6882</v>
      </c>
      <c r="AA714" t="s">
        <v>6883</v>
      </c>
      <c r="AB714">
        <v>1</v>
      </c>
    </row>
    <row r="715" spans="1:28" x14ac:dyDescent="0.25">
      <c r="A715" t="s">
        <v>9284</v>
      </c>
      <c r="B715" t="s">
        <v>9285</v>
      </c>
      <c r="C715" t="s">
        <v>156</v>
      </c>
      <c r="D715">
        <v>2</v>
      </c>
      <c r="E715">
        <v>325</v>
      </c>
      <c r="F715" t="s">
        <v>2077</v>
      </c>
      <c r="G715" t="s">
        <v>1848</v>
      </c>
      <c r="H715" t="s">
        <v>2091</v>
      </c>
      <c r="I715" t="s">
        <v>2096</v>
      </c>
      <c r="J715" t="s">
        <v>1795</v>
      </c>
      <c r="K715" t="s">
        <v>2390</v>
      </c>
      <c r="L715" t="s">
        <v>1806</v>
      </c>
      <c r="M715" t="s">
        <v>2861</v>
      </c>
      <c r="N715" t="s">
        <v>2862</v>
      </c>
      <c r="O715" t="s">
        <v>2863</v>
      </c>
      <c r="P715" t="s">
        <v>2022</v>
      </c>
      <c r="Q715" t="s">
        <v>1801</v>
      </c>
      <c r="R715" t="s">
        <v>1955</v>
      </c>
      <c r="S715" t="s">
        <v>1802</v>
      </c>
      <c r="T715" t="s">
        <v>2046</v>
      </c>
      <c r="U715" t="s">
        <v>2931</v>
      </c>
      <c r="V715" t="s">
        <v>2968</v>
      </c>
      <c r="W715" t="s">
        <v>2874</v>
      </c>
      <c r="X715" t="s">
        <v>1807</v>
      </c>
      <c r="Y715" t="s">
        <v>6884</v>
      </c>
      <c r="Z715" t="s">
        <v>6885</v>
      </c>
      <c r="AA715" t="s">
        <v>6886</v>
      </c>
      <c r="AB715">
        <v>1</v>
      </c>
    </row>
    <row r="716" spans="1:28" x14ac:dyDescent="0.25">
      <c r="A716" t="s">
        <v>9284</v>
      </c>
      <c r="B716" t="s">
        <v>9285</v>
      </c>
      <c r="C716" t="s">
        <v>156</v>
      </c>
      <c r="D716">
        <v>2</v>
      </c>
      <c r="E716">
        <v>325</v>
      </c>
      <c r="F716" t="s">
        <v>2036</v>
      </c>
      <c r="G716" t="s">
        <v>1848</v>
      </c>
      <c r="H716" t="s">
        <v>2091</v>
      </c>
      <c r="I716" t="s">
        <v>2096</v>
      </c>
      <c r="J716" t="s">
        <v>1797</v>
      </c>
      <c r="K716" t="s">
        <v>2070</v>
      </c>
      <c r="L716" t="s">
        <v>1806</v>
      </c>
      <c r="M716" t="s">
        <v>2861</v>
      </c>
      <c r="N716" t="s">
        <v>2862</v>
      </c>
      <c r="O716" t="s">
        <v>2863</v>
      </c>
      <c r="P716" t="s">
        <v>2022</v>
      </c>
      <c r="Q716" t="s">
        <v>1801</v>
      </c>
      <c r="R716" t="s">
        <v>1955</v>
      </c>
      <c r="S716" t="s">
        <v>1802</v>
      </c>
      <c r="T716" t="s">
        <v>2046</v>
      </c>
      <c r="U716" t="s">
        <v>2931</v>
      </c>
      <c r="V716" t="s">
        <v>2967</v>
      </c>
      <c r="W716" t="s">
        <v>2947</v>
      </c>
      <c r="X716" t="s">
        <v>1807</v>
      </c>
      <c r="Y716" t="s">
        <v>4564</v>
      </c>
      <c r="Z716" t="s">
        <v>4565</v>
      </c>
      <c r="AA716" t="s">
        <v>4566</v>
      </c>
      <c r="AB716">
        <v>1</v>
      </c>
    </row>
    <row r="717" spans="1:28" x14ac:dyDescent="0.25">
      <c r="A717" t="s">
        <v>9284</v>
      </c>
      <c r="B717" t="s">
        <v>9285</v>
      </c>
      <c r="C717" t="s">
        <v>156</v>
      </c>
      <c r="D717">
        <v>2</v>
      </c>
      <c r="E717">
        <v>325</v>
      </c>
      <c r="F717" t="s">
        <v>2032</v>
      </c>
      <c r="G717" t="s">
        <v>1848</v>
      </c>
      <c r="H717" t="s">
        <v>2091</v>
      </c>
      <c r="I717" t="s">
        <v>2096</v>
      </c>
      <c r="J717" t="s">
        <v>1788</v>
      </c>
      <c r="K717" t="s">
        <v>2070</v>
      </c>
      <c r="L717" t="s">
        <v>1806</v>
      </c>
      <c r="M717" t="s">
        <v>2861</v>
      </c>
      <c r="N717" t="s">
        <v>2862</v>
      </c>
      <c r="O717" t="s">
        <v>2863</v>
      </c>
      <c r="P717" t="s">
        <v>2022</v>
      </c>
      <c r="Q717" t="s">
        <v>1801</v>
      </c>
      <c r="R717" t="s">
        <v>1955</v>
      </c>
      <c r="S717" t="s">
        <v>1802</v>
      </c>
      <c r="T717" t="s">
        <v>2046</v>
      </c>
      <c r="U717" t="s">
        <v>2931</v>
      </c>
      <c r="V717" t="s">
        <v>2967</v>
      </c>
      <c r="W717" t="s">
        <v>2947</v>
      </c>
      <c r="X717" t="s">
        <v>1807</v>
      </c>
      <c r="Y717" t="s">
        <v>5289</v>
      </c>
      <c r="Z717" t="s">
        <v>5290</v>
      </c>
      <c r="AA717" t="s">
        <v>5291</v>
      </c>
      <c r="AB717">
        <v>1</v>
      </c>
    </row>
    <row r="718" spans="1:28" x14ac:dyDescent="0.25">
      <c r="A718" t="s">
        <v>9284</v>
      </c>
      <c r="B718" t="s">
        <v>9285</v>
      </c>
      <c r="C718" t="s">
        <v>156</v>
      </c>
      <c r="D718">
        <v>2</v>
      </c>
      <c r="E718">
        <v>325</v>
      </c>
      <c r="F718" t="s">
        <v>2054</v>
      </c>
      <c r="G718" t="s">
        <v>1848</v>
      </c>
      <c r="H718" t="s">
        <v>2091</v>
      </c>
      <c r="I718" t="s">
        <v>2096</v>
      </c>
      <c r="J718" t="s">
        <v>1788</v>
      </c>
      <c r="K718" t="s">
        <v>2390</v>
      </c>
      <c r="L718" t="s">
        <v>1806</v>
      </c>
      <c r="M718" t="s">
        <v>2861</v>
      </c>
      <c r="N718" t="s">
        <v>2862</v>
      </c>
      <c r="O718" t="s">
        <v>2863</v>
      </c>
      <c r="P718" t="s">
        <v>2022</v>
      </c>
      <c r="Q718" t="s">
        <v>1801</v>
      </c>
      <c r="R718" t="s">
        <v>1955</v>
      </c>
      <c r="S718" t="s">
        <v>1802</v>
      </c>
      <c r="T718" t="s">
        <v>2046</v>
      </c>
      <c r="U718" t="s">
        <v>2931</v>
      </c>
      <c r="V718" t="s">
        <v>2967</v>
      </c>
      <c r="W718" t="s">
        <v>2874</v>
      </c>
      <c r="X718" t="s">
        <v>1807</v>
      </c>
      <c r="Y718" t="s">
        <v>6887</v>
      </c>
      <c r="Z718" t="s">
        <v>6888</v>
      </c>
      <c r="AA718" t="s">
        <v>6889</v>
      </c>
      <c r="AB718">
        <v>1</v>
      </c>
    </row>
    <row r="719" spans="1:28" x14ac:dyDescent="0.25">
      <c r="A719" t="s">
        <v>9284</v>
      </c>
      <c r="B719" t="s">
        <v>9285</v>
      </c>
      <c r="C719" t="s">
        <v>156</v>
      </c>
      <c r="D719">
        <v>2</v>
      </c>
      <c r="E719">
        <v>325</v>
      </c>
      <c r="F719" t="s">
        <v>2026</v>
      </c>
      <c r="G719" t="s">
        <v>1848</v>
      </c>
      <c r="H719" t="s">
        <v>2091</v>
      </c>
      <c r="I719" t="s">
        <v>2096</v>
      </c>
      <c r="J719" t="s">
        <v>1795</v>
      </c>
      <c r="K719" t="s">
        <v>2390</v>
      </c>
      <c r="L719" t="s">
        <v>1806</v>
      </c>
      <c r="M719" t="s">
        <v>2861</v>
      </c>
      <c r="N719" t="s">
        <v>2862</v>
      </c>
      <c r="O719" t="s">
        <v>2863</v>
      </c>
      <c r="P719" t="s">
        <v>2022</v>
      </c>
      <c r="Q719" t="s">
        <v>1801</v>
      </c>
      <c r="R719" t="s">
        <v>1955</v>
      </c>
      <c r="S719" t="s">
        <v>1802</v>
      </c>
      <c r="T719" t="s">
        <v>2046</v>
      </c>
      <c r="U719" t="s">
        <v>2931</v>
      </c>
      <c r="V719" t="s">
        <v>2968</v>
      </c>
      <c r="W719" t="s">
        <v>2874</v>
      </c>
      <c r="X719" t="s">
        <v>1807</v>
      </c>
      <c r="Y719" t="s">
        <v>6890</v>
      </c>
      <c r="Z719" t="s">
        <v>6891</v>
      </c>
      <c r="AA719" t="s">
        <v>6892</v>
      </c>
      <c r="AB719">
        <v>1</v>
      </c>
    </row>
    <row r="720" spans="1:28" x14ac:dyDescent="0.25">
      <c r="A720" t="s">
        <v>9284</v>
      </c>
      <c r="B720" t="s">
        <v>9285</v>
      </c>
      <c r="C720" t="s">
        <v>156</v>
      </c>
      <c r="D720">
        <v>2</v>
      </c>
      <c r="E720">
        <v>325</v>
      </c>
      <c r="F720" t="s">
        <v>2057</v>
      </c>
      <c r="G720" t="s">
        <v>1848</v>
      </c>
      <c r="H720" t="s">
        <v>2091</v>
      </c>
      <c r="I720" t="s">
        <v>2096</v>
      </c>
      <c r="J720" t="s">
        <v>1797</v>
      </c>
      <c r="K720" t="s">
        <v>2390</v>
      </c>
      <c r="L720" t="s">
        <v>1806</v>
      </c>
      <c r="M720" t="s">
        <v>2861</v>
      </c>
      <c r="N720" t="s">
        <v>2862</v>
      </c>
      <c r="O720" t="s">
        <v>2863</v>
      </c>
      <c r="P720" t="s">
        <v>2022</v>
      </c>
      <c r="Q720" t="s">
        <v>1801</v>
      </c>
      <c r="R720" t="s">
        <v>1955</v>
      </c>
      <c r="S720" t="s">
        <v>1802</v>
      </c>
      <c r="T720" t="s">
        <v>2046</v>
      </c>
      <c r="U720" t="s">
        <v>2931</v>
      </c>
      <c r="V720" t="s">
        <v>2968</v>
      </c>
      <c r="W720" t="s">
        <v>2947</v>
      </c>
      <c r="X720" t="s">
        <v>1807</v>
      </c>
      <c r="Y720" t="s">
        <v>3148</v>
      </c>
      <c r="Z720" t="s">
        <v>3149</v>
      </c>
      <c r="AA720" t="s">
        <v>3150</v>
      </c>
      <c r="AB720">
        <v>1</v>
      </c>
    </row>
    <row r="721" spans="1:28" x14ac:dyDescent="0.25">
      <c r="A721" t="s">
        <v>9284</v>
      </c>
      <c r="B721" t="s">
        <v>9285</v>
      </c>
      <c r="C721" t="s">
        <v>156</v>
      </c>
      <c r="D721">
        <v>2</v>
      </c>
      <c r="E721">
        <v>325</v>
      </c>
      <c r="F721" t="s">
        <v>2055</v>
      </c>
      <c r="G721" t="s">
        <v>1848</v>
      </c>
      <c r="H721" t="s">
        <v>2091</v>
      </c>
      <c r="I721" t="s">
        <v>2096</v>
      </c>
      <c r="J721" t="s">
        <v>1795</v>
      </c>
      <c r="K721" t="s">
        <v>2390</v>
      </c>
      <c r="L721" t="s">
        <v>1806</v>
      </c>
      <c r="M721" t="s">
        <v>2861</v>
      </c>
      <c r="N721" t="s">
        <v>2862</v>
      </c>
      <c r="O721" t="s">
        <v>2863</v>
      </c>
      <c r="P721" t="s">
        <v>2022</v>
      </c>
      <c r="Q721" t="s">
        <v>1801</v>
      </c>
      <c r="R721" t="s">
        <v>1955</v>
      </c>
      <c r="S721" t="s">
        <v>1802</v>
      </c>
      <c r="T721" t="s">
        <v>2046</v>
      </c>
      <c r="U721" t="s">
        <v>2931</v>
      </c>
      <c r="V721" t="s">
        <v>2968</v>
      </c>
      <c r="W721" t="s">
        <v>2874</v>
      </c>
      <c r="X721" t="s">
        <v>1807</v>
      </c>
      <c r="Y721" t="s">
        <v>6893</v>
      </c>
      <c r="Z721" t="s">
        <v>6894</v>
      </c>
      <c r="AA721" t="s">
        <v>6895</v>
      </c>
      <c r="AB721">
        <v>1</v>
      </c>
    </row>
    <row r="722" spans="1:28" x14ac:dyDescent="0.25">
      <c r="A722" t="s">
        <v>9284</v>
      </c>
      <c r="B722" t="s">
        <v>9285</v>
      </c>
      <c r="C722" t="s">
        <v>156</v>
      </c>
      <c r="D722">
        <v>2</v>
      </c>
      <c r="E722">
        <v>325</v>
      </c>
      <c r="F722" t="s">
        <v>2068</v>
      </c>
      <c r="G722" t="s">
        <v>1848</v>
      </c>
      <c r="H722" t="s">
        <v>2091</v>
      </c>
      <c r="I722" t="s">
        <v>2096</v>
      </c>
      <c r="J722" t="s">
        <v>1795</v>
      </c>
      <c r="K722" t="s">
        <v>2390</v>
      </c>
      <c r="L722" t="s">
        <v>1806</v>
      </c>
      <c r="M722" t="s">
        <v>2861</v>
      </c>
      <c r="N722" t="s">
        <v>2862</v>
      </c>
      <c r="O722" t="s">
        <v>2863</v>
      </c>
      <c r="P722" t="s">
        <v>2022</v>
      </c>
      <c r="Q722" t="s">
        <v>1801</v>
      </c>
      <c r="R722" t="s">
        <v>1955</v>
      </c>
      <c r="S722" t="s">
        <v>1802</v>
      </c>
      <c r="T722" t="s">
        <v>2046</v>
      </c>
      <c r="U722" t="s">
        <v>2931</v>
      </c>
      <c r="V722" t="s">
        <v>2968</v>
      </c>
      <c r="W722" t="s">
        <v>2874</v>
      </c>
      <c r="X722" t="s">
        <v>1807</v>
      </c>
      <c r="Y722" t="s">
        <v>6896</v>
      </c>
      <c r="Z722" t="s">
        <v>6897</v>
      </c>
      <c r="AA722" t="s">
        <v>6898</v>
      </c>
      <c r="AB722">
        <v>1</v>
      </c>
    </row>
    <row r="723" spans="1:28" x14ac:dyDescent="0.25">
      <c r="A723" t="s">
        <v>9284</v>
      </c>
      <c r="B723" t="s">
        <v>9285</v>
      </c>
      <c r="C723" t="s">
        <v>156</v>
      </c>
      <c r="D723">
        <v>2</v>
      </c>
      <c r="E723">
        <v>325</v>
      </c>
      <c r="F723" t="s">
        <v>2038</v>
      </c>
      <c r="G723" t="s">
        <v>1848</v>
      </c>
      <c r="H723" t="s">
        <v>2091</v>
      </c>
      <c r="I723" t="s">
        <v>2096</v>
      </c>
      <c r="J723" t="s">
        <v>1788</v>
      </c>
      <c r="K723" t="s">
        <v>2390</v>
      </c>
      <c r="L723" t="s">
        <v>1806</v>
      </c>
      <c r="M723" t="s">
        <v>2861</v>
      </c>
      <c r="N723" t="s">
        <v>2862</v>
      </c>
      <c r="O723" t="s">
        <v>2863</v>
      </c>
      <c r="P723" t="s">
        <v>2022</v>
      </c>
      <c r="Q723" t="s">
        <v>1801</v>
      </c>
      <c r="R723" t="s">
        <v>1955</v>
      </c>
      <c r="S723" t="s">
        <v>1802</v>
      </c>
      <c r="T723" t="s">
        <v>2046</v>
      </c>
      <c r="U723" t="s">
        <v>2931</v>
      </c>
      <c r="V723" t="s">
        <v>2933</v>
      </c>
      <c r="W723" t="s">
        <v>2874</v>
      </c>
      <c r="X723" t="s">
        <v>1807</v>
      </c>
      <c r="Y723" t="s">
        <v>5292</v>
      </c>
      <c r="Z723" t="s">
        <v>5293</v>
      </c>
      <c r="AA723" t="s">
        <v>5294</v>
      </c>
      <c r="AB723">
        <v>1</v>
      </c>
    </row>
    <row r="724" spans="1:28" x14ac:dyDescent="0.25">
      <c r="A724" t="s">
        <v>9284</v>
      </c>
      <c r="B724" t="s">
        <v>9285</v>
      </c>
      <c r="C724" t="s">
        <v>156</v>
      </c>
      <c r="D724">
        <v>2</v>
      </c>
      <c r="E724">
        <v>325</v>
      </c>
      <c r="F724" t="s">
        <v>2040</v>
      </c>
      <c r="G724" t="s">
        <v>1848</v>
      </c>
      <c r="H724" t="s">
        <v>2091</v>
      </c>
      <c r="I724" t="s">
        <v>2096</v>
      </c>
      <c r="J724" t="s">
        <v>1795</v>
      </c>
      <c r="K724" t="s">
        <v>2390</v>
      </c>
      <c r="L724" t="s">
        <v>1806</v>
      </c>
      <c r="M724" t="s">
        <v>2861</v>
      </c>
      <c r="N724" t="s">
        <v>2862</v>
      </c>
      <c r="O724" t="s">
        <v>2863</v>
      </c>
      <c r="P724" t="s">
        <v>2022</v>
      </c>
      <c r="Q724" t="s">
        <v>1801</v>
      </c>
      <c r="R724" t="s">
        <v>1955</v>
      </c>
      <c r="S724" t="s">
        <v>1802</v>
      </c>
      <c r="T724" t="s">
        <v>2046</v>
      </c>
      <c r="U724" t="s">
        <v>2931</v>
      </c>
      <c r="V724" t="s">
        <v>2968</v>
      </c>
      <c r="W724" t="s">
        <v>2874</v>
      </c>
      <c r="X724" t="s">
        <v>1807</v>
      </c>
      <c r="Y724" t="s">
        <v>6899</v>
      </c>
      <c r="Z724" t="s">
        <v>6900</v>
      </c>
      <c r="AA724" t="s">
        <v>6901</v>
      </c>
      <c r="AB724">
        <v>1</v>
      </c>
    </row>
    <row r="725" spans="1:28" x14ac:dyDescent="0.25">
      <c r="A725" t="s">
        <v>9284</v>
      </c>
      <c r="B725" t="s">
        <v>9285</v>
      </c>
      <c r="C725" t="s">
        <v>156</v>
      </c>
      <c r="D725">
        <v>2</v>
      </c>
      <c r="E725">
        <v>325</v>
      </c>
      <c r="F725" t="s">
        <v>2061</v>
      </c>
      <c r="G725" t="s">
        <v>1848</v>
      </c>
      <c r="H725" t="s">
        <v>2091</v>
      </c>
      <c r="I725" t="s">
        <v>2096</v>
      </c>
      <c r="J725" t="s">
        <v>1795</v>
      </c>
      <c r="K725" t="s">
        <v>2070</v>
      </c>
      <c r="L725" t="s">
        <v>1806</v>
      </c>
      <c r="M725" t="s">
        <v>2861</v>
      </c>
      <c r="N725" t="s">
        <v>2862</v>
      </c>
      <c r="O725" t="s">
        <v>2863</v>
      </c>
      <c r="P725" t="s">
        <v>2022</v>
      </c>
      <c r="Q725" t="s">
        <v>1801</v>
      </c>
      <c r="R725" t="s">
        <v>1955</v>
      </c>
      <c r="S725" t="s">
        <v>1802</v>
      </c>
      <c r="T725" t="s">
        <v>2046</v>
      </c>
      <c r="U725" t="s">
        <v>2931</v>
      </c>
      <c r="V725" t="s">
        <v>2967</v>
      </c>
      <c r="W725" t="s">
        <v>2874</v>
      </c>
      <c r="X725" t="s">
        <v>1807</v>
      </c>
      <c r="Y725" t="s">
        <v>6902</v>
      </c>
      <c r="Z725" t="s">
        <v>6903</v>
      </c>
      <c r="AA725" t="s">
        <v>6904</v>
      </c>
      <c r="AB725">
        <v>1</v>
      </c>
    </row>
    <row r="726" spans="1:28" x14ac:dyDescent="0.25">
      <c r="A726" t="s">
        <v>9284</v>
      </c>
      <c r="B726" t="s">
        <v>9285</v>
      </c>
      <c r="C726" t="s">
        <v>156</v>
      </c>
      <c r="D726">
        <v>2</v>
      </c>
      <c r="E726">
        <v>325</v>
      </c>
      <c r="F726" t="s">
        <v>2076</v>
      </c>
      <c r="G726" t="s">
        <v>1848</v>
      </c>
      <c r="H726" t="s">
        <v>2091</v>
      </c>
      <c r="I726" t="s">
        <v>2096</v>
      </c>
      <c r="J726" t="s">
        <v>1797</v>
      </c>
      <c r="K726" t="s">
        <v>2390</v>
      </c>
      <c r="L726" t="s">
        <v>1806</v>
      </c>
      <c r="M726" t="s">
        <v>2861</v>
      </c>
      <c r="N726" t="s">
        <v>2862</v>
      </c>
      <c r="O726" t="s">
        <v>2863</v>
      </c>
      <c r="P726" t="s">
        <v>2022</v>
      </c>
      <c r="Q726" t="s">
        <v>1801</v>
      </c>
      <c r="R726" t="s">
        <v>1955</v>
      </c>
      <c r="S726" t="s">
        <v>1802</v>
      </c>
      <c r="T726" t="s">
        <v>2046</v>
      </c>
      <c r="U726" t="s">
        <v>2931</v>
      </c>
      <c r="V726" t="s">
        <v>2968</v>
      </c>
      <c r="W726" t="s">
        <v>2947</v>
      </c>
      <c r="X726" t="s">
        <v>1807</v>
      </c>
      <c r="Y726" t="s">
        <v>5295</v>
      </c>
      <c r="Z726" t="s">
        <v>5296</v>
      </c>
      <c r="AA726" t="s">
        <v>5297</v>
      </c>
      <c r="AB726">
        <v>1</v>
      </c>
    </row>
    <row r="727" spans="1:28" x14ac:dyDescent="0.25">
      <c r="A727" t="s">
        <v>9284</v>
      </c>
      <c r="B727" t="s">
        <v>9285</v>
      </c>
      <c r="C727" t="s">
        <v>156</v>
      </c>
      <c r="D727">
        <v>2</v>
      </c>
      <c r="E727">
        <v>326</v>
      </c>
      <c r="F727" t="s">
        <v>2077</v>
      </c>
      <c r="G727" t="s">
        <v>1848</v>
      </c>
      <c r="H727" t="s">
        <v>2091</v>
      </c>
      <c r="I727" t="s">
        <v>2096</v>
      </c>
      <c r="J727" t="s">
        <v>1788</v>
      </c>
      <c r="K727" t="s">
        <v>2070</v>
      </c>
      <c r="L727" t="s">
        <v>1806</v>
      </c>
      <c r="M727" t="s">
        <v>2861</v>
      </c>
      <c r="N727" t="s">
        <v>2862</v>
      </c>
      <c r="O727" t="s">
        <v>2863</v>
      </c>
      <c r="P727" t="s">
        <v>2022</v>
      </c>
      <c r="Q727" t="s">
        <v>1801</v>
      </c>
      <c r="R727" t="s">
        <v>1955</v>
      </c>
      <c r="S727" t="s">
        <v>1802</v>
      </c>
      <c r="T727" t="s">
        <v>2046</v>
      </c>
      <c r="U727" t="s">
        <v>2931</v>
      </c>
      <c r="V727" t="s">
        <v>2967</v>
      </c>
      <c r="W727" t="s">
        <v>2874</v>
      </c>
      <c r="X727" t="s">
        <v>1807</v>
      </c>
      <c r="Y727" t="s">
        <v>6905</v>
      </c>
      <c r="Z727" t="s">
        <v>6906</v>
      </c>
      <c r="AA727" t="s">
        <v>6907</v>
      </c>
      <c r="AB727">
        <v>1</v>
      </c>
    </row>
    <row r="728" spans="1:28" x14ac:dyDescent="0.25">
      <c r="A728" t="s">
        <v>9284</v>
      </c>
      <c r="B728" t="s">
        <v>9285</v>
      </c>
      <c r="C728" t="s">
        <v>156</v>
      </c>
      <c r="D728">
        <v>2</v>
      </c>
      <c r="E728">
        <v>326</v>
      </c>
      <c r="F728" t="s">
        <v>2025</v>
      </c>
      <c r="G728" t="s">
        <v>1848</v>
      </c>
      <c r="H728" t="s">
        <v>2091</v>
      </c>
      <c r="I728" t="s">
        <v>2096</v>
      </c>
      <c r="J728" t="s">
        <v>1788</v>
      </c>
      <c r="K728" t="s">
        <v>2070</v>
      </c>
      <c r="L728" t="s">
        <v>1806</v>
      </c>
      <c r="M728" t="s">
        <v>2861</v>
      </c>
      <c r="N728" t="s">
        <v>2862</v>
      </c>
      <c r="O728" t="s">
        <v>2863</v>
      </c>
      <c r="P728" t="s">
        <v>2022</v>
      </c>
      <c r="Q728" t="s">
        <v>1801</v>
      </c>
      <c r="R728" t="s">
        <v>1955</v>
      </c>
      <c r="S728" t="s">
        <v>1802</v>
      </c>
      <c r="T728" t="s">
        <v>2046</v>
      </c>
      <c r="U728" t="s">
        <v>2931</v>
      </c>
      <c r="V728" t="s">
        <v>2967</v>
      </c>
      <c r="W728" t="s">
        <v>2874</v>
      </c>
      <c r="X728" t="s">
        <v>1807</v>
      </c>
      <c r="Y728" t="s">
        <v>6908</v>
      </c>
      <c r="Z728" t="s">
        <v>6909</v>
      </c>
      <c r="AA728" t="s">
        <v>6910</v>
      </c>
      <c r="AB728">
        <v>1</v>
      </c>
    </row>
    <row r="729" spans="1:28" x14ac:dyDescent="0.25">
      <c r="A729" t="s">
        <v>9284</v>
      </c>
      <c r="B729" t="s">
        <v>9285</v>
      </c>
      <c r="C729" t="s">
        <v>156</v>
      </c>
      <c r="D729">
        <v>2</v>
      </c>
      <c r="E729">
        <v>326</v>
      </c>
      <c r="F729" t="s">
        <v>2021</v>
      </c>
      <c r="G729" t="s">
        <v>1848</v>
      </c>
      <c r="H729" t="s">
        <v>2091</v>
      </c>
      <c r="I729" t="s">
        <v>2096</v>
      </c>
      <c r="J729" t="s">
        <v>1788</v>
      </c>
      <c r="K729" t="s">
        <v>2070</v>
      </c>
      <c r="L729" t="s">
        <v>1806</v>
      </c>
      <c r="M729" t="s">
        <v>2861</v>
      </c>
      <c r="N729" t="s">
        <v>2862</v>
      </c>
      <c r="O729" t="s">
        <v>2863</v>
      </c>
      <c r="P729" t="s">
        <v>2022</v>
      </c>
      <c r="Q729" t="s">
        <v>1801</v>
      </c>
      <c r="R729" t="s">
        <v>1955</v>
      </c>
      <c r="S729" t="s">
        <v>1802</v>
      </c>
      <c r="T729" t="s">
        <v>2046</v>
      </c>
      <c r="U729" t="s">
        <v>2931</v>
      </c>
      <c r="V729" t="s">
        <v>2967</v>
      </c>
      <c r="W729" t="s">
        <v>2874</v>
      </c>
      <c r="X729" t="s">
        <v>1807</v>
      </c>
      <c r="Y729" t="s">
        <v>6911</v>
      </c>
      <c r="Z729" t="s">
        <v>6912</v>
      </c>
      <c r="AA729" t="s">
        <v>6913</v>
      </c>
      <c r="AB729">
        <v>1</v>
      </c>
    </row>
    <row r="730" spans="1:28" x14ac:dyDescent="0.25">
      <c r="A730" t="s">
        <v>9284</v>
      </c>
      <c r="B730" t="s">
        <v>9285</v>
      </c>
      <c r="C730" t="s">
        <v>156</v>
      </c>
      <c r="D730">
        <v>2</v>
      </c>
      <c r="E730">
        <v>326</v>
      </c>
      <c r="F730" t="s">
        <v>2033</v>
      </c>
      <c r="G730" t="s">
        <v>1848</v>
      </c>
      <c r="H730" t="s">
        <v>2091</v>
      </c>
      <c r="I730" t="s">
        <v>2096</v>
      </c>
      <c r="J730" t="s">
        <v>1788</v>
      </c>
      <c r="K730" t="s">
        <v>2070</v>
      </c>
      <c r="L730" t="s">
        <v>1806</v>
      </c>
      <c r="M730" t="s">
        <v>2861</v>
      </c>
      <c r="N730" t="s">
        <v>2862</v>
      </c>
      <c r="O730" t="s">
        <v>2863</v>
      </c>
      <c r="P730" t="s">
        <v>2022</v>
      </c>
      <c r="Q730" t="s">
        <v>1801</v>
      </c>
      <c r="R730" t="s">
        <v>1955</v>
      </c>
      <c r="S730" t="s">
        <v>1802</v>
      </c>
      <c r="T730" t="s">
        <v>2046</v>
      </c>
      <c r="U730" t="s">
        <v>2931</v>
      </c>
      <c r="V730" t="s">
        <v>2967</v>
      </c>
      <c r="W730" t="s">
        <v>2874</v>
      </c>
      <c r="X730" t="s">
        <v>1807</v>
      </c>
      <c r="Y730" t="s">
        <v>6914</v>
      </c>
      <c r="Z730" t="s">
        <v>6915</v>
      </c>
      <c r="AA730" t="s">
        <v>6916</v>
      </c>
      <c r="AB730">
        <v>1</v>
      </c>
    </row>
    <row r="731" spans="1:28" x14ac:dyDescent="0.25">
      <c r="A731" t="s">
        <v>9284</v>
      </c>
      <c r="B731" t="s">
        <v>9285</v>
      </c>
      <c r="C731" t="s">
        <v>156</v>
      </c>
      <c r="D731">
        <v>2</v>
      </c>
      <c r="E731">
        <v>326</v>
      </c>
      <c r="F731" t="s">
        <v>2045</v>
      </c>
      <c r="G731" t="s">
        <v>1848</v>
      </c>
      <c r="H731" t="s">
        <v>2091</v>
      </c>
      <c r="I731" t="s">
        <v>2096</v>
      </c>
      <c r="J731" t="s">
        <v>1797</v>
      </c>
      <c r="K731" t="s">
        <v>2070</v>
      </c>
      <c r="L731" t="s">
        <v>1806</v>
      </c>
      <c r="M731" t="s">
        <v>2861</v>
      </c>
      <c r="N731" t="s">
        <v>2862</v>
      </c>
      <c r="O731" t="s">
        <v>2863</v>
      </c>
      <c r="P731" t="s">
        <v>2022</v>
      </c>
      <c r="Q731" t="s">
        <v>1801</v>
      </c>
      <c r="R731" t="s">
        <v>1955</v>
      </c>
      <c r="S731" t="s">
        <v>1802</v>
      </c>
      <c r="T731" t="s">
        <v>2046</v>
      </c>
      <c r="U731" t="s">
        <v>2931</v>
      </c>
      <c r="V731" t="s">
        <v>2967</v>
      </c>
      <c r="W731" t="s">
        <v>2947</v>
      </c>
      <c r="X731" t="s">
        <v>1807</v>
      </c>
      <c r="Y731" t="s">
        <v>6917</v>
      </c>
      <c r="Z731" t="s">
        <v>6918</v>
      </c>
      <c r="AA731" t="s">
        <v>6919</v>
      </c>
      <c r="AB731">
        <v>1</v>
      </c>
    </row>
    <row r="732" spans="1:28" x14ac:dyDescent="0.25">
      <c r="A732" t="s">
        <v>9284</v>
      </c>
      <c r="B732" t="s">
        <v>9285</v>
      </c>
      <c r="C732" t="s">
        <v>156</v>
      </c>
      <c r="D732">
        <v>2</v>
      </c>
      <c r="E732">
        <v>326</v>
      </c>
      <c r="F732" t="s">
        <v>2057</v>
      </c>
      <c r="G732" t="s">
        <v>1848</v>
      </c>
      <c r="H732" t="s">
        <v>2091</v>
      </c>
      <c r="I732" t="s">
        <v>2096</v>
      </c>
      <c r="J732" t="s">
        <v>1788</v>
      </c>
      <c r="K732" t="s">
        <v>2070</v>
      </c>
      <c r="L732" t="s">
        <v>1806</v>
      </c>
      <c r="M732" t="s">
        <v>2861</v>
      </c>
      <c r="N732" t="s">
        <v>2862</v>
      </c>
      <c r="O732" t="s">
        <v>2863</v>
      </c>
      <c r="P732" t="s">
        <v>2022</v>
      </c>
      <c r="Q732" t="s">
        <v>1801</v>
      </c>
      <c r="R732" t="s">
        <v>1955</v>
      </c>
      <c r="S732" t="s">
        <v>1802</v>
      </c>
      <c r="T732" t="s">
        <v>2046</v>
      </c>
      <c r="U732" t="s">
        <v>2931</v>
      </c>
      <c r="V732" t="s">
        <v>2967</v>
      </c>
      <c r="W732" t="s">
        <v>2874</v>
      </c>
      <c r="X732" t="s">
        <v>1807</v>
      </c>
      <c r="Y732" t="s">
        <v>8868</v>
      </c>
      <c r="Z732" t="s">
        <v>8869</v>
      </c>
      <c r="AA732" t="s">
        <v>8870</v>
      </c>
      <c r="AB732">
        <v>1</v>
      </c>
    </row>
    <row r="733" spans="1:28" x14ac:dyDescent="0.25">
      <c r="A733" t="s">
        <v>9284</v>
      </c>
      <c r="B733" t="s">
        <v>9285</v>
      </c>
      <c r="C733" t="s">
        <v>156</v>
      </c>
      <c r="D733">
        <v>2</v>
      </c>
      <c r="E733">
        <v>326</v>
      </c>
      <c r="F733" t="s">
        <v>2028</v>
      </c>
      <c r="G733" t="s">
        <v>1848</v>
      </c>
      <c r="H733" t="s">
        <v>2091</v>
      </c>
      <c r="I733" t="s">
        <v>2096</v>
      </c>
      <c r="J733" t="s">
        <v>1795</v>
      </c>
      <c r="K733" t="s">
        <v>2390</v>
      </c>
      <c r="L733" t="s">
        <v>1806</v>
      </c>
      <c r="M733" t="s">
        <v>2861</v>
      </c>
      <c r="N733" t="s">
        <v>2862</v>
      </c>
      <c r="O733" t="s">
        <v>2863</v>
      </c>
      <c r="P733" t="s">
        <v>2022</v>
      </c>
      <c r="Q733" t="s">
        <v>1801</v>
      </c>
      <c r="R733" t="s">
        <v>1955</v>
      </c>
      <c r="S733" t="s">
        <v>1802</v>
      </c>
      <c r="T733" t="s">
        <v>2046</v>
      </c>
      <c r="U733" t="s">
        <v>2931</v>
      </c>
      <c r="V733" t="s">
        <v>2968</v>
      </c>
      <c r="W733" t="s">
        <v>2874</v>
      </c>
      <c r="X733" t="s">
        <v>1807</v>
      </c>
      <c r="Y733" t="s">
        <v>6920</v>
      </c>
      <c r="Z733" t="s">
        <v>6921</v>
      </c>
      <c r="AA733" t="s">
        <v>6922</v>
      </c>
      <c r="AB733">
        <v>1</v>
      </c>
    </row>
    <row r="734" spans="1:28" x14ac:dyDescent="0.25">
      <c r="A734" t="s">
        <v>9284</v>
      </c>
      <c r="B734" t="s">
        <v>9285</v>
      </c>
      <c r="C734" t="s">
        <v>156</v>
      </c>
      <c r="D734">
        <v>2</v>
      </c>
      <c r="E734">
        <v>326</v>
      </c>
      <c r="F734" t="s">
        <v>2062</v>
      </c>
      <c r="G734" t="s">
        <v>1848</v>
      </c>
      <c r="H734" t="s">
        <v>2091</v>
      </c>
      <c r="I734" t="s">
        <v>2096</v>
      </c>
      <c r="J734" t="s">
        <v>1797</v>
      </c>
      <c r="K734" t="s">
        <v>2390</v>
      </c>
      <c r="L734" t="s">
        <v>1806</v>
      </c>
      <c r="M734" t="s">
        <v>2861</v>
      </c>
      <c r="N734" t="s">
        <v>2862</v>
      </c>
      <c r="O734" t="s">
        <v>2863</v>
      </c>
      <c r="P734" t="s">
        <v>2022</v>
      </c>
      <c r="Q734" t="s">
        <v>1801</v>
      </c>
      <c r="R734" t="s">
        <v>1955</v>
      </c>
      <c r="S734" t="s">
        <v>1802</v>
      </c>
      <c r="T734" t="s">
        <v>2046</v>
      </c>
      <c r="U734" t="s">
        <v>2931</v>
      </c>
      <c r="V734" t="s">
        <v>2968</v>
      </c>
      <c r="W734" t="s">
        <v>2947</v>
      </c>
      <c r="X734" t="s">
        <v>1807</v>
      </c>
      <c r="Y734" t="s">
        <v>4102</v>
      </c>
      <c r="Z734" t="s">
        <v>4103</v>
      </c>
      <c r="AA734" t="s">
        <v>4104</v>
      </c>
      <c r="AB734">
        <v>1</v>
      </c>
    </row>
    <row r="735" spans="1:28" x14ac:dyDescent="0.25">
      <c r="A735" t="s">
        <v>9284</v>
      </c>
      <c r="B735" t="s">
        <v>9285</v>
      </c>
      <c r="C735" t="s">
        <v>156</v>
      </c>
      <c r="D735">
        <v>2</v>
      </c>
      <c r="E735">
        <v>326</v>
      </c>
      <c r="F735" t="s">
        <v>2068</v>
      </c>
      <c r="G735" t="s">
        <v>1848</v>
      </c>
      <c r="H735" t="s">
        <v>2091</v>
      </c>
      <c r="I735" t="s">
        <v>2096</v>
      </c>
      <c r="J735" t="s">
        <v>1795</v>
      </c>
      <c r="K735" t="s">
        <v>2390</v>
      </c>
      <c r="L735" t="s">
        <v>1806</v>
      </c>
      <c r="M735" t="s">
        <v>2861</v>
      </c>
      <c r="N735" t="s">
        <v>2862</v>
      </c>
      <c r="O735" t="s">
        <v>2863</v>
      </c>
      <c r="P735" t="s">
        <v>2022</v>
      </c>
      <c r="Q735" t="s">
        <v>1801</v>
      </c>
      <c r="R735" t="s">
        <v>1955</v>
      </c>
      <c r="S735" t="s">
        <v>1802</v>
      </c>
      <c r="T735" t="s">
        <v>2046</v>
      </c>
      <c r="U735" t="s">
        <v>2931</v>
      </c>
      <c r="V735" t="s">
        <v>2968</v>
      </c>
      <c r="W735" t="s">
        <v>2874</v>
      </c>
      <c r="X735" t="s">
        <v>1807</v>
      </c>
      <c r="Y735" t="s">
        <v>6923</v>
      </c>
      <c r="Z735" t="s">
        <v>6924</v>
      </c>
      <c r="AA735" t="s">
        <v>6925</v>
      </c>
      <c r="AB735">
        <v>1</v>
      </c>
    </row>
    <row r="736" spans="1:28" x14ac:dyDescent="0.25">
      <c r="A736" t="s">
        <v>9284</v>
      </c>
      <c r="B736" t="s">
        <v>9285</v>
      </c>
      <c r="C736" t="s">
        <v>156</v>
      </c>
      <c r="D736">
        <v>2</v>
      </c>
      <c r="E736">
        <v>326</v>
      </c>
      <c r="F736" t="s">
        <v>2074</v>
      </c>
      <c r="G736" t="s">
        <v>1848</v>
      </c>
      <c r="H736" t="s">
        <v>2091</v>
      </c>
      <c r="I736" t="s">
        <v>2096</v>
      </c>
      <c r="J736" t="s">
        <v>1795</v>
      </c>
      <c r="K736" t="s">
        <v>2390</v>
      </c>
      <c r="L736" t="s">
        <v>1806</v>
      </c>
      <c r="M736" t="s">
        <v>2861</v>
      </c>
      <c r="N736" t="s">
        <v>2862</v>
      </c>
      <c r="O736" t="s">
        <v>2863</v>
      </c>
      <c r="P736" t="s">
        <v>2022</v>
      </c>
      <c r="Q736" t="s">
        <v>1801</v>
      </c>
      <c r="R736" t="s">
        <v>1955</v>
      </c>
      <c r="S736" t="s">
        <v>1802</v>
      </c>
      <c r="T736" t="s">
        <v>2046</v>
      </c>
      <c r="U736" t="s">
        <v>2931</v>
      </c>
      <c r="V736" t="s">
        <v>2968</v>
      </c>
      <c r="W736" t="s">
        <v>2874</v>
      </c>
      <c r="X736" t="s">
        <v>1807</v>
      </c>
      <c r="Y736" t="s">
        <v>6926</v>
      </c>
      <c r="Z736" t="s">
        <v>6927</v>
      </c>
      <c r="AA736" t="s">
        <v>6928</v>
      </c>
      <c r="AB736">
        <v>1</v>
      </c>
    </row>
    <row r="737" spans="1:28" x14ac:dyDescent="0.25">
      <c r="A737" t="s">
        <v>9284</v>
      </c>
      <c r="B737" t="s">
        <v>9285</v>
      </c>
      <c r="C737" t="s">
        <v>156</v>
      </c>
      <c r="D737">
        <v>2</v>
      </c>
      <c r="E737">
        <v>326</v>
      </c>
      <c r="F737" t="s">
        <v>2037</v>
      </c>
      <c r="G737" t="s">
        <v>1848</v>
      </c>
      <c r="H737" t="s">
        <v>2091</v>
      </c>
      <c r="I737" t="s">
        <v>2096</v>
      </c>
      <c r="J737" t="s">
        <v>1795</v>
      </c>
      <c r="K737" t="s">
        <v>2390</v>
      </c>
      <c r="L737" t="s">
        <v>1806</v>
      </c>
      <c r="M737" t="s">
        <v>2861</v>
      </c>
      <c r="N737" t="s">
        <v>2862</v>
      </c>
      <c r="O737" t="s">
        <v>2863</v>
      </c>
      <c r="P737" t="s">
        <v>2022</v>
      </c>
      <c r="Q737" t="s">
        <v>1801</v>
      </c>
      <c r="R737" t="s">
        <v>1955</v>
      </c>
      <c r="S737" t="s">
        <v>1802</v>
      </c>
      <c r="T737" t="s">
        <v>2046</v>
      </c>
      <c r="U737" t="s">
        <v>2931</v>
      </c>
      <c r="V737" t="s">
        <v>2968</v>
      </c>
      <c r="W737" t="s">
        <v>2874</v>
      </c>
      <c r="X737" t="s">
        <v>1807</v>
      </c>
      <c r="Y737" t="s">
        <v>6929</v>
      </c>
      <c r="Z737" t="s">
        <v>6930</v>
      </c>
      <c r="AA737" t="s">
        <v>6931</v>
      </c>
      <c r="AB737">
        <v>1</v>
      </c>
    </row>
    <row r="738" spans="1:28" x14ac:dyDescent="0.25">
      <c r="A738" t="s">
        <v>9284</v>
      </c>
      <c r="B738" t="s">
        <v>9285</v>
      </c>
      <c r="C738" t="s">
        <v>156</v>
      </c>
      <c r="D738">
        <v>2</v>
      </c>
      <c r="E738">
        <v>326</v>
      </c>
      <c r="F738" t="s">
        <v>2046</v>
      </c>
      <c r="G738" t="s">
        <v>1848</v>
      </c>
      <c r="H738" t="s">
        <v>2091</v>
      </c>
      <c r="I738" t="s">
        <v>2096</v>
      </c>
      <c r="J738" t="s">
        <v>1795</v>
      </c>
      <c r="K738" t="s">
        <v>2390</v>
      </c>
      <c r="L738" t="s">
        <v>1806</v>
      </c>
      <c r="M738" t="s">
        <v>2861</v>
      </c>
      <c r="N738" t="s">
        <v>2862</v>
      </c>
      <c r="O738" t="s">
        <v>2863</v>
      </c>
      <c r="P738" t="s">
        <v>2022</v>
      </c>
      <c r="Q738" t="s">
        <v>1801</v>
      </c>
      <c r="R738" t="s">
        <v>1955</v>
      </c>
      <c r="S738" t="s">
        <v>1802</v>
      </c>
      <c r="T738" t="s">
        <v>2046</v>
      </c>
      <c r="U738" t="s">
        <v>2931</v>
      </c>
      <c r="V738" t="s">
        <v>2968</v>
      </c>
      <c r="W738" t="s">
        <v>2874</v>
      </c>
      <c r="X738" t="s">
        <v>1807</v>
      </c>
      <c r="Y738" t="s">
        <v>6932</v>
      </c>
      <c r="Z738" t="s">
        <v>6933</v>
      </c>
      <c r="AA738" t="s">
        <v>6934</v>
      </c>
      <c r="AB738">
        <v>1</v>
      </c>
    </row>
    <row r="739" spans="1:28" x14ac:dyDescent="0.25">
      <c r="A739" t="s">
        <v>9284</v>
      </c>
      <c r="B739" t="s">
        <v>9285</v>
      </c>
      <c r="C739" t="s">
        <v>156</v>
      </c>
      <c r="D739">
        <v>2</v>
      </c>
      <c r="E739">
        <v>326</v>
      </c>
      <c r="F739" t="s">
        <v>2081</v>
      </c>
      <c r="G739" t="s">
        <v>1848</v>
      </c>
      <c r="H739" t="s">
        <v>2091</v>
      </c>
      <c r="I739" t="s">
        <v>2096</v>
      </c>
      <c r="J739" t="s">
        <v>1795</v>
      </c>
      <c r="K739" t="s">
        <v>2390</v>
      </c>
      <c r="L739" t="s">
        <v>1806</v>
      </c>
      <c r="M739" t="s">
        <v>2861</v>
      </c>
      <c r="N739" t="s">
        <v>2862</v>
      </c>
      <c r="O739" t="s">
        <v>2863</v>
      </c>
      <c r="P739" t="s">
        <v>2022</v>
      </c>
      <c r="Q739" t="s">
        <v>1801</v>
      </c>
      <c r="R739" t="s">
        <v>1955</v>
      </c>
      <c r="S739" t="s">
        <v>1802</v>
      </c>
      <c r="T739" t="s">
        <v>2046</v>
      </c>
      <c r="U739" t="s">
        <v>2931</v>
      </c>
      <c r="V739" t="s">
        <v>2968</v>
      </c>
      <c r="W739" t="s">
        <v>2874</v>
      </c>
      <c r="X739" t="s">
        <v>1807</v>
      </c>
      <c r="Y739" t="s">
        <v>6935</v>
      </c>
      <c r="Z739" t="s">
        <v>6936</v>
      </c>
      <c r="AA739" t="s">
        <v>6937</v>
      </c>
      <c r="AB739">
        <v>1</v>
      </c>
    </row>
    <row r="740" spans="1:28" x14ac:dyDescent="0.25">
      <c r="A740" t="s">
        <v>9284</v>
      </c>
      <c r="B740" t="s">
        <v>9285</v>
      </c>
      <c r="C740" t="s">
        <v>156</v>
      </c>
      <c r="D740">
        <v>2</v>
      </c>
      <c r="E740">
        <v>326</v>
      </c>
      <c r="F740" t="s">
        <v>2052</v>
      </c>
      <c r="G740" t="s">
        <v>1848</v>
      </c>
      <c r="H740" t="s">
        <v>2091</v>
      </c>
      <c r="I740" t="s">
        <v>2096</v>
      </c>
      <c r="J740" t="s">
        <v>1788</v>
      </c>
      <c r="K740" t="s">
        <v>2390</v>
      </c>
      <c r="L740" t="s">
        <v>1806</v>
      </c>
      <c r="M740" t="s">
        <v>2861</v>
      </c>
      <c r="N740" t="s">
        <v>2862</v>
      </c>
      <c r="O740" t="s">
        <v>2863</v>
      </c>
      <c r="P740" t="s">
        <v>2022</v>
      </c>
      <c r="Q740" t="s">
        <v>1801</v>
      </c>
      <c r="R740" t="s">
        <v>1955</v>
      </c>
      <c r="S740" t="s">
        <v>1802</v>
      </c>
      <c r="T740" t="s">
        <v>2046</v>
      </c>
      <c r="U740" t="s">
        <v>2931</v>
      </c>
      <c r="V740" t="s">
        <v>2933</v>
      </c>
      <c r="W740" t="s">
        <v>2947</v>
      </c>
      <c r="X740" t="s">
        <v>1807</v>
      </c>
      <c r="Y740" t="s">
        <v>5298</v>
      </c>
      <c r="Z740" t="s">
        <v>5299</v>
      </c>
      <c r="AA740" t="s">
        <v>5300</v>
      </c>
      <c r="AB740">
        <v>1</v>
      </c>
    </row>
    <row r="741" spans="1:28" x14ac:dyDescent="0.25">
      <c r="A741" t="s">
        <v>9284</v>
      </c>
      <c r="B741" t="s">
        <v>9285</v>
      </c>
      <c r="C741" t="s">
        <v>156</v>
      </c>
      <c r="D741">
        <v>2</v>
      </c>
      <c r="E741">
        <v>328</v>
      </c>
      <c r="F741" t="s">
        <v>2029</v>
      </c>
      <c r="G741" t="s">
        <v>1848</v>
      </c>
      <c r="H741" t="s">
        <v>2091</v>
      </c>
      <c r="I741" t="s">
        <v>2096</v>
      </c>
      <c r="J741" t="s">
        <v>1788</v>
      </c>
      <c r="K741" t="s">
        <v>2070</v>
      </c>
      <c r="L741" t="s">
        <v>1806</v>
      </c>
      <c r="M741" t="s">
        <v>2861</v>
      </c>
      <c r="N741" t="s">
        <v>2862</v>
      </c>
      <c r="O741" t="s">
        <v>2863</v>
      </c>
      <c r="P741" t="s">
        <v>2022</v>
      </c>
      <c r="Q741" t="s">
        <v>1801</v>
      </c>
      <c r="R741" t="s">
        <v>1955</v>
      </c>
      <c r="S741" t="s">
        <v>1802</v>
      </c>
      <c r="T741" t="s">
        <v>2046</v>
      </c>
      <c r="U741" t="s">
        <v>2931</v>
      </c>
      <c r="V741" t="s">
        <v>2968</v>
      </c>
      <c r="W741" t="s">
        <v>2874</v>
      </c>
      <c r="X741" t="s">
        <v>1807</v>
      </c>
      <c r="Y741" t="s">
        <v>6938</v>
      </c>
      <c r="Z741" t="s">
        <v>6939</v>
      </c>
      <c r="AA741" t="s">
        <v>6940</v>
      </c>
      <c r="AB741">
        <v>1</v>
      </c>
    </row>
    <row r="742" spans="1:28" x14ac:dyDescent="0.25">
      <c r="A742" t="s">
        <v>9284</v>
      </c>
      <c r="B742" t="s">
        <v>9285</v>
      </c>
      <c r="C742" t="s">
        <v>156</v>
      </c>
      <c r="D742">
        <v>2</v>
      </c>
      <c r="E742">
        <v>328</v>
      </c>
      <c r="F742" t="s">
        <v>2027</v>
      </c>
      <c r="G742" t="s">
        <v>1848</v>
      </c>
      <c r="H742" t="s">
        <v>2091</v>
      </c>
      <c r="I742" t="s">
        <v>2096</v>
      </c>
      <c r="J742" t="s">
        <v>1788</v>
      </c>
      <c r="K742" t="s">
        <v>2070</v>
      </c>
      <c r="L742" t="s">
        <v>1806</v>
      </c>
      <c r="M742" t="s">
        <v>2861</v>
      </c>
      <c r="N742" t="s">
        <v>2862</v>
      </c>
      <c r="O742" t="s">
        <v>2863</v>
      </c>
      <c r="P742" t="s">
        <v>2022</v>
      </c>
      <c r="Q742" t="s">
        <v>1801</v>
      </c>
      <c r="R742" t="s">
        <v>1955</v>
      </c>
      <c r="S742" t="s">
        <v>1802</v>
      </c>
      <c r="T742" t="s">
        <v>2046</v>
      </c>
      <c r="U742" t="s">
        <v>2931</v>
      </c>
      <c r="V742" t="s">
        <v>2967</v>
      </c>
      <c r="W742" t="s">
        <v>2874</v>
      </c>
      <c r="X742" t="s">
        <v>1807</v>
      </c>
      <c r="Y742" t="s">
        <v>6941</v>
      </c>
      <c r="Z742" t="s">
        <v>6942</v>
      </c>
      <c r="AA742" t="s">
        <v>6943</v>
      </c>
      <c r="AB742">
        <v>1</v>
      </c>
    </row>
    <row r="743" spans="1:28" x14ac:dyDescent="0.25">
      <c r="A743" t="s">
        <v>9284</v>
      </c>
      <c r="B743" t="s">
        <v>9285</v>
      </c>
      <c r="C743" t="s">
        <v>156</v>
      </c>
      <c r="D743">
        <v>2</v>
      </c>
      <c r="E743">
        <v>328</v>
      </c>
      <c r="F743" t="s">
        <v>2036</v>
      </c>
      <c r="G743" t="s">
        <v>1848</v>
      </c>
      <c r="H743" t="s">
        <v>2091</v>
      </c>
      <c r="I743" t="s">
        <v>2096</v>
      </c>
      <c r="J743" t="s">
        <v>1788</v>
      </c>
      <c r="K743" t="s">
        <v>2070</v>
      </c>
      <c r="L743" t="s">
        <v>1806</v>
      </c>
      <c r="M743" t="s">
        <v>2861</v>
      </c>
      <c r="N743" t="s">
        <v>2862</v>
      </c>
      <c r="O743" t="s">
        <v>2863</v>
      </c>
      <c r="P743" t="s">
        <v>2022</v>
      </c>
      <c r="Q743" t="s">
        <v>1801</v>
      </c>
      <c r="R743" t="s">
        <v>1955</v>
      </c>
      <c r="S743" t="s">
        <v>1802</v>
      </c>
      <c r="T743" t="s">
        <v>2046</v>
      </c>
      <c r="U743" t="s">
        <v>2931</v>
      </c>
      <c r="V743" t="s">
        <v>2967</v>
      </c>
      <c r="W743" t="s">
        <v>2874</v>
      </c>
      <c r="X743" t="s">
        <v>1807</v>
      </c>
      <c r="Y743" t="s">
        <v>6944</v>
      </c>
      <c r="Z743" t="s">
        <v>6945</v>
      </c>
      <c r="AA743" t="s">
        <v>6946</v>
      </c>
      <c r="AB743">
        <v>1</v>
      </c>
    </row>
    <row r="744" spans="1:28" x14ac:dyDescent="0.25">
      <c r="A744" t="s">
        <v>9284</v>
      </c>
      <c r="B744" t="s">
        <v>9285</v>
      </c>
      <c r="C744" t="s">
        <v>156</v>
      </c>
      <c r="D744">
        <v>2</v>
      </c>
      <c r="E744">
        <v>328</v>
      </c>
      <c r="F744" t="s">
        <v>2032</v>
      </c>
      <c r="G744" t="s">
        <v>1848</v>
      </c>
      <c r="H744" t="s">
        <v>2091</v>
      </c>
      <c r="I744" t="s">
        <v>2096</v>
      </c>
      <c r="J744" t="s">
        <v>1788</v>
      </c>
      <c r="K744" t="s">
        <v>2070</v>
      </c>
      <c r="L744" t="s">
        <v>1806</v>
      </c>
      <c r="M744" t="s">
        <v>2861</v>
      </c>
      <c r="N744" t="s">
        <v>2862</v>
      </c>
      <c r="O744" t="s">
        <v>2863</v>
      </c>
      <c r="P744" t="s">
        <v>2022</v>
      </c>
      <c r="Q744" t="s">
        <v>1801</v>
      </c>
      <c r="R744" t="s">
        <v>1955</v>
      </c>
      <c r="S744" t="s">
        <v>1802</v>
      </c>
      <c r="T744" t="s">
        <v>2046</v>
      </c>
      <c r="U744" t="s">
        <v>2931</v>
      </c>
      <c r="V744" t="s">
        <v>2967</v>
      </c>
      <c r="W744" t="s">
        <v>2874</v>
      </c>
      <c r="X744" t="s">
        <v>1807</v>
      </c>
      <c r="Y744" t="s">
        <v>6947</v>
      </c>
      <c r="Z744" t="s">
        <v>6948</v>
      </c>
      <c r="AA744" t="s">
        <v>6949</v>
      </c>
      <c r="AB744">
        <v>1</v>
      </c>
    </row>
    <row r="745" spans="1:28" x14ac:dyDescent="0.25">
      <c r="A745" t="s">
        <v>9284</v>
      </c>
      <c r="B745" t="s">
        <v>9285</v>
      </c>
      <c r="C745" t="s">
        <v>156</v>
      </c>
      <c r="D745">
        <v>2</v>
      </c>
      <c r="E745">
        <v>328</v>
      </c>
      <c r="F745" t="s">
        <v>2026</v>
      </c>
      <c r="G745" t="s">
        <v>1848</v>
      </c>
      <c r="H745" t="s">
        <v>2091</v>
      </c>
      <c r="I745" t="s">
        <v>2096</v>
      </c>
      <c r="J745" t="s">
        <v>1788</v>
      </c>
      <c r="K745" t="s">
        <v>2070</v>
      </c>
      <c r="L745" t="s">
        <v>1806</v>
      </c>
      <c r="M745" t="s">
        <v>2861</v>
      </c>
      <c r="N745" t="s">
        <v>2862</v>
      </c>
      <c r="O745" t="s">
        <v>2863</v>
      </c>
      <c r="P745" t="s">
        <v>2022</v>
      </c>
      <c r="Q745" t="s">
        <v>1801</v>
      </c>
      <c r="R745" t="s">
        <v>1955</v>
      </c>
      <c r="S745" t="s">
        <v>1802</v>
      </c>
      <c r="T745" t="s">
        <v>2046</v>
      </c>
      <c r="U745" t="s">
        <v>2931</v>
      </c>
      <c r="V745" t="s">
        <v>2967</v>
      </c>
      <c r="W745" t="s">
        <v>2874</v>
      </c>
      <c r="X745" t="s">
        <v>1807</v>
      </c>
      <c r="Y745" t="s">
        <v>6950</v>
      </c>
      <c r="Z745" t="s">
        <v>6951</v>
      </c>
      <c r="AA745" t="s">
        <v>6952</v>
      </c>
      <c r="AB745">
        <v>1</v>
      </c>
    </row>
    <row r="746" spans="1:28" x14ac:dyDescent="0.25">
      <c r="A746" t="s">
        <v>9284</v>
      </c>
      <c r="B746" t="s">
        <v>9285</v>
      </c>
      <c r="C746" t="s">
        <v>156</v>
      </c>
      <c r="D746">
        <v>2</v>
      </c>
      <c r="E746">
        <v>328</v>
      </c>
      <c r="F746" t="s">
        <v>2060</v>
      </c>
      <c r="G746" t="s">
        <v>1848</v>
      </c>
      <c r="H746" t="s">
        <v>2091</v>
      </c>
      <c r="I746" t="s">
        <v>2096</v>
      </c>
      <c r="J746" t="s">
        <v>1795</v>
      </c>
      <c r="K746" t="s">
        <v>2070</v>
      </c>
      <c r="L746" t="s">
        <v>1806</v>
      </c>
      <c r="M746" t="s">
        <v>2861</v>
      </c>
      <c r="N746" t="s">
        <v>2862</v>
      </c>
      <c r="O746" t="s">
        <v>2863</v>
      </c>
      <c r="P746" t="s">
        <v>2022</v>
      </c>
      <c r="Q746" t="s">
        <v>1801</v>
      </c>
      <c r="R746" t="s">
        <v>1955</v>
      </c>
      <c r="S746" t="s">
        <v>1802</v>
      </c>
      <c r="T746" t="s">
        <v>2046</v>
      </c>
      <c r="U746" t="s">
        <v>2931</v>
      </c>
      <c r="V746" t="s">
        <v>2967</v>
      </c>
      <c r="W746" t="s">
        <v>2874</v>
      </c>
      <c r="X746" t="s">
        <v>1807</v>
      </c>
      <c r="Y746" t="s">
        <v>6953</v>
      </c>
      <c r="Z746" t="s">
        <v>6954</v>
      </c>
      <c r="AA746" t="s">
        <v>6955</v>
      </c>
      <c r="AB746">
        <v>1</v>
      </c>
    </row>
    <row r="747" spans="1:28" x14ac:dyDescent="0.25">
      <c r="A747" t="s">
        <v>9284</v>
      </c>
      <c r="B747" t="s">
        <v>9285</v>
      </c>
      <c r="C747" t="s">
        <v>156</v>
      </c>
      <c r="D747">
        <v>2</v>
      </c>
      <c r="E747">
        <v>328</v>
      </c>
      <c r="F747" t="s">
        <v>2030</v>
      </c>
      <c r="G747" t="s">
        <v>1848</v>
      </c>
      <c r="H747" t="s">
        <v>2091</v>
      </c>
      <c r="I747" t="s">
        <v>2096</v>
      </c>
      <c r="J747" t="s">
        <v>1797</v>
      </c>
      <c r="K747" t="s">
        <v>2070</v>
      </c>
      <c r="L747" t="s">
        <v>1806</v>
      </c>
      <c r="M747" t="s">
        <v>2861</v>
      </c>
      <c r="N747" t="s">
        <v>2862</v>
      </c>
      <c r="O747" t="s">
        <v>2863</v>
      </c>
      <c r="P747" t="s">
        <v>2022</v>
      </c>
      <c r="Q747" t="s">
        <v>1801</v>
      </c>
      <c r="R747" t="s">
        <v>1955</v>
      </c>
      <c r="S747" t="s">
        <v>1802</v>
      </c>
      <c r="T747" t="s">
        <v>2046</v>
      </c>
      <c r="U747" t="s">
        <v>2931</v>
      </c>
      <c r="V747" t="s">
        <v>2967</v>
      </c>
      <c r="W747" t="s">
        <v>2947</v>
      </c>
      <c r="X747" t="s">
        <v>1807</v>
      </c>
      <c r="Y747" t="s">
        <v>4567</v>
      </c>
      <c r="Z747" t="s">
        <v>4568</v>
      </c>
      <c r="AA747" t="s">
        <v>4569</v>
      </c>
      <c r="AB747">
        <v>1</v>
      </c>
    </row>
    <row r="748" spans="1:28" x14ac:dyDescent="0.25">
      <c r="A748" t="s">
        <v>9284</v>
      </c>
      <c r="B748" t="s">
        <v>9285</v>
      </c>
      <c r="C748" t="s">
        <v>156</v>
      </c>
      <c r="D748">
        <v>2</v>
      </c>
      <c r="E748">
        <v>328</v>
      </c>
      <c r="F748" t="s">
        <v>2028</v>
      </c>
      <c r="G748" t="s">
        <v>1848</v>
      </c>
      <c r="H748" t="s">
        <v>2091</v>
      </c>
      <c r="I748" t="s">
        <v>2096</v>
      </c>
      <c r="J748" t="s">
        <v>1795</v>
      </c>
      <c r="K748" t="s">
        <v>2070</v>
      </c>
      <c r="L748" t="s">
        <v>1806</v>
      </c>
      <c r="M748" t="s">
        <v>2861</v>
      </c>
      <c r="N748" t="s">
        <v>2862</v>
      </c>
      <c r="O748" t="s">
        <v>2863</v>
      </c>
      <c r="P748" t="s">
        <v>2022</v>
      </c>
      <c r="Q748" t="s">
        <v>1801</v>
      </c>
      <c r="R748" t="s">
        <v>1955</v>
      </c>
      <c r="S748" t="s">
        <v>1802</v>
      </c>
      <c r="T748" t="s">
        <v>2046</v>
      </c>
      <c r="U748" t="s">
        <v>2931</v>
      </c>
      <c r="V748" t="s">
        <v>2967</v>
      </c>
      <c r="W748" t="s">
        <v>2947</v>
      </c>
      <c r="X748" t="s">
        <v>1807</v>
      </c>
      <c r="Y748" t="s">
        <v>6956</v>
      </c>
      <c r="Z748" t="s">
        <v>6957</v>
      </c>
      <c r="AA748" t="s">
        <v>6958</v>
      </c>
      <c r="AB748">
        <v>1</v>
      </c>
    </row>
    <row r="749" spans="1:28" x14ac:dyDescent="0.25">
      <c r="A749" t="s">
        <v>9284</v>
      </c>
      <c r="B749" t="s">
        <v>9285</v>
      </c>
      <c r="C749" t="s">
        <v>156</v>
      </c>
      <c r="D749">
        <v>2</v>
      </c>
      <c r="E749">
        <v>328</v>
      </c>
      <c r="F749" t="s">
        <v>2048</v>
      </c>
      <c r="G749" t="s">
        <v>1848</v>
      </c>
      <c r="H749" t="s">
        <v>2091</v>
      </c>
      <c r="I749" t="s">
        <v>2096</v>
      </c>
      <c r="J749" t="s">
        <v>1788</v>
      </c>
      <c r="K749" t="s">
        <v>2070</v>
      </c>
      <c r="L749" t="s">
        <v>1806</v>
      </c>
      <c r="M749" t="s">
        <v>2861</v>
      </c>
      <c r="N749" t="s">
        <v>2862</v>
      </c>
      <c r="O749" t="s">
        <v>2863</v>
      </c>
      <c r="P749" t="s">
        <v>2022</v>
      </c>
      <c r="Q749" t="s">
        <v>1801</v>
      </c>
      <c r="R749" t="s">
        <v>1955</v>
      </c>
      <c r="S749" t="s">
        <v>1802</v>
      </c>
      <c r="T749" t="s">
        <v>2046</v>
      </c>
      <c r="U749" t="s">
        <v>2931</v>
      </c>
      <c r="V749" t="s">
        <v>2967</v>
      </c>
      <c r="W749" t="s">
        <v>2874</v>
      </c>
      <c r="X749" t="s">
        <v>1807</v>
      </c>
      <c r="Y749" t="s">
        <v>6959</v>
      </c>
      <c r="Z749" t="s">
        <v>6960</v>
      </c>
      <c r="AA749" t="s">
        <v>6961</v>
      </c>
      <c r="AB749">
        <v>1</v>
      </c>
    </row>
    <row r="750" spans="1:28" x14ac:dyDescent="0.25">
      <c r="A750" t="s">
        <v>9284</v>
      </c>
      <c r="B750" t="s">
        <v>9285</v>
      </c>
      <c r="C750" t="s">
        <v>156</v>
      </c>
      <c r="D750">
        <v>2</v>
      </c>
      <c r="E750">
        <v>328</v>
      </c>
      <c r="F750" t="s">
        <v>2062</v>
      </c>
      <c r="G750" t="s">
        <v>1848</v>
      </c>
      <c r="H750" t="s">
        <v>2091</v>
      </c>
      <c r="I750" t="s">
        <v>2096</v>
      </c>
      <c r="J750" t="s">
        <v>1795</v>
      </c>
      <c r="K750" t="s">
        <v>2070</v>
      </c>
      <c r="L750" t="s">
        <v>1806</v>
      </c>
      <c r="M750" t="s">
        <v>2861</v>
      </c>
      <c r="N750" t="s">
        <v>2862</v>
      </c>
      <c r="O750" t="s">
        <v>2863</v>
      </c>
      <c r="P750" t="s">
        <v>2022</v>
      </c>
      <c r="Q750" t="s">
        <v>1801</v>
      </c>
      <c r="R750" t="s">
        <v>1955</v>
      </c>
      <c r="S750" t="s">
        <v>1802</v>
      </c>
      <c r="T750" t="s">
        <v>2046</v>
      </c>
      <c r="U750" t="s">
        <v>2931</v>
      </c>
      <c r="V750" t="s">
        <v>2967</v>
      </c>
      <c r="W750" t="s">
        <v>2947</v>
      </c>
      <c r="X750" t="s">
        <v>1807</v>
      </c>
      <c r="Y750" t="s">
        <v>6962</v>
      </c>
      <c r="Z750" t="s">
        <v>6963</v>
      </c>
      <c r="AA750" t="s">
        <v>6964</v>
      </c>
      <c r="AB750">
        <v>1</v>
      </c>
    </row>
    <row r="751" spans="1:28" x14ac:dyDescent="0.25">
      <c r="A751" t="s">
        <v>9284</v>
      </c>
      <c r="B751" t="s">
        <v>9285</v>
      </c>
      <c r="C751" t="s">
        <v>156</v>
      </c>
      <c r="D751">
        <v>2</v>
      </c>
      <c r="E751">
        <v>328</v>
      </c>
      <c r="F751" t="s">
        <v>2051</v>
      </c>
      <c r="G751" t="s">
        <v>1848</v>
      </c>
      <c r="H751" t="s">
        <v>2091</v>
      </c>
      <c r="I751" t="s">
        <v>2096</v>
      </c>
      <c r="J751" t="s">
        <v>1788</v>
      </c>
      <c r="K751" t="s">
        <v>2070</v>
      </c>
      <c r="L751" t="s">
        <v>1806</v>
      </c>
      <c r="M751" t="s">
        <v>2861</v>
      </c>
      <c r="N751" t="s">
        <v>2862</v>
      </c>
      <c r="O751" t="s">
        <v>2863</v>
      </c>
      <c r="P751" t="s">
        <v>2022</v>
      </c>
      <c r="Q751" t="s">
        <v>1801</v>
      </c>
      <c r="R751" t="s">
        <v>1955</v>
      </c>
      <c r="S751" t="s">
        <v>1802</v>
      </c>
      <c r="T751" t="s">
        <v>2046</v>
      </c>
      <c r="U751" t="s">
        <v>2931</v>
      </c>
      <c r="V751" t="s">
        <v>2967</v>
      </c>
      <c r="W751" t="s">
        <v>2874</v>
      </c>
      <c r="X751" t="s">
        <v>1807</v>
      </c>
      <c r="Y751" t="s">
        <v>6965</v>
      </c>
      <c r="Z751" t="s">
        <v>6966</v>
      </c>
      <c r="AA751" t="s">
        <v>6967</v>
      </c>
      <c r="AB751">
        <v>1</v>
      </c>
    </row>
    <row r="752" spans="1:28" x14ac:dyDescent="0.25">
      <c r="A752" t="s">
        <v>9284</v>
      </c>
      <c r="B752" t="s">
        <v>9285</v>
      </c>
      <c r="C752" t="s">
        <v>156</v>
      </c>
      <c r="D752">
        <v>2</v>
      </c>
      <c r="E752">
        <v>328</v>
      </c>
      <c r="F752" t="s">
        <v>2082</v>
      </c>
      <c r="G752" t="s">
        <v>1848</v>
      </c>
      <c r="H752" t="s">
        <v>2091</v>
      </c>
      <c r="I752" t="s">
        <v>2096</v>
      </c>
      <c r="J752" t="s">
        <v>1795</v>
      </c>
      <c r="K752" t="s">
        <v>2070</v>
      </c>
      <c r="L752" t="s">
        <v>1806</v>
      </c>
      <c r="M752" t="s">
        <v>2861</v>
      </c>
      <c r="N752" t="s">
        <v>2862</v>
      </c>
      <c r="O752" t="s">
        <v>2863</v>
      </c>
      <c r="P752" t="s">
        <v>2022</v>
      </c>
      <c r="Q752" t="s">
        <v>1801</v>
      </c>
      <c r="R752" t="s">
        <v>1955</v>
      </c>
      <c r="S752" t="s">
        <v>1802</v>
      </c>
      <c r="T752" t="s">
        <v>2046</v>
      </c>
      <c r="U752" t="s">
        <v>2931</v>
      </c>
      <c r="V752" t="s">
        <v>2967</v>
      </c>
      <c r="W752" t="s">
        <v>2874</v>
      </c>
      <c r="X752" t="s">
        <v>1807</v>
      </c>
      <c r="Y752" t="s">
        <v>6968</v>
      </c>
      <c r="Z752" t="s">
        <v>6969</v>
      </c>
      <c r="AA752" t="s">
        <v>6970</v>
      </c>
      <c r="AB752">
        <v>1</v>
      </c>
    </row>
    <row r="753" spans="1:28" x14ac:dyDescent="0.25">
      <c r="A753" t="s">
        <v>9284</v>
      </c>
      <c r="B753" t="s">
        <v>9285</v>
      </c>
      <c r="C753" t="s">
        <v>156</v>
      </c>
      <c r="D753">
        <v>2</v>
      </c>
      <c r="E753">
        <v>328</v>
      </c>
      <c r="F753" t="s">
        <v>2034</v>
      </c>
      <c r="G753" t="s">
        <v>1848</v>
      </c>
      <c r="H753" t="s">
        <v>2091</v>
      </c>
      <c r="I753" t="s">
        <v>2096</v>
      </c>
      <c r="J753" t="s">
        <v>1788</v>
      </c>
      <c r="K753" t="s">
        <v>2070</v>
      </c>
      <c r="L753" t="s">
        <v>1806</v>
      </c>
      <c r="M753" t="s">
        <v>2861</v>
      </c>
      <c r="N753" t="s">
        <v>2862</v>
      </c>
      <c r="O753" t="s">
        <v>2863</v>
      </c>
      <c r="P753" t="s">
        <v>2022</v>
      </c>
      <c r="Q753" t="s">
        <v>1801</v>
      </c>
      <c r="R753" t="s">
        <v>1955</v>
      </c>
      <c r="S753" t="s">
        <v>1802</v>
      </c>
      <c r="T753" t="s">
        <v>2046</v>
      </c>
      <c r="U753" t="s">
        <v>2931</v>
      </c>
      <c r="V753" t="s">
        <v>2967</v>
      </c>
      <c r="W753" t="s">
        <v>2874</v>
      </c>
      <c r="X753" t="s">
        <v>1807</v>
      </c>
      <c r="Y753" t="s">
        <v>6971</v>
      </c>
      <c r="Z753" t="s">
        <v>6972</v>
      </c>
      <c r="AA753" t="s">
        <v>6973</v>
      </c>
      <c r="AB753">
        <v>1</v>
      </c>
    </row>
    <row r="754" spans="1:28" x14ac:dyDescent="0.25">
      <c r="A754" t="s">
        <v>9284</v>
      </c>
      <c r="B754" t="s">
        <v>9285</v>
      </c>
      <c r="C754" t="s">
        <v>156</v>
      </c>
      <c r="D754">
        <v>2</v>
      </c>
      <c r="E754">
        <v>329</v>
      </c>
      <c r="F754" t="s">
        <v>2019</v>
      </c>
      <c r="G754" t="s">
        <v>1848</v>
      </c>
      <c r="H754" t="s">
        <v>2091</v>
      </c>
      <c r="I754" t="s">
        <v>2096</v>
      </c>
      <c r="J754" t="s">
        <v>1795</v>
      </c>
      <c r="K754" t="s">
        <v>2070</v>
      </c>
      <c r="L754" t="s">
        <v>1806</v>
      </c>
      <c r="M754" t="s">
        <v>2861</v>
      </c>
      <c r="N754" t="s">
        <v>2862</v>
      </c>
      <c r="O754" t="s">
        <v>2863</v>
      </c>
      <c r="P754" t="s">
        <v>2022</v>
      </c>
      <c r="Q754" t="s">
        <v>1801</v>
      </c>
      <c r="R754" t="s">
        <v>1955</v>
      </c>
      <c r="S754" t="s">
        <v>1802</v>
      </c>
      <c r="T754" t="s">
        <v>2046</v>
      </c>
      <c r="U754" t="s">
        <v>2931</v>
      </c>
      <c r="V754" t="s">
        <v>2967</v>
      </c>
      <c r="W754" t="s">
        <v>2874</v>
      </c>
      <c r="X754" t="s">
        <v>1807</v>
      </c>
      <c r="Y754" t="s">
        <v>6974</v>
      </c>
      <c r="Z754" t="s">
        <v>6975</v>
      </c>
      <c r="AA754" t="s">
        <v>6976</v>
      </c>
      <c r="AB754">
        <v>1</v>
      </c>
    </row>
    <row r="755" spans="1:28" x14ac:dyDescent="0.25">
      <c r="A755" t="s">
        <v>9284</v>
      </c>
      <c r="B755" t="s">
        <v>9285</v>
      </c>
      <c r="C755" t="s">
        <v>156</v>
      </c>
      <c r="D755">
        <v>2</v>
      </c>
      <c r="E755">
        <v>329</v>
      </c>
      <c r="F755" t="s">
        <v>2029</v>
      </c>
      <c r="G755" t="s">
        <v>1848</v>
      </c>
      <c r="H755" t="s">
        <v>2091</v>
      </c>
      <c r="I755" t="s">
        <v>2096</v>
      </c>
      <c r="J755" t="s">
        <v>1795</v>
      </c>
      <c r="K755" t="s">
        <v>2070</v>
      </c>
      <c r="L755" t="s">
        <v>1806</v>
      </c>
      <c r="M755" t="s">
        <v>2861</v>
      </c>
      <c r="N755" t="s">
        <v>2862</v>
      </c>
      <c r="O755" t="s">
        <v>2863</v>
      </c>
      <c r="P755" t="s">
        <v>2022</v>
      </c>
      <c r="Q755" t="s">
        <v>1801</v>
      </c>
      <c r="R755" t="s">
        <v>1955</v>
      </c>
      <c r="S755" t="s">
        <v>1802</v>
      </c>
      <c r="T755" t="s">
        <v>2046</v>
      </c>
      <c r="U755" t="s">
        <v>2931</v>
      </c>
      <c r="V755" t="s">
        <v>2967</v>
      </c>
      <c r="W755" t="s">
        <v>2874</v>
      </c>
      <c r="X755" t="s">
        <v>1807</v>
      </c>
      <c r="Y755" t="s">
        <v>6977</v>
      </c>
      <c r="Z755" t="s">
        <v>6978</v>
      </c>
      <c r="AA755" t="s">
        <v>6979</v>
      </c>
      <c r="AB755">
        <v>1</v>
      </c>
    </row>
    <row r="756" spans="1:28" x14ac:dyDescent="0.25">
      <c r="A756" t="s">
        <v>9284</v>
      </c>
      <c r="B756" t="s">
        <v>9285</v>
      </c>
      <c r="C756" t="s">
        <v>156</v>
      </c>
      <c r="D756">
        <v>2</v>
      </c>
      <c r="E756">
        <v>329</v>
      </c>
      <c r="F756" t="s">
        <v>2042</v>
      </c>
      <c r="G756" t="s">
        <v>1848</v>
      </c>
      <c r="H756" t="s">
        <v>2091</v>
      </c>
      <c r="I756" t="s">
        <v>2096</v>
      </c>
      <c r="J756" t="s">
        <v>1788</v>
      </c>
      <c r="K756" t="s">
        <v>2070</v>
      </c>
      <c r="L756" t="s">
        <v>1806</v>
      </c>
      <c r="M756" t="s">
        <v>2861</v>
      </c>
      <c r="N756" t="s">
        <v>2862</v>
      </c>
      <c r="O756" t="s">
        <v>2863</v>
      </c>
      <c r="P756" t="s">
        <v>2022</v>
      </c>
      <c r="Q756" t="s">
        <v>1801</v>
      </c>
      <c r="R756" t="s">
        <v>1955</v>
      </c>
      <c r="S756" t="s">
        <v>1802</v>
      </c>
      <c r="T756" t="s">
        <v>2046</v>
      </c>
      <c r="U756" t="s">
        <v>2931</v>
      </c>
      <c r="V756" t="s">
        <v>2967</v>
      </c>
      <c r="W756" t="s">
        <v>2874</v>
      </c>
      <c r="X756" t="s">
        <v>1807</v>
      </c>
      <c r="Y756" t="s">
        <v>6980</v>
      </c>
      <c r="Z756" t="s">
        <v>6981</v>
      </c>
      <c r="AA756" t="s">
        <v>6982</v>
      </c>
      <c r="AB756">
        <v>1</v>
      </c>
    </row>
    <row r="757" spans="1:28" x14ac:dyDescent="0.25">
      <c r="A757" t="s">
        <v>9284</v>
      </c>
      <c r="B757" t="s">
        <v>9285</v>
      </c>
      <c r="C757" t="s">
        <v>156</v>
      </c>
      <c r="D757">
        <v>2</v>
      </c>
      <c r="E757">
        <v>329</v>
      </c>
      <c r="F757" t="s">
        <v>2025</v>
      </c>
      <c r="G757" t="s">
        <v>1848</v>
      </c>
      <c r="H757" t="s">
        <v>2091</v>
      </c>
      <c r="I757" t="s">
        <v>2096</v>
      </c>
      <c r="J757" t="s">
        <v>1788</v>
      </c>
      <c r="K757" t="s">
        <v>2070</v>
      </c>
      <c r="L757" t="s">
        <v>1806</v>
      </c>
      <c r="M757" t="s">
        <v>2861</v>
      </c>
      <c r="N757" t="s">
        <v>2862</v>
      </c>
      <c r="O757" t="s">
        <v>2863</v>
      </c>
      <c r="P757" t="s">
        <v>2022</v>
      </c>
      <c r="Q757" t="s">
        <v>1801</v>
      </c>
      <c r="R757" t="s">
        <v>1955</v>
      </c>
      <c r="S757" t="s">
        <v>1802</v>
      </c>
      <c r="T757" t="s">
        <v>2046</v>
      </c>
      <c r="U757" t="s">
        <v>2931</v>
      </c>
      <c r="V757" t="s">
        <v>2967</v>
      </c>
      <c r="W757" t="s">
        <v>2874</v>
      </c>
      <c r="X757" t="s">
        <v>1807</v>
      </c>
      <c r="Y757" t="s">
        <v>6983</v>
      </c>
      <c r="Z757" t="s">
        <v>6984</v>
      </c>
      <c r="AA757" t="s">
        <v>6985</v>
      </c>
      <c r="AB757">
        <v>1</v>
      </c>
    </row>
    <row r="758" spans="1:28" x14ac:dyDescent="0.25">
      <c r="A758" t="s">
        <v>9284</v>
      </c>
      <c r="B758" t="s">
        <v>9285</v>
      </c>
      <c r="C758" t="s">
        <v>156</v>
      </c>
      <c r="D758">
        <v>2</v>
      </c>
      <c r="E758">
        <v>329</v>
      </c>
      <c r="F758" t="s">
        <v>2021</v>
      </c>
      <c r="G758" t="s">
        <v>1848</v>
      </c>
      <c r="H758" t="s">
        <v>2091</v>
      </c>
      <c r="I758" t="s">
        <v>2096</v>
      </c>
      <c r="J758" t="s">
        <v>1788</v>
      </c>
      <c r="K758" t="s">
        <v>2070</v>
      </c>
      <c r="L758" t="s">
        <v>1806</v>
      </c>
      <c r="M758" t="s">
        <v>2861</v>
      </c>
      <c r="N758" t="s">
        <v>2862</v>
      </c>
      <c r="O758" t="s">
        <v>2863</v>
      </c>
      <c r="P758" t="s">
        <v>2022</v>
      </c>
      <c r="Q758" t="s">
        <v>1801</v>
      </c>
      <c r="R758" t="s">
        <v>1955</v>
      </c>
      <c r="S758" t="s">
        <v>1802</v>
      </c>
      <c r="T758" t="s">
        <v>2046</v>
      </c>
      <c r="U758" t="s">
        <v>2931</v>
      </c>
      <c r="V758" t="s">
        <v>2967</v>
      </c>
      <c r="W758" t="s">
        <v>2874</v>
      </c>
      <c r="X758" t="s">
        <v>1807</v>
      </c>
      <c r="Y758" t="s">
        <v>6986</v>
      </c>
      <c r="Z758" t="s">
        <v>6987</v>
      </c>
      <c r="AA758" t="s">
        <v>6988</v>
      </c>
      <c r="AB758">
        <v>1</v>
      </c>
    </row>
    <row r="759" spans="1:28" x14ac:dyDescent="0.25">
      <c r="A759" t="s">
        <v>9284</v>
      </c>
      <c r="B759" t="s">
        <v>9285</v>
      </c>
      <c r="C759" t="s">
        <v>156</v>
      </c>
      <c r="D759">
        <v>2</v>
      </c>
      <c r="E759">
        <v>329</v>
      </c>
      <c r="F759" t="s">
        <v>2033</v>
      </c>
      <c r="G759" t="s">
        <v>1848</v>
      </c>
      <c r="H759" t="s">
        <v>2091</v>
      </c>
      <c r="I759" t="s">
        <v>2096</v>
      </c>
      <c r="J759" t="s">
        <v>1788</v>
      </c>
      <c r="K759" t="s">
        <v>2070</v>
      </c>
      <c r="L759" t="s">
        <v>1806</v>
      </c>
      <c r="M759" t="s">
        <v>2861</v>
      </c>
      <c r="N759" t="s">
        <v>2862</v>
      </c>
      <c r="O759" t="s">
        <v>2863</v>
      </c>
      <c r="P759" t="s">
        <v>2022</v>
      </c>
      <c r="Q759" t="s">
        <v>1801</v>
      </c>
      <c r="R759" t="s">
        <v>1955</v>
      </c>
      <c r="S759" t="s">
        <v>1802</v>
      </c>
      <c r="T759" t="s">
        <v>2046</v>
      </c>
      <c r="U759" t="s">
        <v>2931</v>
      </c>
      <c r="V759" t="s">
        <v>2967</v>
      </c>
      <c r="W759" t="s">
        <v>2874</v>
      </c>
      <c r="X759" t="s">
        <v>1807</v>
      </c>
      <c r="Y759" t="s">
        <v>6989</v>
      </c>
      <c r="Z759" t="s">
        <v>6990</v>
      </c>
      <c r="AA759" t="s">
        <v>6991</v>
      </c>
      <c r="AB759">
        <v>1</v>
      </c>
    </row>
    <row r="760" spans="1:28" x14ac:dyDescent="0.25">
      <c r="A760" t="s">
        <v>9284</v>
      </c>
      <c r="B760" t="s">
        <v>9285</v>
      </c>
      <c r="C760" t="s">
        <v>156</v>
      </c>
      <c r="D760">
        <v>2</v>
      </c>
      <c r="E760">
        <v>329</v>
      </c>
      <c r="F760" t="s">
        <v>2054</v>
      </c>
      <c r="G760" t="s">
        <v>1848</v>
      </c>
      <c r="H760" t="s">
        <v>2091</v>
      </c>
      <c r="I760" t="s">
        <v>2096</v>
      </c>
      <c r="J760" t="s">
        <v>1795</v>
      </c>
      <c r="K760" t="s">
        <v>2070</v>
      </c>
      <c r="L760" t="s">
        <v>1806</v>
      </c>
      <c r="M760" t="s">
        <v>2861</v>
      </c>
      <c r="N760" t="s">
        <v>2862</v>
      </c>
      <c r="O760" t="s">
        <v>2863</v>
      </c>
      <c r="P760" t="s">
        <v>2022</v>
      </c>
      <c r="Q760" t="s">
        <v>1801</v>
      </c>
      <c r="R760" t="s">
        <v>1955</v>
      </c>
      <c r="S760" t="s">
        <v>1802</v>
      </c>
      <c r="T760" t="s">
        <v>2046</v>
      </c>
      <c r="U760" t="s">
        <v>2931</v>
      </c>
      <c r="V760" t="s">
        <v>2967</v>
      </c>
      <c r="W760" t="s">
        <v>2874</v>
      </c>
      <c r="X760" t="s">
        <v>1807</v>
      </c>
      <c r="Y760" t="s">
        <v>6992</v>
      </c>
      <c r="Z760" t="s">
        <v>6993</v>
      </c>
      <c r="AA760" t="s">
        <v>6994</v>
      </c>
      <c r="AB760">
        <v>1</v>
      </c>
    </row>
    <row r="761" spans="1:28" x14ac:dyDescent="0.25">
      <c r="A761" t="s">
        <v>9284</v>
      </c>
      <c r="B761" t="s">
        <v>9285</v>
      </c>
      <c r="C761" t="s">
        <v>156</v>
      </c>
      <c r="D761">
        <v>2</v>
      </c>
      <c r="E761">
        <v>329</v>
      </c>
      <c r="F761" t="s">
        <v>2049</v>
      </c>
      <c r="G761" t="s">
        <v>1848</v>
      </c>
      <c r="H761" t="s">
        <v>2091</v>
      </c>
      <c r="I761" t="s">
        <v>2096</v>
      </c>
      <c r="J761" t="s">
        <v>1788</v>
      </c>
      <c r="K761" t="s">
        <v>2070</v>
      </c>
      <c r="L761" t="s">
        <v>1806</v>
      </c>
      <c r="M761" t="s">
        <v>2861</v>
      </c>
      <c r="N761" t="s">
        <v>2862</v>
      </c>
      <c r="O761" t="s">
        <v>2863</v>
      </c>
      <c r="P761" t="s">
        <v>2022</v>
      </c>
      <c r="Q761" t="s">
        <v>1801</v>
      </c>
      <c r="R761" t="s">
        <v>1955</v>
      </c>
      <c r="S761" t="s">
        <v>1802</v>
      </c>
      <c r="T761" t="s">
        <v>2046</v>
      </c>
      <c r="U761" t="s">
        <v>2931</v>
      </c>
      <c r="V761" t="s">
        <v>2967</v>
      </c>
      <c r="W761" t="s">
        <v>2874</v>
      </c>
      <c r="X761" t="s">
        <v>1807</v>
      </c>
      <c r="Y761" t="s">
        <v>6995</v>
      </c>
      <c r="Z761" t="s">
        <v>6996</v>
      </c>
      <c r="AA761" t="s">
        <v>6997</v>
      </c>
      <c r="AB761">
        <v>1</v>
      </c>
    </row>
    <row r="762" spans="1:28" x14ac:dyDescent="0.25">
      <c r="A762" t="s">
        <v>9284</v>
      </c>
      <c r="B762" t="s">
        <v>9285</v>
      </c>
      <c r="C762" t="s">
        <v>156</v>
      </c>
      <c r="D762">
        <v>2</v>
      </c>
      <c r="E762">
        <v>329</v>
      </c>
      <c r="F762" t="s">
        <v>2062</v>
      </c>
      <c r="G762" t="s">
        <v>1848</v>
      </c>
      <c r="H762" t="s">
        <v>2091</v>
      </c>
      <c r="I762" t="s">
        <v>2096</v>
      </c>
      <c r="J762" t="s">
        <v>1788</v>
      </c>
      <c r="K762" t="s">
        <v>2070</v>
      </c>
      <c r="L762" t="s">
        <v>1806</v>
      </c>
      <c r="M762" t="s">
        <v>2861</v>
      </c>
      <c r="N762" t="s">
        <v>2862</v>
      </c>
      <c r="O762" t="s">
        <v>2863</v>
      </c>
      <c r="P762" t="s">
        <v>2022</v>
      </c>
      <c r="Q762" t="s">
        <v>1801</v>
      </c>
      <c r="R762" t="s">
        <v>1955</v>
      </c>
      <c r="S762" t="s">
        <v>1802</v>
      </c>
      <c r="T762" t="s">
        <v>2046</v>
      </c>
      <c r="U762" t="s">
        <v>2931</v>
      </c>
      <c r="V762" t="s">
        <v>2967</v>
      </c>
      <c r="W762" t="s">
        <v>2874</v>
      </c>
      <c r="X762" t="s">
        <v>1807</v>
      </c>
      <c r="Y762" t="s">
        <v>6998</v>
      </c>
      <c r="Z762" t="s">
        <v>6999</v>
      </c>
      <c r="AA762" t="s">
        <v>7000</v>
      </c>
      <c r="AB762">
        <v>1</v>
      </c>
    </row>
    <row r="763" spans="1:28" x14ac:dyDescent="0.25">
      <c r="A763" t="s">
        <v>9284</v>
      </c>
      <c r="B763" t="s">
        <v>9285</v>
      </c>
      <c r="C763" t="s">
        <v>156</v>
      </c>
      <c r="D763">
        <v>2</v>
      </c>
      <c r="E763">
        <v>329</v>
      </c>
      <c r="F763" t="s">
        <v>2079</v>
      </c>
      <c r="G763" t="s">
        <v>1848</v>
      </c>
      <c r="H763" t="s">
        <v>2091</v>
      </c>
      <c r="I763" t="s">
        <v>2096</v>
      </c>
      <c r="J763" t="s">
        <v>1797</v>
      </c>
      <c r="K763" t="s">
        <v>2070</v>
      </c>
      <c r="L763" t="s">
        <v>1806</v>
      </c>
      <c r="M763" t="s">
        <v>2861</v>
      </c>
      <c r="N763" t="s">
        <v>2862</v>
      </c>
      <c r="O763" t="s">
        <v>2863</v>
      </c>
      <c r="P763" t="s">
        <v>2022</v>
      </c>
      <c r="Q763" t="s">
        <v>1801</v>
      </c>
      <c r="R763" t="s">
        <v>1955</v>
      </c>
      <c r="S763" t="s">
        <v>1802</v>
      </c>
      <c r="T763" t="s">
        <v>2046</v>
      </c>
      <c r="U763" t="s">
        <v>2931</v>
      </c>
      <c r="V763" t="s">
        <v>2967</v>
      </c>
      <c r="W763" t="s">
        <v>2947</v>
      </c>
      <c r="X763" t="s">
        <v>1807</v>
      </c>
      <c r="Y763" t="s">
        <v>3151</v>
      </c>
      <c r="Z763" t="s">
        <v>3152</v>
      </c>
      <c r="AA763" t="s">
        <v>3153</v>
      </c>
      <c r="AB763">
        <v>1</v>
      </c>
    </row>
    <row r="764" spans="1:28" x14ac:dyDescent="0.25">
      <c r="A764" t="s">
        <v>9284</v>
      </c>
      <c r="B764" t="s">
        <v>9285</v>
      </c>
      <c r="C764" t="s">
        <v>156</v>
      </c>
      <c r="D764">
        <v>2</v>
      </c>
      <c r="E764">
        <v>329</v>
      </c>
      <c r="F764" t="s">
        <v>2055</v>
      </c>
      <c r="G764" t="s">
        <v>1848</v>
      </c>
      <c r="H764" t="s">
        <v>2091</v>
      </c>
      <c r="I764" t="s">
        <v>2096</v>
      </c>
      <c r="J764" t="s">
        <v>1788</v>
      </c>
      <c r="K764" t="s">
        <v>2070</v>
      </c>
      <c r="L764" t="s">
        <v>1806</v>
      </c>
      <c r="M764" t="s">
        <v>2861</v>
      </c>
      <c r="N764" t="s">
        <v>2862</v>
      </c>
      <c r="O764" t="s">
        <v>2863</v>
      </c>
      <c r="P764" t="s">
        <v>2022</v>
      </c>
      <c r="Q764" t="s">
        <v>1801</v>
      </c>
      <c r="R764" t="s">
        <v>1955</v>
      </c>
      <c r="S764" t="s">
        <v>1802</v>
      </c>
      <c r="T764" t="s">
        <v>2046</v>
      </c>
      <c r="U764" t="s">
        <v>2931</v>
      </c>
      <c r="V764" t="s">
        <v>2967</v>
      </c>
      <c r="W764" t="s">
        <v>2874</v>
      </c>
      <c r="X764" t="s">
        <v>1807</v>
      </c>
      <c r="Y764" t="s">
        <v>9156</v>
      </c>
      <c r="Z764" t="s">
        <v>9157</v>
      </c>
      <c r="AA764" t="s">
        <v>9158</v>
      </c>
      <c r="AB764">
        <v>1</v>
      </c>
    </row>
    <row r="765" spans="1:28" x14ac:dyDescent="0.25">
      <c r="A765" t="s">
        <v>9284</v>
      </c>
      <c r="B765" t="s">
        <v>9285</v>
      </c>
      <c r="C765" t="s">
        <v>156</v>
      </c>
      <c r="D765">
        <v>2</v>
      </c>
      <c r="E765">
        <v>329</v>
      </c>
      <c r="F765" t="s">
        <v>2051</v>
      </c>
      <c r="G765" t="s">
        <v>1848</v>
      </c>
      <c r="H765" t="s">
        <v>2091</v>
      </c>
      <c r="I765" t="s">
        <v>2096</v>
      </c>
      <c r="J765" t="s">
        <v>1795</v>
      </c>
      <c r="K765" t="s">
        <v>2070</v>
      </c>
      <c r="L765" t="s">
        <v>1806</v>
      </c>
      <c r="M765" t="s">
        <v>2861</v>
      </c>
      <c r="N765" t="s">
        <v>2862</v>
      </c>
      <c r="O765" t="s">
        <v>2863</v>
      </c>
      <c r="P765" t="s">
        <v>2022</v>
      </c>
      <c r="Q765" t="s">
        <v>1801</v>
      </c>
      <c r="R765" t="s">
        <v>1955</v>
      </c>
      <c r="S765" t="s">
        <v>1802</v>
      </c>
      <c r="T765" t="s">
        <v>2046</v>
      </c>
      <c r="U765" t="s">
        <v>2931</v>
      </c>
      <c r="V765" t="s">
        <v>2967</v>
      </c>
      <c r="W765" t="s">
        <v>2874</v>
      </c>
      <c r="X765" t="s">
        <v>1807</v>
      </c>
      <c r="Y765" t="s">
        <v>7001</v>
      </c>
      <c r="Z765" t="s">
        <v>7002</v>
      </c>
      <c r="AA765" t="s">
        <v>7003</v>
      </c>
      <c r="AB765">
        <v>1</v>
      </c>
    </row>
    <row r="766" spans="1:28" x14ac:dyDescent="0.25">
      <c r="A766" t="s">
        <v>9284</v>
      </c>
      <c r="B766" t="s">
        <v>9285</v>
      </c>
      <c r="C766" t="s">
        <v>156</v>
      </c>
      <c r="D766">
        <v>2</v>
      </c>
      <c r="E766">
        <v>329</v>
      </c>
      <c r="F766" t="s">
        <v>2037</v>
      </c>
      <c r="G766" t="s">
        <v>1848</v>
      </c>
      <c r="H766" t="s">
        <v>2091</v>
      </c>
      <c r="I766" t="s">
        <v>2096</v>
      </c>
      <c r="J766" t="s">
        <v>1788</v>
      </c>
      <c r="K766" t="s">
        <v>2070</v>
      </c>
      <c r="L766" t="s">
        <v>1806</v>
      </c>
      <c r="M766" t="s">
        <v>2861</v>
      </c>
      <c r="N766" t="s">
        <v>2862</v>
      </c>
      <c r="O766" t="s">
        <v>2863</v>
      </c>
      <c r="P766" t="s">
        <v>2022</v>
      </c>
      <c r="Q766" t="s">
        <v>1801</v>
      </c>
      <c r="R766" t="s">
        <v>1955</v>
      </c>
      <c r="S766" t="s">
        <v>1802</v>
      </c>
      <c r="T766" t="s">
        <v>2046</v>
      </c>
      <c r="U766" t="s">
        <v>2931</v>
      </c>
      <c r="V766" t="s">
        <v>2967</v>
      </c>
      <c r="W766" t="s">
        <v>2947</v>
      </c>
      <c r="X766" t="s">
        <v>1807</v>
      </c>
      <c r="Y766" t="s">
        <v>7004</v>
      </c>
      <c r="Z766" t="s">
        <v>7005</v>
      </c>
      <c r="AA766" t="s">
        <v>7006</v>
      </c>
      <c r="AB766">
        <v>1</v>
      </c>
    </row>
    <row r="767" spans="1:28" x14ac:dyDescent="0.25">
      <c r="A767" t="s">
        <v>9284</v>
      </c>
      <c r="B767" t="s">
        <v>9285</v>
      </c>
      <c r="C767" t="s">
        <v>156</v>
      </c>
      <c r="D767">
        <v>2</v>
      </c>
      <c r="E767">
        <v>329</v>
      </c>
      <c r="F767" t="s">
        <v>2046</v>
      </c>
      <c r="G767" t="s">
        <v>1848</v>
      </c>
      <c r="H767" t="s">
        <v>2091</v>
      </c>
      <c r="I767" t="s">
        <v>2096</v>
      </c>
      <c r="J767" t="s">
        <v>1788</v>
      </c>
      <c r="K767" t="s">
        <v>2070</v>
      </c>
      <c r="L767" t="s">
        <v>1806</v>
      </c>
      <c r="M767" t="s">
        <v>2861</v>
      </c>
      <c r="N767" t="s">
        <v>2862</v>
      </c>
      <c r="O767" t="s">
        <v>2863</v>
      </c>
      <c r="P767" t="s">
        <v>2022</v>
      </c>
      <c r="Q767" t="s">
        <v>1801</v>
      </c>
      <c r="R767" t="s">
        <v>1955</v>
      </c>
      <c r="S767" t="s">
        <v>1802</v>
      </c>
      <c r="T767" t="s">
        <v>2046</v>
      </c>
      <c r="U767" t="s">
        <v>2931</v>
      </c>
      <c r="V767" t="s">
        <v>2967</v>
      </c>
      <c r="W767" t="s">
        <v>2874</v>
      </c>
      <c r="X767" t="s">
        <v>1807</v>
      </c>
      <c r="Y767" t="s">
        <v>7007</v>
      </c>
      <c r="Z767" t="s">
        <v>7008</v>
      </c>
      <c r="AA767" t="s">
        <v>7009</v>
      </c>
      <c r="AB767">
        <v>1</v>
      </c>
    </row>
    <row r="768" spans="1:28" x14ac:dyDescent="0.25">
      <c r="A768" t="s">
        <v>9284</v>
      </c>
      <c r="B768" t="s">
        <v>9285</v>
      </c>
      <c r="C768" t="s">
        <v>156</v>
      </c>
      <c r="D768">
        <v>2</v>
      </c>
      <c r="E768">
        <v>329</v>
      </c>
      <c r="F768" t="s">
        <v>2024</v>
      </c>
      <c r="G768" t="s">
        <v>1848</v>
      </c>
      <c r="H768" t="s">
        <v>2091</v>
      </c>
      <c r="I768" t="s">
        <v>2096</v>
      </c>
      <c r="J768" t="s">
        <v>1788</v>
      </c>
      <c r="K768" t="s">
        <v>2070</v>
      </c>
      <c r="L768" t="s">
        <v>1806</v>
      </c>
      <c r="M768" t="s">
        <v>2861</v>
      </c>
      <c r="N768" t="s">
        <v>2862</v>
      </c>
      <c r="O768" t="s">
        <v>2863</v>
      </c>
      <c r="P768" t="s">
        <v>2022</v>
      </c>
      <c r="Q768" t="s">
        <v>1801</v>
      </c>
      <c r="R768" t="s">
        <v>1955</v>
      </c>
      <c r="S768" t="s">
        <v>1802</v>
      </c>
      <c r="T768" t="s">
        <v>2046</v>
      </c>
      <c r="U768" t="s">
        <v>2931</v>
      </c>
      <c r="V768" t="s">
        <v>2967</v>
      </c>
      <c r="W768" t="s">
        <v>2874</v>
      </c>
      <c r="X768" t="s">
        <v>1807</v>
      </c>
      <c r="Y768" t="s">
        <v>7010</v>
      </c>
      <c r="Z768" t="s">
        <v>7011</v>
      </c>
      <c r="AA768" t="s">
        <v>7012</v>
      </c>
      <c r="AB768">
        <v>1</v>
      </c>
    </row>
    <row r="769" spans="1:28" x14ac:dyDescent="0.25">
      <c r="A769" t="s">
        <v>9284</v>
      </c>
      <c r="B769" t="s">
        <v>9285</v>
      </c>
      <c r="C769" t="s">
        <v>156</v>
      </c>
      <c r="D769">
        <v>2</v>
      </c>
      <c r="E769">
        <v>329</v>
      </c>
      <c r="F769" t="s">
        <v>2052</v>
      </c>
      <c r="G769" t="s">
        <v>1848</v>
      </c>
      <c r="H769" t="s">
        <v>2091</v>
      </c>
      <c r="I769" t="s">
        <v>2096</v>
      </c>
      <c r="J769" t="s">
        <v>1788</v>
      </c>
      <c r="K769" t="s">
        <v>2070</v>
      </c>
      <c r="L769" t="s">
        <v>1806</v>
      </c>
      <c r="M769" t="s">
        <v>2861</v>
      </c>
      <c r="N769" t="s">
        <v>2862</v>
      </c>
      <c r="O769" t="s">
        <v>2863</v>
      </c>
      <c r="P769" t="s">
        <v>2022</v>
      </c>
      <c r="Q769" t="s">
        <v>1801</v>
      </c>
      <c r="R769" t="s">
        <v>1955</v>
      </c>
      <c r="S769" t="s">
        <v>1802</v>
      </c>
      <c r="T769" t="s">
        <v>2046</v>
      </c>
      <c r="U769" t="s">
        <v>2931</v>
      </c>
      <c r="V769" t="s">
        <v>2967</v>
      </c>
      <c r="W769" t="s">
        <v>2874</v>
      </c>
      <c r="X769" t="s">
        <v>1807</v>
      </c>
      <c r="Y769" t="s">
        <v>7013</v>
      </c>
      <c r="Z769" t="s">
        <v>7014</v>
      </c>
      <c r="AA769" t="s">
        <v>7015</v>
      </c>
      <c r="AB769">
        <v>1</v>
      </c>
    </row>
    <row r="770" spans="1:28" x14ac:dyDescent="0.25">
      <c r="A770" t="s">
        <v>9284</v>
      </c>
      <c r="B770" t="s">
        <v>9285</v>
      </c>
      <c r="C770" t="s">
        <v>156</v>
      </c>
      <c r="D770">
        <v>2</v>
      </c>
      <c r="E770">
        <v>330</v>
      </c>
      <c r="F770" t="s">
        <v>2042</v>
      </c>
      <c r="G770" t="s">
        <v>1848</v>
      </c>
      <c r="H770" t="s">
        <v>2091</v>
      </c>
      <c r="I770" t="s">
        <v>2096</v>
      </c>
      <c r="J770" t="s">
        <v>1788</v>
      </c>
      <c r="K770" t="s">
        <v>2070</v>
      </c>
      <c r="L770" t="s">
        <v>1806</v>
      </c>
      <c r="M770" t="s">
        <v>2861</v>
      </c>
      <c r="N770" t="s">
        <v>2862</v>
      </c>
      <c r="O770" t="s">
        <v>2863</v>
      </c>
      <c r="P770" t="s">
        <v>2022</v>
      </c>
      <c r="Q770" t="s">
        <v>1801</v>
      </c>
      <c r="R770" t="s">
        <v>1955</v>
      </c>
      <c r="S770" t="s">
        <v>1802</v>
      </c>
      <c r="T770" t="s">
        <v>2046</v>
      </c>
      <c r="U770" t="s">
        <v>2931</v>
      </c>
      <c r="V770" t="s">
        <v>2967</v>
      </c>
      <c r="W770" t="s">
        <v>2874</v>
      </c>
      <c r="X770" t="s">
        <v>1807</v>
      </c>
      <c r="Y770" t="s">
        <v>7016</v>
      </c>
      <c r="Z770" t="s">
        <v>7017</v>
      </c>
      <c r="AA770" t="s">
        <v>7018</v>
      </c>
      <c r="AB770">
        <v>1</v>
      </c>
    </row>
    <row r="771" spans="1:28" x14ac:dyDescent="0.25">
      <c r="A771" t="s">
        <v>9284</v>
      </c>
      <c r="B771" t="s">
        <v>9285</v>
      </c>
      <c r="C771" t="s">
        <v>156</v>
      </c>
      <c r="D771">
        <v>2</v>
      </c>
      <c r="E771">
        <v>330</v>
      </c>
      <c r="F771" t="s">
        <v>2077</v>
      </c>
      <c r="G771" t="s">
        <v>1848</v>
      </c>
      <c r="H771" t="s">
        <v>2091</v>
      </c>
      <c r="I771" t="s">
        <v>2096</v>
      </c>
      <c r="J771" t="s">
        <v>1795</v>
      </c>
      <c r="K771" t="s">
        <v>2070</v>
      </c>
      <c r="L771" t="s">
        <v>1806</v>
      </c>
      <c r="M771" t="s">
        <v>2861</v>
      </c>
      <c r="N771" t="s">
        <v>2862</v>
      </c>
      <c r="O771" t="s">
        <v>2863</v>
      </c>
      <c r="P771" t="s">
        <v>2022</v>
      </c>
      <c r="Q771" t="s">
        <v>1801</v>
      </c>
      <c r="R771" t="s">
        <v>1955</v>
      </c>
      <c r="S771" t="s">
        <v>1802</v>
      </c>
      <c r="T771" t="s">
        <v>2046</v>
      </c>
      <c r="U771" t="s">
        <v>2931</v>
      </c>
      <c r="V771" t="s">
        <v>2967</v>
      </c>
      <c r="W771" t="s">
        <v>2874</v>
      </c>
      <c r="X771" t="s">
        <v>1807</v>
      </c>
      <c r="Y771" t="s">
        <v>7019</v>
      </c>
      <c r="Z771" t="s">
        <v>7020</v>
      </c>
      <c r="AA771" t="s">
        <v>7021</v>
      </c>
      <c r="AB771">
        <v>1</v>
      </c>
    </row>
    <row r="772" spans="1:28" x14ac:dyDescent="0.25">
      <c r="A772" t="s">
        <v>9284</v>
      </c>
      <c r="B772" t="s">
        <v>9285</v>
      </c>
      <c r="C772" t="s">
        <v>156</v>
      </c>
      <c r="D772">
        <v>2</v>
      </c>
      <c r="E772">
        <v>330</v>
      </c>
      <c r="F772" t="s">
        <v>2027</v>
      </c>
      <c r="G772" t="s">
        <v>1848</v>
      </c>
      <c r="H772" t="s">
        <v>2091</v>
      </c>
      <c r="I772" t="s">
        <v>2096</v>
      </c>
      <c r="J772" t="s">
        <v>1795</v>
      </c>
      <c r="K772" t="s">
        <v>2070</v>
      </c>
      <c r="L772" t="s">
        <v>1806</v>
      </c>
      <c r="M772" t="s">
        <v>2861</v>
      </c>
      <c r="N772" t="s">
        <v>2862</v>
      </c>
      <c r="O772" t="s">
        <v>2863</v>
      </c>
      <c r="P772" t="s">
        <v>2022</v>
      </c>
      <c r="Q772" t="s">
        <v>1801</v>
      </c>
      <c r="R772" t="s">
        <v>1955</v>
      </c>
      <c r="S772" t="s">
        <v>1802</v>
      </c>
      <c r="T772" t="s">
        <v>2046</v>
      </c>
      <c r="U772" t="s">
        <v>2931</v>
      </c>
      <c r="V772" t="s">
        <v>2967</v>
      </c>
      <c r="W772" t="s">
        <v>2874</v>
      </c>
      <c r="X772" t="s">
        <v>1807</v>
      </c>
      <c r="Y772" t="s">
        <v>7022</v>
      </c>
      <c r="Z772" t="s">
        <v>7023</v>
      </c>
      <c r="AA772" t="s">
        <v>7024</v>
      </c>
      <c r="AB772">
        <v>1</v>
      </c>
    </row>
    <row r="773" spans="1:28" x14ac:dyDescent="0.25">
      <c r="A773" t="s">
        <v>9284</v>
      </c>
      <c r="B773" t="s">
        <v>9285</v>
      </c>
      <c r="C773" t="s">
        <v>156</v>
      </c>
      <c r="D773">
        <v>2</v>
      </c>
      <c r="E773">
        <v>330</v>
      </c>
      <c r="F773" t="s">
        <v>2032</v>
      </c>
      <c r="G773" t="s">
        <v>1848</v>
      </c>
      <c r="H773" t="s">
        <v>2091</v>
      </c>
      <c r="I773" t="s">
        <v>2096</v>
      </c>
      <c r="J773" t="s">
        <v>1788</v>
      </c>
      <c r="K773" t="s">
        <v>2070</v>
      </c>
      <c r="L773" t="s">
        <v>1806</v>
      </c>
      <c r="M773" t="s">
        <v>2861</v>
      </c>
      <c r="N773" t="s">
        <v>2862</v>
      </c>
      <c r="O773" t="s">
        <v>2863</v>
      </c>
      <c r="P773" t="s">
        <v>2022</v>
      </c>
      <c r="Q773" t="s">
        <v>1801</v>
      </c>
      <c r="R773" t="s">
        <v>1955</v>
      </c>
      <c r="S773" t="s">
        <v>1802</v>
      </c>
      <c r="T773" t="s">
        <v>2046</v>
      </c>
      <c r="U773" t="s">
        <v>2931</v>
      </c>
      <c r="V773" t="s">
        <v>2967</v>
      </c>
      <c r="W773" t="s">
        <v>2947</v>
      </c>
      <c r="X773" t="s">
        <v>1807</v>
      </c>
      <c r="Y773" t="s">
        <v>7025</v>
      </c>
      <c r="Z773" t="s">
        <v>7026</v>
      </c>
      <c r="AA773" t="s">
        <v>7027</v>
      </c>
      <c r="AB773">
        <v>1</v>
      </c>
    </row>
    <row r="774" spans="1:28" x14ac:dyDescent="0.25">
      <c r="A774" t="s">
        <v>9284</v>
      </c>
      <c r="B774" t="s">
        <v>9285</v>
      </c>
      <c r="C774" t="s">
        <v>156</v>
      </c>
      <c r="D774">
        <v>2</v>
      </c>
      <c r="E774">
        <v>330</v>
      </c>
      <c r="F774" t="s">
        <v>2045</v>
      </c>
      <c r="G774" t="s">
        <v>1848</v>
      </c>
      <c r="H774" t="s">
        <v>2091</v>
      </c>
      <c r="I774" t="s">
        <v>2096</v>
      </c>
      <c r="J774" t="s">
        <v>1788</v>
      </c>
      <c r="K774" t="s">
        <v>2070</v>
      </c>
      <c r="L774" t="s">
        <v>1806</v>
      </c>
      <c r="M774" t="s">
        <v>2861</v>
      </c>
      <c r="N774" t="s">
        <v>2862</v>
      </c>
      <c r="O774" t="s">
        <v>2863</v>
      </c>
      <c r="P774" t="s">
        <v>2022</v>
      </c>
      <c r="Q774" t="s">
        <v>1801</v>
      </c>
      <c r="R774" t="s">
        <v>1955</v>
      </c>
      <c r="S774" t="s">
        <v>1802</v>
      </c>
      <c r="T774" t="s">
        <v>2046</v>
      </c>
      <c r="U774" t="s">
        <v>2931</v>
      </c>
      <c r="V774" t="s">
        <v>2967</v>
      </c>
      <c r="W774" t="s">
        <v>2874</v>
      </c>
      <c r="X774" t="s">
        <v>1807</v>
      </c>
      <c r="Y774" t="s">
        <v>7028</v>
      </c>
      <c r="Z774" t="s">
        <v>7029</v>
      </c>
      <c r="AA774" t="s">
        <v>7030</v>
      </c>
      <c r="AB774">
        <v>1</v>
      </c>
    </row>
    <row r="775" spans="1:28" x14ac:dyDescent="0.25">
      <c r="A775" t="s">
        <v>9284</v>
      </c>
      <c r="B775" t="s">
        <v>9285</v>
      </c>
      <c r="C775" t="s">
        <v>156</v>
      </c>
      <c r="D775">
        <v>2</v>
      </c>
      <c r="E775">
        <v>330</v>
      </c>
      <c r="F775" t="s">
        <v>2026</v>
      </c>
      <c r="G775" t="s">
        <v>1848</v>
      </c>
      <c r="H775" t="s">
        <v>2091</v>
      </c>
      <c r="I775" t="s">
        <v>2096</v>
      </c>
      <c r="J775" t="s">
        <v>1788</v>
      </c>
      <c r="K775" t="s">
        <v>2070</v>
      </c>
      <c r="L775" t="s">
        <v>1806</v>
      </c>
      <c r="M775" t="s">
        <v>2861</v>
      </c>
      <c r="N775" t="s">
        <v>2862</v>
      </c>
      <c r="O775" t="s">
        <v>2863</v>
      </c>
      <c r="P775" t="s">
        <v>2022</v>
      </c>
      <c r="Q775" t="s">
        <v>1801</v>
      </c>
      <c r="R775" t="s">
        <v>1955</v>
      </c>
      <c r="S775" t="s">
        <v>1802</v>
      </c>
      <c r="T775" t="s">
        <v>2046</v>
      </c>
      <c r="U775" t="s">
        <v>2931</v>
      </c>
      <c r="V775" t="s">
        <v>2967</v>
      </c>
      <c r="W775" t="s">
        <v>2874</v>
      </c>
      <c r="X775" t="s">
        <v>1807</v>
      </c>
      <c r="Y775" t="s">
        <v>7031</v>
      </c>
      <c r="Z775" t="s">
        <v>7032</v>
      </c>
      <c r="AA775" t="s">
        <v>7033</v>
      </c>
      <c r="AB775">
        <v>1</v>
      </c>
    </row>
    <row r="776" spans="1:28" x14ac:dyDescent="0.25">
      <c r="A776" t="s">
        <v>9284</v>
      </c>
      <c r="B776" t="s">
        <v>9285</v>
      </c>
      <c r="C776" t="s">
        <v>156</v>
      </c>
      <c r="D776">
        <v>2</v>
      </c>
      <c r="E776">
        <v>330</v>
      </c>
      <c r="F776" t="s">
        <v>2060</v>
      </c>
      <c r="G776" t="s">
        <v>1848</v>
      </c>
      <c r="H776" t="s">
        <v>2091</v>
      </c>
      <c r="I776" t="s">
        <v>2096</v>
      </c>
      <c r="J776" t="s">
        <v>1788</v>
      </c>
      <c r="K776" t="s">
        <v>2070</v>
      </c>
      <c r="L776" t="s">
        <v>1806</v>
      </c>
      <c r="M776" t="s">
        <v>2861</v>
      </c>
      <c r="N776" t="s">
        <v>2862</v>
      </c>
      <c r="O776" t="s">
        <v>2863</v>
      </c>
      <c r="P776" t="s">
        <v>2022</v>
      </c>
      <c r="Q776" t="s">
        <v>1801</v>
      </c>
      <c r="R776" t="s">
        <v>1955</v>
      </c>
      <c r="S776" t="s">
        <v>1802</v>
      </c>
      <c r="T776" t="s">
        <v>2046</v>
      </c>
      <c r="U776" t="s">
        <v>2931</v>
      </c>
      <c r="V776" t="s">
        <v>2967</v>
      </c>
      <c r="W776" t="s">
        <v>2874</v>
      </c>
      <c r="X776" t="s">
        <v>1807</v>
      </c>
      <c r="Y776" t="s">
        <v>7034</v>
      </c>
      <c r="Z776" t="s">
        <v>7035</v>
      </c>
      <c r="AA776" t="s">
        <v>7036</v>
      </c>
      <c r="AB776">
        <v>1</v>
      </c>
    </row>
    <row r="777" spans="1:28" x14ac:dyDescent="0.25">
      <c r="A777" t="s">
        <v>9284</v>
      </c>
      <c r="B777" t="s">
        <v>9285</v>
      </c>
      <c r="C777" t="s">
        <v>156</v>
      </c>
      <c r="D777">
        <v>2</v>
      </c>
      <c r="E777">
        <v>330</v>
      </c>
      <c r="F777" t="s">
        <v>2079</v>
      </c>
      <c r="G777" t="s">
        <v>1848</v>
      </c>
      <c r="H777" t="s">
        <v>2091</v>
      </c>
      <c r="I777" t="s">
        <v>2096</v>
      </c>
      <c r="J777" t="s">
        <v>1788</v>
      </c>
      <c r="K777" t="s">
        <v>2070</v>
      </c>
      <c r="L777" t="s">
        <v>1806</v>
      </c>
      <c r="M777" t="s">
        <v>2861</v>
      </c>
      <c r="N777" t="s">
        <v>2862</v>
      </c>
      <c r="O777" t="s">
        <v>2863</v>
      </c>
      <c r="P777" t="s">
        <v>2022</v>
      </c>
      <c r="Q777" t="s">
        <v>1801</v>
      </c>
      <c r="R777" t="s">
        <v>1955</v>
      </c>
      <c r="S777" t="s">
        <v>1802</v>
      </c>
      <c r="T777" t="s">
        <v>2046</v>
      </c>
      <c r="U777" t="s">
        <v>2931</v>
      </c>
      <c r="V777" t="s">
        <v>2967</v>
      </c>
      <c r="W777" t="s">
        <v>2874</v>
      </c>
      <c r="X777" t="s">
        <v>1807</v>
      </c>
      <c r="Y777" t="s">
        <v>7037</v>
      </c>
      <c r="Z777" t="s">
        <v>7038</v>
      </c>
      <c r="AA777" t="s">
        <v>7039</v>
      </c>
      <c r="AB777">
        <v>1</v>
      </c>
    </row>
    <row r="778" spans="1:28" x14ac:dyDescent="0.25">
      <c r="A778" t="s">
        <v>9284</v>
      </c>
      <c r="B778" t="s">
        <v>9285</v>
      </c>
      <c r="C778" t="s">
        <v>156</v>
      </c>
      <c r="D778">
        <v>2</v>
      </c>
      <c r="E778">
        <v>330</v>
      </c>
      <c r="F778" t="s">
        <v>2074</v>
      </c>
      <c r="G778" t="s">
        <v>1848</v>
      </c>
      <c r="H778" t="s">
        <v>2091</v>
      </c>
      <c r="I778" t="s">
        <v>2096</v>
      </c>
      <c r="J778" t="s">
        <v>1788</v>
      </c>
      <c r="K778" t="s">
        <v>2383</v>
      </c>
      <c r="L778" t="s">
        <v>1806</v>
      </c>
      <c r="M778" t="s">
        <v>2861</v>
      </c>
      <c r="N778" t="s">
        <v>2862</v>
      </c>
      <c r="O778" t="s">
        <v>2863</v>
      </c>
      <c r="P778" t="s">
        <v>2022</v>
      </c>
      <c r="Q778" t="s">
        <v>1801</v>
      </c>
      <c r="R778" t="s">
        <v>1955</v>
      </c>
      <c r="S778" t="s">
        <v>1802</v>
      </c>
      <c r="T778" t="s">
        <v>2046</v>
      </c>
      <c r="U778" t="s">
        <v>2931</v>
      </c>
      <c r="V778" t="s">
        <v>2968</v>
      </c>
      <c r="W778" t="s">
        <v>2874</v>
      </c>
      <c r="X778" t="s">
        <v>1807</v>
      </c>
      <c r="Y778" t="s">
        <v>7040</v>
      </c>
      <c r="Z778" t="s">
        <v>7041</v>
      </c>
      <c r="AA778" t="s">
        <v>7042</v>
      </c>
      <c r="AB778">
        <v>1</v>
      </c>
    </row>
    <row r="779" spans="1:28" x14ac:dyDescent="0.25">
      <c r="A779" t="s">
        <v>9284</v>
      </c>
      <c r="B779" t="s">
        <v>9285</v>
      </c>
      <c r="C779" t="s">
        <v>156</v>
      </c>
      <c r="D779">
        <v>2</v>
      </c>
      <c r="E779">
        <v>330</v>
      </c>
      <c r="F779" t="s">
        <v>2037</v>
      </c>
      <c r="G779" t="s">
        <v>1848</v>
      </c>
      <c r="H779" t="s">
        <v>2091</v>
      </c>
      <c r="I779" t="s">
        <v>2096</v>
      </c>
      <c r="J779" t="s">
        <v>1788</v>
      </c>
      <c r="K779" t="s">
        <v>2070</v>
      </c>
      <c r="L779" t="s">
        <v>1806</v>
      </c>
      <c r="M779" t="s">
        <v>2861</v>
      </c>
      <c r="N779" t="s">
        <v>2862</v>
      </c>
      <c r="O779" t="s">
        <v>2863</v>
      </c>
      <c r="P779" t="s">
        <v>2022</v>
      </c>
      <c r="Q779" t="s">
        <v>1801</v>
      </c>
      <c r="R779" t="s">
        <v>1955</v>
      </c>
      <c r="S779" t="s">
        <v>1802</v>
      </c>
      <c r="T779" t="s">
        <v>2046</v>
      </c>
      <c r="U779" t="s">
        <v>2931</v>
      </c>
      <c r="V779" t="s">
        <v>2967</v>
      </c>
      <c r="W779" t="s">
        <v>2947</v>
      </c>
      <c r="X779" t="s">
        <v>1807</v>
      </c>
      <c r="Y779" t="s">
        <v>7043</v>
      </c>
      <c r="Z779" t="s">
        <v>7044</v>
      </c>
      <c r="AA779" t="s">
        <v>7045</v>
      </c>
      <c r="AB779">
        <v>1</v>
      </c>
    </row>
    <row r="780" spans="1:28" x14ac:dyDescent="0.25">
      <c r="A780" t="s">
        <v>9284</v>
      </c>
      <c r="B780" t="s">
        <v>9285</v>
      </c>
      <c r="C780" t="s">
        <v>156</v>
      </c>
      <c r="D780">
        <v>2</v>
      </c>
      <c r="E780">
        <v>330</v>
      </c>
      <c r="F780" t="s">
        <v>2038</v>
      </c>
      <c r="G780" t="s">
        <v>1848</v>
      </c>
      <c r="H780" t="s">
        <v>2091</v>
      </c>
      <c r="I780" t="s">
        <v>2096</v>
      </c>
      <c r="J780" t="s">
        <v>1788</v>
      </c>
      <c r="K780" t="s">
        <v>2070</v>
      </c>
      <c r="L780" t="s">
        <v>1806</v>
      </c>
      <c r="M780" t="s">
        <v>2861</v>
      </c>
      <c r="N780" t="s">
        <v>2862</v>
      </c>
      <c r="O780" t="s">
        <v>2863</v>
      </c>
      <c r="P780" t="s">
        <v>2022</v>
      </c>
      <c r="Q780" t="s">
        <v>1801</v>
      </c>
      <c r="R780" t="s">
        <v>1955</v>
      </c>
      <c r="S780" t="s">
        <v>1802</v>
      </c>
      <c r="T780" t="s">
        <v>2046</v>
      </c>
      <c r="U780" t="s">
        <v>2931</v>
      </c>
      <c r="V780" t="s">
        <v>2967</v>
      </c>
      <c r="W780" t="s">
        <v>2874</v>
      </c>
      <c r="X780" t="s">
        <v>1807</v>
      </c>
      <c r="Y780" t="s">
        <v>7046</v>
      </c>
      <c r="Z780" t="s">
        <v>7047</v>
      </c>
      <c r="AA780" t="s">
        <v>7048</v>
      </c>
      <c r="AB780">
        <v>1</v>
      </c>
    </row>
    <row r="781" spans="1:28" x14ac:dyDescent="0.25">
      <c r="A781" t="s">
        <v>9284</v>
      </c>
      <c r="B781" t="s">
        <v>9285</v>
      </c>
      <c r="C781" t="s">
        <v>156</v>
      </c>
      <c r="D781">
        <v>2</v>
      </c>
      <c r="E781">
        <v>330</v>
      </c>
      <c r="F781" t="s">
        <v>2082</v>
      </c>
      <c r="G781" t="s">
        <v>1848</v>
      </c>
      <c r="H781" t="s">
        <v>2091</v>
      </c>
      <c r="I781" t="s">
        <v>2096</v>
      </c>
      <c r="J781" t="s">
        <v>1788</v>
      </c>
      <c r="K781" t="s">
        <v>2070</v>
      </c>
      <c r="L781" t="s">
        <v>1806</v>
      </c>
      <c r="M781" t="s">
        <v>2861</v>
      </c>
      <c r="N781" t="s">
        <v>2862</v>
      </c>
      <c r="O781" t="s">
        <v>2863</v>
      </c>
      <c r="P781" t="s">
        <v>2022</v>
      </c>
      <c r="Q781" t="s">
        <v>1801</v>
      </c>
      <c r="R781" t="s">
        <v>1955</v>
      </c>
      <c r="S781" t="s">
        <v>1802</v>
      </c>
      <c r="T781" t="s">
        <v>2046</v>
      </c>
      <c r="U781" t="s">
        <v>2931</v>
      </c>
      <c r="V781" t="s">
        <v>2967</v>
      </c>
      <c r="W781" t="s">
        <v>2874</v>
      </c>
      <c r="X781" t="s">
        <v>1807</v>
      </c>
      <c r="Y781" t="s">
        <v>7049</v>
      </c>
      <c r="Z781" t="s">
        <v>7050</v>
      </c>
      <c r="AA781" t="s">
        <v>7051</v>
      </c>
      <c r="AB781">
        <v>1</v>
      </c>
    </row>
    <row r="782" spans="1:28" x14ac:dyDescent="0.25">
      <c r="A782" t="s">
        <v>9284</v>
      </c>
      <c r="B782" t="s">
        <v>9285</v>
      </c>
      <c r="C782" t="s">
        <v>156</v>
      </c>
      <c r="D782">
        <v>2</v>
      </c>
      <c r="E782">
        <v>330</v>
      </c>
      <c r="F782" t="s">
        <v>2061</v>
      </c>
      <c r="G782" t="s">
        <v>1848</v>
      </c>
      <c r="H782" t="s">
        <v>2091</v>
      </c>
      <c r="I782" t="s">
        <v>2096</v>
      </c>
      <c r="J782" t="s">
        <v>1788</v>
      </c>
      <c r="K782" t="s">
        <v>2070</v>
      </c>
      <c r="L782" t="s">
        <v>1806</v>
      </c>
      <c r="M782" t="s">
        <v>2861</v>
      </c>
      <c r="N782" t="s">
        <v>2862</v>
      </c>
      <c r="O782" t="s">
        <v>2863</v>
      </c>
      <c r="P782" t="s">
        <v>2022</v>
      </c>
      <c r="Q782" t="s">
        <v>1801</v>
      </c>
      <c r="R782" t="s">
        <v>1955</v>
      </c>
      <c r="S782" t="s">
        <v>1802</v>
      </c>
      <c r="T782" t="s">
        <v>2046</v>
      </c>
      <c r="U782" t="s">
        <v>2931</v>
      </c>
      <c r="V782" t="s">
        <v>2967</v>
      </c>
      <c r="W782" t="s">
        <v>2874</v>
      </c>
      <c r="X782" t="s">
        <v>1807</v>
      </c>
      <c r="Y782" t="s">
        <v>7052</v>
      </c>
      <c r="Z782" t="s">
        <v>7053</v>
      </c>
      <c r="AA782" t="s">
        <v>7054</v>
      </c>
      <c r="AB782">
        <v>1</v>
      </c>
    </row>
    <row r="783" spans="1:28" x14ac:dyDescent="0.25">
      <c r="A783" t="s">
        <v>9284</v>
      </c>
      <c r="B783" t="s">
        <v>9285</v>
      </c>
      <c r="C783" t="s">
        <v>156</v>
      </c>
      <c r="D783">
        <v>2</v>
      </c>
      <c r="E783">
        <v>330</v>
      </c>
      <c r="F783" t="s">
        <v>2034</v>
      </c>
      <c r="G783" t="s">
        <v>1848</v>
      </c>
      <c r="H783" t="s">
        <v>2091</v>
      </c>
      <c r="I783" t="s">
        <v>2096</v>
      </c>
      <c r="J783" t="s">
        <v>1788</v>
      </c>
      <c r="K783" t="s">
        <v>2070</v>
      </c>
      <c r="L783" t="s">
        <v>1806</v>
      </c>
      <c r="M783" t="s">
        <v>2861</v>
      </c>
      <c r="N783" t="s">
        <v>2862</v>
      </c>
      <c r="O783" t="s">
        <v>2863</v>
      </c>
      <c r="P783" t="s">
        <v>2022</v>
      </c>
      <c r="Q783" t="s">
        <v>1801</v>
      </c>
      <c r="R783" t="s">
        <v>1955</v>
      </c>
      <c r="S783" t="s">
        <v>1802</v>
      </c>
      <c r="T783" t="s">
        <v>2046</v>
      </c>
      <c r="U783" t="s">
        <v>2931</v>
      </c>
      <c r="V783" t="s">
        <v>2967</v>
      </c>
      <c r="W783" t="s">
        <v>2874</v>
      </c>
      <c r="X783" t="s">
        <v>1807</v>
      </c>
      <c r="Y783" t="s">
        <v>7055</v>
      </c>
      <c r="Z783" t="s">
        <v>7056</v>
      </c>
      <c r="AA783" t="s">
        <v>7057</v>
      </c>
      <c r="AB783">
        <v>1</v>
      </c>
    </row>
    <row r="784" spans="1:28" x14ac:dyDescent="0.25">
      <c r="A784" t="s">
        <v>9284</v>
      </c>
      <c r="B784" t="s">
        <v>9285</v>
      </c>
      <c r="C784" t="s">
        <v>156</v>
      </c>
      <c r="D784">
        <v>2</v>
      </c>
      <c r="E784">
        <v>330</v>
      </c>
      <c r="F784" t="s">
        <v>2083</v>
      </c>
      <c r="G784" t="s">
        <v>1848</v>
      </c>
      <c r="H784" t="s">
        <v>2091</v>
      </c>
      <c r="I784" t="s">
        <v>2096</v>
      </c>
      <c r="J784" t="s">
        <v>1797</v>
      </c>
      <c r="K784" t="s">
        <v>2063</v>
      </c>
      <c r="L784" t="s">
        <v>1806</v>
      </c>
      <c r="M784" t="s">
        <v>2861</v>
      </c>
      <c r="N784" t="s">
        <v>2862</v>
      </c>
      <c r="O784" t="s">
        <v>2863</v>
      </c>
      <c r="P784" t="s">
        <v>2022</v>
      </c>
      <c r="Q784" t="s">
        <v>1801</v>
      </c>
      <c r="R784" t="s">
        <v>1955</v>
      </c>
      <c r="S784" t="s">
        <v>1802</v>
      </c>
      <c r="T784" t="s">
        <v>2046</v>
      </c>
      <c r="U784" t="s">
        <v>2931</v>
      </c>
      <c r="V784" t="s">
        <v>2968</v>
      </c>
      <c r="W784" t="s">
        <v>2947</v>
      </c>
      <c r="X784" t="s">
        <v>1807</v>
      </c>
      <c r="Y784" t="s">
        <v>4105</v>
      </c>
      <c r="Z784" t="s">
        <v>4106</v>
      </c>
      <c r="AA784" t="s">
        <v>4107</v>
      </c>
      <c r="AB784">
        <v>1</v>
      </c>
    </row>
    <row r="785" spans="1:28" x14ac:dyDescent="0.25">
      <c r="A785" t="s">
        <v>9284</v>
      </c>
      <c r="B785" t="s">
        <v>9285</v>
      </c>
      <c r="C785" t="s">
        <v>156</v>
      </c>
      <c r="D785">
        <v>2</v>
      </c>
      <c r="E785">
        <v>331</v>
      </c>
      <c r="F785" t="s">
        <v>2027</v>
      </c>
      <c r="G785" t="s">
        <v>1848</v>
      </c>
      <c r="H785" t="s">
        <v>2091</v>
      </c>
      <c r="I785" t="s">
        <v>2096</v>
      </c>
      <c r="J785" t="s">
        <v>1795</v>
      </c>
      <c r="K785" t="s">
        <v>2070</v>
      </c>
      <c r="L785" t="s">
        <v>1806</v>
      </c>
      <c r="M785" t="s">
        <v>2861</v>
      </c>
      <c r="N785" t="s">
        <v>2862</v>
      </c>
      <c r="O785" t="s">
        <v>2863</v>
      </c>
      <c r="P785" t="s">
        <v>2022</v>
      </c>
      <c r="Q785" t="s">
        <v>1801</v>
      </c>
      <c r="R785" t="s">
        <v>1955</v>
      </c>
      <c r="S785" t="s">
        <v>1802</v>
      </c>
      <c r="T785" t="s">
        <v>2046</v>
      </c>
      <c r="U785" t="s">
        <v>2931</v>
      </c>
      <c r="V785" t="s">
        <v>2968</v>
      </c>
      <c r="W785" t="s">
        <v>2947</v>
      </c>
      <c r="X785" t="s">
        <v>1807</v>
      </c>
      <c r="Y785" t="s">
        <v>8871</v>
      </c>
      <c r="Z785" t="s">
        <v>8872</v>
      </c>
      <c r="AA785" t="s">
        <v>8873</v>
      </c>
      <c r="AB785">
        <v>1</v>
      </c>
    </row>
    <row r="786" spans="1:28" x14ac:dyDescent="0.25">
      <c r="A786" t="s">
        <v>9284</v>
      </c>
      <c r="B786" t="s">
        <v>9285</v>
      </c>
      <c r="C786" t="s">
        <v>156</v>
      </c>
      <c r="D786">
        <v>2</v>
      </c>
      <c r="E786">
        <v>331</v>
      </c>
      <c r="F786" t="s">
        <v>2033</v>
      </c>
      <c r="G786" t="s">
        <v>1848</v>
      </c>
      <c r="H786" t="s">
        <v>2091</v>
      </c>
      <c r="I786" t="s">
        <v>2096</v>
      </c>
      <c r="J786" t="s">
        <v>1795</v>
      </c>
      <c r="K786" t="s">
        <v>2070</v>
      </c>
      <c r="L786" t="s">
        <v>1806</v>
      </c>
      <c r="M786" t="s">
        <v>2861</v>
      </c>
      <c r="N786" t="s">
        <v>2862</v>
      </c>
      <c r="O786" t="s">
        <v>2863</v>
      </c>
      <c r="P786" t="s">
        <v>2022</v>
      </c>
      <c r="Q786" t="s">
        <v>1801</v>
      </c>
      <c r="R786" t="s">
        <v>1955</v>
      </c>
      <c r="S786" t="s">
        <v>1802</v>
      </c>
      <c r="T786" t="s">
        <v>2046</v>
      </c>
      <c r="U786" t="s">
        <v>2931</v>
      </c>
      <c r="V786" t="s">
        <v>2968</v>
      </c>
      <c r="W786" t="s">
        <v>2874</v>
      </c>
      <c r="X786" t="s">
        <v>1807</v>
      </c>
      <c r="Y786" t="s">
        <v>7058</v>
      </c>
      <c r="Z786" t="s">
        <v>7059</v>
      </c>
      <c r="AA786" t="s">
        <v>7060</v>
      </c>
      <c r="AB786">
        <v>1</v>
      </c>
    </row>
    <row r="787" spans="1:28" x14ac:dyDescent="0.25">
      <c r="A787" t="s">
        <v>9284</v>
      </c>
      <c r="B787" t="s">
        <v>9285</v>
      </c>
      <c r="C787" t="s">
        <v>156</v>
      </c>
      <c r="D787">
        <v>2</v>
      </c>
      <c r="E787">
        <v>331</v>
      </c>
      <c r="F787" t="s">
        <v>2054</v>
      </c>
      <c r="G787" t="s">
        <v>1848</v>
      </c>
      <c r="H787" t="s">
        <v>2091</v>
      </c>
      <c r="I787" t="s">
        <v>2096</v>
      </c>
      <c r="J787" t="s">
        <v>1788</v>
      </c>
      <c r="K787" t="s">
        <v>2070</v>
      </c>
      <c r="L787" t="s">
        <v>1806</v>
      </c>
      <c r="M787" t="s">
        <v>2861</v>
      </c>
      <c r="N787" t="s">
        <v>2862</v>
      </c>
      <c r="O787" t="s">
        <v>2863</v>
      </c>
      <c r="P787" t="s">
        <v>2022</v>
      </c>
      <c r="Q787" t="s">
        <v>1801</v>
      </c>
      <c r="R787" t="s">
        <v>1955</v>
      </c>
      <c r="S787" t="s">
        <v>1802</v>
      </c>
      <c r="T787" t="s">
        <v>2046</v>
      </c>
      <c r="U787" t="s">
        <v>2931</v>
      </c>
      <c r="V787" t="s">
        <v>2968</v>
      </c>
      <c r="W787" t="s">
        <v>2874</v>
      </c>
      <c r="X787" t="s">
        <v>1807</v>
      </c>
      <c r="Y787" t="s">
        <v>7061</v>
      </c>
      <c r="Z787" t="s">
        <v>7062</v>
      </c>
      <c r="AA787" t="s">
        <v>7063</v>
      </c>
      <c r="AB787">
        <v>1</v>
      </c>
    </row>
    <row r="788" spans="1:28" x14ac:dyDescent="0.25">
      <c r="A788" t="s">
        <v>9284</v>
      </c>
      <c r="B788" t="s">
        <v>9285</v>
      </c>
      <c r="C788" t="s">
        <v>156</v>
      </c>
      <c r="D788">
        <v>2</v>
      </c>
      <c r="E788">
        <v>331</v>
      </c>
      <c r="F788" t="s">
        <v>2026</v>
      </c>
      <c r="G788" t="s">
        <v>1848</v>
      </c>
      <c r="H788" t="s">
        <v>2091</v>
      </c>
      <c r="I788" t="s">
        <v>2096</v>
      </c>
      <c r="J788" t="s">
        <v>1788</v>
      </c>
      <c r="K788" t="s">
        <v>2070</v>
      </c>
      <c r="L788" t="s">
        <v>1806</v>
      </c>
      <c r="M788" t="s">
        <v>2861</v>
      </c>
      <c r="N788" t="s">
        <v>2862</v>
      </c>
      <c r="O788" t="s">
        <v>2863</v>
      </c>
      <c r="P788" t="s">
        <v>2022</v>
      </c>
      <c r="Q788" t="s">
        <v>1801</v>
      </c>
      <c r="R788" t="s">
        <v>1955</v>
      </c>
      <c r="S788" t="s">
        <v>1802</v>
      </c>
      <c r="T788" t="s">
        <v>2046</v>
      </c>
      <c r="U788" t="s">
        <v>2931</v>
      </c>
      <c r="V788" t="s">
        <v>2968</v>
      </c>
      <c r="W788" t="s">
        <v>2874</v>
      </c>
      <c r="X788" t="s">
        <v>1807</v>
      </c>
      <c r="Y788" t="s">
        <v>7064</v>
      </c>
      <c r="Z788" t="s">
        <v>7065</v>
      </c>
      <c r="AA788" t="s">
        <v>7066</v>
      </c>
      <c r="AB788">
        <v>1</v>
      </c>
    </row>
    <row r="789" spans="1:28" x14ac:dyDescent="0.25">
      <c r="A789" t="s">
        <v>9284</v>
      </c>
      <c r="B789" t="s">
        <v>9285</v>
      </c>
      <c r="C789" t="s">
        <v>156</v>
      </c>
      <c r="D789">
        <v>2</v>
      </c>
      <c r="E789">
        <v>331</v>
      </c>
      <c r="F789" t="s">
        <v>2057</v>
      </c>
      <c r="G789" t="s">
        <v>1848</v>
      </c>
      <c r="H789" t="s">
        <v>2091</v>
      </c>
      <c r="I789" t="s">
        <v>2096</v>
      </c>
      <c r="J789" t="s">
        <v>1788</v>
      </c>
      <c r="K789" t="s">
        <v>2070</v>
      </c>
      <c r="L789" t="s">
        <v>1806</v>
      </c>
      <c r="M789" t="s">
        <v>2861</v>
      </c>
      <c r="N789" t="s">
        <v>2862</v>
      </c>
      <c r="O789" t="s">
        <v>2863</v>
      </c>
      <c r="P789" t="s">
        <v>2022</v>
      </c>
      <c r="Q789" t="s">
        <v>1801</v>
      </c>
      <c r="R789" t="s">
        <v>1955</v>
      </c>
      <c r="S789" t="s">
        <v>1802</v>
      </c>
      <c r="T789" t="s">
        <v>2046</v>
      </c>
      <c r="U789" t="s">
        <v>2931</v>
      </c>
      <c r="V789" t="s">
        <v>2968</v>
      </c>
      <c r="W789" t="s">
        <v>2874</v>
      </c>
      <c r="X789" t="s">
        <v>1807</v>
      </c>
      <c r="Y789" t="s">
        <v>7067</v>
      </c>
      <c r="Z789" t="s">
        <v>7068</v>
      </c>
      <c r="AA789" t="s">
        <v>7069</v>
      </c>
      <c r="AB789">
        <v>1</v>
      </c>
    </row>
    <row r="790" spans="1:28" x14ac:dyDescent="0.25">
      <c r="A790" t="s">
        <v>9284</v>
      </c>
      <c r="B790" t="s">
        <v>9285</v>
      </c>
      <c r="C790" t="s">
        <v>156</v>
      </c>
      <c r="D790">
        <v>2</v>
      </c>
      <c r="E790">
        <v>331</v>
      </c>
      <c r="F790" t="s">
        <v>2028</v>
      </c>
      <c r="G790" t="s">
        <v>1848</v>
      </c>
      <c r="H790" t="s">
        <v>2091</v>
      </c>
      <c r="I790" t="s">
        <v>2096</v>
      </c>
      <c r="J790" t="s">
        <v>1797</v>
      </c>
      <c r="K790" t="s">
        <v>2070</v>
      </c>
      <c r="L790" t="s">
        <v>1806</v>
      </c>
      <c r="M790" t="s">
        <v>2861</v>
      </c>
      <c r="N790" t="s">
        <v>2862</v>
      </c>
      <c r="O790" t="s">
        <v>2863</v>
      </c>
      <c r="P790" t="s">
        <v>2022</v>
      </c>
      <c r="Q790" t="s">
        <v>1801</v>
      </c>
      <c r="R790" t="s">
        <v>1955</v>
      </c>
      <c r="S790" t="s">
        <v>1802</v>
      </c>
      <c r="T790" t="s">
        <v>2046</v>
      </c>
      <c r="U790" t="s">
        <v>2931</v>
      </c>
      <c r="V790" t="s">
        <v>2968</v>
      </c>
      <c r="W790" t="s">
        <v>2947</v>
      </c>
      <c r="X790" t="s">
        <v>1807</v>
      </c>
      <c r="Y790" t="s">
        <v>4108</v>
      </c>
      <c r="Z790" t="s">
        <v>4109</v>
      </c>
      <c r="AA790" t="s">
        <v>4110</v>
      </c>
      <c r="AB790">
        <v>1</v>
      </c>
    </row>
    <row r="791" spans="1:28" x14ac:dyDescent="0.25">
      <c r="A791" t="s">
        <v>9284</v>
      </c>
      <c r="B791" t="s">
        <v>9285</v>
      </c>
      <c r="C791" t="s">
        <v>156</v>
      </c>
      <c r="D791">
        <v>2</v>
      </c>
      <c r="E791">
        <v>331</v>
      </c>
      <c r="F791" t="s">
        <v>2049</v>
      </c>
      <c r="G791" t="s">
        <v>1848</v>
      </c>
      <c r="H791" t="s">
        <v>2091</v>
      </c>
      <c r="I791" t="s">
        <v>2096</v>
      </c>
      <c r="J791" t="s">
        <v>1795</v>
      </c>
      <c r="K791" t="s">
        <v>2070</v>
      </c>
      <c r="L791" t="s">
        <v>1806</v>
      </c>
      <c r="M791" t="s">
        <v>2861</v>
      </c>
      <c r="N791" t="s">
        <v>2862</v>
      </c>
      <c r="O791" t="s">
        <v>2863</v>
      </c>
      <c r="P791" t="s">
        <v>2022</v>
      </c>
      <c r="Q791" t="s">
        <v>1801</v>
      </c>
      <c r="R791" t="s">
        <v>1955</v>
      </c>
      <c r="S791" t="s">
        <v>1802</v>
      </c>
      <c r="T791" t="s">
        <v>2046</v>
      </c>
      <c r="U791" t="s">
        <v>2931</v>
      </c>
      <c r="V791" t="s">
        <v>2967</v>
      </c>
      <c r="W791" t="s">
        <v>2874</v>
      </c>
      <c r="X791" t="s">
        <v>1807</v>
      </c>
      <c r="Y791" t="s">
        <v>7070</v>
      </c>
      <c r="Z791" t="s">
        <v>7071</v>
      </c>
      <c r="AA791" t="s">
        <v>7072</v>
      </c>
      <c r="AB791">
        <v>1</v>
      </c>
    </row>
    <row r="792" spans="1:28" x14ac:dyDescent="0.25">
      <c r="A792" t="s">
        <v>9284</v>
      </c>
      <c r="B792" t="s">
        <v>9285</v>
      </c>
      <c r="C792" t="s">
        <v>156</v>
      </c>
      <c r="D792">
        <v>2</v>
      </c>
      <c r="E792">
        <v>331</v>
      </c>
      <c r="F792" t="s">
        <v>2048</v>
      </c>
      <c r="G792" t="s">
        <v>1848</v>
      </c>
      <c r="H792" t="s">
        <v>2091</v>
      </c>
      <c r="I792" t="s">
        <v>2096</v>
      </c>
      <c r="J792" t="s">
        <v>1788</v>
      </c>
      <c r="K792" t="s">
        <v>2070</v>
      </c>
      <c r="L792" t="s">
        <v>1806</v>
      </c>
      <c r="M792" t="s">
        <v>2861</v>
      </c>
      <c r="N792" t="s">
        <v>2862</v>
      </c>
      <c r="O792" t="s">
        <v>2863</v>
      </c>
      <c r="P792" t="s">
        <v>2022</v>
      </c>
      <c r="Q792" t="s">
        <v>1801</v>
      </c>
      <c r="R792" t="s">
        <v>1955</v>
      </c>
      <c r="S792" t="s">
        <v>1802</v>
      </c>
      <c r="T792" t="s">
        <v>2046</v>
      </c>
      <c r="U792" t="s">
        <v>2931</v>
      </c>
      <c r="V792" t="s">
        <v>2968</v>
      </c>
      <c r="W792" t="s">
        <v>2874</v>
      </c>
      <c r="X792" t="s">
        <v>1807</v>
      </c>
      <c r="Y792" t="s">
        <v>7073</v>
      </c>
      <c r="Z792" t="s">
        <v>7074</v>
      </c>
      <c r="AA792" t="s">
        <v>7075</v>
      </c>
      <c r="AB792">
        <v>1</v>
      </c>
    </row>
    <row r="793" spans="1:28" x14ac:dyDescent="0.25">
      <c r="A793" t="s">
        <v>9284</v>
      </c>
      <c r="B793" t="s">
        <v>9285</v>
      </c>
      <c r="C793" t="s">
        <v>156</v>
      </c>
      <c r="D793">
        <v>2</v>
      </c>
      <c r="E793">
        <v>331</v>
      </c>
      <c r="F793" t="s">
        <v>2046</v>
      </c>
      <c r="G793" t="s">
        <v>1848</v>
      </c>
      <c r="H793" t="s">
        <v>2091</v>
      </c>
      <c r="I793" t="s">
        <v>2096</v>
      </c>
      <c r="J793" t="s">
        <v>1797</v>
      </c>
      <c r="K793" t="s">
        <v>2070</v>
      </c>
      <c r="L793" t="s">
        <v>1806</v>
      </c>
      <c r="M793" t="s">
        <v>2861</v>
      </c>
      <c r="N793" t="s">
        <v>2862</v>
      </c>
      <c r="O793" t="s">
        <v>2863</v>
      </c>
      <c r="P793" t="s">
        <v>2022</v>
      </c>
      <c r="Q793" t="s">
        <v>1801</v>
      </c>
      <c r="R793" t="s">
        <v>1955</v>
      </c>
      <c r="S793" t="s">
        <v>1802</v>
      </c>
      <c r="T793" t="s">
        <v>2046</v>
      </c>
      <c r="U793" t="s">
        <v>2931</v>
      </c>
      <c r="V793" t="s">
        <v>2967</v>
      </c>
      <c r="W793" t="s">
        <v>2947</v>
      </c>
      <c r="X793" t="s">
        <v>1807</v>
      </c>
      <c r="Y793" t="s">
        <v>4570</v>
      </c>
      <c r="Z793" t="s">
        <v>4571</v>
      </c>
      <c r="AA793" t="s">
        <v>4572</v>
      </c>
      <c r="AB793">
        <v>1</v>
      </c>
    </row>
    <row r="794" spans="1:28" x14ac:dyDescent="0.25">
      <c r="A794" t="s">
        <v>9284</v>
      </c>
      <c r="B794" t="s">
        <v>9285</v>
      </c>
      <c r="C794" t="s">
        <v>156</v>
      </c>
      <c r="D794">
        <v>2</v>
      </c>
      <c r="E794">
        <v>331</v>
      </c>
      <c r="F794" t="s">
        <v>2082</v>
      </c>
      <c r="G794" t="s">
        <v>1848</v>
      </c>
      <c r="H794" t="s">
        <v>2091</v>
      </c>
      <c r="I794" t="s">
        <v>2096</v>
      </c>
      <c r="J794" t="s">
        <v>1788</v>
      </c>
      <c r="K794" t="s">
        <v>2070</v>
      </c>
      <c r="L794" t="s">
        <v>1806</v>
      </c>
      <c r="M794" t="s">
        <v>2861</v>
      </c>
      <c r="N794" t="s">
        <v>2862</v>
      </c>
      <c r="O794" t="s">
        <v>2863</v>
      </c>
      <c r="P794" t="s">
        <v>2022</v>
      </c>
      <c r="Q794" t="s">
        <v>1801</v>
      </c>
      <c r="R794" t="s">
        <v>1955</v>
      </c>
      <c r="S794" t="s">
        <v>1802</v>
      </c>
      <c r="T794" t="s">
        <v>2046</v>
      </c>
      <c r="U794" t="s">
        <v>2931</v>
      </c>
      <c r="V794" t="s">
        <v>2967</v>
      </c>
      <c r="W794" t="s">
        <v>2874</v>
      </c>
      <c r="X794" t="s">
        <v>1807</v>
      </c>
      <c r="Y794" t="s">
        <v>7076</v>
      </c>
      <c r="Z794" t="s">
        <v>7077</v>
      </c>
      <c r="AA794" t="s">
        <v>7078</v>
      </c>
      <c r="AB794">
        <v>1</v>
      </c>
    </row>
    <row r="795" spans="1:28" x14ac:dyDescent="0.25">
      <c r="A795" t="s">
        <v>9284</v>
      </c>
      <c r="B795" t="s">
        <v>9285</v>
      </c>
      <c r="C795" t="s">
        <v>156</v>
      </c>
      <c r="D795">
        <v>2</v>
      </c>
      <c r="E795">
        <v>331</v>
      </c>
      <c r="F795" t="s">
        <v>2061</v>
      </c>
      <c r="G795" t="s">
        <v>1848</v>
      </c>
      <c r="H795" t="s">
        <v>2091</v>
      </c>
      <c r="I795" t="s">
        <v>2096</v>
      </c>
      <c r="J795" t="s">
        <v>1788</v>
      </c>
      <c r="K795" t="s">
        <v>2070</v>
      </c>
      <c r="L795" t="s">
        <v>1806</v>
      </c>
      <c r="M795" t="s">
        <v>2861</v>
      </c>
      <c r="N795" t="s">
        <v>2862</v>
      </c>
      <c r="O795" t="s">
        <v>2863</v>
      </c>
      <c r="P795" t="s">
        <v>2022</v>
      </c>
      <c r="Q795" t="s">
        <v>1801</v>
      </c>
      <c r="R795" t="s">
        <v>1955</v>
      </c>
      <c r="S795" t="s">
        <v>1802</v>
      </c>
      <c r="T795" t="s">
        <v>2046</v>
      </c>
      <c r="U795" t="s">
        <v>2931</v>
      </c>
      <c r="V795" t="s">
        <v>2967</v>
      </c>
      <c r="W795" t="s">
        <v>2874</v>
      </c>
      <c r="X795" t="s">
        <v>1807</v>
      </c>
      <c r="Y795" t="s">
        <v>7079</v>
      </c>
      <c r="Z795" t="s">
        <v>7080</v>
      </c>
      <c r="AA795" t="s">
        <v>7081</v>
      </c>
      <c r="AB795">
        <v>1</v>
      </c>
    </row>
    <row r="796" spans="1:28" x14ac:dyDescent="0.25">
      <c r="A796" t="s">
        <v>9284</v>
      </c>
      <c r="B796" t="s">
        <v>9285</v>
      </c>
      <c r="C796" t="s">
        <v>156</v>
      </c>
      <c r="D796">
        <v>2</v>
      </c>
      <c r="E796">
        <v>331</v>
      </c>
      <c r="F796" t="s">
        <v>2081</v>
      </c>
      <c r="G796" t="s">
        <v>1848</v>
      </c>
      <c r="H796" t="s">
        <v>2091</v>
      </c>
      <c r="I796" t="s">
        <v>2096</v>
      </c>
      <c r="J796" t="s">
        <v>1795</v>
      </c>
      <c r="K796" t="s">
        <v>2070</v>
      </c>
      <c r="L796" t="s">
        <v>1806</v>
      </c>
      <c r="M796" t="s">
        <v>2861</v>
      </c>
      <c r="N796" t="s">
        <v>2862</v>
      </c>
      <c r="O796" t="s">
        <v>2863</v>
      </c>
      <c r="P796" t="s">
        <v>2022</v>
      </c>
      <c r="Q796" t="s">
        <v>1801</v>
      </c>
      <c r="R796" t="s">
        <v>1955</v>
      </c>
      <c r="S796" t="s">
        <v>1802</v>
      </c>
      <c r="T796" t="s">
        <v>2046</v>
      </c>
      <c r="U796" t="s">
        <v>2931</v>
      </c>
      <c r="V796" t="s">
        <v>2967</v>
      </c>
      <c r="W796" t="s">
        <v>2874</v>
      </c>
      <c r="X796" t="s">
        <v>1807</v>
      </c>
      <c r="Y796" t="s">
        <v>7082</v>
      </c>
      <c r="Z796" t="s">
        <v>7083</v>
      </c>
      <c r="AA796" t="s">
        <v>7084</v>
      </c>
      <c r="AB796">
        <v>1</v>
      </c>
    </row>
    <row r="797" spans="1:28" x14ac:dyDescent="0.25">
      <c r="A797" t="s">
        <v>9284</v>
      </c>
      <c r="B797" t="s">
        <v>9285</v>
      </c>
      <c r="C797" t="s">
        <v>156</v>
      </c>
      <c r="D797">
        <v>2</v>
      </c>
      <c r="E797">
        <v>331</v>
      </c>
      <c r="F797" t="s">
        <v>2034</v>
      </c>
      <c r="G797" t="s">
        <v>1848</v>
      </c>
      <c r="H797" t="s">
        <v>2091</v>
      </c>
      <c r="I797" t="s">
        <v>2096</v>
      </c>
      <c r="J797" t="s">
        <v>1788</v>
      </c>
      <c r="K797" t="s">
        <v>2070</v>
      </c>
      <c r="L797" t="s">
        <v>1806</v>
      </c>
      <c r="M797" t="s">
        <v>2861</v>
      </c>
      <c r="N797" t="s">
        <v>2862</v>
      </c>
      <c r="O797" t="s">
        <v>2863</v>
      </c>
      <c r="P797" t="s">
        <v>2022</v>
      </c>
      <c r="Q797" t="s">
        <v>1801</v>
      </c>
      <c r="R797" t="s">
        <v>1955</v>
      </c>
      <c r="S797" t="s">
        <v>1802</v>
      </c>
      <c r="T797" t="s">
        <v>2046</v>
      </c>
      <c r="U797" t="s">
        <v>2931</v>
      </c>
      <c r="V797" t="s">
        <v>2967</v>
      </c>
      <c r="W797" t="s">
        <v>2874</v>
      </c>
      <c r="X797" t="s">
        <v>1807</v>
      </c>
      <c r="Y797" t="s">
        <v>5301</v>
      </c>
      <c r="Z797" t="s">
        <v>5302</v>
      </c>
      <c r="AA797" t="s">
        <v>5303</v>
      </c>
      <c r="AB797">
        <v>1</v>
      </c>
    </row>
    <row r="798" spans="1:28" x14ac:dyDescent="0.25">
      <c r="A798" t="s">
        <v>9284</v>
      </c>
      <c r="B798" t="s">
        <v>9285</v>
      </c>
      <c r="C798" t="s">
        <v>156</v>
      </c>
      <c r="D798">
        <v>2</v>
      </c>
      <c r="E798">
        <v>331</v>
      </c>
      <c r="F798" t="s">
        <v>2083</v>
      </c>
      <c r="G798" t="s">
        <v>1848</v>
      </c>
      <c r="H798" t="s">
        <v>2091</v>
      </c>
      <c r="I798" t="s">
        <v>2096</v>
      </c>
      <c r="J798" t="s">
        <v>1788</v>
      </c>
      <c r="K798" t="s">
        <v>2070</v>
      </c>
      <c r="L798" t="s">
        <v>1806</v>
      </c>
      <c r="M798" t="s">
        <v>2861</v>
      </c>
      <c r="N798" t="s">
        <v>2862</v>
      </c>
      <c r="O798" t="s">
        <v>2863</v>
      </c>
      <c r="P798" t="s">
        <v>2022</v>
      </c>
      <c r="Q798" t="s">
        <v>1801</v>
      </c>
      <c r="R798" t="s">
        <v>1955</v>
      </c>
      <c r="S798" t="s">
        <v>1802</v>
      </c>
      <c r="T798" t="s">
        <v>2046</v>
      </c>
      <c r="U798" t="s">
        <v>2931</v>
      </c>
      <c r="V798" t="s">
        <v>2967</v>
      </c>
      <c r="W798" t="s">
        <v>2874</v>
      </c>
      <c r="X798" t="s">
        <v>1807</v>
      </c>
      <c r="Y798" t="s">
        <v>7085</v>
      </c>
      <c r="Z798" t="s">
        <v>7086</v>
      </c>
      <c r="AA798" t="s">
        <v>7087</v>
      </c>
      <c r="AB798">
        <v>1</v>
      </c>
    </row>
    <row r="799" spans="1:28" x14ac:dyDescent="0.25">
      <c r="A799" t="s">
        <v>9284</v>
      </c>
      <c r="B799" t="s">
        <v>9285</v>
      </c>
      <c r="C799" t="s">
        <v>156</v>
      </c>
      <c r="D799">
        <v>2</v>
      </c>
      <c r="E799">
        <v>331</v>
      </c>
      <c r="F799" t="s">
        <v>2052</v>
      </c>
      <c r="G799" t="s">
        <v>1848</v>
      </c>
      <c r="H799" t="s">
        <v>2091</v>
      </c>
      <c r="I799" t="s">
        <v>2096</v>
      </c>
      <c r="J799" t="s">
        <v>1788</v>
      </c>
      <c r="K799" t="s">
        <v>2070</v>
      </c>
      <c r="L799" t="s">
        <v>1806</v>
      </c>
      <c r="M799" t="s">
        <v>2861</v>
      </c>
      <c r="N799" t="s">
        <v>2862</v>
      </c>
      <c r="O799" t="s">
        <v>2863</v>
      </c>
      <c r="P799" t="s">
        <v>2022</v>
      </c>
      <c r="Q799" t="s">
        <v>1801</v>
      </c>
      <c r="R799" t="s">
        <v>1955</v>
      </c>
      <c r="S799" t="s">
        <v>1802</v>
      </c>
      <c r="T799" t="s">
        <v>2046</v>
      </c>
      <c r="U799" t="s">
        <v>2931</v>
      </c>
      <c r="V799" t="s">
        <v>2967</v>
      </c>
      <c r="W799" t="s">
        <v>2874</v>
      </c>
      <c r="X799" t="s">
        <v>1807</v>
      </c>
      <c r="Y799" t="s">
        <v>7088</v>
      </c>
      <c r="Z799" t="s">
        <v>7089</v>
      </c>
      <c r="AA799" t="s">
        <v>7090</v>
      </c>
      <c r="AB799">
        <v>1</v>
      </c>
    </row>
    <row r="800" spans="1:28" x14ac:dyDescent="0.25">
      <c r="A800" t="s">
        <v>9284</v>
      </c>
      <c r="B800" t="s">
        <v>9285</v>
      </c>
      <c r="C800" t="s">
        <v>156</v>
      </c>
      <c r="D800">
        <v>2</v>
      </c>
      <c r="E800">
        <v>331</v>
      </c>
      <c r="F800" t="s">
        <v>2076</v>
      </c>
      <c r="G800" t="s">
        <v>1848</v>
      </c>
      <c r="H800" t="s">
        <v>2091</v>
      </c>
      <c r="I800" t="s">
        <v>2096</v>
      </c>
      <c r="J800" t="s">
        <v>1788</v>
      </c>
      <c r="K800" t="s">
        <v>2070</v>
      </c>
      <c r="L800" t="s">
        <v>1806</v>
      </c>
      <c r="M800" t="s">
        <v>2861</v>
      </c>
      <c r="N800" t="s">
        <v>2862</v>
      </c>
      <c r="O800" t="s">
        <v>2863</v>
      </c>
      <c r="P800" t="s">
        <v>2022</v>
      </c>
      <c r="Q800" t="s">
        <v>1801</v>
      </c>
      <c r="R800" t="s">
        <v>1955</v>
      </c>
      <c r="S800" t="s">
        <v>1802</v>
      </c>
      <c r="T800" t="s">
        <v>2046</v>
      </c>
      <c r="U800" t="s">
        <v>2931</v>
      </c>
      <c r="V800" t="s">
        <v>2967</v>
      </c>
      <c r="W800" t="s">
        <v>2947</v>
      </c>
      <c r="X800" t="s">
        <v>1807</v>
      </c>
      <c r="Y800" t="s">
        <v>5304</v>
      </c>
      <c r="Z800" t="s">
        <v>5305</v>
      </c>
      <c r="AA800" t="s">
        <v>5306</v>
      </c>
      <c r="AB800">
        <v>1</v>
      </c>
    </row>
    <row r="801" spans="1:28" x14ac:dyDescent="0.25">
      <c r="A801" t="s">
        <v>9284</v>
      </c>
      <c r="B801" t="s">
        <v>9285</v>
      </c>
      <c r="C801" t="s">
        <v>156</v>
      </c>
      <c r="D801">
        <v>2</v>
      </c>
      <c r="E801">
        <v>332</v>
      </c>
      <c r="F801" t="s">
        <v>2019</v>
      </c>
      <c r="G801" t="s">
        <v>1848</v>
      </c>
      <c r="H801" t="s">
        <v>2091</v>
      </c>
      <c r="I801" t="s">
        <v>2096</v>
      </c>
      <c r="J801" t="s">
        <v>1788</v>
      </c>
      <c r="K801" t="s">
        <v>2070</v>
      </c>
      <c r="L801" t="s">
        <v>1806</v>
      </c>
      <c r="M801" t="s">
        <v>2861</v>
      </c>
      <c r="N801" t="s">
        <v>2862</v>
      </c>
      <c r="O801" t="s">
        <v>2863</v>
      </c>
      <c r="P801" t="s">
        <v>2022</v>
      </c>
      <c r="Q801" t="s">
        <v>1801</v>
      </c>
      <c r="R801" t="s">
        <v>1955</v>
      </c>
      <c r="S801" t="s">
        <v>1802</v>
      </c>
      <c r="T801" t="s">
        <v>2046</v>
      </c>
      <c r="U801" t="s">
        <v>2931</v>
      </c>
      <c r="V801" t="s">
        <v>2968</v>
      </c>
      <c r="W801" t="s">
        <v>2874</v>
      </c>
      <c r="X801" t="s">
        <v>1807</v>
      </c>
      <c r="Y801" t="s">
        <v>7091</v>
      </c>
      <c r="Z801" t="s">
        <v>7092</v>
      </c>
      <c r="AA801" t="s">
        <v>7093</v>
      </c>
      <c r="AB801">
        <v>1</v>
      </c>
    </row>
    <row r="802" spans="1:28" x14ac:dyDescent="0.25">
      <c r="A802" t="s">
        <v>9284</v>
      </c>
      <c r="B802" t="s">
        <v>9285</v>
      </c>
      <c r="C802" t="s">
        <v>156</v>
      </c>
      <c r="D802">
        <v>2</v>
      </c>
      <c r="E802">
        <v>332</v>
      </c>
      <c r="F802" t="s">
        <v>2025</v>
      </c>
      <c r="G802" t="s">
        <v>1848</v>
      </c>
      <c r="H802" t="s">
        <v>2091</v>
      </c>
      <c r="I802" t="s">
        <v>2096</v>
      </c>
      <c r="J802" t="s">
        <v>1795</v>
      </c>
      <c r="K802" t="s">
        <v>2070</v>
      </c>
      <c r="L802" t="s">
        <v>1806</v>
      </c>
      <c r="M802" t="s">
        <v>2861</v>
      </c>
      <c r="N802" t="s">
        <v>2862</v>
      </c>
      <c r="O802" t="s">
        <v>2863</v>
      </c>
      <c r="P802" t="s">
        <v>2022</v>
      </c>
      <c r="Q802" t="s">
        <v>1801</v>
      </c>
      <c r="R802" t="s">
        <v>1955</v>
      </c>
      <c r="S802" t="s">
        <v>1802</v>
      </c>
      <c r="T802" t="s">
        <v>2046</v>
      </c>
      <c r="U802" t="s">
        <v>2931</v>
      </c>
      <c r="V802" t="s">
        <v>2943</v>
      </c>
      <c r="W802" t="s">
        <v>2874</v>
      </c>
      <c r="X802" t="s">
        <v>1807</v>
      </c>
      <c r="Y802" t="s">
        <v>7094</v>
      </c>
      <c r="Z802" t="s">
        <v>7095</v>
      </c>
      <c r="AA802" t="s">
        <v>7096</v>
      </c>
      <c r="AB802">
        <v>1</v>
      </c>
    </row>
    <row r="803" spans="1:28" x14ac:dyDescent="0.25">
      <c r="A803" t="s">
        <v>9284</v>
      </c>
      <c r="B803" t="s">
        <v>9285</v>
      </c>
      <c r="C803" t="s">
        <v>156</v>
      </c>
      <c r="D803">
        <v>2</v>
      </c>
      <c r="E803">
        <v>332</v>
      </c>
      <c r="F803" t="s">
        <v>2036</v>
      </c>
      <c r="G803" t="s">
        <v>1848</v>
      </c>
      <c r="H803" t="s">
        <v>2091</v>
      </c>
      <c r="I803" t="s">
        <v>2096</v>
      </c>
      <c r="J803" t="s">
        <v>1788</v>
      </c>
      <c r="K803" t="s">
        <v>2070</v>
      </c>
      <c r="L803" t="s">
        <v>1806</v>
      </c>
      <c r="M803" t="s">
        <v>2861</v>
      </c>
      <c r="N803" t="s">
        <v>2862</v>
      </c>
      <c r="O803" t="s">
        <v>2863</v>
      </c>
      <c r="P803" t="s">
        <v>2022</v>
      </c>
      <c r="Q803" t="s">
        <v>1801</v>
      </c>
      <c r="R803" t="s">
        <v>1955</v>
      </c>
      <c r="S803" t="s">
        <v>1802</v>
      </c>
      <c r="T803" t="s">
        <v>2046</v>
      </c>
      <c r="U803" t="s">
        <v>2931</v>
      </c>
      <c r="V803" t="s">
        <v>2968</v>
      </c>
      <c r="W803" t="s">
        <v>2874</v>
      </c>
      <c r="X803" t="s">
        <v>1807</v>
      </c>
      <c r="Y803" t="s">
        <v>7097</v>
      </c>
      <c r="Z803" t="s">
        <v>7098</v>
      </c>
      <c r="AA803" t="s">
        <v>7099</v>
      </c>
      <c r="AB803">
        <v>1</v>
      </c>
    </row>
    <row r="804" spans="1:28" x14ac:dyDescent="0.25">
      <c r="A804" t="s">
        <v>9284</v>
      </c>
      <c r="B804" t="s">
        <v>9285</v>
      </c>
      <c r="C804" t="s">
        <v>156</v>
      </c>
      <c r="D804">
        <v>2</v>
      </c>
      <c r="E804">
        <v>332</v>
      </c>
      <c r="F804" t="s">
        <v>2020</v>
      </c>
      <c r="G804" t="s">
        <v>1848</v>
      </c>
      <c r="H804" t="s">
        <v>2091</v>
      </c>
      <c r="I804" t="s">
        <v>2096</v>
      </c>
      <c r="J804" t="s">
        <v>1788</v>
      </c>
      <c r="K804" t="s">
        <v>2070</v>
      </c>
      <c r="L804" t="s">
        <v>1806</v>
      </c>
      <c r="M804" t="s">
        <v>2861</v>
      </c>
      <c r="N804" t="s">
        <v>2862</v>
      </c>
      <c r="O804" t="s">
        <v>2863</v>
      </c>
      <c r="P804" t="s">
        <v>2022</v>
      </c>
      <c r="Q804" t="s">
        <v>1801</v>
      </c>
      <c r="R804" t="s">
        <v>1955</v>
      </c>
      <c r="S804" t="s">
        <v>1802</v>
      </c>
      <c r="T804" t="s">
        <v>2046</v>
      </c>
      <c r="U804" t="s">
        <v>2931</v>
      </c>
      <c r="V804" t="s">
        <v>2932</v>
      </c>
      <c r="W804" t="s">
        <v>2874</v>
      </c>
      <c r="X804" t="s">
        <v>1807</v>
      </c>
      <c r="Y804" t="s">
        <v>7100</v>
      </c>
      <c r="Z804" t="s">
        <v>7101</v>
      </c>
      <c r="AA804" t="s">
        <v>7102</v>
      </c>
      <c r="AB804">
        <v>1</v>
      </c>
    </row>
    <row r="805" spans="1:28" x14ac:dyDescent="0.25">
      <c r="A805" t="s">
        <v>9284</v>
      </c>
      <c r="B805" t="s">
        <v>9285</v>
      </c>
      <c r="C805" t="s">
        <v>156</v>
      </c>
      <c r="D805">
        <v>2</v>
      </c>
      <c r="E805">
        <v>332</v>
      </c>
      <c r="F805" t="s">
        <v>2054</v>
      </c>
      <c r="G805" t="s">
        <v>1848</v>
      </c>
      <c r="H805" t="s">
        <v>2091</v>
      </c>
      <c r="I805" t="s">
        <v>2096</v>
      </c>
      <c r="J805" t="s">
        <v>1788</v>
      </c>
      <c r="K805" t="s">
        <v>2070</v>
      </c>
      <c r="L805" t="s">
        <v>1806</v>
      </c>
      <c r="M805" t="s">
        <v>2861</v>
      </c>
      <c r="N805" t="s">
        <v>2862</v>
      </c>
      <c r="O805" t="s">
        <v>2863</v>
      </c>
      <c r="P805" t="s">
        <v>2022</v>
      </c>
      <c r="Q805" t="s">
        <v>1801</v>
      </c>
      <c r="R805" t="s">
        <v>1955</v>
      </c>
      <c r="S805" t="s">
        <v>1802</v>
      </c>
      <c r="T805" t="s">
        <v>2046</v>
      </c>
      <c r="U805" t="s">
        <v>2931</v>
      </c>
      <c r="V805" t="s">
        <v>2968</v>
      </c>
      <c r="W805" t="s">
        <v>2874</v>
      </c>
      <c r="X805" t="s">
        <v>1807</v>
      </c>
      <c r="Y805" t="s">
        <v>7103</v>
      </c>
      <c r="Z805" t="s">
        <v>7104</v>
      </c>
      <c r="AA805" t="s">
        <v>7105</v>
      </c>
      <c r="AB805">
        <v>1</v>
      </c>
    </row>
    <row r="806" spans="1:28" x14ac:dyDescent="0.25">
      <c r="A806" t="s">
        <v>9284</v>
      </c>
      <c r="B806" t="s">
        <v>9285</v>
      </c>
      <c r="C806" t="s">
        <v>156</v>
      </c>
      <c r="D806">
        <v>2</v>
      </c>
      <c r="E806">
        <v>332</v>
      </c>
      <c r="F806" t="s">
        <v>2026</v>
      </c>
      <c r="G806" t="s">
        <v>1848</v>
      </c>
      <c r="H806" t="s">
        <v>2091</v>
      </c>
      <c r="I806" t="s">
        <v>2096</v>
      </c>
      <c r="J806" t="s">
        <v>1795</v>
      </c>
      <c r="K806" t="s">
        <v>2070</v>
      </c>
      <c r="L806" t="s">
        <v>1806</v>
      </c>
      <c r="M806" t="s">
        <v>2861</v>
      </c>
      <c r="N806" t="s">
        <v>2862</v>
      </c>
      <c r="O806" t="s">
        <v>2863</v>
      </c>
      <c r="P806" t="s">
        <v>2022</v>
      </c>
      <c r="Q806" t="s">
        <v>1801</v>
      </c>
      <c r="R806" t="s">
        <v>1955</v>
      </c>
      <c r="S806" t="s">
        <v>1802</v>
      </c>
      <c r="T806" t="s">
        <v>2046</v>
      </c>
      <c r="U806" t="s">
        <v>2931</v>
      </c>
      <c r="V806" t="s">
        <v>2968</v>
      </c>
      <c r="W806" t="s">
        <v>2874</v>
      </c>
      <c r="X806" t="s">
        <v>1807</v>
      </c>
      <c r="Y806" t="s">
        <v>7106</v>
      </c>
      <c r="Z806" t="s">
        <v>7107</v>
      </c>
      <c r="AA806" t="s">
        <v>7108</v>
      </c>
      <c r="AB806">
        <v>1</v>
      </c>
    </row>
    <row r="807" spans="1:28" x14ac:dyDescent="0.25">
      <c r="A807" t="s">
        <v>9284</v>
      </c>
      <c r="B807" t="s">
        <v>9285</v>
      </c>
      <c r="C807" t="s">
        <v>156</v>
      </c>
      <c r="D807">
        <v>2</v>
      </c>
      <c r="E807">
        <v>332</v>
      </c>
      <c r="F807" t="s">
        <v>2028</v>
      </c>
      <c r="G807" t="s">
        <v>1848</v>
      </c>
      <c r="H807" t="s">
        <v>2091</v>
      </c>
      <c r="I807" t="s">
        <v>2096</v>
      </c>
      <c r="J807" t="s">
        <v>1788</v>
      </c>
      <c r="K807" t="s">
        <v>2070</v>
      </c>
      <c r="L807" t="s">
        <v>1806</v>
      </c>
      <c r="M807" t="s">
        <v>2861</v>
      </c>
      <c r="N807" t="s">
        <v>2862</v>
      </c>
      <c r="O807" t="s">
        <v>2863</v>
      </c>
      <c r="P807" t="s">
        <v>2022</v>
      </c>
      <c r="Q807" t="s">
        <v>1801</v>
      </c>
      <c r="R807" t="s">
        <v>1955</v>
      </c>
      <c r="S807" t="s">
        <v>1802</v>
      </c>
      <c r="T807" t="s">
        <v>2046</v>
      </c>
      <c r="U807" t="s">
        <v>2931</v>
      </c>
      <c r="V807" t="s">
        <v>2968</v>
      </c>
      <c r="W807" t="s">
        <v>2874</v>
      </c>
      <c r="X807" t="s">
        <v>1807</v>
      </c>
      <c r="Y807" t="s">
        <v>7109</v>
      </c>
      <c r="Z807" t="s">
        <v>7110</v>
      </c>
      <c r="AA807" t="s">
        <v>7111</v>
      </c>
      <c r="AB807">
        <v>1</v>
      </c>
    </row>
    <row r="808" spans="1:28" x14ac:dyDescent="0.25">
      <c r="A808" t="s">
        <v>9284</v>
      </c>
      <c r="B808" t="s">
        <v>9285</v>
      </c>
      <c r="C808" t="s">
        <v>156</v>
      </c>
      <c r="D808">
        <v>2</v>
      </c>
      <c r="E808">
        <v>332</v>
      </c>
      <c r="F808" t="s">
        <v>2062</v>
      </c>
      <c r="G808" t="s">
        <v>1848</v>
      </c>
      <c r="H808" t="s">
        <v>2091</v>
      </c>
      <c r="I808" t="s">
        <v>2096</v>
      </c>
      <c r="J808" t="s">
        <v>1788</v>
      </c>
      <c r="K808" t="s">
        <v>2070</v>
      </c>
      <c r="L808" t="s">
        <v>1806</v>
      </c>
      <c r="M808" t="s">
        <v>2861</v>
      </c>
      <c r="N808" t="s">
        <v>2862</v>
      </c>
      <c r="O808" t="s">
        <v>2863</v>
      </c>
      <c r="P808" t="s">
        <v>2022</v>
      </c>
      <c r="Q808" t="s">
        <v>1801</v>
      </c>
      <c r="R808" t="s">
        <v>1955</v>
      </c>
      <c r="S808" t="s">
        <v>1802</v>
      </c>
      <c r="T808" t="s">
        <v>2046</v>
      </c>
      <c r="U808" t="s">
        <v>2931</v>
      </c>
      <c r="V808" t="s">
        <v>2968</v>
      </c>
      <c r="W808" t="s">
        <v>2874</v>
      </c>
      <c r="X808" t="s">
        <v>1807</v>
      </c>
      <c r="Y808" t="s">
        <v>7112</v>
      </c>
      <c r="Z808" t="s">
        <v>7113</v>
      </c>
      <c r="AA808" t="s">
        <v>7114</v>
      </c>
      <c r="AB808">
        <v>1</v>
      </c>
    </row>
    <row r="809" spans="1:28" x14ac:dyDescent="0.25">
      <c r="A809" t="s">
        <v>9284</v>
      </c>
      <c r="B809" t="s">
        <v>9285</v>
      </c>
      <c r="C809" t="s">
        <v>156</v>
      </c>
      <c r="D809">
        <v>2</v>
      </c>
      <c r="E809">
        <v>332</v>
      </c>
      <c r="F809" t="s">
        <v>2079</v>
      </c>
      <c r="G809" t="s">
        <v>1848</v>
      </c>
      <c r="H809" t="s">
        <v>2091</v>
      </c>
      <c r="I809" t="s">
        <v>2096</v>
      </c>
      <c r="J809" t="s">
        <v>1788</v>
      </c>
      <c r="K809" t="s">
        <v>2070</v>
      </c>
      <c r="L809" t="s">
        <v>1806</v>
      </c>
      <c r="M809" t="s">
        <v>2861</v>
      </c>
      <c r="N809" t="s">
        <v>2862</v>
      </c>
      <c r="O809" t="s">
        <v>2863</v>
      </c>
      <c r="P809" t="s">
        <v>2022</v>
      </c>
      <c r="Q809" t="s">
        <v>1801</v>
      </c>
      <c r="R809" t="s">
        <v>1955</v>
      </c>
      <c r="S809" t="s">
        <v>1802</v>
      </c>
      <c r="T809" t="s">
        <v>2046</v>
      </c>
      <c r="U809" t="s">
        <v>2931</v>
      </c>
      <c r="V809" t="s">
        <v>2968</v>
      </c>
      <c r="W809" t="s">
        <v>2874</v>
      </c>
      <c r="X809" t="s">
        <v>1807</v>
      </c>
      <c r="Y809" t="s">
        <v>7115</v>
      </c>
      <c r="Z809" t="s">
        <v>7116</v>
      </c>
      <c r="AA809" t="s">
        <v>7117</v>
      </c>
      <c r="AB809">
        <v>1</v>
      </c>
    </row>
    <row r="810" spans="1:28" x14ac:dyDescent="0.25">
      <c r="A810" t="s">
        <v>9284</v>
      </c>
      <c r="B810" t="s">
        <v>9285</v>
      </c>
      <c r="C810" t="s">
        <v>156</v>
      </c>
      <c r="D810">
        <v>2</v>
      </c>
      <c r="E810">
        <v>332</v>
      </c>
      <c r="F810" t="s">
        <v>2068</v>
      </c>
      <c r="G810" t="s">
        <v>1848</v>
      </c>
      <c r="H810" t="s">
        <v>2091</v>
      </c>
      <c r="I810" t="s">
        <v>2096</v>
      </c>
      <c r="J810" t="s">
        <v>1788</v>
      </c>
      <c r="K810" t="s">
        <v>2070</v>
      </c>
      <c r="L810" t="s">
        <v>1806</v>
      </c>
      <c r="M810" t="s">
        <v>2861</v>
      </c>
      <c r="N810" t="s">
        <v>2862</v>
      </c>
      <c r="O810" t="s">
        <v>2863</v>
      </c>
      <c r="P810" t="s">
        <v>2022</v>
      </c>
      <c r="Q810" t="s">
        <v>1801</v>
      </c>
      <c r="R810" t="s">
        <v>1955</v>
      </c>
      <c r="S810" t="s">
        <v>1802</v>
      </c>
      <c r="T810" t="s">
        <v>2046</v>
      </c>
      <c r="U810" t="s">
        <v>2931</v>
      </c>
      <c r="V810" t="s">
        <v>2966</v>
      </c>
      <c r="W810" t="s">
        <v>2874</v>
      </c>
      <c r="X810" t="s">
        <v>1807</v>
      </c>
      <c r="Y810" t="s">
        <v>7118</v>
      </c>
      <c r="Z810" t="s">
        <v>7119</v>
      </c>
      <c r="AA810" t="s">
        <v>7120</v>
      </c>
      <c r="AB810">
        <v>1</v>
      </c>
    </row>
    <row r="811" spans="1:28" x14ac:dyDescent="0.25">
      <c r="A811" t="s">
        <v>9284</v>
      </c>
      <c r="B811" t="s">
        <v>9285</v>
      </c>
      <c r="C811" t="s">
        <v>156</v>
      </c>
      <c r="D811">
        <v>2</v>
      </c>
      <c r="E811">
        <v>332</v>
      </c>
      <c r="F811" t="s">
        <v>2024</v>
      </c>
      <c r="G811" t="s">
        <v>1848</v>
      </c>
      <c r="H811" t="s">
        <v>2091</v>
      </c>
      <c r="I811" t="s">
        <v>2096</v>
      </c>
      <c r="J811" t="s">
        <v>1788</v>
      </c>
      <c r="K811" t="s">
        <v>2070</v>
      </c>
      <c r="L811" t="s">
        <v>1806</v>
      </c>
      <c r="M811" t="s">
        <v>2861</v>
      </c>
      <c r="N811" t="s">
        <v>2862</v>
      </c>
      <c r="O811" t="s">
        <v>2863</v>
      </c>
      <c r="P811" t="s">
        <v>2022</v>
      </c>
      <c r="Q811" t="s">
        <v>1801</v>
      </c>
      <c r="R811" t="s">
        <v>1955</v>
      </c>
      <c r="S811" t="s">
        <v>1802</v>
      </c>
      <c r="T811" t="s">
        <v>2046</v>
      </c>
      <c r="U811" t="s">
        <v>2931</v>
      </c>
      <c r="V811" t="s">
        <v>2968</v>
      </c>
      <c r="W811" t="s">
        <v>2874</v>
      </c>
      <c r="X811" t="s">
        <v>1807</v>
      </c>
      <c r="Y811" t="s">
        <v>7121</v>
      </c>
      <c r="Z811" t="s">
        <v>7122</v>
      </c>
      <c r="AA811" t="s">
        <v>7123</v>
      </c>
      <c r="AB811">
        <v>1</v>
      </c>
    </row>
    <row r="812" spans="1:28" x14ac:dyDescent="0.25">
      <c r="A812" t="s">
        <v>9284</v>
      </c>
      <c r="B812" t="s">
        <v>9285</v>
      </c>
      <c r="C812" t="s">
        <v>156</v>
      </c>
      <c r="D812">
        <v>2</v>
      </c>
      <c r="E812">
        <v>332</v>
      </c>
      <c r="F812" t="s">
        <v>2081</v>
      </c>
      <c r="G812" t="s">
        <v>1848</v>
      </c>
      <c r="H812" t="s">
        <v>2091</v>
      </c>
      <c r="I812" t="s">
        <v>2096</v>
      </c>
      <c r="J812" t="s">
        <v>1788</v>
      </c>
      <c r="K812" t="s">
        <v>2070</v>
      </c>
      <c r="L812" t="s">
        <v>1806</v>
      </c>
      <c r="M812" t="s">
        <v>2861</v>
      </c>
      <c r="N812" t="s">
        <v>2862</v>
      </c>
      <c r="O812" t="s">
        <v>2863</v>
      </c>
      <c r="P812" t="s">
        <v>2022</v>
      </c>
      <c r="Q812" t="s">
        <v>1801</v>
      </c>
      <c r="R812" t="s">
        <v>1955</v>
      </c>
      <c r="S812" t="s">
        <v>1802</v>
      </c>
      <c r="T812" t="s">
        <v>2046</v>
      </c>
      <c r="U812" t="s">
        <v>2931</v>
      </c>
      <c r="V812" t="s">
        <v>2968</v>
      </c>
      <c r="W812" t="s">
        <v>2874</v>
      </c>
      <c r="X812" t="s">
        <v>1807</v>
      </c>
      <c r="Y812" t="s">
        <v>7124</v>
      </c>
      <c r="Z812" t="s">
        <v>7125</v>
      </c>
      <c r="AA812" t="s">
        <v>7126</v>
      </c>
      <c r="AB812">
        <v>1</v>
      </c>
    </row>
    <row r="813" spans="1:28" x14ac:dyDescent="0.25">
      <c r="A813" t="s">
        <v>9284</v>
      </c>
      <c r="B813" t="s">
        <v>9285</v>
      </c>
      <c r="C813" t="s">
        <v>156</v>
      </c>
      <c r="D813">
        <v>2</v>
      </c>
      <c r="E813">
        <v>332</v>
      </c>
      <c r="F813" t="s">
        <v>2034</v>
      </c>
      <c r="G813" t="s">
        <v>1848</v>
      </c>
      <c r="H813" t="s">
        <v>2091</v>
      </c>
      <c r="I813" t="s">
        <v>2096</v>
      </c>
      <c r="J813" t="s">
        <v>1788</v>
      </c>
      <c r="K813" t="s">
        <v>2070</v>
      </c>
      <c r="L813" t="s">
        <v>1806</v>
      </c>
      <c r="M813" t="s">
        <v>2861</v>
      </c>
      <c r="N813" t="s">
        <v>2862</v>
      </c>
      <c r="O813" t="s">
        <v>2863</v>
      </c>
      <c r="P813" t="s">
        <v>2022</v>
      </c>
      <c r="Q813" t="s">
        <v>1801</v>
      </c>
      <c r="R813" t="s">
        <v>1955</v>
      </c>
      <c r="S813" t="s">
        <v>1802</v>
      </c>
      <c r="T813" t="s">
        <v>2046</v>
      </c>
      <c r="U813" t="s">
        <v>2931</v>
      </c>
      <c r="V813" t="s">
        <v>2968</v>
      </c>
      <c r="W813" t="s">
        <v>2874</v>
      </c>
      <c r="X813" t="s">
        <v>1807</v>
      </c>
      <c r="Y813" t="s">
        <v>7127</v>
      </c>
      <c r="Z813" t="s">
        <v>7128</v>
      </c>
      <c r="AA813" t="s">
        <v>7129</v>
      </c>
      <c r="AB813">
        <v>1</v>
      </c>
    </row>
    <row r="814" spans="1:28" x14ac:dyDescent="0.25">
      <c r="A814" t="s">
        <v>9284</v>
      </c>
      <c r="B814" t="s">
        <v>9285</v>
      </c>
      <c r="C814" t="s">
        <v>156</v>
      </c>
      <c r="D814">
        <v>2</v>
      </c>
      <c r="E814">
        <v>332</v>
      </c>
      <c r="F814" t="s">
        <v>2083</v>
      </c>
      <c r="G814" t="s">
        <v>1848</v>
      </c>
      <c r="H814" t="s">
        <v>2091</v>
      </c>
      <c r="I814" t="s">
        <v>2096</v>
      </c>
      <c r="J814" t="s">
        <v>1788</v>
      </c>
      <c r="K814" t="s">
        <v>2070</v>
      </c>
      <c r="L814" t="s">
        <v>1806</v>
      </c>
      <c r="M814" t="s">
        <v>2861</v>
      </c>
      <c r="N814" t="s">
        <v>2862</v>
      </c>
      <c r="O814" t="s">
        <v>2863</v>
      </c>
      <c r="P814" t="s">
        <v>2022</v>
      </c>
      <c r="Q814" t="s">
        <v>1801</v>
      </c>
      <c r="R814" t="s">
        <v>1955</v>
      </c>
      <c r="S814" t="s">
        <v>1802</v>
      </c>
      <c r="T814" t="s">
        <v>2046</v>
      </c>
      <c r="U814" t="s">
        <v>2931</v>
      </c>
      <c r="V814" t="s">
        <v>2968</v>
      </c>
      <c r="W814" t="s">
        <v>2874</v>
      </c>
      <c r="X814" t="s">
        <v>1807</v>
      </c>
      <c r="Y814" t="s">
        <v>7130</v>
      </c>
      <c r="Z814" t="s">
        <v>7131</v>
      </c>
      <c r="AA814" t="s">
        <v>7132</v>
      </c>
      <c r="AB814">
        <v>1</v>
      </c>
    </row>
    <row r="815" spans="1:28" x14ac:dyDescent="0.25">
      <c r="A815" t="s">
        <v>9284</v>
      </c>
      <c r="B815" t="s">
        <v>9285</v>
      </c>
      <c r="C815" t="s">
        <v>156</v>
      </c>
      <c r="D815">
        <v>2</v>
      </c>
      <c r="E815">
        <v>332</v>
      </c>
      <c r="F815" t="s">
        <v>2076</v>
      </c>
      <c r="G815" t="s">
        <v>1848</v>
      </c>
      <c r="H815" t="s">
        <v>2091</v>
      </c>
      <c r="I815" t="s">
        <v>2096</v>
      </c>
      <c r="J815" t="s">
        <v>1788</v>
      </c>
      <c r="K815" t="s">
        <v>2070</v>
      </c>
      <c r="L815" t="s">
        <v>1806</v>
      </c>
      <c r="M815" t="s">
        <v>2861</v>
      </c>
      <c r="N815" t="s">
        <v>2862</v>
      </c>
      <c r="O815" t="s">
        <v>2863</v>
      </c>
      <c r="P815" t="s">
        <v>2022</v>
      </c>
      <c r="Q815" t="s">
        <v>1801</v>
      </c>
      <c r="R815" t="s">
        <v>1955</v>
      </c>
      <c r="S815" t="s">
        <v>1802</v>
      </c>
      <c r="T815" t="s">
        <v>2046</v>
      </c>
      <c r="U815" t="s">
        <v>2931</v>
      </c>
      <c r="V815" t="s">
        <v>2968</v>
      </c>
      <c r="W815" t="s">
        <v>2874</v>
      </c>
      <c r="X815" t="s">
        <v>1807</v>
      </c>
      <c r="Y815" t="s">
        <v>7133</v>
      </c>
      <c r="Z815" t="s">
        <v>7134</v>
      </c>
      <c r="AA815" t="s">
        <v>7135</v>
      </c>
      <c r="AB815">
        <v>1</v>
      </c>
    </row>
    <row r="816" spans="1:28" x14ac:dyDescent="0.25">
      <c r="A816" t="s">
        <v>9284</v>
      </c>
      <c r="B816" t="s">
        <v>9285</v>
      </c>
      <c r="C816" t="s">
        <v>156</v>
      </c>
      <c r="D816">
        <v>2</v>
      </c>
      <c r="E816">
        <v>48</v>
      </c>
      <c r="F816" t="s">
        <v>2025</v>
      </c>
      <c r="G816" t="s">
        <v>1845</v>
      </c>
      <c r="H816" t="s">
        <v>2091</v>
      </c>
      <c r="I816" t="s">
        <v>2096</v>
      </c>
      <c r="J816" t="s">
        <v>1788</v>
      </c>
      <c r="K816" t="s">
        <v>2390</v>
      </c>
      <c r="L816" t="s">
        <v>1806</v>
      </c>
      <c r="M816" t="s">
        <v>2861</v>
      </c>
      <c r="N816" t="s">
        <v>2862</v>
      </c>
      <c r="O816" t="s">
        <v>2863</v>
      </c>
      <c r="P816" t="s">
        <v>2022</v>
      </c>
      <c r="Q816" t="s">
        <v>1801</v>
      </c>
      <c r="R816" t="s">
        <v>1955</v>
      </c>
      <c r="S816" t="s">
        <v>1802</v>
      </c>
      <c r="T816" t="s">
        <v>2046</v>
      </c>
      <c r="U816" t="s">
        <v>2931</v>
      </c>
      <c r="V816" t="s">
        <v>2943</v>
      </c>
      <c r="W816" t="s">
        <v>2947</v>
      </c>
      <c r="X816" t="s">
        <v>1807</v>
      </c>
      <c r="Y816" t="s">
        <v>7136</v>
      </c>
      <c r="Z816" t="s">
        <v>7137</v>
      </c>
      <c r="AA816" t="s">
        <v>7138</v>
      </c>
      <c r="AB816">
        <v>1</v>
      </c>
    </row>
    <row r="817" spans="1:28" x14ac:dyDescent="0.25">
      <c r="A817" t="s">
        <v>9284</v>
      </c>
      <c r="B817" t="s">
        <v>9285</v>
      </c>
      <c r="C817" t="s">
        <v>156</v>
      </c>
      <c r="D817">
        <v>2</v>
      </c>
      <c r="E817">
        <v>603</v>
      </c>
      <c r="F817" t="s">
        <v>2034</v>
      </c>
      <c r="G817" t="s">
        <v>1848</v>
      </c>
      <c r="H817" t="s">
        <v>2091</v>
      </c>
      <c r="I817" t="s">
        <v>2096</v>
      </c>
      <c r="J817" t="s">
        <v>1795</v>
      </c>
      <c r="K817" t="s">
        <v>2390</v>
      </c>
      <c r="L817" t="s">
        <v>1806</v>
      </c>
      <c r="M817" t="s">
        <v>2861</v>
      </c>
      <c r="N817" t="s">
        <v>2862</v>
      </c>
      <c r="O817" t="s">
        <v>2863</v>
      </c>
      <c r="P817" t="s">
        <v>2022</v>
      </c>
      <c r="Q817" t="s">
        <v>1801</v>
      </c>
      <c r="R817" t="s">
        <v>1955</v>
      </c>
      <c r="S817" t="s">
        <v>1802</v>
      </c>
      <c r="T817" t="s">
        <v>2046</v>
      </c>
      <c r="U817" t="s">
        <v>2931</v>
      </c>
      <c r="V817" t="s">
        <v>3096</v>
      </c>
      <c r="W817" t="s">
        <v>2874</v>
      </c>
      <c r="X817" t="s">
        <v>1807</v>
      </c>
      <c r="Y817" t="s">
        <v>7139</v>
      </c>
      <c r="Z817" t="s">
        <v>7140</v>
      </c>
      <c r="AA817" t="s">
        <v>7141</v>
      </c>
      <c r="AB817">
        <v>1</v>
      </c>
    </row>
    <row r="818" spans="1:28" x14ac:dyDescent="0.25">
      <c r="A818" t="s">
        <v>9284</v>
      </c>
      <c r="B818" t="s">
        <v>9285</v>
      </c>
      <c r="C818" t="s">
        <v>156</v>
      </c>
      <c r="D818">
        <v>2</v>
      </c>
      <c r="E818">
        <v>617</v>
      </c>
      <c r="F818" t="s">
        <v>2029</v>
      </c>
      <c r="G818" t="s">
        <v>1848</v>
      </c>
      <c r="H818" t="s">
        <v>2091</v>
      </c>
      <c r="I818" t="s">
        <v>2096</v>
      </c>
      <c r="J818" t="s">
        <v>1795</v>
      </c>
      <c r="K818" t="s">
        <v>2078</v>
      </c>
      <c r="L818" t="s">
        <v>1806</v>
      </c>
      <c r="M818" t="s">
        <v>2861</v>
      </c>
      <c r="N818" t="s">
        <v>2862</v>
      </c>
      <c r="O818" t="s">
        <v>2863</v>
      </c>
      <c r="P818" t="s">
        <v>2022</v>
      </c>
      <c r="Q818" t="s">
        <v>1801</v>
      </c>
      <c r="R818" t="s">
        <v>1955</v>
      </c>
      <c r="S818" t="s">
        <v>1802</v>
      </c>
      <c r="T818" t="s">
        <v>2046</v>
      </c>
      <c r="U818" t="s">
        <v>2931</v>
      </c>
      <c r="V818" t="s">
        <v>2968</v>
      </c>
      <c r="W818" t="s">
        <v>2874</v>
      </c>
      <c r="X818" t="s">
        <v>1807</v>
      </c>
      <c r="Y818" t="s">
        <v>7142</v>
      </c>
      <c r="Z818" t="s">
        <v>7143</v>
      </c>
      <c r="AA818" t="s">
        <v>7144</v>
      </c>
      <c r="AB818">
        <v>1</v>
      </c>
    </row>
    <row r="819" spans="1:28" x14ac:dyDescent="0.25">
      <c r="A819" t="s">
        <v>9284</v>
      </c>
      <c r="B819" t="s">
        <v>9285</v>
      </c>
      <c r="C819" t="s">
        <v>156</v>
      </c>
      <c r="D819">
        <v>2</v>
      </c>
      <c r="E819">
        <v>617</v>
      </c>
      <c r="F819" t="s">
        <v>2042</v>
      </c>
      <c r="G819" t="s">
        <v>1848</v>
      </c>
      <c r="H819" t="s">
        <v>2091</v>
      </c>
      <c r="I819" t="s">
        <v>2096</v>
      </c>
      <c r="J819" t="s">
        <v>1795</v>
      </c>
      <c r="K819" t="s">
        <v>2078</v>
      </c>
      <c r="L819" t="s">
        <v>1806</v>
      </c>
      <c r="M819" t="s">
        <v>2861</v>
      </c>
      <c r="N819" t="s">
        <v>2862</v>
      </c>
      <c r="O819" t="s">
        <v>2863</v>
      </c>
      <c r="P819" t="s">
        <v>2022</v>
      </c>
      <c r="Q819" t="s">
        <v>1801</v>
      </c>
      <c r="R819" t="s">
        <v>1955</v>
      </c>
      <c r="S819" t="s">
        <v>1802</v>
      </c>
      <c r="T819" t="s">
        <v>2046</v>
      </c>
      <c r="U819" t="s">
        <v>2931</v>
      </c>
      <c r="V819" t="s">
        <v>2968</v>
      </c>
      <c r="W819" t="s">
        <v>2874</v>
      </c>
      <c r="X819" t="s">
        <v>1807</v>
      </c>
      <c r="Y819" t="s">
        <v>7145</v>
      </c>
      <c r="Z819" t="s">
        <v>7146</v>
      </c>
      <c r="AA819" t="s">
        <v>7147</v>
      </c>
      <c r="AB819">
        <v>1</v>
      </c>
    </row>
    <row r="820" spans="1:28" x14ac:dyDescent="0.25">
      <c r="A820" t="s">
        <v>9284</v>
      </c>
      <c r="B820" t="s">
        <v>9285</v>
      </c>
      <c r="C820" t="s">
        <v>156</v>
      </c>
      <c r="D820">
        <v>2</v>
      </c>
      <c r="E820">
        <v>82</v>
      </c>
      <c r="F820" t="s">
        <v>2077</v>
      </c>
      <c r="G820" t="s">
        <v>1844</v>
      </c>
      <c r="H820" t="s">
        <v>2091</v>
      </c>
      <c r="I820" t="s">
        <v>2096</v>
      </c>
      <c r="J820" t="s">
        <v>1788</v>
      </c>
      <c r="K820" t="s">
        <v>2383</v>
      </c>
      <c r="L820" t="s">
        <v>1806</v>
      </c>
      <c r="M820" t="s">
        <v>2861</v>
      </c>
      <c r="N820" t="s">
        <v>2862</v>
      </c>
      <c r="O820" t="s">
        <v>2863</v>
      </c>
      <c r="P820" t="s">
        <v>2022</v>
      </c>
      <c r="Q820" t="s">
        <v>1801</v>
      </c>
      <c r="R820" t="s">
        <v>1955</v>
      </c>
      <c r="S820" t="s">
        <v>1802</v>
      </c>
      <c r="T820" t="s">
        <v>2046</v>
      </c>
      <c r="U820" t="s">
        <v>2931</v>
      </c>
      <c r="V820" t="s">
        <v>3096</v>
      </c>
      <c r="W820" t="s">
        <v>2874</v>
      </c>
      <c r="X820" t="s">
        <v>1807</v>
      </c>
      <c r="Y820" t="s">
        <v>7148</v>
      </c>
      <c r="Z820" t="s">
        <v>7149</v>
      </c>
      <c r="AA820" t="s">
        <v>7150</v>
      </c>
      <c r="AB820">
        <v>1</v>
      </c>
    </row>
    <row r="821" spans="1:28" x14ac:dyDescent="0.25">
      <c r="A821" t="s">
        <v>9284</v>
      </c>
      <c r="B821" t="s">
        <v>9285</v>
      </c>
      <c r="C821" t="s">
        <v>156</v>
      </c>
      <c r="D821">
        <v>2</v>
      </c>
      <c r="E821">
        <v>82</v>
      </c>
      <c r="F821" t="s">
        <v>2025</v>
      </c>
      <c r="G821" t="s">
        <v>1844</v>
      </c>
      <c r="H821" t="s">
        <v>2091</v>
      </c>
      <c r="I821" t="s">
        <v>2096</v>
      </c>
      <c r="J821" t="s">
        <v>1788</v>
      </c>
      <c r="K821" t="s">
        <v>2383</v>
      </c>
      <c r="L821" t="s">
        <v>1806</v>
      </c>
      <c r="M821" t="s">
        <v>2861</v>
      </c>
      <c r="N821" t="s">
        <v>2862</v>
      </c>
      <c r="O821" t="s">
        <v>2863</v>
      </c>
      <c r="P821" t="s">
        <v>2022</v>
      </c>
      <c r="Q821" t="s">
        <v>1801</v>
      </c>
      <c r="R821" t="s">
        <v>1955</v>
      </c>
      <c r="S821" t="s">
        <v>1802</v>
      </c>
      <c r="T821" t="s">
        <v>2046</v>
      </c>
      <c r="U821" t="s">
        <v>2931</v>
      </c>
      <c r="V821" t="s">
        <v>2968</v>
      </c>
      <c r="W821" t="s">
        <v>2874</v>
      </c>
      <c r="X821" t="s">
        <v>1807</v>
      </c>
      <c r="Y821" t="s">
        <v>7151</v>
      </c>
      <c r="Z821" t="s">
        <v>7152</v>
      </c>
      <c r="AA821" t="s">
        <v>7153</v>
      </c>
      <c r="AB821">
        <v>1</v>
      </c>
    </row>
    <row r="822" spans="1:28" x14ac:dyDescent="0.25">
      <c r="A822" t="s">
        <v>9284</v>
      </c>
      <c r="B822" t="s">
        <v>9285</v>
      </c>
      <c r="C822" t="s">
        <v>156</v>
      </c>
      <c r="D822">
        <v>3</v>
      </c>
      <c r="E822">
        <v>23</v>
      </c>
      <c r="F822" t="s">
        <v>2031</v>
      </c>
      <c r="G822" t="s">
        <v>1848</v>
      </c>
      <c r="H822" t="s">
        <v>2091</v>
      </c>
      <c r="I822" t="s">
        <v>2096</v>
      </c>
      <c r="J822" t="s">
        <v>1797</v>
      </c>
      <c r="K822" t="s">
        <v>2866</v>
      </c>
      <c r="L822" t="s">
        <v>1798</v>
      </c>
      <c r="M822" t="s">
        <v>2858</v>
      </c>
      <c r="N822" t="s">
        <v>2859</v>
      </c>
      <c r="O822" t="s">
        <v>2860</v>
      </c>
      <c r="P822" t="s">
        <v>2022</v>
      </c>
      <c r="Q822" t="s">
        <v>1801</v>
      </c>
      <c r="R822" t="s">
        <v>1955</v>
      </c>
      <c r="S822" t="s">
        <v>1802</v>
      </c>
      <c r="T822" t="s">
        <v>2046</v>
      </c>
      <c r="U822" t="s">
        <v>2867</v>
      </c>
      <c r="V822" t="s">
        <v>2929</v>
      </c>
      <c r="W822" t="s">
        <v>2912</v>
      </c>
      <c r="X822" t="s">
        <v>1807</v>
      </c>
      <c r="Y822" t="s">
        <v>5307</v>
      </c>
      <c r="Z822" t="s">
        <v>5308</v>
      </c>
      <c r="AA822" t="s">
        <v>5309</v>
      </c>
      <c r="AB822">
        <v>1</v>
      </c>
    </row>
    <row r="823" spans="1:28" x14ac:dyDescent="0.25">
      <c r="A823" t="s">
        <v>9284</v>
      </c>
      <c r="B823" t="s">
        <v>9285</v>
      </c>
      <c r="C823" t="s">
        <v>156</v>
      </c>
      <c r="D823">
        <v>4</v>
      </c>
      <c r="E823">
        <v>1</v>
      </c>
      <c r="F823" t="s">
        <v>2031</v>
      </c>
      <c r="G823" t="s">
        <v>1846</v>
      </c>
      <c r="H823" t="s">
        <v>2091</v>
      </c>
      <c r="I823" t="s">
        <v>2096</v>
      </c>
      <c r="J823" t="s">
        <v>1788</v>
      </c>
      <c r="K823" t="s">
        <v>2386</v>
      </c>
      <c r="L823" t="s">
        <v>1806</v>
      </c>
      <c r="M823" t="s">
        <v>2861</v>
      </c>
      <c r="N823" t="s">
        <v>2862</v>
      </c>
      <c r="O823" t="s">
        <v>2863</v>
      </c>
      <c r="P823" t="s">
        <v>2022</v>
      </c>
      <c r="Q823" t="s">
        <v>1801</v>
      </c>
      <c r="R823" t="s">
        <v>1955</v>
      </c>
      <c r="S823" t="s">
        <v>1802</v>
      </c>
      <c r="T823" t="s">
        <v>2046</v>
      </c>
      <c r="U823" t="s">
        <v>2867</v>
      </c>
      <c r="V823" t="s">
        <v>2872</v>
      </c>
      <c r="W823" t="s">
        <v>2947</v>
      </c>
      <c r="X823" t="s">
        <v>1807</v>
      </c>
      <c r="Y823" t="s">
        <v>7154</v>
      </c>
      <c r="Z823" t="s">
        <v>7155</v>
      </c>
      <c r="AA823" t="s">
        <v>7156</v>
      </c>
      <c r="AB823">
        <v>1</v>
      </c>
    </row>
    <row r="824" spans="1:28" x14ac:dyDescent="0.25">
      <c r="A824" t="s">
        <v>9284</v>
      </c>
      <c r="B824" t="s">
        <v>9285</v>
      </c>
      <c r="C824" t="s">
        <v>156</v>
      </c>
      <c r="D824">
        <v>4</v>
      </c>
      <c r="E824">
        <v>1</v>
      </c>
      <c r="F824" t="s">
        <v>2032</v>
      </c>
      <c r="G824" t="s">
        <v>1846</v>
      </c>
      <c r="H824" t="s">
        <v>2091</v>
      </c>
      <c r="I824" t="s">
        <v>2096</v>
      </c>
      <c r="J824" t="s">
        <v>1788</v>
      </c>
      <c r="K824" t="s">
        <v>2386</v>
      </c>
      <c r="L824" t="s">
        <v>1806</v>
      </c>
      <c r="M824" t="s">
        <v>2861</v>
      </c>
      <c r="N824" t="s">
        <v>2862</v>
      </c>
      <c r="O824" t="s">
        <v>2863</v>
      </c>
      <c r="P824" t="s">
        <v>2022</v>
      </c>
      <c r="Q824" t="s">
        <v>1801</v>
      </c>
      <c r="R824" t="s">
        <v>1955</v>
      </c>
      <c r="S824" t="s">
        <v>1802</v>
      </c>
      <c r="T824" t="s">
        <v>2046</v>
      </c>
      <c r="U824" t="s">
        <v>2867</v>
      </c>
      <c r="V824" t="s">
        <v>2872</v>
      </c>
      <c r="W824" t="s">
        <v>2874</v>
      </c>
      <c r="X824" t="s">
        <v>1807</v>
      </c>
      <c r="Y824" t="s">
        <v>7157</v>
      </c>
      <c r="Z824" t="s">
        <v>7158</v>
      </c>
      <c r="AA824" t="s">
        <v>7159</v>
      </c>
      <c r="AB824">
        <v>1</v>
      </c>
    </row>
    <row r="825" spans="1:28" x14ac:dyDescent="0.25">
      <c r="A825" t="s">
        <v>9284</v>
      </c>
      <c r="B825" t="s">
        <v>9285</v>
      </c>
      <c r="C825" t="s">
        <v>156</v>
      </c>
      <c r="D825">
        <v>4</v>
      </c>
      <c r="E825">
        <v>1</v>
      </c>
      <c r="F825" t="s">
        <v>2045</v>
      </c>
      <c r="G825" t="s">
        <v>1846</v>
      </c>
      <c r="H825" t="s">
        <v>2091</v>
      </c>
      <c r="I825" t="s">
        <v>2096</v>
      </c>
      <c r="J825" t="s">
        <v>1788</v>
      </c>
      <c r="K825" t="s">
        <v>2386</v>
      </c>
      <c r="L825" t="s">
        <v>1806</v>
      </c>
      <c r="M825" t="s">
        <v>2861</v>
      </c>
      <c r="N825" t="s">
        <v>2862</v>
      </c>
      <c r="O825" t="s">
        <v>2863</v>
      </c>
      <c r="P825" t="s">
        <v>2022</v>
      </c>
      <c r="Q825" t="s">
        <v>1801</v>
      </c>
      <c r="R825" t="s">
        <v>1955</v>
      </c>
      <c r="S825" t="s">
        <v>1802</v>
      </c>
      <c r="T825" t="s">
        <v>2046</v>
      </c>
      <c r="U825" t="s">
        <v>2867</v>
      </c>
      <c r="V825" t="s">
        <v>2872</v>
      </c>
      <c r="W825" t="s">
        <v>2874</v>
      </c>
      <c r="X825" t="s">
        <v>1807</v>
      </c>
      <c r="Y825" t="s">
        <v>7160</v>
      </c>
      <c r="Z825" t="s">
        <v>7161</v>
      </c>
      <c r="AA825" t="s">
        <v>7162</v>
      </c>
      <c r="AB825">
        <v>1</v>
      </c>
    </row>
    <row r="826" spans="1:28" x14ac:dyDescent="0.25">
      <c r="A826" t="s">
        <v>9284</v>
      </c>
      <c r="B826" t="s">
        <v>9285</v>
      </c>
      <c r="C826" t="s">
        <v>156</v>
      </c>
      <c r="D826">
        <v>4</v>
      </c>
      <c r="E826">
        <v>2</v>
      </c>
      <c r="F826" t="s">
        <v>2079</v>
      </c>
      <c r="G826" t="s">
        <v>1846</v>
      </c>
      <c r="H826" t="s">
        <v>2091</v>
      </c>
      <c r="I826" t="s">
        <v>2096</v>
      </c>
      <c r="J826" t="s">
        <v>1788</v>
      </c>
      <c r="K826" t="s">
        <v>2383</v>
      </c>
      <c r="L826" t="s">
        <v>1806</v>
      </c>
      <c r="M826" t="s">
        <v>2861</v>
      </c>
      <c r="N826" t="s">
        <v>2862</v>
      </c>
      <c r="O826" t="s">
        <v>2863</v>
      </c>
      <c r="P826" t="s">
        <v>2022</v>
      </c>
      <c r="Q826" t="s">
        <v>1801</v>
      </c>
      <c r="R826" t="s">
        <v>1955</v>
      </c>
      <c r="S826" t="s">
        <v>1802</v>
      </c>
      <c r="T826" t="s">
        <v>2046</v>
      </c>
      <c r="U826" t="s">
        <v>2867</v>
      </c>
      <c r="V826" t="s">
        <v>2872</v>
      </c>
      <c r="W826" t="s">
        <v>2874</v>
      </c>
      <c r="X826" t="s">
        <v>1807</v>
      </c>
      <c r="Y826" t="s">
        <v>7163</v>
      </c>
      <c r="Z826" t="s">
        <v>7164</v>
      </c>
      <c r="AA826" t="s">
        <v>7165</v>
      </c>
      <c r="AB826">
        <v>1</v>
      </c>
    </row>
    <row r="827" spans="1:28" x14ac:dyDescent="0.25">
      <c r="A827" t="s">
        <v>9284</v>
      </c>
      <c r="B827" t="s">
        <v>9285</v>
      </c>
      <c r="C827" t="s">
        <v>156</v>
      </c>
      <c r="D827">
        <v>4</v>
      </c>
      <c r="E827">
        <v>12</v>
      </c>
      <c r="F827" t="s">
        <v>2060</v>
      </c>
      <c r="G827" t="s">
        <v>1846</v>
      </c>
      <c r="H827" t="s">
        <v>2091</v>
      </c>
      <c r="I827" t="s">
        <v>2096</v>
      </c>
      <c r="J827" t="s">
        <v>1795</v>
      </c>
      <c r="K827" t="s">
        <v>2383</v>
      </c>
      <c r="L827" t="s">
        <v>1806</v>
      </c>
      <c r="M827" t="s">
        <v>2861</v>
      </c>
      <c r="N827" t="s">
        <v>2862</v>
      </c>
      <c r="O827" t="s">
        <v>2863</v>
      </c>
      <c r="P827" t="s">
        <v>2022</v>
      </c>
      <c r="Q827" t="s">
        <v>1801</v>
      </c>
      <c r="R827" t="s">
        <v>1955</v>
      </c>
      <c r="S827" t="s">
        <v>1802</v>
      </c>
      <c r="T827" t="s">
        <v>2046</v>
      </c>
      <c r="U827" t="s">
        <v>2931</v>
      </c>
      <c r="V827" t="s">
        <v>2968</v>
      </c>
      <c r="W827" t="s">
        <v>2874</v>
      </c>
      <c r="X827" t="s">
        <v>1807</v>
      </c>
      <c r="Y827" t="s">
        <v>9159</v>
      </c>
      <c r="Z827" t="s">
        <v>9160</v>
      </c>
      <c r="AA827" t="s">
        <v>9161</v>
      </c>
      <c r="AB827">
        <v>1</v>
      </c>
    </row>
    <row r="828" spans="1:28" x14ac:dyDescent="0.25">
      <c r="A828" t="s">
        <v>9284</v>
      </c>
      <c r="B828" t="s">
        <v>9285</v>
      </c>
      <c r="C828" t="s">
        <v>156</v>
      </c>
      <c r="D828">
        <v>4</v>
      </c>
      <c r="E828">
        <v>41</v>
      </c>
      <c r="F828" t="s">
        <v>2041</v>
      </c>
      <c r="G828" t="s">
        <v>1846</v>
      </c>
      <c r="H828" t="s">
        <v>2091</v>
      </c>
      <c r="I828" t="s">
        <v>2096</v>
      </c>
      <c r="J828" t="s">
        <v>1795</v>
      </c>
      <c r="K828" t="s">
        <v>2390</v>
      </c>
      <c r="L828" t="s">
        <v>1806</v>
      </c>
      <c r="M828" t="s">
        <v>2861</v>
      </c>
      <c r="N828" t="s">
        <v>2862</v>
      </c>
      <c r="O828" t="s">
        <v>2863</v>
      </c>
      <c r="P828" t="s">
        <v>2022</v>
      </c>
      <c r="Q828" t="s">
        <v>1801</v>
      </c>
      <c r="R828" t="s">
        <v>1955</v>
      </c>
      <c r="S828" t="s">
        <v>1802</v>
      </c>
      <c r="T828" t="s">
        <v>2046</v>
      </c>
      <c r="U828" t="s">
        <v>2931</v>
      </c>
      <c r="V828" t="s">
        <v>2968</v>
      </c>
      <c r="W828" t="s">
        <v>2874</v>
      </c>
      <c r="X828" t="s">
        <v>1807</v>
      </c>
      <c r="Y828" t="s">
        <v>9162</v>
      </c>
      <c r="Z828" t="s">
        <v>9163</v>
      </c>
      <c r="AA828" t="s">
        <v>9164</v>
      </c>
      <c r="AB828">
        <v>1</v>
      </c>
    </row>
    <row r="829" spans="1:28" x14ac:dyDescent="0.25">
      <c r="A829" t="s">
        <v>9284</v>
      </c>
      <c r="B829" t="s">
        <v>9285</v>
      </c>
      <c r="C829" t="s">
        <v>156</v>
      </c>
      <c r="D829">
        <v>4</v>
      </c>
      <c r="E829">
        <v>41</v>
      </c>
      <c r="F829" t="s">
        <v>2047</v>
      </c>
      <c r="G829" t="s">
        <v>1846</v>
      </c>
      <c r="H829" t="s">
        <v>2091</v>
      </c>
      <c r="I829" t="s">
        <v>2096</v>
      </c>
      <c r="J829" t="s">
        <v>1795</v>
      </c>
      <c r="K829" t="s">
        <v>2390</v>
      </c>
      <c r="L829" t="s">
        <v>1806</v>
      </c>
      <c r="M829" t="s">
        <v>2861</v>
      </c>
      <c r="N829" t="s">
        <v>2862</v>
      </c>
      <c r="O829" t="s">
        <v>2863</v>
      </c>
      <c r="P829" t="s">
        <v>2022</v>
      </c>
      <c r="Q829" t="s">
        <v>1801</v>
      </c>
      <c r="R829" t="s">
        <v>1955</v>
      </c>
      <c r="S829" t="s">
        <v>1802</v>
      </c>
      <c r="T829" t="s">
        <v>2046</v>
      </c>
      <c r="U829" t="s">
        <v>2931</v>
      </c>
      <c r="V829" t="s">
        <v>2968</v>
      </c>
      <c r="W829" t="s">
        <v>2874</v>
      </c>
      <c r="X829" t="s">
        <v>1807</v>
      </c>
      <c r="Y829" t="s">
        <v>7166</v>
      </c>
      <c r="Z829" t="s">
        <v>7167</v>
      </c>
      <c r="AA829" t="s">
        <v>7168</v>
      </c>
      <c r="AB829">
        <v>1</v>
      </c>
    </row>
    <row r="830" spans="1:28" x14ac:dyDescent="0.25">
      <c r="A830" t="s">
        <v>9284</v>
      </c>
      <c r="B830" t="s">
        <v>9285</v>
      </c>
      <c r="C830" t="s">
        <v>156</v>
      </c>
      <c r="D830">
        <v>4</v>
      </c>
      <c r="E830">
        <v>41</v>
      </c>
      <c r="F830" t="s">
        <v>2045</v>
      </c>
      <c r="G830" t="s">
        <v>1846</v>
      </c>
      <c r="H830" t="s">
        <v>2091</v>
      </c>
      <c r="I830" t="s">
        <v>2096</v>
      </c>
      <c r="J830" t="s">
        <v>1795</v>
      </c>
      <c r="K830" t="s">
        <v>2383</v>
      </c>
      <c r="L830" t="s">
        <v>1806</v>
      </c>
      <c r="M830" t="s">
        <v>2861</v>
      </c>
      <c r="N830" t="s">
        <v>2862</v>
      </c>
      <c r="O830" t="s">
        <v>2863</v>
      </c>
      <c r="P830" t="s">
        <v>2022</v>
      </c>
      <c r="Q830" t="s">
        <v>1801</v>
      </c>
      <c r="R830" t="s">
        <v>1955</v>
      </c>
      <c r="S830" t="s">
        <v>1802</v>
      </c>
      <c r="T830" t="s">
        <v>2046</v>
      </c>
      <c r="U830" t="s">
        <v>2931</v>
      </c>
      <c r="V830" t="s">
        <v>2968</v>
      </c>
      <c r="W830" t="s">
        <v>2874</v>
      </c>
      <c r="X830" t="s">
        <v>1807</v>
      </c>
      <c r="Y830" t="s">
        <v>9165</v>
      </c>
      <c r="Z830" t="s">
        <v>9166</v>
      </c>
      <c r="AA830" t="s">
        <v>9167</v>
      </c>
      <c r="AB830">
        <v>1</v>
      </c>
    </row>
    <row r="831" spans="1:28" x14ac:dyDescent="0.25">
      <c r="A831" t="s">
        <v>9284</v>
      </c>
      <c r="B831" t="s">
        <v>9285</v>
      </c>
      <c r="C831" t="s">
        <v>156</v>
      </c>
      <c r="D831">
        <v>4</v>
      </c>
      <c r="E831">
        <v>41</v>
      </c>
      <c r="F831" t="s">
        <v>2054</v>
      </c>
      <c r="G831" t="s">
        <v>1846</v>
      </c>
      <c r="H831" t="s">
        <v>2091</v>
      </c>
      <c r="I831" t="s">
        <v>2096</v>
      </c>
      <c r="J831" t="s">
        <v>1795</v>
      </c>
      <c r="K831" t="s">
        <v>2390</v>
      </c>
      <c r="L831" t="s">
        <v>1806</v>
      </c>
      <c r="M831" t="s">
        <v>2861</v>
      </c>
      <c r="N831" t="s">
        <v>2862</v>
      </c>
      <c r="O831" t="s">
        <v>2863</v>
      </c>
      <c r="P831" t="s">
        <v>2022</v>
      </c>
      <c r="Q831" t="s">
        <v>1801</v>
      </c>
      <c r="R831" t="s">
        <v>1955</v>
      </c>
      <c r="S831" t="s">
        <v>1802</v>
      </c>
      <c r="T831" t="s">
        <v>2046</v>
      </c>
      <c r="U831" t="s">
        <v>2931</v>
      </c>
      <c r="V831" t="s">
        <v>2968</v>
      </c>
      <c r="W831" t="s">
        <v>2874</v>
      </c>
      <c r="X831" t="s">
        <v>1807</v>
      </c>
      <c r="Y831" t="s">
        <v>9168</v>
      </c>
      <c r="Z831" t="s">
        <v>9169</v>
      </c>
      <c r="AA831" t="s">
        <v>9170</v>
      </c>
      <c r="AB831">
        <v>1</v>
      </c>
    </row>
    <row r="832" spans="1:28" x14ac:dyDescent="0.25">
      <c r="A832" t="s">
        <v>9284</v>
      </c>
      <c r="B832" t="s">
        <v>9285</v>
      </c>
      <c r="C832" t="s">
        <v>156</v>
      </c>
      <c r="D832">
        <v>4</v>
      </c>
      <c r="E832">
        <v>41</v>
      </c>
      <c r="F832" t="s">
        <v>2026</v>
      </c>
      <c r="G832" t="s">
        <v>1846</v>
      </c>
      <c r="H832" t="s">
        <v>2091</v>
      </c>
      <c r="I832" t="s">
        <v>2096</v>
      </c>
      <c r="J832" t="s">
        <v>1788</v>
      </c>
      <c r="K832" t="s">
        <v>2383</v>
      </c>
      <c r="L832" t="s">
        <v>1806</v>
      </c>
      <c r="M832" t="s">
        <v>2861</v>
      </c>
      <c r="N832" t="s">
        <v>2862</v>
      </c>
      <c r="O832" t="s">
        <v>2863</v>
      </c>
      <c r="P832" t="s">
        <v>2022</v>
      </c>
      <c r="Q832" t="s">
        <v>1801</v>
      </c>
      <c r="R832" t="s">
        <v>1955</v>
      </c>
      <c r="S832" t="s">
        <v>1802</v>
      </c>
      <c r="T832" t="s">
        <v>2046</v>
      </c>
      <c r="U832" t="s">
        <v>2931</v>
      </c>
      <c r="V832" t="s">
        <v>2968</v>
      </c>
      <c r="W832" t="s">
        <v>2874</v>
      </c>
      <c r="X832" t="s">
        <v>1807</v>
      </c>
      <c r="Y832" t="s">
        <v>7169</v>
      </c>
      <c r="Z832" t="s">
        <v>7170</v>
      </c>
      <c r="AA832" t="s">
        <v>7171</v>
      </c>
      <c r="AB832">
        <v>1</v>
      </c>
    </row>
    <row r="833" spans="1:28" x14ac:dyDescent="0.25">
      <c r="A833" t="s">
        <v>9284</v>
      </c>
      <c r="B833" t="s">
        <v>9285</v>
      </c>
      <c r="C833" t="s">
        <v>156</v>
      </c>
      <c r="D833">
        <v>4</v>
      </c>
      <c r="E833">
        <v>41</v>
      </c>
      <c r="F833" t="s">
        <v>2030</v>
      </c>
      <c r="G833" t="s">
        <v>1846</v>
      </c>
      <c r="H833" t="s">
        <v>2091</v>
      </c>
      <c r="I833" t="s">
        <v>2096</v>
      </c>
      <c r="J833" t="s">
        <v>1788</v>
      </c>
      <c r="K833" t="s">
        <v>2070</v>
      </c>
      <c r="L833" t="s">
        <v>1806</v>
      </c>
      <c r="M833" t="s">
        <v>2861</v>
      </c>
      <c r="N833" t="s">
        <v>2862</v>
      </c>
      <c r="O833" t="s">
        <v>2863</v>
      </c>
      <c r="P833" t="s">
        <v>2022</v>
      </c>
      <c r="Q833" t="s">
        <v>1801</v>
      </c>
      <c r="R833" t="s">
        <v>1955</v>
      </c>
      <c r="S833" t="s">
        <v>1802</v>
      </c>
      <c r="T833" t="s">
        <v>2046</v>
      </c>
      <c r="U833" t="s">
        <v>2931</v>
      </c>
      <c r="V833" t="s">
        <v>2967</v>
      </c>
      <c r="W833" t="s">
        <v>2874</v>
      </c>
      <c r="X833" t="s">
        <v>1807</v>
      </c>
      <c r="Y833" t="s">
        <v>9171</v>
      </c>
      <c r="Z833" t="s">
        <v>9172</v>
      </c>
      <c r="AA833" t="s">
        <v>9173</v>
      </c>
      <c r="AB833">
        <v>1</v>
      </c>
    </row>
    <row r="834" spans="1:28" x14ac:dyDescent="0.25">
      <c r="A834" t="s">
        <v>9284</v>
      </c>
      <c r="B834" t="s">
        <v>9285</v>
      </c>
      <c r="C834" t="s">
        <v>156</v>
      </c>
      <c r="D834">
        <v>4</v>
      </c>
      <c r="E834">
        <v>41</v>
      </c>
      <c r="F834" t="s">
        <v>2028</v>
      </c>
      <c r="G834" t="s">
        <v>1846</v>
      </c>
      <c r="H834" t="s">
        <v>2091</v>
      </c>
      <c r="I834" t="s">
        <v>2096</v>
      </c>
      <c r="J834" t="s">
        <v>2900</v>
      </c>
      <c r="K834" t="s">
        <v>2386</v>
      </c>
      <c r="L834" t="s">
        <v>1806</v>
      </c>
      <c r="M834" t="s">
        <v>2861</v>
      </c>
      <c r="N834" t="s">
        <v>2862</v>
      </c>
      <c r="O834" t="s">
        <v>2863</v>
      </c>
      <c r="P834" t="s">
        <v>2022</v>
      </c>
      <c r="Q834" t="s">
        <v>1801</v>
      </c>
      <c r="R834" t="s">
        <v>1955</v>
      </c>
      <c r="S834" t="s">
        <v>1802</v>
      </c>
      <c r="T834" t="s">
        <v>2046</v>
      </c>
      <c r="U834" t="s">
        <v>2870</v>
      </c>
      <c r="V834" t="s">
        <v>3154</v>
      </c>
      <c r="W834" t="s">
        <v>2874</v>
      </c>
      <c r="X834" t="s">
        <v>1807</v>
      </c>
      <c r="Y834" t="s">
        <v>2147</v>
      </c>
      <c r="Z834" t="s">
        <v>2148</v>
      </c>
      <c r="AA834" t="s">
        <v>3155</v>
      </c>
      <c r="AB834">
        <v>1</v>
      </c>
    </row>
    <row r="835" spans="1:28" x14ac:dyDescent="0.25">
      <c r="A835" t="s">
        <v>9284</v>
      </c>
      <c r="B835" t="s">
        <v>9285</v>
      </c>
      <c r="C835" t="s">
        <v>156</v>
      </c>
      <c r="D835">
        <v>4</v>
      </c>
      <c r="E835">
        <v>63</v>
      </c>
      <c r="F835" t="s">
        <v>2046</v>
      </c>
      <c r="G835" t="s">
        <v>1846</v>
      </c>
      <c r="H835" t="s">
        <v>2091</v>
      </c>
      <c r="I835" t="s">
        <v>2096</v>
      </c>
      <c r="J835" t="s">
        <v>1797</v>
      </c>
      <c r="K835" t="s">
        <v>2383</v>
      </c>
      <c r="L835" t="s">
        <v>1806</v>
      </c>
      <c r="M835" t="s">
        <v>2861</v>
      </c>
      <c r="N835" t="s">
        <v>2862</v>
      </c>
      <c r="O835" t="s">
        <v>2863</v>
      </c>
      <c r="P835" t="s">
        <v>2022</v>
      </c>
      <c r="Q835" t="s">
        <v>1801</v>
      </c>
      <c r="R835" t="s">
        <v>1955</v>
      </c>
      <c r="S835" t="s">
        <v>1802</v>
      </c>
      <c r="T835" t="s">
        <v>2046</v>
      </c>
      <c r="U835" t="s">
        <v>2931</v>
      </c>
      <c r="V835" t="s">
        <v>2933</v>
      </c>
      <c r="W835" t="s">
        <v>2947</v>
      </c>
      <c r="X835" t="s">
        <v>1807</v>
      </c>
      <c r="Y835" t="s">
        <v>4111</v>
      </c>
      <c r="Z835" t="s">
        <v>4112</v>
      </c>
      <c r="AA835" t="s">
        <v>4113</v>
      </c>
      <c r="AB835">
        <v>1</v>
      </c>
    </row>
    <row r="836" spans="1:28" x14ac:dyDescent="0.25">
      <c r="A836" t="s">
        <v>9284</v>
      </c>
      <c r="B836" t="s">
        <v>9285</v>
      </c>
      <c r="C836" t="s">
        <v>156</v>
      </c>
      <c r="D836">
        <v>4</v>
      </c>
      <c r="E836">
        <v>66</v>
      </c>
      <c r="F836" t="s">
        <v>2045</v>
      </c>
      <c r="G836" t="s">
        <v>1846</v>
      </c>
      <c r="H836" t="s">
        <v>2091</v>
      </c>
      <c r="I836" t="s">
        <v>2096</v>
      </c>
      <c r="J836" t="s">
        <v>1797</v>
      </c>
      <c r="K836" t="s">
        <v>2383</v>
      </c>
      <c r="L836" t="s">
        <v>1798</v>
      </c>
      <c r="M836" t="s">
        <v>2858</v>
      </c>
      <c r="N836" t="s">
        <v>2859</v>
      </c>
      <c r="O836" t="s">
        <v>2860</v>
      </c>
      <c r="P836" t="s">
        <v>2022</v>
      </c>
      <c r="Q836" t="s">
        <v>1801</v>
      </c>
      <c r="R836" t="s">
        <v>1955</v>
      </c>
      <c r="S836" t="s">
        <v>1802</v>
      </c>
      <c r="T836" t="s">
        <v>2046</v>
      </c>
      <c r="U836" t="s">
        <v>2867</v>
      </c>
      <c r="V836" t="s">
        <v>2872</v>
      </c>
      <c r="W836" t="s">
        <v>2874</v>
      </c>
      <c r="X836" t="s">
        <v>1807</v>
      </c>
      <c r="Y836" t="s">
        <v>2149</v>
      </c>
      <c r="Z836" t="s">
        <v>2150</v>
      </c>
      <c r="AA836" t="s">
        <v>3156</v>
      </c>
      <c r="AB836">
        <v>1</v>
      </c>
    </row>
    <row r="837" spans="1:28" x14ac:dyDescent="0.25">
      <c r="A837" t="s">
        <v>9284</v>
      </c>
      <c r="B837" t="s">
        <v>9285</v>
      </c>
      <c r="C837" t="s">
        <v>156</v>
      </c>
      <c r="D837">
        <v>4</v>
      </c>
      <c r="E837">
        <v>66</v>
      </c>
      <c r="F837" t="s">
        <v>2038</v>
      </c>
      <c r="G837" t="s">
        <v>1846</v>
      </c>
      <c r="H837" t="s">
        <v>2091</v>
      </c>
      <c r="I837" t="s">
        <v>2096</v>
      </c>
      <c r="J837" t="s">
        <v>1797</v>
      </c>
      <c r="K837" t="s">
        <v>2056</v>
      </c>
      <c r="L837" t="s">
        <v>1798</v>
      </c>
      <c r="M837" t="s">
        <v>2858</v>
      </c>
      <c r="N837" t="s">
        <v>2859</v>
      </c>
      <c r="O837" t="s">
        <v>2860</v>
      </c>
      <c r="P837" t="s">
        <v>2022</v>
      </c>
      <c r="Q837" t="s">
        <v>1801</v>
      </c>
      <c r="R837" t="s">
        <v>1955</v>
      </c>
      <c r="S837" t="s">
        <v>1802</v>
      </c>
      <c r="T837" t="s">
        <v>2046</v>
      </c>
      <c r="U837" t="s">
        <v>2875</v>
      </c>
      <c r="V837" t="s">
        <v>3092</v>
      </c>
      <c r="W837" t="s">
        <v>2864</v>
      </c>
      <c r="X837" t="s">
        <v>1807</v>
      </c>
      <c r="Y837" t="s">
        <v>4573</v>
      </c>
      <c r="Z837" t="s">
        <v>4574</v>
      </c>
      <c r="AA837" t="s">
        <v>4575</v>
      </c>
      <c r="AB837">
        <v>1</v>
      </c>
    </row>
    <row r="838" spans="1:28" x14ac:dyDescent="0.25">
      <c r="A838" t="s">
        <v>9284</v>
      </c>
      <c r="B838" t="s">
        <v>9285</v>
      </c>
      <c r="C838" t="s">
        <v>156</v>
      </c>
      <c r="D838">
        <v>4</v>
      </c>
      <c r="E838">
        <v>74</v>
      </c>
      <c r="F838" t="s">
        <v>2042</v>
      </c>
      <c r="G838" t="s">
        <v>1846</v>
      </c>
      <c r="H838" t="s">
        <v>2091</v>
      </c>
      <c r="I838" t="s">
        <v>2096</v>
      </c>
      <c r="J838" t="s">
        <v>1788</v>
      </c>
      <c r="K838" t="s">
        <v>2937</v>
      </c>
      <c r="L838" t="s">
        <v>1798</v>
      </c>
      <c r="M838" t="s">
        <v>2858</v>
      </c>
      <c r="N838" t="s">
        <v>2859</v>
      </c>
      <c r="O838" t="s">
        <v>2860</v>
      </c>
      <c r="P838" t="s">
        <v>2022</v>
      </c>
      <c r="Q838" t="s">
        <v>1801</v>
      </c>
      <c r="R838" t="s">
        <v>1955</v>
      </c>
      <c r="S838" t="s">
        <v>1802</v>
      </c>
      <c r="T838" t="s">
        <v>2046</v>
      </c>
      <c r="U838" t="s">
        <v>2931</v>
      </c>
      <c r="V838" t="s">
        <v>2943</v>
      </c>
      <c r="W838" t="s">
        <v>2874</v>
      </c>
      <c r="X838" t="s">
        <v>1807</v>
      </c>
      <c r="Y838" t="s">
        <v>7172</v>
      </c>
      <c r="Z838" t="s">
        <v>7173</v>
      </c>
      <c r="AA838" t="s">
        <v>7174</v>
      </c>
      <c r="AB838">
        <v>1</v>
      </c>
    </row>
    <row r="839" spans="1:28" x14ac:dyDescent="0.25">
      <c r="A839" t="s">
        <v>9284</v>
      </c>
      <c r="B839" t="s">
        <v>9285</v>
      </c>
      <c r="C839" t="s">
        <v>156</v>
      </c>
      <c r="D839">
        <v>4</v>
      </c>
      <c r="E839">
        <v>74</v>
      </c>
      <c r="F839" t="s">
        <v>2025</v>
      </c>
      <c r="G839" t="s">
        <v>1846</v>
      </c>
      <c r="H839" t="s">
        <v>2091</v>
      </c>
      <c r="I839" t="s">
        <v>2096</v>
      </c>
      <c r="J839" t="s">
        <v>1795</v>
      </c>
      <c r="K839" t="s">
        <v>2383</v>
      </c>
      <c r="L839" t="s">
        <v>1798</v>
      </c>
      <c r="M839" t="s">
        <v>2858</v>
      </c>
      <c r="N839" t="s">
        <v>2859</v>
      </c>
      <c r="O839" t="s">
        <v>2860</v>
      </c>
      <c r="P839" t="s">
        <v>2022</v>
      </c>
      <c r="Q839" t="s">
        <v>1801</v>
      </c>
      <c r="R839" t="s">
        <v>1955</v>
      </c>
      <c r="S839" t="s">
        <v>1802</v>
      </c>
      <c r="T839" t="s">
        <v>2046</v>
      </c>
      <c r="U839" t="s">
        <v>2931</v>
      </c>
      <c r="V839" t="s">
        <v>2967</v>
      </c>
      <c r="W839" t="s">
        <v>2874</v>
      </c>
      <c r="X839" t="s">
        <v>1807</v>
      </c>
      <c r="Y839" t="s">
        <v>7175</v>
      </c>
      <c r="Z839" t="s">
        <v>7176</v>
      </c>
      <c r="AA839" t="s">
        <v>7177</v>
      </c>
      <c r="AB839">
        <v>1</v>
      </c>
    </row>
    <row r="840" spans="1:28" x14ac:dyDescent="0.25">
      <c r="A840" t="s">
        <v>9284</v>
      </c>
      <c r="B840" t="s">
        <v>9285</v>
      </c>
      <c r="C840" t="s">
        <v>156</v>
      </c>
      <c r="D840">
        <v>4</v>
      </c>
      <c r="E840">
        <v>74</v>
      </c>
      <c r="F840" t="s">
        <v>2033</v>
      </c>
      <c r="G840" t="s">
        <v>1846</v>
      </c>
      <c r="H840" t="s">
        <v>2091</v>
      </c>
      <c r="I840" t="s">
        <v>2096</v>
      </c>
      <c r="J840" t="s">
        <v>1795</v>
      </c>
      <c r="K840" t="s">
        <v>2937</v>
      </c>
      <c r="L840" t="s">
        <v>1798</v>
      </c>
      <c r="M840" t="s">
        <v>2858</v>
      </c>
      <c r="N840" t="s">
        <v>2859</v>
      </c>
      <c r="O840" t="s">
        <v>2860</v>
      </c>
      <c r="P840" t="s">
        <v>2022</v>
      </c>
      <c r="Q840" t="s">
        <v>1801</v>
      </c>
      <c r="R840" t="s">
        <v>1955</v>
      </c>
      <c r="S840" t="s">
        <v>1802</v>
      </c>
      <c r="T840" t="s">
        <v>2046</v>
      </c>
      <c r="U840" t="s">
        <v>2931</v>
      </c>
      <c r="V840" t="s">
        <v>2943</v>
      </c>
      <c r="W840" t="s">
        <v>2874</v>
      </c>
      <c r="X840" t="s">
        <v>1807</v>
      </c>
      <c r="Y840" t="s">
        <v>7178</v>
      </c>
      <c r="Z840" t="s">
        <v>7179</v>
      </c>
      <c r="AA840" t="s">
        <v>7180</v>
      </c>
      <c r="AB840">
        <v>1</v>
      </c>
    </row>
    <row r="841" spans="1:28" x14ac:dyDescent="0.25">
      <c r="A841" t="s">
        <v>9284</v>
      </c>
      <c r="B841" t="s">
        <v>9285</v>
      </c>
      <c r="C841" t="s">
        <v>156</v>
      </c>
      <c r="D841">
        <v>4</v>
      </c>
      <c r="E841">
        <v>74</v>
      </c>
      <c r="F841" t="s">
        <v>2060</v>
      </c>
      <c r="G841" t="s">
        <v>1846</v>
      </c>
      <c r="H841" t="s">
        <v>2091</v>
      </c>
      <c r="I841" t="s">
        <v>2096</v>
      </c>
      <c r="J841" t="s">
        <v>1795</v>
      </c>
      <c r="K841" t="s">
        <v>2937</v>
      </c>
      <c r="L841" t="s">
        <v>1798</v>
      </c>
      <c r="M841" t="s">
        <v>2858</v>
      </c>
      <c r="N841" t="s">
        <v>2859</v>
      </c>
      <c r="O841" t="s">
        <v>2860</v>
      </c>
      <c r="P841" t="s">
        <v>2022</v>
      </c>
      <c r="Q841" t="s">
        <v>1801</v>
      </c>
      <c r="R841" t="s">
        <v>1955</v>
      </c>
      <c r="S841" t="s">
        <v>1802</v>
      </c>
      <c r="T841" t="s">
        <v>2046</v>
      </c>
      <c r="U841" t="s">
        <v>2931</v>
      </c>
      <c r="V841" t="s">
        <v>2943</v>
      </c>
      <c r="W841" t="s">
        <v>2874</v>
      </c>
      <c r="X841" t="s">
        <v>1807</v>
      </c>
      <c r="Y841" t="s">
        <v>7181</v>
      </c>
      <c r="Z841" t="s">
        <v>7182</v>
      </c>
      <c r="AA841" t="s">
        <v>7183</v>
      </c>
      <c r="AB841">
        <v>1</v>
      </c>
    </row>
    <row r="842" spans="1:28" x14ac:dyDescent="0.25">
      <c r="A842" t="s">
        <v>9284</v>
      </c>
      <c r="B842" t="s">
        <v>9285</v>
      </c>
      <c r="C842" t="s">
        <v>156</v>
      </c>
      <c r="D842">
        <v>4</v>
      </c>
      <c r="E842">
        <v>74</v>
      </c>
      <c r="F842" t="s">
        <v>2030</v>
      </c>
      <c r="G842" t="s">
        <v>1846</v>
      </c>
      <c r="H842" t="s">
        <v>2091</v>
      </c>
      <c r="I842" t="s">
        <v>2096</v>
      </c>
      <c r="J842" t="s">
        <v>1795</v>
      </c>
      <c r="K842" t="s">
        <v>4559</v>
      </c>
      <c r="L842" t="s">
        <v>1798</v>
      </c>
      <c r="M842" t="s">
        <v>2858</v>
      </c>
      <c r="N842" t="s">
        <v>2859</v>
      </c>
      <c r="O842" t="s">
        <v>2860</v>
      </c>
      <c r="P842" t="s">
        <v>2022</v>
      </c>
      <c r="Q842" t="s">
        <v>1801</v>
      </c>
      <c r="R842" t="s">
        <v>1955</v>
      </c>
      <c r="S842" t="s">
        <v>1802</v>
      </c>
      <c r="T842" t="s">
        <v>2046</v>
      </c>
      <c r="U842" t="s">
        <v>2875</v>
      </c>
      <c r="V842" t="s">
        <v>2876</v>
      </c>
      <c r="W842" t="s">
        <v>2874</v>
      </c>
      <c r="X842" t="s">
        <v>1807</v>
      </c>
      <c r="Y842" t="s">
        <v>7184</v>
      </c>
      <c r="Z842" t="s">
        <v>7185</v>
      </c>
      <c r="AA842" t="s">
        <v>7186</v>
      </c>
      <c r="AB842">
        <v>1</v>
      </c>
    </row>
    <row r="843" spans="1:28" x14ac:dyDescent="0.25">
      <c r="A843" t="s">
        <v>9284</v>
      </c>
      <c r="B843" t="s">
        <v>9285</v>
      </c>
      <c r="C843" t="s">
        <v>156</v>
      </c>
      <c r="D843">
        <v>4</v>
      </c>
      <c r="E843">
        <v>74</v>
      </c>
      <c r="F843" t="s">
        <v>2028</v>
      </c>
      <c r="G843" t="s">
        <v>1846</v>
      </c>
      <c r="H843" t="s">
        <v>2091</v>
      </c>
      <c r="I843" t="s">
        <v>2096</v>
      </c>
      <c r="J843" t="s">
        <v>1795</v>
      </c>
      <c r="K843" t="s">
        <v>2937</v>
      </c>
      <c r="L843" t="s">
        <v>1798</v>
      </c>
      <c r="M843" t="s">
        <v>2858</v>
      </c>
      <c r="N843" t="s">
        <v>2859</v>
      </c>
      <c r="O843" t="s">
        <v>2860</v>
      </c>
      <c r="P843" t="s">
        <v>2022</v>
      </c>
      <c r="Q843" t="s">
        <v>1801</v>
      </c>
      <c r="R843" t="s">
        <v>1955</v>
      </c>
      <c r="S843" t="s">
        <v>1802</v>
      </c>
      <c r="T843" t="s">
        <v>2046</v>
      </c>
      <c r="U843" t="s">
        <v>2931</v>
      </c>
      <c r="V843" t="s">
        <v>2943</v>
      </c>
      <c r="W843" t="s">
        <v>2874</v>
      </c>
      <c r="X843" t="s">
        <v>1807</v>
      </c>
      <c r="Y843" t="s">
        <v>7187</v>
      </c>
      <c r="Z843" t="s">
        <v>7188</v>
      </c>
      <c r="AA843" t="s">
        <v>7189</v>
      </c>
      <c r="AB843">
        <v>1</v>
      </c>
    </row>
    <row r="844" spans="1:28" x14ac:dyDescent="0.25">
      <c r="A844" t="s">
        <v>9284</v>
      </c>
      <c r="B844" t="s">
        <v>9285</v>
      </c>
      <c r="C844" t="s">
        <v>156</v>
      </c>
      <c r="D844">
        <v>4</v>
      </c>
      <c r="E844">
        <v>74</v>
      </c>
      <c r="F844" t="s">
        <v>2079</v>
      </c>
      <c r="G844" t="s">
        <v>1846</v>
      </c>
      <c r="H844" t="s">
        <v>2091</v>
      </c>
      <c r="I844" t="s">
        <v>2096</v>
      </c>
      <c r="J844" t="s">
        <v>1788</v>
      </c>
      <c r="K844" t="s">
        <v>8848</v>
      </c>
      <c r="L844" t="s">
        <v>1800</v>
      </c>
      <c r="M844" t="s">
        <v>2858</v>
      </c>
      <c r="N844" t="s">
        <v>2859</v>
      </c>
      <c r="O844" t="s">
        <v>2860</v>
      </c>
      <c r="P844" t="s">
        <v>2022</v>
      </c>
      <c r="Q844" t="s">
        <v>1801</v>
      </c>
      <c r="R844" t="s">
        <v>1955</v>
      </c>
      <c r="S844" t="s">
        <v>1802</v>
      </c>
      <c r="T844" t="s">
        <v>2046</v>
      </c>
      <c r="U844" t="s">
        <v>2875</v>
      </c>
      <c r="V844" t="s">
        <v>2876</v>
      </c>
      <c r="W844" t="s">
        <v>2874</v>
      </c>
      <c r="X844" t="s">
        <v>1807</v>
      </c>
      <c r="Y844" t="s">
        <v>7190</v>
      </c>
      <c r="Z844" t="s">
        <v>7191</v>
      </c>
      <c r="AA844" t="s">
        <v>7192</v>
      </c>
      <c r="AB844">
        <v>1</v>
      </c>
    </row>
    <row r="845" spans="1:28" x14ac:dyDescent="0.25">
      <c r="A845" t="s">
        <v>9284</v>
      </c>
      <c r="B845" t="s">
        <v>9285</v>
      </c>
      <c r="C845" t="s">
        <v>156</v>
      </c>
      <c r="D845">
        <v>4</v>
      </c>
      <c r="E845">
        <v>74</v>
      </c>
      <c r="F845" t="s">
        <v>2035</v>
      </c>
      <c r="G845" t="s">
        <v>1846</v>
      </c>
      <c r="H845" t="s">
        <v>2091</v>
      </c>
      <c r="I845" t="s">
        <v>2096</v>
      </c>
      <c r="J845" t="s">
        <v>1795</v>
      </c>
      <c r="K845" t="s">
        <v>2937</v>
      </c>
      <c r="L845" t="s">
        <v>1798</v>
      </c>
      <c r="M845" t="s">
        <v>2858</v>
      </c>
      <c r="N845" t="s">
        <v>2859</v>
      </c>
      <c r="O845" t="s">
        <v>2860</v>
      </c>
      <c r="P845" t="s">
        <v>2022</v>
      </c>
      <c r="Q845" t="s">
        <v>1801</v>
      </c>
      <c r="R845" t="s">
        <v>1955</v>
      </c>
      <c r="S845" t="s">
        <v>1802</v>
      </c>
      <c r="T845" t="s">
        <v>2046</v>
      </c>
      <c r="U845" t="s">
        <v>2931</v>
      </c>
      <c r="V845" t="s">
        <v>2943</v>
      </c>
      <c r="W845" t="s">
        <v>2874</v>
      </c>
      <c r="X845" t="s">
        <v>1807</v>
      </c>
      <c r="Y845" t="s">
        <v>7193</v>
      </c>
      <c r="Z845" t="s">
        <v>7194</v>
      </c>
      <c r="AA845" t="s">
        <v>7195</v>
      </c>
      <c r="AB845">
        <v>1</v>
      </c>
    </row>
    <row r="846" spans="1:28" x14ac:dyDescent="0.25">
      <c r="A846" t="s">
        <v>9284</v>
      </c>
      <c r="B846" t="s">
        <v>9285</v>
      </c>
      <c r="C846" t="s">
        <v>156</v>
      </c>
      <c r="D846">
        <v>4</v>
      </c>
      <c r="E846">
        <v>78</v>
      </c>
      <c r="F846" t="s">
        <v>2042</v>
      </c>
      <c r="G846" t="s">
        <v>1846</v>
      </c>
      <c r="H846" t="s">
        <v>2091</v>
      </c>
      <c r="I846" t="s">
        <v>2096</v>
      </c>
      <c r="J846" t="s">
        <v>1795</v>
      </c>
      <c r="K846" t="s">
        <v>2934</v>
      </c>
      <c r="L846" t="s">
        <v>1798</v>
      </c>
      <c r="M846" t="s">
        <v>2858</v>
      </c>
      <c r="N846" t="s">
        <v>2859</v>
      </c>
      <c r="O846" t="s">
        <v>2860</v>
      </c>
      <c r="P846" t="s">
        <v>2022</v>
      </c>
      <c r="Q846" t="s">
        <v>1801</v>
      </c>
      <c r="R846" t="s">
        <v>1955</v>
      </c>
      <c r="S846" t="s">
        <v>1802</v>
      </c>
      <c r="T846" t="s">
        <v>2046</v>
      </c>
      <c r="U846" t="s">
        <v>2931</v>
      </c>
      <c r="V846" t="s">
        <v>3096</v>
      </c>
      <c r="W846" t="s">
        <v>2874</v>
      </c>
      <c r="X846" t="s">
        <v>1807</v>
      </c>
      <c r="Y846" t="s">
        <v>7196</v>
      </c>
      <c r="Z846" t="s">
        <v>7197</v>
      </c>
      <c r="AA846" t="s">
        <v>7198</v>
      </c>
      <c r="AB846">
        <v>1</v>
      </c>
    </row>
    <row r="847" spans="1:28" x14ac:dyDescent="0.25">
      <c r="A847" t="s">
        <v>9284</v>
      </c>
      <c r="B847" t="s">
        <v>9285</v>
      </c>
      <c r="C847" t="s">
        <v>156</v>
      </c>
      <c r="D847">
        <v>4</v>
      </c>
      <c r="E847">
        <v>78</v>
      </c>
      <c r="F847" t="s">
        <v>2065</v>
      </c>
      <c r="G847" t="s">
        <v>1846</v>
      </c>
      <c r="H847" t="s">
        <v>2091</v>
      </c>
      <c r="I847" t="s">
        <v>2096</v>
      </c>
      <c r="J847" t="s">
        <v>1795</v>
      </c>
      <c r="K847" t="s">
        <v>2937</v>
      </c>
      <c r="L847" t="s">
        <v>1798</v>
      </c>
      <c r="M847" t="s">
        <v>2858</v>
      </c>
      <c r="N847" t="s">
        <v>2859</v>
      </c>
      <c r="O847" t="s">
        <v>2860</v>
      </c>
      <c r="P847" t="s">
        <v>2022</v>
      </c>
      <c r="Q847" t="s">
        <v>1801</v>
      </c>
      <c r="R847" t="s">
        <v>1955</v>
      </c>
      <c r="S847" t="s">
        <v>1802</v>
      </c>
      <c r="T847" t="s">
        <v>2046</v>
      </c>
      <c r="U847" t="s">
        <v>2931</v>
      </c>
      <c r="V847" t="s">
        <v>2943</v>
      </c>
      <c r="W847" t="s">
        <v>2874</v>
      </c>
      <c r="X847" t="s">
        <v>1807</v>
      </c>
      <c r="Y847" t="s">
        <v>7199</v>
      </c>
      <c r="Z847" t="s">
        <v>7200</v>
      </c>
      <c r="AA847" t="s">
        <v>7201</v>
      </c>
      <c r="AB847">
        <v>1</v>
      </c>
    </row>
    <row r="848" spans="1:28" x14ac:dyDescent="0.25">
      <c r="A848" t="s">
        <v>9284</v>
      </c>
      <c r="B848" t="s">
        <v>9285</v>
      </c>
      <c r="C848" t="s">
        <v>156</v>
      </c>
      <c r="D848">
        <v>4</v>
      </c>
      <c r="E848">
        <v>78</v>
      </c>
      <c r="F848" t="s">
        <v>2048</v>
      </c>
      <c r="G848" t="s">
        <v>1846</v>
      </c>
      <c r="H848" t="s">
        <v>2091</v>
      </c>
      <c r="I848" t="s">
        <v>2096</v>
      </c>
      <c r="J848" t="s">
        <v>1795</v>
      </c>
      <c r="K848" t="s">
        <v>2386</v>
      </c>
      <c r="L848" t="s">
        <v>1798</v>
      </c>
      <c r="M848" t="s">
        <v>2858</v>
      </c>
      <c r="N848" t="s">
        <v>2859</v>
      </c>
      <c r="O848" t="s">
        <v>2860</v>
      </c>
      <c r="P848" t="s">
        <v>2022</v>
      </c>
      <c r="Q848" t="s">
        <v>1801</v>
      </c>
      <c r="R848" t="s">
        <v>1955</v>
      </c>
      <c r="S848" t="s">
        <v>1802</v>
      </c>
      <c r="T848" t="s">
        <v>2046</v>
      </c>
      <c r="U848" t="s">
        <v>2931</v>
      </c>
      <c r="V848" t="s">
        <v>2943</v>
      </c>
      <c r="W848" t="s">
        <v>2874</v>
      </c>
      <c r="X848" t="s">
        <v>1807</v>
      </c>
      <c r="Y848" t="s">
        <v>7202</v>
      </c>
      <c r="Z848" t="s">
        <v>7203</v>
      </c>
      <c r="AA848" t="s">
        <v>7204</v>
      </c>
      <c r="AB848">
        <v>1</v>
      </c>
    </row>
    <row r="849" spans="1:28" x14ac:dyDescent="0.25">
      <c r="A849" t="s">
        <v>9284</v>
      </c>
      <c r="B849" t="s">
        <v>9285</v>
      </c>
      <c r="C849" t="s">
        <v>156</v>
      </c>
      <c r="D849">
        <v>4</v>
      </c>
      <c r="E849">
        <v>81</v>
      </c>
      <c r="F849" t="s">
        <v>2077</v>
      </c>
      <c r="G849" t="s">
        <v>1846</v>
      </c>
      <c r="H849" t="s">
        <v>2091</v>
      </c>
      <c r="I849" t="s">
        <v>2096</v>
      </c>
      <c r="J849" t="s">
        <v>1795</v>
      </c>
      <c r="K849" t="s">
        <v>2078</v>
      </c>
      <c r="L849" t="s">
        <v>1806</v>
      </c>
      <c r="M849" t="s">
        <v>2861</v>
      </c>
      <c r="N849" t="s">
        <v>2862</v>
      </c>
      <c r="O849" t="s">
        <v>2863</v>
      </c>
      <c r="P849" t="s">
        <v>2022</v>
      </c>
      <c r="Q849" t="s">
        <v>1801</v>
      </c>
      <c r="R849" t="s">
        <v>1955</v>
      </c>
      <c r="S849" t="s">
        <v>1802</v>
      </c>
      <c r="T849" t="s">
        <v>2046</v>
      </c>
      <c r="U849" t="s">
        <v>2931</v>
      </c>
      <c r="V849" t="s">
        <v>2968</v>
      </c>
      <c r="W849" t="s">
        <v>2874</v>
      </c>
      <c r="X849" t="s">
        <v>1807</v>
      </c>
      <c r="Y849" t="s">
        <v>9174</v>
      </c>
      <c r="Z849" t="s">
        <v>9175</v>
      </c>
      <c r="AA849" t="s">
        <v>9176</v>
      </c>
      <c r="AB849">
        <v>1</v>
      </c>
    </row>
    <row r="850" spans="1:28" x14ac:dyDescent="0.25">
      <c r="A850" t="s">
        <v>9284</v>
      </c>
      <c r="B850" t="s">
        <v>9285</v>
      </c>
      <c r="C850" t="s">
        <v>156</v>
      </c>
      <c r="D850">
        <v>4</v>
      </c>
      <c r="E850">
        <v>81</v>
      </c>
      <c r="F850" t="s">
        <v>2025</v>
      </c>
      <c r="G850" t="s">
        <v>1846</v>
      </c>
      <c r="H850" t="s">
        <v>2091</v>
      </c>
      <c r="I850" t="s">
        <v>2096</v>
      </c>
      <c r="J850" t="s">
        <v>1795</v>
      </c>
      <c r="K850" t="s">
        <v>2078</v>
      </c>
      <c r="L850" t="s">
        <v>1806</v>
      </c>
      <c r="M850" t="s">
        <v>2861</v>
      </c>
      <c r="N850" t="s">
        <v>2862</v>
      </c>
      <c r="O850" t="s">
        <v>2863</v>
      </c>
      <c r="P850" t="s">
        <v>2022</v>
      </c>
      <c r="Q850" t="s">
        <v>1801</v>
      </c>
      <c r="R850" t="s">
        <v>1955</v>
      </c>
      <c r="S850" t="s">
        <v>1802</v>
      </c>
      <c r="T850" t="s">
        <v>2046</v>
      </c>
      <c r="U850" t="s">
        <v>2931</v>
      </c>
      <c r="V850" t="s">
        <v>2968</v>
      </c>
      <c r="W850" t="s">
        <v>2874</v>
      </c>
      <c r="X850" t="s">
        <v>1807</v>
      </c>
      <c r="Y850" t="s">
        <v>9177</v>
      </c>
      <c r="Z850" t="s">
        <v>9178</v>
      </c>
      <c r="AA850" t="s">
        <v>9179</v>
      </c>
      <c r="AB850">
        <v>1</v>
      </c>
    </row>
    <row r="851" spans="1:28" x14ac:dyDescent="0.25">
      <c r="A851" t="s">
        <v>9284</v>
      </c>
      <c r="B851" t="s">
        <v>9285</v>
      </c>
      <c r="C851" t="s">
        <v>156</v>
      </c>
      <c r="D851">
        <v>1</v>
      </c>
      <c r="E851">
        <v>219</v>
      </c>
      <c r="F851" t="s">
        <v>2041</v>
      </c>
      <c r="G851" t="s">
        <v>1845</v>
      </c>
      <c r="H851" t="s">
        <v>2091</v>
      </c>
      <c r="I851" t="s">
        <v>2096</v>
      </c>
      <c r="J851" t="s">
        <v>1797</v>
      </c>
      <c r="K851" t="s">
        <v>2056</v>
      </c>
      <c r="L851" t="s">
        <v>1798</v>
      </c>
      <c r="M851" t="s">
        <v>2858</v>
      </c>
      <c r="N851" t="s">
        <v>2859</v>
      </c>
      <c r="O851" t="s">
        <v>2860</v>
      </c>
      <c r="P851" t="s">
        <v>2022</v>
      </c>
      <c r="Q851" t="s">
        <v>1791</v>
      </c>
      <c r="R851" t="s">
        <v>1956</v>
      </c>
      <c r="S851" t="s">
        <v>1792</v>
      </c>
      <c r="T851" t="s">
        <v>2048</v>
      </c>
      <c r="U851" t="s">
        <v>2044</v>
      </c>
      <c r="V851" t="s">
        <v>2873</v>
      </c>
      <c r="W851" t="s">
        <v>2947</v>
      </c>
      <c r="X851" t="s">
        <v>1808</v>
      </c>
      <c r="Y851" t="s">
        <v>4114</v>
      </c>
      <c r="Z851" t="s">
        <v>4115</v>
      </c>
      <c r="AA851" t="s">
        <v>4116</v>
      </c>
      <c r="AB851">
        <v>1</v>
      </c>
    </row>
    <row r="852" spans="1:28" x14ac:dyDescent="0.25">
      <c r="A852" t="s">
        <v>9284</v>
      </c>
      <c r="B852" t="s">
        <v>9285</v>
      </c>
      <c r="C852" t="s">
        <v>156</v>
      </c>
      <c r="D852">
        <v>1</v>
      </c>
      <c r="E852">
        <v>25</v>
      </c>
      <c r="F852" t="s">
        <v>2027</v>
      </c>
      <c r="G852" t="s">
        <v>1845</v>
      </c>
      <c r="H852" t="s">
        <v>2091</v>
      </c>
      <c r="I852" t="s">
        <v>2096</v>
      </c>
      <c r="J852" t="s">
        <v>1825</v>
      </c>
      <c r="K852" t="s">
        <v>2387</v>
      </c>
      <c r="L852" t="s">
        <v>1798</v>
      </c>
      <c r="M852" t="s">
        <v>2858</v>
      </c>
      <c r="N852" t="s">
        <v>2859</v>
      </c>
      <c r="O852" t="s">
        <v>2860</v>
      </c>
      <c r="P852" t="s">
        <v>2022</v>
      </c>
      <c r="Q852" t="s">
        <v>1791</v>
      </c>
      <c r="R852" t="s">
        <v>1956</v>
      </c>
      <c r="S852" t="s">
        <v>1792</v>
      </c>
      <c r="T852" t="s">
        <v>2048</v>
      </c>
      <c r="U852" t="s">
        <v>2044</v>
      </c>
      <c r="V852" t="s">
        <v>2873</v>
      </c>
      <c r="W852" t="s">
        <v>2947</v>
      </c>
      <c r="X852" t="s">
        <v>1808</v>
      </c>
      <c r="Y852" t="s">
        <v>5310</v>
      </c>
      <c r="Z852" t="s">
        <v>5311</v>
      </c>
      <c r="AA852" t="s">
        <v>5312</v>
      </c>
      <c r="AB852">
        <v>1</v>
      </c>
    </row>
    <row r="853" spans="1:28" x14ac:dyDescent="0.25">
      <c r="A853" t="s">
        <v>9284</v>
      </c>
      <c r="B853" t="s">
        <v>9285</v>
      </c>
      <c r="C853" t="s">
        <v>156</v>
      </c>
      <c r="D853">
        <v>1</v>
      </c>
      <c r="E853">
        <v>301</v>
      </c>
      <c r="F853" t="s">
        <v>2081</v>
      </c>
      <c r="G853" t="s">
        <v>1845</v>
      </c>
      <c r="H853" t="s">
        <v>2091</v>
      </c>
      <c r="I853" t="s">
        <v>2096</v>
      </c>
      <c r="J853" t="s">
        <v>2900</v>
      </c>
      <c r="K853" t="s">
        <v>2408</v>
      </c>
      <c r="L853" t="s">
        <v>1798</v>
      </c>
      <c r="M853" t="s">
        <v>2858</v>
      </c>
      <c r="N853" t="s">
        <v>2859</v>
      </c>
      <c r="O853" t="s">
        <v>2860</v>
      </c>
      <c r="P853" t="s">
        <v>2022</v>
      </c>
      <c r="Q853" t="s">
        <v>1791</v>
      </c>
      <c r="R853" t="s">
        <v>1956</v>
      </c>
      <c r="S853" t="s">
        <v>1792</v>
      </c>
      <c r="T853" t="s">
        <v>2048</v>
      </c>
      <c r="U853" t="s">
        <v>2931</v>
      </c>
      <c r="V853" t="s">
        <v>2967</v>
      </c>
      <c r="W853" t="s">
        <v>2864</v>
      </c>
      <c r="X853" t="s">
        <v>1808</v>
      </c>
      <c r="Y853" t="s">
        <v>2151</v>
      </c>
      <c r="Z853" t="s">
        <v>1898</v>
      </c>
      <c r="AA853" t="s">
        <v>3157</v>
      </c>
      <c r="AB853">
        <v>1</v>
      </c>
    </row>
    <row r="854" spans="1:28" x14ac:dyDescent="0.25">
      <c r="A854" t="s">
        <v>9284</v>
      </c>
      <c r="B854" t="s">
        <v>9285</v>
      </c>
      <c r="C854" t="s">
        <v>156</v>
      </c>
      <c r="D854">
        <v>1</v>
      </c>
      <c r="E854">
        <v>543</v>
      </c>
      <c r="F854" t="s">
        <v>2041</v>
      </c>
      <c r="G854" t="s">
        <v>1844</v>
      </c>
      <c r="H854" t="s">
        <v>2091</v>
      </c>
      <c r="I854" t="s">
        <v>2096</v>
      </c>
      <c r="J854" t="s">
        <v>1797</v>
      </c>
      <c r="K854" t="s">
        <v>4559</v>
      </c>
      <c r="L854" t="s">
        <v>1800</v>
      </c>
      <c r="M854" t="s">
        <v>2858</v>
      </c>
      <c r="N854" t="s">
        <v>2859</v>
      </c>
      <c r="O854" t="s">
        <v>2860</v>
      </c>
      <c r="P854" t="s">
        <v>2022</v>
      </c>
      <c r="Q854" t="s">
        <v>1791</v>
      </c>
      <c r="R854" t="s">
        <v>1956</v>
      </c>
      <c r="S854" t="s">
        <v>1792</v>
      </c>
      <c r="T854" t="s">
        <v>2048</v>
      </c>
      <c r="U854" t="s">
        <v>2931</v>
      </c>
      <c r="V854" t="s">
        <v>2932</v>
      </c>
      <c r="W854" t="s">
        <v>2864</v>
      </c>
      <c r="X854" t="s">
        <v>1808</v>
      </c>
      <c r="Y854" t="s">
        <v>3159</v>
      </c>
      <c r="Z854" t="s">
        <v>3160</v>
      </c>
      <c r="AA854" t="s">
        <v>3161</v>
      </c>
      <c r="AB854">
        <v>1</v>
      </c>
    </row>
    <row r="855" spans="1:28" x14ac:dyDescent="0.25">
      <c r="A855" t="s">
        <v>9284</v>
      </c>
      <c r="B855" t="s">
        <v>9285</v>
      </c>
      <c r="C855" t="s">
        <v>156</v>
      </c>
      <c r="D855">
        <v>1</v>
      </c>
      <c r="E855">
        <v>62</v>
      </c>
      <c r="F855" t="s">
        <v>2041</v>
      </c>
      <c r="G855" t="s">
        <v>1845</v>
      </c>
      <c r="H855" t="s">
        <v>2091</v>
      </c>
      <c r="I855" t="s">
        <v>2096</v>
      </c>
      <c r="J855" t="s">
        <v>1797</v>
      </c>
      <c r="K855" t="s">
        <v>4559</v>
      </c>
      <c r="L855" t="s">
        <v>1798</v>
      </c>
      <c r="M855" t="s">
        <v>2858</v>
      </c>
      <c r="N855" t="s">
        <v>2859</v>
      </c>
      <c r="O855" t="s">
        <v>2860</v>
      </c>
      <c r="P855" t="s">
        <v>2022</v>
      </c>
      <c r="Q855" t="s">
        <v>1791</v>
      </c>
      <c r="R855" t="s">
        <v>1956</v>
      </c>
      <c r="S855" t="s">
        <v>1792</v>
      </c>
      <c r="T855" t="s">
        <v>2048</v>
      </c>
      <c r="U855" t="s">
        <v>2080</v>
      </c>
      <c r="V855" t="s">
        <v>2930</v>
      </c>
      <c r="W855" t="s">
        <v>2874</v>
      </c>
      <c r="X855" t="s">
        <v>1808</v>
      </c>
      <c r="Y855" t="s">
        <v>4117</v>
      </c>
      <c r="Z855" t="s">
        <v>4118</v>
      </c>
      <c r="AA855" t="s">
        <v>4119</v>
      </c>
      <c r="AB855">
        <v>1</v>
      </c>
    </row>
    <row r="856" spans="1:28" x14ac:dyDescent="0.25">
      <c r="A856" t="s">
        <v>9284</v>
      </c>
      <c r="B856" t="s">
        <v>9285</v>
      </c>
      <c r="C856" t="s">
        <v>156</v>
      </c>
      <c r="D856">
        <v>2</v>
      </c>
      <c r="E856">
        <v>303</v>
      </c>
      <c r="F856" t="s">
        <v>2037</v>
      </c>
      <c r="G856" t="s">
        <v>1844</v>
      </c>
      <c r="H856" t="s">
        <v>2091</v>
      </c>
      <c r="I856" t="s">
        <v>2096</v>
      </c>
      <c r="J856" t="s">
        <v>1788</v>
      </c>
      <c r="K856" t="s">
        <v>5936</v>
      </c>
      <c r="L856" t="s">
        <v>1800</v>
      </c>
      <c r="M856" t="s">
        <v>2858</v>
      </c>
      <c r="N856" t="s">
        <v>2859</v>
      </c>
      <c r="O856" t="s">
        <v>2860</v>
      </c>
      <c r="P856" t="s">
        <v>2022</v>
      </c>
      <c r="Q856" t="s">
        <v>1791</v>
      </c>
      <c r="R856" t="s">
        <v>1956</v>
      </c>
      <c r="S856" t="s">
        <v>1792</v>
      </c>
      <c r="T856" t="s">
        <v>2048</v>
      </c>
      <c r="U856" t="s">
        <v>2931</v>
      </c>
      <c r="V856" t="s">
        <v>2932</v>
      </c>
      <c r="W856" t="s">
        <v>2947</v>
      </c>
      <c r="X856" t="s">
        <v>1808</v>
      </c>
      <c r="Y856" t="s">
        <v>5313</v>
      </c>
      <c r="Z856" t="s">
        <v>5314</v>
      </c>
      <c r="AA856" t="s">
        <v>5315</v>
      </c>
      <c r="AB856">
        <v>1</v>
      </c>
    </row>
    <row r="857" spans="1:28" x14ac:dyDescent="0.25">
      <c r="A857" t="s">
        <v>9284</v>
      </c>
      <c r="B857" t="s">
        <v>9285</v>
      </c>
      <c r="C857" t="s">
        <v>156</v>
      </c>
      <c r="D857">
        <v>3</v>
      </c>
      <c r="E857">
        <v>23</v>
      </c>
      <c r="F857" t="s">
        <v>2019</v>
      </c>
      <c r="G857" t="s">
        <v>1848</v>
      </c>
      <c r="H857" t="s">
        <v>2091</v>
      </c>
      <c r="I857" t="s">
        <v>2096</v>
      </c>
      <c r="J857" t="s">
        <v>1797</v>
      </c>
      <c r="K857" t="s">
        <v>5936</v>
      </c>
      <c r="L857" t="s">
        <v>1798</v>
      </c>
      <c r="M857" t="s">
        <v>2858</v>
      </c>
      <c r="N857" t="s">
        <v>2859</v>
      </c>
      <c r="O857" t="s">
        <v>2860</v>
      </c>
      <c r="P857" t="s">
        <v>2022</v>
      </c>
      <c r="Q857" t="s">
        <v>1791</v>
      </c>
      <c r="R857" t="s">
        <v>1956</v>
      </c>
      <c r="S857" t="s">
        <v>1792</v>
      </c>
      <c r="T857" t="s">
        <v>2048</v>
      </c>
      <c r="U857" t="s">
        <v>2044</v>
      </c>
      <c r="V857" t="s">
        <v>2873</v>
      </c>
      <c r="W857" t="s">
        <v>2874</v>
      </c>
      <c r="X857" t="s">
        <v>1808</v>
      </c>
      <c r="Y857" t="s">
        <v>4120</v>
      </c>
      <c r="Z857" t="s">
        <v>4121</v>
      </c>
      <c r="AA857" t="s">
        <v>4122</v>
      </c>
      <c r="AB857">
        <v>1</v>
      </c>
    </row>
    <row r="858" spans="1:28" x14ac:dyDescent="0.25">
      <c r="A858" t="s">
        <v>9284</v>
      </c>
      <c r="B858" t="s">
        <v>9285</v>
      </c>
      <c r="C858" t="s">
        <v>156</v>
      </c>
      <c r="D858">
        <v>1</v>
      </c>
      <c r="E858">
        <v>196</v>
      </c>
      <c r="F858" t="s">
        <v>2047</v>
      </c>
      <c r="G858" t="s">
        <v>1845</v>
      </c>
      <c r="H858" t="s">
        <v>2091</v>
      </c>
      <c r="I858" t="s">
        <v>2096</v>
      </c>
      <c r="J858" t="s">
        <v>1788</v>
      </c>
      <c r="K858" t="s">
        <v>4050</v>
      </c>
      <c r="L858" t="s">
        <v>1798</v>
      </c>
      <c r="M858" t="s">
        <v>2858</v>
      </c>
      <c r="N858" t="s">
        <v>2859</v>
      </c>
      <c r="O858" t="s">
        <v>2860</v>
      </c>
      <c r="P858" t="s">
        <v>2022</v>
      </c>
      <c r="Q858" t="s">
        <v>1801</v>
      </c>
      <c r="R858" t="s">
        <v>1956</v>
      </c>
      <c r="S858" t="s">
        <v>1802</v>
      </c>
      <c r="T858" t="s">
        <v>2051</v>
      </c>
      <c r="U858" t="s">
        <v>2044</v>
      </c>
      <c r="V858" t="s">
        <v>2873</v>
      </c>
      <c r="W858" t="s">
        <v>2947</v>
      </c>
      <c r="X858" t="s">
        <v>1810</v>
      </c>
      <c r="Y858" t="s">
        <v>7205</v>
      </c>
      <c r="Z858" t="s">
        <v>7206</v>
      </c>
      <c r="AA858" t="s">
        <v>7207</v>
      </c>
      <c r="AB858">
        <v>1</v>
      </c>
    </row>
    <row r="859" spans="1:28" x14ac:dyDescent="0.25">
      <c r="A859" t="s">
        <v>9284</v>
      </c>
      <c r="B859" t="s">
        <v>9285</v>
      </c>
      <c r="C859" t="s">
        <v>156</v>
      </c>
      <c r="D859">
        <v>1</v>
      </c>
      <c r="E859">
        <v>197</v>
      </c>
      <c r="F859" t="s">
        <v>2026</v>
      </c>
      <c r="G859" t="s">
        <v>1845</v>
      </c>
      <c r="H859" t="s">
        <v>2091</v>
      </c>
      <c r="I859" t="s">
        <v>2096</v>
      </c>
      <c r="J859" t="s">
        <v>1795</v>
      </c>
      <c r="K859" t="s">
        <v>4050</v>
      </c>
      <c r="L859" t="s">
        <v>1798</v>
      </c>
      <c r="M859" t="s">
        <v>2858</v>
      </c>
      <c r="N859" t="s">
        <v>2859</v>
      </c>
      <c r="O859" t="s">
        <v>2860</v>
      </c>
      <c r="P859" t="s">
        <v>2022</v>
      </c>
      <c r="Q859" t="s">
        <v>1801</v>
      </c>
      <c r="R859" t="s">
        <v>1956</v>
      </c>
      <c r="S859" t="s">
        <v>1802</v>
      </c>
      <c r="T859" t="s">
        <v>2051</v>
      </c>
      <c r="U859" t="s">
        <v>2044</v>
      </c>
      <c r="V859" t="s">
        <v>2873</v>
      </c>
      <c r="W859" t="s">
        <v>2874</v>
      </c>
      <c r="X859" t="s">
        <v>1810</v>
      </c>
      <c r="Y859" t="s">
        <v>8874</v>
      </c>
      <c r="Z859" t="s">
        <v>8875</v>
      </c>
      <c r="AA859" t="s">
        <v>8876</v>
      </c>
      <c r="AB859">
        <v>1</v>
      </c>
    </row>
    <row r="860" spans="1:28" x14ac:dyDescent="0.25">
      <c r="A860" t="s">
        <v>9284</v>
      </c>
      <c r="B860" t="s">
        <v>9285</v>
      </c>
      <c r="C860" t="s">
        <v>156</v>
      </c>
      <c r="D860">
        <v>1</v>
      </c>
      <c r="E860">
        <v>227</v>
      </c>
      <c r="F860" t="s">
        <v>2028</v>
      </c>
      <c r="G860" t="s">
        <v>1845</v>
      </c>
      <c r="H860" t="s">
        <v>2091</v>
      </c>
      <c r="I860" t="s">
        <v>2096</v>
      </c>
      <c r="J860" t="s">
        <v>1788</v>
      </c>
      <c r="K860" t="s">
        <v>2056</v>
      </c>
      <c r="L860" t="s">
        <v>1798</v>
      </c>
      <c r="M860" t="s">
        <v>2858</v>
      </c>
      <c r="N860" t="s">
        <v>2859</v>
      </c>
      <c r="O860" t="s">
        <v>2860</v>
      </c>
      <c r="P860" t="s">
        <v>2022</v>
      </c>
      <c r="Q860" t="s">
        <v>1801</v>
      </c>
      <c r="R860" t="s">
        <v>1956</v>
      </c>
      <c r="S860" t="s">
        <v>1802</v>
      </c>
      <c r="T860" t="s">
        <v>2051</v>
      </c>
      <c r="U860" t="s">
        <v>2931</v>
      </c>
      <c r="V860" t="s">
        <v>2966</v>
      </c>
      <c r="W860" t="s">
        <v>2947</v>
      </c>
      <c r="X860" t="s">
        <v>1810</v>
      </c>
      <c r="Y860" t="s">
        <v>7208</v>
      </c>
      <c r="Z860" t="s">
        <v>7209</v>
      </c>
      <c r="AA860" t="s">
        <v>7210</v>
      </c>
      <c r="AB860">
        <v>1</v>
      </c>
    </row>
    <row r="861" spans="1:28" x14ac:dyDescent="0.25">
      <c r="A861" t="s">
        <v>9284</v>
      </c>
      <c r="B861" t="s">
        <v>9285</v>
      </c>
      <c r="C861" t="s">
        <v>156</v>
      </c>
      <c r="D861">
        <v>1</v>
      </c>
      <c r="E861">
        <v>244</v>
      </c>
      <c r="F861" t="s">
        <v>2025</v>
      </c>
      <c r="G861" t="s">
        <v>1845</v>
      </c>
      <c r="H861" t="s">
        <v>2091</v>
      </c>
      <c r="I861" t="s">
        <v>2096</v>
      </c>
      <c r="J861" t="s">
        <v>1795</v>
      </c>
      <c r="K861" t="s">
        <v>2386</v>
      </c>
      <c r="L861" t="s">
        <v>1806</v>
      </c>
      <c r="M861" t="s">
        <v>2861</v>
      </c>
      <c r="N861" t="s">
        <v>2862</v>
      </c>
      <c r="O861" t="s">
        <v>2863</v>
      </c>
      <c r="P861" t="s">
        <v>2022</v>
      </c>
      <c r="Q861" t="s">
        <v>1801</v>
      </c>
      <c r="R861" t="s">
        <v>1956</v>
      </c>
      <c r="S861" t="s">
        <v>1802</v>
      </c>
      <c r="T861" t="s">
        <v>2051</v>
      </c>
      <c r="U861" t="s">
        <v>2931</v>
      </c>
      <c r="V861" t="s">
        <v>3073</v>
      </c>
      <c r="W861" t="s">
        <v>2874</v>
      </c>
      <c r="X861" t="s">
        <v>1810</v>
      </c>
      <c r="Y861" t="s">
        <v>9341</v>
      </c>
      <c r="Z861" t="s">
        <v>9342</v>
      </c>
      <c r="AA861" t="s">
        <v>9343</v>
      </c>
      <c r="AB861">
        <v>1</v>
      </c>
    </row>
    <row r="862" spans="1:28" x14ac:dyDescent="0.25">
      <c r="A862" t="s">
        <v>9284</v>
      </c>
      <c r="B862" t="s">
        <v>9285</v>
      </c>
      <c r="C862" t="s">
        <v>156</v>
      </c>
      <c r="D862">
        <v>1</v>
      </c>
      <c r="E862">
        <v>26</v>
      </c>
      <c r="F862" t="s">
        <v>2041</v>
      </c>
      <c r="G862" t="s">
        <v>1845</v>
      </c>
      <c r="H862" t="s">
        <v>2091</v>
      </c>
      <c r="I862" t="s">
        <v>2096</v>
      </c>
      <c r="J862" t="s">
        <v>1795</v>
      </c>
      <c r="K862" t="s">
        <v>2866</v>
      </c>
      <c r="L862" t="s">
        <v>1798</v>
      </c>
      <c r="M862" t="s">
        <v>2858</v>
      </c>
      <c r="N862" t="s">
        <v>2859</v>
      </c>
      <c r="O862" t="s">
        <v>2860</v>
      </c>
      <c r="P862" t="s">
        <v>2022</v>
      </c>
      <c r="Q862" t="s">
        <v>1801</v>
      </c>
      <c r="R862" t="s">
        <v>1956</v>
      </c>
      <c r="S862" t="s">
        <v>1802</v>
      </c>
      <c r="T862" t="s">
        <v>2051</v>
      </c>
      <c r="U862" t="s">
        <v>2867</v>
      </c>
      <c r="V862" t="s">
        <v>2868</v>
      </c>
      <c r="W862" t="s">
        <v>2874</v>
      </c>
      <c r="X862" t="s">
        <v>1810</v>
      </c>
      <c r="Y862" t="s">
        <v>7211</v>
      </c>
      <c r="Z862" t="s">
        <v>7212</v>
      </c>
      <c r="AA862" t="s">
        <v>7213</v>
      </c>
      <c r="AB862">
        <v>1</v>
      </c>
    </row>
    <row r="863" spans="1:28" x14ac:dyDescent="0.25">
      <c r="A863" t="s">
        <v>9284</v>
      </c>
      <c r="B863" t="s">
        <v>9285</v>
      </c>
      <c r="C863" t="s">
        <v>156</v>
      </c>
      <c r="D863">
        <v>1</v>
      </c>
      <c r="E863">
        <v>30</v>
      </c>
      <c r="F863" t="s">
        <v>2065</v>
      </c>
      <c r="G863" t="s">
        <v>1845</v>
      </c>
      <c r="H863" t="s">
        <v>2091</v>
      </c>
      <c r="I863" t="s">
        <v>2096</v>
      </c>
      <c r="J863" t="s">
        <v>1788</v>
      </c>
      <c r="K863" t="s">
        <v>2866</v>
      </c>
      <c r="L863" t="s">
        <v>1798</v>
      </c>
      <c r="M863" t="s">
        <v>2858</v>
      </c>
      <c r="N863" t="s">
        <v>2859</v>
      </c>
      <c r="O863" t="s">
        <v>2860</v>
      </c>
      <c r="P863" t="s">
        <v>2022</v>
      </c>
      <c r="Q863" t="s">
        <v>1801</v>
      </c>
      <c r="R863" t="s">
        <v>1956</v>
      </c>
      <c r="S863" t="s">
        <v>1802</v>
      </c>
      <c r="T863" t="s">
        <v>2051</v>
      </c>
      <c r="U863" t="s">
        <v>2867</v>
      </c>
      <c r="V863" t="s">
        <v>2868</v>
      </c>
      <c r="W863" t="s">
        <v>2874</v>
      </c>
      <c r="X863" t="s">
        <v>1810</v>
      </c>
      <c r="Y863" t="s">
        <v>7214</v>
      </c>
      <c r="Z863" t="s">
        <v>7215</v>
      </c>
      <c r="AA863" t="s">
        <v>7216</v>
      </c>
      <c r="AB863">
        <v>1</v>
      </c>
    </row>
    <row r="864" spans="1:28" x14ac:dyDescent="0.25">
      <c r="A864" t="s">
        <v>9284</v>
      </c>
      <c r="B864" t="s">
        <v>9285</v>
      </c>
      <c r="C864" t="s">
        <v>156</v>
      </c>
      <c r="D864">
        <v>1</v>
      </c>
      <c r="E864">
        <v>31</v>
      </c>
      <c r="F864" t="s">
        <v>2033</v>
      </c>
      <c r="G864" t="s">
        <v>1845</v>
      </c>
      <c r="H864" t="s">
        <v>2091</v>
      </c>
      <c r="I864" t="s">
        <v>2096</v>
      </c>
      <c r="J864" t="s">
        <v>1797</v>
      </c>
      <c r="K864" t="s">
        <v>3935</v>
      </c>
      <c r="L864" t="s">
        <v>1798</v>
      </c>
      <c r="M864" t="s">
        <v>2858</v>
      </c>
      <c r="N864" t="s">
        <v>2859</v>
      </c>
      <c r="O864" t="s">
        <v>2860</v>
      </c>
      <c r="P864" t="s">
        <v>2022</v>
      </c>
      <c r="Q864" t="s">
        <v>1801</v>
      </c>
      <c r="R864" t="s">
        <v>1956</v>
      </c>
      <c r="S864" t="s">
        <v>1802</v>
      </c>
      <c r="T864" t="s">
        <v>2051</v>
      </c>
      <c r="U864" t="s">
        <v>3162</v>
      </c>
      <c r="V864" t="s">
        <v>3163</v>
      </c>
      <c r="W864" t="s">
        <v>2874</v>
      </c>
      <c r="X864" t="s">
        <v>1810</v>
      </c>
      <c r="Y864" t="s">
        <v>4123</v>
      </c>
      <c r="Z864" t="s">
        <v>4124</v>
      </c>
      <c r="AA864" t="s">
        <v>4125</v>
      </c>
      <c r="AB864">
        <v>1</v>
      </c>
    </row>
    <row r="865" spans="1:28" x14ac:dyDescent="0.25">
      <c r="A865" t="s">
        <v>9284</v>
      </c>
      <c r="B865" t="s">
        <v>9285</v>
      </c>
      <c r="C865" t="s">
        <v>156</v>
      </c>
      <c r="D865">
        <v>1</v>
      </c>
      <c r="E865">
        <v>311</v>
      </c>
      <c r="F865" t="s">
        <v>2065</v>
      </c>
      <c r="G865" t="s">
        <v>1844</v>
      </c>
      <c r="H865" t="s">
        <v>2091</v>
      </c>
      <c r="I865" t="s">
        <v>2096</v>
      </c>
      <c r="J865" t="s">
        <v>1795</v>
      </c>
      <c r="K865" t="s">
        <v>7232</v>
      </c>
      <c r="L865" t="s">
        <v>1800</v>
      </c>
      <c r="M865" t="s">
        <v>2858</v>
      </c>
      <c r="N865" t="s">
        <v>2859</v>
      </c>
      <c r="O865" t="s">
        <v>2860</v>
      </c>
      <c r="P865" t="s">
        <v>2022</v>
      </c>
      <c r="Q865" t="s">
        <v>1801</v>
      </c>
      <c r="R865" t="s">
        <v>1956</v>
      </c>
      <c r="S865" t="s">
        <v>1802</v>
      </c>
      <c r="T865" t="s">
        <v>2051</v>
      </c>
      <c r="U865" t="s">
        <v>2931</v>
      </c>
      <c r="V865" t="s">
        <v>3073</v>
      </c>
      <c r="W865" t="s">
        <v>2874</v>
      </c>
      <c r="X865" t="s">
        <v>1810</v>
      </c>
      <c r="Y865" t="s">
        <v>7217</v>
      </c>
      <c r="Z865" t="s">
        <v>7218</v>
      </c>
      <c r="AA865" t="s">
        <v>7219</v>
      </c>
      <c r="AB865">
        <v>1</v>
      </c>
    </row>
    <row r="866" spans="1:28" x14ac:dyDescent="0.25">
      <c r="A866" t="s">
        <v>9284</v>
      </c>
      <c r="B866" t="s">
        <v>9285</v>
      </c>
      <c r="C866" t="s">
        <v>156</v>
      </c>
      <c r="D866">
        <v>1</v>
      </c>
      <c r="E866">
        <v>312</v>
      </c>
      <c r="F866" t="s">
        <v>2081</v>
      </c>
      <c r="G866" t="s">
        <v>1844</v>
      </c>
      <c r="H866" t="s">
        <v>2091</v>
      </c>
      <c r="I866" t="s">
        <v>2096</v>
      </c>
      <c r="J866" t="s">
        <v>1788</v>
      </c>
      <c r="K866" t="s">
        <v>2866</v>
      </c>
      <c r="L866" t="s">
        <v>1798</v>
      </c>
      <c r="M866" t="s">
        <v>2858</v>
      </c>
      <c r="N866" t="s">
        <v>2859</v>
      </c>
      <c r="O866" t="s">
        <v>2860</v>
      </c>
      <c r="P866" t="s">
        <v>2022</v>
      </c>
      <c r="Q866" t="s">
        <v>1801</v>
      </c>
      <c r="R866" t="s">
        <v>1956</v>
      </c>
      <c r="S866" t="s">
        <v>1802</v>
      </c>
      <c r="T866" t="s">
        <v>2051</v>
      </c>
      <c r="U866" t="s">
        <v>2931</v>
      </c>
      <c r="V866" t="s">
        <v>3073</v>
      </c>
      <c r="W866" t="s">
        <v>2874</v>
      </c>
      <c r="X866" t="s">
        <v>1810</v>
      </c>
      <c r="Y866" t="s">
        <v>7220</v>
      </c>
      <c r="Z866" t="s">
        <v>7221</v>
      </c>
      <c r="AA866" t="s">
        <v>7222</v>
      </c>
      <c r="AB866">
        <v>1</v>
      </c>
    </row>
    <row r="867" spans="1:28" x14ac:dyDescent="0.25">
      <c r="A867" t="s">
        <v>9284</v>
      </c>
      <c r="B867" t="s">
        <v>9285</v>
      </c>
      <c r="C867" t="s">
        <v>156</v>
      </c>
      <c r="D867">
        <v>1</v>
      </c>
      <c r="E867">
        <v>315</v>
      </c>
      <c r="F867" t="s">
        <v>2020</v>
      </c>
      <c r="G867" t="s">
        <v>1844</v>
      </c>
      <c r="H867" t="s">
        <v>2091</v>
      </c>
      <c r="I867" t="s">
        <v>2096</v>
      </c>
      <c r="J867" t="s">
        <v>1788</v>
      </c>
      <c r="K867" t="s">
        <v>2866</v>
      </c>
      <c r="L867" t="s">
        <v>1798</v>
      </c>
      <c r="M867" t="s">
        <v>2858</v>
      </c>
      <c r="N867" t="s">
        <v>2859</v>
      </c>
      <c r="O867" t="s">
        <v>2860</v>
      </c>
      <c r="P867" t="s">
        <v>2022</v>
      </c>
      <c r="Q867" t="s">
        <v>1801</v>
      </c>
      <c r="R867" t="s">
        <v>1956</v>
      </c>
      <c r="S867" t="s">
        <v>1802</v>
      </c>
      <c r="T867" t="s">
        <v>2051</v>
      </c>
      <c r="U867" t="s">
        <v>2931</v>
      </c>
      <c r="V867" t="s">
        <v>2932</v>
      </c>
      <c r="W867" t="s">
        <v>2947</v>
      </c>
      <c r="X867" t="s">
        <v>1810</v>
      </c>
      <c r="Y867" t="s">
        <v>5316</v>
      </c>
      <c r="Z867" t="s">
        <v>5317</v>
      </c>
      <c r="AA867" t="s">
        <v>5318</v>
      </c>
      <c r="AB867">
        <v>1</v>
      </c>
    </row>
    <row r="868" spans="1:28" x14ac:dyDescent="0.25">
      <c r="A868" t="s">
        <v>9284</v>
      </c>
      <c r="B868" t="s">
        <v>9285</v>
      </c>
      <c r="C868" t="s">
        <v>156</v>
      </c>
      <c r="D868">
        <v>1</v>
      </c>
      <c r="E868">
        <v>342</v>
      </c>
      <c r="F868" t="s">
        <v>2045</v>
      </c>
      <c r="G868" t="s">
        <v>1844</v>
      </c>
      <c r="H868" t="s">
        <v>2091</v>
      </c>
      <c r="I868" t="s">
        <v>2096</v>
      </c>
      <c r="J868" t="s">
        <v>1788</v>
      </c>
      <c r="K868" t="s">
        <v>2386</v>
      </c>
      <c r="L868" t="s">
        <v>1798</v>
      </c>
      <c r="M868" t="s">
        <v>2858</v>
      </c>
      <c r="N868" t="s">
        <v>2859</v>
      </c>
      <c r="O868" t="s">
        <v>2860</v>
      </c>
      <c r="P868" t="s">
        <v>2022</v>
      </c>
      <c r="Q868" t="s">
        <v>1801</v>
      </c>
      <c r="R868" t="s">
        <v>1956</v>
      </c>
      <c r="S868" t="s">
        <v>1802</v>
      </c>
      <c r="T868" t="s">
        <v>2051</v>
      </c>
      <c r="U868" t="s">
        <v>2931</v>
      </c>
      <c r="V868" t="s">
        <v>2932</v>
      </c>
      <c r="W868" t="s">
        <v>2874</v>
      </c>
      <c r="X868" t="s">
        <v>1810</v>
      </c>
      <c r="Y868" t="s">
        <v>7223</v>
      </c>
      <c r="Z868" t="s">
        <v>7224</v>
      </c>
      <c r="AA868" t="s">
        <v>7225</v>
      </c>
      <c r="AB868">
        <v>1</v>
      </c>
    </row>
    <row r="869" spans="1:28" x14ac:dyDescent="0.25">
      <c r="A869" t="s">
        <v>9284</v>
      </c>
      <c r="B869" t="s">
        <v>9285</v>
      </c>
      <c r="C869" t="s">
        <v>156</v>
      </c>
      <c r="D869">
        <v>1</v>
      </c>
      <c r="E869">
        <v>342</v>
      </c>
      <c r="F869" t="s">
        <v>2060</v>
      </c>
      <c r="G869" t="s">
        <v>1844</v>
      </c>
      <c r="H869" t="s">
        <v>2091</v>
      </c>
      <c r="I869" t="s">
        <v>2096</v>
      </c>
      <c r="J869" t="s">
        <v>1788</v>
      </c>
      <c r="K869" t="s">
        <v>2408</v>
      </c>
      <c r="L869" t="s">
        <v>1798</v>
      </c>
      <c r="M869" t="s">
        <v>2858</v>
      </c>
      <c r="N869" t="s">
        <v>2859</v>
      </c>
      <c r="O869" t="s">
        <v>2860</v>
      </c>
      <c r="P869" t="s">
        <v>2022</v>
      </c>
      <c r="Q869" t="s">
        <v>1801</v>
      </c>
      <c r="R869" t="s">
        <v>1956</v>
      </c>
      <c r="S869" t="s">
        <v>1802</v>
      </c>
      <c r="T869" t="s">
        <v>2051</v>
      </c>
      <c r="U869" t="s">
        <v>2931</v>
      </c>
      <c r="V869" t="s">
        <v>2932</v>
      </c>
      <c r="W869" t="s">
        <v>2874</v>
      </c>
      <c r="X869" t="s">
        <v>1810</v>
      </c>
      <c r="Y869" t="s">
        <v>7226</v>
      </c>
      <c r="Z869" t="s">
        <v>7227</v>
      </c>
      <c r="AA869" t="s">
        <v>7228</v>
      </c>
      <c r="AB869">
        <v>1</v>
      </c>
    </row>
    <row r="870" spans="1:28" x14ac:dyDescent="0.25">
      <c r="A870" t="s">
        <v>9284</v>
      </c>
      <c r="B870" t="s">
        <v>9285</v>
      </c>
      <c r="C870" t="s">
        <v>156</v>
      </c>
      <c r="D870">
        <v>1</v>
      </c>
      <c r="E870">
        <v>342</v>
      </c>
      <c r="F870" t="s">
        <v>2057</v>
      </c>
      <c r="G870" t="s">
        <v>1844</v>
      </c>
      <c r="H870" t="s">
        <v>2091</v>
      </c>
      <c r="I870" t="s">
        <v>2096</v>
      </c>
      <c r="J870" t="s">
        <v>1788</v>
      </c>
      <c r="K870" t="s">
        <v>2408</v>
      </c>
      <c r="L870" t="s">
        <v>1798</v>
      </c>
      <c r="M870" t="s">
        <v>2858</v>
      </c>
      <c r="N870" t="s">
        <v>2859</v>
      </c>
      <c r="O870" t="s">
        <v>2860</v>
      </c>
      <c r="P870" t="s">
        <v>2022</v>
      </c>
      <c r="Q870" t="s">
        <v>1801</v>
      </c>
      <c r="R870" t="s">
        <v>1956</v>
      </c>
      <c r="S870" t="s">
        <v>1802</v>
      </c>
      <c r="T870" t="s">
        <v>2051</v>
      </c>
      <c r="U870" t="s">
        <v>2931</v>
      </c>
      <c r="V870" t="s">
        <v>2933</v>
      </c>
      <c r="W870" t="s">
        <v>2874</v>
      </c>
      <c r="X870" t="s">
        <v>1810</v>
      </c>
      <c r="Y870" t="s">
        <v>7229</v>
      </c>
      <c r="Z870" t="s">
        <v>7230</v>
      </c>
      <c r="AA870" t="s">
        <v>7231</v>
      </c>
      <c r="AB870">
        <v>1</v>
      </c>
    </row>
    <row r="871" spans="1:28" x14ac:dyDescent="0.25">
      <c r="A871" t="s">
        <v>9284</v>
      </c>
      <c r="B871" t="s">
        <v>9285</v>
      </c>
      <c r="C871" t="s">
        <v>156</v>
      </c>
      <c r="D871">
        <v>1</v>
      </c>
      <c r="E871">
        <v>342</v>
      </c>
      <c r="F871" t="s">
        <v>2030</v>
      </c>
      <c r="G871" t="s">
        <v>1844</v>
      </c>
      <c r="H871" t="s">
        <v>2091</v>
      </c>
      <c r="I871" t="s">
        <v>2096</v>
      </c>
      <c r="J871" t="s">
        <v>1788</v>
      </c>
      <c r="K871" t="s">
        <v>9180</v>
      </c>
      <c r="L871" t="s">
        <v>1800</v>
      </c>
      <c r="M871" t="s">
        <v>2858</v>
      </c>
      <c r="N871" t="s">
        <v>2859</v>
      </c>
      <c r="O871" t="s">
        <v>2860</v>
      </c>
      <c r="P871" t="s">
        <v>2022</v>
      </c>
      <c r="Q871" t="s">
        <v>1801</v>
      </c>
      <c r="R871" t="s">
        <v>1956</v>
      </c>
      <c r="S871" t="s">
        <v>1802</v>
      </c>
      <c r="T871" t="s">
        <v>2051</v>
      </c>
      <c r="U871" t="s">
        <v>2931</v>
      </c>
      <c r="V871" t="s">
        <v>2933</v>
      </c>
      <c r="W871" t="s">
        <v>2874</v>
      </c>
      <c r="X871" t="s">
        <v>1810</v>
      </c>
      <c r="Y871" t="s">
        <v>7233</v>
      </c>
      <c r="Z871" t="s">
        <v>7234</v>
      </c>
      <c r="AA871" t="s">
        <v>7235</v>
      </c>
      <c r="AB871">
        <v>1</v>
      </c>
    </row>
    <row r="872" spans="1:28" x14ac:dyDescent="0.25">
      <c r="A872" t="s">
        <v>9284</v>
      </c>
      <c r="B872" t="s">
        <v>9285</v>
      </c>
      <c r="C872" t="s">
        <v>156</v>
      </c>
      <c r="D872">
        <v>1</v>
      </c>
      <c r="E872">
        <v>342</v>
      </c>
      <c r="F872" t="s">
        <v>2028</v>
      </c>
      <c r="G872" t="s">
        <v>1844</v>
      </c>
      <c r="H872" t="s">
        <v>2091</v>
      </c>
      <c r="I872" t="s">
        <v>2096</v>
      </c>
      <c r="J872" t="s">
        <v>1788</v>
      </c>
      <c r="K872" t="s">
        <v>4559</v>
      </c>
      <c r="L872" t="s">
        <v>1798</v>
      </c>
      <c r="M872" t="s">
        <v>2858</v>
      </c>
      <c r="N872" t="s">
        <v>2859</v>
      </c>
      <c r="O872" t="s">
        <v>2860</v>
      </c>
      <c r="P872" t="s">
        <v>2022</v>
      </c>
      <c r="Q872" t="s">
        <v>1801</v>
      </c>
      <c r="R872" t="s">
        <v>1956</v>
      </c>
      <c r="S872" t="s">
        <v>1802</v>
      </c>
      <c r="T872" t="s">
        <v>2051</v>
      </c>
      <c r="U872" t="s">
        <v>2931</v>
      </c>
      <c r="V872" t="s">
        <v>2932</v>
      </c>
      <c r="W872" t="s">
        <v>2874</v>
      </c>
      <c r="X872" t="s">
        <v>1810</v>
      </c>
      <c r="Y872" t="s">
        <v>7236</v>
      </c>
      <c r="Z872" t="s">
        <v>7237</v>
      </c>
      <c r="AA872" t="s">
        <v>7238</v>
      </c>
      <c r="AB872">
        <v>1</v>
      </c>
    </row>
    <row r="873" spans="1:28" x14ac:dyDescent="0.25">
      <c r="A873" t="s">
        <v>9284</v>
      </c>
      <c r="B873" t="s">
        <v>9285</v>
      </c>
      <c r="C873" t="s">
        <v>156</v>
      </c>
      <c r="D873">
        <v>1</v>
      </c>
      <c r="E873">
        <v>345</v>
      </c>
      <c r="F873" t="s">
        <v>2021</v>
      </c>
      <c r="G873" t="s">
        <v>1844</v>
      </c>
      <c r="H873" t="s">
        <v>2091</v>
      </c>
      <c r="I873" t="s">
        <v>2096</v>
      </c>
      <c r="J873" t="s">
        <v>1788</v>
      </c>
      <c r="K873" t="s">
        <v>2408</v>
      </c>
      <c r="L873" t="s">
        <v>1798</v>
      </c>
      <c r="M873" t="s">
        <v>2858</v>
      </c>
      <c r="N873" t="s">
        <v>2859</v>
      </c>
      <c r="O873" t="s">
        <v>2860</v>
      </c>
      <c r="P873" t="s">
        <v>2022</v>
      </c>
      <c r="Q873" t="s">
        <v>1801</v>
      </c>
      <c r="R873" t="s">
        <v>1956</v>
      </c>
      <c r="S873" t="s">
        <v>1802</v>
      </c>
      <c r="T873" t="s">
        <v>2051</v>
      </c>
      <c r="U873" t="s">
        <v>2931</v>
      </c>
      <c r="V873" t="s">
        <v>2933</v>
      </c>
      <c r="W873" t="s">
        <v>2874</v>
      </c>
      <c r="X873" t="s">
        <v>1810</v>
      </c>
      <c r="Y873" t="s">
        <v>7239</v>
      </c>
      <c r="Z873" t="s">
        <v>7240</v>
      </c>
      <c r="AA873" t="s">
        <v>7241</v>
      </c>
      <c r="AB873">
        <v>1</v>
      </c>
    </row>
    <row r="874" spans="1:28" x14ac:dyDescent="0.25">
      <c r="A874" t="s">
        <v>9284</v>
      </c>
      <c r="B874" t="s">
        <v>9285</v>
      </c>
      <c r="C874" t="s">
        <v>156</v>
      </c>
      <c r="D874">
        <v>1</v>
      </c>
      <c r="E874">
        <v>345</v>
      </c>
      <c r="F874" t="s">
        <v>2033</v>
      </c>
      <c r="G874" t="s">
        <v>1844</v>
      </c>
      <c r="H874" t="s">
        <v>2091</v>
      </c>
      <c r="I874" t="s">
        <v>2096</v>
      </c>
      <c r="J874" t="s">
        <v>1788</v>
      </c>
      <c r="K874" t="s">
        <v>5145</v>
      </c>
      <c r="L874" t="s">
        <v>1798</v>
      </c>
      <c r="M874" t="s">
        <v>2858</v>
      </c>
      <c r="N874" t="s">
        <v>2859</v>
      </c>
      <c r="O874" t="s">
        <v>2860</v>
      </c>
      <c r="P874" t="s">
        <v>2022</v>
      </c>
      <c r="Q874" t="s">
        <v>1801</v>
      </c>
      <c r="R874" t="s">
        <v>1956</v>
      </c>
      <c r="S874" t="s">
        <v>1802</v>
      </c>
      <c r="T874" t="s">
        <v>2051</v>
      </c>
      <c r="U874" t="s">
        <v>2931</v>
      </c>
      <c r="V874" t="s">
        <v>2933</v>
      </c>
      <c r="W874" t="s">
        <v>2874</v>
      </c>
      <c r="X874" t="s">
        <v>1810</v>
      </c>
      <c r="Y874" t="s">
        <v>7242</v>
      </c>
      <c r="Z874" t="s">
        <v>7243</v>
      </c>
      <c r="AA874" t="s">
        <v>7244</v>
      </c>
      <c r="AB874">
        <v>1</v>
      </c>
    </row>
    <row r="875" spans="1:28" x14ac:dyDescent="0.25">
      <c r="A875" t="s">
        <v>9284</v>
      </c>
      <c r="B875" t="s">
        <v>9285</v>
      </c>
      <c r="C875" t="s">
        <v>156</v>
      </c>
      <c r="D875">
        <v>1</v>
      </c>
      <c r="E875">
        <v>345</v>
      </c>
      <c r="F875" t="s">
        <v>2065</v>
      </c>
      <c r="G875" t="s">
        <v>1844</v>
      </c>
      <c r="H875" t="s">
        <v>2091</v>
      </c>
      <c r="I875" t="s">
        <v>2096</v>
      </c>
      <c r="J875" t="s">
        <v>1788</v>
      </c>
      <c r="K875" t="s">
        <v>5145</v>
      </c>
      <c r="L875" t="s">
        <v>1798</v>
      </c>
      <c r="M875" t="s">
        <v>2858</v>
      </c>
      <c r="N875" t="s">
        <v>2859</v>
      </c>
      <c r="O875" t="s">
        <v>2860</v>
      </c>
      <c r="P875" t="s">
        <v>2022</v>
      </c>
      <c r="Q875" t="s">
        <v>1801</v>
      </c>
      <c r="R875" t="s">
        <v>1956</v>
      </c>
      <c r="S875" t="s">
        <v>1802</v>
      </c>
      <c r="T875" t="s">
        <v>2051</v>
      </c>
      <c r="U875" t="s">
        <v>2931</v>
      </c>
      <c r="V875" t="s">
        <v>2933</v>
      </c>
      <c r="W875" t="s">
        <v>2874</v>
      </c>
      <c r="X875" t="s">
        <v>1810</v>
      </c>
      <c r="Y875" t="s">
        <v>7245</v>
      </c>
      <c r="Z875" t="s">
        <v>7246</v>
      </c>
      <c r="AA875" t="s">
        <v>7247</v>
      </c>
      <c r="AB875">
        <v>1</v>
      </c>
    </row>
    <row r="876" spans="1:28" x14ac:dyDescent="0.25">
      <c r="A876" t="s">
        <v>9284</v>
      </c>
      <c r="B876" t="s">
        <v>9285</v>
      </c>
      <c r="C876" t="s">
        <v>156</v>
      </c>
      <c r="D876">
        <v>1</v>
      </c>
      <c r="E876">
        <v>345</v>
      </c>
      <c r="F876" t="s">
        <v>2045</v>
      </c>
      <c r="G876" t="s">
        <v>1844</v>
      </c>
      <c r="H876" t="s">
        <v>2091</v>
      </c>
      <c r="I876" t="s">
        <v>2096</v>
      </c>
      <c r="J876" t="s">
        <v>1788</v>
      </c>
      <c r="K876" t="s">
        <v>2408</v>
      </c>
      <c r="L876" t="s">
        <v>1798</v>
      </c>
      <c r="M876" t="s">
        <v>2858</v>
      </c>
      <c r="N876" t="s">
        <v>2859</v>
      </c>
      <c r="O876" t="s">
        <v>2860</v>
      </c>
      <c r="P876" t="s">
        <v>2022</v>
      </c>
      <c r="Q876" t="s">
        <v>1801</v>
      </c>
      <c r="R876" t="s">
        <v>1956</v>
      </c>
      <c r="S876" t="s">
        <v>1802</v>
      </c>
      <c r="T876" t="s">
        <v>2051</v>
      </c>
      <c r="U876" t="s">
        <v>2931</v>
      </c>
      <c r="V876" t="s">
        <v>2933</v>
      </c>
      <c r="W876" t="s">
        <v>2874</v>
      </c>
      <c r="X876" t="s">
        <v>1810</v>
      </c>
      <c r="Y876" t="s">
        <v>7248</v>
      </c>
      <c r="Z876" t="s">
        <v>7249</v>
      </c>
      <c r="AA876" t="s">
        <v>7250</v>
      </c>
      <c r="AB876">
        <v>1</v>
      </c>
    </row>
    <row r="877" spans="1:28" x14ac:dyDescent="0.25">
      <c r="A877" t="s">
        <v>9284</v>
      </c>
      <c r="B877" t="s">
        <v>9285</v>
      </c>
      <c r="C877" t="s">
        <v>156</v>
      </c>
      <c r="D877">
        <v>1</v>
      </c>
      <c r="E877">
        <v>345</v>
      </c>
      <c r="F877" t="s">
        <v>2054</v>
      </c>
      <c r="G877" t="s">
        <v>1844</v>
      </c>
      <c r="H877" t="s">
        <v>2091</v>
      </c>
      <c r="I877" t="s">
        <v>2096</v>
      </c>
      <c r="J877" t="s">
        <v>1788</v>
      </c>
      <c r="K877" t="s">
        <v>2408</v>
      </c>
      <c r="L877" t="s">
        <v>1798</v>
      </c>
      <c r="M877" t="s">
        <v>2858</v>
      </c>
      <c r="N877" t="s">
        <v>2859</v>
      </c>
      <c r="O877" t="s">
        <v>2860</v>
      </c>
      <c r="P877" t="s">
        <v>2022</v>
      </c>
      <c r="Q877" t="s">
        <v>1801</v>
      </c>
      <c r="R877" t="s">
        <v>1956</v>
      </c>
      <c r="S877" t="s">
        <v>1802</v>
      </c>
      <c r="T877" t="s">
        <v>2051</v>
      </c>
      <c r="U877" t="s">
        <v>2931</v>
      </c>
      <c r="V877" t="s">
        <v>2933</v>
      </c>
      <c r="W877" t="s">
        <v>2947</v>
      </c>
      <c r="X877" t="s">
        <v>1810</v>
      </c>
      <c r="Y877" t="s">
        <v>7251</v>
      </c>
      <c r="Z877" t="s">
        <v>7252</v>
      </c>
      <c r="AA877" t="s">
        <v>7253</v>
      </c>
      <c r="AB877">
        <v>1</v>
      </c>
    </row>
    <row r="878" spans="1:28" x14ac:dyDescent="0.25">
      <c r="A878" t="s">
        <v>9284</v>
      </c>
      <c r="B878" t="s">
        <v>9285</v>
      </c>
      <c r="C878" t="s">
        <v>156</v>
      </c>
      <c r="D878">
        <v>1</v>
      </c>
      <c r="E878">
        <v>345</v>
      </c>
      <c r="F878" t="s">
        <v>2026</v>
      </c>
      <c r="G878" t="s">
        <v>1844</v>
      </c>
      <c r="H878" t="s">
        <v>2091</v>
      </c>
      <c r="I878" t="s">
        <v>2096</v>
      </c>
      <c r="J878" t="s">
        <v>1795</v>
      </c>
      <c r="K878" t="s">
        <v>7232</v>
      </c>
      <c r="L878" t="s">
        <v>1798</v>
      </c>
      <c r="M878" t="s">
        <v>2858</v>
      </c>
      <c r="N878" t="s">
        <v>2859</v>
      </c>
      <c r="O878" t="s">
        <v>2860</v>
      </c>
      <c r="P878" t="s">
        <v>2022</v>
      </c>
      <c r="Q878" t="s">
        <v>1801</v>
      </c>
      <c r="R878" t="s">
        <v>1956</v>
      </c>
      <c r="S878" t="s">
        <v>1802</v>
      </c>
      <c r="T878" t="s">
        <v>2051</v>
      </c>
      <c r="U878" t="s">
        <v>2931</v>
      </c>
      <c r="V878" t="s">
        <v>2933</v>
      </c>
      <c r="W878" t="s">
        <v>2874</v>
      </c>
      <c r="X878" t="s">
        <v>1810</v>
      </c>
      <c r="Y878" t="s">
        <v>7254</v>
      </c>
      <c r="Z878" t="s">
        <v>7255</v>
      </c>
      <c r="AA878" t="s">
        <v>7256</v>
      </c>
      <c r="AB878">
        <v>1</v>
      </c>
    </row>
    <row r="879" spans="1:28" x14ac:dyDescent="0.25">
      <c r="A879" t="s">
        <v>9284</v>
      </c>
      <c r="B879" t="s">
        <v>9285</v>
      </c>
      <c r="C879" t="s">
        <v>156</v>
      </c>
      <c r="D879">
        <v>1</v>
      </c>
      <c r="E879">
        <v>345</v>
      </c>
      <c r="F879" t="s">
        <v>2057</v>
      </c>
      <c r="G879" t="s">
        <v>1844</v>
      </c>
      <c r="H879" t="s">
        <v>2091</v>
      </c>
      <c r="I879" t="s">
        <v>2096</v>
      </c>
      <c r="J879" t="s">
        <v>1795</v>
      </c>
      <c r="K879" t="s">
        <v>5145</v>
      </c>
      <c r="L879" t="s">
        <v>1798</v>
      </c>
      <c r="M879" t="s">
        <v>2858</v>
      </c>
      <c r="N879" t="s">
        <v>2859</v>
      </c>
      <c r="O879" t="s">
        <v>2860</v>
      </c>
      <c r="P879" t="s">
        <v>2022</v>
      </c>
      <c r="Q879" t="s">
        <v>1801</v>
      </c>
      <c r="R879" t="s">
        <v>1956</v>
      </c>
      <c r="S879" t="s">
        <v>1802</v>
      </c>
      <c r="T879" t="s">
        <v>2051</v>
      </c>
      <c r="U879" t="s">
        <v>2931</v>
      </c>
      <c r="V879" t="s">
        <v>2932</v>
      </c>
      <c r="W879" t="s">
        <v>2874</v>
      </c>
      <c r="X879" t="s">
        <v>1810</v>
      </c>
      <c r="Y879" t="s">
        <v>7257</v>
      </c>
      <c r="Z879" t="s">
        <v>7258</v>
      </c>
      <c r="AA879" t="s">
        <v>7259</v>
      </c>
      <c r="AB879">
        <v>1</v>
      </c>
    </row>
    <row r="880" spans="1:28" x14ac:dyDescent="0.25">
      <c r="A880" t="s">
        <v>9284</v>
      </c>
      <c r="B880" t="s">
        <v>9285</v>
      </c>
      <c r="C880" t="s">
        <v>156</v>
      </c>
      <c r="D880">
        <v>1</v>
      </c>
      <c r="E880">
        <v>345</v>
      </c>
      <c r="F880" t="s">
        <v>2079</v>
      </c>
      <c r="G880" t="s">
        <v>1844</v>
      </c>
      <c r="H880" t="s">
        <v>2091</v>
      </c>
      <c r="I880" t="s">
        <v>2096</v>
      </c>
      <c r="J880" t="s">
        <v>1788</v>
      </c>
      <c r="K880" t="s">
        <v>2078</v>
      </c>
      <c r="L880" t="s">
        <v>1798</v>
      </c>
      <c r="M880" t="s">
        <v>2858</v>
      </c>
      <c r="N880" t="s">
        <v>2859</v>
      </c>
      <c r="O880" t="s">
        <v>2860</v>
      </c>
      <c r="P880" t="s">
        <v>2022</v>
      </c>
      <c r="Q880" t="s">
        <v>1801</v>
      </c>
      <c r="R880" t="s">
        <v>1956</v>
      </c>
      <c r="S880" t="s">
        <v>1802</v>
      </c>
      <c r="T880" t="s">
        <v>2051</v>
      </c>
      <c r="U880" t="s">
        <v>2931</v>
      </c>
      <c r="V880" t="s">
        <v>2933</v>
      </c>
      <c r="W880" t="s">
        <v>2874</v>
      </c>
      <c r="X880" t="s">
        <v>1810</v>
      </c>
      <c r="Y880" t="s">
        <v>7260</v>
      </c>
      <c r="Z880" t="s">
        <v>7261</v>
      </c>
      <c r="AA880" t="s">
        <v>7262</v>
      </c>
      <c r="AB880">
        <v>1</v>
      </c>
    </row>
    <row r="881" spans="1:28" x14ac:dyDescent="0.25">
      <c r="A881" t="s">
        <v>9284</v>
      </c>
      <c r="B881" t="s">
        <v>9285</v>
      </c>
      <c r="C881" t="s">
        <v>156</v>
      </c>
      <c r="D881">
        <v>1</v>
      </c>
      <c r="E881">
        <v>345</v>
      </c>
      <c r="F881" t="s">
        <v>2055</v>
      </c>
      <c r="G881" t="s">
        <v>1844</v>
      </c>
      <c r="H881" t="s">
        <v>2091</v>
      </c>
      <c r="I881" t="s">
        <v>2096</v>
      </c>
      <c r="J881" t="s">
        <v>1795</v>
      </c>
      <c r="K881" t="s">
        <v>2386</v>
      </c>
      <c r="L881" t="s">
        <v>1798</v>
      </c>
      <c r="M881" t="s">
        <v>2858</v>
      </c>
      <c r="N881" t="s">
        <v>2859</v>
      </c>
      <c r="O881" t="s">
        <v>2860</v>
      </c>
      <c r="P881" t="s">
        <v>2022</v>
      </c>
      <c r="Q881" t="s">
        <v>1801</v>
      </c>
      <c r="R881" t="s">
        <v>1956</v>
      </c>
      <c r="S881" t="s">
        <v>1802</v>
      </c>
      <c r="T881" t="s">
        <v>2051</v>
      </c>
      <c r="U881" t="s">
        <v>2931</v>
      </c>
      <c r="V881" t="s">
        <v>2933</v>
      </c>
      <c r="W881" t="s">
        <v>2874</v>
      </c>
      <c r="X881" t="s">
        <v>1810</v>
      </c>
      <c r="Y881" t="s">
        <v>7263</v>
      </c>
      <c r="Z881" t="s">
        <v>7264</v>
      </c>
      <c r="AA881" t="s">
        <v>7265</v>
      </c>
      <c r="AB881">
        <v>1</v>
      </c>
    </row>
    <row r="882" spans="1:28" x14ac:dyDescent="0.25">
      <c r="A882" t="s">
        <v>9284</v>
      </c>
      <c r="B882" t="s">
        <v>9285</v>
      </c>
      <c r="C882" t="s">
        <v>156</v>
      </c>
      <c r="D882">
        <v>1</v>
      </c>
      <c r="E882">
        <v>345</v>
      </c>
      <c r="F882" t="s">
        <v>2068</v>
      </c>
      <c r="G882" t="s">
        <v>1844</v>
      </c>
      <c r="H882" t="s">
        <v>2091</v>
      </c>
      <c r="I882" t="s">
        <v>2096</v>
      </c>
      <c r="J882" t="s">
        <v>1788</v>
      </c>
      <c r="K882" t="s">
        <v>2386</v>
      </c>
      <c r="L882" t="s">
        <v>1798</v>
      </c>
      <c r="M882" t="s">
        <v>2858</v>
      </c>
      <c r="N882" t="s">
        <v>2859</v>
      </c>
      <c r="O882" t="s">
        <v>2860</v>
      </c>
      <c r="P882" t="s">
        <v>2022</v>
      </c>
      <c r="Q882" t="s">
        <v>1801</v>
      </c>
      <c r="R882" t="s">
        <v>1956</v>
      </c>
      <c r="S882" t="s">
        <v>1802</v>
      </c>
      <c r="T882" t="s">
        <v>2051</v>
      </c>
      <c r="U882" t="s">
        <v>2931</v>
      </c>
      <c r="V882" t="s">
        <v>2933</v>
      </c>
      <c r="W882" t="s">
        <v>2947</v>
      </c>
      <c r="X882" t="s">
        <v>1810</v>
      </c>
      <c r="Y882" t="s">
        <v>7266</v>
      </c>
      <c r="Z882" t="s">
        <v>7267</v>
      </c>
      <c r="AA882" t="s">
        <v>7268</v>
      </c>
      <c r="AB882">
        <v>1</v>
      </c>
    </row>
    <row r="883" spans="1:28" x14ac:dyDescent="0.25">
      <c r="A883" t="s">
        <v>9284</v>
      </c>
      <c r="B883" t="s">
        <v>9285</v>
      </c>
      <c r="C883" t="s">
        <v>156</v>
      </c>
      <c r="D883">
        <v>1</v>
      </c>
      <c r="E883">
        <v>345</v>
      </c>
      <c r="F883" t="s">
        <v>2074</v>
      </c>
      <c r="G883" t="s">
        <v>1844</v>
      </c>
      <c r="H883" t="s">
        <v>2091</v>
      </c>
      <c r="I883" t="s">
        <v>2096</v>
      </c>
      <c r="J883" t="s">
        <v>1788</v>
      </c>
      <c r="K883" t="s">
        <v>5145</v>
      </c>
      <c r="L883" t="s">
        <v>1798</v>
      </c>
      <c r="M883" t="s">
        <v>2858</v>
      </c>
      <c r="N883" t="s">
        <v>2859</v>
      </c>
      <c r="O883" t="s">
        <v>2860</v>
      </c>
      <c r="P883" t="s">
        <v>2022</v>
      </c>
      <c r="Q883" t="s">
        <v>1801</v>
      </c>
      <c r="R883" t="s">
        <v>1956</v>
      </c>
      <c r="S883" t="s">
        <v>1802</v>
      </c>
      <c r="T883" t="s">
        <v>2051</v>
      </c>
      <c r="U883" t="s">
        <v>2931</v>
      </c>
      <c r="V883" t="s">
        <v>2933</v>
      </c>
      <c r="W883" t="s">
        <v>2874</v>
      </c>
      <c r="X883" t="s">
        <v>1810</v>
      </c>
      <c r="Y883" t="s">
        <v>7269</v>
      </c>
      <c r="Z883" t="s">
        <v>7270</v>
      </c>
      <c r="AA883" t="s">
        <v>7271</v>
      </c>
      <c r="AB883">
        <v>1</v>
      </c>
    </row>
    <row r="884" spans="1:28" x14ac:dyDescent="0.25">
      <c r="A884" t="s">
        <v>9284</v>
      </c>
      <c r="B884" t="s">
        <v>9285</v>
      </c>
      <c r="C884" t="s">
        <v>156</v>
      </c>
      <c r="D884">
        <v>1</v>
      </c>
      <c r="E884">
        <v>345</v>
      </c>
      <c r="F884" t="s">
        <v>2037</v>
      </c>
      <c r="G884" t="s">
        <v>1844</v>
      </c>
      <c r="H884" t="s">
        <v>2091</v>
      </c>
      <c r="I884" t="s">
        <v>2096</v>
      </c>
      <c r="J884" t="s">
        <v>1795</v>
      </c>
      <c r="K884" t="s">
        <v>9180</v>
      </c>
      <c r="L884" t="s">
        <v>1800</v>
      </c>
      <c r="M884" t="s">
        <v>2858</v>
      </c>
      <c r="N884" t="s">
        <v>2859</v>
      </c>
      <c r="O884" t="s">
        <v>2860</v>
      </c>
      <c r="P884" t="s">
        <v>2022</v>
      </c>
      <c r="Q884" t="s">
        <v>1801</v>
      </c>
      <c r="R884" t="s">
        <v>1956</v>
      </c>
      <c r="S884" t="s">
        <v>1802</v>
      </c>
      <c r="T884" t="s">
        <v>2051</v>
      </c>
      <c r="U884" t="s">
        <v>2931</v>
      </c>
      <c r="V884" t="s">
        <v>2933</v>
      </c>
      <c r="W884" t="s">
        <v>2874</v>
      </c>
      <c r="X884" t="s">
        <v>1810</v>
      </c>
      <c r="Y884" t="s">
        <v>7272</v>
      </c>
      <c r="Z884" t="s">
        <v>7273</v>
      </c>
      <c r="AA884" t="s">
        <v>7274</v>
      </c>
      <c r="AB884">
        <v>1</v>
      </c>
    </row>
    <row r="885" spans="1:28" x14ac:dyDescent="0.25">
      <c r="A885" t="s">
        <v>9284</v>
      </c>
      <c r="B885" t="s">
        <v>9285</v>
      </c>
      <c r="C885" t="s">
        <v>156</v>
      </c>
      <c r="D885">
        <v>1</v>
      </c>
      <c r="E885">
        <v>345</v>
      </c>
      <c r="F885" t="s">
        <v>2046</v>
      </c>
      <c r="G885" t="s">
        <v>1844</v>
      </c>
      <c r="H885" t="s">
        <v>2091</v>
      </c>
      <c r="I885" t="s">
        <v>2096</v>
      </c>
      <c r="J885" t="s">
        <v>1795</v>
      </c>
      <c r="K885" t="s">
        <v>2078</v>
      </c>
      <c r="L885" t="s">
        <v>1798</v>
      </c>
      <c r="M885" t="s">
        <v>2858</v>
      </c>
      <c r="N885" t="s">
        <v>2859</v>
      </c>
      <c r="O885" t="s">
        <v>2860</v>
      </c>
      <c r="P885" t="s">
        <v>2022</v>
      </c>
      <c r="Q885" t="s">
        <v>1801</v>
      </c>
      <c r="R885" t="s">
        <v>1956</v>
      </c>
      <c r="S885" t="s">
        <v>1802</v>
      </c>
      <c r="T885" t="s">
        <v>2051</v>
      </c>
      <c r="U885" t="s">
        <v>2931</v>
      </c>
      <c r="V885" t="s">
        <v>2933</v>
      </c>
      <c r="W885" t="s">
        <v>2947</v>
      </c>
      <c r="X885" t="s">
        <v>1810</v>
      </c>
      <c r="Y885" t="s">
        <v>7275</v>
      </c>
      <c r="Z885" t="s">
        <v>7276</v>
      </c>
      <c r="AA885" t="s">
        <v>7277</v>
      </c>
      <c r="AB885">
        <v>1</v>
      </c>
    </row>
    <row r="886" spans="1:28" x14ac:dyDescent="0.25">
      <c r="A886" t="s">
        <v>9284</v>
      </c>
      <c r="B886" t="s">
        <v>9285</v>
      </c>
      <c r="C886" t="s">
        <v>156</v>
      </c>
      <c r="D886">
        <v>1</v>
      </c>
      <c r="E886">
        <v>345</v>
      </c>
      <c r="F886" t="s">
        <v>2024</v>
      </c>
      <c r="G886" t="s">
        <v>1844</v>
      </c>
      <c r="H886" t="s">
        <v>2091</v>
      </c>
      <c r="I886" t="s">
        <v>2096</v>
      </c>
      <c r="J886" t="s">
        <v>1788</v>
      </c>
      <c r="K886" t="s">
        <v>5936</v>
      </c>
      <c r="L886" t="s">
        <v>1798</v>
      </c>
      <c r="M886" t="s">
        <v>2858</v>
      </c>
      <c r="N886" t="s">
        <v>2859</v>
      </c>
      <c r="O886" t="s">
        <v>2860</v>
      </c>
      <c r="P886" t="s">
        <v>2022</v>
      </c>
      <c r="Q886" t="s">
        <v>1801</v>
      </c>
      <c r="R886" t="s">
        <v>1956</v>
      </c>
      <c r="S886" t="s">
        <v>1802</v>
      </c>
      <c r="T886" t="s">
        <v>2051</v>
      </c>
      <c r="U886" t="s">
        <v>2931</v>
      </c>
      <c r="V886" t="s">
        <v>2933</v>
      </c>
      <c r="W886" t="s">
        <v>2874</v>
      </c>
      <c r="X886" t="s">
        <v>1810</v>
      </c>
      <c r="Y886" t="s">
        <v>7278</v>
      </c>
      <c r="Z886" t="s">
        <v>7279</v>
      </c>
      <c r="AA886" t="s">
        <v>7280</v>
      </c>
      <c r="AB886">
        <v>1</v>
      </c>
    </row>
    <row r="887" spans="1:28" x14ac:dyDescent="0.25">
      <c r="A887" t="s">
        <v>9284</v>
      </c>
      <c r="B887" t="s">
        <v>9285</v>
      </c>
      <c r="C887" t="s">
        <v>156</v>
      </c>
      <c r="D887">
        <v>1</v>
      </c>
      <c r="E887">
        <v>345</v>
      </c>
      <c r="F887" t="s">
        <v>2035</v>
      </c>
      <c r="G887" t="s">
        <v>1844</v>
      </c>
      <c r="H887" t="s">
        <v>2091</v>
      </c>
      <c r="I887" t="s">
        <v>2096</v>
      </c>
      <c r="J887" t="s">
        <v>1788</v>
      </c>
      <c r="K887" t="s">
        <v>2408</v>
      </c>
      <c r="L887" t="s">
        <v>1798</v>
      </c>
      <c r="M887" t="s">
        <v>2858</v>
      </c>
      <c r="N887" t="s">
        <v>2859</v>
      </c>
      <c r="O887" t="s">
        <v>2860</v>
      </c>
      <c r="P887" t="s">
        <v>2022</v>
      </c>
      <c r="Q887" t="s">
        <v>1801</v>
      </c>
      <c r="R887" t="s">
        <v>1956</v>
      </c>
      <c r="S887" t="s">
        <v>1802</v>
      </c>
      <c r="T887" t="s">
        <v>2051</v>
      </c>
      <c r="U887" t="s">
        <v>2931</v>
      </c>
      <c r="V887" t="s">
        <v>2933</v>
      </c>
      <c r="W887" t="s">
        <v>2874</v>
      </c>
      <c r="X887" t="s">
        <v>1810</v>
      </c>
      <c r="Y887" t="s">
        <v>7281</v>
      </c>
      <c r="Z887" t="s">
        <v>7282</v>
      </c>
      <c r="AA887" t="s">
        <v>7283</v>
      </c>
      <c r="AB887">
        <v>1</v>
      </c>
    </row>
    <row r="888" spans="1:28" x14ac:dyDescent="0.25">
      <c r="A888" t="s">
        <v>9284</v>
      </c>
      <c r="B888" t="s">
        <v>9285</v>
      </c>
      <c r="C888" t="s">
        <v>156</v>
      </c>
      <c r="D888">
        <v>1</v>
      </c>
      <c r="E888">
        <v>345</v>
      </c>
      <c r="F888" t="s">
        <v>2081</v>
      </c>
      <c r="G888" t="s">
        <v>1844</v>
      </c>
      <c r="H888" t="s">
        <v>2091</v>
      </c>
      <c r="I888" t="s">
        <v>2096</v>
      </c>
      <c r="J888" t="s">
        <v>1795</v>
      </c>
      <c r="K888" t="s">
        <v>2386</v>
      </c>
      <c r="L888" t="s">
        <v>1798</v>
      </c>
      <c r="M888" t="s">
        <v>2858</v>
      </c>
      <c r="N888" t="s">
        <v>2859</v>
      </c>
      <c r="O888" t="s">
        <v>2860</v>
      </c>
      <c r="P888" t="s">
        <v>2022</v>
      </c>
      <c r="Q888" t="s">
        <v>1801</v>
      </c>
      <c r="R888" t="s">
        <v>1956</v>
      </c>
      <c r="S888" t="s">
        <v>1802</v>
      </c>
      <c r="T888" t="s">
        <v>2051</v>
      </c>
      <c r="U888" t="s">
        <v>2931</v>
      </c>
      <c r="V888" t="s">
        <v>2932</v>
      </c>
      <c r="W888" t="s">
        <v>2874</v>
      </c>
      <c r="X888" t="s">
        <v>1810</v>
      </c>
      <c r="Y888" t="s">
        <v>7284</v>
      </c>
      <c r="Z888" t="s">
        <v>7285</v>
      </c>
      <c r="AA888" t="s">
        <v>7286</v>
      </c>
      <c r="AB888">
        <v>1</v>
      </c>
    </row>
    <row r="889" spans="1:28" x14ac:dyDescent="0.25">
      <c r="A889" t="s">
        <v>9284</v>
      </c>
      <c r="B889" t="s">
        <v>9285</v>
      </c>
      <c r="C889" t="s">
        <v>156</v>
      </c>
      <c r="D889">
        <v>1</v>
      </c>
      <c r="E889">
        <v>345</v>
      </c>
      <c r="F889" t="s">
        <v>2083</v>
      </c>
      <c r="G889" t="s">
        <v>1844</v>
      </c>
      <c r="H889" t="s">
        <v>2091</v>
      </c>
      <c r="I889" t="s">
        <v>2096</v>
      </c>
      <c r="J889" t="s">
        <v>1788</v>
      </c>
      <c r="K889" t="s">
        <v>2387</v>
      </c>
      <c r="L889" t="s">
        <v>1798</v>
      </c>
      <c r="M889" t="s">
        <v>2858</v>
      </c>
      <c r="N889" t="s">
        <v>2859</v>
      </c>
      <c r="O889" t="s">
        <v>2860</v>
      </c>
      <c r="P889" t="s">
        <v>2022</v>
      </c>
      <c r="Q889" t="s">
        <v>1801</v>
      </c>
      <c r="R889" t="s">
        <v>1956</v>
      </c>
      <c r="S889" t="s">
        <v>1802</v>
      </c>
      <c r="T889" t="s">
        <v>2051</v>
      </c>
      <c r="U889" t="s">
        <v>2931</v>
      </c>
      <c r="V889" t="s">
        <v>2933</v>
      </c>
      <c r="W889" t="s">
        <v>2874</v>
      </c>
      <c r="X889" t="s">
        <v>1810</v>
      </c>
      <c r="Y889" t="s">
        <v>7287</v>
      </c>
      <c r="Z889" t="s">
        <v>7288</v>
      </c>
      <c r="AA889" t="s">
        <v>7289</v>
      </c>
      <c r="AB889">
        <v>1</v>
      </c>
    </row>
    <row r="890" spans="1:28" x14ac:dyDescent="0.25">
      <c r="A890" t="s">
        <v>9284</v>
      </c>
      <c r="B890" t="s">
        <v>9285</v>
      </c>
      <c r="C890" t="s">
        <v>156</v>
      </c>
      <c r="D890">
        <v>1</v>
      </c>
      <c r="E890">
        <v>345</v>
      </c>
      <c r="F890" t="s">
        <v>2052</v>
      </c>
      <c r="G890" t="s">
        <v>1844</v>
      </c>
      <c r="H890" t="s">
        <v>2091</v>
      </c>
      <c r="I890" t="s">
        <v>2096</v>
      </c>
      <c r="J890" t="s">
        <v>1788</v>
      </c>
      <c r="K890" t="s">
        <v>5145</v>
      </c>
      <c r="L890" t="s">
        <v>1798</v>
      </c>
      <c r="M890" t="s">
        <v>2858</v>
      </c>
      <c r="N890" t="s">
        <v>2859</v>
      </c>
      <c r="O890" t="s">
        <v>2860</v>
      </c>
      <c r="P890" t="s">
        <v>2022</v>
      </c>
      <c r="Q890" t="s">
        <v>1801</v>
      </c>
      <c r="R890" t="s">
        <v>1956</v>
      </c>
      <c r="S890" t="s">
        <v>1802</v>
      </c>
      <c r="T890" t="s">
        <v>2051</v>
      </c>
      <c r="U890" t="s">
        <v>2931</v>
      </c>
      <c r="V890" t="s">
        <v>2933</v>
      </c>
      <c r="W890" t="s">
        <v>2874</v>
      </c>
      <c r="X890" t="s">
        <v>1810</v>
      </c>
      <c r="Y890" t="s">
        <v>7290</v>
      </c>
      <c r="Z890" t="s">
        <v>7291</v>
      </c>
      <c r="AA890" t="s">
        <v>7292</v>
      </c>
      <c r="AB890">
        <v>1</v>
      </c>
    </row>
    <row r="891" spans="1:28" x14ac:dyDescent="0.25">
      <c r="A891" t="s">
        <v>9284</v>
      </c>
      <c r="B891" t="s">
        <v>9285</v>
      </c>
      <c r="C891" t="s">
        <v>156</v>
      </c>
      <c r="D891">
        <v>1</v>
      </c>
      <c r="E891">
        <v>345</v>
      </c>
      <c r="F891" t="s">
        <v>2076</v>
      </c>
      <c r="G891" t="s">
        <v>1844</v>
      </c>
      <c r="H891" t="s">
        <v>2091</v>
      </c>
      <c r="I891" t="s">
        <v>2096</v>
      </c>
      <c r="J891" t="s">
        <v>1788</v>
      </c>
      <c r="K891" t="s">
        <v>3970</v>
      </c>
      <c r="L891" t="s">
        <v>1798</v>
      </c>
      <c r="M891" t="s">
        <v>2858</v>
      </c>
      <c r="N891" t="s">
        <v>2859</v>
      </c>
      <c r="O891" t="s">
        <v>2860</v>
      </c>
      <c r="P891" t="s">
        <v>2022</v>
      </c>
      <c r="Q891" t="s">
        <v>1801</v>
      </c>
      <c r="R891" t="s">
        <v>1956</v>
      </c>
      <c r="S891" t="s">
        <v>1802</v>
      </c>
      <c r="T891" t="s">
        <v>2051</v>
      </c>
      <c r="U891" t="s">
        <v>2931</v>
      </c>
      <c r="V891" t="s">
        <v>2933</v>
      </c>
      <c r="W891" t="s">
        <v>2874</v>
      </c>
      <c r="X891" t="s">
        <v>1810</v>
      </c>
      <c r="Y891" t="s">
        <v>7293</v>
      </c>
      <c r="Z891" t="s">
        <v>7294</v>
      </c>
      <c r="AA891" t="s">
        <v>7295</v>
      </c>
      <c r="AB891">
        <v>1</v>
      </c>
    </row>
    <row r="892" spans="1:28" x14ac:dyDescent="0.25">
      <c r="A892" t="s">
        <v>9284</v>
      </c>
      <c r="B892" t="s">
        <v>9285</v>
      </c>
      <c r="C892" t="s">
        <v>156</v>
      </c>
      <c r="D892">
        <v>1</v>
      </c>
      <c r="E892">
        <v>346</v>
      </c>
      <c r="F892" t="s">
        <v>2047</v>
      </c>
      <c r="G892" t="s">
        <v>1844</v>
      </c>
      <c r="H892" t="s">
        <v>2091</v>
      </c>
      <c r="I892" t="s">
        <v>2096</v>
      </c>
      <c r="J892" t="s">
        <v>1788</v>
      </c>
      <c r="K892" t="s">
        <v>2043</v>
      </c>
      <c r="L892" t="s">
        <v>1798</v>
      </c>
      <c r="M892" t="s">
        <v>2858</v>
      </c>
      <c r="N892" t="s">
        <v>2859</v>
      </c>
      <c r="O892" t="s">
        <v>2860</v>
      </c>
      <c r="P892" t="s">
        <v>2022</v>
      </c>
      <c r="Q892" t="s">
        <v>1801</v>
      </c>
      <c r="R892" t="s">
        <v>1956</v>
      </c>
      <c r="S892" t="s">
        <v>1802</v>
      </c>
      <c r="T892" t="s">
        <v>2051</v>
      </c>
      <c r="U892" t="s">
        <v>2931</v>
      </c>
      <c r="V892" t="s">
        <v>2932</v>
      </c>
      <c r="W892" t="s">
        <v>2874</v>
      </c>
      <c r="X892" t="s">
        <v>1810</v>
      </c>
      <c r="Y892" t="s">
        <v>7296</v>
      </c>
      <c r="Z892" t="s">
        <v>7297</v>
      </c>
      <c r="AA892" t="s">
        <v>7298</v>
      </c>
      <c r="AB892">
        <v>1</v>
      </c>
    </row>
    <row r="893" spans="1:28" x14ac:dyDescent="0.25">
      <c r="A893" t="s">
        <v>9284</v>
      </c>
      <c r="B893" t="s">
        <v>9285</v>
      </c>
      <c r="C893" t="s">
        <v>156</v>
      </c>
      <c r="D893">
        <v>1</v>
      </c>
      <c r="E893">
        <v>346</v>
      </c>
      <c r="F893" t="s">
        <v>2045</v>
      </c>
      <c r="G893" t="s">
        <v>1844</v>
      </c>
      <c r="H893" t="s">
        <v>2091</v>
      </c>
      <c r="I893" t="s">
        <v>2096</v>
      </c>
      <c r="J893" t="s">
        <v>1795</v>
      </c>
      <c r="K893" t="s">
        <v>2043</v>
      </c>
      <c r="L893" t="s">
        <v>1798</v>
      </c>
      <c r="M893" t="s">
        <v>2858</v>
      </c>
      <c r="N893" t="s">
        <v>2859</v>
      </c>
      <c r="O893" t="s">
        <v>2860</v>
      </c>
      <c r="P893" t="s">
        <v>2022</v>
      </c>
      <c r="Q893" t="s">
        <v>1801</v>
      </c>
      <c r="R893" t="s">
        <v>1956</v>
      </c>
      <c r="S893" t="s">
        <v>1802</v>
      </c>
      <c r="T893" t="s">
        <v>2051</v>
      </c>
      <c r="U893" t="s">
        <v>2931</v>
      </c>
      <c r="V893" t="s">
        <v>2932</v>
      </c>
      <c r="W893" t="s">
        <v>2874</v>
      </c>
      <c r="X893" t="s">
        <v>1810</v>
      </c>
      <c r="Y893" t="s">
        <v>7299</v>
      </c>
      <c r="Z893" t="s">
        <v>7300</v>
      </c>
      <c r="AA893" t="s">
        <v>7301</v>
      </c>
      <c r="AB893">
        <v>1</v>
      </c>
    </row>
    <row r="894" spans="1:28" x14ac:dyDescent="0.25">
      <c r="A894" t="s">
        <v>9284</v>
      </c>
      <c r="B894" t="s">
        <v>9285</v>
      </c>
      <c r="C894" t="s">
        <v>156</v>
      </c>
      <c r="D894">
        <v>1</v>
      </c>
      <c r="E894">
        <v>346</v>
      </c>
      <c r="F894" t="s">
        <v>2054</v>
      </c>
      <c r="G894" t="s">
        <v>1844</v>
      </c>
      <c r="H894" t="s">
        <v>2091</v>
      </c>
      <c r="I894" t="s">
        <v>2096</v>
      </c>
      <c r="J894" t="s">
        <v>1795</v>
      </c>
      <c r="K894" t="s">
        <v>2043</v>
      </c>
      <c r="L894" t="s">
        <v>1798</v>
      </c>
      <c r="M894" t="s">
        <v>2858</v>
      </c>
      <c r="N894" t="s">
        <v>2859</v>
      </c>
      <c r="O894" t="s">
        <v>2860</v>
      </c>
      <c r="P894" t="s">
        <v>2022</v>
      </c>
      <c r="Q894" t="s">
        <v>1801</v>
      </c>
      <c r="R894" t="s">
        <v>1956</v>
      </c>
      <c r="S894" t="s">
        <v>1802</v>
      </c>
      <c r="T894" t="s">
        <v>2051</v>
      </c>
      <c r="U894" t="s">
        <v>2931</v>
      </c>
      <c r="V894" t="s">
        <v>2967</v>
      </c>
      <c r="W894" t="s">
        <v>2874</v>
      </c>
      <c r="X894" t="s">
        <v>1810</v>
      </c>
      <c r="Y894" t="s">
        <v>9181</v>
      </c>
      <c r="Z894" t="s">
        <v>9182</v>
      </c>
      <c r="AA894" t="s">
        <v>9183</v>
      </c>
      <c r="AB894">
        <v>1</v>
      </c>
    </row>
    <row r="895" spans="1:28" x14ac:dyDescent="0.25">
      <c r="A895" t="s">
        <v>9284</v>
      </c>
      <c r="B895" t="s">
        <v>9285</v>
      </c>
      <c r="C895" t="s">
        <v>156</v>
      </c>
      <c r="D895">
        <v>1</v>
      </c>
      <c r="E895">
        <v>346</v>
      </c>
      <c r="F895" t="s">
        <v>2026</v>
      </c>
      <c r="G895" t="s">
        <v>1844</v>
      </c>
      <c r="H895" t="s">
        <v>2091</v>
      </c>
      <c r="I895" t="s">
        <v>2096</v>
      </c>
      <c r="J895" t="s">
        <v>1795</v>
      </c>
      <c r="K895" t="s">
        <v>2390</v>
      </c>
      <c r="L895" t="s">
        <v>1798</v>
      </c>
      <c r="M895" t="s">
        <v>2858</v>
      </c>
      <c r="N895" t="s">
        <v>2859</v>
      </c>
      <c r="O895" t="s">
        <v>2860</v>
      </c>
      <c r="P895" t="s">
        <v>2022</v>
      </c>
      <c r="Q895" t="s">
        <v>1801</v>
      </c>
      <c r="R895" t="s">
        <v>1956</v>
      </c>
      <c r="S895" t="s">
        <v>1802</v>
      </c>
      <c r="T895" t="s">
        <v>2051</v>
      </c>
      <c r="U895" t="s">
        <v>2931</v>
      </c>
      <c r="V895" t="s">
        <v>2967</v>
      </c>
      <c r="W895" t="s">
        <v>2874</v>
      </c>
      <c r="X895" t="s">
        <v>1810</v>
      </c>
      <c r="Y895" t="s">
        <v>7302</v>
      </c>
      <c r="Z895" t="s">
        <v>7303</v>
      </c>
      <c r="AA895" t="s">
        <v>7304</v>
      </c>
      <c r="AB895">
        <v>1</v>
      </c>
    </row>
    <row r="896" spans="1:28" x14ac:dyDescent="0.25">
      <c r="A896" t="s">
        <v>9284</v>
      </c>
      <c r="B896" t="s">
        <v>9285</v>
      </c>
      <c r="C896" t="s">
        <v>156</v>
      </c>
      <c r="D896">
        <v>1</v>
      </c>
      <c r="E896">
        <v>346</v>
      </c>
      <c r="F896" t="s">
        <v>2037</v>
      </c>
      <c r="G896" t="s">
        <v>1844</v>
      </c>
      <c r="H896" t="s">
        <v>2091</v>
      </c>
      <c r="I896" t="s">
        <v>2096</v>
      </c>
      <c r="J896" t="s">
        <v>1788</v>
      </c>
      <c r="K896" t="s">
        <v>8848</v>
      </c>
      <c r="L896" t="s">
        <v>1800</v>
      </c>
      <c r="M896" t="s">
        <v>2858</v>
      </c>
      <c r="N896" t="s">
        <v>2859</v>
      </c>
      <c r="O896" t="s">
        <v>2860</v>
      </c>
      <c r="P896" t="s">
        <v>2022</v>
      </c>
      <c r="Q896" t="s">
        <v>1801</v>
      </c>
      <c r="R896" t="s">
        <v>1956</v>
      </c>
      <c r="S896" t="s">
        <v>1802</v>
      </c>
      <c r="T896" t="s">
        <v>2051</v>
      </c>
      <c r="U896" t="s">
        <v>2931</v>
      </c>
      <c r="V896" t="s">
        <v>2966</v>
      </c>
      <c r="W896" t="s">
        <v>2874</v>
      </c>
      <c r="X896" t="s">
        <v>1810</v>
      </c>
      <c r="Y896" t="s">
        <v>7305</v>
      </c>
      <c r="Z896" t="s">
        <v>7306</v>
      </c>
      <c r="AA896" t="s">
        <v>7307</v>
      </c>
      <c r="AB896">
        <v>1</v>
      </c>
    </row>
    <row r="897" spans="1:28" x14ac:dyDescent="0.25">
      <c r="A897" t="s">
        <v>9284</v>
      </c>
      <c r="B897" t="s">
        <v>9285</v>
      </c>
      <c r="C897" t="s">
        <v>156</v>
      </c>
      <c r="D897">
        <v>1</v>
      </c>
      <c r="E897">
        <v>346</v>
      </c>
      <c r="F897" t="s">
        <v>2038</v>
      </c>
      <c r="G897" t="s">
        <v>1844</v>
      </c>
      <c r="H897" t="s">
        <v>2091</v>
      </c>
      <c r="I897" t="s">
        <v>2096</v>
      </c>
      <c r="J897" t="s">
        <v>1795</v>
      </c>
      <c r="K897" t="s">
        <v>2386</v>
      </c>
      <c r="L897" t="s">
        <v>1798</v>
      </c>
      <c r="M897" t="s">
        <v>2858</v>
      </c>
      <c r="N897" t="s">
        <v>2859</v>
      </c>
      <c r="O897" t="s">
        <v>2860</v>
      </c>
      <c r="P897" t="s">
        <v>2022</v>
      </c>
      <c r="Q897" t="s">
        <v>1801</v>
      </c>
      <c r="R897" t="s">
        <v>1956</v>
      </c>
      <c r="S897" t="s">
        <v>1802</v>
      </c>
      <c r="T897" t="s">
        <v>2051</v>
      </c>
      <c r="U897" t="s">
        <v>2931</v>
      </c>
      <c r="V897" t="s">
        <v>2966</v>
      </c>
      <c r="W897" t="s">
        <v>2874</v>
      </c>
      <c r="X897" t="s">
        <v>1810</v>
      </c>
      <c r="Y897" t="s">
        <v>7308</v>
      </c>
      <c r="Z897" t="s">
        <v>7309</v>
      </c>
      <c r="AA897" t="s">
        <v>7310</v>
      </c>
      <c r="AB897">
        <v>1</v>
      </c>
    </row>
    <row r="898" spans="1:28" x14ac:dyDescent="0.25">
      <c r="A898" t="s">
        <v>9284</v>
      </c>
      <c r="B898" t="s">
        <v>9285</v>
      </c>
      <c r="C898" t="s">
        <v>156</v>
      </c>
      <c r="D898">
        <v>1</v>
      </c>
      <c r="E898">
        <v>346</v>
      </c>
      <c r="F898" t="s">
        <v>2082</v>
      </c>
      <c r="G898" t="s">
        <v>1844</v>
      </c>
      <c r="H898" t="s">
        <v>2091</v>
      </c>
      <c r="I898" t="s">
        <v>2096</v>
      </c>
      <c r="J898" t="s">
        <v>1795</v>
      </c>
      <c r="K898" t="s">
        <v>7232</v>
      </c>
      <c r="L898" t="s">
        <v>1798</v>
      </c>
      <c r="M898" t="s">
        <v>2858</v>
      </c>
      <c r="N898" t="s">
        <v>2859</v>
      </c>
      <c r="O898" t="s">
        <v>2860</v>
      </c>
      <c r="P898" t="s">
        <v>2022</v>
      </c>
      <c r="Q898" t="s">
        <v>1801</v>
      </c>
      <c r="R898" t="s">
        <v>1956</v>
      </c>
      <c r="S898" t="s">
        <v>1802</v>
      </c>
      <c r="T898" t="s">
        <v>2051</v>
      </c>
      <c r="U898" t="s">
        <v>2931</v>
      </c>
      <c r="V898" t="s">
        <v>2966</v>
      </c>
      <c r="W898" t="s">
        <v>2947</v>
      </c>
      <c r="X898" t="s">
        <v>1810</v>
      </c>
      <c r="Y898" t="s">
        <v>7311</v>
      </c>
      <c r="Z898" t="s">
        <v>7312</v>
      </c>
      <c r="AA898" t="s">
        <v>7313</v>
      </c>
      <c r="AB898">
        <v>1</v>
      </c>
    </row>
    <row r="899" spans="1:28" x14ac:dyDescent="0.25">
      <c r="A899" t="s">
        <v>9284</v>
      </c>
      <c r="B899" t="s">
        <v>9285</v>
      </c>
      <c r="C899" t="s">
        <v>156</v>
      </c>
      <c r="D899">
        <v>1</v>
      </c>
      <c r="E899">
        <v>346</v>
      </c>
      <c r="F899" t="s">
        <v>2081</v>
      </c>
      <c r="G899" t="s">
        <v>1844</v>
      </c>
      <c r="H899" t="s">
        <v>2091</v>
      </c>
      <c r="I899" t="s">
        <v>2096</v>
      </c>
      <c r="J899" t="s">
        <v>1795</v>
      </c>
      <c r="K899" t="s">
        <v>2387</v>
      </c>
      <c r="L899" t="s">
        <v>1798</v>
      </c>
      <c r="M899" t="s">
        <v>2858</v>
      </c>
      <c r="N899" t="s">
        <v>2859</v>
      </c>
      <c r="O899" t="s">
        <v>2860</v>
      </c>
      <c r="P899" t="s">
        <v>2022</v>
      </c>
      <c r="Q899" t="s">
        <v>1801</v>
      </c>
      <c r="R899" t="s">
        <v>1956</v>
      </c>
      <c r="S899" t="s">
        <v>1802</v>
      </c>
      <c r="T899" t="s">
        <v>2051</v>
      </c>
      <c r="U899" t="s">
        <v>2931</v>
      </c>
      <c r="V899" t="s">
        <v>2966</v>
      </c>
      <c r="W899" t="s">
        <v>2874</v>
      </c>
      <c r="X899" t="s">
        <v>1810</v>
      </c>
      <c r="Y899" t="s">
        <v>9184</v>
      </c>
      <c r="Z899" t="s">
        <v>9185</v>
      </c>
      <c r="AA899" t="s">
        <v>9186</v>
      </c>
      <c r="AB899">
        <v>1</v>
      </c>
    </row>
    <row r="900" spans="1:28" x14ac:dyDescent="0.25">
      <c r="A900" t="s">
        <v>9284</v>
      </c>
      <c r="B900" t="s">
        <v>9285</v>
      </c>
      <c r="C900" t="s">
        <v>156</v>
      </c>
      <c r="D900">
        <v>1</v>
      </c>
      <c r="E900">
        <v>357</v>
      </c>
      <c r="F900" t="s">
        <v>2025</v>
      </c>
      <c r="G900" t="s">
        <v>1844</v>
      </c>
      <c r="H900" t="s">
        <v>2091</v>
      </c>
      <c r="I900" t="s">
        <v>2096</v>
      </c>
      <c r="J900" t="s">
        <v>1797</v>
      </c>
      <c r="K900" t="s">
        <v>2390</v>
      </c>
      <c r="L900" t="s">
        <v>1798</v>
      </c>
      <c r="M900" t="s">
        <v>2858</v>
      </c>
      <c r="N900" t="s">
        <v>2859</v>
      </c>
      <c r="O900" t="s">
        <v>2860</v>
      </c>
      <c r="P900" t="s">
        <v>2022</v>
      </c>
      <c r="Q900" t="s">
        <v>1801</v>
      </c>
      <c r="R900" t="s">
        <v>1956</v>
      </c>
      <c r="S900" t="s">
        <v>1802</v>
      </c>
      <c r="T900" t="s">
        <v>2051</v>
      </c>
      <c r="U900" t="s">
        <v>2931</v>
      </c>
      <c r="V900" t="s">
        <v>3073</v>
      </c>
      <c r="W900" t="s">
        <v>2947</v>
      </c>
      <c r="X900" t="s">
        <v>1810</v>
      </c>
      <c r="Y900" t="s">
        <v>4126</v>
      </c>
      <c r="Z900" t="s">
        <v>4127</v>
      </c>
      <c r="AA900" t="s">
        <v>4128</v>
      </c>
      <c r="AB900">
        <v>1</v>
      </c>
    </row>
    <row r="901" spans="1:28" x14ac:dyDescent="0.25">
      <c r="A901" t="s">
        <v>9284</v>
      </c>
      <c r="B901" t="s">
        <v>9285</v>
      </c>
      <c r="C901" t="s">
        <v>156</v>
      </c>
      <c r="D901">
        <v>1</v>
      </c>
      <c r="E901">
        <v>368</v>
      </c>
      <c r="F901" t="s">
        <v>2032</v>
      </c>
      <c r="G901" t="s">
        <v>1844</v>
      </c>
      <c r="H901" t="s">
        <v>2091</v>
      </c>
      <c r="I901" t="s">
        <v>2096</v>
      </c>
      <c r="J901" t="s">
        <v>1788</v>
      </c>
      <c r="K901" t="s">
        <v>3986</v>
      </c>
      <c r="L901" t="s">
        <v>1800</v>
      </c>
      <c r="M901" t="s">
        <v>2858</v>
      </c>
      <c r="N901" t="s">
        <v>2859</v>
      </c>
      <c r="O901" t="s">
        <v>2860</v>
      </c>
      <c r="P901" t="s">
        <v>2022</v>
      </c>
      <c r="Q901" t="s">
        <v>1801</v>
      </c>
      <c r="R901" t="s">
        <v>1956</v>
      </c>
      <c r="S901" t="s">
        <v>1802</v>
      </c>
      <c r="T901" t="s">
        <v>2051</v>
      </c>
      <c r="U901" t="s">
        <v>2931</v>
      </c>
      <c r="V901" t="s">
        <v>3073</v>
      </c>
      <c r="W901" t="s">
        <v>2874</v>
      </c>
      <c r="X901" t="s">
        <v>1810</v>
      </c>
      <c r="Y901" t="s">
        <v>7314</v>
      </c>
      <c r="Z901" t="s">
        <v>7315</v>
      </c>
      <c r="AA901" t="s">
        <v>7316</v>
      </c>
      <c r="AB901">
        <v>1</v>
      </c>
    </row>
    <row r="902" spans="1:28" x14ac:dyDescent="0.25">
      <c r="A902" t="s">
        <v>9284</v>
      </c>
      <c r="B902" t="s">
        <v>9285</v>
      </c>
      <c r="C902" t="s">
        <v>156</v>
      </c>
      <c r="D902">
        <v>1</v>
      </c>
      <c r="E902">
        <v>371</v>
      </c>
      <c r="F902" t="s">
        <v>2020</v>
      </c>
      <c r="G902" t="s">
        <v>1844</v>
      </c>
      <c r="H902" t="s">
        <v>2091</v>
      </c>
      <c r="I902" t="s">
        <v>2096</v>
      </c>
      <c r="J902" t="s">
        <v>1795</v>
      </c>
      <c r="K902" t="s">
        <v>3986</v>
      </c>
      <c r="L902" t="s">
        <v>1800</v>
      </c>
      <c r="M902" t="s">
        <v>2858</v>
      </c>
      <c r="N902" t="s">
        <v>2859</v>
      </c>
      <c r="O902" t="s">
        <v>2860</v>
      </c>
      <c r="P902" t="s">
        <v>2022</v>
      </c>
      <c r="Q902" t="s">
        <v>1801</v>
      </c>
      <c r="R902" t="s">
        <v>1956</v>
      </c>
      <c r="S902" t="s">
        <v>1802</v>
      </c>
      <c r="T902" t="s">
        <v>2051</v>
      </c>
      <c r="U902" t="s">
        <v>2867</v>
      </c>
      <c r="V902" t="s">
        <v>2929</v>
      </c>
      <c r="W902" t="s">
        <v>2874</v>
      </c>
      <c r="X902" t="s">
        <v>1810</v>
      </c>
      <c r="Y902" t="s">
        <v>7317</v>
      </c>
      <c r="Z902" t="s">
        <v>7318</v>
      </c>
      <c r="AA902" t="s">
        <v>7319</v>
      </c>
      <c r="AB902">
        <v>1</v>
      </c>
    </row>
    <row r="903" spans="1:28" x14ac:dyDescent="0.25">
      <c r="A903" t="s">
        <v>9284</v>
      </c>
      <c r="B903" t="s">
        <v>9285</v>
      </c>
      <c r="C903" t="s">
        <v>156</v>
      </c>
      <c r="D903">
        <v>1</v>
      </c>
      <c r="E903">
        <v>384</v>
      </c>
      <c r="F903" t="s">
        <v>2035</v>
      </c>
      <c r="G903" t="s">
        <v>1844</v>
      </c>
      <c r="H903" t="s">
        <v>2091</v>
      </c>
      <c r="I903" t="s">
        <v>2096</v>
      </c>
      <c r="J903" t="s">
        <v>1795</v>
      </c>
      <c r="K903" t="s">
        <v>2087</v>
      </c>
      <c r="L903" t="s">
        <v>1798</v>
      </c>
      <c r="M903" t="s">
        <v>2858</v>
      </c>
      <c r="N903" t="s">
        <v>2859</v>
      </c>
      <c r="O903" t="s">
        <v>2860</v>
      </c>
      <c r="P903" t="s">
        <v>2022</v>
      </c>
      <c r="Q903" t="s">
        <v>1801</v>
      </c>
      <c r="R903" t="s">
        <v>1956</v>
      </c>
      <c r="S903" t="s">
        <v>1802</v>
      </c>
      <c r="T903" t="s">
        <v>2051</v>
      </c>
      <c r="U903" t="s">
        <v>3162</v>
      </c>
      <c r="V903" t="s">
        <v>3163</v>
      </c>
      <c r="W903" t="s">
        <v>2874</v>
      </c>
      <c r="X903" t="s">
        <v>1810</v>
      </c>
      <c r="Y903" t="s">
        <v>8877</v>
      </c>
      <c r="Z903" t="s">
        <v>8878</v>
      </c>
      <c r="AA903" t="s">
        <v>8879</v>
      </c>
      <c r="AB903">
        <v>1</v>
      </c>
    </row>
    <row r="904" spans="1:28" x14ac:dyDescent="0.25">
      <c r="A904" t="s">
        <v>9284</v>
      </c>
      <c r="B904" t="s">
        <v>9285</v>
      </c>
      <c r="C904" t="s">
        <v>156</v>
      </c>
      <c r="D904">
        <v>1</v>
      </c>
      <c r="E904">
        <v>404</v>
      </c>
      <c r="F904" t="s">
        <v>2057</v>
      </c>
      <c r="G904" t="s">
        <v>1844</v>
      </c>
      <c r="H904" t="s">
        <v>2091</v>
      </c>
      <c r="I904" t="s">
        <v>2096</v>
      </c>
      <c r="J904" t="s">
        <v>1795</v>
      </c>
      <c r="K904" t="s">
        <v>4050</v>
      </c>
      <c r="L904" t="s">
        <v>1798</v>
      </c>
      <c r="M904" t="s">
        <v>2858</v>
      </c>
      <c r="N904" t="s">
        <v>2859</v>
      </c>
      <c r="O904" t="s">
        <v>2860</v>
      </c>
      <c r="P904" t="s">
        <v>2022</v>
      </c>
      <c r="Q904" t="s">
        <v>1801</v>
      </c>
      <c r="R904" t="s">
        <v>1956</v>
      </c>
      <c r="S904" t="s">
        <v>1802</v>
      </c>
      <c r="T904" t="s">
        <v>2051</v>
      </c>
      <c r="U904" t="s">
        <v>2870</v>
      </c>
      <c r="V904" t="s">
        <v>3154</v>
      </c>
      <c r="W904" t="s">
        <v>2874</v>
      </c>
      <c r="X904" t="s">
        <v>1810</v>
      </c>
      <c r="Y904" t="s">
        <v>8880</v>
      </c>
      <c r="Z904" t="s">
        <v>8881</v>
      </c>
      <c r="AA904" t="s">
        <v>8882</v>
      </c>
      <c r="AB904">
        <v>1</v>
      </c>
    </row>
    <row r="905" spans="1:28" x14ac:dyDescent="0.25">
      <c r="A905" t="s">
        <v>9284</v>
      </c>
      <c r="B905" t="s">
        <v>9285</v>
      </c>
      <c r="C905" t="s">
        <v>156</v>
      </c>
      <c r="D905">
        <v>1</v>
      </c>
      <c r="E905">
        <v>404</v>
      </c>
      <c r="F905" t="s">
        <v>2028</v>
      </c>
      <c r="G905" t="s">
        <v>1844</v>
      </c>
      <c r="H905" t="s">
        <v>2091</v>
      </c>
      <c r="I905" t="s">
        <v>2096</v>
      </c>
      <c r="J905" t="s">
        <v>1795</v>
      </c>
      <c r="K905" t="s">
        <v>2866</v>
      </c>
      <c r="L905" t="s">
        <v>1798</v>
      </c>
      <c r="M905" t="s">
        <v>2858</v>
      </c>
      <c r="N905" t="s">
        <v>2859</v>
      </c>
      <c r="O905" t="s">
        <v>2860</v>
      </c>
      <c r="P905" t="s">
        <v>2022</v>
      </c>
      <c r="Q905" t="s">
        <v>1801</v>
      </c>
      <c r="R905" t="s">
        <v>1956</v>
      </c>
      <c r="S905" t="s">
        <v>1802</v>
      </c>
      <c r="T905" t="s">
        <v>2051</v>
      </c>
      <c r="U905" t="s">
        <v>3162</v>
      </c>
      <c r="V905" t="s">
        <v>3164</v>
      </c>
      <c r="W905" t="s">
        <v>2874</v>
      </c>
      <c r="X905" t="s">
        <v>1810</v>
      </c>
      <c r="Y905" t="s">
        <v>8883</v>
      </c>
      <c r="Z905" t="s">
        <v>8884</v>
      </c>
      <c r="AA905" t="s">
        <v>8885</v>
      </c>
      <c r="AB905">
        <v>1</v>
      </c>
    </row>
    <row r="906" spans="1:28" x14ac:dyDescent="0.25">
      <c r="A906" t="s">
        <v>9284</v>
      </c>
      <c r="B906" t="s">
        <v>9285</v>
      </c>
      <c r="C906" t="s">
        <v>156</v>
      </c>
      <c r="D906">
        <v>1</v>
      </c>
      <c r="E906">
        <v>405</v>
      </c>
      <c r="F906" t="s">
        <v>2047</v>
      </c>
      <c r="G906" t="s">
        <v>1844</v>
      </c>
      <c r="H906" t="s">
        <v>2091</v>
      </c>
      <c r="I906" t="s">
        <v>2096</v>
      </c>
      <c r="J906" t="s">
        <v>1795</v>
      </c>
      <c r="K906" t="s">
        <v>3986</v>
      </c>
      <c r="L906" t="s">
        <v>1800</v>
      </c>
      <c r="M906" t="s">
        <v>2858</v>
      </c>
      <c r="N906" t="s">
        <v>2859</v>
      </c>
      <c r="O906" t="s">
        <v>2860</v>
      </c>
      <c r="P906" t="s">
        <v>2022</v>
      </c>
      <c r="Q906" t="s">
        <v>1801</v>
      </c>
      <c r="R906" t="s">
        <v>1956</v>
      </c>
      <c r="S906" t="s">
        <v>1802</v>
      </c>
      <c r="T906" t="s">
        <v>2051</v>
      </c>
      <c r="U906" t="s">
        <v>2931</v>
      </c>
      <c r="V906" t="s">
        <v>2966</v>
      </c>
      <c r="W906" t="s">
        <v>2874</v>
      </c>
      <c r="X906" t="s">
        <v>1810</v>
      </c>
      <c r="Y906" t="s">
        <v>7320</v>
      </c>
      <c r="Z906" t="s">
        <v>7321</v>
      </c>
      <c r="AA906" t="s">
        <v>7322</v>
      </c>
      <c r="AB906">
        <v>1</v>
      </c>
    </row>
    <row r="907" spans="1:28" x14ac:dyDescent="0.25">
      <c r="A907" t="s">
        <v>9284</v>
      </c>
      <c r="B907" t="s">
        <v>9285</v>
      </c>
      <c r="C907" t="s">
        <v>156</v>
      </c>
      <c r="D907">
        <v>1</v>
      </c>
      <c r="E907">
        <v>515</v>
      </c>
      <c r="F907" t="s">
        <v>2021</v>
      </c>
      <c r="G907" t="s">
        <v>1844</v>
      </c>
      <c r="H907" t="s">
        <v>2091</v>
      </c>
      <c r="I907" t="s">
        <v>2096</v>
      </c>
      <c r="J907" t="s">
        <v>1795</v>
      </c>
      <c r="K907" t="s">
        <v>2043</v>
      </c>
      <c r="L907" t="s">
        <v>1798</v>
      </c>
      <c r="M907" t="s">
        <v>2858</v>
      </c>
      <c r="N907" t="s">
        <v>2859</v>
      </c>
      <c r="O907" t="s">
        <v>2860</v>
      </c>
      <c r="P907" t="s">
        <v>2022</v>
      </c>
      <c r="Q907" t="s">
        <v>1801</v>
      </c>
      <c r="R907" t="s">
        <v>1956</v>
      </c>
      <c r="S907" t="s">
        <v>1802</v>
      </c>
      <c r="T907" t="s">
        <v>2051</v>
      </c>
      <c r="U907" t="s">
        <v>2931</v>
      </c>
      <c r="V907" t="s">
        <v>2933</v>
      </c>
      <c r="W907" t="s">
        <v>2947</v>
      </c>
      <c r="X907" t="s">
        <v>1810</v>
      </c>
      <c r="Y907" t="s">
        <v>7323</v>
      </c>
      <c r="Z907" t="s">
        <v>7324</v>
      </c>
      <c r="AA907" t="s">
        <v>7325</v>
      </c>
      <c r="AB907">
        <v>1</v>
      </c>
    </row>
    <row r="908" spans="1:28" x14ac:dyDescent="0.25">
      <c r="A908" t="s">
        <v>9284</v>
      </c>
      <c r="B908" t="s">
        <v>9285</v>
      </c>
      <c r="C908" t="s">
        <v>156</v>
      </c>
      <c r="D908">
        <v>1</v>
      </c>
      <c r="E908">
        <v>517</v>
      </c>
      <c r="F908" t="s">
        <v>2060</v>
      </c>
      <c r="G908" t="s">
        <v>1844</v>
      </c>
      <c r="H908" t="s">
        <v>2091</v>
      </c>
      <c r="I908" t="s">
        <v>2096</v>
      </c>
      <c r="J908" t="s">
        <v>1795</v>
      </c>
      <c r="K908" t="s">
        <v>3970</v>
      </c>
      <c r="L908" t="s">
        <v>1798</v>
      </c>
      <c r="M908" t="s">
        <v>2858</v>
      </c>
      <c r="N908" t="s">
        <v>2859</v>
      </c>
      <c r="O908" t="s">
        <v>2860</v>
      </c>
      <c r="P908" t="s">
        <v>2022</v>
      </c>
      <c r="Q908" t="s">
        <v>1801</v>
      </c>
      <c r="R908" t="s">
        <v>1956</v>
      </c>
      <c r="S908" t="s">
        <v>1802</v>
      </c>
      <c r="T908" t="s">
        <v>2051</v>
      </c>
      <c r="U908" t="s">
        <v>2931</v>
      </c>
      <c r="V908" t="s">
        <v>2943</v>
      </c>
      <c r="W908" t="s">
        <v>2874</v>
      </c>
      <c r="X908" t="s">
        <v>1810</v>
      </c>
      <c r="Y908" t="s">
        <v>7326</v>
      </c>
      <c r="Z908" t="s">
        <v>7327</v>
      </c>
      <c r="AA908" t="s">
        <v>7328</v>
      </c>
      <c r="AB908">
        <v>1</v>
      </c>
    </row>
    <row r="909" spans="1:28" x14ac:dyDescent="0.25">
      <c r="A909" t="s">
        <v>9284</v>
      </c>
      <c r="B909" t="s">
        <v>9285</v>
      </c>
      <c r="C909" t="s">
        <v>156</v>
      </c>
      <c r="D909">
        <v>1</v>
      </c>
      <c r="E909">
        <v>519</v>
      </c>
      <c r="F909" t="s">
        <v>2040</v>
      </c>
      <c r="G909" t="s">
        <v>1844</v>
      </c>
      <c r="H909" t="s">
        <v>2091</v>
      </c>
      <c r="I909" t="s">
        <v>2096</v>
      </c>
      <c r="J909" t="s">
        <v>1797</v>
      </c>
      <c r="K909" t="s">
        <v>2078</v>
      </c>
      <c r="L909" t="s">
        <v>1798</v>
      </c>
      <c r="M909" t="s">
        <v>2858</v>
      </c>
      <c r="N909" t="s">
        <v>2859</v>
      </c>
      <c r="O909" t="s">
        <v>2860</v>
      </c>
      <c r="P909" t="s">
        <v>2022</v>
      </c>
      <c r="Q909" t="s">
        <v>1801</v>
      </c>
      <c r="R909" t="s">
        <v>1956</v>
      </c>
      <c r="S909" t="s">
        <v>1802</v>
      </c>
      <c r="T909" t="s">
        <v>2051</v>
      </c>
      <c r="U909" t="s">
        <v>2931</v>
      </c>
      <c r="V909" t="s">
        <v>3073</v>
      </c>
      <c r="W909" t="s">
        <v>2947</v>
      </c>
      <c r="X909" t="s">
        <v>1810</v>
      </c>
      <c r="Y909" t="s">
        <v>4129</v>
      </c>
      <c r="Z909" t="s">
        <v>4130</v>
      </c>
      <c r="AA909" t="s">
        <v>4131</v>
      </c>
      <c r="AB909">
        <v>1</v>
      </c>
    </row>
    <row r="910" spans="1:28" x14ac:dyDescent="0.25">
      <c r="A910" t="s">
        <v>9284</v>
      </c>
      <c r="B910" t="s">
        <v>9285</v>
      </c>
      <c r="C910" t="s">
        <v>156</v>
      </c>
      <c r="D910">
        <v>1</v>
      </c>
      <c r="E910">
        <v>522</v>
      </c>
      <c r="F910" t="s">
        <v>2029</v>
      </c>
      <c r="G910" t="s">
        <v>1844</v>
      </c>
      <c r="H910" t="s">
        <v>2091</v>
      </c>
      <c r="I910" t="s">
        <v>2096</v>
      </c>
      <c r="J910" t="s">
        <v>1795</v>
      </c>
      <c r="K910" t="s">
        <v>2043</v>
      </c>
      <c r="L910" t="s">
        <v>1798</v>
      </c>
      <c r="M910" t="s">
        <v>2858</v>
      </c>
      <c r="N910" t="s">
        <v>2859</v>
      </c>
      <c r="O910" t="s">
        <v>2860</v>
      </c>
      <c r="P910" t="s">
        <v>2022</v>
      </c>
      <c r="Q910" t="s">
        <v>1801</v>
      </c>
      <c r="R910" t="s">
        <v>1956</v>
      </c>
      <c r="S910" t="s">
        <v>1802</v>
      </c>
      <c r="T910" t="s">
        <v>2051</v>
      </c>
      <c r="U910" t="s">
        <v>2870</v>
      </c>
      <c r="V910" t="s">
        <v>3154</v>
      </c>
      <c r="W910" t="s">
        <v>2874</v>
      </c>
      <c r="X910" t="s">
        <v>1810</v>
      </c>
      <c r="Y910" t="s">
        <v>9344</v>
      </c>
      <c r="Z910" t="s">
        <v>9345</v>
      </c>
      <c r="AA910" t="s">
        <v>9346</v>
      </c>
      <c r="AB910">
        <v>1</v>
      </c>
    </row>
    <row r="911" spans="1:28" x14ac:dyDescent="0.25">
      <c r="A911" t="s">
        <v>9284</v>
      </c>
      <c r="B911" t="s">
        <v>9285</v>
      </c>
      <c r="C911" t="s">
        <v>156</v>
      </c>
      <c r="D911">
        <v>1</v>
      </c>
      <c r="E911">
        <v>522</v>
      </c>
      <c r="F911" t="s">
        <v>2042</v>
      </c>
      <c r="G911" t="s">
        <v>1844</v>
      </c>
      <c r="H911" t="s">
        <v>2091</v>
      </c>
      <c r="I911" t="s">
        <v>2096</v>
      </c>
      <c r="J911" t="s">
        <v>1797</v>
      </c>
      <c r="K911" t="s">
        <v>2043</v>
      </c>
      <c r="L911" t="s">
        <v>1798</v>
      </c>
      <c r="M911" t="s">
        <v>2858</v>
      </c>
      <c r="N911" t="s">
        <v>2859</v>
      </c>
      <c r="O911" t="s">
        <v>2860</v>
      </c>
      <c r="P911" t="s">
        <v>2022</v>
      </c>
      <c r="Q911" t="s">
        <v>1801</v>
      </c>
      <c r="R911" t="s">
        <v>1956</v>
      </c>
      <c r="S911" t="s">
        <v>1802</v>
      </c>
      <c r="T911" t="s">
        <v>2051</v>
      </c>
      <c r="U911" t="s">
        <v>2931</v>
      </c>
      <c r="V911" t="s">
        <v>2932</v>
      </c>
      <c r="W911" t="s">
        <v>2947</v>
      </c>
      <c r="X911" t="s">
        <v>1810</v>
      </c>
      <c r="Y911" t="s">
        <v>3165</v>
      </c>
      <c r="Z911" t="s">
        <v>3166</v>
      </c>
      <c r="AA911" t="s">
        <v>3167</v>
      </c>
      <c r="AB911">
        <v>1</v>
      </c>
    </row>
    <row r="912" spans="1:28" x14ac:dyDescent="0.25">
      <c r="A912" t="s">
        <v>9284</v>
      </c>
      <c r="B912" t="s">
        <v>9285</v>
      </c>
      <c r="C912" t="s">
        <v>156</v>
      </c>
      <c r="D912">
        <v>1</v>
      </c>
      <c r="E912">
        <v>54</v>
      </c>
      <c r="F912" t="s">
        <v>2081</v>
      </c>
      <c r="G912" t="s">
        <v>1845</v>
      </c>
      <c r="H912" t="s">
        <v>2091</v>
      </c>
      <c r="I912" t="s">
        <v>2096</v>
      </c>
      <c r="J912" t="s">
        <v>1797</v>
      </c>
      <c r="K912" t="s">
        <v>5936</v>
      </c>
      <c r="L912" t="s">
        <v>1798</v>
      </c>
      <c r="M912" t="s">
        <v>2858</v>
      </c>
      <c r="N912" t="s">
        <v>2859</v>
      </c>
      <c r="O912" t="s">
        <v>2860</v>
      </c>
      <c r="P912" t="s">
        <v>2022</v>
      </c>
      <c r="Q912" t="s">
        <v>1801</v>
      </c>
      <c r="R912" t="s">
        <v>1956</v>
      </c>
      <c r="S912" t="s">
        <v>1802</v>
      </c>
      <c r="T912" t="s">
        <v>2051</v>
      </c>
      <c r="U912" t="s">
        <v>3162</v>
      </c>
      <c r="V912" t="s">
        <v>3164</v>
      </c>
      <c r="W912" t="s">
        <v>4563</v>
      </c>
      <c r="X912" t="s">
        <v>1810</v>
      </c>
      <c r="Y912" t="s">
        <v>4132</v>
      </c>
      <c r="Z912" t="s">
        <v>4133</v>
      </c>
      <c r="AA912" t="s">
        <v>4134</v>
      </c>
      <c r="AB912">
        <v>1</v>
      </c>
    </row>
    <row r="913" spans="1:28" x14ac:dyDescent="0.25">
      <c r="A913" t="s">
        <v>9284</v>
      </c>
      <c r="B913" t="s">
        <v>9285</v>
      </c>
      <c r="C913" t="s">
        <v>156</v>
      </c>
      <c r="D913">
        <v>1</v>
      </c>
      <c r="E913">
        <v>543</v>
      </c>
      <c r="F913" t="s">
        <v>2065</v>
      </c>
      <c r="G913" t="s">
        <v>1844</v>
      </c>
      <c r="H913" t="s">
        <v>2091</v>
      </c>
      <c r="I913" t="s">
        <v>2096</v>
      </c>
      <c r="J913" t="s">
        <v>1788</v>
      </c>
      <c r="K913" t="s">
        <v>9098</v>
      </c>
      <c r="L913" t="s">
        <v>1800</v>
      </c>
      <c r="M913" t="s">
        <v>2858</v>
      </c>
      <c r="N913" t="s">
        <v>2859</v>
      </c>
      <c r="O913" t="s">
        <v>2860</v>
      </c>
      <c r="P913" t="s">
        <v>2022</v>
      </c>
      <c r="Q913" t="s">
        <v>1801</v>
      </c>
      <c r="R913" t="s">
        <v>1956</v>
      </c>
      <c r="S913" t="s">
        <v>1802</v>
      </c>
      <c r="T913" t="s">
        <v>2051</v>
      </c>
      <c r="U913" t="s">
        <v>2867</v>
      </c>
      <c r="V913" t="s">
        <v>2868</v>
      </c>
      <c r="W913" t="s">
        <v>2874</v>
      </c>
      <c r="X913" t="s">
        <v>1810</v>
      </c>
      <c r="Y913" t="s">
        <v>5320</v>
      </c>
      <c r="Z913" t="s">
        <v>5321</v>
      </c>
      <c r="AA913" t="s">
        <v>5322</v>
      </c>
      <c r="AB913">
        <v>1</v>
      </c>
    </row>
    <row r="914" spans="1:28" x14ac:dyDescent="0.25">
      <c r="A914" t="s">
        <v>9284</v>
      </c>
      <c r="B914" t="s">
        <v>9285</v>
      </c>
      <c r="C914" t="s">
        <v>156</v>
      </c>
      <c r="D914">
        <v>1</v>
      </c>
      <c r="E914">
        <v>56</v>
      </c>
      <c r="F914" t="s">
        <v>2025</v>
      </c>
      <c r="G914" t="s">
        <v>1845</v>
      </c>
      <c r="H914" t="s">
        <v>2091</v>
      </c>
      <c r="I914" t="s">
        <v>2096</v>
      </c>
      <c r="J914" t="s">
        <v>1788</v>
      </c>
      <c r="K914" t="s">
        <v>4559</v>
      </c>
      <c r="L914" t="s">
        <v>1798</v>
      </c>
      <c r="M914" t="s">
        <v>2858</v>
      </c>
      <c r="N914" t="s">
        <v>2859</v>
      </c>
      <c r="O914" t="s">
        <v>2860</v>
      </c>
      <c r="P914" t="s">
        <v>2022</v>
      </c>
      <c r="Q914" t="s">
        <v>1801</v>
      </c>
      <c r="R914" t="s">
        <v>1956</v>
      </c>
      <c r="S914" t="s">
        <v>1802</v>
      </c>
      <c r="T914" t="s">
        <v>2051</v>
      </c>
      <c r="U914" t="s">
        <v>2931</v>
      </c>
      <c r="V914" t="s">
        <v>2932</v>
      </c>
      <c r="W914" t="s">
        <v>2947</v>
      </c>
      <c r="X914" t="s">
        <v>1810</v>
      </c>
      <c r="Y914" t="s">
        <v>5323</v>
      </c>
      <c r="Z914" t="s">
        <v>5324</v>
      </c>
      <c r="AA914" t="s">
        <v>5325</v>
      </c>
      <c r="AB914">
        <v>1</v>
      </c>
    </row>
    <row r="915" spans="1:28" x14ac:dyDescent="0.25">
      <c r="A915" t="s">
        <v>9284</v>
      </c>
      <c r="B915" t="s">
        <v>9285</v>
      </c>
      <c r="C915" t="s">
        <v>156</v>
      </c>
      <c r="D915">
        <v>1</v>
      </c>
      <c r="E915">
        <v>58</v>
      </c>
      <c r="F915" t="s">
        <v>2076</v>
      </c>
      <c r="G915" t="s">
        <v>1845</v>
      </c>
      <c r="H915" t="s">
        <v>2091</v>
      </c>
      <c r="I915" t="s">
        <v>2096</v>
      </c>
      <c r="J915" t="s">
        <v>2900</v>
      </c>
      <c r="K915" t="s">
        <v>4559</v>
      </c>
      <c r="L915" t="s">
        <v>1798</v>
      </c>
      <c r="M915" t="s">
        <v>2858</v>
      </c>
      <c r="N915" t="s">
        <v>2859</v>
      </c>
      <c r="O915" t="s">
        <v>2860</v>
      </c>
      <c r="P915" t="s">
        <v>2022</v>
      </c>
      <c r="Q915" t="s">
        <v>1801</v>
      </c>
      <c r="R915" t="s">
        <v>1956</v>
      </c>
      <c r="S915" t="s">
        <v>1802</v>
      </c>
      <c r="T915" t="s">
        <v>2051</v>
      </c>
      <c r="U915" t="s">
        <v>2867</v>
      </c>
      <c r="V915" t="s">
        <v>2929</v>
      </c>
      <c r="W915" t="s">
        <v>2874</v>
      </c>
      <c r="X915" t="s">
        <v>1810</v>
      </c>
      <c r="Y915" t="s">
        <v>3168</v>
      </c>
      <c r="Z915" t="s">
        <v>3169</v>
      </c>
      <c r="AA915" t="s">
        <v>3170</v>
      </c>
      <c r="AB915">
        <v>1</v>
      </c>
    </row>
    <row r="916" spans="1:28" x14ac:dyDescent="0.25">
      <c r="A916" t="s">
        <v>9284</v>
      </c>
      <c r="B916" t="s">
        <v>9285</v>
      </c>
      <c r="C916" t="s">
        <v>156</v>
      </c>
      <c r="D916">
        <v>1</v>
      </c>
      <c r="E916">
        <v>60</v>
      </c>
      <c r="F916" t="s">
        <v>2032</v>
      </c>
      <c r="G916" t="s">
        <v>1845</v>
      </c>
      <c r="H916" t="s">
        <v>2091</v>
      </c>
      <c r="I916" t="s">
        <v>2096</v>
      </c>
      <c r="J916" t="s">
        <v>1788</v>
      </c>
      <c r="K916" t="s">
        <v>2053</v>
      </c>
      <c r="L916" t="s">
        <v>1798</v>
      </c>
      <c r="M916" t="s">
        <v>2858</v>
      </c>
      <c r="N916" t="s">
        <v>2859</v>
      </c>
      <c r="O916" t="s">
        <v>2860</v>
      </c>
      <c r="P916" t="s">
        <v>2022</v>
      </c>
      <c r="Q916" t="s">
        <v>1801</v>
      </c>
      <c r="R916" t="s">
        <v>1956</v>
      </c>
      <c r="S916" t="s">
        <v>1802</v>
      </c>
      <c r="T916" t="s">
        <v>2051</v>
      </c>
      <c r="U916" t="s">
        <v>2931</v>
      </c>
      <c r="V916" t="s">
        <v>2933</v>
      </c>
      <c r="W916" t="s">
        <v>2874</v>
      </c>
      <c r="X916" t="s">
        <v>1810</v>
      </c>
      <c r="Y916" t="s">
        <v>7329</v>
      </c>
      <c r="Z916" t="s">
        <v>7330</v>
      </c>
      <c r="AA916" t="s">
        <v>7331</v>
      </c>
      <c r="AB916">
        <v>1</v>
      </c>
    </row>
    <row r="917" spans="1:28" x14ac:dyDescent="0.25">
      <c r="A917" t="s">
        <v>9284</v>
      </c>
      <c r="B917" t="s">
        <v>9285</v>
      </c>
      <c r="C917" t="s">
        <v>156</v>
      </c>
      <c r="D917">
        <v>1</v>
      </c>
      <c r="E917">
        <v>615</v>
      </c>
      <c r="F917" t="s">
        <v>2033</v>
      </c>
      <c r="G917" t="s">
        <v>1844</v>
      </c>
      <c r="H917" t="s">
        <v>2091</v>
      </c>
      <c r="I917" t="s">
        <v>2096</v>
      </c>
      <c r="J917" t="s">
        <v>1795</v>
      </c>
      <c r="K917" t="s">
        <v>2043</v>
      </c>
      <c r="L917" t="s">
        <v>1798</v>
      </c>
      <c r="M917" t="s">
        <v>2858</v>
      </c>
      <c r="N917" t="s">
        <v>2859</v>
      </c>
      <c r="O917" t="s">
        <v>2860</v>
      </c>
      <c r="P917" t="s">
        <v>2022</v>
      </c>
      <c r="Q917" t="s">
        <v>1801</v>
      </c>
      <c r="R917" t="s">
        <v>1956</v>
      </c>
      <c r="S917" t="s">
        <v>1802</v>
      </c>
      <c r="T917" t="s">
        <v>2051</v>
      </c>
      <c r="U917" t="s">
        <v>3162</v>
      </c>
      <c r="V917" t="s">
        <v>3164</v>
      </c>
      <c r="W917" t="s">
        <v>2874</v>
      </c>
      <c r="X917" t="s">
        <v>1810</v>
      </c>
      <c r="Y917" t="s">
        <v>8886</v>
      </c>
      <c r="Z917" t="s">
        <v>8887</v>
      </c>
      <c r="AA917" t="s">
        <v>8888</v>
      </c>
      <c r="AB917">
        <v>1</v>
      </c>
    </row>
    <row r="918" spans="1:28" x14ac:dyDescent="0.25">
      <c r="A918" t="s">
        <v>9284</v>
      </c>
      <c r="B918" t="s">
        <v>9285</v>
      </c>
      <c r="C918" t="s">
        <v>156</v>
      </c>
      <c r="D918">
        <v>2</v>
      </c>
      <c r="E918">
        <v>113</v>
      </c>
      <c r="F918" t="s">
        <v>2032</v>
      </c>
      <c r="G918" t="s">
        <v>1845</v>
      </c>
      <c r="H918" t="s">
        <v>2091</v>
      </c>
      <c r="I918" t="s">
        <v>2096</v>
      </c>
      <c r="J918" t="s">
        <v>1797</v>
      </c>
      <c r="K918" t="s">
        <v>2390</v>
      </c>
      <c r="L918" t="s">
        <v>1798</v>
      </c>
      <c r="M918" t="s">
        <v>2858</v>
      </c>
      <c r="N918" t="s">
        <v>2859</v>
      </c>
      <c r="O918" t="s">
        <v>2860</v>
      </c>
      <c r="P918" t="s">
        <v>2022</v>
      </c>
      <c r="Q918" t="s">
        <v>1801</v>
      </c>
      <c r="R918" t="s">
        <v>1956</v>
      </c>
      <c r="S918" t="s">
        <v>1802</v>
      </c>
      <c r="T918" t="s">
        <v>2051</v>
      </c>
      <c r="U918" t="s">
        <v>3162</v>
      </c>
      <c r="V918" t="s">
        <v>3164</v>
      </c>
      <c r="W918" t="s">
        <v>2874</v>
      </c>
      <c r="X918" t="s">
        <v>1810</v>
      </c>
      <c r="Y918" t="s">
        <v>3171</v>
      </c>
      <c r="Z918" t="s">
        <v>3172</v>
      </c>
      <c r="AA918" t="s">
        <v>3173</v>
      </c>
      <c r="AB918">
        <v>1</v>
      </c>
    </row>
    <row r="919" spans="1:28" x14ac:dyDescent="0.25">
      <c r="A919" t="s">
        <v>9284</v>
      </c>
      <c r="B919" t="s">
        <v>9285</v>
      </c>
      <c r="C919" t="s">
        <v>156</v>
      </c>
      <c r="D919">
        <v>2</v>
      </c>
      <c r="E919">
        <v>114</v>
      </c>
      <c r="F919" t="s">
        <v>2021</v>
      </c>
      <c r="G919" t="s">
        <v>1845</v>
      </c>
      <c r="H919" t="s">
        <v>2091</v>
      </c>
      <c r="I919" t="s">
        <v>2096</v>
      </c>
      <c r="J919" t="s">
        <v>1795</v>
      </c>
      <c r="K919" t="s">
        <v>2039</v>
      </c>
      <c r="L919" t="s">
        <v>1798</v>
      </c>
      <c r="M919" t="s">
        <v>2858</v>
      </c>
      <c r="N919" t="s">
        <v>2859</v>
      </c>
      <c r="O919" t="s">
        <v>2860</v>
      </c>
      <c r="P919" t="s">
        <v>2022</v>
      </c>
      <c r="Q919" t="s">
        <v>1801</v>
      </c>
      <c r="R919" t="s">
        <v>1956</v>
      </c>
      <c r="S919" t="s">
        <v>1802</v>
      </c>
      <c r="T919" t="s">
        <v>2051</v>
      </c>
      <c r="U919" t="s">
        <v>2931</v>
      </c>
      <c r="V919" t="s">
        <v>3073</v>
      </c>
      <c r="W919" t="s">
        <v>2874</v>
      </c>
      <c r="X919" t="s">
        <v>1810</v>
      </c>
      <c r="Y919" t="s">
        <v>7332</v>
      </c>
      <c r="Z919" t="s">
        <v>7333</v>
      </c>
      <c r="AA919" t="s">
        <v>7334</v>
      </c>
      <c r="AB919">
        <v>1</v>
      </c>
    </row>
    <row r="920" spans="1:28" x14ac:dyDescent="0.25">
      <c r="A920" t="s">
        <v>9284</v>
      </c>
      <c r="B920" t="s">
        <v>9285</v>
      </c>
      <c r="C920" t="s">
        <v>156</v>
      </c>
      <c r="D920">
        <v>2</v>
      </c>
      <c r="E920">
        <v>115</v>
      </c>
      <c r="F920" t="s">
        <v>2036</v>
      </c>
      <c r="G920" t="s">
        <v>1845</v>
      </c>
      <c r="H920" t="s">
        <v>2091</v>
      </c>
      <c r="I920" t="s">
        <v>2096</v>
      </c>
      <c r="J920" t="s">
        <v>1788</v>
      </c>
      <c r="K920" t="s">
        <v>4050</v>
      </c>
      <c r="L920" t="s">
        <v>1798</v>
      </c>
      <c r="M920" t="s">
        <v>2858</v>
      </c>
      <c r="N920" t="s">
        <v>2859</v>
      </c>
      <c r="O920" t="s">
        <v>2860</v>
      </c>
      <c r="P920" t="s">
        <v>2022</v>
      </c>
      <c r="Q920" t="s">
        <v>1801</v>
      </c>
      <c r="R920" t="s">
        <v>1956</v>
      </c>
      <c r="S920" t="s">
        <v>1802</v>
      </c>
      <c r="T920" t="s">
        <v>2051</v>
      </c>
      <c r="U920" t="s">
        <v>2931</v>
      </c>
      <c r="V920" t="s">
        <v>2932</v>
      </c>
      <c r="W920" t="s">
        <v>2874</v>
      </c>
      <c r="X920" t="s">
        <v>1810</v>
      </c>
      <c r="Y920" t="s">
        <v>7335</v>
      </c>
      <c r="Z920" t="s">
        <v>7336</v>
      </c>
      <c r="AA920" t="s">
        <v>7337</v>
      </c>
      <c r="AB920">
        <v>1</v>
      </c>
    </row>
    <row r="921" spans="1:28" x14ac:dyDescent="0.25">
      <c r="A921" t="s">
        <v>9284</v>
      </c>
      <c r="B921" t="s">
        <v>9285</v>
      </c>
      <c r="C921" t="s">
        <v>156</v>
      </c>
      <c r="D921">
        <v>2</v>
      </c>
      <c r="E921">
        <v>26</v>
      </c>
      <c r="F921" t="s">
        <v>2027</v>
      </c>
      <c r="G921" t="s">
        <v>1845</v>
      </c>
      <c r="H921" t="s">
        <v>2091</v>
      </c>
      <c r="I921" t="s">
        <v>2096</v>
      </c>
      <c r="J921" t="s">
        <v>1788</v>
      </c>
      <c r="K921" t="s">
        <v>4050</v>
      </c>
      <c r="L921" t="s">
        <v>1798</v>
      </c>
      <c r="M921" t="s">
        <v>2858</v>
      </c>
      <c r="N921" t="s">
        <v>2859</v>
      </c>
      <c r="O921" t="s">
        <v>2860</v>
      </c>
      <c r="P921" t="s">
        <v>2022</v>
      </c>
      <c r="Q921" t="s">
        <v>1801</v>
      </c>
      <c r="R921" t="s">
        <v>1956</v>
      </c>
      <c r="S921" t="s">
        <v>1802</v>
      </c>
      <c r="T921" t="s">
        <v>2051</v>
      </c>
      <c r="U921" t="s">
        <v>2931</v>
      </c>
      <c r="V921" t="s">
        <v>2932</v>
      </c>
      <c r="W921" t="s">
        <v>2874</v>
      </c>
      <c r="X921" t="s">
        <v>1810</v>
      </c>
      <c r="Y921" t="s">
        <v>7338</v>
      </c>
      <c r="Z921" t="s">
        <v>7339</v>
      </c>
      <c r="AA921" t="s">
        <v>7340</v>
      </c>
      <c r="AB921">
        <v>1</v>
      </c>
    </row>
    <row r="922" spans="1:28" x14ac:dyDescent="0.25">
      <c r="A922" t="s">
        <v>9284</v>
      </c>
      <c r="B922" t="s">
        <v>9285</v>
      </c>
      <c r="C922" t="s">
        <v>156</v>
      </c>
      <c r="D922">
        <v>2</v>
      </c>
      <c r="E922">
        <v>27</v>
      </c>
      <c r="F922" t="s">
        <v>2074</v>
      </c>
      <c r="G922" t="s">
        <v>1845</v>
      </c>
      <c r="H922" t="s">
        <v>2091</v>
      </c>
      <c r="I922" t="s">
        <v>2096</v>
      </c>
      <c r="J922" t="s">
        <v>1788</v>
      </c>
      <c r="K922" t="s">
        <v>2039</v>
      </c>
      <c r="L922" t="s">
        <v>1798</v>
      </c>
      <c r="M922" t="s">
        <v>2858</v>
      </c>
      <c r="N922" t="s">
        <v>2859</v>
      </c>
      <c r="O922" t="s">
        <v>2860</v>
      </c>
      <c r="P922" t="s">
        <v>2022</v>
      </c>
      <c r="Q922" t="s">
        <v>1801</v>
      </c>
      <c r="R922" t="s">
        <v>1956</v>
      </c>
      <c r="S922" t="s">
        <v>1802</v>
      </c>
      <c r="T922" t="s">
        <v>2051</v>
      </c>
      <c r="U922" t="s">
        <v>2931</v>
      </c>
      <c r="V922" t="s">
        <v>2932</v>
      </c>
      <c r="W922" t="s">
        <v>2874</v>
      </c>
      <c r="X922" t="s">
        <v>1810</v>
      </c>
      <c r="Y922" t="s">
        <v>7341</v>
      </c>
      <c r="Z922" t="s">
        <v>7342</v>
      </c>
      <c r="AA922" t="s">
        <v>7343</v>
      </c>
      <c r="AB922">
        <v>1</v>
      </c>
    </row>
    <row r="923" spans="1:28" x14ac:dyDescent="0.25">
      <c r="A923" t="s">
        <v>9284</v>
      </c>
      <c r="B923" t="s">
        <v>9285</v>
      </c>
      <c r="C923" t="s">
        <v>156</v>
      </c>
      <c r="D923">
        <v>2</v>
      </c>
      <c r="E923">
        <v>289</v>
      </c>
      <c r="F923" t="s">
        <v>2082</v>
      </c>
      <c r="G923" t="s">
        <v>1845</v>
      </c>
      <c r="H923" t="s">
        <v>2091</v>
      </c>
      <c r="I923" t="s">
        <v>2096</v>
      </c>
      <c r="J923" t="s">
        <v>1788</v>
      </c>
      <c r="K923" t="s">
        <v>2386</v>
      </c>
      <c r="L923" t="s">
        <v>1806</v>
      </c>
      <c r="M923" t="s">
        <v>2861</v>
      </c>
      <c r="N923" t="s">
        <v>2862</v>
      </c>
      <c r="O923" t="s">
        <v>2863</v>
      </c>
      <c r="P923" t="s">
        <v>2022</v>
      </c>
      <c r="Q923" t="s">
        <v>1801</v>
      </c>
      <c r="R923" t="s">
        <v>1956</v>
      </c>
      <c r="S923" t="s">
        <v>1802</v>
      </c>
      <c r="T923" t="s">
        <v>2051</v>
      </c>
      <c r="U923" t="s">
        <v>2875</v>
      </c>
      <c r="V923" t="s">
        <v>2876</v>
      </c>
      <c r="W923" t="s">
        <v>2874</v>
      </c>
      <c r="X923" t="s">
        <v>1810</v>
      </c>
      <c r="Y923" t="s">
        <v>7344</v>
      </c>
      <c r="Z923" t="s">
        <v>7345</v>
      </c>
      <c r="AA923" t="s">
        <v>7346</v>
      </c>
      <c r="AB923">
        <v>1</v>
      </c>
    </row>
    <row r="924" spans="1:28" x14ac:dyDescent="0.25">
      <c r="A924" t="s">
        <v>9284</v>
      </c>
      <c r="B924" t="s">
        <v>9285</v>
      </c>
      <c r="C924" t="s">
        <v>156</v>
      </c>
      <c r="D924">
        <v>2</v>
      </c>
      <c r="E924">
        <v>289</v>
      </c>
      <c r="F924" t="s">
        <v>2034</v>
      </c>
      <c r="G924" t="s">
        <v>1845</v>
      </c>
      <c r="H924" t="s">
        <v>2091</v>
      </c>
      <c r="I924" t="s">
        <v>2096</v>
      </c>
      <c r="J924" t="s">
        <v>1795</v>
      </c>
      <c r="K924" t="s">
        <v>2386</v>
      </c>
      <c r="L924" t="s">
        <v>1806</v>
      </c>
      <c r="M924" t="s">
        <v>2861</v>
      </c>
      <c r="N924" t="s">
        <v>2862</v>
      </c>
      <c r="O924" t="s">
        <v>2863</v>
      </c>
      <c r="P924" t="s">
        <v>2022</v>
      </c>
      <c r="Q924" t="s">
        <v>1801</v>
      </c>
      <c r="R924" t="s">
        <v>1956</v>
      </c>
      <c r="S924" t="s">
        <v>1802</v>
      </c>
      <c r="T924" t="s">
        <v>2051</v>
      </c>
      <c r="U924" t="s">
        <v>2875</v>
      </c>
      <c r="V924" t="s">
        <v>2876</v>
      </c>
      <c r="W924" t="s">
        <v>2874</v>
      </c>
      <c r="X924" t="s">
        <v>1810</v>
      </c>
      <c r="Y924" t="s">
        <v>9347</v>
      </c>
      <c r="Z924" t="s">
        <v>9348</v>
      </c>
      <c r="AA924" t="s">
        <v>9349</v>
      </c>
      <c r="AB924">
        <v>1</v>
      </c>
    </row>
    <row r="925" spans="1:28" x14ac:dyDescent="0.25">
      <c r="A925" t="s">
        <v>9284</v>
      </c>
      <c r="B925" t="s">
        <v>9285</v>
      </c>
      <c r="C925" t="s">
        <v>156</v>
      </c>
      <c r="D925">
        <v>2</v>
      </c>
      <c r="E925">
        <v>290</v>
      </c>
      <c r="F925" t="s">
        <v>2038</v>
      </c>
      <c r="G925" t="s">
        <v>1845</v>
      </c>
      <c r="H925" t="s">
        <v>2091</v>
      </c>
      <c r="I925" t="s">
        <v>2096</v>
      </c>
      <c r="J925" t="s">
        <v>1797</v>
      </c>
      <c r="K925" t="s">
        <v>2390</v>
      </c>
      <c r="L925" t="s">
        <v>1798</v>
      </c>
      <c r="M925" t="s">
        <v>2858</v>
      </c>
      <c r="N925" t="s">
        <v>2859</v>
      </c>
      <c r="O925" t="s">
        <v>2860</v>
      </c>
      <c r="P925" t="s">
        <v>2022</v>
      </c>
      <c r="Q925" t="s">
        <v>1801</v>
      </c>
      <c r="R925" t="s">
        <v>1956</v>
      </c>
      <c r="S925" t="s">
        <v>1802</v>
      </c>
      <c r="T925" t="s">
        <v>2051</v>
      </c>
      <c r="U925" t="s">
        <v>2931</v>
      </c>
      <c r="V925" t="s">
        <v>2932</v>
      </c>
      <c r="W925" t="s">
        <v>2874</v>
      </c>
      <c r="X925" t="s">
        <v>1810</v>
      </c>
      <c r="Y925" t="s">
        <v>3174</v>
      </c>
      <c r="Z925" t="s">
        <v>3175</v>
      </c>
      <c r="AA925" t="s">
        <v>3176</v>
      </c>
      <c r="AB925">
        <v>1</v>
      </c>
    </row>
    <row r="926" spans="1:28" x14ac:dyDescent="0.25">
      <c r="A926" t="s">
        <v>9284</v>
      </c>
      <c r="B926" t="s">
        <v>9285</v>
      </c>
      <c r="C926" t="s">
        <v>156</v>
      </c>
      <c r="D926">
        <v>2</v>
      </c>
      <c r="E926">
        <v>290</v>
      </c>
      <c r="F926" t="s">
        <v>2035</v>
      </c>
      <c r="G926" t="s">
        <v>1845</v>
      </c>
      <c r="H926" t="s">
        <v>2091</v>
      </c>
      <c r="I926" t="s">
        <v>2096</v>
      </c>
      <c r="J926" t="s">
        <v>1797</v>
      </c>
      <c r="K926" t="s">
        <v>2039</v>
      </c>
      <c r="L926" t="s">
        <v>1798</v>
      </c>
      <c r="M926" t="s">
        <v>2858</v>
      </c>
      <c r="N926" t="s">
        <v>2859</v>
      </c>
      <c r="O926" t="s">
        <v>2860</v>
      </c>
      <c r="P926" t="s">
        <v>2022</v>
      </c>
      <c r="Q926" t="s">
        <v>1801</v>
      </c>
      <c r="R926" t="s">
        <v>1956</v>
      </c>
      <c r="S926" t="s">
        <v>1802</v>
      </c>
      <c r="T926" t="s">
        <v>2051</v>
      </c>
      <c r="U926" t="s">
        <v>2931</v>
      </c>
      <c r="V926" t="s">
        <v>2932</v>
      </c>
      <c r="W926" t="s">
        <v>2874</v>
      </c>
      <c r="X926" t="s">
        <v>1810</v>
      </c>
      <c r="Y926" t="s">
        <v>3177</v>
      </c>
      <c r="Z926" t="s">
        <v>3178</v>
      </c>
      <c r="AA926" t="s">
        <v>3179</v>
      </c>
      <c r="AB926">
        <v>1</v>
      </c>
    </row>
    <row r="927" spans="1:28" x14ac:dyDescent="0.25">
      <c r="A927" t="s">
        <v>9284</v>
      </c>
      <c r="B927" t="s">
        <v>9285</v>
      </c>
      <c r="C927" t="s">
        <v>156</v>
      </c>
      <c r="D927">
        <v>2</v>
      </c>
      <c r="E927">
        <v>291</v>
      </c>
      <c r="F927" t="s">
        <v>2077</v>
      </c>
      <c r="G927" t="s">
        <v>1845</v>
      </c>
      <c r="H927" t="s">
        <v>2091</v>
      </c>
      <c r="I927" t="s">
        <v>2096</v>
      </c>
      <c r="J927" t="s">
        <v>1797</v>
      </c>
      <c r="K927" t="s">
        <v>5185</v>
      </c>
      <c r="L927" t="s">
        <v>1798</v>
      </c>
      <c r="M927" t="s">
        <v>2858</v>
      </c>
      <c r="N927" t="s">
        <v>2859</v>
      </c>
      <c r="O927" t="s">
        <v>2860</v>
      </c>
      <c r="P927" t="s">
        <v>2022</v>
      </c>
      <c r="Q927" t="s">
        <v>1801</v>
      </c>
      <c r="R927" t="s">
        <v>1956</v>
      </c>
      <c r="S927" t="s">
        <v>1802</v>
      </c>
      <c r="T927" t="s">
        <v>2051</v>
      </c>
      <c r="U927" t="s">
        <v>2875</v>
      </c>
      <c r="V927" t="s">
        <v>2876</v>
      </c>
      <c r="W927" t="s">
        <v>2874</v>
      </c>
      <c r="X927" t="s">
        <v>1810</v>
      </c>
      <c r="Y927" t="s">
        <v>3180</v>
      </c>
      <c r="Z927" t="s">
        <v>3181</v>
      </c>
      <c r="AA927" t="s">
        <v>3182</v>
      </c>
      <c r="AB927">
        <v>1</v>
      </c>
    </row>
    <row r="928" spans="1:28" x14ac:dyDescent="0.25">
      <c r="A928" t="s">
        <v>9284</v>
      </c>
      <c r="B928" t="s">
        <v>9285</v>
      </c>
      <c r="C928" t="s">
        <v>156</v>
      </c>
      <c r="D928">
        <v>2</v>
      </c>
      <c r="E928">
        <v>291</v>
      </c>
      <c r="F928" t="s">
        <v>2032</v>
      </c>
      <c r="G928" t="s">
        <v>1845</v>
      </c>
      <c r="H928" t="s">
        <v>2091</v>
      </c>
      <c r="I928" t="s">
        <v>2096</v>
      </c>
      <c r="J928" t="s">
        <v>1788</v>
      </c>
      <c r="K928" t="s">
        <v>3935</v>
      </c>
      <c r="L928" t="s">
        <v>1798</v>
      </c>
      <c r="M928" t="s">
        <v>2858</v>
      </c>
      <c r="N928" t="s">
        <v>2859</v>
      </c>
      <c r="O928" t="s">
        <v>2860</v>
      </c>
      <c r="P928" t="s">
        <v>2022</v>
      </c>
      <c r="Q928" t="s">
        <v>1801</v>
      </c>
      <c r="R928" t="s">
        <v>1956</v>
      </c>
      <c r="S928" t="s">
        <v>1802</v>
      </c>
      <c r="T928" t="s">
        <v>2051</v>
      </c>
      <c r="U928" t="s">
        <v>2875</v>
      </c>
      <c r="V928" t="s">
        <v>2876</v>
      </c>
      <c r="W928" t="s">
        <v>2874</v>
      </c>
      <c r="X928" t="s">
        <v>1810</v>
      </c>
      <c r="Y928" t="s">
        <v>7347</v>
      </c>
      <c r="Z928" t="s">
        <v>7348</v>
      </c>
      <c r="AA928" t="s">
        <v>7349</v>
      </c>
      <c r="AB928">
        <v>1</v>
      </c>
    </row>
    <row r="929" spans="1:28" x14ac:dyDescent="0.25">
      <c r="A929" t="s">
        <v>9284</v>
      </c>
      <c r="B929" t="s">
        <v>9285</v>
      </c>
      <c r="C929" t="s">
        <v>156</v>
      </c>
      <c r="D929">
        <v>2</v>
      </c>
      <c r="E929">
        <v>291</v>
      </c>
      <c r="F929" t="s">
        <v>2045</v>
      </c>
      <c r="G929" t="s">
        <v>1845</v>
      </c>
      <c r="H929" t="s">
        <v>2091</v>
      </c>
      <c r="I929" t="s">
        <v>2096</v>
      </c>
      <c r="J929" t="s">
        <v>1797</v>
      </c>
      <c r="K929" t="s">
        <v>3935</v>
      </c>
      <c r="L929" t="s">
        <v>1798</v>
      </c>
      <c r="M929" t="s">
        <v>2858</v>
      </c>
      <c r="N929" t="s">
        <v>2859</v>
      </c>
      <c r="O929" t="s">
        <v>2860</v>
      </c>
      <c r="P929" t="s">
        <v>2022</v>
      </c>
      <c r="Q929" t="s">
        <v>1801</v>
      </c>
      <c r="R929" t="s">
        <v>1956</v>
      </c>
      <c r="S929" t="s">
        <v>1802</v>
      </c>
      <c r="T929" t="s">
        <v>2051</v>
      </c>
      <c r="U929" t="s">
        <v>2875</v>
      </c>
      <c r="V929" t="s">
        <v>2876</v>
      </c>
      <c r="W929" t="s">
        <v>2874</v>
      </c>
      <c r="X929" t="s">
        <v>1810</v>
      </c>
      <c r="Y929" t="s">
        <v>3183</v>
      </c>
      <c r="Z929" t="s">
        <v>3184</v>
      </c>
      <c r="AA929" t="s">
        <v>3185</v>
      </c>
      <c r="AB929">
        <v>1</v>
      </c>
    </row>
    <row r="930" spans="1:28" x14ac:dyDescent="0.25">
      <c r="A930" t="s">
        <v>9284</v>
      </c>
      <c r="B930" t="s">
        <v>9285</v>
      </c>
      <c r="C930" t="s">
        <v>156</v>
      </c>
      <c r="D930">
        <v>2</v>
      </c>
      <c r="E930">
        <v>291</v>
      </c>
      <c r="F930" t="s">
        <v>2054</v>
      </c>
      <c r="G930" t="s">
        <v>1845</v>
      </c>
      <c r="H930" t="s">
        <v>2091</v>
      </c>
      <c r="I930" t="s">
        <v>2096</v>
      </c>
      <c r="J930" t="s">
        <v>1788</v>
      </c>
      <c r="K930" t="s">
        <v>3935</v>
      </c>
      <c r="L930" t="s">
        <v>1798</v>
      </c>
      <c r="M930" t="s">
        <v>2858</v>
      </c>
      <c r="N930" t="s">
        <v>2859</v>
      </c>
      <c r="O930" t="s">
        <v>2860</v>
      </c>
      <c r="P930" t="s">
        <v>2022</v>
      </c>
      <c r="Q930" t="s">
        <v>1801</v>
      </c>
      <c r="R930" t="s">
        <v>1956</v>
      </c>
      <c r="S930" t="s">
        <v>1802</v>
      </c>
      <c r="T930" t="s">
        <v>2051</v>
      </c>
      <c r="U930" t="s">
        <v>2875</v>
      </c>
      <c r="V930" t="s">
        <v>7350</v>
      </c>
      <c r="W930" t="s">
        <v>2947</v>
      </c>
      <c r="X930" t="s">
        <v>1810</v>
      </c>
      <c r="Y930" t="s">
        <v>7351</v>
      </c>
      <c r="Z930" t="s">
        <v>7352</v>
      </c>
      <c r="AA930" t="s">
        <v>7353</v>
      </c>
      <c r="AB930">
        <v>1</v>
      </c>
    </row>
    <row r="931" spans="1:28" x14ac:dyDescent="0.25">
      <c r="A931" t="s">
        <v>9284</v>
      </c>
      <c r="B931" t="s">
        <v>9285</v>
      </c>
      <c r="C931" t="s">
        <v>156</v>
      </c>
      <c r="D931">
        <v>2</v>
      </c>
      <c r="E931">
        <v>291</v>
      </c>
      <c r="F931" t="s">
        <v>2030</v>
      </c>
      <c r="G931" t="s">
        <v>1845</v>
      </c>
      <c r="H931" t="s">
        <v>2091</v>
      </c>
      <c r="I931" t="s">
        <v>2096</v>
      </c>
      <c r="J931" t="s">
        <v>1795</v>
      </c>
      <c r="K931" t="s">
        <v>3935</v>
      </c>
      <c r="L931" t="s">
        <v>1798</v>
      </c>
      <c r="M931" t="s">
        <v>2858</v>
      </c>
      <c r="N931" t="s">
        <v>2859</v>
      </c>
      <c r="O931" t="s">
        <v>2860</v>
      </c>
      <c r="P931" t="s">
        <v>2022</v>
      </c>
      <c r="Q931" t="s">
        <v>1801</v>
      </c>
      <c r="R931" t="s">
        <v>1956</v>
      </c>
      <c r="S931" t="s">
        <v>1802</v>
      </c>
      <c r="T931" t="s">
        <v>2051</v>
      </c>
      <c r="U931" t="s">
        <v>2875</v>
      </c>
      <c r="V931" t="s">
        <v>2876</v>
      </c>
      <c r="W931" t="s">
        <v>2874</v>
      </c>
      <c r="X931" t="s">
        <v>1810</v>
      </c>
      <c r="Y931" t="s">
        <v>7354</v>
      </c>
      <c r="Z931" t="s">
        <v>7355</v>
      </c>
      <c r="AA931" t="s">
        <v>7356</v>
      </c>
      <c r="AB931">
        <v>1</v>
      </c>
    </row>
    <row r="932" spans="1:28" x14ac:dyDescent="0.25">
      <c r="A932" t="s">
        <v>9284</v>
      </c>
      <c r="B932" t="s">
        <v>9285</v>
      </c>
      <c r="C932" t="s">
        <v>156</v>
      </c>
      <c r="D932">
        <v>2</v>
      </c>
      <c r="E932">
        <v>291</v>
      </c>
      <c r="F932" t="s">
        <v>2049</v>
      </c>
      <c r="G932" t="s">
        <v>1845</v>
      </c>
      <c r="H932" t="s">
        <v>2091</v>
      </c>
      <c r="I932" t="s">
        <v>2096</v>
      </c>
      <c r="J932" t="s">
        <v>1795</v>
      </c>
      <c r="K932" t="s">
        <v>3935</v>
      </c>
      <c r="L932" t="s">
        <v>1798</v>
      </c>
      <c r="M932" t="s">
        <v>2858</v>
      </c>
      <c r="N932" t="s">
        <v>2859</v>
      </c>
      <c r="O932" t="s">
        <v>2860</v>
      </c>
      <c r="P932" t="s">
        <v>2022</v>
      </c>
      <c r="Q932" t="s">
        <v>1801</v>
      </c>
      <c r="R932" t="s">
        <v>1956</v>
      </c>
      <c r="S932" t="s">
        <v>1802</v>
      </c>
      <c r="T932" t="s">
        <v>2051</v>
      </c>
      <c r="U932" t="s">
        <v>2875</v>
      </c>
      <c r="V932" t="s">
        <v>2973</v>
      </c>
      <c r="W932" t="s">
        <v>2947</v>
      </c>
      <c r="X932" t="s">
        <v>1810</v>
      </c>
      <c r="Y932" t="s">
        <v>7357</v>
      </c>
      <c r="Z932" t="s">
        <v>7358</v>
      </c>
      <c r="AA932" t="s">
        <v>7359</v>
      </c>
      <c r="AB932">
        <v>1</v>
      </c>
    </row>
    <row r="933" spans="1:28" x14ac:dyDescent="0.25">
      <c r="A933" t="s">
        <v>9284</v>
      </c>
      <c r="B933" t="s">
        <v>9285</v>
      </c>
      <c r="C933" t="s">
        <v>156</v>
      </c>
      <c r="D933">
        <v>2</v>
      </c>
      <c r="E933">
        <v>291</v>
      </c>
      <c r="F933" t="s">
        <v>2079</v>
      </c>
      <c r="G933" t="s">
        <v>1845</v>
      </c>
      <c r="H933" t="s">
        <v>2091</v>
      </c>
      <c r="I933" t="s">
        <v>2096</v>
      </c>
      <c r="J933" t="s">
        <v>1797</v>
      </c>
      <c r="K933" t="s">
        <v>2078</v>
      </c>
      <c r="L933" t="s">
        <v>1798</v>
      </c>
      <c r="M933" t="s">
        <v>2858</v>
      </c>
      <c r="N933" t="s">
        <v>2859</v>
      </c>
      <c r="O933" t="s">
        <v>2860</v>
      </c>
      <c r="P933" t="s">
        <v>2022</v>
      </c>
      <c r="Q933" t="s">
        <v>1801</v>
      </c>
      <c r="R933" t="s">
        <v>1956</v>
      </c>
      <c r="S933" t="s">
        <v>1802</v>
      </c>
      <c r="T933" t="s">
        <v>2051</v>
      </c>
      <c r="U933" t="s">
        <v>2875</v>
      </c>
      <c r="V933" t="s">
        <v>2973</v>
      </c>
      <c r="W933" t="s">
        <v>2874</v>
      </c>
      <c r="X933" t="s">
        <v>1810</v>
      </c>
      <c r="Y933" t="s">
        <v>3186</v>
      </c>
      <c r="Z933" t="s">
        <v>3187</v>
      </c>
      <c r="AA933" t="s">
        <v>3188</v>
      </c>
      <c r="AB933">
        <v>1</v>
      </c>
    </row>
    <row r="934" spans="1:28" x14ac:dyDescent="0.25">
      <c r="A934" t="s">
        <v>9284</v>
      </c>
      <c r="B934" t="s">
        <v>9285</v>
      </c>
      <c r="C934" t="s">
        <v>156</v>
      </c>
      <c r="D934">
        <v>2</v>
      </c>
      <c r="E934">
        <v>291</v>
      </c>
      <c r="F934" t="s">
        <v>2055</v>
      </c>
      <c r="G934" t="s">
        <v>1845</v>
      </c>
      <c r="H934" t="s">
        <v>2091</v>
      </c>
      <c r="I934" t="s">
        <v>2096</v>
      </c>
      <c r="J934" t="s">
        <v>1797</v>
      </c>
      <c r="K934" t="s">
        <v>2078</v>
      </c>
      <c r="L934" t="s">
        <v>1798</v>
      </c>
      <c r="M934" t="s">
        <v>2858</v>
      </c>
      <c r="N934" t="s">
        <v>2859</v>
      </c>
      <c r="O934" t="s">
        <v>2860</v>
      </c>
      <c r="P934" t="s">
        <v>2022</v>
      </c>
      <c r="Q934" t="s">
        <v>1801</v>
      </c>
      <c r="R934" t="s">
        <v>1956</v>
      </c>
      <c r="S934" t="s">
        <v>1802</v>
      </c>
      <c r="T934" t="s">
        <v>2051</v>
      </c>
      <c r="U934" t="s">
        <v>2875</v>
      </c>
      <c r="V934" t="s">
        <v>2973</v>
      </c>
      <c r="W934" t="s">
        <v>2874</v>
      </c>
      <c r="X934" t="s">
        <v>1810</v>
      </c>
      <c r="Y934" t="s">
        <v>3189</v>
      </c>
      <c r="Z934" t="s">
        <v>3190</v>
      </c>
      <c r="AA934" t="s">
        <v>3191</v>
      </c>
      <c r="AB934">
        <v>1</v>
      </c>
    </row>
    <row r="935" spans="1:28" x14ac:dyDescent="0.25">
      <c r="A935" t="s">
        <v>9284</v>
      </c>
      <c r="B935" t="s">
        <v>9285</v>
      </c>
      <c r="C935" t="s">
        <v>156</v>
      </c>
      <c r="D935">
        <v>2</v>
      </c>
      <c r="E935">
        <v>291</v>
      </c>
      <c r="F935" t="s">
        <v>2081</v>
      </c>
      <c r="G935" t="s">
        <v>1845</v>
      </c>
      <c r="H935" t="s">
        <v>2091</v>
      </c>
      <c r="I935" t="s">
        <v>2096</v>
      </c>
      <c r="J935" t="s">
        <v>1795</v>
      </c>
      <c r="K935" t="s">
        <v>2078</v>
      </c>
      <c r="L935" t="s">
        <v>1798</v>
      </c>
      <c r="M935" t="s">
        <v>2858</v>
      </c>
      <c r="N935" t="s">
        <v>2859</v>
      </c>
      <c r="O935" t="s">
        <v>2860</v>
      </c>
      <c r="P935" t="s">
        <v>2022</v>
      </c>
      <c r="Q935" t="s">
        <v>1801</v>
      </c>
      <c r="R935" t="s">
        <v>1956</v>
      </c>
      <c r="S935" t="s">
        <v>1802</v>
      </c>
      <c r="T935" t="s">
        <v>2051</v>
      </c>
      <c r="U935" t="s">
        <v>2875</v>
      </c>
      <c r="V935" t="s">
        <v>2876</v>
      </c>
      <c r="W935" t="s">
        <v>2874</v>
      </c>
      <c r="X935" t="s">
        <v>1810</v>
      </c>
      <c r="Y935" t="s">
        <v>7360</v>
      </c>
      <c r="Z935" t="s">
        <v>7361</v>
      </c>
      <c r="AA935" t="s">
        <v>7362</v>
      </c>
      <c r="AB935">
        <v>1</v>
      </c>
    </row>
    <row r="936" spans="1:28" x14ac:dyDescent="0.25">
      <c r="A936" t="s">
        <v>9284</v>
      </c>
      <c r="B936" t="s">
        <v>9285</v>
      </c>
      <c r="C936" t="s">
        <v>156</v>
      </c>
      <c r="D936">
        <v>2</v>
      </c>
      <c r="E936">
        <v>291</v>
      </c>
      <c r="F936" t="s">
        <v>2083</v>
      </c>
      <c r="G936" t="s">
        <v>1845</v>
      </c>
      <c r="H936" t="s">
        <v>2091</v>
      </c>
      <c r="I936" t="s">
        <v>2096</v>
      </c>
      <c r="J936" t="s">
        <v>1795</v>
      </c>
      <c r="K936" t="s">
        <v>3935</v>
      </c>
      <c r="L936" t="s">
        <v>1798</v>
      </c>
      <c r="M936" t="s">
        <v>2858</v>
      </c>
      <c r="N936" t="s">
        <v>2859</v>
      </c>
      <c r="O936" t="s">
        <v>2860</v>
      </c>
      <c r="P936" t="s">
        <v>2022</v>
      </c>
      <c r="Q936" t="s">
        <v>1801</v>
      </c>
      <c r="R936" t="s">
        <v>1956</v>
      </c>
      <c r="S936" t="s">
        <v>1802</v>
      </c>
      <c r="T936" t="s">
        <v>2051</v>
      </c>
      <c r="U936" t="s">
        <v>2875</v>
      </c>
      <c r="V936" t="s">
        <v>2876</v>
      </c>
      <c r="W936" t="s">
        <v>2874</v>
      </c>
      <c r="X936" t="s">
        <v>1810</v>
      </c>
      <c r="Y936" t="s">
        <v>9187</v>
      </c>
      <c r="Z936" t="s">
        <v>9188</v>
      </c>
      <c r="AA936" t="s">
        <v>9189</v>
      </c>
      <c r="AB936">
        <v>1</v>
      </c>
    </row>
    <row r="937" spans="1:28" x14ac:dyDescent="0.25">
      <c r="A937" t="s">
        <v>9284</v>
      </c>
      <c r="B937" t="s">
        <v>9285</v>
      </c>
      <c r="C937" t="s">
        <v>156</v>
      </c>
      <c r="D937">
        <v>2</v>
      </c>
      <c r="E937">
        <v>293</v>
      </c>
      <c r="F937" t="s">
        <v>2033</v>
      </c>
      <c r="G937" t="s">
        <v>1845</v>
      </c>
      <c r="H937" t="s">
        <v>2091</v>
      </c>
      <c r="I937" t="s">
        <v>2096</v>
      </c>
      <c r="J937" t="s">
        <v>1795</v>
      </c>
      <c r="K937" t="s">
        <v>3935</v>
      </c>
      <c r="L937" t="s">
        <v>1798</v>
      </c>
      <c r="M937" t="s">
        <v>2858</v>
      </c>
      <c r="N937" t="s">
        <v>2859</v>
      </c>
      <c r="O937" t="s">
        <v>2860</v>
      </c>
      <c r="P937" t="s">
        <v>2022</v>
      </c>
      <c r="Q937" t="s">
        <v>1801</v>
      </c>
      <c r="R937" t="s">
        <v>1956</v>
      </c>
      <c r="S937" t="s">
        <v>1802</v>
      </c>
      <c r="T937" t="s">
        <v>2051</v>
      </c>
      <c r="U937" t="s">
        <v>2875</v>
      </c>
      <c r="V937" t="s">
        <v>2876</v>
      </c>
      <c r="W937" t="s">
        <v>2874</v>
      </c>
      <c r="X937" t="s">
        <v>1810</v>
      </c>
      <c r="Y937" t="s">
        <v>9350</v>
      </c>
      <c r="Z937" t="s">
        <v>9351</v>
      </c>
      <c r="AA937" t="s">
        <v>9352</v>
      </c>
      <c r="AB937">
        <v>1</v>
      </c>
    </row>
    <row r="938" spans="1:28" x14ac:dyDescent="0.25">
      <c r="A938" t="s">
        <v>9284</v>
      </c>
      <c r="B938" t="s">
        <v>9285</v>
      </c>
      <c r="C938" t="s">
        <v>156</v>
      </c>
      <c r="D938">
        <v>2</v>
      </c>
      <c r="E938">
        <v>293</v>
      </c>
      <c r="F938" t="s">
        <v>2030</v>
      </c>
      <c r="G938" t="s">
        <v>1845</v>
      </c>
      <c r="H938" t="s">
        <v>2091</v>
      </c>
      <c r="I938" t="s">
        <v>2096</v>
      </c>
      <c r="J938" t="s">
        <v>1797</v>
      </c>
      <c r="K938" t="s">
        <v>3935</v>
      </c>
      <c r="L938" t="s">
        <v>1798</v>
      </c>
      <c r="M938" t="s">
        <v>2858</v>
      </c>
      <c r="N938" t="s">
        <v>2859</v>
      </c>
      <c r="O938" t="s">
        <v>2860</v>
      </c>
      <c r="P938" t="s">
        <v>2022</v>
      </c>
      <c r="Q938" t="s">
        <v>1801</v>
      </c>
      <c r="R938" t="s">
        <v>1956</v>
      </c>
      <c r="S938" t="s">
        <v>1802</v>
      </c>
      <c r="T938" t="s">
        <v>2051</v>
      </c>
      <c r="U938" t="s">
        <v>2875</v>
      </c>
      <c r="V938" t="s">
        <v>2876</v>
      </c>
      <c r="W938" t="s">
        <v>2947</v>
      </c>
      <c r="X938" t="s">
        <v>1810</v>
      </c>
      <c r="Y938" t="s">
        <v>4135</v>
      </c>
      <c r="Z938" t="s">
        <v>4136</v>
      </c>
      <c r="AA938" t="s">
        <v>4137</v>
      </c>
      <c r="AB938">
        <v>1</v>
      </c>
    </row>
    <row r="939" spans="1:28" x14ac:dyDescent="0.25">
      <c r="A939" t="s">
        <v>9284</v>
      </c>
      <c r="B939" t="s">
        <v>9285</v>
      </c>
      <c r="C939" t="s">
        <v>156</v>
      </c>
      <c r="D939">
        <v>2</v>
      </c>
      <c r="E939">
        <v>293</v>
      </c>
      <c r="F939" t="s">
        <v>2048</v>
      </c>
      <c r="G939" t="s">
        <v>1845</v>
      </c>
      <c r="H939" t="s">
        <v>2091</v>
      </c>
      <c r="I939" t="s">
        <v>2096</v>
      </c>
      <c r="J939" t="s">
        <v>1795</v>
      </c>
      <c r="K939" t="s">
        <v>5936</v>
      </c>
      <c r="L939" t="s">
        <v>1800</v>
      </c>
      <c r="M939" t="s">
        <v>2858</v>
      </c>
      <c r="N939" t="s">
        <v>2859</v>
      </c>
      <c r="O939" t="s">
        <v>2860</v>
      </c>
      <c r="P939" t="s">
        <v>2022</v>
      </c>
      <c r="Q939" t="s">
        <v>1801</v>
      </c>
      <c r="R939" t="s">
        <v>1956</v>
      </c>
      <c r="S939" t="s">
        <v>1802</v>
      </c>
      <c r="T939" t="s">
        <v>2051</v>
      </c>
      <c r="U939" t="s">
        <v>2875</v>
      </c>
      <c r="V939" t="s">
        <v>2876</v>
      </c>
      <c r="W939" t="s">
        <v>2874</v>
      </c>
      <c r="X939" t="s">
        <v>1810</v>
      </c>
      <c r="Y939" t="s">
        <v>9190</v>
      </c>
      <c r="Z939" t="s">
        <v>9191</v>
      </c>
      <c r="AA939" t="s">
        <v>9192</v>
      </c>
      <c r="AB939">
        <v>1</v>
      </c>
    </row>
    <row r="940" spans="1:28" x14ac:dyDescent="0.25">
      <c r="A940" t="s">
        <v>9284</v>
      </c>
      <c r="B940" t="s">
        <v>9285</v>
      </c>
      <c r="C940" t="s">
        <v>156</v>
      </c>
      <c r="D940">
        <v>2</v>
      </c>
      <c r="E940">
        <v>293</v>
      </c>
      <c r="F940" t="s">
        <v>2062</v>
      </c>
      <c r="G940" t="s">
        <v>1845</v>
      </c>
      <c r="H940" t="s">
        <v>2091</v>
      </c>
      <c r="I940" t="s">
        <v>2096</v>
      </c>
      <c r="J940" t="s">
        <v>1795</v>
      </c>
      <c r="K940" t="s">
        <v>3935</v>
      </c>
      <c r="L940" t="s">
        <v>1798</v>
      </c>
      <c r="M940" t="s">
        <v>2858</v>
      </c>
      <c r="N940" t="s">
        <v>2859</v>
      </c>
      <c r="O940" t="s">
        <v>2860</v>
      </c>
      <c r="P940" t="s">
        <v>2022</v>
      </c>
      <c r="Q940" t="s">
        <v>1801</v>
      </c>
      <c r="R940" t="s">
        <v>1956</v>
      </c>
      <c r="S940" t="s">
        <v>1802</v>
      </c>
      <c r="T940" t="s">
        <v>2051</v>
      </c>
      <c r="U940" t="s">
        <v>2875</v>
      </c>
      <c r="V940" t="s">
        <v>2876</v>
      </c>
      <c r="W940" t="s">
        <v>2874</v>
      </c>
      <c r="X940" t="s">
        <v>1810</v>
      </c>
      <c r="Y940" t="s">
        <v>8889</v>
      </c>
      <c r="Z940" t="s">
        <v>8890</v>
      </c>
      <c r="AA940" t="s">
        <v>8891</v>
      </c>
      <c r="AB940">
        <v>1</v>
      </c>
    </row>
    <row r="941" spans="1:28" x14ac:dyDescent="0.25">
      <c r="A941" t="s">
        <v>9284</v>
      </c>
      <c r="B941" t="s">
        <v>9285</v>
      </c>
      <c r="C941" t="s">
        <v>156</v>
      </c>
      <c r="D941">
        <v>2</v>
      </c>
      <c r="E941">
        <v>293</v>
      </c>
      <c r="F941" t="s">
        <v>2079</v>
      </c>
      <c r="G941" t="s">
        <v>1845</v>
      </c>
      <c r="H941" t="s">
        <v>2091</v>
      </c>
      <c r="I941" t="s">
        <v>2096</v>
      </c>
      <c r="J941" t="s">
        <v>1797</v>
      </c>
      <c r="K941" t="s">
        <v>3935</v>
      </c>
      <c r="L941" t="s">
        <v>1798</v>
      </c>
      <c r="M941" t="s">
        <v>2858</v>
      </c>
      <c r="N941" t="s">
        <v>2859</v>
      </c>
      <c r="O941" t="s">
        <v>2860</v>
      </c>
      <c r="P941" t="s">
        <v>2022</v>
      </c>
      <c r="Q941" t="s">
        <v>1801</v>
      </c>
      <c r="R941" t="s">
        <v>1956</v>
      </c>
      <c r="S941" t="s">
        <v>1802</v>
      </c>
      <c r="T941" t="s">
        <v>2051</v>
      </c>
      <c r="U941" t="s">
        <v>2875</v>
      </c>
      <c r="V941" t="s">
        <v>2876</v>
      </c>
      <c r="W941" t="s">
        <v>2947</v>
      </c>
      <c r="X941" t="s">
        <v>1810</v>
      </c>
      <c r="Y941" t="s">
        <v>3192</v>
      </c>
      <c r="Z941" t="s">
        <v>3193</v>
      </c>
      <c r="AA941" t="s">
        <v>3194</v>
      </c>
      <c r="AB941">
        <v>1</v>
      </c>
    </row>
    <row r="942" spans="1:28" x14ac:dyDescent="0.25">
      <c r="A942" t="s">
        <v>9284</v>
      </c>
      <c r="B942" t="s">
        <v>9285</v>
      </c>
      <c r="C942" t="s">
        <v>156</v>
      </c>
      <c r="D942">
        <v>2</v>
      </c>
      <c r="E942">
        <v>293</v>
      </c>
      <c r="F942" t="s">
        <v>2055</v>
      </c>
      <c r="G942" t="s">
        <v>1845</v>
      </c>
      <c r="H942" t="s">
        <v>2091</v>
      </c>
      <c r="I942" t="s">
        <v>2096</v>
      </c>
      <c r="J942" t="s">
        <v>1788</v>
      </c>
      <c r="K942" t="s">
        <v>2390</v>
      </c>
      <c r="L942" t="s">
        <v>1798</v>
      </c>
      <c r="M942" t="s">
        <v>2858</v>
      </c>
      <c r="N942" t="s">
        <v>2859</v>
      </c>
      <c r="O942" t="s">
        <v>2860</v>
      </c>
      <c r="P942" t="s">
        <v>2022</v>
      </c>
      <c r="Q942" t="s">
        <v>1801</v>
      </c>
      <c r="R942" t="s">
        <v>1956</v>
      </c>
      <c r="S942" t="s">
        <v>1802</v>
      </c>
      <c r="T942" t="s">
        <v>2051</v>
      </c>
      <c r="U942" t="s">
        <v>2875</v>
      </c>
      <c r="V942" t="s">
        <v>3092</v>
      </c>
      <c r="W942" t="s">
        <v>2874</v>
      </c>
      <c r="X942" t="s">
        <v>1810</v>
      </c>
      <c r="Y942" t="s">
        <v>7363</v>
      </c>
      <c r="Z942" t="s">
        <v>7364</v>
      </c>
      <c r="AA942" t="s">
        <v>7365</v>
      </c>
      <c r="AB942">
        <v>1</v>
      </c>
    </row>
    <row r="943" spans="1:28" x14ac:dyDescent="0.25">
      <c r="A943" t="s">
        <v>9284</v>
      </c>
      <c r="B943" t="s">
        <v>9285</v>
      </c>
      <c r="C943" t="s">
        <v>156</v>
      </c>
      <c r="D943">
        <v>2</v>
      </c>
      <c r="E943">
        <v>293</v>
      </c>
      <c r="F943" t="s">
        <v>2046</v>
      </c>
      <c r="G943" t="s">
        <v>1845</v>
      </c>
      <c r="H943" t="s">
        <v>2091</v>
      </c>
      <c r="I943" t="s">
        <v>2096</v>
      </c>
      <c r="J943" t="s">
        <v>1788</v>
      </c>
      <c r="K943" t="s">
        <v>2043</v>
      </c>
      <c r="L943" t="s">
        <v>1798</v>
      </c>
      <c r="M943" t="s">
        <v>2858</v>
      </c>
      <c r="N943" t="s">
        <v>2859</v>
      </c>
      <c r="O943" t="s">
        <v>2860</v>
      </c>
      <c r="P943" t="s">
        <v>2022</v>
      </c>
      <c r="Q943" t="s">
        <v>1801</v>
      </c>
      <c r="R943" t="s">
        <v>1956</v>
      </c>
      <c r="S943" t="s">
        <v>1802</v>
      </c>
      <c r="T943" t="s">
        <v>2051</v>
      </c>
      <c r="U943" t="s">
        <v>2875</v>
      </c>
      <c r="V943" t="s">
        <v>2973</v>
      </c>
      <c r="W943" t="s">
        <v>2874</v>
      </c>
      <c r="X943" t="s">
        <v>1810</v>
      </c>
      <c r="Y943" t="s">
        <v>7366</v>
      </c>
      <c r="Z943" t="s">
        <v>7367</v>
      </c>
      <c r="AA943" t="s">
        <v>7368</v>
      </c>
      <c r="AB943">
        <v>1</v>
      </c>
    </row>
    <row r="944" spans="1:28" x14ac:dyDescent="0.25">
      <c r="A944" t="s">
        <v>9284</v>
      </c>
      <c r="B944" t="s">
        <v>9285</v>
      </c>
      <c r="C944" t="s">
        <v>156</v>
      </c>
      <c r="D944">
        <v>2</v>
      </c>
      <c r="E944">
        <v>293</v>
      </c>
      <c r="F944" t="s">
        <v>2081</v>
      </c>
      <c r="G944" t="s">
        <v>1845</v>
      </c>
      <c r="H944" t="s">
        <v>2091</v>
      </c>
      <c r="I944" t="s">
        <v>2096</v>
      </c>
      <c r="J944" t="s">
        <v>1788</v>
      </c>
      <c r="K944" t="s">
        <v>5185</v>
      </c>
      <c r="L944" t="s">
        <v>1798</v>
      </c>
      <c r="M944" t="s">
        <v>2858</v>
      </c>
      <c r="N944" t="s">
        <v>2859</v>
      </c>
      <c r="O944" t="s">
        <v>2860</v>
      </c>
      <c r="P944" t="s">
        <v>2022</v>
      </c>
      <c r="Q944" t="s">
        <v>1801</v>
      </c>
      <c r="R944" t="s">
        <v>1956</v>
      </c>
      <c r="S944" t="s">
        <v>1802</v>
      </c>
      <c r="T944" t="s">
        <v>2051</v>
      </c>
      <c r="U944" t="s">
        <v>2875</v>
      </c>
      <c r="V944" t="s">
        <v>2876</v>
      </c>
      <c r="W944" t="s">
        <v>2874</v>
      </c>
      <c r="X944" t="s">
        <v>1810</v>
      </c>
      <c r="Y944" t="s">
        <v>7369</v>
      </c>
      <c r="Z944" t="s">
        <v>7370</v>
      </c>
      <c r="AA944" t="s">
        <v>7371</v>
      </c>
      <c r="AB944">
        <v>1</v>
      </c>
    </row>
    <row r="945" spans="1:28" x14ac:dyDescent="0.25">
      <c r="A945" t="s">
        <v>9284</v>
      </c>
      <c r="B945" t="s">
        <v>9285</v>
      </c>
      <c r="C945" t="s">
        <v>156</v>
      </c>
      <c r="D945">
        <v>2</v>
      </c>
      <c r="E945">
        <v>296</v>
      </c>
      <c r="F945" t="s">
        <v>2054</v>
      </c>
      <c r="G945" t="s">
        <v>1845</v>
      </c>
      <c r="H945" t="s">
        <v>2091</v>
      </c>
      <c r="I945" t="s">
        <v>2096</v>
      </c>
      <c r="J945" t="s">
        <v>1797</v>
      </c>
      <c r="K945" t="s">
        <v>2043</v>
      </c>
      <c r="L945" t="s">
        <v>1798</v>
      </c>
      <c r="M945" t="s">
        <v>2858</v>
      </c>
      <c r="N945" t="s">
        <v>2859</v>
      </c>
      <c r="O945" t="s">
        <v>2860</v>
      </c>
      <c r="P945" t="s">
        <v>2022</v>
      </c>
      <c r="Q945" t="s">
        <v>1801</v>
      </c>
      <c r="R945" t="s">
        <v>1956</v>
      </c>
      <c r="S945" t="s">
        <v>1802</v>
      </c>
      <c r="T945" t="s">
        <v>2051</v>
      </c>
      <c r="U945" t="s">
        <v>2931</v>
      </c>
      <c r="V945" t="s">
        <v>2932</v>
      </c>
      <c r="W945" t="s">
        <v>2947</v>
      </c>
      <c r="X945" t="s">
        <v>1810</v>
      </c>
      <c r="Y945" t="s">
        <v>3195</v>
      </c>
      <c r="Z945" t="s">
        <v>3196</v>
      </c>
      <c r="AA945" t="s">
        <v>3197</v>
      </c>
      <c r="AB945">
        <v>1</v>
      </c>
    </row>
    <row r="946" spans="1:28" x14ac:dyDescent="0.25">
      <c r="A946" t="s">
        <v>9284</v>
      </c>
      <c r="B946" t="s">
        <v>9285</v>
      </c>
      <c r="C946" t="s">
        <v>156</v>
      </c>
      <c r="D946">
        <v>2</v>
      </c>
      <c r="E946">
        <v>296</v>
      </c>
      <c r="F946" t="s">
        <v>2037</v>
      </c>
      <c r="G946" t="s">
        <v>1845</v>
      </c>
      <c r="H946" t="s">
        <v>2091</v>
      </c>
      <c r="I946" t="s">
        <v>2096</v>
      </c>
      <c r="J946" t="s">
        <v>1795</v>
      </c>
      <c r="K946" t="s">
        <v>2408</v>
      </c>
      <c r="L946" t="s">
        <v>1798</v>
      </c>
      <c r="M946" t="s">
        <v>2858</v>
      </c>
      <c r="N946" t="s">
        <v>2859</v>
      </c>
      <c r="O946" t="s">
        <v>2860</v>
      </c>
      <c r="P946" t="s">
        <v>2022</v>
      </c>
      <c r="Q946" t="s">
        <v>1801</v>
      </c>
      <c r="R946" t="s">
        <v>1956</v>
      </c>
      <c r="S946" t="s">
        <v>1802</v>
      </c>
      <c r="T946" t="s">
        <v>2051</v>
      </c>
      <c r="U946" t="s">
        <v>2931</v>
      </c>
      <c r="V946" t="s">
        <v>2932</v>
      </c>
      <c r="W946" t="s">
        <v>2947</v>
      </c>
      <c r="X946" t="s">
        <v>1810</v>
      </c>
      <c r="Y946" t="s">
        <v>7372</v>
      </c>
      <c r="Z946" t="s">
        <v>7373</v>
      </c>
      <c r="AA946" t="s">
        <v>7374</v>
      </c>
      <c r="AB946">
        <v>1</v>
      </c>
    </row>
    <row r="947" spans="1:28" x14ac:dyDescent="0.25">
      <c r="A947" t="s">
        <v>9284</v>
      </c>
      <c r="B947" t="s">
        <v>9285</v>
      </c>
      <c r="C947" t="s">
        <v>156</v>
      </c>
      <c r="D947">
        <v>2</v>
      </c>
      <c r="E947">
        <v>297</v>
      </c>
      <c r="F947" t="s">
        <v>2077</v>
      </c>
      <c r="G947" t="s">
        <v>1845</v>
      </c>
      <c r="H947" t="s">
        <v>2091</v>
      </c>
      <c r="I947" t="s">
        <v>2096</v>
      </c>
      <c r="J947" t="s">
        <v>1795</v>
      </c>
      <c r="K947" t="s">
        <v>2039</v>
      </c>
      <c r="L947" t="s">
        <v>1798</v>
      </c>
      <c r="M947" t="s">
        <v>2858</v>
      </c>
      <c r="N947" t="s">
        <v>2859</v>
      </c>
      <c r="O947" t="s">
        <v>2860</v>
      </c>
      <c r="P947" t="s">
        <v>2022</v>
      </c>
      <c r="Q947" t="s">
        <v>1801</v>
      </c>
      <c r="R947" t="s">
        <v>1956</v>
      </c>
      <c r="S947" t="s">
        <v>1802</v>
      </c>
      <c r="T947" t="s">
        <v>2051</v>
      </c>
      <c r="U947" t="s">
        <v>2931</v>
      </c>
      <c r="V947" t="s">
        <v>2932</v>
      </c>
      <c r="W947" t="s">
        <v>2874</v>
      </c>
      <c r="X947" t="s">
        <v>1810</v>
      </c>
      <c r="Y947" t="s">
        <v>7375</v>
      </c>
      <c r="Z947" t="s">
        <v>7376</v>
      </c>
      <c r="AA947" t="s">
        <v>7377</v>
      </c>
      <c r="AB947">
        <v>1</v>
      </c>
    </row>
    <row r="948" spans="1:28" x14ac:dyDescent="0.25">
      <c r="A948" t="s">
        <v>9284</v>
      </c>
      <c r="B948" t="s">
        <v>9285</v>
      </c>
      <c r="C948" t="s">
        <v>156</v>
      </c>
      <c r="D948">
        <v>2</v>
      </c>
      <c r="E948">
        <v>297</v>
      </c>
      <c r="F948" t="s">
        <v>2025</v>
      </c>
      <c r="G948" t="s">
        <v>1845</v>
      </c>
      <c r="H948" t="s">
        <v>2091</v>
      </c>
      <c r="I948" t="s">
        <v>2096</v>
      </c>
      <c r="J948" t="s">
        <v>1788</v>
      </c>
      <c r="K948" t="s">
        <v>9180</v>
      </c>
      <c r="L948" t="s">
        <v>1800</v>
      </c>
      <c r="M948" t="s">
        <v>2858</v>
      </c>
      <c r="N948" t="s">
        <v>2859</v>
      </c>
      <c r="O948" t="s">
        <v>2860</v>
      </c>
      <c r="P948" t="s">
        <v>2022</v>
      </c>
      <c r="Q948" t="s">
        <v>1801</v>
      </c>
      <c r="R948" t="s">
        <v>1956</v>
      </c>
      <c r="S948" t="s">
        <v>1802</v>
      </c>
      <c r="T948" t="s">
        <v>2051</v>
      </c>
      <c r="U948" t="s">
        <v>2931</v>
      </c>
      <c r="V948" t="s">
        <v>2932</v>
      </c>
      <c r="W948" t="s">
        <v>2947</v>
      </c>
      <c r="X948" t="s">
        <v>1810</v>
      </c>
      <c r="Y948" t="s">
        <v>3198</v>
      </c>
      <c r="Z948" t="s">
        <v>3199</v>
      </c>
      <c r="AA948" t="s">
        <v>3200</v>
      </c>
      <c r="AB948">
        <v>1</v>
      </c>
    </row>
    <row r="949" spans="1:28" x14ac:dyDescent="0.25">
      <c r="A949" t="s">
        <v>9284</v>
      </c>
      <c r="B949" t="s">
        <v>9285</v>
      </c>
      <c r="C949" t="s">
        <v>156</v>
      </c>
      <c r="D949">
        <v>2</v>
      </c>
      <c r="E949">
        <v>297</v>
      </c>
      <c r="F949" t="s">
        <v>2060</v>
      </c>
      <c r="G949" t="s">
        <v>1845</v>
      </c>
      <c r="H949" t="s">
        <v>2091</v>
      </c>
      <c r="I949" t="s">
        <v>2096</v>
      </c>
      <c r="J949" t="s">
        <v>1788</v>
      </c>
      <c r="K949" t="s">
        <v>2066</v>
      </c>
      <c r="L949" t="s">
        <v>1798</v>
      </c>
      <c r="M949" t="s">
        <v>2858</v>
      </c>
      <c r="N949" t="s">
        <v>2859</v>
      </c>
      <c r="O949" t="s">
        <v>2860</v>
      </c>
      <c r="P949" t="s">
        <v>2022</v>
      </c>
      <c r="Q949" t="s">
        <v>1801</v>
      </c>
      <c r="R949" t="s">
        <v>1956</v>
      </c>
      <c r="S949" t="s">
        <v>1802</v>
      </c>
      <c r="T949" t="s">
        <v>2051</v>
      </c>
      <c r="U949" t="s">
        <v>2931</v>
      </c>
      <c r="V949" t="s">
        <v>2932</v>
      </c>
      <c r="W949" t="s">
        <v>2947</v>
      </c>
      <c r="X949" t="s">
        <v>1810</v>
      </c>
      <c r="Y949" t="s">
        <v>5326</v>
      </c>
      <c r="Z949" t="s">
        <v>5327</v>
      </c>
      <c r="AA949" t="s">
        <v>5328</v>
      </c>
      <c r="AB949">
        <v>1</v>
      </c>
    </row>
    <row r="950" spans="1:28" x14ac:dyDescent="0.25">
      <c r="A950" t="s">
        <v>9284</v>
      </c>
      <c r="B950" t="s">
        <v>9285</v>
      </c>
      <c r="C950" t="s">
        <v>156</v>
      </c>
      <c r="D950">
        <v>2</v>
      </c>
      <c r="E950">
        <v>297</v>
      </c>
      <c r="F950" t="s">
        <v>2051</v>
      </c>
      <c r="G950" t="s">
        <v>1845</v>
      </c>
      <c r="H950" t="s">
        <v>2091</v>
      </c>
      <c r="I950" t="s">
        <v>2096</v>
      </c>
      <c r="J950" t="s">
        <v>1788</v>
      </c>
      <c r="K950" t="s">
        <v>2066</v>
      </c>
      <c r="L950" t="s">
        <v>1798</v>
      </c>
      <c r="M950" t="s">
        <v>2858</v>
      </c>
      <c r="N950" t="s">
        <v>2859</v>
      </c>
      <c r="O950" t="s">
        <v>2860</v>
      </c>
      <c r="P950" t="s">
        <v>2022</v>
      </c>
      <c r="Q950" t="s">
        <v>1801</v>
      </c>
      <c r="R950" t="s">
        <v>1956</v>
      </c>
      <c r="S950" t="s">
        <v>1802</v>
      </c>
      <c r="T950" t="s">
        <v>2051</v>
      </c>
      <c r="U950" t="s">
        <v>2931</v>
      </c>
      <c r="V950" t="s">
        <v>2932</v>
      </c>
      <c r="W950" t="s">
        <v>2874</v>
      </c>
      <c r="X950" t="s">
        <v>1810</v>
      </c>
      <c r="Y950" t="s">
        <v>7378</v>
      </c>
      <c r="Z950" t="s">
        <v>7379</v>
      </c>
      <c r="AA950" t="s">
        <v>7380</v>
      </c>
      <c r="AB950">
        <v>1</v>
      </c>
    </row>
    <row r="951" spans="1:28" x14ac:dyDescent="0.25">
      <c r="A951" t="s">
        <v>9284</v>
      </c>
      <c r="B951" t="s">
        <v>9285</v>
      </c>
      <c r="C951" t="s">
        <v>156</v>
      </c>
      <c r="D951">
        <v>2</v>
      </c>
      <c r="E951">
        <v>297</v>
      </c>
      <c r="F951" t="s">
        <v>2068</v>
      </c>
      <c r="G951" t="s">
        <v>1845</v>
      </c>
      <c r="H951" t="s">
        <v>2091</v>
      </c>
      <c r="I951" t="s">
        <v>2096</v>
      </c>
      <c r="J951" t="s">
        <v>1788</v>
      </c>
      <c r="K951" t="s">
        <v>2066</v>
      </c>
      <c r="L951" t="s">
        <v>1798</v>
      </c>
      <c r="M951" t="s">
        <v>2858</v>
      </c>
      <c r="N951" t="s">
        <v>2859</v>
      </c>
      <c r="O951" t="s">
        <v>2860</v>
      </c>
      <c r="P951" t="s">
        <v>2022</v>
      </c>
      <c r="Q951" t="s">
        <v>1801</v>
      </c>
      <c r="R951" t="s">
        <v>1956</v>
      </c>
      <c r="S951" t="s">
        <v>1802</v>
      </c>
      <c r="T951" t="s">
        <v>2051</v>
      </c>
      <c r="U951" t="s">
        <v>2931</v>
      </c>
      <c r="V951" t="s">
        <v>2932</v>
      </c>
      <c r="W951" t="s">
        <v>2947</v>
      </c>
      <c r="X951" t="s">
        <v>1810</v>
      </c>
      <c r="Y951" t="s">
        <v>3201</v>
      </c>
      <c r="Z951" t="s">
        <v>3202</v>
      </c>
      <c r="AA951" t="s">
        <v>3203</v>
      </c>
      <c r="AB951">
        <v>1</v>
      </c>
    </row>
    <row r="952" spans="1:28" x14ac:dyDescent="0.25">
      <c r="A952" t="s">
        <v>9284</v>
      </c>
      <c r="B952" t="s">
        <v>9285</v>
      </c>
      <c r="C952" t="s">
        <v>156</v>
      </c>
      <c r="D952">
        <v>2</v>
      </c>
      <c r="E952">
        <v>297</v>
      </c>
      <c r="F952" t="s">
        <v>2081</v>
      </c>
      <c r="G952" t="s">
        <v>1845</v>
      </c>
      <c r="H952" t="s">
        <v>2091</v>
      </c>
      <c r="I952" t="s">
        <v>2096</v>
      </c>
      <c r="J952" t="s">
        <v>1795</v>
      </c>
      <c r="K952" t="s">
        <v>5185</v>
      </c>
      <c r="L952" t="s">
        <v>1798</v>
      </c>
      <c r="M952" t="s">
        <v>2858</v>
      </c>
      <c r="N952" t="s">
        <v>2859</v>
      </c>
      <c r="O952" t="s">
        <v>2860</v>
      </c>
      <c r="P952" t="s">
        <v>2022</v>
      </c>
      <c r="Q952" t="s">
        <v>1801</v>
      </c>
      <c r="R952" t="s">
        <v>1956</v>
      </c>
      <c r="S952" t="s">
        <v>1802</v>
      </c>
      <c r="T952" t="s">
        <v>2051</v>
      </c>
      <c r="U952" t="s">
        <v>2875</v>
      </c>
      <c r="V952" t="s">
        <v>3092</v>
      </c>
      <c r="W952" t="s">
        <v>2874</v>
      </c>
      <c r="X952" t="s">
        <v>1810</v>
      </c>
      <c r="Y952" t="s">
        <v>8892</v>
      </c>
      <c r="Z952" t="s">
        <v>8893</v>
      </c>
      <c r="AA952" t="s">
        <v>8894</v>
      </c>
      <c r="AB952">
        <v>1</v>
      </c>
    </row>
    <row r="953" spans="1:28" x14ac:dyDescent="0.25">
      <c r="A953" t="s">
        <v>9284</v>
      </c>
      <c r="B953" t="s">
        <v>9285</v>
      </c>
      <c r="C953" t="s">
        <v>156</v>
      </c>
      <c r="D953">
        <v>2</v>
      </c>
      <c r="E953">
        <v>298</v>
      </c>
      <c r="F953" t="s">
        <v>2024</v>
      </c>
      <c r="G953" t="s">
        <v>1845</v>
      </c>
      <c r="H953" t="s">
        <v>2091</v>
      </c>
      <c r="I953" t="s">
        <v>2096</v>
      </c>
      <c r="J953" t="s">
        <v>1788</v>
      </c>
      <c r="K953" t="s">
        <v>5185</v>
      </c>
      <c r="L953" t="s">
        <v>1798</v>
      </c>
      <c r="M953" t="s">
        <v>2858</v>
      </c>
      <c r="N953" t="s">
        <v>2859</v>
      </c>
      <c r="O953" t="s">
        <v>2860</v>
      </c>
      <c r="P953" t="s">
        <v>2022</v>
      </c>
      <c r="Q953" t="s">
        <v>1801</v>
      </c>
      <c r="R953" t="s">
        <v>1956</v>
      </c>
      <c r="S953" t="s">
        <v>1802</v>
      </c>
      <c r="T953" t="s">
        <v>2051</v>
      </c>
      <c r="U953" t="s">
        <v>2875</v>
      </c>
      <c r="V953" t="s">
        <v>2876</v>
      </c>
      <c r="W953" t="s">
        <v>2874</v>
      </c>
      <c r="X953" t="s">
        <v>1810</v>
      </c>
      <c r="Y953" t="s">
        <v>7381</v>
      </c>
      <c r="Z953" t="s">
        <v>7382</v>
      </c>
      <c r="AA953" t="s">
        <v>7383</v>
      </c>
      <c r="AB953">
        <v>1</v>
      </c>
    </row>
    <row r="954" spans="1:28" x14ac:dyDescent="0.25">
      <c r="A954" t="s">
        <v>9284</v>
      </c>
      <c r="B954" t="s">
        <v>9285</v>
      </c>
      <c r="C954" t="s">
        <v>156</v>
      </c>
      <c r="D954">
        <v>2</v>
      </c>
      <c r="E954">
        <v>299</v>
      </c>
      <c r="F954" t="s">
        <v>2052</v>
      </c>
      <c r="G954" t="s">
        <v>1845</v>
      </c>
      <c r="H954" t="s">
        <v>2091</v>
      </c>
      <c r="I954" t="s">
        <v>2096</v>
      </c>
      <c r="J954" t="s">
        <v>1788</v>
      </c>
      <c r="K954" t="s">
        <v>5185</v>
      </c>
      <c r="L954" t="s">
        <v>1798</v>
      </c>
      <c r="M954" t="s">
        <v>2858</v>
      </c>
      <c r="N954" t="s">
        <v>2859</v>
      </c>
      <c r="O954" t="s">
        <v>2860</v>
      </c>
      <c r="P954" t="s">
        <v>2022</v>
      </c>
      <c r="Q954" t="s">
        <v>1801</v>
      </c>
      <c r="R954" t="s">
        <v>1956</v>
      </c>
      <c r="S954" t="s">
        <v>1802</v>
      </c>
      <c r="T954" t="s">
        <v>2051</v>
      </c>
      <c r="U954" t="s">
        <v>2875</v>
      </c>
      <c r="V954" t="s">
        <v>2876</v>
      </c>
      <c r="W954" t="s">
        <v>2947</v>
      </c>
      <c r="X954" t="s">
        <v>1810</v>
      </c>
      <c r="Y954" t="s">
        <v>7384</v>
      </c>
      <c r="Z954" t="s">
        <v>7385</v>
      </c>
      <c r="AA954" t="s">
        <v>7386</v>
      </c>
      <c r="AB954">
        <v>1</v>
      </c>
    </row>
    <row r="955" spans="1:28" x14ac:dyDescent="0.25">
      <c r="A955" t="s">
        <v>9284</v>
      </c>
      <c r="B955" t="s">
        <v>9285</v>
      </c>
      <c r="C955" t="s">
        <v>156</v>
      </c>
      <c r="D955">
        <v>2</v>
      </c>
      <c r="E955">
        <v>303</v>
      </c>
      <c r="F955" t="s">
        <v>2031</v>
      </c>
      <c r="G955" t="s">
        <v>1844</v>
      </c>
      <c r="H955" t="s">
        <v>2091</v>
      </c>
      <c r="I955" t="s">
        <v>2096</v>
      </c>
      <c r="J955" t="s">
        <v>1788</v>
      </c>
      <c r="K955" t="s">
        <v>3935</v>
      </c>
      <c r="L955" t="s">
        <v>1798</v>
      </c>
      <c r="M955" t="s">
        <v>2858</v>
      </c>
      <c r="N955" t="s">
        <v>2859</v>
      </c>
      <c r="O955" t="s">
        <v>2860</v>
      </c>
      <c r="P955" t="s">
        <v>2022</v>
      </c>
      <c r="Q955" t="s">
        <v>1801</v>
      </c>
      <c r="R955" t="s">
        <v>1956</v>
      </c>
      <c r="S955" t="s">
        <v>1802</v>
      </c>
      <c r="T955" t="s">
        <v>2051</v>
      </c>
      <c r="U955" t="s">
        <v>2875</v>
      </c>
      <c r="V955" t="s">
        <v>2876</v>
      </c>
      <c r="W955" t="s">
        <v>2874</v>
      </c>
      <c r="X955" t="s">
        <v>1810</v>
      </c>
      <c r="Y955" t="s">
        <v>5329</v>
      </c>
      <c r="Z955" t="s">
        <v>5330</v>
      </c>
      <c r="AA955" t="s">
        <v>5331</v>
      </c>
      <c r="AB955">
        <v>1</v>
      </c>
    </row>
    <row r="956" spans="1:28" x14ac:dyDescent="0.25">
      <c r="A956" t="s">
        <v>9284</v>
      </c>
      <c r="B956" t="s">
        <v>9285</v>
      </c>
      <c r="C956" t="s">
        <v>156</v>
      </c>
      <c r="D956">
        <v>2</v>
      </c>
      <c r="E956">
        <v>303</v>
      </c>
      <c r="F956" t="s">
        <v>2029</v>
      </c>
      <c r="G956" t="s">
        <v>1844</v>
      </c>
      <c r="H956" t="s">
        <v>2091</v>
      </c>
      <c r="I956" t="s">
        <v>2096</v>
      </c>
      <c r="J956" t="s">
        <v>1795</v>
      </c>
      <c r="K956" t="s">
        <v>3935</v>
      </c>
      <c r="L956" t="s">
        <v>1798</v>
      </c>
      <c r="M956" t="s">
        <v>2858</v>
      </c>
      <c r="N956" t="s">
        <v>2859</v>
      </c>
      <c r="O956" t="s">
        <v>2860</v>
      </c>
      <c r="P956" t="s">
        <v>2022</v>
      </c>
      <c r="Q956" t="s">
        <v>1801</v>
      </c>
      <c r="R956" t="s">
        <v>1956</v>
      </c>
      <c r="S956" t="s">
        <v>1802</v>
      </c>
      <c r="T956" t="s">
        <v>2051</v>
      </c>
      <c r="U956" t="s">
        <v>2875</v>
      </c>
      <c r="V956" t="s">
        <v>2876</v>
      </c>
      <c r="W956" t="s">
        <v>2874</v>
      </c>
      <c r="X956" t="s">
        <v>1810</v>
      </c>
      <c r="Y956" t="s">
        <v>7387</v>
      </c>
      <c r="Z956" t="s">
        <v>7388</v>
      </c>
      <c r="AA956" t="s">
        <v>7389</v>
      </c>
      <c r="AB956">
        <v>1</v>
      </c>
    </row>
    <row r="957" spans="1:28" x14ac:dyDescent="0.25">
      <c r="A957" t="s">
        <v>9284</v>
      </c>
      <c r="B957" t="s">
        <v>9285</v>
      </c>
      <c r="C957" t="s">
        <v>156</v>
      </c>
      <c r="D957">
        <v>2</v>
      </c>
      <c r="E957">
        <v>303</v>
      </c>
      <c r="F957" t="s">
        <v>2025</v>
      </c>
      <c r="G957" t="s">
        <v>1844</v>
      </c>
      <c r="H957" t="s">
        <v>2091</v>
      </c>
      <c r="I957" t="s">
        <v>2096</v>
      </c>
      <c r="J957" t="s">
        <v>1797</v>
      </c>
      <c r="K957" t="s">
        <v>3935</v>
      </c>
      <c r="L957" t="s">
        <v>1798</v>
      </c>
      <c r="M957" t="s">
        <v>2858</v>
      </c>
      <c r="N957" t="s">
        <v>2859</v>
      </c>
      <c r="O957" t="s">
        <v>2860</v>
      </c>
      <c r="P957" t="s">
        <v>2022</v>
      </c>
      <c r="Q957" t="s">
        <v>1801</v>
      </c>
      <c r="R957" t="s">
        <v>1956</v>
      </c>
      <c r="S957" t="s">
        <v>1802</v>
      </c>
      <c r="T957" t="s">
        <v>2051</v>
      </c>
      <c r="U957" t="s">
        <v>2875</v>
      </c>
      <c r="V957" t="s">
        <v>2876</v>
      </c>
      <c r="W957" t="s">
        <v>2874</v>
      </c>
      <c r="X957" t="s">
        <v>1810</v>
      </c>
      <c r="Y957" t="s">
        <v>4138</v>
      </c>
      <c r="Z957" t="s">
        <v>4139</v>
      </c>
      <c r="AA957" t="s">
        <v>4140</v>
      </c>
      <c r="AB957">
        <v>1</v>
      </c>
    </row>
    <row r="958" spans="1:28" x14ac:dyDescent="0.25">
      <c r="A958" t="s">
        <v>9284</v>
      </c>
      <c r="B958" t="s">
        <v>9285</v>
      </c>
      <c r="C958" t="s">
        <v>156</v>
      </c>
      <c r="D958">
        <v>2</v>
      </c>
      <c r="E958">
        <v>303</v>
      </c>
      <c r="F958" t="s">
        <v>2027</v>
      </c>
      <c r="G958" t="s">
        <v>1844</v>
      </c>
      <c r="H958" t="s">
        <v>2091</v>
      </c>
      <c r="I958" t="s">
        <v>2096</v>
      </c>
      <c r="J958" t="s">
        <v>1795</v>
      </c>
      <c r="K958" t="s">
        <v>3935</v>
      </c>
      <c r="L958" t="s">
        <v>1798</v>
      </c>
      <c r="M958" t="s">
        <v>2858</v>
      </c>
      <c r="N958" t="s">
        <v>2859</v>
      </c>
      <c r="O958" t="s">
        <v>2860</v>
      </c>
      <c r="P958" t="s">
        <v>2022</v>
      </c>
      <c r="Q958" t="s">
        <v>1801</v>
      </c>
      <c r="R958" t="s">
        <v>1956</v>
      </c>
      <c r="S958" t="s">
        <v>1802</v>
      </c>
      <c r="T958" t="s">
        <v>2051</v>
      </c>
      <c r="U958" t="s">
        <v>2875</v>
      </c>
      <c r="V958" t="s">
        <v>2973</v>
      </c>
      <c r="W958" t="s">
        <v>2947</v>
      </c>
      <c r="X958" t="s">
        <v>1810</v>
      </c>
      <c r="Y958" t="s">
        <v>7390</v>
      </c>
      <c r="Z958" t="s">
        <v>7391</v>
      </c>
      <c r="AA958" t="s">
        <v>7392</v>
      </c>
      <c r="AB958">
        <v>1</v>
      </c>
    </row>
    <row r="959" spans="1:28" x14ac:dyDescent="0.25">
      <c r="A959" t="s">
        <v>9284</v>
      </c>
      <c r="B959" t="s">
        <v>9285</v>
      </c>
      <c r="C959" t="s">
        <v>156</v>
      </c>
      <c r="D959">
        <v>2</v>
      </c>
      <c r="E959">
        <v>303</v>
      </c>
      <c r="F959" t="s">
        <v>2036</v>
      </c>
      <c r="G959" t="s">
        <v>1844</v>
      </c>
      <c r="H959" t="s">
        <v>2091</v>
      </c>
      <c r="I959" t="s">
        <v>2096</v>
      </c>
      <c r="J959" t="s">
        <v>1788</v>
      </c>
      <c r="K959" t="s">
        <v>3935</v>
      </c>
      <c r="L959" t="s">
        <v>1798</v>
      </c>
      <c r="M959" t="s">
        <v>2858</v>
      </c>
      <c r="N959" t="s">
        <v>2859</v>
      </c>
      <c r="O959" t="s">
        <v>2860</v>
      </c>
      <c r="P959" t="s">
        <v>2022</v>
      </c>
      <c r="Q959" t="s">
        <v>1801</v>
      </c>
      <c r="R959" t="s">
        <v>1956</v>
      </c>
      <c r="S959" t="s">
        <v>1802</v>
      </c>
      <c r="T959" t="s">
        <v>2051</v>
      </c>
      <c r="U959" t="s">
        <v>2875</v>
      </c>
      <c r="V959" t="s">
        <v>2876</v>
      </c>
      <c r="W959" t="s">
        <v>2874</v>
      </c>
      <c r="X959" t="s">
        <v>1810</v>
      </c>
      <c r="Y959" t="s">
        <v>7393</v>
      </c>
      <c r="Z959" t="s">
        <v>7394</v>
      </c>
      <c r="AA959" t="s">
        <v>7395</v>
      </c>
      <c r="AB959">
        <v>1</v>
      </c>
    </row>
    <row r="960" spans="1:28" x14ac:dyDescent="0.25">
      <c r="A960" t="s">
        <v>9284</v>
      </c>
      <c r="B960" t="s">
        <v>9285</v>
      </c>
      <c r="C960" t="s">
        <v>156</v>
      </c>
      <c r="D960">
        <v>2</v>
      </c>
      <c r="E960">
        <v>303</v>
      </c>
      <c r="F960" t="s">
        <v>2045</v>
      </c>
      <c r="G960" t="s">
        <v>1844</v>
      </c>
      <c r="H960" t="s">
        <v>2091</v>
      </c>
      <c r="I960" t="s">
        <v>2096</v>
      </c>
      <c r="J960" t="s">
        <v>1795</v>
      </c>
      <c r="K960" t="s">
        <v>3935</v>
      </c>
      <c r="L960" t="s">
        <v>1798</v>
      </c>
      <c r="M960" t="s">
        <v>2858</v>
      </c>
      <c r="N960" t="s">
        <v>2859</v>
      </c>
      <c r="O960" t="s">
        <v>2860</v>
      </c>
      <c r="P960" t="s">
        <v>2022</v>
      </c>
      <c r="Q960" t="s">
        <v>1801</v>
      </c>
      <c r="R960" t="s">
        <v>1956</v>
      </c>
      <c r="S960" t="s">
        <v>1802</v>
      </c>
      <c r="T960" t="s">
        <v>2051</v>
      </c>
      <c r="U960" t="s">
        <v>2875</v>
      </c>
      <c r="V960" t="s">
        <v>2876</v>
      </c>
      <c r="W960" t="s">
        <v>2874</v>
      </c>
      <c r="X960" t="s">
        <v>1810</v>
      </c>
      <c r="Y960" t="s">
        <v>7396</v>
      </c>
      <c r="Z960" t="s">
        <v>7397</v>
      </c>
      <c r="AA960" t="s">
        <v>7398</v>
      </c>
      <c r="AB960">
        <v>1</v>
      </c>
    </row>
    <row r="961" spans="1:28" x14ac:dyDescent="0.25">
      <c r="A961" t="s">
        <v>9284</v>
      </c>
      <c r="B961" t="s">
        <v>9285</v>
      </c>
      <c r="C961" t="s">
        <v>156</v>
      </c>
      <c r="D961">
        <v>2</v>
      </c>
      <c r="E961">
        <v>303</v>
      </c>
      <c r="F961" t="s">
        <v>2054</v>
      </c>
      <c r="G961" t="s">
        <v>1844</v>
      </c>
      <c r="H961" t="s">
        <v>2091</v>
      </c>
      <c r="I961" t="s">
        <v>2096</v>
      </c>
      <c r="J961" t="s">
        <v>1788</v>
      </c>
      <c r="K961" t="s">
        <v>2039</v>
      </c>
      <c r="L961" t="s">
        <v>1798</v>
      </c>
      <c r="M961" t="s">
        <v>2858</v>
      </c>
      <c r="N961" t="s">
        <v>2859</v>
      </c>
      <c r="O961" t="s">
        <v>2860</v>
      </c>
      <c r="P961" t="s">
        <v>2022</v>
      </c>
      <c r="Q961" t="s">
        <v>1801</v>
      </c>
      <c r="R961" t="s">
        <v>1956</v>
      </c>
      <c r="S961" t="s">
        <v>1802</v>
      </c>
      <c r="T961" t="s">
        <v>2051</v>
      </c>
      <c r="U961" t="s">
        <v>2875</v>
      </c>
      <c r="V961" t="s">
        <v>2876</v>
      </c>
      <c r="W961" t="s">
        <v>2874</v>
      </c>
      <c r="X961" t="s">
        <v>1810</v>
      </c>
      <c r="Y961" t="s">
        <v>7399</v>
      </c>
      <c r="Z961" t="s">
        <v>7400</v>
      </c>
      <c r="AA961" t="s">
        <v>7401</v>
      </c>
      <c r="AB961">
        <v>1</v>
      </c>
    </row>
    <row r="962" spans="1:28" x14ac:dyDescent="0.25">
      <c r="A962" t="s">
        <v>9284</v>
      </c>
      <c r="B962" t="s">
        <v>9285</v>
      </c>
      <c r="C962" t="s">
        <v>156</v>
      </c>
      <c r="D962">
        <v>2</v>
      </c>
      <c r="E962">
        <v>304</v>
      </c>
      <c r="F962" t="s">
        <v>2019</v>
      </c>
      <c r="G962" t="s">
        <v>1844</v>
      </c>
      <c r="H962" t="s">
        <v>2091</v>
      </c>
      <c r="I962" t="s">
        <v>2096</v>
      </c>
      <c r="J962" t="s">
        <v>1788</v>
      </c>
      <c r="K962" t="s">
        <v>3935</v>
      </c>
      <c r="L962" t="s">
        <v>1798</v>
      </c>
      <c r="M962" t="s">
        <v>2858</v>
      </c>
      <c r="N962" t="s">
        <v>2859</v>
      </c>
      <c r="O962" t="s">
        <v>2860</v>
      </c>
      <c r="P962" t="s">
        <v>2022</v>
      </c>
      <c r="Q962" t="s">
        <v>1801</v>
      </c>
      <c r="R962" t="s">
        <v>1956</v>
      </c>
      <c r="S962" t="s">
        <v>1802</v>
      </c>
      <c r="T962" t="s">
        <v>2051</v>
      </c>
      <c r="U962" t="s">
        <v>2875</v>
      </c>
      <c r="V962" t="s">
        <v>2876</v>
      </c>
      <c r="W962" t="s">
        <v>2912</v>
      </c>
      <c r="X962" t="s">
        <v>1810</v>
      </c>
      <c r="Y962" t="s">
        <v>7402</v>
      </c>
      <c r="Z962" t="s">
        <v>7403</v>
      </c>
      <c r="AA962" t="s">
        <v>7404</v>
      </c>
      <c r="AB962">
        <v>1</v>
      </c>
    </row>
    <row r="963" spans="1:28" x14ac:dyDescent="0.25">
      <c r="A963" t="s">
        <v>9284</v>
      </c>
      <c r="B963" t="s">
        <v>9285</v>
      </c>
      <c r="C963" t="s">
        <v>156</v>
      </c>
      <c r="D963">
        <v>2</v>
      </c>
      <c r="E963">
        <v>304</v>
      </c>
      <c r="F963" t="s">
        <v>2029</v>
      </c>
      <c r="G963" t="s">
        <v>1844</v>
      </c>
      <c r="H963" t="s">
        <v>2091</v>
      </c>
      <c r="I963" t="s">
        <v>2096</v>
      </c>
      <c r="J963" t="s">
        <v>1795</v>
      </c>
      <c r="K963" t="s">
        <v>3935</v>
      </c>
      <c r="L963" t="s">
        <v>1798</v>
      </c>
      <c r="M963" t="s">
        <v>2858</v>
      </c>
      <c r="N963" t="s">
        <v>2859</v>
      </c>
      <c r="O963" t="s">
        <v>2860</v>
      </c>
      <c r="P963" t="s">
        <v>2022</v>
      </c>
      <c r="Q963" t="s">
        <v>1801</v>
      </c>
      <c r="R963" t="s">
        <v>1956</v>
      </c>
      <c r="S963" t="s">
        <v>1802</v>
      </c>
      <c r="T963" t="s">
        <v>2051</v>
      </c>
      <c r="U963" t="s">
        <v>2875</v>
      </c>
      <c r="V963" t="s">
        <v>2876</v>
      </c>
      <c r="W963" t="s">
        <v>2947</v>
      </c>
      <c r="X963" t="s">
        <v>1810</v>
      </c>
      <c r="Y963" t="s">
        <v>7405</v>
      </c>
      <c r="Z963" t="s">
        <v>7406</v>
      </c>
      <c r="AA963" t="s">
        <v>7407</v>
      </c>
      <c r="AB963">
        <v>1</v>
      </c>
    </row>
    <row r="964" spans="1:28" x14ac:dyDescent="0.25">
      <c r="A964" t="s">
        <v>9284</v>
      </c>
      <c r="B964" t="s">
        <v>9285</v>
      </c>
      <c r="C964" t="s">
        <v>156</v>
      </c>
      <c r="D964">
        <v>2</v>
      </c>
      <c r="E964">
        <v>304</v>
      </c>
      <c r="F964" t="s">
        <v>2025</v>
      </c>
      <c r="G964" t="s">
        <v>1844</v>
      </c>
      <c r="H964" t="s">
        <v>2091</v>
      </c>
      <c r="I964" t="s">
        <v>2096</v>
      </c>
      <c r="J964" t="s">
        <v>1788</v>
      </c>
      <c r="K964" t="s">
        <v>3935</v>
      </c>
      <c r="L964" t="s">
        <v>1798</v>
      </c>
      <c r="M964" t="s">
        <v>2858</v>
      </c>
      <c r="N964" t="s">
        <v>2859</v>
      </c>
      <c r="O964" t="s">
        <v>2860</v>
      </c>
      <c r="P964" t="s">
        <v>2022</v>
      </c>
      <c r="Q964" t="s">
        <v>1801</v>
      </c>
      <c r="R964" t="s">
        <v>1956</v>
      </c>
      <c r="S964" t="s">
        <v>1802</v>
      </c>
      <c r="T964" t="s">
        <v>2051</v>
      </c>
      <c r="U964" t="s">
        <v>2875</v>
      </c>
      <c r="V964" t="s">
        <v>2876</v>
      </c>
      <c r="W964" t="s">
        <v>2947</v>
      </c>
      <c r="X964" t="s">
        <v>1810</v>
      </c>
      <c r="Y964" t="s">
        <v>7408</v>
      </c>
      <c r="Z964" t="s">
        <v>7409</v>
      </c>
      <c r="AA964" t="s">
        <v>7410</v>
      </c>
      <c r="AB964">
        <v>1</v>
      </c>
    </row>
    <row r="965" spans="1:28" x14ac:dyDescent="0.25">
      <c r="A965" t="s">
        <v>9284</v>
      </c>
      <c r="B965" t="s">
        <v>9285</v>
      </c>
      <c r="C965" t="s">
        <v>156</v>
      </c>
      <c r="D965">
        <v>2</v>
      </c>
      <c r="E965">
        <v>304</v>
      </c>
      <c r="F965" t="s">
        <v>2027</v>
      </c>
      <c r="G965" t="s">
        <v>1844</v>
      </c>
      <c r="H965" t="s">
        <v>2091</v>
      </c>
      <c r="I965" t="s">
        <v>2096</v>
      </c>
      <c r="J965" t="s">
        <v>1788</v>
      </c>
      <c r="K965" t="s">
        <v>3935</v>
      </c>
      <c r="L965" t="s">
        <v>1798</v>
      </c>
      <c r="M965" t="s">
        <v>2858</v>
      </c>
      <c r="N965" t="s">
        <v>2859</v>
      </c>
      <c r="O965" t="s">
        <v>2860</v>
      </c>
      <c r="P965" t="s">
        <v>2022</v>
      </c>
      <c r="Q965" t="s">
        <v>1801</v>
      </c>
      <c r="R965" t="s">
        <v>1956</v>
      </c>
      <c r="S965" t="s">
        <v>1802</v>
      </c>
      <c r="T965" t="s">
        <v>2051</v>
      </c>
      <c r="U965" t="s">
        <v>2875</v>
      </c>
      <c r="V965" t="s">
        <v>2973</v>
      </c>
      <c r="W965" t="s">
        <v>2874</v>
      </c>
      <c r="X965" t="s">
        <v>1810</v>
      </c>
      <c r="Y965" t="s">
        <v>7411</v>
      </c>
      <c r="Z965" t="s">
        <v>7412</v>
      </c>
      <c r="AA965" t="s">
        <v>7413</v>
      </c>
      <c r="AB965">
        <v>1</v>
      </c>
    </row>
    <row r="966" spans="1:28" x14ac:dyDescent="0.25">
      <c r="A966" t="s">
        <v>9284</v>
      </c>
      <c r="B966" t="s">
        <v>9285</v>
      </c>
      <c r="C966" t="s">
        <v>156</v>
      </c>
      <c r="D966">
        <v>2</v>
      </c>
      <c r="E966">
        <v>304</v>
      </c>
      <c r="F966" t="s">
        <v>2057</v>
      </c>
      <c r="G966" t="s">
        <v>1844</v>
      </c>
      <c r="H966" t="s">
        <v>2091</v>
      </c>
      <c r="I966" t="s">
        <v>2096</v>
      </c>
      <c r="J966" t="s">
        <v>1788</v>
      </c>
      <c r="K966" t="s">
        <v>3935</v>
      </c>
      <c r="L966" t="s">
        <v>1798</v>
      </c>
      <c r="M966" t="s">
        <v>2858</v>
      </c>
      <c r="N966" t="s">
        <v>2859</v>
      </c>
      <c r="O966" t="s">
        <v>2860</v>
      </c>
      <c r="P966" t="s">
        <v>2022</v>
      </c>
      <c r="Q966" t="s">
        <v>1801</v>
      </c>
      <c r="R966" t="s">
        <v>1956</v>
      </c>
      <c r="S966" t="s">
        <v>1802</v>
      </c>
      <c r="T966" t="s">
        <v>2051</v>
      </c>
      <c r="U966" t="s">
        <v>2875</v>
      </c>
      <c r="V966" t="s">
        <v>2876</v>
      </c>
      <c r="W966" t="s">
        <v>2874</v>
      </c>
      <c r="X966" t="s">
        <v>1810</v>
      </c>
      <c r="Y966" t="s">
        <v>7414</v>
      </c>
      <c r="Z966" t="s">
        <v>7415</v>
      </c>
      <c r="AA966" t="s">
        <v>7416</v>
      </c>
      <c r="AB966">
        <v>1</v>
      </c>
    </row>
    <row r="967" spans="1:28" x14ac:dyDescent="0.25">
      <c r="A967" t="s">
        <v>9284</v>
      </c>
      <c r="B967" t="s">
        <v>9285</v>
      </c>
      <c r="C967" t="s">
        <v>156</v>
      </c>
      <c r="D967">
        <v>2</v>
      </c>
      <c r="E967">
        <v>304</v>
      </c>
      <c r="F967" t="s">
        <v>2048</v>
      </c>
      <c r="G967" t="s">
        <v>1844</v>
      </c>
      <c r="H967" t="s">
        <v>2091</v>
      </c>
      <c r="I967" t="s">
        <v>2096</v>
      </c>
      <c r="J967" t="s">
        <v>1788</v>
      </c>
      <c r="K967" t="s">
        <v>3935</v>
      </c>
      <c r="L967" t="s">
        <v>1798</v>
      </c>
      <c r="M967" t="s">
        <v>2858</v>
      </c>
      <c r="N967" t="s">
        <v>2859</v>
      </c>
      <c r="O967" t="s">
        <v>2860</v>
      </c>
      <c r="P967" t="s">
        <v>2022</v>
      </c>
      <c r="Q967" t="s">
        <v>1801</v>
      </c>
      <c r="R967" t="s">
        <v>1956</v>
      </c>
      <c r="S967" t="s">
        <v>1802</v>
      </c>
      <c r="T967" t="s">
        <v>2051</v>
      </c>
      <c r="U967" t="s">
        <v>2875</v>
      </c>
      <c r="V967" t="s">
        <v>2973</v>
      </c>
      <c r="W967" t="s">
        <v>2947</v>
      </c>
      <c r="X967" t="s">
        <v>1810</v>
      </c>
      <c r="Y967" t="s">
        <v>5332</v>
      </c>
      <c r="Z967" t="s">
        <v>5333</v>
      </c>
      <c r="AA967" t="s">
        <v>5334</v>
      </c>
      <c r="AB967">
        <v>1</v>
      </c>
    </row>
    <row r="968" spans="1:28" x14ac:dyDescent="0.25">
      <c r="A968" t="s">
        <v>9284</v>
      </c>
      <c r="B968" t="s">
        <v>9285</v>
      </c>
      <c r="C968" t="s">
        <v>156</v>
      </c>
      <c r="D968">
        <v>2</v>
      </c>
      <c r="E968">
        <v>304</v>
      </c>
      <c r="F968" t="s">
        <v>2079</v>
      </c>
      <c r="G968" t="s">
        <v>1844</v>
      </c>
      <c r="H968" t="s">
        <v>2091</v>
      </c>
      <c r="I968" t="s">
        <v>2096</v>
      </c>
      <c r="J968" t="s">
        <v>1788</v>
      </c>
      <c r="K968" t="s">
        <v>2408</v>
      </c>
      <c r="L968" t="s">
        <v>1798</v>
      </c>
      <c r="M968" t="s">
        <v>2858</v>
      </c>
      <c r="N968" t="s">
        <v>2859</v>
      </c>
      <c r="O968" t="s">
        <v>2860</v>
      </c>
      <c r="P968" t="s">
        <v>2022</v>
      </c>
      <c r="Q968" t="s">
        <v>1801</v>
      </c>
      <c r="R968" t="s">
        <v>1956</v>
      </c>
      <c r="S968" t="s">
        <v>1802</v>
      </c>
      <c r="T968" t="s">
        <v>2051</v>
      </c>
      <c r="U968" t="s">
        <v>2875</v>
      </c>
      <c r="V968" t="s">
        <v>2973</v>
      </c>
      <c r="W968" t="s">
        <v>2874</v>
      </c>
      <c r="X968" t="s">
        <v>1810</v>
      </c>
      <c r="Y968" t="s">
        <v>7417</v>
      </c>
      <c r="Z968" t="s">
        <v>7418</v>
      </c>
      <c r="AA968" t="s">
        <v>7419</v>
      </c>
      <c r="AB968">
        <v>1</v>
      </c>
    </row>
    <row r="969" spans="1:28" x14ac:dyDescent="0.25">
      <c r="A969" t="s">
        <v>9284</v>
      </c>
      <c r="B969" t="s">
        <v>9285</v>
      </c>
      <c r="C969" t="s">
        <v>156</v>
      </c>
      <c r="D969">
        <v>2</v>
      </c>
      <c r="E969">
        <v>304</v>
      </c>
      <c r="F969" t="s">
        <v>2055</v>
      </c>
      <c r="G969" t="s">
        <v>1844</v>
      </c>
      <c r="H969" t="s">
        <v>2091</v>
      </c>
      <c r="I969" t="s">
        <v>2096</v>
      </c>
      <c r="J969" t="s">
        <v>1795</v>
      </c>
      <c r="K969" t="s">
        <v>2408</v>
      </c>
      <c r="L969" t="s">
        <v>1798</v>
      </c>
      <c r="M969" t="s">
        <v>2858</v>
      </c>
      <c r="N969" t="s">
        <v>2859</v>
      </c>
      <c r="O969" t="s">
        <v>2860</v>
      </c>
      <c r="P969" t="s">
        <v>2022</v>
      </c>
      <c r="Q969" t="s">
        <v>1801</v>
      </c>
      <c r="R969" t="s">
        <v>1956</v>
      </c>
      <c r="S969" t="s">
        <v>1802</v>
      </c>
      <c r="T969" t="s">
        <v>2051</v>
      </c>
      <c r="U969" t="s">
        <v>2875</v>
      </c>
      <c r="V969" t="s">
        <v>2876</v>
      </c>
      <c r="W969" t="s">
        <v>2874</v>
      </c>
      <c r="X969" t="s">
        <v>1810</v>
      </c>
      <c r="Y969" t="s">
        <v>9193</v>
      </c>
      <c r="Z969" t="s">
        <v>9194</v>
      </c>
      <c r="AA969" t="s">
        <v>9195</v>
      </c>
      <c r="AB969">
        <v>1</v>
      </c>
    </row>
    <row r="970" spans="1:28" x14ac:dyDescent="0.25">
      <c r="A970" t="s">
        <v>9284</v>
      </c>
      <c r="B970" t="s">
        <v>9285</v>
      </c>
      <c r="C970" t="s">
        <v>156</v>
      </c>
      <c r="D970">
        <v>2</v>
      </c>
      <c r="E970">
        <v>304</v>
      </c>
      <c r="F970" t="s">
        <v>2037</v>
      </c>
      <c r="G970" t="s">
        <v>1844</v>
      </c>
      <c r="H970" t="s">
        <v>2091</v>
      </c>
      <c r="I970" t="s">
        <v>2096</v>
      </c>
      <c r="J970" t="s">
        <v>1788</v>
      </c>
      <c r="K970" t="s">
        <v>2408</v>
      </c>
      <c r="L970" t="s">
        <v>1798</v>
      </c>
      <c r="M970" t="s">
        <v>2858</v>
      </c>
      <c r="N970" t="s">
        <v>2859</v>
      </c>
      <c r="O970" t="s">
        <v>2860</v>
      </c>
      <c r="P970" t="s">
        <v>2022</v>
      </c>
      <c r="Q970" t="s">
        <v>1801</v>
      </c>
      <c r="R970" t="s">
        <v>1956</v>
      </c>
      <c r="S970" t="s">
        <v>1802</v>
      </c>
      <c r="T970" t="s">
        <v>2051</v>
      </c>
      <c r="U970" t="s">
        <v>2875</v>
      </c>
      <c r="V970" t="s">
        <v>2876</v>
      </c>
      <c r="W970" t="s">
        <v>2874</v>
      </c>
      <c r="X970" t="s">
        <v>1810</v>
      </c>
      <c r="Y970" t="s">
        <v>7420</v>
      </c>
      <c r="Z970" t="s">
        <v>7421</v>
      </c>
      <c r="AA970" t="s">
        <v>7422</v>
      </c>
      <c r="AB970">
        <v>1</v>
      </c>
    </row>
    <row r="971" spans="1:28" x14ac:dyDescent="0.25">
      <c r="A971" t="s">
        <v>9284</v>
      </c>
      <c r="B971" t="s">
        <v>9285</v>
      </c>
      <c r="C971" t="s">
        <v>156</v>
      </c>
      <c r="D971">
        <v>2</v>
      </c>
      <c r="E971">
        <v>304</v>
      </c>
      <c r="F971" t="s">
        <v>2083</v>
      </c>
      <c r="G971" t="s">
        <v>1844</v>
      </c>
      <c r="H971" t="s">
        <v>2091</v>
      </c>
      <c r="I971" t="s">
        <v>2096</v>
      </c>
      <c r="J971" t="s">
        <v>1788</v>
      </c>
      <c r="K971" t="s">
        <v>2408</v>
      </c>
      <c r="L971" t="s">
        <v>1798</v>
      </c>
      <c r="M971" t="s">
        <v>2858</v>
      </c>
      <c r="N971" t="s">
        <v>2859</v>
      </c>
      <c r="O971" t="s">
        <v>2860</v>
      </c>
      <c r="P971" t="s">
        <v>2022</v>
      </c>
      <c r="Q971" t="s">
        <v>1801</v>
      </c>
      <c r="R971" t="s">
        <v>1956</v>
      </c>
      <c r="S971" t="s">
        <v>1802</v>
      </c>
      <c r="T971" t="s">
        <v>2051</v>
      </c>
      <c r="U971" t="s">
        <v>2875</v>
      </c>
      <c r="V971" t="s">
        <v>2973</v>
      </c>
      <c r="W971" t="s">
        <v>2947</v>
      </c>
      <c r="X971" t="s">
        <v>1810</v>
      </c>
      <c r="Y971" t="s">
        <v>7423</v>
      </c>
      <c r="Z971" t="s">
        <v>7424</v>
      </c>
      <c r="AA971" t="s">
        <v>7425</v>
      </c>
      <c r="AB971">
        <v>1</v>
      </c>
    </row>
    <row r="972" spans="1:28" x14ac:dyDescent="0.25">
      <c r="A972" t="s">
        <v>9284</v>
      </c>
      <c r="B972" t="s">
        <v>9285</v>
      </c>
      <c r="C972" t="s">
        <v>156</v>
      </c>
      <c r="D972">
        <v>2</v>
      </c>
      <c r="E972">
        <v>368</v>
      </c>
      <c r="F972" t="s">
        <v>2036</v>
      </c>
      <c r="G972" t="s">
        <v>1848</v>
      </c>
      <c r="H972" t="s">
        <v>2091</v>
      </c>
      <c r="I972" t="s">
        <v>2096</v>
      </c>
      <c r="J972" t="s">
        <v>1795</v>
      </c>
      <c r="K972" t="s">
        <v>3013</v>
      </c>
      <c r="L972" t="s">
        <v>1798</v>
      </c>
      <c r="M972" t="s">
        <v>2858</v>
      </c>
      <c r="N972" t="s">
        <v>2859</v>
      </c>
      <c r="O972" t="s">
        <v>2860</v>
      </c>
      <c r="P972" t="s">
        <v>2022</v>
      </c>
      <c r="Q972" t="s">
        <v>1801</v>
      </c>
      <c r="R972" t="s">
        <v>1956</v>
      </c>
      <c r="S972" t="s">
        <v>1802</v>
      </c>
      <c r="T972" t="s">
        <v>2051</v>
      </c>
      <c r="U972" t="s">
        <v>2931</v>
      </c>
      <c r="V972" t="s">
        <v>2933</v>
      </c>
      <c r="W972" t="s">
        <v>2947</v>
      </c>
      <c r="X972" t="s">
        <v>1810</v>
      </c>
      <c r="Y972" t="s">
        <v>7426</v>
      </c>
      <c r="Z972" t="s">
        <v>7427</v>
      </c>
      <c r="AA972" t="s">
        <v>7428</v>
      </c>
      <c r="AB972">
        <v>1</v>
      </c>
    </row>
    <row r="973" spans="1:28" x14ac:dyDescent="0.25">
      <c r="A973" t="s">
        <v>9284</v>
      </c>
      <c r="B973" t="s">
        <v>9285</v>
      </c>
      <c r="C973" t="s">
        <v>156</v>
      </c>
      <c r="D973">
        <v>2</v>
      </c>
      <c r="E973">
        <v>368</v>
      </c>
      <c r="F973" t="s">
        <v>2030</v>
      </c>
      <c r="G973" t="s">
        <v>1848</v>
      </c>
      <c r="H973" t="s">
        <v>2091</v>
      </c>
      <c r="I973" t="s">
        <v>2096</v>
      </c>
      <c r="J973" t="s">
        <v>1795</v>
      </c>
      <c r="K973" t="s">
        <v>2408</v>
      </c>
      <c r="L973" t="s">
        <v>1798</v>
      </c>
      <c r="M973" t="s">
        <v>2858</v>
      </c>
      <c r="N973" t="s">
        <v>2859</v>
      </c>
      <c r="O973" t="s">
        <v>2860</v>
      </c>
      <c r="P973" t="s">
        <v>2022</v>
      </c>
      <c r="Q973" t="s">
        <v>1801</v>
      </c>
      <c r="R973" t="s">
        <v>1956</v>
      </c>
      <c r="S973" t="s">
        <v>1802</v>
      </c>
      <c r="T973" t="s">
        <v>2051</v>
      </c>
      <c r="U973" t="s">
        <v>2931</v>
      </c>
      <c r="V973" t="s">
        <v>2933</v>
      </c>
      <c r="W973" t="s">
        <v>2947</v>
      </c>
      <c r="X973" t="s">
        <v>1810</v>
      </c>
      <c r="Y973" t="s">
        <v>7429</v>
      </c>
      <c r="Z973" t="s">
        <v>7430</v>
      </c>
      <c r="AA973" t="s">
        <v>7431</v>
      </c>
      <c r="AB973">
        <v>1</v>
      </c>
    </row>
    <row r="974" spans="1:28" x14ac:dyDescent="0.25">
      <c r="A974" t="s">
        <v>9284</v>
      </c>
      <c r="B974" t="s">
        <v>9285</v>
      </c>
      <c r="C974" t="s">
        <v>156</v>
      </c>
      <c r="D974">
        <v>2</v>
      </c>
      <c r="E974">
        <v>368</v>
      </c>
      <c r="F974" t="s">
        <v>2028</v>
      </c>
      <c r="G974" t="s">
        <v>1848</v>
      </c>
      <c r="H974" t="s">
        <v>2091</v>
      </c>
      <c r="I974" t="s">
        <v>2096</v>
      </c>
      <c r="J974" t="s">
        <v>1788</v>
      </c>
      <c r="K974" t="s">
        <v>2408</v>
      </c>
      <c r="L974" t="s">
        <v>1798</v>
      </c>
      <c r="M974" t="s">
        <v>2858</v>
      </c>
      <c r="N974" t="s">
        <v>2859</v>
      </c>
      <c r="O974" t="s">
        <v>2860</v>
      </c>
      <c r="P974" t="s">
        <v>2022</v>
      </c>
      <c r="Q974" t="s">
        <v>1801</v>
      </c>
      <c r="R974" t="s">
        <v>1956</v>
      </c>
      <c r="S974" t="s">
        <v>1802</v>
      </c>
      <c r="T974" t="s">
        <v>2051</v>
      </c>
      <c r="U974" t="s">
        <v>2931</v>
      </c>
      <c r="V974" t="s">
        <v>2933</v>
      </c>
      <c r="W974" t="s">
        <v>2947</v>
      </c>
      <c r="X974" t="s">
        <v>1810</v>
      </c>
      <c r="Y974" t="s">
        <v>7432</v>
      </c>
      <c r="Z974" t="s">
        <v>7433</v>
      </c>
      <c r="AA974" t="s">
        <v>7434</v>
      </c>
      <c r="AB974">
        <v>1</v>
      </c>
    </row>
    <row r="975" spans="1:28" x14ac:dyDescent="0.25">
      <c r="A975" t="s">
        <v>9284</v>
      </c>
      <c r="B975" t="s">
        <v>9285</v>
      </c>
      <c r="C975" t="s">
        <v>156</v>
      </c>
      <c r="D975">
        <v>2</v>
      </c>
      <c r="E975">
        <v>369</v>
      </c>
      <c r="F975" t="s">
        <v>2020</v>
      </c>
      <c r="G975" t="s">
        <v>1848</v>
      </c>
      <c r="H975" t="s">
        <v>2091</v>
      </c>
      <c r="I975" t="s">
        <v>2096</v>
      </c>
      <c r="J975" t="s">
        <v>1795</v>
      </c>
      <c r="K975" t="s">
        <v>2408</v>
      </c>
      <c r="L975" t="s">
        <v>1798</v>
      </c>
      <c r="M975" t="s">
        <v>2858</v>
      </c>
      <c r="N975" t="s">
        <v>2859</v>
      </c>
      <c r="O975" t="s">
        <v>2860</v>
      </c>
      <c r="P975" t="s">
        <v>2022</v>
      </c>
      <c r="Q975" t="s">
        <v>1801</v>
      </c>
      <c r="R975" t="s">
        <v>1956</v>
      </c>
      <c r="S975" t="s">
        <v>1802</v>
      </c>
      <c r="T975" t="s">
        <v>2051</v>
      </c>
      <c r="U975" t="s">
        <v>2931</v>
      </c>
      <c r="V975" t="s">
        <v>2933</v>
      </c>
      <c r="W975" t="s">
        <v>2874</v>
      </c>
      <c r="X975" t="s">
        <v>1810</v>
      </c>
      <c r="Y975" t="s">
        <v>7435</v>
      </c>
      <c r="Z975" t="s">
        <v>7436</v>
      </c>
      <c r="AA975" t="s">
        <v>7437</v>
      </c>
      <c r="AB975">
        <v>1</v>
      </c>
    </row>
    <row r="976" spans="1:28" x14ac:dyDescent="0.25">
      <c r="A976" t="s">
        <v>9284</v>
      </c>
      <c r="B976" t="s">
        <v>9285</v>
      </c>
      <c r="C976" t="s">
        <v>156</v>
      </c>
      <c r="D976">
        <v>2</v>
      </c>
      <c r="E976">
        <v>369</v>
      </c>
      <c r="F976" t="s">
        <v>2060</v>
      </c>
      <c r="G976" t="s">
        <v>1848</v>
      </c>
      <c r="H976" t="s">
        <v>2091</v>
      </c>
      <c r="I976" t="s">
        <v>2096</v>
      </c>
      <c r="J976" t="s">
        <v>1788</v>
      </c>
      <c r="K976" t="s">
        <v>2408</v>
      </c>
      <c r="L976" t="s">
        <v>1798</v>
      </c>
      <c r="M976" t="s">
        <v>2858</v>
      </c>
      <c r="N976" t="s">
        <v>2859</v>
      </c>
      <c r="O976" t="s">
        <v>2860</v>
      </c>
      <c r="P976" t="s">
        <v>2022</v>
      </c>
      <c r="Q976" t="s">
        <v>1801</v>
      </c>
      <c r="R976" t="s">
        <v>1956</v>
      </c>
      <c r="S976" t="s">
        <v>1802</v>
      </c>
      <c r="T976" t="s">
        <v>2051</v>
      </c>
      <c r="U976" t="s">
        <v>2931</v>
      </c>
      <c r="V976" t="s">
        <v>2933</v>
      </c>
      <c r="W976" t="s">
        <v>2947</v>
      </c>
      <c r="X976" t="s">
        <v>1810</v>
      </c>
      <c r="Y976" t="s">
        <v>7438</v>
      </c>
      <c r="Z976" t="s">
        <v>7439</v>
      </c>
      <c r="AA976" t="s">
        <v>7440</v>
      </c>
      <c r="AB976">
        <v>1</v>
      </c>
    </row>
    <row r="977" spans="1:28" x14ac:dyDescent="0.25">
      <c r="A977" t="s">
        <v>9284</v>
      </c>
      <c r="B977" t="s">
        <v>9285</v>
      </c>
      <c r="C977" t="s">
        <v>156</v>
      </c>
      <c r="D977">
        <v>2</v>
      </c>
      <c r="E977">
        <v>390</v>
      </c>
      <c r="F977" t="s">
        <v>2031</v>
      </c>
      <c r="G977" t="s">
        <v>1848</v>
      </c>
      <c r="H977" t="s">
        <v>2091</v>
      </c>
      <c r="I977" t="s">
        <v>2096</v>
      </c>
      <c r="J977" t="s">
        <v>1795</v>
      </c>
      <c r="K977" t="s">
        <v>3013</v>
      </c>
      <c r="L977" t="s">
        <v>1798</v>
      </c>
      <c r="M977" t="s">
        <v>2858</v>
      </c>
      <c r="N977" t="s">
        <v>2859</v>
      </c>
      <c r="O977" t="s">
        <v>2860</v>
      </c>
      <c r="P977" t="s">
        <v>2022</v>
      </c>
      <c r="Q977" t="s">
        <v>1801</v>
      </c>
      <c r="R977" t="s">
        <v>1956</v>
      </c>
      <c r="S977" t="s">
        <v>1802</v>
      </c>
      <c r="T977" t="s">
        <v>2051</v>
      </c>
      <c r="U977" t="s">
        <v>2931</v>
      </c>
      <c r="V977" t="s">
        <v>2943</v>
      </c>
      <c r="W977" t="s">
        <v>2947</v>
      </c>
      <c r="X977" t="s">
        <v>1810</v>
      </c>
      <c r="Y977" t="s">
        <v>7441</v>
      </c>
      <c r="Z977" t="s">
        <v>7442</v>
      </c>
      <c r="AA977" t="s">
        <v>7443</v>
      </c>
      <c r="AB977">
        <v>1</v>
      </c>
    </row>
    <row r="978" spans="1:28" x14ac:dyDescent="0.25">
      <c r="A978" t="s">
        <v>9284</v>
      </c>
      <c r="B978" t="s">
        <v>9285</v>
      </c>
      <c r="C978" t="s">
        <v>156</v>
      </c>
      <c r="D978">
        <v>2</v>
      </c>
      <c r="E978">
        <v>390</v>
      </c>
      <c r="F978" t="s">
        <v>2041</v>
      </c>
      <c r="G978" t="s">
        <v>1848</v>
      </c>
      <c r="H978" t="s">
        <v>2091</v>
      </c>
      <c r="I978" t="s">
        <v>2096</v>
      </c>
      <c r="J978" t="s">
        <v>1788</v>
      </c>
      <c r="K978" t="s">
        <v>4550</v>
      </c>
      <c r="L978" t="s">
        <v>1798</v>
      </c>
      <c r="M978" t="s">
        <v>2858</v>
      </c>
      <c r="N978" t="s">
        <v>2859</v>
      </c>
      <c r="O978" t="s">
        <v>2860</v>
      </c>
      <c r="P978" t="s">
        <v>2022</v>
      </c>
      <c r="Q978" t="s">
        <v>1801</v>
      </c>
      <c r="R978" t="s">
        <v>1956</v>
      </c>
      <c r="S978" t="s">
        <v>1802</v>
      </c>
      <c r="T978" t="s">
        <v>2051</v>
      </c>
      <c r="U978" t="s">
        <v>2931</v>
      </c>
      <c r="V978" t="s">
        <v>2968</v>
      </c>
      <c r="W978" t="s">
        <v>2874</v>
      </c>
      <c r="X978" t="s">
        <v>1810</v>
      </c>
      <c r="Y978" t="s">
        <v>7444</v>
      </c>
      <c r="Z978" t="s">
        <v>7445</v>
      </c>
      <c r="AA978" t="s">
        <v>7446</v>
      </c>
      <c r="AB978">
        <v>1</v>
      </c>
    </row>
    <row r="979" spans="1:28" x14ac:dyDescent="0.25">
      <c r="A979" t="s">
        <v>9284</v>
      </c>
      <c r="B979" t="s">
        <v>9285</v>
      </c>
      <c r="C979" t="s">
        <v>156</v>
      </c>
      <c r="D979">
        <v>2</v>
      </c>
      <c r="E979">
        <v>390</v>
      </c>
      <c r="F979" t="s">
        <v>2049</v>
      </c>
      <c r="G979" t="s">
        <v>1848</v>
      </c>
      <c r="H979" t="s">
        <v>2091</v>
      </c>
      <c r="I979" t="s">
        <v>2096</v>
      </c>
      <c r="J979" t="s">
        <v>1788</v>
      </c>
      <c r="K979" t="s">
        <v>2408</v>
      </c>
      <c r="L979" t="s">
        <v>1798</v>
      </c>
      <c r="M979" t="s">
        <v>2858</v>
      </c>
      <c r="N979" t="s">
        <v>2859</v>
      </c>
      <c r="O979" t="s">
        <v>2860</v>
      </c>
      <c r="P979" t="s">
        <v>2022</v>
      </c>
      <c r="Q979" t="s">
        <v>1801</v>
      </c>
      <c r="R979" t="s">
        <v>1956</v>
      </c>
      <c r="S979" t="s">
        <v>1802</v>
      </c>
      <c r="T979" t="s">
        <v>2051</v>
      </c>
      <c r="U979" t="s">
        <v>2931</v>
      </c>
      <c r="V979" t="s">
        <v>2968</v>
      </c>
      <c r="W979" t="s">
        <v>2874</v>
      </c>
      <c r="X979" t="s">
        <v>1810</v>
      </c>
      <c r="Y979" t="s">
        <v>7447</v>
      </c>
      <c r="Z979" t="s">
        <v>7448</v>
      </c>
      <c r="AA979" t="s">
        <v>7449</v>
      </c>
      <c r="AB979">
        <v>1</v>
      </c>
    </row>
    <row r="980" spans="1:28" x14ac:dyDescent="0.25">
      <c r="A980" t="s">
        <v>9284</v>
      </c>
      <c r="B980" t="s">
        <v>9285</v>
      </c>
      <c r="C980" t="s">
        <v>156</v>
      </c>
      <c r="D980">
        <v>2</v>
      </c>
      <c r="E980">
        <v>390</v>
      </c>
      <c r="F980" t="s">
        <v>2052</v>
      </c>
      <c r="G980" t="s">
        <v>1848</v>
      </c>
      <c r="H980" t="s">
        <v>2091</v>
      </c>
      <c r="I980" t="s">
        <v>2096</v>
      </c>
      <c r="J980" t="s">
        <v>1788</v>
      </c>
      <c r="K980" t="s">
        <v>4550</v>
      </c>
      <c r="L980" t="s">
        <v>1798</v>
      </c>
      <c r="M980" t="s">
        <v>2858</v>
      </c>
      <c r="N980" t="s">
        <v>2859</v>
      </c>
      <c r="O980" t="s">
        <v>2860</v>
      </c>
      <c r="P980" t="s">
        <v>2022</v>
      </c>
      <c r="Q980" t="s">
        <v>1801</v>
      </c>
      <c r="R980" t="s">
        <v>1956</v>
      </c>
      <c r="S980" t="s">
        <v>1802</v>
      </c>
      <c r="T980" t="s">
        <v>2051</v>
      </c>
      <c r="U980" t="s">
        <v>2931</v>
      </c>
      <c r="V980" t="s">
        <v>2943</v>
      </c>
      <c r="W980" t="s">
        <v>2874</v>
      </c>
      <c r="X980" t="s">
        <v>1810</v>
      </c>
      <c r="Y980" t="s">
        <v>7450</v>
      </c>
      <c r="Z980" t="s">
        <v>7451</v>
      </c>
      <c r="AA980" t="s">
        <v>7452</v>
      </c>
      <c r="AB980">
        <v>1</v>
      </c>
    </row>
    <row r="981" spans="1:28" x14ac:dyDescent="0.25">
      <c r="A981" t="s">
        <v>9284</v>
      </c>
      <c r="B981" t="s">
        <v>9285</v>
      </c>
      <c r="C981" t="s">
        <v>156</v>
      </c>
      <c r="D981">
        <v>2</v>
      </c>
      <c r="E981">
        <v>391</v>
      </c>
      <c r="F981" t="s">
        <v>2068</v>
      </c>
      <c r="G981" t="s">
        <v>1848</v>
      </c>
      <c r="H981" t="s">
        <v>2091</v>
      </c>
      <c r="I981" t="s">
        <v>2096</v>
      </c>
      <c r="J981" t="s">
        <v>1795</v>
      </c>
      <c r="K981" t="s">
        <v>2386</v>
      </c>
      <c r="L981" t="s">
        <v>1798</v>
      </c>
      <c r="M981" t="s">
        <v>2858</v>
      </c>
      <c r="N981" t="s">
        <v>2859</v>
      </c>
      <c r="O981" t="s">
        <v>2860</v>
      </c>
      <c r="P981" t="s">
        <v>2022</v>
      </c>
      <c r="Q981" t="s">
        <v>1801</v>
      </c>
      <c r="R981" t="s">
        <v>1956</v>
      </c>
      <c r="S981" t="s">
        <v>1802</v>
      </c>
      <c r="T981" t="s">
        <v>2051</v>
      </c>
      <c r="U981" t="s">
        <v>2931</v>
      </c>
      <c r="V981" t="s">
        <v>3096</v>
      </c>
      <c r="W981" t="s">
        <v>2874</v>
      </c>
      <c r="X981" t="s">
        <v>1810</v>
      </c>
      <c r="Y981" t="s">
        <v>7453</v>
      </c>
      <c r="Z981" t="s">
        <v>7454</v>
      </c>
      <c r="AA981" t="s">
        <v>7455</v>
      </c>
      <c r="AB981">
        <v>1</v>
      </c>
    </row>
    <row r="982" spans="1:28" x14ac:dyDescent="0.25">
      <c r="A982" t="s">
        <v>9284</v>
      </c>
      <c r="B982" t="s">
        <v>9285</v>
      </c>
      <c r="C982" t="s">
        <v>156</v>
      </c>
      <c r="D982">
        <v>2</v>
      </c>
      <c r="E982">
        <v>391</v>
      </c>
      <c r="F982" t="s">
        <v>2046</v>
      </c>
      <c r="G982" t="s">
        <v>1848</v>
      </c>
      <c r="H982" t="s">
        <v>2091</v>
      </c>
      <c r="I982" t="s">
        <v>2096</v>
      </c>
      <c r="J982" t="s">
        <v>1788</v>
      </c>
      <c r="K982" t="s">
        <v>2408</v>
      </c>
      <c r="L982" t="s">
        <v>1798</v>
      </c>
      <c r="M982" t="s">
        <v>2858</v>
      </c>
      <c r="N982" t="s">
        <v>2859</v>
      </c>
      <c r="O982" t="s">
        <v>2860</v>
      </c>
      <c r="P982" t="s">
        <v>2022</v>
      </c>
      <c r="Q982" t="s">
        <v>1801</v>
      </c>
      <c r="R982" t="s">
        <v>1956</v>
      </c>
      <c r="S982" t="s">
        <v>1802</v>
      </c>
      <c r="T982" t="s">
        <v>2051</v>
      </c>
      <c r="U982" t="s">
        <v>2931</v>
      </c>
      <c r="V982" t="s">
        <v>2932</v>
      </c>
      <c r="W982" t="s">
        <v>2874</v>
      </c>
      <c r="X982" t="s">
        <v>1810</v>
      </c>
      <c r="Y982" t="s">
        <v>7456</v>
      </c>
      <c r="Z982" t="s">
        <v>7457</v>
      </c>
      <c r="AA982" t="s">
        <v>7458</v>
      </c>
      <c r="AB982">
        <v>1</v>
      </c>
    </row>
    <row r="983" spans="1:28" x14ac:dyDescent="0.25">
      <c r="A983" t="s">
        <v>9284</v>
      </c>
      <c r="B983" t="s">
        <v>9285</v>
      </c>
      <c r="C983" t="s">
        <v>156</v>
      </c>
      <c r="D983">
        <v>2</v>
      </c>
      <c r="E983">
        <v>391</v>
      </c>
      <c r="F983" t="s">
        <v>2024</v>
      </c>
      <c r="G983" t="s">
        <v>1848</v>
      </c>
      <c r="H983" t="s">
        <v>2091</v>
      </c>
      <c r="I983" t="s">
        <v>2096</v>
      </c>
      <c r="J983" t="s">
        <v>1788</v>
      </c>
      <c r="K983" t="s">
        <v>5936</v>
      </c>
      <c r="L983" t="s">
        <v>1800</v>
      </c>
      <c r="M983" t="s">
        <v>2858</v>
      </c>
      <c r="N983" t="s">
        <v>2859</v>
      </c>
      <c r="O983" t="s">
        <v>2860</v>
      </c>
      <c r="P983" t="s">
        <v>2022</v>
      </c>
      <c r="Q983" t="s">
        <v>1801</v>
      </c>
      <c r="R983" t="s">
        <v>1956</v>
      </c>
      <c r="S983" t="s">
        <v>1802</v>
      </c>
      <c r="T983" t="s">
        <v>2051</v>
      </c>
      <c r="U983" t="s">
        <v>2931</v>
      </c>
      <c r="V983" t="s">
        <v>2967</v>
      </c>
      <c r="W983" t="s">
        <v>2874</v>
      </c>
      <c r="X983" t="s">
        <v>1810</v>
      </c>
      <c r="Y983" t="s">
        <v>7459</v>
      </c>
      <c r="Z983" t="s">
        <v>7460</v>
      </c>
      <c r="AA983" t="s">
        <v>7461</v>
      </c>
      <c r="AB983">
        <v>1</v>
      </c>
    </row>
    <row r="984" spans="1:28" x14ac:dyDescent="0.25">
      <c r="A984" t="s">
        <v>9284</v>
      </c>
      <c r="B984" t="s">
        <v>9285</v>
      </c>
      <c r="C984" t="s">
        <v>156</v>
      </c>
      <c r="D984">
        <v>2</v>
      </c>
      <c r="E984">
        <v>603</v>
      </c>
      <c r="F984" t="s">
        <v>2032</v>
      </c>
      <c r="G984" t="s">
        <v>1848</v>
      </c>
      <c r="H984" t="s">
        <v>2091</v>
      </c>
      <c r="I984" t="s">
        <v>2096</v>
      </c>
      <c r="J984" t="s">
        <v>1788</v>
      </c>
      <c r="K984" t="s">
        <v>2383</v>
      </c>
      <c r="L984" t="s">
        <v>1826</v>
      </c>
      <c r="M984" t="s">
        <v>2861</v>
      </c>
      <c r="N984" t="s">
        <v>2862</v>
      </c>
      <c r="O984" t="s">
        <v>2863</v>
      </c>
      <c r="P984" t="s">
        <v>2022</v>
      </c>
      <c r="Q984" t="s">
        <v>1801</v>
      </c>
      <c r="R984" t="s">
        <v>1956</v>
      </c>
      <c r="S984" t="s">
        <v>1802</v>
      </c>
      <c r="T984" t="s">
        <v>2051</v>
      </c>
      <c r="U984" t="s">
        <v>2931</v>
      </c>
      <c r="V984" t="s">
        <v>2968</v>
      </c>
      <c r="W984" t="s">
        <v>4690</v>
      </c>
      <c r="X984" t="s">
        <v>1810</v>
      </c>
      <c r="Y984" t="s">
        <v>5341</v>
      </c>
      <c r="Z984" t="s">
        <v>5342</v>
      </c>
      <c r="AA984" t="s">
        <v>5343</v>
      </c>
      <c r="AB984">
        <v>1</v>
      </c>
    </row>
    <row r="985" spans="1:28" x14ac:dyDescent="0.25">
      <c r="A985" t="s">
        <v>9284</v>
      </c>
      <c r="B985" t="s">
        <v>9285</v>
      </c>
      <c r="C985" t="s">
        <v>156</v>
      </c>
      <c r="D985">
        <v>2</v>
      </c>
      <c r="E985">
        <v>611</v>
      </c>
      <c r="F985" t="s">
        <v>2041</v>
      </c>
      <c r="G985" t="s">
        <v>1848</v>
      </c>
      <c r="H985" t="s">
        <v>2091</v>
      </c>
      <c r="I985" t="s">
        <v>2096</v>
      </c>
      <c r="J985" t="s">
        <v>1788</v>
      </c>
      <c r="K985" t="s">
        <v>2383</v>
      </c>
      <c r="L985" t="s">
        <v>1826</v>
      </c>
      <c r="M985" t="s">
        <v>2861</v>
      </c>
      <c r="N985" t="s">
        <v>2862</v>
      </c>
      <c r="O985" t="s">
        <v>2863</v>
      </c>
      <c r="P985" t="s">
        <v>2022</v>
      </c>
      <c r="Q985" t="s">
        <v>1801</v>
      </c>
      <c r="R985" t="s">
        <v>1956</v>
      </c>
      <c r="S985" t="s">
        <v>1802</v>
      </c>
      <c r="T985" t="s">
        <v>2051</v>
      </c>
      <c r="U985" t="s">
        <v>2931</v>
      </c>
      <c r="V985" t="s">
        <v>2968</v>
      </c>
      <c r="W985" t="s">
        <v>4690</v>
      </c>
      <c r="X985" t="s">
        <v>1810</v>
      </c>
      <c r="Y985" t="s">
        <v>7462</v>
      </c>
      <c r="Z985" t="s">
        <v>7463</v>
      </c>
      <c r="AA985" t="s">
        <v>7464</v>
      </c>
      <c r="AB985">
        <v>1</v>
      </c>
    </row>
    <row r="986" spans="1:28" x14ac:dyDescent="0.25">
      <c r="A986" t="s">
        <v>9284</v>
      </c>
      <c r="B986" t="s">
        <v>9285</v>
      </c>
      <c r="C986" t="s">
        <v>156</v>
      </c>
      <c r="D986">
        <v>2</v>
      </c>
      <c r="E986">
        <v>611</v>
      </c>
      <c r="F986" t="s">
        <v>2026</v>
      </c>
      <c r="G986" t="s">
        <v>1848</v>
      </c>
      <c r="H986" t="s">
        <v>2091</v>
      </c>
      <c r="I986" t="s">
        <v>2096</v>
      </c>
      <c r="J986" t="s">
        <v>1788</v>
      </c>
      <c r="K986" t="s">
        <v>2043</v>
      </c>
      <c r="L986" t="s">
        <v>1798</v>
      </c>
      <c r="M986" t="s">
        <v>2858</v>
      </c>
      <c r="N986" t="s">
        <v>2859</v>
      </c>
      <c r="O986" t="s">
        <v>2860</v>
      </c>
      <c r="P986" t="s">
        <v>2022</v>
      </c>
      <c r="Q986" t="s">
        <v>1801</v>
      </c>
      <c r="R986" t="s">
        <v>1956</v>
      </c>
      <c r="S986" t="s">
        <v>1802</v>
      </c>
      <c r="T986" t="s">
        <v>2051</v>
      </c>
      <c r="U986" t="s">
        <v>3162</v>
      </c>
      <c r="V986" t="s">
        <v>3164</v>
      </c>
      <c r="W986" t="s">
        <v>2874</v>
      </c>
      <c r="X986" t="s">
        <v>1810</v>
      </c>
      <c r="Y986" t="s">
        <v>7465</v>
      </c>
      <c r="Z986" t="s">
        <v>7466</v>
      </c>
      <c r="AA986" t="s">
        <v>7467</v>
      </c>
      <c r="AB986">
        <v>1</v>
      </c>
    </row>
    <row r="987" spans="1:28" x14ac:dyDescent="0.25">
      <c r="A987" t="s">
        <v>9284</v>
      </c>
      <c r="B987" t="s">
        <v>9285</v>
      </c>
      <c r="C987" t="s">
        <v>156</v>
      </c>
      <c r="D987">
        <v>2</v>
      </c>
      <c r="E987">
        <v>611</v>
      </c>
      <c r="F987" t="s">
        <v>2060</v>
      </c>
      <c r="G987" t="s">
        <v>1848</v>
      </c>
      <c r="H987" t="s">
        <v>2091</v>
      </c>
      <c r="I987" t="s">
        <v>2096</v>
      </c>
      <c r="J987" t="s">
        <v>1795</v>
      </c>
      <c r="K987" t="s">
        <v>2043</v>
      </c>
      <c r="L987" t="s">
        <v>1798</v>
      </c>
      <c r="M987" t="s">
        <v>2858</v>
      </c>
      <c r="N987" t="s">
        <v>2859</v>
      </c>
      <c r="O987" t="s">
        <v>2860</v>
      </c>
      <c r="P987" t="s">
        <v>2022</v>
      </c>
      <c r="Q987" t="s">
        <v>1801</v>
      </c>
      <c r="R987" t="s">
        <v>1956</v>
      </c>
      <c r="S987" t="s">
        <v>1802</v>
      </c>
      <c r="T987" t="s">
        <v>2051</v>
      </c>
      <c r="U987" t="s">
        <v>3162</v>
      </c>
      <c r="V987" t="s">
        <v>3164</v>
      </c>
      <c r="W987" t="s">
        <v>2874</v>
      </c>
      <c r="X987" t="s">
        <v>1810</v>
      </c>
      <c r="Y987" t="s">
        <v>7468</v>
      </c>
      <c r="Z987" t="s">
        <v>7469</v>
      </c>
      <c r="AA987" t="s">
        <v>7470</v>
      </c>
      <c r="AB987">
        <v>1</v>
      </c>
    </row>
    <row r="988" spans="1:28" x14ac:dyDescent="0.25">
      <c r="A988" t="s">
        <v>9284</v>
      </c>
      <c r="B988" t="s">
        <v>9285</v>
      </c>
      <c r="C988" t="s">
        <v>156</v>
      </c>
      <c r="D988">
        <v>2</v>
      </c>
      <c r="E988">
        <v>611</v>
      </c>
      <c r="F988" t="s">
        <v>2030</v>
      </c>
      <c r="G988" t="s">
        <v>1848</v>
      </c>
      <c r="H988" t="s">
        <v>2091</v>
      </c>
      <c r="I988" t="s">
        <v>2096</v>
      </c>
      <c r="J988" t="s">
        <v>1788</v>
      </c>
      <c r="K988" t="s">
        <v>2043</v>
      </c>
      <c r="L988" t="s">
        <v>1798</v>
      </c>
      <c r="M988" t="s">
        <v>2858</v>
      </c>
      <c r="N988" t="s">
        <v>2859</v>
      </c>
      <c r="O988" t="s">
        <v>2860</v>
      </c>
      <c r="P988" t="s">
        <v>2022</v>
      </c>
      <c r="Q988" t="s">
        <v>1801</v>
      </c>
      <c r="R988" t="s">
        <v>1956</v>
      </c>
      <c r="S988" t="s">
        <v>1802</v>
      </c>
      <c r="T988" t="s">
        <v>2051</v>
      </c>
      <c r="U988" t="s">
        <v>3162</v>
      </c>
      <c r="V988" t="s">
        <v>3164</v>
      </c>
      <c r="W988" t="s">
        <v>2874</v>
      </c>
      <c r="X988" t="s">
        <v>1810</v>
      </c>
      <c r="Y988" t="s">
        <v>7471</v>
      </c>
      <c r="Z988" t="s">
        <v>7472</v>
      </c>
      <c r="AA988" t="s">
        <v>7473</v>
      </c>
      <c r="AB988">
        <v>1</v>
      </c>
    </row>
    <row r="989" spans="1:28" x14ac:dyDescent="0.25">
      <c r="A989" t="s">
        <v>9284</v>
      </c>
      <c r="B989" t="s">
        <v>9285</v>
      </c>
      <c r="C989" t="s">
        <v>156</v>
      </c>
      <c r="D989">
        <v>2</v>
      </c>
      <c r="E989">
        <v>611</v>
      </c>
      <c r="F989" t="s">
        <v>2028</v>
      </c>
      <c r="G989" t="s">
        <v>1848</v>
      </c>
      <c r="H989" t="s">
        <v>2091</v>
      </c>
      <c r="I989" t="s">
        <v>2096</v>
      </c>
      <c r="J989" t="s">
        <v>1788</v>
      </c>
      <c r="K989" t="s">
        <v>2043</v>
      </c>
      <c r="L989" t="s">
        <v>1798</v>
      </c>
      <c r="M989" t="s">
        <v>2858</v>
      </c>
      <c r="N989" t="s">
        <v>2859</v>
      </c>
      <c r="O989" t="s">
        <v>2860</v>
      </c>
      <c r="P989" t="s">
        <v>2022</v>
      </c>
      <c r="Q989" t="s">
        <v>1801</v>
      </c>
      <c r="R989" t="s">
        <v>1956</v>
      </c>
      <c r="S989" t="s">
        <v>1802</v>
      </c>
      <c r="T989" t="s">
        <v>2051</v>
      </c>
      <c r="U989" t="s">
        <v>3162</v>
      </c>
      <c r="V989" t="s">
        <v>3164</v>
      </c>
      <c r="W989" t="s">
        <v>2874</v>
      </c>
      <c r="X989" t="s">
        <v>1810</v>
      </c>
      <c r="Y989" t="s">
        <v>7474</v>
      </c>
      <c r="Z989" t="s">
        <v>7475</v>
      </c>
      <c r="AA989" t="s">
        <v>7476</v>
      </c>
      <c r="AB989">
        <v>1</v>
      </c>
    </row>
    <row r="990" spans="1:28" x14ac:dyDescent="0.25">
      <c r="A990" t="s">
        <v>9284</v>
      </c>
      <c r="B990" t="s">
        <v>9285</v>
      </c>
      <c r="C990" t="s">
        <v>156</v>
      </c>
      <c r="D990">
        <v>2</v>
      </c>
      <c r="E990">
        <v>611</v>
      </c>
      <c r="F990" t="s">
        <v>2049</v>
      </c>
      <c r="G990" t="s">
        <v>1848</v>
      </c>
      <c r="H990" t="s">
        <v>2091</v>
      </c>
      <c r="I990" t="s">
        <v>2096</v>
      </c>
      <c r="J990" t="s">
        <v>1795</v>
      </c>
      <c r="K990" t="s">
        <v>2043</v>
      </c>
      <c r="L990" t="s">
        <v>1798</v>
      </c>
      <c r="M990" t="s">
        <v>2858</v>
      </c>
      <c r="N990" t="s">
        <v>2859</v>
      </c>
      <c r="O990" t="s">
        <v>2860</v>
      </c>
      <c r="P990" t="s">
        <v>2022</v>
      </c>
      <c r="Q990" t="s">
        <v>1801</v>
      </c>
      <c r="R990" t="s">
        <v>1956</v>
      </c>
      <c r="S990" t="s">
        <v>1802</v>
      </c>
      <c r="T990" t="s">
        <v>2051</v>
      </c>
      <c r="U990" t="s">
        <v>3162</v>
      </c>
      <c r="V990" t="s">
        <v>3164</v>
      </c>
      <c r="W990" t="s">
        <v>2874</v>
      </c>
      <c r="X990" t="s">
        <v>1810</v>
      </c>
      <c r="Y990" t="s">
        <v>7477</v>
      </c>
      <c r="Z990" t="s">
        <v>7478</v>
      </c>
      <c r="AA990" t="s">
        <v>7479</v>
      </c>
      <c r="AB990">
        <v>1</v>
      </c>
    </row>
    <row r="991" spans="1:28" x14ac:dyDescent="0.25">
      <c r="A991" t="s">
        <v>9284</v>
      </c>
      <c r="B991" t="s">
        <v>9285</v>
      </c>
      <c r="C991" t="s">
        <v>156</v>
      </c>
      <c r="D991">
        <v>2</v>
      </c>
      <c r="E991">
        <v>611</v>
      </c>
      <c r="F991" t="s">
        <v>2048</v>
      </c>
      <c r="G991" t="s">
        <v>1848</v>
      </c>
      <c r="H991" t="s">
        <v>2091</v>
      </c>
      <c r="I991" t="s">
        <v>2096</v>
      </c>
      <c r="J991" t="s">
        <v>1788</v>
      </c>
      <c r="K991" t="s">
        <v>2043</v>
      </c>
      <c r="L991" t="s">
        <v>1798</v>
      </c>
      <c r="M991" t="s">
        <v>2858</v>
      </c>
      <c r="N991" t="s">
        <v>2859</v>
      </c>
      <c r="O991" t="s">
        <v>2860</v>
      </c>
      <c r="P991" t="s">
        <v>2022</v>
      </c>
      <c r="Q991" t="s">
        <v>1801</v>
      </c>
      <c r="R991" t="s">
        <v>1956</v>
      </c>
      <c r="S991" t="s">
        <v>1802</v>
      </c>
      <c r="T991" t="s">
        <v>2051</v>
      </c>
      <c r="U991" t="s">
        <v>3162</v>
      </c>
      <c r="V991" t="s">
        <v>3164</v>
      </c>
      <c r="W991" t="s">
        <v>2874</v>
      </c>
      <c r="X991" t="s">
        <v>1810</v>
      </c>
      <c r="Y991" t="s">
        <v>7480</v>
      </c>
      <c r="Z991" t="s">
        <v>7481</v>
      </c>
      <c r="AA991" t="s">
        <v>7482</v>
      </c>
      <c r="AB991">
        <v>1</v>
      </c>
    </row>
    <row r="992" spans="1:28" x14ac:dyDescent="0.25">
      <c r="A992" t="s">
        <v>9284</v>
      </c>
      <c r="B992" t="s">
        <v>9285</v>
      </c>
      <c r="C992" t="s">
        <v>156</v>
      </c>
      <c r="D992">
        <v>2</v>
      </c>
      <c r="E992">
        <v>611</v>
      </c>
      <c r="F992" t="s">
        <v>2062</v>
      </c>
      <c r="G992" t="s">
        <v>1848</v>
      </c>
      <c r="H992" t="s">
        <v>2091</v>
      </c>
      <c r="I992" t="s">
        <v>2096</v>
      </c>
      <c r="J992" t="s">
        <v>1788</v>
      </c>
      <c r="K992" t="s">
        <v>2078</v>
      </c>
      <c r="L992" t="s">
        <v>1798</v>
      </c>
      <c r="M992" t="s">
        <v>2858</v>
      </c>
      <c r="N992" t="s">
        <v>2859</v>
      </c>
      <c r="O992" t="s">
        <v>2860</v>
      </c>
      <c r="P992" t="s">
        <v>2022</v>
      </c>
      <c r="Q992" t="s">
        <v>1801</v>
      </c>
      <c r="R992" t="s">
        <v>1956</v>
      </c>
      <c r="S992" t="s">
        <v>1802</v>
      </c>
      <c r="T992" t="s">
        <v>2051</v>
      </c>
      <c r="U992" t="s">
        <v>3162</v>
      </c>
      <c r="V992" t="s">
        <v>3164</v>
      </c>
      <c r="W992" t="s">
        <v>2874</v>
      </c>
      <c r="X992" t="s">
        <v>1810</v>
      </c>
      <c r="Y992" t="s">
        <v>7483</v>
      </c>
      <c r="Z992" t="s">
        <v>7484</v>
      </c>
      <c r="AA992" t="s">
        <v>7485</v>
      </c>
      <c r="AB992">
        <v>1</v>
      </c>
    </row>
    <row r="993" spans="1:28" x14ac:dyDescent="0.25">
      <c r="A993" t="s">
        <v>9284</v>
      </c>
      <c r="B993" t="s">
        <v>9285</v>
      </c>
      <c r="C993" t="s">
        <v>156</v>
      </c>
      <c r="D993">
        <v>2</v>
      </c>
      <c r="E993">
        <v>611</v>
      </c>
      <c r="F993" t="s">
        <v>2074</v>
      </c>
      <c r="G993" t="s">
        <v>1848</v>
      </c>
      <c r="H993" t="s">
        <v>2091</v>
      </c>
      <c r="I993" t="s">
        <v>2096</v>
      </c>
      <c r="J993" t="s">
        <v>1795</v>
      </c>
      <c r="K993" t="s">
        <v>2387</v>
      </c>
      <c r="L993" t="s">
        <v>1798</v>
      </c>
      <c r="M993" t="s">
        <v>2858</v>
      </c>
      <c r="N993" t="s">
        <v>2859</v>
      </c>
      <c r="O993" t="s">
        <v>2860</v>
      </c>
      <c r="P993" t="s">
        <v>2022</v>
      </c>
      <c r="Q993" t="s">
        <v>1801</v>
      </c>
      <c r="R993" t="s">
        <v>1956</v>
      </c>
      <c r="S993" t="s">
        <v>1802</v>
      </c>
      <c r="T993" t="s">
        <v>2051</v>
      </c>
      <c r="U993" t="s">
        <v>3162</v>
      </c>
      <c r="V993" t="s">
        <v>3164</v>
      </c>
      <c r="W993" t="s">
        <v>2874</v>
      </c>
      <c r="X993" t="s">
        <v>1810</v>
      </c>
      <c r="Y993" t="s">
        <v>7486</v>
      </c>
      <c r="Z993" t="s">
        <v>7487</v>
      </c>
      <c r="AA993" t="s">
        <v>7488</v>
      </c>
      <c r="AB993">
        <v>1</v>
      </c>
    </row>
    <row r="994" spans="1:28" x14ac:dyDescent="0.25">
      <c r="A994" t="s">
        <v>9284</v>
      </c>
      <c r="B994" t="s">
        <v>9285</v>
      </c>
      <c r="C994" t="s">
        <v>156</v>
      </c>
      <c r="D994">
        <v>2</v>
      </c>
      <c r="E994">
        <v>611</v>
      </c>
      <c r="F994" t="s">
        <v>2082</v>
      </c>
      <c r="G994" t="s">
        <v>1848</v>
      </c>
      <c r="H994" t="s">
        <v>2091</v>
      </c>
      <c r="I994" t="s">
        <v>2096</v>
      </c>
      <c r="J994" t="s">
        <v>1788</v>
      </c>
      <c r="K994" t="s">
        <v>2387</v>
      </c>
      <c r="L994" t="s">
        <v>1798</v>
      </c>
      <c r="M994" t="s">
        <v>2858</v>
      </c>
      <c r="N994" t="s">
        <v>2859</v>
      </c>
      <c r="O994" t="s">
        <v>2860</v>
      </c>
      <c r="P994" t="s">
        <v>2022</v>
      </c>
      <c r="Q994" t="s">
        <v>1801</v>
      </c>
      <c r="R994" t="s">
        <v>1956</v>
      </c>
      <c r="S994" t="s">
        <v>1802</v>
      </c>
      <c r="T994" t="s">
        <v>2051</v>
      </c>
      <c r="U994" t="s">
        <v>2931</v>
      </c>
      <c r="V994" t="s">
        <v>2933</v>
      </c>
      <c r="W994" t="s">
        <v>2947</v>
      </c>
      <c r="X994" t="s">
        <v>1810</v>
      </c>
      <c r="Y994" t="s">
        <v>5335</v>
      </c>
      <c r="Z994" t="s">
        <v>5336</v>
      </c>
      <c r="AA994" t="s">
        <v>5337</v>
      </c>
      <c r="AB994">
        <v>1</v>
      </c>
    </row>
    <row r="995" spans="1:28" x14ac:dyDescent="0.25">
      <c r="A995" t="s">
        <v>9284</v>
      </c>
      <c r="B995" t="s">
        <v>9285</v>
      </c>
      <c r="C995" t="s">
        <v>156</v>
      </c>
      <c r="D995">
        <v>2</v>
      </c>
      <c r="E995">
        <v>611</v>
      </c>
      <c r="F995" t="s">
        <v>2034</v>
      </c>
      <c r="G995" t="s">
        <v>1848</v>
      </c>
      <c r="H995" t="s">
        <v>2091</v>
      </c>
      <c r="I995" t="s">
        <v>2096</v>
      </c>
      <c r="J995" t="s">
        <v>1788</v>
      </c>
      <c r="K995" t="s">
        <v>2387</v>
      </c>
      <c r="L995" t="s">
        <v>1798</v>
      </c>
      <c r="M995" t="s">
        <v>2858</v>
      </c>
      <c r="N995" t="s">
        <v>2859</v>
      </c>
      <c r="O995" t="s">
        <v>2860</v>
      </c>
      <c r="P995" t="s">
        <v>2022</v>
      </c>
      <c r="Q995" t="s">
        <v>1801</v>
      </c>
      <c r="R995" t="s">
        <v>1956</v>
      </c>
      <c r="S995" t="s">
        <v>1802</v>
      </c>
      <c r="T995" t="s">
        <v>2051</v>
      </c>
      <c r="U995" t="s">
        <v>3162</v>
      </c>
      <c r="V995" t="s">
        <v>3164</v>
      </c>
      <c r="W995" t="s">
        <v>2947</v>
      </c>
      <c r="X995" t="s">
        <v>1810</v>
      </c>
      <c r="Y995" t="s">
        <v>7489</v>
      </c>
      <c r="Z995" t="s">
        <v>7490</v>
      </c>
      <c r="AA995" t="s">
        <v>7491</v>
      </c>
      <c r="AB995">
        <v>1</v>
      </c>
    </row>
    <row r="996" spans="1:28" x14ac:dyDescent="0.25">
      <c r="A996" t="s">
        <v>9284</v>
      </c>
      <c r="B996" t="s">
        <v>9285</v>
      </c>
      <c r="C996" t="s">
        <v>156</v>
      </c>
      <c r="D996">
        <v>2</v>
      </c>
      <c r="E996">
        <v>611</v>
      </c>
      <c r="F996" t="s">
        <v>2052</v>
      </c>
      <c r="G996" t="s">
        <v>1848</v>
      </c>
      <c r="H996" t="s">
        <v>2091</v>
      </c>
      <c r="I996" t="s">
        <v>2096</v>
      </c>
      <c r="J996" t="s">
        <v>1788</v>
      </c>
      <c r="K996" t="s">
        <v>2387</v>
      </c>
      <c r="L996" t="s">
        <v>1798</v>
      </c>
      <c r="M996" t="s">
        <v>2858</v>
      </c>
      <c r="N996" t="s">
        <v>2859</v>
      </c>
      <c r="O996" t="s">
        <v>2860</v>
      </c>
      <c r="P996" t="s">
        <v>2022</v>
      </c>
      <c r="Q996" t="s">
        <v>1801</v>
      </c>
      <c r="R996" t="s">
        <v>1956</v>
      </c>
      <c r="S996" t="s">
        <v>1802</v>
      </c>
      <c r="T996" t="s">
        <v>2051</v>
      </c>
      <c r="U996" t="s">
        <v>3162</v>
      </c>
      <c r="V996" t="s">
        <v>3164</v>
      </c>
      <c r="W996" t="s">
        <v>2874</v>
      </c>
      <c r="X996" t="s">
        <v>1810</v>
      </c>
      <c r="Y996" t="s">
        <v>7492</v>
      </c>
      <c r="Z996" t="s">
        <v>7493</v>
      </c>
      <c r="AA996" t="s">
        <v>7494</v>
      </c>
      <c r="AB996">
        <v>1</v>
      </c>
    </row>
    <row r="997" spans="1:28" x14ac:dyDescent="0.25">
      <c r="A997" t="s">
        <v>9284</v>
      </c>
      <c r="B997" t="s">
        <v>9285</v>
      </c>
      <c r="C997" t="s">
        <v>156</v>
      </c>
      <c r="D997">
        <v>2</v>
      </c>
      <c r="E997">
        <v>612</v>
      </c>
      <c r="F997" t="s">
        <v>2083</v>
      </c>
      <c r="G997" t="s">
        <v>1848</v>
      </c>
      <c r="H997" t="s">
        <v>2091</v>
      </c>
      <c r="I997" t="s">
        <v>2096</v>
      </c>
      <c r="J997" t="s">
        <v>1788</v>
      </c>
      <c r="K997" t="s">
        <v>2387</v>
      </c>
      <c r="L997" t="s">
        <v>1798</v>
      </c>
      <c r="M997" t="s">
        <v>2858</v>
      </c>
      <c r="N997" t="s">
        <v>2859</v>
      </c>
      <c r="O997" t="s">
        <v>2860</v>
      </c>
      <c r="P997" t="s">
        <v>2022</v>
      </c>
      <c r="Q997" t="s">
        <v>1801</v>
      </c>
      <c r="R997" t="s">
        <v>1956</v>
      </c>
      <c r="S997" t="s">
        <v>1802</v>
      </c>
      <c r="T997" t="s">
        <v>2051</v>
      </c>
      <c r="U997" t="s">
        <v>3162</v>
      </c>
      <c r="V997" t="s">
        <v>3163</v>
      </c>
      <c r="W997" t="s">
        <v>2874</v>
      </c>
      <c r="X997" t="s">
        <v>1810</v>
      </c>
      <c r="Y997" t="s">
        <v>7495</v>
      </c>
      <c r="Z997" t="s">
        <v>7496</v>
      </c>
      <c r="AA997" t="s">
        <v>7497</v>
      </c>
      <c r="AB997">
        <v>1</v>
      </c>
    </row>
    <row r="998" spans="1:28" x14ac:dyDescent="0.25">
      <c r="A998" t="s">
        <v>9284</v>
      </c>
      <c r="B998" t="s">
        <v>9285</v>
      </c>
      <c r="C998" t="s">
        <v>156</v>
      </c>
      <c r="D998">
        <v>2</v>
      </c>
      <c r="E998">
        <v>613</v>
      </c>
      <c r="F998" t="s">
        <v>2021</v>
      </c>
      <c r="G998" t="s">
        <v>1848</v>
      </c>
      <c r="H998" t="s">
        <v>2091</v>
      </c>
      <c r="I998" t="s">
        <v>2096</v>
      </c>
      <c r="J998" t="s">
        <v>1795</v>
      </c>
      <c r="K998" t="s">
        <v>2383</v>
      </c>
      <c r="L998" t="s">
        <v>1826</v>
      </c>
      <c r="M998" t="s">
        <v>2861</v>
      </c>
      <c r="N998" t="s">
        <v>2862</v>
      </c>
      <c r="O998" t="s">
        <v>2863</v>
      </c>
      <c r="P998" t="s">
        <v>2022</v>
      </c>
      <c r="Q998" t="s">
        <v>1801</v>
      </c>
      <c r="R998" t="s">
        <v>1956</v>
      </c>
      <c r="S998" t="s">
        <v>1802</v>
      </c>
      <c r="T998" t="s">
        <v>2051</v>
      </c>
      <c r="U998" t="s">
        <v>2931</v>
      </c>
      <c r="V998" t="s">
        <v>2968</v>
      </c>
      <c r="W998" t="s">
        <v>2912</v>
      </c>
      <c r="X998" t="s">
        <v>1810</v>
      </c>
      <c r="Y998" t="s">
        <v>7498</v>
      </c>
      <c r="Z998" t="s">
        <v>7499</v>
      </c>
      <c r="AA998" t="s">
        <v>7500</v>
      </c>
      <c r="AB998">
        <v>1</v>
      </c>
    </row>
    <row r="999" spans="1:28" x14ac:dyDescent="0.25">
      <c r="A999" t="s">
        <v>9284</v>
      </c>
      <c r="B999" t="s">
        <v>9285</v>
      </c>
      <c r="C999" t="s">
        <v>156</v>
      </c>
      <c r="D999">
        <v>2</v>
      </c>
      <c r="E999">
        <v>613</v>
      </c>
      <c r="F999" t="s">
        <v>2027</v>
      </c>
      <c r="G999" t="s">
        <v>1848</v>
      </c>
      <c r="H999" t="s">
        <v>2091</v>
      </c>
      <c r="I999" t="s">
        <v>2096</v>
      </c>
      <c r="J999" t="s">
        <v>1788</v>
      </c>
      <c r="K999" t="s">
        <v>2383</v>
      </c>
      <c r="L999" t="s">
        <v>1826</v>
      </c>
      <c r="M999" t="s">
        <v>2861</v>
      </c>
      <c r="N999" t="s">
        <v>2862</v>
      </c>
      <c r="O999" t="s">
        <v>2863</v>
      </c>
      <c r="P999" t="s">
        <v>2022</v>
      </c>
      <c r="Q999" t="s">
        <v>1801</v>
      </c>
      <c r="R999" t="s">
        <v>1956</v>
      </c>
      <c r="S999" t="s">
        <v>1802</v>
      </c>
      <c r="T999" t="s">
        <v>2051</v>
      </c>
      <c r="U999" t="s">
        <v>2931</v>
      </c>
      <c r="V999" t="s">
        <v>2968</v>
      </c>
      <c r="W999" t="s">
        <v>2874</v>
      </c>
      <c r="X999" t="s">
        <v>1810</v>
      </c>
      <c r="Y999" t="s">
        <v>7501</v>
      </c>
      <c r="Z999" t="s">
        <v>7502</v>
      </c>
      <c r="AA999" t="s">
        <v>7503</v>
      </c>
      <c r="AB999">
        <v>1</v>
      </c>
    </row>
    <row r="1000" spans="1:28" x14ac:dyDescent="0.25">
      <c r="A1000" t="s">
        <v>9284</v>
      </c>
      <c r="B1000" t="s">
        <v>9285</v>
      </c>
      <c r="C1000" t="s">
        <v>156</v>
      </c>
      <c r="D1000">
        <v>2</v>
      </c>
      <c r="E1000">
        <v>613</v>
      </c>
      <c r="F1000" t="s">
        <v>2028</v>
      </c>
      <c r="G1000" t="s">
        <v>1848</v>
      </c>
      <c r="H1000" t="s">
        <v>2091</v>
      </c>
      <c r="I1000" t="s">
        <v>2096</v>
      </c>
      <c r="J1000" t="s">
        <v>1788</v>
      </c>
      <c r="K1000" t="s">
        <v>2383</v>
      </c>
      <c r="L1000" t="s">
        <v>1826</v>
      </c>
      <c r="M1000" t="s">
        <v>2861</v>
      </c>
      <c r="N1000" t="s">
        <v>2862</v>
      </c>
      <c r="O1000" t="s">
        <v>2863</v>
      </c>
      <c r="P1000" t="s">
        <v>2022</v>
      </c>
      <c r="Q1000" t="s">
        <v>1801</v>
      </c>
      <c r="R1000" t="s">
        <v>1956</v>
      </c>
      <c r="S1000" t="s">
        <v>1802</v>
      </c>
      <c r="T1000" t="s">
        <v>2051</v>
      </c>
      <c r="U1000" t="s">
        <v>2931</v>
      </c>
      <c r="V1000" t="s">
        <v>2932</v>
      </c>
      <c r="W1000" t="s">
        <v>2912</v>
      </c>
      <c r="X1000" t="s">
        <v>1810</v>
      </c>
      <c r="Y1000" t="s">
        <v>7504</v>
      </c>
      <c r="Z1000" t="s">
        <v>7505</v>
      </c>
      <c r="AA1000" t="s">
        <v>7506</v>
      </c>
      <c r="AB1000">
        <v>1</v>
      </c>
    </row>
    <row r="1001" spans="1:28" x14ac:dyDescent="0.25">
      <c r="A1001" t="s">
        <v>9284</v>
      </c>
      <c r="B1001" t="s">
        <v>9285</v>
      </c>
      <c r="C1001" t="s">
        <v>156</v>
      </c>
      <c r="D1001">
        <v>2</v>
      </c>
      <c r="E1001">
        <v>613</v>
      </c>
      <c r="F1001" t="s">
        <v>2049</v>
      </c>
      <c r="G1001" t="s">
        <v>1848</v>
      </c>
      <c r="H1001" t="s">
        <v>2091</v>
      </c>
      <c r="I1001" t="s">
        <v>2096</v>
      </c>
      <c r="J1001" t="s">
        <v>1788</v>
      </c>
      <c r="K1001" t="s">
        <v>2383</v>
      </c>
      <c r="L1001" t="s">
        <v>1826</v>
      </c>
      <c r="M1001" t="s">
        <v>2861</v>
      </c>
      <c r="N1001" t="s">
        <v>2862</v>
      </c>
      <c r="O1001" t="s">
        <v>2863</v>
      </c>
      <c r="P1001" t="s">
        <v>2022</v>
      </c>
      <c r="Q1001" t="s">
        <v>1801</v>
      </c>
      <c r="R1001" t="s">
        <v>1956</v>
      </c>
      <c r="S1001" t="s">
        <v>1802</v>
      </c>
      <c r="T1001" t="s">
        <v>2051</v>
      </c>
      <c r="U1001" t="s">
        <v>2931</v>
      </c>
      <c r="V1001" t="s">
        <v>2968</v>
      </c>
      <c r="W1001" t="s">
        <v>2912</v>
      </c>
      <c r="X1001" t="s">
        <v>1810</v>
      </c>
      <c r="Y1001" t="s">
        <v>7507</v>
      </c>
      <c r="Z1001" t="s">
        <v>7508</v>
      </c>
      <c r="AA1001" t="s">
        <v>7509</v>
      </c>
      <c r="AB1001">
        <v>1</v>
      </c>
    </row>
    <row r="1002" spans="1:28" x14ac:dyDescent="0.25">
      <c r="A1002" t="s">
        <v>9284</v>
      </c>
      <c r="B1002" t="s">
        <v>9285</v>
      </c>
      <c r="C1002" t="s">
        <v>156</v>
      </c>
      <c r="D1002">
        <v>2</v>
      </c>
      <c r="E1002">
        <v>613</v>
      </c>
      <c r="F1002" t="s">
        <v>2083</v>
      </c>
      <c r="G1002" t="s">
        <v>1848</v>
      </c>
      <c r="H1002" t="s">
        <v>2091</v>
      </c>
      <c r="I1002" t="s">
        <v>2096</v>
      </c>
      <c r="J1002" t="s">
        <v>1788</v>
      </c>
      <c r="K1002" t="s">
        <v>2383</v>
      </c>
      <c r="L1002" t="s">
        <v>1826</v>
      </c>
      <c r="M1002" t="s">
        <v>2861</v>
      </c>
      <c r="N1002" t="s">
        <v>2862</v>
      </c>
      <c r="O1002" t="s">
        <v>2863</v>
      </c>
      <c r="P1002" t="s">
        <v>2022</v>
      </c>
      <c r="Q1002" t="s">
        <v>1801</v>
      </c>
      <c r="R1002" t="s">
        <v>1956</v>
      </c>
      <c r="S1002" t="s">
        <v>1802</v>
      </c>
      <c r="T1002" t="s">
        <v>2051</v>
      </c>
      <c r="U1002" t="s">
        <v>2931</v>
      </c>
      <c r="V1002" t="s">
        <v>2967</v>
      </c>
      <c r="W1002" t="s">
        <v>2912</v>
      </c>
      <c r="X1002" t="s">
        <v>1810</v>
      </c>
      <c r="Y1002" t="s">
        <v>7510</v>
      </c>
      <c r="Z1002" t="s">
        <v>7511</v>
      </c>
      <c r="AA1002" t="s">
        <v>7512</v>
      </c>
      <c r="AB1002">
        <v>1</v>
      </c>
    </row>
    <row r="1003" spans="1:28" x14ac:dyDescent="0.25">
      <c r="A1003" t="s">
        <v>9284</v>
      </c>
      <c r="B1003" t="s">
        <v>9285</v>
      </c>
      <c r="C1003" t="s">
        <v>156</v>
      </c>
      <c r="D1003">
        <v>2</v>
      </c>
      <c r="E1003">
        <v>614</v>
      </c>
      <c r="F1003" t="s">
        <v>2083</v>
      </c>
      <c r="G1003" t="s">
        <v>1848</v>
      </c>
      <c r="H1003" t="s">
        <v>2091</v>
      </c>
      <c r="I1003" t="s">
        <v>2096</v>
      </c>
      <c r="J1003" t="s">
        <v>1788</v>
      </c>
      <c r="K1003" t="s">
        <v>2383</v>
      </c>
      <c r="L1003" t="s">
        <v>1826</v>
      </c>
      <c r="M1003" t="s">
        <v>2861</v>
      </c>
      <c r="N1003" t="s">
        <v>2862</v>
      </c>
      <c r="O1003" t="s">
        <v>2863</v>
      </c>
      <c r="P1003" t="s">
        <v>2022</v>
      </c>
      <c r="Q1003" t="s">
        <v>1801</v>
      </c>
      <c r="R1003" t="s">
        <v>1956</v>
      </c>
      <c r="S1003" t="s">
        <v>1802</v>
      </c>
      <c r="T1003" t="s">
        <v>2051</v>
      </c>
      <c r="U1003" t="s">
        <v>2931</v>
      </c>
      <c r="V1003" t="s">
        <v>2932</v>
      </c>
      <c r="W1003" t="s">
        <v>2912</v>
      </c>
      <c r="X1003" t="s">
        <v>1810</v>
      </c>
      <c r="Y1003" t="s">
        <v>7513</v>
      </c>
      <c r="Z1003" t="s">
        <v>7514</v>
      </c>
      <c r="AA1003" t="s">
        <v>7515</v>
      </c>
      <c r="AB1003">
        <v>1</v>
      </c>
    </row>
    <row r="1004" spans="1:28" x14ac:dyDescent="0.25">
      <c r="A1004" t="s">
        <v>9284</v>
      </c>
      <c r="B1004" t="s">
        <v>9285</v>
      </c>
      <c r="C1004" t="s">
        <v>156</v>
      </c>
      <c r="D1004">
        <v>2</v>
      </c>
      <c r="E1004">
        <v>616</v>
      </c>
      <c r="F1004" t="s">
        <v>2029</v>
      </c>
      <c r="G1004" t="s">
        <v>1848</v>
      </c>
      <c r="H1004" t="s">
        <v>2091</v>
      </c>
      <c r="I1004" t="s">
        <v>2096</v>
      </c>
      <c r="J1004" t="s">
        <v>1795</v>
      </c>
      <c r="K1004" t="s">
        <v>2390</v>
      </c>
      <c r="L1004" t="s">
        <v>1826</v>
      </c>
      <c r="M1004" t="s">
        <v>2861</v>
      </c>
      <c r="N1004" t="s">
        <v>2862</v>
      </c>
      <c r="O1004" t="s">
        <v>2863</v>
      </c>
      <c r="P1004" t="s">
        <v>2022</v>
      </c>
      <c r="Q1004" t="s">
        <v>1801</v>
      </c>
      <c r="R1004" t="s">
        <v>1956</v>
      </c>
      <c r="S1004" t="s">
        <v>1802</v>
      </c>
      <c r="T1004" t="s">
        <v>2051</v>
      </c>
      <c r="U1004" t="s">
        <v>2931</v>
      </c>
      <c r="V1004" t="s">
        <v>2967</v>
      </c>
      <c r="W1004" t="s">
        <v>2947</v>
      </c>
      <c r="X1004" t="s">
        <v>1810</v>
      </c>
      <c r="Y1004" t="s">
        <v>7516</v>
      </c>
      <c r="Z1004" t="s">
        <v>7517</v>
      </c>
      <c r="AA1004" t="s">
        <v>7518</v>
      </c>
      <c r="AB1004">
        <v>1</v>
      </c>
    </row>
    <row r="1005" spans="1:28" x14ac:dyDescent="0.25">
      <c r="A1005" t="s">
        <v>9284</v>
      </c>
      <c r="B1005" t="s">
        <v>9285</v>
      </c>
      <c r="C1005" t="s">
        <v>156</v>
      </c>
      <c r="D1005">
        <v>2</v>
      </c>
      <c r="E1005">
        <v>616</v>
      </c>
      <c r="F1005" t="s">
        <v>2077</v>
      </c>
      <c r="G1005" t="s">
        <v>1848</v>
      </c>
      <c r="H1005" t="s">
        <v>2091</v>
      </c>
      <c r="I1005" t="s">
        <v>2096</v>
      </c>
      <c r="J1005" t="s">
        <v>1788</v>
      </c>
      <c r="K1005" t="s">
        <v>2390</v>
      </c>
      <c r="L1005" t="s">
        <v>1826</v>
      </c>
      <c r="M1005" t="s">
        <v>2861</v>
      </c>
      <c r="N1005" t="s">
        <v>2862</v>
      </c>
      <c r="O1005" t="s">
        <v>2863</v>
      </c>
      <c r="P1005" t="s">
        <v>2022</v>
      </c>
      <c r="Q1005" t="s">
        <v>1801</v>
      </c>
      <c r="R1005" t="s">
        <v>1956</v>
      </c>
      <c r="S1005" t="s">
        <v>1802</v>
      </c>
      <c r="T1005" t="s">
        <v>2051</v>
      </c>
      <c r="U1005" t="s">
        <v>2931</v>
      </c>
      <c r="V1005" t="s">
        <v>2967</v>
      </c>
      <c r="W1005" t="s">
        <v>2874</v>
      </c>
      <c r="X1005" t="s">
        <v>1810</v>
      </c>
      <c r="Y1005" t="s">
        <v>7519</v>
      </c>
      <c r="Z1005" t="s">
        <v>7520</v>
      </c>
      <c r="AA1005" t="s">
        <v>7521</v>
      </c>
      <c r="AB1005">
        <v>1</v>
      </c>
    </row>
    <row r="1006" spans="1:28" x14ac:dyDescent="0.25">
      <c r="A1006" t="s">
        <v>9284</v>
      </c>
      <c r="B1006" t="s">
        <v>9285</v>
      </c>
      <c r="C1006" t="s">
        <v>156</v>
      </c>
      <c r="D1006">
        <v>2</v>
      </c>
      <c r="E1006">
        <v>616</v>
      </c>
      <c r="F1006" t="s">
        <v>2021</v>
      </c>
      <c r="G1006" t="s">
        <v>1848</v>
      </c>
      <c r="H1006" t="s">
        <v>2091</v>
      </c>
      <c r="I1006" t="s">
        <v>2096</v>
      </c>
      <c r="J1006" t="s">
        <v>1788</v>
      </c>
      <c r="K1006" t="s">
        <v>2390</v>
      </c>
      <c r="L1006" t="s">
        <v>1826</v>
      </c>
      <c r="M1006" t="s">
        <v>2861</v>
      </c>
      <c r="N1006" t="s">
        <v>2862</v>
      </c>
      <c r="O1006" t="s">
        <v>2863</v>
      </c>
      <c r="P1006" t="s">
        <v>2022</v>
      </c>
      <c r="Q1006" t="s">
        <v>1801</v>
      </c>
      <c r="R1006" t="s">
        <v>1956</v>
      </c>
      <c r="S1006" t="s">
        <v>1802</v>
      </c>
      <c r="T1006" t="s">
        <v>2051</v>
      </c>
      <c r="U1006" t="s">
        <v>2931</v>
      </c>
      <c r="V1006" t="s">
        <v>2967</v>
      </c>
      <c r="W1006" t="s">
        <v>2947</v>
      </c>
      <c r="X1006" t="s">
        <v>1810</v>
      </c>
      <c r="Y1006" t="s">
        <v>7522</v>
      </c>
      <c r="Z1006" t="s">
        <v>7523</v>
      </c>
      <c r="AA1006" t="s">
        <v>7524</v>
      </c>
      <c r="AB1006">
        <v>1</v>
      </c>
    </row>
    <row r="1007" spans="1:28" x14ac:dyDescent="0.25">
      <c r="A1007" t="s">
        <v>9284</v>
      </c>
      <c r="B1007" t="s">
        <v>9285</v>
      </c>
      <c r="C1007" t="s">
        <v>156</v>
      </c>
      <c r="D1007">
        <v>2</v>
      </c>
      <c r="E1007">
        <v>616</v>
      </c>
      <c r="F1007" t="s">
        <v>2027</v>
      </c>
      <c r="G1007" t="s">
        <v>1848</v>
      </c>
      <c r="H1007" t="s">
        <v>2091</v>
      </c>
      <c r="I1007" t="s">
        <v>2096</v>
      </c>
      <c r="J1007" t="s">
        <v>1788</v>
      </c>
      <c r="K1007" t="s">
        <v>2390</v>
      </c>
      <c r="L1007" t="s">
        <v>1826</v>
      </c>
      <c r="M1007" t="s">
        <v>2861</v>
      </c>
      <c r="N1007" t="s">
        <v>2862</v>
      </c>
      <c r="O1007" t="s">
        <v>2863</v>
      </c>
      <c r="P1007" t="s">
        <v>2022</v>
      </c>
      <c r="Q1007" t="s">
        <v>1801</v>
      </c>
      <c r="R1007" t="s">
        <v>1956</v>
      </c>
      <c r="S1007" t="s">
        <v>1802</v>
      </c>
      <c r="T1007" t="s">
        <v>2051</v>
      </c>
      <c r="U1007" t="s">
        <v>2931</v>
      </c>
      <c r="V1007" t="s">
        <v>2967</v>
      </c>
      <c r="W1007" t="s">
        <v>2874</v>
      </c>
      <c r="X1007" t="s">
        <v>1810</v>
      </c>
      <c r="Y1007" t="s">
        <v>7525</v>
      </c>
      <c r="Z1007" t="s">
        <v>7526</v>
      </c>
      <c r="AA1007" t="s">
        <v>7527</v>
      </c>
      <c r="AB1007">
        <v>1</v>
      </c>
    </row>
    <row r="1008" spans="1:28" x14ac:dyDescent="0.25">
      <c r="A1008" t="s">
        <v>9284</v>
      </c>
      <c r="B1008" t="s">
        <v>9285</v>
      </c>
      <c r="C1008" t="s">
        <v>156</v>
      </c>
      <c r="D1008">
        <v>2</v>
      </c>
      <c r="E1008">
        <v>616</v>
      </c>
      <c r="F1008" t="s">
        <v>2033</v>
      </c>
      <c r="G1008" t="s">
        <v>1848</v>
      </c>
      <c r="H1008" t="s">
        <v>2091</v>
      </c>
      <c r="I1008" t="s">
        <v>2096</v>
      </c>
      <c r="J1008" t="s">
        <v>1788</v>
      </c>
      <c r="K1008" t="s">
        <v>2383</v>
      </c>
      <c r="L1008" t="s">
        <v>1826</v>
      </c>
      <c r="M1008" t="s">
        <v>2861</v>
      </c>
      <c r="N1008" t="s">
        <v>2862</v>
      </c>
      <c r="O1008" t="s">
        <v>2863</v>
      </c>
      <c r="P1008" t="s">
        <v>2022</v>
      </c>
      <c r="Q1008" t="s">
        <v>1801</v>
      </c>
      <c r="R1008" t="s">
        <v>1956</v>
      </c>
      <c r="S1008" t="s">
        <v>1802</v>
      </c>
      <c r="T1008" t="s">
        <v>2051</v>
      </c>
      <c r="U1008" t="s">
        <v>2931</v>
      </c>
      <c r="V1008" t="s">
        <v>2932</v>
      </c>
      <c r="W1008" t="s">
        <v>4690</v>
      </c>
      <c r="X1008" t="s">
        <v>1810</v>
      </c>
      <c r="Y1008" t="s">
        <v>5338</v>
      </c>
      <c r="Z1008" t="s">
        <v>5339</v>
      </c>
      <c r="AA1008" t="s">
        <v>5340</v>
      </c>
      <c r="AB1008">
        <v>1</v>
      </c>
    </row>
    <row r="1009" spans="1:28" x14ac:dyDescent="0.25">
      <c r="A1009" t="s">
        <v>9284</v>
      </c>
      <c r="B1009" t="s">
        <v>9285</v>
      </c>
      <c r="C1009" t="s">
        <v>156</v>
      </c>
      <c r="D1009">
        <v>2</v>
      </c>
      <c r="E1009">
        <v>616</v>
      </c>
      <c r="F1009" t="s">
        <v>2041</v>
      </c>
      <c r="G1009" t="s">
        <v>1848</v>
      </c>
      <c r="H1009" t="s">
        <v>2091</v>
      </c>
      <c r="I1009" t="s">
        <v>2096</v>
      </c>
      <c r="J1009" t="s">
        <v>1788</v>
      </c>
      <c r="K1009" t="s">
        <v>2383</v>
      </c>
      <c r="L1009" t="s">
        <v>1826</v>
      </c>
      <c r="M1009" t="s">
        <v>2861</v>
      </c>
      <c r="N1009" t="s">
        <v>2862</v>
      </c>
      <c r="O1009" t="s">
        <v>2863</v>
      </c>
      <c r="P1009" t="s">
        <v>2022</v>
      </c>
      <c r="Q1009" t="s">
        <v>1801</v>
      </c>
      <c r="R1009" t="s">
        <v>1956</v>
      </c>
      <c r="S1009" t="s">
        <v>1802</v>
      </c>
      <c r="T1009" t="s">
        <v>2051</v>
      </c>
      <c r="U1009" t="s">
        <v>2931</v>
      </c>
      <c r="V1009" t="s">
        <v>2968</v>
      </c>
      <c r="W1009" t="s">
        <v>2912</v>
      </c>
      <c r="X1009" t="s">
        <v>1810</v>
      </c>
      <c r="Y1009" t="s">
        <v>7528</v>
      </c>
      <c r="Z1009" t="s">
        <v>7529</v>
      </c>
      <c r="AA1009" t="s">
        <v>7530</v>
      </c>
      <c r="AB1009">
        <v>1</v>
      </c>
    </row>
    <row r="1010" spans="1:28" x14ac:dyDescent="0.25">
      <c r="A1010" t="s">
        <v>9284</v>
      </c>
      <c r="B1010" t="s">
        <v>9285</v>
      </c>
      <c r="C1010" t="s">
        <v>156</v>
      </c>
      <c r="D1010">
        <v>2</v>
      </c>
      <c r="E1010">
        <v>616</v>
      </c>
      <c r="F1010" t="s">
        <v>2030</v>
      </c>
      <c r="G1010" t="s">
        <v>1848</v>
      </c>
      <c r="H1010" t="s">
        <v>2091</v>
      </c>
      <c r="I1010" t="s">
        <v>2096</v>
      </c>
      <c r="J1010" t="s">
        <v>1788</v>
      </c>
      <c r="K1010" t="s">
        <v>2383</v>
      </c>
      <c r="L1010" t="s">
        <v>1826</v>
      </c>
      <c r="M1010" t="s">
        <v>2861</v>
      </c>
      <c r="N1010" t="s">
        <v>2862</v>
      </c>
      <c r="O1010" t="s">
        <v>2863</v>
      </c>
      <c r="P1010" t="s">
        <v>2022</v>
      </c>
      <c r="Q1010" t="s">
        <v>1801</v>
      </c>
      <c r="R1010" t="s">
        <v>1956</v>
      </c>
      <c r="S1010" t="s">
        <v>1802</v>
      </c>
      <c r="T1010" t="s">
        <v>2051</v>
      </c>
      <c r="U1010" t="s">
        <v>2931</v>
      </c>
      <c r="V1010" t="s">
        <v>2968</v>
      </c>
      <c r="W1010" t="s">
        <v>2874</v>
      </c>
      <c r="X1010" t="s">
        <v>1810</v>
      </c>
      <c r="Y1010" t="s">
        <v>7531</v>
      </c>
      <c r="Z1010" t="s">
        <v>7532</v>
      </c>
      <c r="AA1010" t="s">
        <v>7533</v>
      </c>
      <c r="AB1010">
        <v>1</v>
      </c>
    </row>
    <row r="1011" spans="1:28" x14ac:dyDescent="0.25">
      <c r="A1011" t="s">
        <v>9284</v>
      </c>
      <c r="B1011" t="s">
        <v>9285</v>
      </c>
      <c r="C1011" t="s">
        <v>156</v>
      </c>
      <c r="D1011">
        <v>2</v>
      </c>
      <c r="E1011">
        <v>616</v>
      </c>
      <c r="F1011" t="s">
        <v>2048</v>
      </c>
      <c r="G1011" t="s">
        <v>1848</v>
      </c>
      <c r="H1011" t="s">
        <v>2091</v>
      </c>
      <c r="I1011" t="s">
        <v>2096</v>
      </c>
      <c r="J1011" t="s">
        <v>1788</v>
      </c>
      <c r="K1011" t="s">
        <v>2390</v>
      </c>
      <c r="L1011" t="s">
        <v>1826</v>
      </c>
      <c r="M1011" t="s">
        <v>2861</v>
      </c>
      <c r="N1011" t="s">
        <v>2862</v>
      </c>
      <c r="O1011" t="s">
        <v>2863</v>
      </c>
      <c r="P1011" t="s">
        <v>2022</v>
      </c>
      <c r="Q1011" t="s">
        <v>1801</v>
      </c>
      <c r="R1011" t="s">
        <v>1956</v>
      </c>
      <c r="S1011" t="s">
        <v>1802</v>
      </c>
      <c r="T1011" t="s">
        <v>2051</v>
      </c>
      <c r="U1011" t="s">
        <v>2931</v>
      </c>
      <c r="V1011" t="s">
        <v>2967</v>
      </c>
      <c r="W1011" t="s">
        <v>2874</v>
      </c>
      <c r="X1011" t="s">
        <v>1810</v>
      </c>
      <c r="Y1011" t="s">
        <v>7534</v>
      </c>
      <c r="Z1011" t="s">
        <v>7535</v>
      </c>
      <c r="AA1011" t="s">
        <v>7536</v>
      </c>
      <c r="AB1011">
        <v>1</v>
      </c>
    </row>
    <row r="1012" spans="1:28" x14ac:dyDescent="0.25">
      <c r="A1012" t="s">
        <v>9284</v>
      </c>
      <c r="B1012" t="s">
        <v>9285</v>
      </c>
      <c r="C1012" t="s">
        <v>156</v>
      </c>
      <c r="D1012">
        <v>2</v>
      </c>
      <c r="E1012">
        <v>616</v>
      </c>
      <c r="F1012" t="s">
        <v>2062</v>
      </c>
      <c r="G1012" t="s">
        <v>1848</v>
      </c>
      <c r="H1012" t="s">
        <v>2091</v>
      </c>
      <c r="I1012" t="s">
        <v>2096</v>
      </c>
      <c r="J1012" t="s">
        <v>1788</v>
      </c>
      <c r="K1012" t="s">
        <v>2390</v>
      </c>
      <c r="L1012" t="s">
        <v>1826</v>
      </c>
      <c r="M1012" t="s">
        <v>2861</v>
      </c>
      <c r="N1012" t="s">
        <v>2862</v>
      </c>
      <c r="O1012" t="s">
        <v>2863</v>
      </c>
      <c r="P1012" t="s">
        <v>2022</v>
      </c>
      <c r="Q1012" t="s">
        <v>1801</v>
      </c>
      <c r="R1012" t="s">
        <v>1956</v>
      </c>
      <c r="S1012" t="s">
        <v>1802</v>
      </c>
      <c r="T1012" t="s">
        <v>2051</v>
      </c>
      <c r="U1012" t="s">
        <v>2931</v>
      </c>
      <c r="V1012" t="s">
        <v>2967</v>
      </c>
      <c r="W1012" t="s">
        <v>2874</v>
      </c>
      <c r="X1012" t="s">
        <v>1810</v>
      </c>
      <c r="Y1012" t="s">
        <v>7537</v>
      </c>
      <c r="Z1012" t="s">
        <v>7538</v>
      </c>
      <c r="AA1012" t="s">
        <v>7539</v>
      </c>
      <c r="AB1012">
        <v>1</v>
      </c>
    </row>
    <row r="1013" spans="1:28" x14ac:dyDescent="0.25">
      <c r="A1013" t="s">
        <v>9284</v>
      </c>
      <c r="B1013" t="s">
        <v>9285</v>
      </c>
      <c r="C1013" t="s">
        <v>156</v>
      </c>
      <c r="D1013">
        <v>2</v>
      </c>
      <c r="E1013">
        <v>616</v>
      </c>
      <c r="F1013" t="s">
        <v>2079</v>
      </c>
      <c r="G1013" t="s">
        <v>1848</v>
      </c>
      <c r="H1013" t="s">
        <v>2091</v>
      </c>
      <c r="I1013" t="s">
        <v>2096</v>
      </c>
      <c r="J1013" t="s">
        <v>1788</v>
      </c>
      <c r="K1013" t="s">
        <v>2390</v>
      </c>
      <c r="L1013" t="s">
        <v>1826</v>
      </c>
      <c r="M1013" t="s">
        <v>2861</v>
      </c>
      <c r="N1013" t="s">
        <v>2862</v>
      </c>
      <c r="O1013" t="s">
        <v>2863</v>
      </c>
      <c r="P1013" t="s">
        <v>2022</v>
      </c>
      <c r="Q1013" t="s">
        <v>1801</v>
      </c>
      <c r="R1013" t="s">
        <v>1956</v>
      </c>
      <c r="S1013" t="s">
        <v>1802</v>
      </c>
      <c r="T1013" t="s">
        <v>2051</v>
      </c>
      <c r="U1013" t="s">
        <v>2931</v>
      </c>
      <c r="V1013" t="s">
        <v>2932</v>
      </c>
      <c r="W1013" t="s">
        <v>2874</v>
      </c>
      <c r="X1013" t="s">
        <v>1810</v>
      </c>
      <c r="Y1013" t="s">
        <v>7540</v>
      </c>
      <c r="Z1013" t="s">
        <v>7541</v>
      </c>
      <c r="AA1013" t="s">
        <v>7542</v>
      </c>
      <c r="AB1013">
        <v>1</v>
      </c>
    </row>
    <row r="1014" spans="1:28" x14ac:dyDescent="0.25">
      <c r="A1014" t="s">
        <v>9284</v>
      </c>
      <c r="B1014" t="s">
        <v>9285</v>
      </c>
      <c r="C1014" t="s">
        <v>156</v>
      </c>
      <c r="D1014">
        <v>2</v>
      </c>
      <c r="E1014">
        <v>616</v>
      </c>
      <c r="F1014" t="s">
        <v>2055</v>
      </c>
      <c r="G1014" t="s">
        <v>1848</v>
      </c>
      <c r="H1014" t="s">
        <v>2091</v>
      </c>
      <c r="I1014" t="s">
        <v>2096</v>
      </c>
      <c r="J1014" t="s">
        <v>1788</v>
      </c>
      <c r="K1014" t="s">
        <v>2390</v>
      </c>
      <c r="L1014" t="s">
        <v>1826</v>
      </c>
      <c r="M1014" t="s">
        <v>2861</v>
      </c>
      <c r="N1014" t="s">
        <v>2862</v>
      </c>
      <c r="O1014" t="s">
        <v>2863</v>
      </c>
      <c r="P1014" t="s">
        <v>2022</v>
      </c>
      <c r="Q1014" t="s">
        <v>1801</v>
      </c>
      <c r="R1014" t="s">
        <v>1956</v>
      </c>
      <c r="S1014" t="s">
        <v>1802</v>
      </c>
      <c r="T1014" t="s">
        <v>2051</v>
      </c>
      <c r="U1014" t="s">
        <v>2931</v>
      </c>
      <c r="V1014" t="s">
        <v>2967</v>
      </c>
      <c r="W1014" t="s">
        <v>2874</v>
      </c>
      <c r="X1014" t="s">
        <v>1810</v>
      </c>
      <c r="Y1014" t="s">
        <v>7543</v>
      </c>
      <c r="Z1014" t="s">
        <v>7544</v>
      </c>
      <c r="AA1014" t="s">
        <v>7545</v>
      </c>
      <c r="AB1014">
        <v>1</v>
      </c>
    </row>
    <row r="1015" spans="1:28" x14ac:dyDescent="0.25">
      <c r="A1015" t="s">
        <v>9284</v>
      </c>
      <c r="B1015" t="s">
        <v>9285</v>
      </c>
      <c r="C1015" t="s">
        <v>156</v>
      </c>
      <c r="D1015">
        <v>2</v>
      </c>
      <c r="E1015">
        <v>616</v>
      </c>
      <c r="F1015" t="s">
        <v>2051</v>
      </c>
      <c r="G1015" t="s">
        <v>1848</v>
      </c>
      <c r="H1015" t="s">
        <v>2091</v>
      </c>
      <c r="I1015" t="s">
        <v>2096</v>
      </c>
      <c r="J1015" t="s">
        <v>1788</v>
      </c>
      <c r="K1015" t="s">
        <v>2390</v>
      </c>
      <c r="L1015" t="s">
        <v>1826</v>
      </c>
      <c r="M1015" t="s">
        <v>2861</v>
      </c>
      <c r="N1015" t="s">
        <v>2862</v>
      </c>
      <c r="O1015" t="s">
        <v>2863</v>
      </c>
      <c r="P1015" t="s">
        <v>2022</v>
      </c>
      <c r="Q1015" t="s">
        <v>1801</v>
      </c>
      <c r="R1015" t="s">
        <v>1956</v>
      </c>
      <c r="S1015" t="s">
        <v>1802</v>
      </c>
      <c r="T1015" t="s">
        <v>2051</v>
      </c>
      <c r="U1015" t="s">
        <v>2931</v>
      </c>
      <c r="V1015" t="s">
        <v>2967</v>
      </c>
      <c r="W1015" t="s">
        <v>2874</v>
      </c>
      <c r="X1015" t="s">
        <v>1810</v>
      </c>
      <c r="Y1015" t="s">
        <v>7546</v>
      </c>
      <c r="Z1015" t="s">
        <v>7547</v>
      </c>
      <c r="AA1015" t="s">
        <v>7548</v>
      </c>
      <c r="AB1015">
        <v>1</v>
      </c>
    </row>
    <row r="1016" spans="1:28" x14ac:dyDescent="0.25">
      <c r="A1016" t="s">
        <v>9284</v>
      </c>
      <c r="B1016" t="s">
        <v>9285</v>
      </c>
      <c r="C1016" t="s">
        <v>156</v>
      </c>
      <c r="D1016">
        <v>2</v>
      </c>
      <c r="E1016">
        <v>616</v>
      </c>
      <c r="F1016" t="s">
        <v>2068</v>
      </c>
      <c r="G1016" t="s">
        <v>1848</v>
      </c>
      <c r="H1016" t="s">
        <v>2091</v>
      </c>
      <c r="I1016" t="s">
        <v>2096</v>
      </c>
      <c r="J1016" t="s">
        <v>1795</v>
      </c>
      <c r="K1016" t="s">
        <v>2390</v>
      </c>
      <c r="L1016" t="s">
        <v>1826</v>
      </c>
      <c r="M1016" t="s">
        <v>2861</v>
      </c>
      <c r="N1016" t="s">
        <v>2862</v>
      </c>
      <c r="O1016" t="s">
        <v>2863</v>
      </c>
      <c r="P1016" t="s">
        <v>2022</v>
      </c>
      <c r="Q1016" t="s">
        <v>1801</v>
      </c>
      <c r="R1016" t="s">
        <v>1956</v>
      </c>
      <c r="S1016" t="s">
        <v>1802</v>
      </c>
      <c r="T1016" t="s">
        <v>2051</v>
      </c>
      <c r="U1016" t="s">
        <v>2931</v>
      </c>
      <c r="V1016" t="s">
        <v>3096</v>
      </c>
      <c r="W1016" t="s">
        <v>2874</v>
      </c>
      <c r="X1016" t="s">
        <v>1810</v>
      </c>
      <c r="Y1016" t="s">
        <v>7549</v>
      </c>
      <c r="Z1016" t="s">
        <v>7550</v>
      </c>
      <c r="AA1016" t="s">
        <v>7551</v>
      </c>
      <c r="AB1016">
        <v>1</v>
      </c>
    </row>
    <row r="1017" spans="1:28" x14ac:dyDescent="0.25">
      <c r="A1017" t="s">
        <v>9284</v>
      </c>
      <c r="B1017" t="s">
        <v>9285</v>
      </c>
      <c r="C1017" t="s">
        <v>156</v>
      </c>
      <c r="D1017">
        <v>2</v>
      </c>
      <c r="E1017">
        <v>616</v>
      </c>
      <c r="F1017" t="s">
        <v>2046</v>
      </c>
      <c r="G1017" t="s">
        <v>1848</v>
      </c>
      <c r="H1017" t="s">
        <v>2091</v>
      </c>
      <c r="I1017" t="s">
        <v>2096</v>
      </c>
      <c r="J1017" t="s">
        <v>1788</v>
      </c>
      <c r="K1017" t="s">
        <v>2390</v>
      </c>
      <c r="L1017" t="s">
        <v>1826</v>
      </c>
      <c r="M1017" t="s">
        <v>2861</v>
      </c>
      <c r="N1017" t="s">
        <v>2862</v>
      </c>
      <c r="O1017" t="s">
        <v>2863</v>
      </c>
      <c r="P1017" t="s">
        <v>2022</v>
      </c>
      <c r="Q1017" t="s">
        <v>1801</v>
      </c>
      <c r="R1017" t="s">
        <v>1956</v>
      </c>
      <c r="S1017" t="s">
        <v>1802</v>
      </c>
      <c r="T1017" t="s">
        <v>2051</v>
      </c>
      <c r="U1017" t="s">
        <v>2931</v>
      </c>
      <c r="V1017" t="s">
        <v>2968</v>
      </c>
      <c r="W1017" t="s">
        <v>2874</v>
      </c>
      <c r="X1017" t="s">
        <v>1810</v>
      </c>
      <c r="Y1017" t="s">
        <v>7552</v>
      </c>
      <c r="Z1017" t="s">
        <v>7553</v>
      </c>
      <c r="AA1017" t="s">
        <v>7554</v>
      </c>
      <c r="AB1017">
        <v>1</v>
      </c>
    </row>
    <row r="1018" spans="1:28" x14ac:dyDescent="0.25">
      <c r="A1018" t="s">
        <v>9284</v>
      </c>
      <c r="B1018" t="s">
        <v>9285</v>
      </c>
      <c r="C1018" t="s">
        <v>156</v>
      </c>
      <c r="D1018">
        <v>2</v>
      </c>
      <c r="E1018">
        <v>616</v>
      </c>
      <c r="F1018" t="s">
        <v>2038</v>
      </c>
      <c r="G1018" t="s">
        <v>1848</v>
      </c>
      <c r="H1018" t="s">
        <v>2091</v>
      </c>
      <c r="I1018" t="s">
        <v>2096</v>
      </c>
      <c r="J1018" t="s">
        <v>1788</v>
      </c>
      <c r="K1018" t="s">
        <v>2390</v>
      </c>
      <c r="L1018" t="s">
        <v>1826</v>
      </c>
      <c r="M1018" t="s">
        <v>2861</v>
      </c>
      <c r="N1018" t="s">
        <v>2862</v>
      </c>
      <c r="O1018" t="s">
        <v>2863</v>
      </c>
      <c r="P1018" t="s">
        <v>2022</v>
      </c>
      <c r="Q1018" t="s">
        <v>1801</v>
      </c>
      <c r="R1018" t="s">
        <v>1956</v>
      </c>
      <c r="S1018" t="s">
        <v>1802</v>
      </c>
      <c r="T1018" t="s">
        <v>2051</v>
      </c>
      <c r="U1018" t="s">
        <v>2931</v>
      </c>
      <c r="V1018" t="s">
        <v>2968</v>
      </c>
      <c r="W1018" t="s">
        <v>2874</v>
      </c>
      <c r="X1018" t="s">
        <v>1810</v>
      </c>
      <c r="Y1018" t="s">
        <v>7555</v>
      </c>
      <c r="Z1018" t="s">
        <v>7556</v>
      </c>
      <c r="AA1018" t="s">
        <v>7557</v>
      </c>
      <c r="AB1018">
        <v>1</v>
      </c>
    </row>
    <row r="1019" spans="1:28" x14ac:dyDescent="0.25">
      <c r="A1019" t="s">
        <v>9284</v>
      </c>
      <c r="B1019" t="s">
        <v>9285</v>
      </c>
      <c r="C1019" t="s">
        <v>156</v>
      </c>
      <c r="D1019">
        <v>2</v>
      </c>
      <c r="E1019">
        <v>616</v>
      </c>
      <c r="F1019" t="s">
        <v>2082</v>
      </c>
      <c r="G1019" t="s">
        <v>1848</v>
      </c>
      <c r="H1019" t="s">
        <v>2091</v>
      </c>
      <c r="I1019" t="s">
        <v>2096</v>
      </c>
      <c r="J1019" t="s">
        <v>1788</v>
      </c>
      <c r="K1019" t="s">
        <v>2390</v>
      </c>
      <c r="L1019" t="s">
        <v>1826</v>
      </c>
      <c r="M1019" t="s">
        <v>2861</v>
      </c>
      <c r="N1019" t="s">
        <v>2862</v>
      </c>
      <c r="O1019" t="s">
        <v>2863</v>
      </c>
      <c r="P1019" t="s">
        <v>2022</v>
      </c>
      <c r="Q1019" t="s">
        <v>1801</v>
      </c>
      <c r="R1019" t="s">
        <v>1956</v>
      </c>
      <c r="S1019" t="s">
        <v>1802</v>
      </c>
      <c r="T1019" t="s">
        <v>2051</v>
      </c>
      <c r="U1019" t="s">
        <v>2931</v>
      </c>
      <c r="V1019" t="s">
        <v>2967</v>
      </c>
      <c r="W1019" t="s">
        <v>2874</v>
      </c>
      <c r="X1019" t="s">
        <v>1810</v>
      </c>
      <c r="Y1019" t="s">
        <v>7558</v>
      </c>
      <c r="Z1019" t="s">
        <v>7559</v>
      </c>
      <c r="AA1019" t="s">
        <v>7560</v>
      </c>
      <c r="AB1019">
        <v>1</v>
      </c>
    </row>
    <row r="1020" spans="1:28" x14ac:dyDescent="0.25">
      <c r="A1020" t="s">
        <v>9284</v>
      </c>
      <c r="B1020" t="s">
        <v>9285</v>
      </c>
      <c r="C1020" t="s">
        <v>156</v>
      </c>
      <c r="D1020">
        <v>2</v>
      </c>
      <c r="E1020">
        <v>616</v>
      </c>
      <c r="F1020" t="s">
        <v>2081</v>
      </c>
      <c r="G1020" t="s">
        <v>1848</v>
      </c>
      <c r="H1020" t="s">
        <v>2091</v>
      </c>
      <c r="I1020" t="s">
        <v>2096</v>
      </c>
      <c r="J1020" t="s">
        <v>1788</v>
      </c>
      <c r="K1020" t="s">
        <v>2383</v>
      </c>
      <c r="L1020" t="s">
        <v>1826</v>
      </c>
      <c r="M1020" t="s">
        <v>2861</v>
      </c>
      <c r="N1020" t="s">
        <v>2862</v>
      </c>
      <c r="O1020" t="s">
        <v>2863</v>
      </c>
      <c r="P1020" t="s">
        <v>2022</v>
      </c>
      <c r="Q1020" t="s">
        <v>1801</v>
      </c>
      <c r="R1020" t="s">
        <v>1956</v>
      </c>
      <c r="S1020" t="s">
        <v>1802</v>
      </c>
      <c r="T1020" t="s">
        <v>2051</v>
      </c>
      <c r="U1020" t="s">
        <v>2931</v>
      </c>
      <c r="V1020" t="s">
        <v>2968</v>
      </c>
      <c r="W1020" t="s">
        <v>2874</v>
      </c>
      <c r="X1020" t="s">
        <v>1810</v>
      </c>
      <c r="Y1020" t="s">
        <v>7561</v>
      </c>
      <c r="Z1020" t="s">
        <v>7562</v>
      </c>
      <c r="AA1020" t="s">
        <v>7563</v>
      </c>
      <c r="AB1020">
        <v>1</v>
      </c>
    </row>
    <row r="1021" spans="1:28" x14ac:dyDescent="0.25">
      <c r="A1021" t="s">
        <v>9284</v>
      </c>
      <c r="B1021" t="s">
        <v>9285</v>
      </c>
      <c r="C1021" t="s">
        <v>156</v>
      </c>
      <c r="D1021">
        <v>2</v>
      </c>
      <c r="E1021">
        <v>616</v>
      </c>
      <c r="F1021" t="s">
        <v>2034</v>
      </c>
      <c r="G1021" t="s">
        <v>1848</v>
      </c>
      <c r="H1021" t="s">
        <v>2091</v>
      </c>
      <c r="I1021" t="s">
        <v>2096</v>
      </c>
      <c r="J1021" t="s">
        <v>1788</v>
      </c>
      <c r="K1021" t="s">
        <v>2383</v>
      </c>
      <c r="L1021" t="s">
        <v>1826</v>
      </c>
      <c r="M1021" t="s">
        <v>2861</v>
      </c>
      <c r="N1021" t="s">
        <v>2862</v>
      </c>
      <c r="O1021" t="s">
        <v>2863</v>
      </c>
      <c r="P1021" t="s">
        <v>2022</v>
      </c>
      <c r="Q1021" t="s">
        <v>1801</v>
      </c>
      <c r="R1021" t="s">
        <v>1956</v>
      </c>
      <c r="S1021" t="s">
        <v>1802</v>
      </c>
      <c r="T1021" t="s">
        <v>2051</v>
      </c>
      <c r="U1021" t="s">
        <v>2931</v>
      </c>
      <c r="V1021" t="s">
        <v>2968</v>
      </c>
      <c r="W1021" t="s">
        <v>2912</v>
      </c>
      <c r="X1021" t="s">
        <v>1810</v>
      </c>
      <c r="Y1021" t="s">
        <v>7564</v>
      </c>
      <c r="Z1021" t="s">
        <v>7565</v>
      </c>
      <c r="AA1021" t="s">
        <v>7566</v>
      </c>
      <c r="AB1021">
        <v>1</v>
      </c>
    </row>
    <row r="1022" spans="1:28" x14ac:dyDescent="0.25">
      <c r="A1022" t="s">
        <v>9284</v>
      </c>
      <c r="B1022" t="s">
        <v>9285</v>
      </c>
      <c r="C1022" t="s">
        <v>156</v>
      </c>
      <c r="D1022">
        <v>2</v>
      </c>
      <c r="E1022">
        <v>617</v>
      </c>
      <c r="F1022" t="s">
        <v>2021</v>
      </c>
      <c r="G1022" t="s">
        <v>1848</v>
      </c>
      <c r="H1022" t="s">
        <v>2091</v>
      </c>
      <c r="I1022" t="s">
        <v>2096</v>
      </c>
      <c r="J1022" t="s">
        <v>1788</v>
      </c>
      <c r="K1022" t="s">
        <v>2383</v>
      </c>
      <c r="L1022" t="s">
        <v>1826</v>
      </c>
      <c r="M1022" t="s">
        <v>2861</v>
      </c>
      <c r="N1022" t="s">
        <v>2862</v>
      </c>
      <c r="O1022" t="s">
        <v>2863</v>
      </c>
      <c r="P1022" t="s">
        <v>2022</v>
      </c>
      <c r="Q1022" t="s">
        <v>1801</v>
      </c>
      <c r="R1022" t="s">
        <v>1956</v>
      </c>
      <c r="S1022" t="s">
        <v>1802</v>
      </c>
      <c r="T1022" t="s">
        <v>2051</v>
      </c>
      <c r="U1022" t="s">
        <v>2931</v>
      </c>
      <c r="V1022" t="s">
        <v>2968</v>
      </c>
      <c r="W1022" t="s">
        <v>2912</v>
      </c>
      <c r="X1022" t="s">
        <v>1810</v>
      </c>
      <c r="Y1022" t="s">
        <v>7567</v>
      </c>
      <c r="Z1022" t="s">
        <v>7568</v>
      </c>
      <c r="AA1022" t="s">
        <v>7569</v>
      </c>
      <c r="AB1022">
        <v>1</v>
      </c>
    </row>
    <row r="1023" spans="1:28" x14ac:dyDescent="0.25">
      <c r="A1023" t="s">
        <v>9284</v>
      </c>
      <c r="B1023" t="s">
        <v>9285</v>
      </c>
      <c r="C1023" t="s">
        <v>156</v>
      </c>
      <c r="D1023">
        <v>2</v>
      </c>
      <c r="E1023">
        <v>617</v>
      </c>
      <c r="F1023" t="s">
        <v>2032</v>
      </c>
      <c r="G1023" t="s">
        <v>1848</v>
      </c>
      <c r="H1023" t="s">
        <v>2091</v>
      </c>
      <c r="I1023" t="s">
        <v>2096</v>
      </c>
      <c r="J1023" t="s">
        <v>1788</v>
      </c>
      <c r="K1023" t="s">
        <v>2383</v>
      </c>
      <c r="L1023" t="s">
        <v>1826</v>
      </c>
      <c r="M1023" t="s">
        <v>2861</v>
      </c>
      <c r="N1023" t="s">
        <v>2862</v>
      </c>
      <c r="O1023" t="s">
        <v>2863</v>
      </c>
      <c r="P1023" t="s">
        <v>2022</v>
      </c>
      <c r="Q1023" t="s">
        <v>1801</v>
      </c>
      <c r="R1023" t="s">
        <v>1956</v>
      </c>
      <c r="S1023" t="s">
        <v>1802</v>
      </c>
      <c r="T1023" t="s">
        <v>2051</v>
      </c>
      <c r="U1023" t="s">
        <v>2931</v>
      </c>
      <c r="V1023" t="s">
        <v>2968</v>
      </c>
      <c r="W1023" t="s">
        <v>2912</v>
      </c>
      <c r="X1023" t="s">
        <v>1810</v>
      </c>
      <c r="Y1023" t="s">
        <v>7570</v>
      </c>
      <c r="Z1023" t="s">
        <v>7571</v>
      </c>
      <c r="AA1023" t="s">
        <v>7572</v>
      </c>
      <c r="AB1023">
        <v>1</v>
      </c>
    </row>
    <row r="1024" spans="1:28" x14ac:dyDescent="0.25">
      <c r="A1024" t="s">
        <v>9284</v>
      </c>
      <c r="B1024" t="s">
        <v>9285</v>
      </c>
      <c r="C1024" t="s">
        <v>156</v>
      </c>
      <c r="D1024">
        <v>2</v>
      </c>
      <c r="E1024">
        <v>617</v>
      </c>
      <c r="F1024" t="s">
        <v>2041</v>
      </c>
      <c r="G1024" t="s">
        <v>1848</v>
      </c>
      <c r="H1024" t="s">
        <v>2091</v>
      </c>
      <c r="I1024" t="s">
        <v>2096</v>
      </c>
      <c r="J1024" t="s">
        <v>1788</v>
      </c>
      <c r="K1024" t="s">
        <v>2383</v>
      </c>
      <c r="L1024" t="s">
        <v>1826</v>
      </c>
      <c r="M1024" t="s">
        <v>2861</v>
      </c>
      <c r="N1024" t="s">
        <v>2862</v>
      </c>
      <c r="O1024" t="s">
        <v>2863</v>
      </c>
      <c r="P1024" t="s">
        <v>2022</v>
      </c>
      <c r="Q1024" t="s">
        <v>1801</v>
      </c>
      <c r="R1024" t="s">
        <v>1956</v>
      </c>
      <c r="S1024" t="s">
        <v>1802</v>
      </c>
      <c r="T1024" t="s">
        <v>2051</v>
      </c>
      <c r="U1024" t="s">
        <v>2931</v>
      </c>
      <c r="V1024" t="s">
        <v>2968</v>
      </c>
      <c r="W1024" t="s">
        <v>2912</v>
      </c>
      <c r="X1024" t="s">
        <v>1810</v>
      </c>
      <c r="Y1024" t="s">
        <v>7573</v>
      </c>
      <c r="Z1024" t="s">
        <v>7574</v>
      </c>
      <c r="AA1024" t="s">
        <v>7575</v>
      </c>
      <c r="AB1024">
        <v>1</v>
      </c>
    </row>
    <row r="1025" spans="1:28" x14ac:dyDescent="0.25">
      <c r="A1025" t="s">
        <v>9284</v>
      </c>
      <c r="B1025" t="s">
        <v>9285</v>
      </c>
      <c r="C1025" t="s">
        <v>156</v>
      </c>
      <c r="D1025">
        <v>2</v>
      </c>
      <c r="E1025">
        <v>617</v>
      </c>
      <c r="F1025" t="s">
        <v>2057</v>
      </c>
      <c r="G1025" t="s">
        <v>1848</v>
      </c>
      <c r="H1025" t="s">
        <v>2091</v>
      </c>
      <c r="I1025" t="s">
        <v>2096</v>
      </c>
      <c r="J1025" t="s">
        <v>1788</v>
      </c>
      <c r="K1025" t="s">
        <v>2408</v>
      </c>
      <c r="L1025" t="s">
        <v>1798</v>
      </c>
      <c r="M1025" t="s">
        <v>2858</v>
      </c>
      <c r="N1025" t="s">
        <v>2859</v>
      </c>
      <c r="O1025" t="s">
        <v>2860</v>
      </c>
      <c r="P1025" t="s">
        <v>2022</v>
      </c>
      <c r="Q1025" t="s">
        <v>1801</v>
      </c>
      <c r="R1025" t="s">
        <v>1956</v>
      </c>
      <c r="S1025" t="s">
        <v>1802</v>
      </c>
      <c r="T1025" t="s">
        <v>2051</v>
      </c>
      <c r="U1025" t="s">
        <v>2931</v>
      </c>
      <c r="V1025" t="s">
        <v>2933</v>
      </c>
      <c r="W1025" t="s">
        <v>2947</v>
      </c>
      <c r="X1025" t="s">
        <v>1810</v>
      </c>
      <c r="Y1025" t="s">
        <v>5344</v>
      </c>
      <c r="Z1025" t="s">
        <v>5345</v>
      </c>
      <c r="AA1025" t="s">
        <v>5346</v>
      </c>
      <c r="AB1025">
        <v>1</v>
      </c>
    </row>
    <row r="1026" spans="1:28" x14ac:dyDescent="0.25">
      <c r="A1026" t="s">
        <v>9284</v>
      </c>
      <c r="B1026" t="s">
        <v>9285</v>
      </c>
      <c r="C1026" t="s">
        <v>156</v>
      </c>
      <c r="D1026">
        <v>2</v>
      </c>
      <c r="E1026">
        <v>617</v>
      </c>
      <c r="F1026" t="s">
        <v>2030</v>
      </c>
      <c r="G1026" t="s">
        <v>1848</v>
      </c>
      <c r="H1026" t="s">
        <v>2091</v>
      </c>
      <c r="I1026" t="s">
        <v>2096</v>
      </c>
      <c r="J1026" t="s">
        <v>1795</v>
      </c>
      <c r="K1026" t="s">
        <v>2408</v>
      </c>
      <c r="L1026" t="s">
        <v>1798</v>
      </c>
      <c r="M1026" t="s">
        <v>2858</v>
      </c>
      <c r="N1026" t="s">
        <v>2859</v>
      </c>
      <c r="O1026" t="s">
        <v>2860</v>
      </c>
      <c r="P1026" t="s">
        <v>2022</v>
      </c>
      <c r="Q1026" t="s">
        <v>1801</v>
      </c>
      <c r="R1026" t="s">
        <v>1956</v>
      </c>
      <c r="S1026" t="s">
        <v>1802</v>
      </c>
      <c r="T1026" t="s">
        <v>2051</v>
      </c>
      <c r="U1026" t="s">
        <v>2931</v>
      </c>
      <c r="V1026" t="s">
        <v>2933</v>
      </c>
      <c r="W1026" t="s">
        <v>2874</v>
      </c>
      <c r="X1026" t="s">
        <v>1810</v>
      </c>
      <c r="Y1026" t="s">
        <v>7576</v>
      </c>
      <c r="Z1026" t="s">
        <v>7577</v>
      </c>
      <c r="AA1026" t="s">
        <v>7578</v>
      </c>
      <c r="AB1026">
        <v>1</v>
      </c>
    </row>
    <row r="1027" spans="1:28" x14ac:dyDescent="0.25">
      <c r="A1027" t="s">
        <v>9284</v>
      </c>
      <c r="B1027" t="s">
        <v>9285</v>
      </c>
      <c r="C1027" t="s">
        <v>156</v>
      </c>
      <c r="D1027">
        <v>2</v>
      </c>
      <c r="E1027">
        <v>617</v>
      </c>
      <c r="F1027" t="s">
        <v>2028</v>
      </c>
      <c r="G1027" t="s">
        <v>1848</v>
      </c>
      <c r="H1027" t="s">
        <v>2091</v>
      </c>
      <c r="I1027" t="s">
        <v>2096</v>
      </c>
      <c r="J1027" t="s">
        <v>1795</v>
      </c>
      <c r="K1027" t="s">
        <v>2408</v>
      </c>
      <c r="L1027" t="s">
        <v>1798</v>
      </c>
      <c r="M1027" t="s">
        <v>2858</v>
      </c>
      <c r="N1027" t="s">
        <v>2859</v>
      </c>
      <c r="O1027" t="s">
        <v>2860</v>
      </c>
      <c r="P1027" t="s">
        <v>2022</v>
      </c>
      <c r="Q1027" t="s">
        <v>1801</v>
      </c>
      <c r="R1027" t="s">
        <v>1956</v>
      </c>
      <c r="S1027" t="s">
        <v>1802</v>
      </c>
      <c r="T1027" t="s">
        <v>2051</v>
      </c>
      <c r="U1027" t="s">
        <v>2931</v>
      </c>
      <c r="V1027" t="s">
        <v>2933</v>
      </c>
      <c r="W1027" t="s">
        <v>2874</v>
      </c>
      <c r="X1027" t="s">
        <v>1810</v>
      </c>
      <c r="Y1027" t="s">
        <v>7579</v>
      </c>
      <c r="Z1027" t="s">
        <v>7580</v>
      </c>
      <c r="AA1027" t="s">
        <v>7581</v>
      </c>
      <c r="AB1027">
        <v>1</v>
      </c>
    </row>
    <row r="1028" spans="1:28" x14ac:dyDescent="0.25">
      <c r="A1028" t="s">
        <v>9284</v>
      </c>
      <c r="B1028" t="s">
        <v>9285</v>
      </c>
      <c r="C1028" t="s">
        <v>156</v>
      </c>
      <c r="D1028">
        <v>2</v>
      </c>
      <c r="E1028">
        <v>617</v>
      </c>
      <c r="F1028" t="s">
        <v>2079</v>
      </c>
      <c r="G1028" t="s">
        <v>1848</v>
      </c>
      <c r="H1028" t="s">
        <v>2091</v>
      </c>
      <c r="I1028" t="s">
        <v>2096</v>
      </c>
      <c r="J1028" t="s">
        <v>1795</v>
      </c>
      <c r="K1028" t="s">
        <v>2408</v>
      </c>
      <c r="L1028" t="s">
        <v>1798</v>
      </c>
      <c r="M1028" t="s">
        <v>2858</v>
      </c>
      <c r="N1028" t="s">
        <v>2859</v>
      </c>
      <c r="O1028" t="s">
        <v>2860</v>
      </c>
      <c r="P1028" t="s">
        <v>2022</v>
      </c>
      <c r="Q1028" t="s">
        <v>1801</v>
      </c>
      <c r="R1028" t="s">
        <v>1956</v>
      </c>
      <c r="S1028" t="s">
        <v>1802</v>
      </c>
      <c r="T1028" t="s">
        <v>2051</v>
      </c>
      <c r="U1028" t="s">
        <v>2931</v>
      </c>
      <c r="V1028" t="s">
        <v>2933</v>
      </c>
      <c r="W1028" t="s">
        <v>2874</v>
      </c>
      <c r="X1028" t="s">
        <v>1810</v>
      </c>
      <c r="Y1028" t="s">
        <v>7582</v>
      </c>
      <c r="Z1028" t="s">
        <v>7583</v>
      </c>
      <c r="AA1028" t="s">
        <v>7584</v>
      </c>
      <c r="AB1028">
        <v>1</v>
      </c>
    </row>
    <row r="1029" spans="1:28" x14ac:dyDescent="0.25">
      <c r="A1029" t="s">
        <v>9284</v>
      </c>
      <c r="B1029" t="s">
        <v>9285</v>
      </c>
      <c r="C1029" t="s">
        <v>156</v>
      </c>
      <c r="D1029">
        <v>2</v>
      </c>
      <c r="E1029">
        <v>617</v>
      </c>
      <c r="F1029" t="s">
        <v>2051</v>
      </c>
      <c r="G1029" t="s">
        <v>1848</v>
      </c>
      <c r="H1029" t="s">
        <v>2091</v>
      </c>
      <c r="I1029" t="s">
        <v>2096</v>
      </c>
      <c r="J1029" t="s">
        <v>1795</v>
      </c>
      <c r="K1029" t="s">
        <v>2408</v>
      </c>
      <c r="L1029" t="s">
        <v>1798</v>
      </c>
      <c r="M1029" t="s">
        <v>2858</v>
      </c>
      <c r="N1029" t="s">
        <v>2859</v>
      </c>
      <c r="O1029" t="s">
        <v>2860</v>
      </c>
      <c r="P1029" t="s">
        <v>2022</v>
      </c>
      <c r="Q1029" t="s">
        <v>1801</v>
      </c>
      <c r="R1029" t="s">
        <v>1956</v>
      </c>
      <c r="S1029" t="s">
        <v>1802</v>
      </c>
      <c r="T1029" t="s">
        <v>2051</v>
      </c>
      <c r="U1029" t="s">
        <v>2931</v>
      </c>
      <c r="V1029" t="s">
        <v>2933</v>
      </c>
      <c r="W1029" t="s">
        <v>2874</v>
      </c>
      <c r="X1029" t="s">
        <v>1810</v>
      </c>
      <c r="Y1029" t="s">
        <v>7585</v>
      </c>
      <c r="Z1029" t="s">
        <v>7586</v>
      </c>
      <c r="AA1029" t="s">
        <v>7587</v>
      </c>
      <c r="AB1029">
        <v>1</v>
      </c>
    </row>
    <row r="1030" spans="1:28" x14ac:dyDescent="0.25">
      <c r="A1030" t="s">
        <v>9284</v>
      </c>
      <c r="B1030" t="s">
        <v>9285</v>
      </c>
      <c r="C1030" t="s">
        <v>156</v>
      </c>
      <c r="D1030">
        <v>2</v>
      </c>
      <c r="E1030">
        <v>617</v>
      </c>
      <c r="F1030" t="s">
        <v>2046</v>
      </c>
      <c r="G1030" t="s">
        <v>1848</v>
      </c>
      <c r="H1030" t="s">
        <v>2091</v>
      </c>
      <c r="I1030" t="s">
        <v>2096</v>
      </c>
      <c r="J1030" t="s">
        <v>1795</v>
      </c>
      <c r="K1030" t="s">
        <v>2408</v>
      </c>
      <c r="L1030" t="s">
        <v>1798</v>
      </c>
      <c r="M1030" t="s">
        <v>2858</v>
      </c>
      <c r="N1030" t="s">
        <v>2859</v>
      </c>
      <c r="O1030" t="s">
        <v>2860</v>
      </c>
      <c r="P1030" t="s">
        <v>2022</v>
      </c>
      <c r="Q1030" t="s">
        <v>1801</v>
      </c>
      <c r="R1030" t="s">
        <v>1956</v>
      </c>
      <c r="S1030" t="s">
        <v>1802</v>
      </c>
      <c r="T1030" t="s">
        <v>2051</v>
      </c>
      <c r="U1030" t="s">
        <v>2931</v>
      </c>
      <c r="V1030" t="s">
        <v>2933</v>
      </c>
      <c r="W1030" t="s">
        <v>2874</v>
      </c>
      <c r="X1030" t="s">
        <v>1810</v>
      </c>
      <c r="Y1030" t="s">
        <v>7588</v>
      </c>
      <c r="Z1030" t="s">
        <v>7589</v>
      </c>
      <c r="AA1030" t="s">
        <v>7590</v>
      </c>
      <c r="AB1030">
        <v>1</v>
      </c>
    </row>
    <row r="1031" spans="1:28" x14ac:dyDescent="0.25">
      <c r="A1031" t="s">
        <v>9284</v>
      </c>
      <c r="B1031" t="s">
        <v>9285</v>
      </c>
      <c r="C1031" t="s">
        <v>156</v>
      </c>
      <c r="D1031">
        <v>2</v>
      </c>
      <c r="E1031">
        <v>618</v>
      </c>
      <c r="F1031" t="s">
        <v>2077</v>
      </c>
      <c r="G1031" t="s">
        <v>1848</v>
      </c>
      <c r="H1031" t="s">
        <v>2091</v>
      </c>
      <c r="I1031" t="s">
        <v>2096</v>
      </c>
      <c r="J1031" t="s">
        <v>1795</v>
      </c>
      <c r="K1031" t="s">
        <v>3935</v>
      </c>
      <c r="L1031" t="s">
        <v>1798</v>
      </c>
      <c r="M1031" t="s">
        <v>2858</v>
      </c>
      <c r="N1031" t="s">
        <v>2859</v>
      </c>
      <c r="O1031" t="s">
        <v>2860</v>
      </c>
      <c r="P1031" t="s">
        <v>2022</v>
      </c>
      <c r="Q1031" t="s">
        <v>1801</v>
      </c>
      <c r="R1031" t="s">
        <v>1956</v>
      </c>
      <c r="S1031" t="s">
        <v>1802</v>
      </c>
      <c r="T1031" t="s">
        <v>2051</v>
      </c>
      <c r="U1031" t="s">
        <v>2931</v>
      </c>
      <c r="V1031" t="s">
        <v>2932</v>
      </c>
      <c r="W1031" t="s">
        <v>2874</v>
      </c>
      <c r="X1031" t="s">
        <v>1810</v>
      </c>
      <c r="Y1031" t="s">
        <v>7591</v>
      </c>
      <c r="Z1031" t="s">
        <v>7592</v>
      </c>
      <c r="AA1031" t="s">
        <v>7593</v>
      </c>
      <c r="AB1031">
        <v>1</v>
      </c>
    </row>
    <row r="1032" spans="1:28" x14ac:dyDescent="0.25">
      <c r="A1032" t="s">
        <v>9284</v>
      </c>
      <c r="B1032" t="s">
        <v>9285</v>
      </c>
      <c r="C1032" t="s">
        <v>156</v>
      </c>
      <c r="D1032">
        <v>2</v>
      </c>
      <c r="E1032">
        <v>618</v>
      </c>
      <c r="F1032" t="s">
        <v>2021</v>
      </c>
      <c r="G1032" t="s">
        <v>1848</v>
      </c>
      <c r="H1032" t="s">
        <v>2091</v>
      </c>
      <c r="I1032" t="s">
        <v>2096</v>
      </c>
      <c r="J1032" t="s">
        <v>1795</v>
      </c>
      <c r="K1032" t="s">
        <v>2078</v>
      </c>
      <c r="L1032" t="s">
        <v>1798</v>
      </c>
      <c r="M1032" t="s">
        <v>2858</v>
      </c>
      <c r="N1032" t="s">
        <v>2859</v>
      </c>
      <c r="O1032" t="s">
        <v>2860</v>
      </c>
      <c r="P1032" t="s">
        <v>2022</v>
      </c>
      <c r="Q1032" t="s">
        <v>1801</v>
      </c>
      <c r="R1032" t="s">
        <v>1956</v>
      </c>
      <c r="S1032" t="s">
        <v>1802</v>
      </c>
      <c r="T1032" t="s">
        <v>2051</v>
      </c>
      <c r="U1032" t="s">
        <v>2931</v>
      </c>
      <c r="V1032" t="s">
        <v>2932</v>
      </c>
      <c r="W1032" t="s">
        <v>2947</v>
      </c>
      <c r="X1032" t="s">
        <v>1810</v>
      </c>
      <c r="Y1032" t="s">
        <v>7594</v>
      </c>
      <c r="Z1032" t="s">
        <v>7595</v>
      </c>
      <c r="AA1032" t="s">
        <v>7596</v>
      </c>
      <c r="AB1032">
        <v>1</v>
      </c>
    </row>
    <row r="1033" spans="1:28" x14ac:dyDescent="0.25">
      <c r="A1033" t="s">
        <v>9284</v>
      </c>
      <c r="B1033" t="s">
        <v>9285</v>
      </c>
      <c r="C1033" t="s">
        <v>156</v>
      </c>
      <c r="D1033">
        <v>2</v>
      </c>
      <c r="E1033">
        <v>618</v>
      </c>
      <c r="F1033" t="s">
        <v>2036</v>
      </c>
      <c r="G1033" t="s">
        <v>1848</v>
      </c>
      <c r="H1033" t="s">
        <v>2091</v>
      </c>
      <c r="I1033" t="s">
        <v>2096</v>
      </c>
      <c r="J1033" t="s">
        <v>1795</v>
      </c>
      <c r="K1033" t="s">
        <v>2408</v>
      </c>
      <c r="L1033" t="s">
        <v>1798</v>
      </c>
      <c r="M1033" t="s">
        <v>2858</v>
      </c>
      <c r="N1033" t="s">
        <v>2859</v>
      </c>
      <c r="O1033" t="s">
        <v>2860</v>
      </c>
      <c r="P1033" t="s">
        <v>2022</v>
      </c>
      <c r="Q1033" t="s">
        <v>1801</v>
      </c>
      <c r="R1033" t="s">
        <v>1956</v>
      </c>
      <c r="S1033" t="s">
        <v>1802</v>
      </c>
      <c r="T1033" t="s">
        <v>2051</v>
      </c>
      <c r="U1033" t="s">
        <v>2931</v>
      </c>
      <c r="V1033" t="s">
        <v>2966</v>
      </c>
      <c r="W1033" t="s">
        <v>2874</v>
      </c>
      <c r="X1033" t="s">
        <v>1810</v>
      </c>
      <c r="Y1033" t="s">
        <v>7597</v>
      </c>
      <c r="Z1033" t="s">
        <v>7598</v>
      </c>
      <c r="AA1033" t="s">
        <v>7599</v>
      </c>
      <c r="AB1033">
        <v>1</v>
      </c>
    </row>
    <row r="1034" spans="1:28" x14ac:dyDescent="0.25">
      <c r="A1034" t="s">
        <v>9284</v>
      </c>
      <c r="B1034" t="s">
        <v>9285</v>
      </c>
      <c r="C1034" t="s">
        <v>156</v>
      </c>
      <c r="D1034">
        <v>2</v>
      </c>
      <c r="E1034">
        <v>618</v>
      </c>
      <c r="F1034" t="s">
        <v>2026</v>
      </c>
      <c r="G1034" t="s">
        <v>1848</v>
      </c>
      <c r="H1034" t="s">
        <v>2091</v>
      </c>
      <c r="I1034" t="s">
        <v>2096</v>
      </c>
      <c r="J1034" t="s">
        <v>1788</v>
      </c>
      <c r="K1034" t="s">
        <v>2408</v>
      </c>
      <c r="L1034" t="s">
        <v>1798</v>
      </c>
      <c r="M1034" t="s">
        <v>2858</v>
      </c>
      <c r="N1034" t="s">
        <v>2859</v>
      </c>
      <c r="O1034" t="s">
        <v>2860</v>
      </c>
      <c r="P1034" t="s">
        <v>2022</v>
      </c>
      <c r="Q1034" t="s">
        <v>1801</v>
      </c>
      <c r="R1034" t="s">
        <v>1956</v>
      </c>
      <c r="S1034" t="s">
        <v>1802</v>
      </c>
      <c r="T1034" t="s">
        <v>2051</v>
      </c>
      <c r="U1034" t="s">
        <v>2931</v>
      </c>
      <c r="V1034" t="s">
        <v>2966</v>
      </c>
      <c r="W1034" t="s">
        <v>2874</v>
      </c>
      <c r="X1034" t="s">
        <v>1810</v>
      </c>
      <c r="Y1034" t="s">
        <v>7600</v>
      </c>
      <c r="Z1034" t="s">
        <v>7601</v>
      </c>
      <c r="AA1034" t="s">
        <v>7602</v>
      </c>
      <c r="AB1034">
        <v>1</v>
      </c>
    </row>
    <row r="1035" spans="1:28" x14ac:dyDescent="0.25">
      <c r="A1035" t="s">
        <v>9284</v>
      </c>
      <c r="B1035" t="s">
        <v>9285</v>
      </c>
      <c r="C1035" t="s">
        <v>156</v>
      </c>
      <c r="D1035">
        <v>2</v>
      </c>
      <c r="E1035">
        <v>618</v>
      </c>
      <c r="F1035" t="s">
        <v>2030</v>
      </c>
      <c r="G1035" t="s">
        <v>1848</v>
      </c>
      <c r="H1035" t="s">
        <v>2091</v>
      </c>
      <c r="I1035" t="s">
        <v>2096</v>
      </c>
      <c r="J1035" t="s">
        <v>1795</v>
      </c>
      <c r="K1035" t="s">
        <v>2408</v>
      </c>
      <c r="L1035" t="s">
        <v>1798</v>
      </c>
      <c r="M1035" t="s">
        <v>2858</v>
      </c>
      <c r="N1035" t="s">
        <v>2859</v>
      </c>
      <c r="O1035" t="s">
        <v>2860</v>
      </c>
      <c r="P1035" t="s">
        <v>2022</v>
      </c>
      <c r="Q1035" t="s">
        <v>1801</v>
      </c>
      <c r="R1035" t="s">
        <v>1956</v>
      </c>
      <c r="S1035" t="s">
        <v>1802</v>
      </c>
      <c r="T1035" t="s">
        <v>2051</v>
      </c>
      <c r="U1035" t="s">
        <v>2931</v>
      </c>
      <c r="V1035" t="s">
        <v>2966</v>
      </c>
      <c r="W1035" t="s">
        <v>2874</v>
      </c>
      <c r="X1035" t="s">
        <v>1810</v>
      </c>
      <c r="Y1035" t="s">
        <v>7603</v>
      </c>
      <c r="Z1035" t="s">
        <v>7604</v>
      </c>
      <c r="AA1035" t="s">
        <v>7605</v>
      </c>
      <c r="AB1035">
        <v>1</v>
      </c>
    </row>
    <row r="1036" spans="1:28" x14ac:dyDescent="0.25">
      <c r="A1036" t="s">
        <v>9284</v>
      </c>
      <c r="B1036" t="s">
        <v>9285</v>
      </c>
      <c r="C1036" t="s">
        <v>156</v>
      </c>
      <c r="D1036">
        <v>2</v>
      </c>
      <c r="E1036">
        <v>618</v>
      </c>
      <c r="F1036" t="s">
        <v>2055</v>
      </c>
      <c r="G1036" t="s">
        <v>1848</v>
      </c>
      <c r="H1036" t="s">
        <v>2091</v>
      </c>
      <c r="I1036" t="s">
        <v>2096</v>
      </c>
      <c r="J1036" t="s">
        <v>1795</v>
      </c>
      <c r="K1036" t="s">
        <v>2408</v>
      </c>
      <c r="L1036" t="s">
        <v>1798</v>
      </c>
      <c r="M1036" t="s">
        <v>2858</v>
      </c>
      <c r="N1036" t="s">
        <v>2859</v>
      </c>
      <c r="O1036" t="s">
        <v>2860</v>
      </c>
      <c r="P1036" t="s">
        <v>2022</v>
      </c>
      <c r="Q1036" t="s">
        <v>1801</v>
      </c>
      <c r="R1036" t="s">
        <v>1956</v>
      </c>
      <c r="S1036" t="s">
        <v>1802</v>
      </c>
      <c r="T1036" t="s">
        <v>2051</v>
      </c>
      <c r="U1036" t="s">
        <v>2931</v>
      </c>
      <c r="V1036" t="s">
        <v>2966</v>
      </c>
      <c r="W1036" t="s">
        <v>2874</v>
      </c>
      <c r="X1036" t="s">
        <v>1810</v>
      </c>
      <c r="Y1036" t="s">
        <v>7606</v>
      </c>
      <c r="Z1036" t="s">
        <v>7607</v>
      </c>
      <c r="AA1036" t="s">
        <v>7608</v>
      </c>
      <c r="AB1036">
        <v>1</v>
      </c>
    </row>
    <row r="1037" spans="1:28" x14ac:dyDescent="0.25">
      <c r="A1037" t="s">
        <v>9284</v>
      </c>
      <c r="B1037" t="s">
        <v>9285</v>
      </c>
      <c r="C1037" t="s">
        <v>156</v>
      </c>
      <c r="D1037">
        <v>2</v>
      </c>
      <c r="E1037">
        <v>618</v>
      </c>
      <c r="F1037" t="s">
        <v>2052</v>
      </c>
      <c r="G1037" t="s">
        <v>1848</v>
      </c>
      <c r="H1037" t="s">
        <v>2091</v>
      </c>
      <c r="I1037" t="s">
        <v>2096</v>
      </c>
      <c r="J1037" t="s">
        <v>1795</v>
      </c>
      <c r="K1037" t="s">
        <v>2408</v>
      </c>
      <c r="L1037" t="s">
        <v>1798</v>
      </c>
      <c r="M1037" t="s">
        <v>2858</v>
      </c>
      <c r="N1037" t="s">
        <v>2859</v>
      </c>
      <c r="O1037" t="s">
        <v>2860</v>
      </c>
      <c r="P1037" t="s">
        <v>2022</v>
      </c>
      <c r="Q1037" t="s">
        <v>1801</v>
      </c>
      <c r="R1037" t="s">
        <v>1956</v>
      </c>
      <c r="S1037" t="s">
        <v>1802</v>
      </c>
      <c r="T1037" t="s">
        <v>2051</v>
      </c>
      <c r="U1037" t="s">
        <v>2931</v>
      </c>
      <c r="V1037" t="s">
        <v>2933</v>
      </c>
      <c r="W1037" t="s">
        <v>2947</v>
      </c>
      <c r="X1037" t="s">
        <v>1810</v>
      </c>
      <c r="Y1037" t="s">
        <v>7609</v>
      </c>
      <c r="Z1037" t="s">
        <v>7610</v>
      </c>
      <c r="AA1037" t="s">
        <v>7611</v>
      </c>
      <c r="AB1037">
        <v>1</v>
      </c>
    </row>
    <row r="1038" spans="1:28" x14ac:dyDescent="0.25">
      <c r="A1038" t="s">
        <v>9284</v>
      </c>
      <c r="B1038" t="s">
        <v>9285</v>
      </c>
      <c r="C1038" t="s">
        <v>156</v>
      </c>
      <c r="D1038">
        <v>2</v>
      </c>
      <c r="E1038">
        <v>618</v>
      </c>
      <c r="F1038" t="s">
        <v>2076</v>
      </c>
      <c r="G1038" t="s">
        <v>1848</v>
      </c>
      <c r="H1038" t="s">
        <v>2091</v>
      </c>
      <c r="I1038" t="s">
        <v>2096</v>
      </c>
      <c r="J1038" t="s">
        <v>1795</v>
      </c>
      <c r="K1038" t="s">
        <v>2408</v>
      </c>
      <c r="L1038" t="s">
        <v>1798</v>
      </c>
      <c r="M1038" t="s">
        <v>2858</v>
      </c>
      <c r="N1038" t="s">
        <v>2859</v>
      </c>
      <c r="O1038" t="s">
        <v>2860</v>
      </c>
      <c r="P1038" t="s">
        <v>2022</v>
      </c>
      <c r="Q1038" t="s">
        <v>1801</v>
      </c>
      <c r="R1038" t="s">
        <v>1956</v>
      </c>
      <c r="S1038" t="s">
        <v>1802</v>
      </c>
      <c r="T1038" t="s">
        <v>2051</v>
      </c>
      <c r="U1038" t="s">
        <v>2931</v>
      </c>
      <c r="V1038" t="s">
        <v>2933</v>
      </c>
      <c r="W1038" t="s">
        <v>2874</v>
      </c>
      <c r="X1038" t="s">
        <v>1810</v>
      </c>
      <c r="Y1038" t="s">
        <v>7612</v>
      </c>
      <c r="Z1038" t="s">
        <v>7613</v>
      </c>
      <c r="AA1038" t="s">
        <v>7614</v>
      </c>
      <c r="AB1038">
        <v>1</v>
      </c>
    </row>
    <row r="1039" spans="1:28" x14ac:dyDescent="0.25">
      <c r="A1039" t="s">
        <v>9284</v>
      </c>
      <c r="B1039" t="s">
        <v>9285</v>
      </c>
      <c r="C1039" t="s">
        <v>156</v>
      </c>
      <c r="D1039">
        <v>2</v>
      </c>
      <c r="E1039">
        <v>619</v>
      </c>
      <c r="F1039" t="s">
        <v>2031</v>
      </c>
      <c r="G1039" t="s">
        <v>1848</v>
      </c>
      <c r="H1039" t="s">
        <v>2091</v>
      </c>
      <c r="I1039" t="s">
        <v>2096</v>
      </c>
      <c r="J1039" t="s">
        <v>1788</v>
      </c>
      <c r="K1039" t="s">
        <v>2053</v>
      </c>
      <c r="L1039" t="s">
        <v>1798</v>
      </c>
      <c r="M1039" t="s">
        <v>2858</v>
      </c>
      <c r="N1039" t="s">
        <v>2859</v>
      </c>
      <c r="O1039" t="s">
        <v>2860</v>
      </c>
      <c r="P1039" t="s">
        <v>2022</v>
      </c>
      <c r="Q1039" t="s">
        <v>1801</v>
      </c>
      <c r="R1039" t="s">
        <v>1956</v>
      </c>
      <c r="S1039" t="s">
        <v>1802</v>
      </c>
      <c r="T1039" t="s">
        <v>2051</v>
      </c>
      <c r="U1039" t="s">
        <v>2931</v>
      </c>
      <c r="V1039" t="s">
        <v>2943</v>
      </c>
      <c r="W1039" t="s">
        <v>2874</v>
      </c>
      <c r="X1039" t="s">
        <v>1810</v>
      </c>
      <c r="Y1039" t="s">
        <v>7615</v>
      </c>
      <c r="Z1039" t="s">
        <v>7616</v>
      </c>
      <c r="AA1039" t="s">
        <v>7617</v>
      </c>
      <c r="AB1039">
        <v>1</v>
      </c>
    </row>
    <row r="1040" spans="1:28" x14ac:dyDescent="0.25">
      <c r="A1040" t="s">
        <v>9284</v>
      </c>
      <c r="B1040" t="s">
        <v>9285</v>
      </c>
      <c r="C1040" t="s">
        <v>156</v>
      </c>
      <c r="D1040">
        <v>2</v>
      </c>
      <c r="E1040">
        <v>619</v>
      </c>
      <c r="F1040" t="s">
        <v>2029</v>
      </c>
      <c r="G1040" t="s">
        <v>1848</v>
      </c>
      <c r="H1040" t="s">
        <v>2091</v>
      </c>
      <c r="I1040" t="s">
        <v>2096</v>
      </c>
      <c r="J1040" t="s">
        <v>1788</v>
      </c>
      <c r="K1040" t="s">
        <v>2053</v>
      </c>
      <c r="L1040" t="s">
        <v>1798</v>
      </c>
      <c r="M1040" t="s">
        <v>2858</v>
      </c>
      <c r="N1040" t="s">
        <v>2859</v>
      </c>
      <c r="O1040" t="s">
        <v>2860</v>
      </c>
      <c r="P1040" t="s">
        <v>2022</v>
      </c>
      <c r="Q1040" t="s">
        <v>1801</v>
      </c>
      <c r="R1040" t="s">
        <v>1956</v>
      </c>
      <c r="S1040" t="s">
        <v>1802</v>
      </c>
      <c r="T1040" t="s">
        <v>2051</v>
      </c>
      <c r="U1040" t="s">
        <v>2931</v>
      </c>
      <c r="V1040" t="s">
        <v>2943</v>
      </c>
      <c r="W1040" t="s">
        <v>2874</v>
      </c>
      <c r="X1040" t="s">
        <v>1810</v>
      </c>
      <c r="Y1040" t="s">
        <v>7618</v>
      </c>
      <c r="Z1040" t="s">
        <v>7619</v>
      </c>
      <c r="AA1040" t="s">
        <v>7620</v>
      </c>
      <c r="AB1040">
        <v>1</v>
      </c>
    </row>
    <row r="1041" spans="1:28" x14ac:dyDescent="0.25">
      <c r="A1041" t="s">
        <v>9284</v>
      </c>
      <c r="B1041" t="s">
        <v>9285</v>
      </c>
      <c r="C1041" t="s">
        <v>156</v>
      </c>
      <c r="D1041">
        <v>2</v>
      </c>
      <c r="E1041">
        <v>619</v>
      </c>
      <c r="F1041" t="s">
        <v>2077</v>
      </c>
      <c r="G1041" t="s">
        <v>1848</v>
      </c>
      <c r="H1041" t="s">
        <v>2091</v>
      </c>
      <c r="I1041" t="s">
        <v>2096</v>
      </c>
      <c r="J1041" t="s">
        <v>1788</v>
      </c>
      <c r="K1041" t="s">
        <v>2053</v>
      </c>
      <c r="L1041" t="s">
        <v>1798</v>
      </c>
      <c r="M1041" t="s">
        <v>2858</v>
      </c>
      <c r="N1041" t="s">
        <v>2859</v>
      </c>
      <c r="O1041" t="s">
        <v>2860</v>
      </c>
      <c r="P1041" t="s">
        <v>2022</v>
      </c>
      <c r="Q1041" t="s">
        <v>1801</v>
      </c>
      <c r="R1041" t="s">
        <v>1956</v>
      </c>
      <c r="S1041" t="s">
        <v>1802</v>
      </c>
      <c r="T1041" t="s">
        <v>2051</v>
      </c>
      <c r="U1041" t="s">
        <v>2931</v>
      </c>
      <c r="V1041" t="s">
        <v>2966</v>
      </c>
      <c r="W1041" t="s">
        <v>2874</v>
      </c>
      <c r="X1041" t="s">
        <v>1810</v>
      </c>
      <c r="Y1041" t="s">
        <v>7621</v>
      </c>
      <c r="Z1041" t="s">
        <v>7622</v>
      </c>
      <c r="AA1041" t="s">
        <v>7623</v>
      </c>
      <c r="AB1041">
        <v>1</v>
      </c>
    </row>
    <row r="1042" spans="1:28" x14ac:dyDescent="0.25">
      <c r="A1042" t="s">
        <v>9284</v>
      </c>
      <c r="B1042" t="s">
        <v>9285</v>
      </c>
      <c r="C1042" t="s">
        <v>156</v>
      </c>
      <c r="D1042">
        <v>2</v>
      </c>
      <c r="E1042">
        <v>619</v>
      </c>
      <c r="F1042" t="s">
        <v>2025</v>
      </c>
      <c r="G1042" t="s">
        <v>1848</v>
      </c>
      <c r="H1042" t="s">
        <v>2091</v>
      </c>
      <c r="I1042" t="s">
        <v>2096</v>
      </c>
      <c r="J1042" t="s">
        <v>1795</v>
      </c>
      <c r="K1042" t="s">
        <v>2053</v>
      </c>
      <c r="L1042" t="s">
        <v>1798</v>
      </c>
      <c r="M1042" t="s">
        <v>2858</v>
      </c>
      <c r="N1042" t="s">
        <v>2859</v>
      </c>
      <c r="O1042" t="s">
        <v>2860</v>
      </c>
      <c r="P1042" t="s">
        <v>2022</v>
      </c>
      <c r="Q1042" t="s">
        <v>1801</v>
      </c>
      <c r="R1042" t="s">
        <v>1956</v>
      </c>
      <c r="S1042" t="s">
        <v>1802</v>
      </c>
      <c r="T1042" t="s">
        <v>2051</v>
      </c>
      <c r="U1042" t="s">
        <v>2931</v>
      </c>
      <c r="V1042" t="s">
        <v>2966</v>
      </c>
      <c r="W1042" t="s">
        <v>2874</v>
      </c>
      <c r="X1042" t="s">
        <v>1810</v>
      </c>
      <c r="Y1042" t="s">
        <v>7624</v>
      </c>
      <c r="Z1042" t="s">
        <v>7625</v>
      </c>
      <c r="AA1042" t="s">
        <v>7626</v>
      </c>
      <c r="AB1042">
        <v>1</v>
      </c>
    </row>
    <row r="1043" spans="1:28" x14ac:dyDescent="0.25">
      <c r="A1043" t="s">
        <v>9284</v>
      </c>
      <c r="B1043" t="s">
        <v>9285</v>
      </c>
      <c r="C1043" t="s">
        <v>156</v>
      </c>
      <c r="D1043">
        <v>2</v>
      </c>
      <c r="E1043">
        <v>619</v>
      </c>
      <c r="F1043" t="s">
        <v>2076</v>
      </c>
      <c r="G1043" t="s">
        <v>1848</v>
      </c>
      <c r="H1043" t="s">
        <v>2091</v>
      </c>
      <c r="I1043" t="s">
        <v>2096</v>
      </c>
      <c r="J1043" t="s">
        <v>1788</v>
      </c>
      <c r="K1043" t="s">
        <v>2866</v>
      </c>
      <c r="L1043" t="s">
        <v>1798</v>
      </c>
      <c r="M1043" t="s">
        <v>2858</v>
      </c>
      <c r="N1043" t="s">
        <v>2859</v>
      </c>
      <c r="O1043" t="s">
        <v>2860</v>
      </c>
      <c r="P1043" t="s">
        <v>2022</v>
      </c>
      <c r="Q1043" t="s">
        <v>1801</v>
      </c>
      <c r="R1043" t="s">
        <v>1956</v>
      </c>
      <c r="S1043" t="s">
        <v>1802</v>
      </c>
      <c r="T1043" t="s">
        <v>2051</v>
      </c>
      <c r="U1043" t="s">
        <v>2931</v>
      </c>
      <c r="V1043" t="s">
        <v>2968</v>
      </c>
      <c r="W1043" t="s">
        <v>2947</v>
      </c>
      <c r="X1043" t="s">
        <v>1810</v>
      </c>
      <c r="Y1043" t="s">
        <v>7627</v>
      </c>
      <c r="Z1043" t="s">
        <v>7628</v>
      </c>
      <c r="AA1043" t="s">
        <v>7629</v>
      </c>
      <c r="AB1043">
        <v>1</v>
      </c>
    </row>
    <row r="1044" spans="1:28" x14ac:dyDescent="0.25">
      <c r="A1044" t="s">
        <v>9284</v>
      </c>
      <c r="B1044" t="s">
        <v>9285</v>
      </c>
      <c r="C1044" t="s">
        <v>156</v>
      </c>
      <c r="D1044">
        <v>2</v>
      </c>
      <c r="E1044">
        <v>620</v>
      </c>
      <c r="F1044" t="s">
        <v>2031</v>
      </c>
      <c r="G1044" t="s">
        <v>1848</v>
      </c>
      <c r="H1044" t="s">
        <v>2091</v>
      </c>
      <c r="I1044" t="s">
        <v>2096</v>
      </c>
      <c r="J1044" t="s">
        <v>1788</v>
      </c>
      <c r="K1044" t="s">
        <v>2053</v>
      </c>
      <c r="L1044" t="s">
        <v>1798</v>
      </c>
      <c r="M1044" t="s">
        <v>2858</v>
      </c>
      <c r="N1044" t="s">
        <v>2859</v>
      </c>
      <c r="O1044" t="s">
        <v>2860</v>
      </c>
      <c r="P1044" t="s">
        <v>2022</v>
      </c>
      <c r="Q1044" t="s">
        <v>1801</v>
      </c>
      <c r="R1044" t="s">
        <v>1956</v>
      </c>
      <c r="S1044" t="s">
        <v>1802</v>
      </c>
      <c r="T1044" t="s">
        <v>2051</v>
      </c>
      <c r="U1044" t="s">
        <v>2931</v>
      </c>
      <c r="V1044" t="s">
        <v>2966</v>
      </c>
      <c r="W1044" t="s">
        <v>2947</v>
      </c>
      <c r="X1044" t="s">
        <v>1810</v>
      </c>
      <c r="Y1044" t="s">
        <v>7630</v>
      </c>
      <c r="Z1044" t="s">
        <v>7631</v>
      </c>
      <c r="AA1044" t="s">
        <v>7632</v>
      </c>
      <c r="AB1044">
        <v>1</v>
      </c>
    </row>
    <row r="1045" spans="1:28" x14ac:dyDescent="0.25">
      <c r="A1045" t="s">
        <v>9284</v>
      </c>
      <c r="B1045" t="s">
        <v>9285</v>
      </c>
      <c r="C1045" t="s">
        <v>156</v>
      </c>
      <c r="D1045">
        <v>2</v>
      </c>
      <c r="E1045">
        <v>620</v>
      </c>
      <c r="F1045" t="s">
        <v>2029</v>
      </c>
      <c r="G1045" t="s">
        <v>1848</v>
      </c>
      <c r="H1045" t="s">
        <v>2091</v>
      </c>
      <c r="I1045" t="s">
        <v>2096</v>
      </c>
      <c r="J1045" t="s">
        <v>1788</v>
      </c>
      <c r="K1045" t="s">
        <v>2053</v>
      </c>
      <c r="L1045" t="s">
        <v>1798</v>
      </c>
      <c r="M1045" t="s">
        <v>2858</v>
      </c>
      <c r="N1045" t="s">
        <v>2859</v>
      </c>
      <c r="O1045" t="s">
        <v>2860</v>
      </c>
      <c r="P1045" t="s">
        <v>2022</v>
      </c>
      <c r="Q1045" t="s">
        <v>1801</v>
      </c>
      <c r="R1045" t="s">
        <v>1956</v>
      </c>
      <c r="S1045" t="s">
        <v>1802</v>
      </c>
      <c r="T1045" t="s">
        <v>2051</v>
      </c>
      <c r="U1045" t="s">
        <v>2931</v>
      </c>
      <c r="V1045" t="s">
        <v>2966</v>
      </c>
      <c r="W1045" t="s">
        <v>2874</v>
      </c>
      <c r="X1045" t="s">
        <v>1810</v>
      </c>
      <c r="Y1045" t="s">
        <v>7633</v>
      </c>
      <c r="Z1045" t="s">
        <v>7634</v>
      </c>
      <c r="AA1045" t="s">
        <v>7635</v>
      </c>
      <c r="AB1045">
        <v>1</v>
      </c>
    </row>
    <row r="1046" spans="1:28" x14ac:dyDescent="0.25">
      <c r="A1046" t="s">
        <v>9284</v>
      </c>
      <c r="B1046" t="s">
        <v>9285</v>
      </c>
      <c r="C1046" t="s">
        <v>156</v>
      </c>
      <c r="D1046">
        <v>2</v>
      </c>
      <c r="E1046">
        <v>620</v>
      </c>
      <c r="F1046" t="s">
        <v>2077</v>
      </c>
      <c r="G1046" t="s">
        <v>1848</v>
      </c>
      <c r="H1046" t="s">
        <v>2091</v>
      </c>
      <c r="I1046" t="s">
        <v>2096</v>
      </c>
      <c r="J1046" t="s">
        <v>1795</v>
      </c>
      <c r="K1046" t="s">
        <v>2053</v>
      </c>
      <c r="L1046" t="s">
        <v>1798</v>
      </c>
      <c r="M1046" t="s">
        <v>2858</v>
      </c>
      <c r="N1046" t="s">
        <v>2859</v>
      </c>
      <c r="O1046" t="s">
        <v>2860</v>
      </c>
      <c r="P1046" t="s">
        <v>2022</v>
      </c>
      <c r="Q1046" t="s">
        <v>1801</v>
      </c>
      <c r="R1046" t="s">
        <v>1956</v>
      </c>
      <c r="S1046" t="s">
        <v>1802</v>
      </c>
      <c r="T1046" t="s">
        <v>2051</v>
      </c>
      <c r="U1046" t="s">
        <v>2931</v>
      </c>
      <c r="V1046" t="s">
        <v>2966</v>
      </c>
      <c r="W1046" t="s">
        <v>2874</v>
      </c>
      <c r="X1046" t="s">
        <v>1810</v>
      </c>
      <c r="Y1046" t="s">
        <v>7636</v>
      </c>
      <c r="Z1046" t="s">
        <v>7637</v>
      </c>
      <c r="AA1046" t="s">
        <v>7638</v>
      </c>
      <c r="AB1046">
        <v>1</v>
      </c>
    </row>
    <row r="1047" spans="1:28" x14ac:dyDescent="0.25">
      <c r="A1047" t="s">
        <v>9284</v>
      </c>
      <c r="B1047" t="s">
        <v>9285</v>
      </c>
      <c r="C1047" t="s">
        <v>156</v>
      </c>
      <c r="D1047">
        <v>2</v>
      </c>
      <c r="E1047">
        <v>620</v>
      </c>
      <c r="F1047" t="s">
        <v>2027</v>
      </c>
      <c r="G1047" t="s">
        <v>1848</v>
      </c>
      <c r="H1047" t="s">
        <v>2091</v>
      </c>
      <c r="I1047" t="s">
        <v>2096</v>
      </c>
      <c r="J1047" t="s">
        <v>1788</v>
      </c>
      <c r="K1047" t="s">
        <v>2053</v>
      </c>
      <c r="L1047" t="s">
        <v>1798</v>
      </c>
      <c r="M1047" t="s">
        <v>2858</v>
      </c>
      <c r="N1047" t="s">
        <v>2859</v>
      </c>
      <c r="O1047" t="s">
        <v>2860</v>
      </c>
      <c r="P1047" t="s">
        <v>2022</v>
      </c>
      <c r="Q1047" t="s">
        <v>1801</v>
      </c>
      <c r="R1047" t="s">
        <v>1956</v>
      </c>
      <c r="S1047" t="s">
        <v>1802</v>
      </c>
      <c r="T1047" t="s">
        <v>2051</v>
      </c>
      <c r="U1047" t="s">
        <v>2931</v>
      </c>
      <c r="V1047" t="s">
        <v>2966</v>
      </c>
      <c r="W1047" t="s">
        <v>2874</v>
      </c>
      <c r="X1047" t="s">
        <v>1810</v>
      </c>
      <c r="Y1047" t="s">
        <v>7639</v>
      </c>
      <c r="Z1047" t="s">
        <v>7640</v>
      </c>
      <c r="AA1047" t="s">
        <v>7641</v>
      </c>
      <c r="AB1047">
        <v>1</v>
      </c>
    </row>
    <row r="1048" spans="1:28" x14ac:dyDescent="0.25">
      <c r="A1048" t="s">
        <v>9284</v>
      </c>
      <c r="B1048" t="s">
        <v>9285</v>
      </c>
      <c r="C1048" t="s">
        <v>156</v>
      </c>
      <c r="D1048">
        <v>2</v>
      </c>
      <c r="E1048">
        <v>620</v>
      </c>
      <c r="F1048" t="s">
        <v>2036</v>
      </c>
      <c r="G1048" t="s">
        <v>1848</v>
      </c>
      <c r="H1048" t="s">
        <v>2091</v>
      </c>
      <c r="I1048" t="s">
        <v>2096</v>
      </c>
      <c r="J1048" t="s">
        <v>1795</v>
      </c>
      <c r="K1048" t="s">
        <v>2053</v>
      </c>
      <c r="L1048" t="s">
        <v>1798</v>
      </c>
      <c r="M1048" t="s">
        <v>2858</v>
      </c>
      <c r="N1048" t="s">
        <v>2859</v>
      </c>
      <c r="O1048" t="s">
        <v>2860</v>
      </c>
      <c r="P1048" t="s">
        <v>2022</v>
      </c>
      <c r="Q1048" t="s">
        <v>1801</v>
      </c>
      <c r="R1048" t="s">
        <v>1956</v>
      </c>
      <c r="S1048" t="s">
        <v>1802</v>
      </c>
      <c r="T1048" t="s">
        <v>2051</v>
      </c>
      <c r="U1048" t="s">
        <v>2931</v>
      </c>
      <c r="V1048" t="s">
        <v>2966</v>
      </c>
      <c r="W1048" t="s">
        <v>2874</v>
      </c>
      <c r="X1048" t="s">
        <v>1810</v>
      </c>
      <c r="Y1048" t="s">
        <v>7642</v>
      </c>
      <c r="Z1048" t="s">
        <v>7643</v>
      </c>
      <c r="AA1048" t="s">
        <v>7644</v>
      </c>
      <c r="AB1048">
        <v>1</v>
      </c>
    </row>
    <row r="1049" spans="1:28" x14ac:dyDescent="0.25">
      <c r="A1049" t="s">
        <v>9284</v>
      </c>
      <c r="B1049" t="s">
        <v>9285</v>
      </c>
      <c r="C1049" t="s">
        <v>156</v>
      </c>
      <c r="D1049">
        <v>2</v>
      </c>
      <c r="E1049">
        <v>620</v>
      </c>
      <c r="F1049" t="s">
        <v>2020</v>
      </c>
      <c r="G1049" t="s">
        <v>1848</v>
      </c>
      <c r="H1049" t="s">
        <v>2091</v>
      </c>
      <c r="I1049" t="s">
        <v>2096</v>
      </c>
      <c r="J1049" t="s">
        <v>1795</v>
      </c>
      <c r="K1049" t="s">
        <v>2053</v>
      </c>
      <c r="L1049" t="s">
        <v>1798</v>
      </c>
      <c r="M1049" t="s">
        <v>2858</v>
      </c>
      <c r="N1049" t="s">
        <v>2859</v>
      </c>
      <c r="O1049" t="s">
        <v>2860</v>
      </c>
      <c r="P1049" t="s">
        <v>2022</v>
      </c>
      <c r="Q1049" t="s">
        <v>1801</v>
      </c>
      <c r="R1049" t="s">
        <v>1956</v>
      </c>
      <c r="S1049" t="s">
        <v>1802</v>
      </c>
      <c r="T1049" t="s">
        <v>2051</v>
      </c>
      <c r="U1049" t="s">
        <v>2931</v>
      </c>
      <c r="V1049" t="s">
        <v>2966</v>
      </c>
      <c r="W1049" t="s">
        <v>2874</v>
      </c>
      <c r="X1049" t="s">
        <v>1810</v>
      </c>
      <c r="Y1049" t="s">
        <v>7645</v>
      </c>
      <c r="Z1049" t="s">
        <v>7646</v>
      </c>
      <c r="AA1049" t="s">
        <v>7647</v>
      </c>
      <c r="AB1049">
        <v>1</v>
      </c>
    </row>
    <row r="1050" spans="1:28" x14ac:dyDescent="0.25">
      <c r="A1050" t="s">
        <v>9284</v>
      </c>
      <c r="B1050" t="s">
        <v>9285</v>
      </c>
      <c r="C1050" t="s">
        <v>156</v>
      </c>
      <c r="D1050">
        <v>2</v>
      </c>
      <c r="E1050">
        <v>620</v>
      </c>
      <c r="F1050" t="s">
        <v>2032</v>
      </c>
      <c r="G1050" t="s">
        <v>1848</v>
      </c>
      <c r="H1050" t="s">
        <v>2091</v>
      </c>
      <c r="I1050" t="s">
        <v>2096</v>
      </c>
      <c r="J1050" t="s">
        <v>1795</v>
      </c>
      <c r="K1050" t="s">
        <v>2053</v>
      </c>
      <c r="L1050" t="s">
        <v>1798</v>
      </c>
      <c r="M1050" t="s">
        <v>2858</v>
      </c>
      <c r="N1050" t="s">
        <v>2859</v>
      </c>
      <c r="O1050" t="s">
        <v>2860</v>
      </c>
      <c r="P1050" t="s">
        <v>2022</v>
      </c>
      <c r="Q1050" t="s">
        <v>1801</v>
      </c>
      <c r="R1050" t="s">
        <v>1956</v>
      </c>
      <c r="S1050" t="s">
        <v>1802</v>
      </c>
      <c r="T1050" t="s">
        <v>2051</v>
      </c>
      <c r="U1050" t="s">
        <v>2931</v>
      </c>
      <c r="V1050" t="s">
        <v>2966</v>
      </c>
      <c r="W1050" t="s">
        <v>2874</v>
      </c>
      <c r="X1050" t="s">
        <v>1810</v>
      </c>
      <c r="Y1050" t="s">
        <v>7648</v>
      </c>
      <c r="Z1050" t="s">
        <v>7649</v>
      </c>
      <c r="AA1050" t="s">
        <v>7650</v>
      </c>
      <c r="AB1050">
        <v>1</v>
      </c>
    </row>
    <row r="1051" spans="1:28" x14ac:dyDescent="0.25">
      <c r="A1051" t="s">
        <v>9284</v>
      </c>
      <c r="B1051" t="s">
        <v>9285</v>
      </c>
      <c r="C1051" t="s">
        <v>156</v>
      </c>
      <c r="D1051">
        <v>2</v>
      </c>
      <c r="E1051">
        <v>620</v>
      </c>
      <c r="F1051" t="s">
        <v>2065</v>
      </c>
      <c r="G1051" t="s">
        <v>1848</v>
      </c>
      <c r="H1051" t="s">
        <v>2091</v>
      </c>
      <c r="I1051" t="s">
        <v>2096</v>
      </c>
      <c r="J1051" t="s">
        <v>1788</v>
      </c>
      <c r="K1051" t="s">
        <v>2053</v>
      </c>
      <c r="L1051" t="s">
        <v>1798</v>
      </c>
      <c r="M1051" t="s">
        <v>2858</v>
      </c>
      <c r="N1051" t="s">
        <v>2859</v>
      </c>
      <c r="O1051" t="s">
        <v>2860</v>
      </c>
      <c r="P1051" t="s">
        <v>2022</v>
      </c>
      <c r="Q1051" t="s">
        <v>1801</v>
      </c>
      <c r="R1051" t="s">
        <v>1956</v>
      </c>
      <c r="S1051" t="s">
        <v>1802</v>
      </c>
      <c r="T1051" t="s">
        <v>2051</v>
      </c>
      <c r="U1051" t="s">
        <v>2931</v>
      </c>
      <c r="V1051" t="s">
        <v>2966</v>
      </c>
      <c r="W1051" t="s">
        <v>2874</v>
      </c>
      <c r="X1051" t="s">
        <v>1810</v>
      </c>
      <c r="Y1051" t="s">
        <v>7651</v>
      </c>
      <c r="Z1051" t="s">
        <v>7652</v>
      </c>
      <c r="AA1051" t="s">
        <v>7653</v>
      </c>
      <c r="AB1051">
        <v>1</v>
      </c>
    </row>
    <row r="1052" spans="1:28" x14ac:dyDescent="0.25">
      <c r="A1052" t="s">
        <v>9284</v>
      </c>
      <c r="B1052" t="s">
        <v>9285</v>
      </c>
      <c r="C1052" t="s">
        <v>156</v>
      </c>
      <c r="D1052">
        <v>2</v>
      </c>
      <c r="E1052">
        <v>620</v>
      </c>
      <c r="F1052" t="s">
        <v>2041</v>
      </c>
      <c r="G1052" t="s">
        <v>1848</v>
      </c>
      <c r="H1052" t="s">
        <v>2091</v>
      </c>
      <c r="I1052" t="s">
        <v>2096</v>
      </c>
      <c r="J1052" t="s">
        <v>1788</v>
      </c>
      <c r="K1052" t="s">
        <v>2053</v>
      </c>
      <c r="L1052" t="s">
        <v>1798</v>
      </c>
      <c r="M1052" t="s">
        <v>2858</v>
      </c>
      <c r="N1052" t="s">
        <v>2859</v>
      </c>
      <c r="O1052" t="s">
        <v>2860</v>
      </c>
      <c r="P1052" t="s">
        <v>2022</v>
      </c>
      <c r="Q1052" t="s">
        <v>1801</v>
      </c>
      <c r="R1052" t="s">
        <v>1956</v>
      </c>
      <c r="S1052" t="s">
        <v>1802</v>
      </c>
      <c r="T1052" t="s">
        <v>2051</v>
      </c>
      <c r="U1052" t="s">
        <v>2931</v>
      </c>
      <c r="V1052" t="s">
        <v>2932</v>
      </c>
      <c r="W1052" t="s">
        <v>2874</v>
      </c>
      <c r="X1052" t="s">
        <v>1810</v>
      </c>
      <c r="Y1052" t="s">
        <v>7654</v>
      </c>
      <c r="Z1052" t="s">
        <v>7655</v>
      </c>
      <c r="AA1052" t="s">
        <v>7656</v>
      </c>
      <c r="AB1052">
        <v>1</v>
      </c>
    </row>
    <row r="1053" spans="1:28" x14ac:dyDescent="0.25">
      <c r="A1053" t="s">
        <v>9284</v>
      </c>
      <c r="B1053" t="s">
        <v>9285</v>
      </c>
      <c r="C1053" t="s">
        <v>156</v>
      </c>
      <c r="D1053">
        <v>2</v>
      </c>
      <c r="E1053">
        <v>620</v>
      </c>
      <c r="F1053" t="s">
        <v>2054</v>
      </c>
      <c r="G1053" t="s">
        <v>1848</v>
      </c>
      <c r="H1053" t="s">
        <v>2091</v>
      </c>
      <c r="I1053" t="s">
        <v>2096</v>
      </c>
      <c r="J1053" t="s">
        <v>1795</v>
      </c>
      <c r="K1053" t="s">
        <v>2053</v>
      </c>
      <c r="L1053" t="s">
        <v>1798</v>
      </c>
      <c r="M1053" t="s">
        <v>2858</v>
      </c>
      <c r="N1053" t="s">
        <v>2859</v>
      </c>
      <c r="O1053" t="s">
        <v>2860</v>
      </c>
      <c r="P1053" t="s">
        <v>2022</v>
      </c>
      <c r="Q1053" t="s">
        <v>1801</v>
      </c>
      <c r="R1053" t="s">
        <v>1956</v>
      </c>
      <c r="S1053" t="s">
        <v>1802</v>
      </c>
      <c r="T1053" t="s">
        <v>2051</v>
      </c>
      <c r="U1053" t="s">
        <v>2931</v>
      </c>
      <c r="V1053" t="s">
        <v>2932</v>
      </c>
      <c r="W1053" t="s">
        <v>2874</v>
      </c>
      <c r="X1053" t="s">
        <v>1810</v>
      </c>
      <c r="Y1053" t="s">
        <v>7657</v>
      </c>
      <c r="Z1053" t="s">
        <v>7658</v>
      </c>
      <c r="AA1053" t="s">
        <v>7659</v>
      </c>
      <c r="AB1053">
        <v>1</v>
      </c>
    </row>
    <row r="1054" spans="1:28" x14ac:dyDescent="0.25">
      <c r="A1054" t="s">
        <v>9284</v>
      </c>
      <c r="B1054" t="s">
        <v>9285</v>
      </c>
      <c r="C1054" t="s">
        <v>156</v>
      </c>
      <c r="D1054">
        <v>2</v>
      </c>
      <c r="E1054">
        <v>620</v>
      </c>
      <c r="F1054" t="s">
        <v>2026</v>
      </c>
      <c r="G1054" t="s">
        <v>1848</v>
      </c>
      <c r="H1054" t="s">
        <v>2091</v>
      </c>
      <c r="I1054" t="s">
        <v>2096</v>
      </c>
      <c r="J1054" t="s">
        <v>1788</v>
      </c>
      <c r="K1054" t="s">
        <v>2053</v>
      </c>
      <c r="L1054" t="s">
        <v>1798</v>
      </c>
      <c r="M1054" t="s">
        <v>2858</v>
      </c>
      <c r="N1054" t="s">
        <v>2859</v>
      </c>
      <c r="O1054" t="s">
        <v>2860</v>
      </c>
      <c r="P1054" t="s">
        <v>2022</v>
      </c>
      <c r="Q1054" t="s">
        <v>1801</v>
      </c>
      <c r="R1054" t="s">
        <v>1956</v>
      </c>
      <c r="S1054" t="s">
        <v>1802</v>
      </c>
      <c r="T1054" t="s">
        <v>2051</v>
      </c>
      <c r="U1054" t="s">
        <v>2931</v>
      </c>
      <c r="V1054" t="s">
        <v>2967</v>
      </c>
      <c r="W1054" t="s">
        <v>2874</v>
      </c>
      <c r="X1054" t="s">
        <v>1810</v>
      </c>
      <c r="Y1054" t="s">
        <v>7660</v>
      </c>
      <c r="Z1054" t="s">
        <v>7661</v>
      </c>
      <c r="AA1054" t="s">
        <v>7662</v>
      </c>
      <c r="AB1054">
        <v>1</v>
      </c>
    </row>
    <row r="1055" spans="1:28" x14ac:dyDescent="0.25">
      <c r="A1055" t="s">
        <v>9284</v>
      </c>
      <c r="B1055" t="s">
        <v>9285</v>
      </c>
      <c r="C1055" t="s">
        <v>156</v>
      </c>
      <c r="D1055">
        <v>2</v>
      </c>
      <c r="E1055">
        <v>620</v>
      </c>
      <c r="F1055" t="s">
        <v>2057</v>
      </c>
      <c r="G1055" t="s">
        <v>1848</v>
      </c>
      <c r="H1055" t="s">
        <v>2091</v>
      </c>
      <c r="I1055" t="s">
        <v>2096</v>
      </c>
      <c r="J1055" t="s">
        <v>1788</v>
      </c>
      <c r="K1055" t="s">
        <v>2053</v>
      </c>
      <c r="L1055" t="s">
        <v>1798</v>
      </c>
      <c r="M1055" t="s">
        <v>2858</v>
      </c>
      <c r="N1055" t="s">
        <v>2859</v>
      </c>
      <c r="O1055" t="s">
        <v>2860</v>
      </c>
      <c r="P1055" t="s">
        <v>2022</v>
      </c>
      <c r="Q1055" t="s">
        <v>1801</v>
      </c>
      <c r="R1055" t="s">
        <v>1956</v>
      </c>
      <c r="S1055" t="s">
        <v>1802</v>
      </c>
      <c r="T1055" t="s">
        <v>2051</v>
      </c>
      <c r="U1055" t="s">
        <v>2931</v>
      </c>
      <c r="V1055" t="s">
        <v>2966</v>
      </c>
      <c r="W1055" t="s">
        <v>2874</v>
      </c>
      <c r="X1055" t="s">
        <v>1810</v>
      </c>
      <c r="Y1055" t="s">
        <v>7663</v>
      </c>
      <c r="Z1055" t="s">
        <v>7664</v>
      </c>
      <c r="AA1055" t="s">
        <v>7665</v>
      </c>
      <c r="AB1055">
        <v>1</v>
      </c>
    </row>
    <row r="1056" spans="1:28" x14ac:dyDescent="0.25">
      <c r="A1056" t="s">
        <v>9284</v>
      </c>
      <c r="B1056" t="s">
        <v>9285</v>
      </c>
      <c r="C1056" t="s">
        <v>156</v>
      </c>
      <c r="D1056">
        <v>2</v>
      </c>
      <c r="E1056">
        <v>620</v>
      </c>
      <c r="F1056" t="s">
        <v>2062</v>
      </c>
      <c r="G1056" t="s">
        <v>1848</v>
      </c>
      <c r="H1056" t="s">
        <v>2091</v>
      </c>
      <c r="I1056" t="s">
        <v>2096</v>
      </c>
      <c r="J1056" t="s">
        <v>1788</v>
      </c>
      <c r="K1056" t="s">
        <v>2053</v>
      </c>
      <c r="L1056" t="s">
        <v>1798</v>
      </c>
      <c r="M1056" t="s">
        <v>2858</v>
      </c>
      <c r="N1056" t="s">
        <v>2859</v>
      </c>
      <c r="O1056" t="s">
        <v>2860</v>
      </c>
      <c r="P1056" t="s">
        <v>2022</v>
      </c>
      <c r="Q1056" t="s">
        <v>1801</v>
      </c>
      <c r="R1056" t="s">
        <v>1956</v>
      </c>
      <c r="S1056" t="s">
        <v>1802</v>
      </c>
      <c r="T1056" t="s">
        <v>2051</v>
      </c>
      <c r="U1056" t="s">
        <v>2931</v>
      </c>
      <c r="V1056" t="s">
        <v>2932</v>
      </c>
      <c r="W1056" t="s">
        <v>2874</v>
      </c>
      <c r="X1056" t="s">
        <v>1810</v>
      </c>
      <c r="Y1056" t="s">
        <v>7666</v>
      </c>
      <c r="Z1056" t="s">
        <v>7667</v>
      </c>
      <c r="AA1056" t="s">
        <v>7668</v>
      </c>
      <c r="AB1056">
        <v>1</v>
      </c>
    </row>
    <row r="1057" spans="1:28" x14ac:dyDescent="0.25">
      <c r="A1057" t="s">
        <v>9284</v>
      </c>
      <c r="B1057" t="s">
        <v>9285</v>
      </c>
      <c r="C1057" t="s">
        <v>156</v>
      </c>
      <c r="D1057">
        <v>2</v>
      </c>
      <c r="E1057">
        <v>620</v>
      </c>
      <c r="F1057" t="s">
        <v>2079</v>
      </c>
      <c r="G1057" t="s">
        <v>1848</v>
      </c>
      <c r="H1057" t="s">
        <v>2091</v>
      </c>
      <c r="I1057" t="s">
        <v>2096</v>
      </c>
      <c r="J1057" t="s">
        <v>1788</v>
      </c>
      <c r="K1057" t="s">
        <v>2043</v>
      </c>
      <c r="L1057" t="s">
        <v>1798</v>
      </c>
      <c r="M1057" t="s">
        <v>2858</v>
      </c>
      <c r="N1057" t="s">
        <v>2859</v>
      </c>
      <c r="O1057" t="s">
        <v>2860</v>
      </c>
      <c r="P1057" t="s">
        <v>2022</v>
      </c>
      <c r="Q1057" t="s">
        <v>1801</v>
      </c>
      <c r="R1057" t="s">
        <v>1956</v>
      </c>
      <c r="S1057" t="s">
        <v>1802</v>
      </c>
      <c r="T1057" t="s">
        <v>2051</v>
      </c>
      <c r="U1057" t="s">
        <v>2931</v>
      </c>
      <c r="V1057" t="s">
        <v>2932</v>
      </c>
      <c r="W1057" t="s">
        <v>2947</v>
      </c>
      <c r="X1057" t="s">
        <v>1810</v>
      </c>
      <c r="Y1057" t="s">
        <v>7669</v>
      </c>
      <c r="Z1057" t="s">
        <v>7670</v>
      </c>
      <c r="AA1057" t="s">
        <v>7671</v>
      </c>
      <c r="AB1057">
        <v>1</v>
      </c>
    </row>
    <row r="1058" spans="1:28" x14ac:dyDescent="0.25">
      <c r="A1058" t="s">
        <v>9284</v>
      </c>
      <c r="B1058" t="s">
        <v>9285</v>
      </c>
      <c r="C1058" t="s">
        <v>156</v>
      </c>
      <c r="D1058">
        <v>2</v>
      </c>
      <c r="E1058">
        <v>620</v>
      </c>
      <c r="F1058" t="s">
        <v>2051</v>
      </c>
      <c r="G1058" t="s">
        <v>1848</v>
      </c>
      <c r="H1058" t="s">
        <v>2091</v>
      </c>
      <c r="I1058" t="s">
        <v>2096</v>
      </c>
      <c r="J1058" t="s">
        <v>1788</v>
      </c>
      <c r="K1058" t="s">
        <v>2053</v>
      </c>
      <c r="L1058" t="s">
        <v>1798</v>
      </c>
      <c r="M1058" t="s">
        <v>2858</v>
      </c>
      <c r="N1058" t="s">
        <v>2859</v>
      </c>
      <c r="O1058" t="s">
        <v>2860</v>
      </c>
      <c r="P1058" t="s">
        <v>2022</v>
      </c>
      <c r="Q1058" t="s">
        <v>1801</v>
      </c>
      <c r="R1058" t="s">
        <v>1956</v>
      </c>
      <c r="S1058" t="s">
        <v>1802</v>
      </c>
      <c r="T1058" t="s">
        <v>2051</v>
      </c>
      <c r="U1058" t="s">
        <v>2931</v>
      </c>
      <c r="V1058" t="s">
        <v>2943</v>
      </c>
      <c r="W1058" t="s">
        <v>2874</v>
      </c>
      <c r="X1058" t="s">
        <v>1810</v>
      </c>
      <c r="Y1058" t="s">
        <v>7672</v>
      </c>
      <c r="Z1058" t="s">
        <v>7673</v>
      </c>
      <c r="AA1058" t="s">
        <v>7674</v>
      </c>
      <c r="AB1058">
        <v>1</v>
      </c>
    </row>
    <row r="1059" spans="1:28" x14ac:dyDescent="0.25">
      <c r="A1059" t="s">
        <v>9284</v>
      </c>
      <c r="B1059" t="s">
        <v>9285</v>
      </c>
      <c r="C1059" t="s">
        <v>156</v>
      </c>
      <c r="D1059">
        <v>2</v>
      </c>
      <c r="E1059">
        <v>620</v>
      </c>
      <c r="F1059" t="s">
        <v>2074</v>
      </c>
      <c r="G1059" t="s">
        <v>1848</v>
      </c>
      <c r="H1059" t="s">
        <v>2091</v>
      </c>
      <c r="I1059" t="s">
        <v>2096</v>
      </c>
      <c r="J1059" t="s">
        <v>1788</v>
      </c>
      <c r="K1059" t="s">
        <v>2053</v>
      </c>
      <c r="L1059" t="s">
        <v>1798</v>
      </c>
      <c r="M1059" t="s">
        <v>2858</v>
      </c>
      <c r="N1059" t="s">
        <v>2859</v>
      </c>
      <c r="O1059" t="s">
        <v>2860</v>
      </c>
      <c r="P1059" t="s">
        <v>2022</v>
      </c>
      <c r="Q1059" t="s">
        <v>1801</v>
      </c>
      <c r="R1059" t="s">
        <v>1956</v>
      </c>
      <c r="S1059" t="s">
        <v>1802</v>
      </c>
      <c r="T1059" t="s">
        <v>2051</v>
      </c>
      <c r="U1059" t="s">
        <v>2931</v>
      </c>
      <c r="V1059" t="s">
        <v>2943</v>
      </c>
      <c r="W1059" t="s">
        <v>2874</v>
      </c>
      <c r="X1059" t="s">
        <v>1810</v>
      </c>
      <c r="Y1059" t="s">
        <v>7675</v>
      </c>
      <c r="Z1059" t="s">
        <v>7676</v>
      </c>
      <c r="AA1059" t="s">
        <v>7677</v>
      </c>
      <c r="AB1059">
        <v>1</v>
      </c>
    </row>
    <row r="1060" spans="1:28" x14ac:dyDescent="0.25">
      <c r="A1060" t="s">
        <v>9284</v>
      </c>
      <c r="B1060" t="s">
        <v>9285</v>
      </c>
      <c r="C1060" t="s">
        <v>156</v>
      </c>
      <c r="D1060">
        <v>2</v>
      </c>
      <c r="E1060">
        <v>620</v>
      </c>
      <c r="F1060" t="s">
        <v>2046</v>
      </c>
      <c r="G1060" t="s">
        <v>1848</v>
      </c>
      <c r="H1060" t="s">
        <v>2091</v>
      </c>
      <c r="I1060" t="s">
        <v>2096</v>
      </c>
      <c r="J1060" t="s">
        <v>1788</v>
      </c>
      <c r="K1060" t="s">
        <v>2053</v>
      </c>
      <c r="L1060" t="s">
        <v>1798</v>
      </c>
      <c r="M1060" t="s">
        <v>2858</v>
      </c>
      <c r="N1060" t="s">
        <v>2859</v>
      </c>
      <c r="O1060" t="s">
        <v>2860</v>
      </c>
      <c r="P1060" t="s">
        <v>2022</v>
      </c>
      <c r="Q1060" t="s">
        <v>1801</v>
      </c>
      <c r="R1060" t="s">
        <v>1956</v>
      </c>
      <c r="S1060" t="s">
        <v>1802</v>
      </c>
      <c r="T1060" t="s">
        <v>2051</v>
      </c>
      <c r="U1060" t="s">
        <v>2931</v>
      </c>
      <c r="V1060" t="s">
        <v>2943</v>
      </c>
      <c r="W1060" t="s">
        <v>2874</v>
      </c>
      <c r="X1060" t="s">
        <v>1810</v>
      </c>
      <c r="Y1060" t="s">
        <v>7678</v>
      </c>
      <c r="Z1060" t="s">
        <v>7679</v>
      </c>
      <c r="AA1060" t="s">
        <v>7680</v>
      </c>
      <c r="AB1060">
        <v>1</v>
      </c>
    </row>
    <row r="1061" spans="1:28" x14ac:dyDescent="0.25">
      <c r="A1061" t="s">
        <v>9284</v>
      </c>
      <c r="B1061" t="s">
        <v>9285</v>
      </c>
      <c r="C1061" t="s">
        <v>156</v>
      </c>
      <c r="D1061">
        <v>2</v>
      </c>
      <c r="E1061">
        <v>620</v>
      </c>
      <c r="F1061" t="s">
        <v>2038</v>
      </c>
      <c r="G1061" t="s">
        <v>1848</v>
      </c>
      <c r="H1061" t="s">
        <v>2091</v>
      </c>
      <c r="I1061" t="s">
        <v>2096</v>
      </c>
      <c r="J1061" t="s">
        <v>1788</v>
      </c>
      <c r="K1061" t="s">
        <v>2053</v>
      </c>
      <c r="L1061" t="s">
        <v>1798</v>
      </c>
      <c r="M1061" t="s">
        <v>2858</v>
      </c>
      <c r="N1061" t="s">
        <v>2859</v>
      </c>
      <c r="O1061" t="s">
        <v>2860</v>
      </c>
      <c r="P1061" t="s">
        <v>2022</v>
      </c>
      <c r="Q1061" t="s">
        <v>1801</v>
      </c>
      <c r="R1061" t="s">
        <v>1956</v>
      </c>
      <c r="S1061" t="s">
        <v>1802</v>
      </c>
      <c r="T1061" t="s">
        <v>2051</v>
      </c>
      <c r="U1061" t="s">
        <v>2931</v>
      </c>
      <c r="V1061" t="s">
        <v>2943</v>
      </c>
      <c r="W1061" t="s">
        <v>2947</v>
      </c>
      <c r="X1061" t="s">
        <v>1810</v>
      </c>
      <c r="Y1061" t="s">
        <v>7681</v>
      </c>
      <c r="Z1061" t="s">
        <v>7682</v>
      </c>
      <c r="AA1061" t="s">
        <v>7683</v>
      </c>
      <c r="AB1061">
        <v>1</v>
      </c>
    </row>
    <row r="1062" spans="1:28" x14ac:dyDescent="0.25">
      <c r="A1062" t="s">
        <v>9284</v>
      </c>
      <c r="B1062" t="s">
        <v>9285</v>
      </c>
      <c r="C1062" t="s">
        <v>156</v>
      </c>
      <c r="D1062">
        <v>2</v>
      </c>
      <c r="E1062">
        <v>620</v>
      </c>
      <c r="F1062" t="s">
        <v>2040</v>
      </c>
      <c r="G1062" t="s">
        <v>1848</v>
      </c>
      <c r="H1062" t="s">
        <v>2091</v>
      </c>
      <c r="I1062" t="s">
        <v>2096</v>
      </c>
      <c r="J1062" t="s">
        <v>1795</v>
      </c>
      <c r="K1062" t="s">
        <v>2053</v>
      </c>
      <c r="L1062" t="s">
        <v>1798</v>
      </c>
      <c r="M1062" t="s">
        <v>2858</v>
      </c>
      <c r="N1062" t="s">
        <v>2859</v>
      </c>
      <c r="O1062" t="s">
        <v>2860</v>
      </c>
      <c r="P1062" t="s">
        <v>2022</v>
      </c>
      <c r="Q1062" t="s">
        <v>1801</v>
      </c>
      <c r="R1062" t="s">
        <v>1956</v>
      </c>
      <c r="S1062" t="s">
        <v>1802</v>
      </c>
      <c r="T1062" t="s">
        <v>2051</v>
      </c>
      <c r="U1062" t="s">
        <v>2931</v>
      </c>
      <c r="V1062" t="s">
        <v>2966</v>
      </c>
      <c r="W1062" t="s">
        <v>2874</v>
      </c>
      <c r="X1062" t="s">
        <v>1810</v>
      </c>
      <c r="Y1062" t="s">
        <v>7684</v>
      </c>
      <c r="Z1062" t="s">
        <v>7685</v>
      </c>
      <c r="AA1062" t="s">
        <v>7686</v>
      </c>
      <c r="AB1062">
        <v>1</v>
      </c>
    </row>
    <row r="1063" spans="1:28" x14ac:dyDescent="0.25">
      <c r="A1063" t="s">
        <v>9284</v>
      </c>
      <c r="B1063" t="s">
        <v>9285</v>
      </c>
      <c r="C1063" t="s">
        <v>156</v>
      </c>
      <c r="D1063">
        <v>2</v>
      </c>
      <c r="E1063">
        <v>620</v>
      </c>
      <c r="F1063" t="s">
        <v>2024</v>
      </c>
      <c r="G1063" t="s">
        <v>1848</v>
      </c>
      <c r="H1063" t="s">
        <v>2091</v>
      </c>
      <c r="I1063" t="s">
        <v>2096</v>
      </c>
      <c r="J1063" t="s">
        <v>1788</v>
      </c>
      <c r="K1063" t="s">
        <v>2053</v>
      </c>
      <c r="L1063" t="s">
        <v>1798</v>
      </c>
      <c r="M1063" t="s">
        <v>2858</v>
      </c>
      <c r="N1063" t="s">
        <v>2859</v>
      </c>
      <c r="O1063" t="s">
        <v>2860</v>
      </c>
      <c r="P1063" t="s">
        <v>2022</v>
      </c>
      <c r="Q1063" t="s">
        <v>1801</v>
      </c>
      <c r="R1063" t="s">
        <v>1956</v>
      </c>
      <c r="S1063" t="s">
        <v>1802</v>
      </c>
      <c r="T1063" t="s">
        <v>2051</v>
      </c>
      <c r="U1063" t="s">
        <v>2931</v>
      </c>
      <c r="V1063" t="s">
        <v>2966</v>
      </c>
      <c r="W1063" t="s">
        <v>2874</v>
      </c>
      <c r="X1063" t="s">
        <v>1810</v>
      </c>
      <c r="Y1063" t="s">
        <v>7687</v>
      </c>
      <c r="Z1063" t="s">
        <v>7688</v>
      </c>
      <c r="AA1063" t="s">
        <v>7689</v>
      </c>
      <c r="AB1063">
        <v>1</v>
      </c>
    </row>
    <row r="1064" spans="1:28" x14ac:dyDescent="0.25">
      <c r="A1064" t="s">
        <v>9284</v>
      </c>
      <c r="B1064" t="s">
        <v>9285</v>
      </c>
      <c r="C1064" t="s">
        <v>156</v>
      </c>
      <c r="D1064">
        <v>2</v>
      </c>
      <c r="E1064">
        <v>620</v>
      </c>
      <c r="F1064" t="s">
        <v>2035</v>
      </c>
      <c r="G1064" t="s">
        <v>1848</v>
      </c>
      <c r="H1064" t="s">
        <v>2091</v>
      </c>
      <c r="I1064" t="s">
        <v>2096</v>
      </c>
      <c r="J1064" t="s">
        <v>1795</v>
      </c>
      <c r="K1064" t="s">
        <v>2053</v>
      </c>
      <c r="L1064" t="s">
        <v>1798</v>
      </c>
      <c r="M1064" t="s">
        <v>2858</v>
      </c>
      <c r="N1064" t="s">
        <v>2859</v>
      </c>
      <c r="O1064" t="s">
        <v>2860</v>
      </c>
      <c r="P1064" t="s">
        <v>2022</v>
      </c>
      <c r="Q1064" t="s">
        <v>1801</v>
      </c>
      <c r="R1064" t="s">
        <v>1956</v>
      </c>
      <c r="S1064" t="s">
        <v>1802</v>
      </c>
      <c r="T1064" t="s">
        <v>2051</v>
      </c>
      <c r="U1064" t="s">
        <v>2931</v>
      </c>
      <c r="V1064" t="s">
        <v>2968</v>
      </c>
      <c r="W1064" t="s">
        <v>2874</v>
      </c>
      <c r="X1064" t="s">
        <v>1810</v>
      </c>
      <c r="Y1064" t="s">
        <v>7690</v>
      </c>
      <c r="Z1064" t="s">
        <v>7691</v>
      </c>
      <c r="AA1064" t="s">
        <v>7692</v>
      </c>
      <c r="AB1064">
        <v>1</v>
      </c>
    </row>
    <row r="1065" spans="1:28" x14ac:dyDescent="0.25">
      <c r="A1065" t="s">
        <v>9284</v>
      </c>
      <c r="B1065" t="s">
        <v>9285</v>
      </c>
      <c r="C1065" t="s">
        <v>156</v>
      </c>
      <c r="D1065">
        <v>2</v>
      </c>
      <c r="E1065">
        <v>620</v>
      </c>
      <c r="F1065" t="s">
        <v>2081</v>
      </c>
      <c r="G1065" t="s">
        <v>1848</v>
      </c>
      <c r="H1065" t="s">
        <v>2091</v>
      </c>
      <c r="I1065" t="s">
        <v>2096</v>
      </c>
      <c r="J1065" t="s">
        <v>1788</v>
      </c>
      <c r="K1065" t="s">
        <v>2053</v>
      </c>
      <c r="L1065" t="s">
        <v>1798</v>
      </c>
      <c r="M1065" t="s">
        <v>2858</v>
      </c>
      <c r="N1065" t="s">
        <v>2859</v>
      </c>
      <c r="O1065" t="s">
        <v>2860</v>
      </c>
      <c r="P1065" t="s">
        <v>2022</v>
      </c>
      <c r="Q1065" t="s">
        <v>1801</v>
      </c>
      <c r="R1065" t="s">
        <v>1956</v>
      </c>
      <c r="S1065" t="s">
        <v>1802</v>
      </c>
      <c r="T1065" t="s">
        <v>2051</v>
      </c>
      <c r="U1065" t="s">
        <v>2931</v>
      </c>
      <c r="V1065" t="s">
        <v>2966</v>
      </c>
      <c r="W1065" t="s">
        <v>2874</v>
      </c>
      <c r="X1065" t="s">
        <v>1810</v>
      </c>
      <c r="Y1065" t="s">
        <v>7693</v>
      </c>
      <c r="Z1065" t="s">
        <v>7694</v>
      </c>
      <c r="AA1065" t="s">
        <v>7695</v>
      </c>
      <c r="AB1065">
        <v>1</v>
      </c>
    </row>
    <row r="1066" spans="1:28" x14ac:dyDescent="0.25">
      <c r="A1066" t="s">
        <v>9284</v>
      </c>
      <c r="B1066" t="s">
        <v>9285</v>
      </c>
      <c r="C1066" t="s">
        <v>156</v>
      </c>
      <c r="D1066">
        <v>2</v>
      </c>
      <c r="E1066">
        <v>620</v>
      </c>
      <c r="F1066" t="s">
        <v>2083</v>
      </c>
      <c r="G1066" t="s">
        <v>1848</v>
      </c>
      <c r="H1066" t="s">
        <v>2091</v>
      </c>
      <c r="I1066" t="s">
        <v>2096</v>
      </c>
      <c r="J1066" t="s">
        <v>1788</v>
      </c>
      <c r="K1066" t="s">
        <v>2053</v>
      </c>
      <c r="L1066" t="s">
        <v>1798</v>
      </c>
      <c r="M1066" t="s">
        <v>2858</v>
      </c>
      <c r="N1066" t="s">
        <v>2859</v>
      </c>
      <c r="O1066" t="s">
        <v>2860</v>
      </c>
      <c r="P1066" t="s">
        <v>2022</v>
      </c>
      <c r="Q1066" t="s">
        <v>1801</v>
      </c>
      <c r="R1066" t="s">
        <v>1956</v>
      </c>
      <c r="S1066" t="s">
        <v>1802</v>
      </c>
      <c r="T1066" t="s">
        <v>2051</v>
      </c>
      <c r="U1066" t="s">
        <v>2931</v>
      </c>
      <c r="V1066" t="s">
        <v>2943</v>
      </c>
      <c r="W1066" t="s">
        <v>2874</v>
      </c>
      <c r="X1066" t="s">
        <v>1810</v>
      </c>
      <c r="Y1066" t="s">
        <v>7696</v>
      </c>
      <c r="Z1066" t="s">
        <v>7697</v>
      </c>
      <c r="AA1066" t="s">
        <v>7698</v>
      </c>
      <c r="AB1066">
        <v>1</v>
      </c>
    </row>
    <row r="1067" spans="1:28" x14ac:dyDescent="0.25">
      <c r="A1067" t="s">
        <v>9284</v>
      </c>
      <c r="B1067" t="s">
        <v>9285</v>
      </c>
      <c r="C1067" t="s">
        <v>156</v>
      </c>
      <c r="D1067">
        <v>2</v>
      </c>
      <c r="E1067">
        <v>620</v>
      </c>
      <c r="F1067" t="s">
        <v>2052</v>
      </c>
      <c r="G1067" t="s">
        <v>1848</v>
      </c>
      <c r="H1067" t="s">
        <v>2091</v>
      </c>
      <c r="I1067" t="s">
        <v>2096</v>
      </c>
      <c r="J1067" t="s">
        <v>1788</v>
      </c>
      <c r="K1067" t="s">
        <v>2053</v>
      </c>
      <c r="L1067" t="s">
        <v>1798</v>
      </c>
      <c r="M1067" t="s">
        <v>2858</v>
      </c>
      <c r="N1067" t="s">
        <v>2859</v>
      </c>
      <c r="O1067" t="s">
        <v>2860</v>
      </c>
      <c r="P1067" t="s">
        <v>2022</v>
      </c>
      <c r="Q1067" t="s">
        <v>1801</v>
      </c>
      <c r="R1067" t="s">
        <v>1956</v>
      </c>
      <c r="S1067" t="s">
        <v>1802</v>
      </c>
      <c r="T1067" t="s">
        <v>2051</v>
      </c>
      <c r="U1067" t="s">
        <v>2931</v>
      </c>
      <c r="V1067" t="s">
        <v>2966</v>
      </c>
      <c r="W1067" t="s">
        <v>2874</v>
      </c>
      <c r="X1067" t="s">
        <v>1810</v>
      </c>
      <c r="Y1067" t="s">
        <v>7699</v>
      </c>
      <c r="Z1067" t="s">
        <v>7700</v>
      </c>
      <c r="AA1067" t="s">
        <v>7701</v>
      </c>
      <c r="AB1067">
        <v>1</v>
      </c>
    </row>
    <row r="1068" spans="1:28" x14ac:dyDescent="0.25">
      <c r="A1068" t="s">
        <v>9284</v>
      </c>
      <c r="B1068" t="s">
        <v>9285</v>
      </c>
      <c r="C1068" t="s">
        <v>156</v>
      </c>
      <c r="D1068">
        <v>2</v>
      </c>
      <c r="E1068">
        <v>620</v>
      </c>
      <c r="F1068" t="s">
        <v>2076</v>
      </c>
      <c r="G1068" t="s">
        <v>1848</v>
      </c>
      <c r="H1068" t="s">
        <v>2091</v>
      </c>
      <c r="I1068" t="s">
        <v>2096</v>
      </c>
      <c r="J1068" t="s">
        <v>1788</v>
      </c>
      <c r="K1068" t="s">
        <v>2053</v>
      </c>
      <c r="L1068" t="s">
        <v>1798</v>
      </c>
      <c r="M1068" t="s">
        <v>2858</v>
      </c>
      <c r="N1068" t="s">
        <v>2859</v>
      </c>
      <c r="O1068" t="s">
        <v>2860</v>
      </c>
      <c r="P1068" t="s">
        <v>2022</v>
      </c>
      <c r="Q1068" t="s">
        <v>1801</v>
      </c>
      <c r="R1068" t="s">
        <v>1956</v>
      </c>
      <c r="S1068" t="s">
        <v>1802</v>
      </c>
      <c r="T1068" t="s">
        <v>2051</v>
      </c>
      <c r="U1068" t="s">
        <v>2931</v>
      </c>
      <c r="V1068" t="s">
        <v>2943</v>
      </c>
      <c r="W1068" t="s">
        <v>2947</v>
      </c>
      <c r="X1068" t="s">
        <v>1810</v>
      </c>
      <c r="Y1068" t="s">
        <v>7702</v>
      </c>
      <c r="Z1068" t="s">
        <v>7703</v>
      </c>
      <c r="AA1068" t="s">
        <v>7704</v>
      </c>
      <c r="AB1068">
        <v>1</v>
      </c>
    </row>
    <row r="1069" spans="1:28" x14ac:dyDescent="0.25">
      <c r="A1069" t="s">
        <v>9284</v>
      </c>
      <c r="B1069" t="s">
        <v>9285</v>
      </c>
      <c r="C1069" t="s">
        <v>156</v>
      </c>
      <c r="D1069">
        <v>2</v>
      </c>
      <c r="E1069">
        <v>82</v>
      </c>
      <c r="F1069" t="s">
        <v>2042</v>
      </c>
      <c r="G1069" t="s">
        <v>1844</v>
      </c>
      <c r="H1069" t="s">
        <v>2091</v>
      </c>
      <c r="I1069" t="s">
        <v>2096</v>
      </c>
      <c r="J1069" t="s">
        <v>1797</v>
      </c>
      <c r="K1069" t="s">
        <v>2039</v>
      </c>
      <c r="L1069" t="s">
        <v>1798</v>
      </c>
      <c r="M1069" t="s">
        <v>2858</v>
      </c>
      <c r="N1069" t="s">
        <v>2859</v>
      </c>
      <c r="O1069" t="s">
        <v>2860</v>
      </c>
      <c r="P1069" t="s">
        <v>2022</v>
      </c>
      <c r="Q1069" t="s">
        <v>1801</v>
      </c>
      <c r="R1069" t="s">
        <v>1956</v>
      </c>
      <c r="S1069" t="s">
        <v>1802</v>
      </c>
      <c r="T1069" t="s">
        <v>2051</v>
      </c>
      <c r="U1069" t="s">
        <v>2931</v>
      </c>
      <c r="V1069" t="s">
        <v>2933</v>
      </c>
      <c r="W1069" t="s">
        <v>2947</v>
      </c>
      <c r="X1069" t="s">
        <v>1810</v>
      </c>
      <c r="Y1069" t="s">
        <v>3206</v>
      </c>
      <c r="Z1069" t="s">
        <v>3207</v>
      </c>
      <c r="AA1069" t="s">
        <v>3208</v>
      </c>
      <c r="AB1069">
        <v>1</v>
      </c>
    </row>
    <row r="1070" spans="1:28" x14ac:dyDescent="0.25">
      <c r="A1070" t="s">
        <v>9284</v>
      </c>
      <c r="B1070" t="s">
        <v>9285</v>
      </c>
      <c r="C1070" t="s">
        <v>156</v>
      </c>
      <c r="D1070">
        <v>2</v>
      </c>
      <c r="E1070">
        <v>88</v>
      </c>
      <c r="F1070" t="s">
        <v>2029</v>
      </c>
      <c r="G1070" t="s">
        <v>1844</v>
      </c>
      <c r="H1070" t="s">
        <v>2091</v>
      </c>
      <c r="I1070" t="s">
        <v>2096</v>
      </c>
      <c r="J1070" t="s">
        <v>1788</v>
      </c>
      <c r="K1070" t="s">
        <v>2039</v>
      </c>
      <c r="L1070" t="s">
        <v>1798</v>
      </c>
      <c r="M1070" t="s">
        <v>2858</v>
      </c>
      <c r="N1070" t="s">
        <v>2859</v>
      </c>
      <c r="O1070" t="s">
        <v>2860</v>
      </c>
      <c r="P1070" t="s">
        <v>2022</v>
      </c>
      <c r="Q1070" t="s">
        <v>1801</v>
      </c>
      <c r="R1070" t="s">
        <v>1956</v>
      </c>
      <c r="S1070" t="s">
        <v>1802</v>
      </c>
      <c r="T1070" t="s">
        <v>2051</v>
      </c>
      <c r="U1070" t="s">
        <v>2931</v>
      </c>
      <c r="V1070" t="s">
        <v>2933</v>
      </c>
      <c r="W1070" t="s">
        <v>2874</v>
      </c>
      <c r="X1070" t="s">
        <v>1810</v>
      </c>
      <c r="Y1070" t="s">
        <v>7705</v>
      </c>
      <c r="Z1070" t="s">
        <v>7706</v>
      </c>
      <c r="AA1070" t="s">
        <v>7707</v>
      </c>
      <c r="AB1070">
        <v>1</v>
      </c>
    </row>
    <row r="1071" spans="1:28" x14ac:dyDescent="0.25">
      <c r="A1071" t="s">
        <v>9284</v>
      </c>
      <c r="B1071" t="s">
        <v>9285</v>
      </c>
      <c r="C1071" t="s">
        <v>156</v>
      </c>
      <c r="D1071">
        <v>3</v>
      </c>
      <c r="E1071">
        <v>23</v>
      </c>
      <c r="F1071" t="s">
        <v>2029</v>
      </c>
      <c r="G1071" t="s">
        <v>1848</v>
      </c>
      <c r="H1071" t="s">
        <v>2091</v>
      </c>
      <c r="I1071" t="s">
        <v>2096</v>
      </c>
      <c r="J1071" t="s">
        <v>1797</v>
      </c>
      <c r="K1071" t="s">
        <v>2866</v>
      </c>
      <c r="L1071" t="s">
        <v>1798</v>
      </c>
      <c r="M1071" t="s">
        <v>2858</v>
      </c>
      <c r="N1071" t="s">
        <v>2859</v>
      </c>
      <c r="O1071" t="s">
        <v>2860</v>
      </c>
      <c r="P1071" t="s">
        <v>2022</v>
      </c>
      <c r="Q1071" t="s">
        <v>1801</v>
      </c>
      <c r="R1071" t="s">
        <v>1956</v>
      </c>
      <c r="S1071" t="s">
        <v>1802</v>
      </c>
      <c r="T1071" t="s">
        <v>2051</v>
      </c>
      <c r="U1071" t="s">
        <v>2875</v>
      </c>
      <c r="V1071" t="s">
        <v>2973</v>
      </c>
      <c r="W1071" t="s">
        <v>2912</v>
      </c>
      <c r="X1071" t="s">
        <v>1810</v>
      </c>
      <c r="Y1071" t="s">
        <v>2152</v>
      </c>
      <c r="Z1071" t="s">
        <v>1899</v>
      </c>
      <c r="AA1071" t="s">
        <v>3209</v>
      </c>
      <c r="AB1071">
        <v>1</v>
      </c>
    </row>
    <row r="1072" spans="1:28" x14ac:dyDescent="0.25">
      <c r="A1072" t="s">
        <v>9284</v>
      </c>
      <c r="B1072" t="s">
        <v>9285</v>
      </c>
      <c r="C1072" t="s">
        <v>156</v>
      </c>
      <c r="D1072">
        <v>3</v>
      </c>
      <c r="E1072">
        <v>24</v>
      </c>
      <c r="F1072" t="s">
        <v>2060</v>
      </c>
      <c r="G1072" t="s">
        <v>1848</v>
      </c>
      <c r="H1072" t="s">
        <v>2091</v>
      </c>
      <c r="I1072" t="s">
        <v>2096</v>
      </c>
      <c r="J1072" t="s">
        <v>1797</v>
      </c>
      <c r="K1072" t="s">
        <v>3986</v>
      </c>
      <c r="L1072" t="s">
        <v>1800</v>
      </c>
      <c r="M1072" t="s">
        <v>2858</v>
      </c>
      <c r="N1072" t="s">
        <v>2859</v>
      </c>
      <c r="O1072" t="s">
        <v>2860</v>
      </c>
      <c r="P1072" t="s">
        <v>2022</v>
      </c>
      <c r="Q1072" t="s">
        <v>1801</v>
      </c>
      <c r="R1072" t="s">
        <v>1956</v>
      </c>
      <c r="S1072" t="s">
        <v>1802</v>
      </c>
      <c r="T1072" t="s">
        <v>2051</v>
      </c>
      <c r="U1072" t="s">
        <v>2931</v>
      </c>
      <c r="V1072" t="s">
        <v>2933</v>
      </c>
      <c r="W1072" t="s">
        <v>2874</v>
      </c>
      <c r="X1072" t="s">
        <v>1810</v>
      </c>
      <c r="Y1072" t="s">
        <v>2153</v>
      </c>
      <c r="Z1072" t="s">
        <v>1900</v>
      </c>
      <c r="AA1072" t="s">
        <v>3210</v>
      </c>
      <c r="AB1072">
        <v>1</v>
      </c>
    </row>
    <row r="1073" spans="1:28" x14ac:dyDescent="0.25">
      <c r="A1073" t="s">
        <v>9284</v>
      </c>
      <c r="B1073" t="s">
        <v>9285</v>
      </c>
      <c r="C1073" t="s">
        <v>156</v>
      </c>
      <c r="D1073">
        <v>3</v>
      </c>
      <c r="E1073">
        <v>24</v>
      </c>
      <c r="F1073" t="s">
        <v>2049</v>
      </c>
      <c r="G1073" t="s">
        <v>1848</v>
      </c>
      <c r="H1073" t="s">
        <v>2091</v>
      </c>
      <c r="I1073" t="s">
        <v>2096</v>
      </c>
      <c r="J1073" t="s">
        <v>1797</v>
      </c>
      <c r="K1073" t="s">
        <v>5185</v>
      </c>
      <c r="L1073" t="s">
        <v>1798</v>
      </c>
      <c r="M1073" t="s">
        <v>2858</v>
      </c>
      <c r="N1073" t="s">
        <v>2859</v>
      </c>
      <c r="O1073" t="s">
        <v>2860</v>
      </c>
      <c r="P1073" t="s">
        <v>2022</v>
      </c>
      <c r="Q1073" t="s">
        <v>1801</v>
      </c>
      <c r="R1073" t="s">
        <v>1956</v>
      </c>
      <c r="S1073" t="s">
        <v>1802</v>
      </c>
      <c r="T1073" t="s">
        <v>2051</v>
      </c>
      <c r="U1073" t="s">
        <v>2931</v>
      </c>
      <c r="V1073" t="s">
        <v>2968</v>
      </c>
      <c r="W1073" t="s">
        <v>2874</v>
      </c>
      <c r="X1073" t="s">
        <v>1810</v>
      </c>
      <c r="Y1073" t="s">
        <v>2154</v>
      </c>
      <c r="Z1073" t="s">
        <v>1901</v>
      </c>
      <c r="AA1073" t="s">
        <v>3211</v>
      </c>
      <c r="AB1073">
        <v>1</v>
      </c>
    </row>
    <row r="1074" spans="1:28" x14ac:dyDescent="0.25">
      <c r="A1074" t="s">
        <v>9284</v>
      </c>
      <c r="B1074" t="s">
        <v>9285</v>
      </c>
      <c r="C1074" t="s">
        <v>156</v>
      </c>
      <c r="D1074">
        <v>4</v>
      </c>
      <c r="E1074">
        <v>1</v>
      </c>
      <c r="F1074" t="s">
        <v>2038</v>
      </c>
      <c r="G1074" t="s">
        <v>1846</v>
      </c>
      <c r="H1074" t="s">
        <v>2091</v>
      </c>
      <c r="I1074" t="s">
        <v>2096</v>
      </c>
      <c r="J1074" t="s">
        <v>1788</v>
      </c>
      <c r="K1074" t="s">
        <v>2063</v>
      </c>
      <c r="L1074" t="s">
        <v>1806</v>
      </c>
      <c r="M1074" t="s">
        <v>2861</v>
      </c>
      <c r="N1074" t="s">
        <v>2862</v>
      </c>
      <c r="O1074" t="s">
        <v>2863</v>
      </c>
      <c r="P1074" t="s">
        <v>2022</v>
      </c>
      <c r="Q1074" t="s">
        <v>1801</v>
      </c>
      <c r="R1074" t="s">
        <v>1956</v>
      </c>
      <c r="S1074" t="s">
        <v>1802</v>
      </c>
      <c r="T1074" t="s">
        <v>2051</v>
      </c>
      <c r="U1074" t="s">
        <v>2931</v>
      </c>
      <c r="V1074" t="s">
        <v>2932</v>
      </c>
      <c r="W1074" t="s">
        <v>2874</v>
      </c>
      <c r="X1074" t="s">
        <v>1810</v>
      </c>
      <c r="Y1074" t="s">
        <v>7708</v>
      </c>
      <c r="Z1074" t="s">
        <v>7709</v>
      </c>
      <c r="AA1074" t="s">
        <v>7710</v>
      </c>
      <c r="AB1074">
        <v>1</v>
      </c>
    </row>
    <row r="1075" spans="1:28" x14ac:dyDescent="0.25">
      <c r="A1075" t="s">
        <v>9284</v>
      </c>
      <c r="B1075" t="s">
        <v>9285</v>
      </c>
      <c r="C1075" t="s">
        <v>156</v>
      </c>
      <c r="D1075">
        <v>4</v>
      </c>
      <c r="E1075">
        <v>1</v>
      </c>
      <c r="F1075" t="s">
        <v>2061</v>
      </c>
      <c r="G1075" t="s">
        <v>1846</v>
      </c>
      <c r="H1075" t="s">
        <v>2091</v>
      </c>
      <c r="I1075" t="s">
        <v>2096</v>
      </c>
      <c r="J1075" t="s">
        <v>1788</v>
      </c>
      <c r="K1075" t="s">
        <v>2383</v>
      </c>
      <c r="L1075" t="s">
        <v>1806</v>
      </c>
      <c r="M1075" t="s">
        <v>2861</v>
      </c>
      <c r="N1075" t="s">
        <v>2862</v>
      </c>
      <c r="O1075" t="s">
        <v>2863</v>
      </c>
      <c r="P1075" t="s">
        <v>2022</v>
      </c>
      <c r="Q1075" t="s">
        <v>1801</v>
      </c>
      <c r="R1075" t="s">
        <v>1956</v>
      </c>
      <c r="S1075" t="s">
        <v>1802</v>
      </c>
      <c r="T1075" t="s">
        <v>2051</v>
      </c>
      <c r="U1075" t="s">
        <v>2931</v>
      </c>
      <c r="V1075" t="s">
        <v>2932</v>
      </c>
      <c r="W1075" t="s">
        <v>2874</v>
      </c>
      <c r="X1075" t="s">
        <v>1810</v>
      </c>
      <c r="Y1075" t="s">
        <v>7711</v>
      </c>
      <c r="Z1075" t="s">
        <v>7712</v>
      </c>
      <c r="AA1075" t="s">
        <v>7713</v>
      </c>
      <c r="AB1075">
        <v>1</v>
      </c>
    </row>
    <row r="1076" spans="1:28" x14ac:dyDescent="0.25">
      <c r="A1076" t="s">
        <v>9284</v>
      </c>
      <c r="B1076" t="s">
        <v>9285</v>
      </c>
      <c r="C1076" t="s">
        <v>156</v>
      </c>
      <c r="D1076">
        <v>4</v>
      </c>
      <c r="E1076">
        <v>1</v>
      </c>
      <c r="F1076" t="s">
        <v>2035</v>
      </c>
      <c r="G1076" t="s">
        <v>1846</v>
      </c>
      <c r="H1076" t="s">
        <v>2091</v>
      </c>
      <c r="I1076" t="s">
        <v>2096</v>
      </c>
      <c r="J1076" t="s">
        <v>1788</v>
      </c>
      <c r="K1076" t="s">
        <v>2383</v>
      </c>
      <c r="L1076" t="s">
        <v>1806</v>
      </c>
      <c r="M1076" t="s">
        <v>2861</v>
      </c>
      <c r="N1076" t="s">
        <v>2862</v>
      </c>
      <c r="O1076" t="s">
        <v>2863</v>
      </c>
      <c r="P1076" t="s">
        <v>2022</v>
      </c>
      <c r="Q1076" t="s">
        <v>1801</v>
      </c>
      <c r="R1076" t="s">
        <v>1956</v>
      </c>
      <c r="S1076" t="s">
        <v>1802</v>
      </c>
      <c r="T1076" t="s">
        <v>2051</v>
      </c>
      <c r="U1076" t="s">
        <v>2931</v>
      </c>
      <c r="V1076" t="s">
        <v>2932</v>
      </c>
      <c r="W1076" t="s">
        <v>2874</v>
      </c>
      <c r="X1076" t="s">
        <v>1810</v>
      </c>
      <c r="Y1076" t="s">
        <v>7714</v>
      </c>
      <c r="Z1076" t="s">
        <v>7715</v>
      </c>
      <c r="AA1076" t="s">
        <v>7716</v>
      </c>
      <c r="AB1076">
        <v>1</v>
      </c>
    </row>
    <row r="1077" spans="1:28" x14ac:dyDescent="0.25">
      <c r="A1077" t="s">
        <v>9284</v>
      </c>
      <c r="B1077" t="s">
        <v>9285</v>
      </c>
      <c r="C1077" t="s">
        <v>156</v>
      </c>
      <c r="D1077">
        <v>4</v>
      </c>
      <c r="E1077">
        <v>1</v>
      </c>
      <c r="F1077" t="s">
        <v>2081</v>
      </c>
      <c r="G1077" t="s">
        <v>1846</v>
      </c>
      <c r="H1077" t="s">
        <v>2091</v>
      </c>
      <c r="I1077" t="s">
        <v>2096</v>
      </c>
      <c r="J1077" t="s">
        <v>1788</v>
      </c>
      <c r="K1077" t="s">
        <v>2066</v>
      </c>
      <c r="L1077" t="s">
        <v>1806</v>
      </c>
      <c r="M1077" t="s">
        <v>2861</v>
      </c>
      <c r="N1077" t="s">
        <v>2862</v>
      </c>
      <c r="O1077" t="s">
        <v>2863</v>
      </c>
      <c r="P1077" t="s">
        <v>2022</v>
      </c>
      <c r="Q1077" t="s">
        <v>1801</v>
      </c>
      <c r="R1077" t="s">
        <v>1956</v>
      </c>
      <c r="S1077" t="s">
        <v>1802</v>
      </c>
      <c r="T1077" t="s">
        <v>2051</v>
      </c>
      <c r="U1077" t="s">
        <v>2867</v>
      </c>
      <c r="V1077" t="s">
        <v>2872</v>
      </c>
      <c r="W1077" t="s">
        <v>2947</v>
      </c>
      <c r="X1077" t="s">
        <v>1810</v>
      </c>
      <c r="Y1077" t="s">
        <v>7717</v>
      </c>
      <c r="Z1077" t="s">
        <v>7718</v>
      </c>
      <c r="AA1077" t="s">
        <v>7719</v>
      </c>
      <c r="AB1077">
        <v>1</v>
      </c>
    </row>
    <row r="1078" spans="1:28" x14ac:dyDescent="0.25">
      <c r="A1078" t="s">
        <v>9284</v>
      </c>
      <c r="B1078" t="s">
        <v>9285</v>
      </c>
      <c r="C1078" t="s">
        <v>156</v>
      </c>
      <c r="D1078">
        <v>4</v>
      </c>
      <c r="E1078">
        <v>1</v>
      </c>
      <c r="F1078" t="s">
        <v>2052</v>
      </c>
      <c r="G1078" t="s">
        <v>1846</v>
      </c>
      <c r="H1078" t="s">
        <v>2091</v>
      </c>
      <c r="I1078" t="s">
        <v>2096</v>
      </c>
      <c r="J1078" t="s">
        <v>1788</v>
      </c>
      <c r="K1078" t="s">
        <v>2383</v>
      </c>
      <c r="L1078" t="s">
        <v>1806</v>
      </c>
      <c r="M1078" t="s">
        <v>2861</v>
      </c>
      <c r="N1078" t="s">
        <v>2862</v>
      </c>
      <c r="O1078" t="s">
        <v>2863</v>
      </c>
      <c r="P1078" t="s">
        <v>2022</v>
      </c>
      <c r="Q1078" t="s">
        <v>1801</v>
      </c>
      <c r="R1078" t="s">
        <v>1956</v>
      </c>
      <c r="S1078" t="s">
        <v>1802</v>
      </c>
      <c r="T1078" t="s">
        <v>2051</v>
      </c>
      <c r="U1078" t="s">
        <v>2931</v>
      </c>
      <c r="V1078" t="s">
        <v>2966</v>
      </c>
      <c r="W1078" t="s">
        <v>2874</v>
      </c>
      <c r="X1078" t="s">
        <v>1810</v>
      </c>
      <c r="Y1078" t="s">
        <v>7720</v>
      </c>
      <c r="Z1078" t="s">
        <v>7721</v>
      </c>
      <c r="AA1078" t="s">
        <v>7722</v>
      </c>
      <c r="AB1078">
        <v>1</v>
      </c>
    </row>
    <row r="1079" spans="1:28" x14ac:dyDescent="0.25">
      <c r="A1079" t="s">
        <v>9284</v>
      </c>
      <c r="B1079" t="s">
        <v>9285</v>
      </c>
      <c r="C1079" t="s">
        <v>156</v>
      </c>
      <c r="D1079">
        <v>4</v>
      </c>
      <c r="E1079">
        <v>1</v>
      </c>
      <c r="F1079" t="s">
        <v>2076</v>
      </c>
      <c r="G1079" t="s">
        <v>1846</v>
      </c>
      <c r="H1079" t="s">
        <v>2091</v>
      </c>
      <c r="I1079" t="s">
        <v>2096</v>
      </c>
      <c r="J1079" t="s">
        <v>1788</v>
      </c>
      <c r="K1079" t="s">
        <v>2383</v>
      </c>
      <c r="L1079" t="s">
        <v>1806</v>
      </c>
      <c r="M1079" t="s">
        <v>2861</v>
      </c>
      <c r="N1079" t="s">
        <v>2862</v>
      </c>
      <c r="O1079" t="s">
        <v>2863</v>
      </c>
      <c r="P1079" t="s">
        <v>2022</v>
      </c>
      <c r="Q1079" t="s">
        <v>1801</v>
      </c>
      <c r="R1079" t="s">
        <v>1956</v>
      </c>
      <c r="S1079" t="s">
        <v>1802</v>
      </c>
      <c r="T1079" t="s">
        <v>2051</v>
      </c>
      <c r="U1079" t="s">
        <v>2867</v>
      </c>
      <c r="V1079" t="s">
        <v>2868</v>
      </c>
      <c r="W1079" t="s">
        <v>2874</v>
      </c>
      <c r="X1079" t="s">
        <v>1810</v>
      </c>
      <c r="Y1079" t="s">
        <v>7723</v>
      </c>
      <c r="Z1079" t="s">
        <v>7724</v>
      </c>
      <c r="AA1079" t="s">
        <v>7725</v>
      </c>
      <c r="AB1079">
        <v>1</v>
      </c>
    </row>
    <row r="1080" spans="1:28" x14ac:dyDescent="0.25">
      <c r="A1080" t="s">
        <v>9284</v>
      </c>
      <c r="B1080" t="s">
        <v>9285</v>
      </c>
      <c r="C1080" t="s">
        <v>156</v>
      </c>
      <c r="D1080">
        <v>4</v>
      </c>
      <c r="E1080">
        <v>8</v>
      </c>
      <c r="F1080" t="s">
        <v>2046</v>
      </c>
      <c r="G1080" t="s">
        <v>1846</v>
      </c>
      <c r="H1080" t="s">
        <v>2091</v>
      </c>
      <c r="I1080" t="s">
        <v>2096</v>
      </c>
      <c r="J1080" t="s">
        <v>1795</v>
      </c>
      <c r="K1080" t="s">
        <v>8848</v>
      </c>
      <c r="L1080" t="s">
        <v>1800</v>
      </c>
      <c r="M1080" t="s">
        <v>2858</v>
      </c>
      <c r="N1080" t="s">
        <v>2859</v>
      </c>
      <c r="O1080" t="s">
        <v>2860</v>
      </c>
      <c r="P1080" t="s">
        <v>2022</v>
      </c>
      <c r="Q1080" t="s">
        <v>1801</v>
      </c>
      <c r="R1080" t="s">
        <v>1956</v>
      </c>
      <c r="S1080" t="s">
        <v>1802</v>
      </c>
      <c r="T1080" t="s">
        <v>2051</v>
      </c>
      <c r="U1080" t="s">
        <v>2931</v>
      </c>
      <c r="V1080" t="s">
        <v>2932</v>
      </c>
      <c r="W1080" t="s">
        <v>2947</v>
      </c>
      <c r="X1080" t="s">
        <v>1810</v>
      </c>
      <c r="Y1080" t="s">
        <v>7726</v>
      </c>
      <c r="Z1080" t="s">
        <v>7727</v>
      </c>
      <c r="AA1080" t="s">
        <v>7728</v>
      </c>
      <c r="AB1080">
        <v>1</v>
      </c>
    </row>
    <row r="1081" spans="1:28" x14ac:dyDescent="0.25">
      <c r="A1081" t="s">
        <v>9284</v>
      </c>
      <c r="B1081" t="s">
        <v>9285</v>
      </c>
      <c r="C1081" t="s">
        <v>156</v>
      </c>
      <c r="D1081">
        <v>4</v>
      </c>
      <c r="E1081">
        <v>9</v>
      </c>
      <c r="F1081" t="s">
        <v>2042</v>
      </c>
      <c r="G1081" t="s">
        <v>1846</v>
      </c>
      <c r="H1081" t="s">
        <v>2091</v>
      </c>
      <c r="I1081" t="s">
        <v>2096</v>
      </c>
      <c r="J1081" t="s">
        <v>1795</v>
      </c>
      <c r="K1081" t="s">
        <v>2043</v>
      </c>
      <c r="L1081" t="s">
        <v>1798</v>
      </c>
      <c r="M1081" t="s">
        <v>2858</v>
      </c>
      <c r="N1081" t="s">
        <v>2859</v>
      </c>
      <c r="O1081" t="s">
        <v>2860</v>
      </c>
      <c r="P1081" t="s">
        <v>2022</v>
      </c>
      <c r="Q1081" t="s">
        <v>1801</v>
      </c>
      <c r="R1081" t="s">
        <v>1956</v>
      </c>
      <c r="S1081" t="s">
        <v>1802</v>
      </c>
      <c r="T1081" t="s">
        <v>2051</v>
      </c>
      <c r="U1081" t="s">
        <v>2931</v>
      </c>
      <c r="V1081" t="s">
        <v>2966</v>
      </c>
      <c r="W1081" t="s">
        <v>2874</v>
      </c>
      <c r="X1081" t="s">
        <v>1810</v>
      </c>
      <c r="Y1081" t="s">
        <v>7729</v>
      </c>
      <c r="Z1081" t="s">
        <v>7730</v>
      </c>
      <c r="AA1081" t="s">
        <v>7731</v>
      </c>
      <c r="AB1081">
        <v>1</v>
      </c>
    </row>
    <row r="1082" spans="1:28" x14ac:dyDescent="0.25">
      <c r="A1082" t="s">
        <v>9284</v>
      </c>
      <c r="B1082" t="s">
        <v>9285</v>
      </c>
      <c r="C1082" t="s">
        <v>156</v>
      </c>
      <c r="D1082">
        <v>4</v>
      </c>
      <c r="E1082">
        <v>9</v>
      </c>
      <c r="F1082" t="s">
        <v>2077</v>
      </c>
      <c r="G1082" t="s">
        <v>1846</v>
      </c>
      <c r="H1082" t="s">
        <v>2091</v>
      </c>
      <c r="I1082" t="s">
        <v>2096</v>
      </c>
      <c r="J1082" t="s">
        <v>1788</v>
      </c>
      <c r="K1082" t="s">
        <v>4050</v>
      </c>
      <c r="L1082" t="s">
        <v>1798</v>
      </c>
      <c r="M1082" t="s">
        <v>2858</v>
      </c>
      <c r="N1082" t="s">
        <v>2859</v>
      </c>
      <c r="O1082" t="s">
        <v>2860</v>
      </c>
      <c r="P1082" t="s">
        <v>2022</v>
      </c>
      <c r="Q1082" t="s">
        <v>1801</v>
      </c>
      <c r="R1082" t="s">
        <v>1956</v>
      </c>
      <c r="S1082" t="s">
        <v>1802</v>
      </c>
      <c r="T1082" t="s">
        <v>2051</v>
      </c>
      <c r="U1082" t="s">
        <v>2931</v>
      </c>
      <c r="V1082" t="s">
        <v>2932</v>
      </c>
      <c r="W1082" t="s">
        <v>2874</v>
      </c>
      <c r="X1082" t="s">
        <v>1810</v>
      </c>
      <c r="Y1082" t="s">
        <v>7732</v>
      </c>
      <c r="Z1082" t="s">
        <v>7733</v>
      </c>
      <c r="AA1082" t="s">
        <v>7734</v>
      </c>
      <c r="AB1082">
        <v>1</v>
      </c>
    </row>
    <row r="1083" spans="1:28" x14ac:dyDescent="0.25">
      <c r="A1083" t="s">
        <v>9284</v>
      </c>
      <c r="B1083" t="s">
        <v>9285</v>
      </c>
      <c r="C1083" t="s">
        <v>156</v>
      </c>
      <c r="D1083">
        <v>4</v>
      </c>
      <c r="E1083">
        <v>9</v>
      </c>
      <c r="F1083" t="s">
        <v>2025</v>
      </c>
      <c r="G1083" t="s">
        <v>1846</v>
      </c>
      <c r="H1083" t="s">
        <v>2091</v>
      </c>
      <c r="I1083" t="s">
        <v>2096</v>
      </c>
      <c r="J1083" t="s">
        <v>1795</v>
      </c>
      <c r="K1083" t="s">
        <v>2043</v>
      </c>
      <c r="L1083" t="s">
        <v>1798</v>
      </c>
      <c r="M1083" t="s">
        <v>2858</v>
      </c>
      <c r="N1083" t="s">
        <v>2859</v>
      </c>
      <c r="O1083" t="s">
        <v>2860</v>
      </c>
      <c r="P1083" t="s">
        <v>2022</v>
      </c>
      <c r="Q1083" t="s">
        <v>1801</v>
      </c>
      <c r="R1083" t="s">
        <v>1956</v>
      </c>
      <c r="S1083" t="s">
        <v>1802</v>
      </c>
      <c r="T1083" t="s">
        <v>2051</v>
      </c>
      <c r="U1083" t="s">
        <v>2931</v>
      </c>
      <c r="V1083" t="s">
        <v>2966</v>
      </c>
      <c r="W1083" t="s">
        <v>2874</v>
      </c>
      <c r="X1083" t="s">
        <v>1810</v>
      </c>
      <c r="Y1083" t="s">
        <v>7735</v>
      </c>
      <c r="Z1083" t="s">
        <v>7736</v>
      </c>
      <c r="AA1083" t="s">
        <v>7737</v>
      </c>
      <c r="AB1083">
        <v>1</v>
      </c>
    </row>
    <row r="1084" spans="1:28" x14ac:dyDescent="0.25">
      <c r="A1084" t="s">
        <v>9284</v>
      </c>
      <c r="B1084" t="s">
        <v>9285</v>
      </c>
      <c r="C1084" t="s">
        <v>156</v>
      </c>
      <c r="D1084">
        <v>4</v>
      </c>
      <c r="E1084">
        <v>9</v>
      </c>
      <c r="F1084" t="s">
        <v>2033</v>
      </c>
      <c r="G1084" t="s">
        <v>1846</v>
      </c>
      <c r="H1084" t="s">
        <v>2091</v>
      </c>
      <c r="I1084" t="s">
        <v>2096</v>
      </c>
      <c r="J1084" t="s">
        <v>1795</v>
      </c>
      <c r="K1084" t="s">
        <v>5936</v>
      </c>
      <c r="L1084" t="s">
        <v>1800</v>
      </c>
      <c r="M1084" t="s">
        <v>2858</v>
      </c>
      <c r="N1084" t="s">
        <v>2859</v>
      </c>
      <c r="O1084" t="s">
        <v>2860</v>
      </c>
      <c r="P1084" t="s">
        <v>2022</v>
      </c>
      <c r="Q1084" t="s">
        <v>1801</v>
      </c>
      <c r="R1084" t="s">
        <v>1956</v>
      </c>
      <c r="S1084" t="s">
        <v>1802</v>
      </c>
      <c r="T1084" t="s">
        <v>2051</v>
      </c>
      <c r="U1084" t="s">
        <v>2931</v>
      </c>
      <c r="V1084" t="s">
        <v>2943</v>
      </c>
      <c r="W1084" t="s">
        <v>2874</v>
      </c>
      <c r="X1084" t="s">
        <v>1810</v>
      </c>
      <c r="Y1084" t="s">
        <v>7738</v>
      </c>
      <c r="Z1084" t="s">
        <v>7739</v>
      </c>
      <c r="AA1084" t="s">
        <v>7740</v>
      </c>
      <c r="AB1084">
        <v>1</v>
      </c>
    </row>
    <row r="1085" spans="1:28" x14ac:dyDescent="0.25">
      <c r="A1085" t="s">
        <v>9284</v>
      </c>
      <c r="B1085" t="s">
        <v>9285</v>
      </c>
      <c r="C1085" t="s">
        <v>156</v>
      </c>
      <c r="D1085">
        <v>4</v>
      </c>
      <c r="E1085">
        <v>9</v>
      </c>
      <c r="F1085" t="s">
        <v>2082</v>
      </c>
      <c r="G1085" t="s">
        <v>1846</v>
      </c>
      <c r="H1085" t="s">
        <v>2091</v>
      </c>
      <c r="I1085" t="s">
        <v>2096</v>
      </c>
      <c r="J1085" t="s">
        <v>1788</v>
      </c>
      <c r="K1085" t="s">
        <v>2043</v>
      </c>
      <c r="L1085" t="s">
        <v>1798</v>
      </c>
      <c r="M1085" t="s">
        <v>2858</v>
      </c>
      <c r="N1085" t="s">
        <v>2859</v>
      </c>
      <c r="O1085" t="s">
        <v>2860</v>
      </c>
      <c r="P1085" t="s">
        <v>2022</v>
      </c>
      <c r="Q1085" t="s">
        <v>1801</v>
      </c>
      <c r="R1085" t="s">
        <v>1956</v>
      </c>
      <c r="S1085" t="s">
        <v>1802</v>
      </c>
      <c r="T1085" t="s">
        <v>2051</v>
      </c>
      <c r="U1085" t="s">
        <v>2931</v>
      </c>
      <c r="V1085" t="s">
        <v>2932</v>
      </c>
      <c r="W1085" t="s">
        <v>2874</v>
      </c>
      <c r="X1085" t="s">
        <v>1810</v>
      </c>
      <c r="Y1085" t="s">
        <v>7741</v>
      </c>
      <c r="Z1085" t="s">
        <v>7742</v>
      </c>
      <c r="AA1085" t="s">
        <v>7743</v>
      </c>
      <c r="AB1085">
        <v>1</v>
      </c>
    </row>
    <row r="1086" spans="1:28" x14ac:dyDescent="0.25">
      <c r="A1086" t="s">
        <v>9284</v>
      </c>
      <c r="B1086" t="s">
        <v>9285</v>
      </c>
      <c r="C1086" t="s">
        <v>156</v>
      </c>
      <c r="D1086">
        <v>4</v>
      </c>
      <c r="E1086">
        <v>9</v>
      </c>
      <c r="F1086" t="s">
        <v>2040</v>
      </c>
      <c r="G1086" t="s">
        <v>1846</v>
      </c>
      <c r="H1086" t="s">
        <v>2091</v>
      </c>
      <c r="I1086" t="s">
        <v>2096</v>
      </c>
      <c r="J1086" t="s">
        <v>1795</v>
      </c>
      <c r="K1086" t="s">
        <v>2390</v>
      </c>
      <c r="L1086" t="s">
        <v>1798</v>
      </c>
      <c r="M1086" t="s">
        <v>2858</v>
      </c>
      <c r="N1086" t="s">
        <v>2859</v>
      </c>
      <c r="O1086" t="s">
        <v>2860</v>
      </c>
      <c r="P1086" t="s">
        <v>2022</v>
      </c>
      <c r="Q1086" t="s">
        <v>1801</v>
      </c>
      <c r="R1086" t="s">
        <v>1956</v>
      </c>
      <c r="S1086" t="s">
        <v>1802</v>
      </c>
      <c r="T1086" t="s">
        <v>2051</v>
      </c>
      <c r="U1086" t="s">
        <v>2931</v>
      </c>
      <c r="V1086" t="s">
        <v>2932</v>
      </c>
      <c r="W1086" t="s">
        <v>2874</v>
      </c>
      <c r="X1086" t="s">
        <v>1810</v>
      </c>
      <c r="Y1086" t="s">
        <v>7744</v>
      </c>
      <c r="Z1086" t="s">
        <v>7745</v>
      </c>
      <c r="AA1086" t="s">
        <v>7746</v>
      </c>
      <c r="AB1086">
        <v>1</v>
      </c>
    </row>
    <row r="1087" spans="1:28" x14ac:dyDescent="0.25">
      <c r="A1087" t="s">
        <v>9284</v>
      </c>
      <c r="B1087" t="s">
        <v>9285</v>
      </c>
      <c r="C1087" t="s">
        <v>156</v>
      </c>
      <c r="D1087">
        <v>4</v>
      </c>
      <c r="E1087">
        <v>9</v>
      </c>
      <c r="F1087" t="s">
        <v>2024</v>
      </c>
      <c r="G1087" t="s">
        <v>1846</v>
      </c>
      <c r="H1087" t="s">
        <v>2091</v>
      </c>
      <c r="I1087" t="s">
        <v>2096</v>
      </c>
      <c r="J1087" t="s">
        <v>1795</v>
      </c>
      <c r="K1087" t="s">
        <v>2390</v>
      </c>
      <c r="L1087" t="s">
        <v>1798</v>
      </c>
      <c r="M1087" t="s">
        <v>2858</v>
      </c>
      <c r="N1087" t="s">
        <v>2859</v>
      </c>
      <c r="O1087" t="s">
        <v>2860</v>
      </c>
      <c r="P1087" t="s">
        <v>2022</v>
      </c>
      <c r="Q1087" t="s">
        <v>1801</v>
      </c>
      <c r="R1087" t="s">
        <v>1956</v>
      </c>
      <c r="S1087" t="s">
        <v>1802</v>
      </c>
      <c r="T1087" t="s">
        <v>2051</v>
      </c>
      <c r="U1087" t="s">
        <v>2931</v>
      </c>
      <c r="V1087" t="s">
        <v>2932</v>
      </c>
      <c r="W1087" t="s">
        <v>2874</v>
      </c>
      <c r="X1087" t="s">
        <v>1810</v>
      </c>
      <c r="Y1087" t="s">
        <v>9196</v>
      </c>
      <c r="Z1087" t="s">
        <v>9197</v>
      </c>
      <c r="AA1087" t="s">
        <v>9198</v>
      </c>
      <c r="AB1087">
        <v>1</v>
      </c>
    </row>
    <row r="1088" spans="1:28" x14ac:dyDescent="0.25">
      <c r="A1088" t="s">
        <v>9284</v>
      </c>
      <c r="B1088" t="s">
        <v>9285</v>
      </c>
      <c r="C1088" t="s">
        <v>156</v>
      </c>
      <c r="D1088">
        <v>4</v>
      </c>
      <c r="E1088">
        <v>9</v>
      </c>
      <c r="F1088" t="s">
        <v>2061</v>
      </c>
      <c r="G1088" t="s">
        <v>1846</v>
      </c>
      <c r="H1088" t="s">
        <v>2091</v>
      </c>
      <c r="I1088" t="s">
        <v>2096</v>
      </c>
      <c r="J1088" t="s">
        <v>1797</v>
      </c>
      <c r="K1088" t="s">
        <v>2078</v>
      </c>
      <c r="L1088" t="s">
        <v>1798</v>
      </c>
      <c r="M1088" t="s">
        <v>2858</v>
      </c>
      <c r="N1088" t="s">
        <v>2859</v>
      </c>
      <c r="O1088" t="s">
        <v>2860</v>
      </c>
      <c r="P1088" t="s">
        <v>2022</v>
      </c>
      <c r="Q1088" t="s">
        <v>1801</v>
      </c>
      <c r="R1088" t="s">
        <v>1956</v>
      </c>
      <c r="S1088" t="s">
        <v>1802</v>
      </c>
      <c r="T1088" t="s">
        <v>2051</v>
      </c>
      <c r="U1088" t="s">
        <v>2931</v>
      </c>
      <c r="V1088" t="s">
        <v>2943</v>
      </c>
      <c r="W1088" t="s">
        <v>2947</v>
      </c>
      <c r="X1088" t="s">
        <v>1810</v>
      </c>
      <c r="Y1088" t="s">
        <v>4141</v>
      </c>
      <c r="Z1088" t="s">
        <v>4142</v>
      </c>
      <c r="AA1088" t="s">
        <v>4143</v>
      </c>
      <c r="AB1088">
        <v>1</v>
      </c>
    </row>
    <row r="1089" spans="1:28" x14ac:dyDescent="0.25">
      <c r="A1089" t="s">
        <v>9284</v>
      </c>
      <c r="B1089" t="s">
        <v>9285</v>
      </c>
      <c r="C1089" t="s">
        <v>156</v>
      </c>
      <c r="D1089">
        <v>4</v>
      </c>
      <c r="E1089">
        <v>9</v>
      </c>
      <c r="F1089" t="s">
        <v>2035</v>
      </c>
      <c r="G1089" t="s">
        <v>1846</v>
      </c>
      <c r="H1089" t="s">
        <v>2091</v>
      </c>
      <c r="I1089" t="s">
        <v>2096</v>
      </c>
      <c r="J1089" t="s">
        <v>1788</v>
      </c>
      <c r="K1089" t="s">
        <v>2066</v>
      </c>
      <c r="L1089" t="s">
        <v>1798</v>
      </c>
      <c r="M1089" t="s">
        <v>2858</v>
      </c>
      <c r="N1089" t="s">
        <v>2859</v>
      </c>
      <c r="O1089" t="s">
        <v>2860</v>
      </c>
      <c r="P1089" t="s">
        <v>2022</v>
      </c>
      <c r="Q1089" t="s">
        <v>1801</v>
      </c>
      <c r="R1089" t="s">
        <v>1956</v>
      </c>
      <c r="S1089" t="s">
        <v>1802</v>
      </c>
      <c r="T1089" t="s">
        <v>2051</v>
      </c>
      <c r="U1089" t="s">
        <v>2931</v>
      </c>
      <c r="V1089" t="s">
        <v>2932</v>
      </c>
      <c r="W1089" t="s">
        <v>2874</v>
      </c>
      <c r="X1089" t="s">
        <v>1810</v>
      </c>
      <c r="Y1089" t="s">
        <v>7747</v>
      </c>
      <c r="Z1089" t="s">
        <v>7748</v>
      </c>
      <c r="AA1089" t="s">
        <v>7749</v>
      </c>
      <c r="AB1089">
        <v>1</v>
      </c>
    </row>
    <row r="1090" spans="1:28" x14ac:dyDescent="0.25">
      <c r="A1090" t="s">
        <v>9284</v>
      </c>
      <c r="B1090" t="s">
        <v>9285</v>
      </c>
      <c r="C1090" t="s">
        <v>156</v>
      </c>
      <c r="D1090">
        <v>4</v>
      </c>
      <c r="E1090">
        <v>9</v>
      </c>
      <c r="F1090" t="s">
        <v>2034</v>
      </c>
      <c r="G1090" t="s">
        <v>1846</v>
      </c>
      <c r="H1090" t="s">
        <v>2091</v>
      </c>
      <c r="I1090" t="s">
        <v>2096</v>
      </c>
      <c r="J1090" t="s">
        <v>1795</v>
      </c>
      <c r="K1090" t="s">
        <v>4050</v>
      </c>
      <c r="L1090" t="s">
        <v>1798</v>
      </c>
      <c r="M1090" t="s">
        <v>2858</v>
      </c>
      <c r="N1090" t="s">
        <v>2859</v>
      </c>
      <c r="O1090" t="s">
        <v>2860</v>
      </c>
      <c r="P1090" t="s">
        <v>2022</v>
      </c>
      <c r="Q1090" t="s">
        <v>1801</v>
      </c>
      <c r="R1090" t="s">
        <v>1956</v>
      </c>
      <c r="S1090" t="s">
        <v>1802</v>
      </c>
      <c r="T1090" t="s">
        <v>2051</v>
      </c>
      <c r="U1090" t="s">
        <v>2931</v>
      </c>
      <c r="V1090" t="s">
        <v>2967</v>
      </c>
      <c r="W1090" t="s">
        <v>2874</v>
      </c>
      <c r="X1090" t="s">
        <v>1810</v>
      </c>
      <c r="Y1090" t="s">
        <v>7750</v>
      </c>
      <c r="Z1090" t="s">
        <v>7751</v>
      </c>
      <c r="AA1090" t="s">
        <v>7752</v>
      </c>
      <c r="AB1090">
        <v>1</v>
      </c>
    </row>
    <row r="1091" spans="1:28" x14ac:dyDescent="0.25">
      <c r="A1091" t="s">
        <v>9284</v>
      </c>
      <c r="B1091" t="s">
        <v>9285</v>
      </c>
      <c r="C1091" t="s">
        <v>156</v>
      </c>
      <c r="D1091">
        <v>4</v>
      </c>
      <c r="E1091">
        <v>9</v>
      </c>
      <c r="F1091" t="s">
        <v>2052</v>
      </c>
      <c r="G1091" t="s">
        <v>1846</v>
      </c>
      <c r="H1091" t="s">
        <v>2091</v>
      </c>
      <c r="I1091" t="s">
        <v>2096</v>
      </c>
      <c r="J1091" t="s">
        <v>1795</v>
      </c>
      <c r="K1091" t="s">
        <v>2066</v>
      </c>
      <c r="L1091" t="s">
        <v>1798</v>
      </c>
      <c r="M1091" t="s">
        <v>2858</v>
      </c>
      <c r="N1091" t="s">
        <v>2859</v>
      </c>
      <c r="O1091" t="s">
        <v>2860</v>
      </c>
      <c r="P1091" t="s">
        <v>2022</v>
      </c>
      <c r="Q1091" t="s">
        <v>1801</v>
      </c>
      <c r="R1091" t="s">
        <v>1956</v>
      </c>
      <c r="S1091" t="s">
        <v>1802</v>
      </c>
      <c r="T1091" t="s">
        <v>2051</v>
      </c>
      <c r="U1091" t="s">
        <v>2931</v>
      </c>
      <c r="V1091" t="s">
        <v>2968</v>
      </c>
      <c r="W1091" t="s">
        <v>2874</v>
      </c>
      <c r="X1091" t="s">
        <v>1810</v>
      </c>
      <c r="Y1091" t="s">
        <v>7753</v>
      </c>
      <c r="Z1091" t="s">
        <v>7754</v>
      </c>
      <c r="AA1091" t="s">
        <v>7755</v>
      </c>
      <c r="AB1091">
        <v>1</v>
      </c>
    </row>
    <row r="1092" spans="1:28" x14ac:dyDescent="0.25">
      <c r="A1092" t="s">
        <v>9284</v>
      </c>
      <c r="B1092" t="s">
        <v>9285</v>
      </c>
      <c r="C1092" t="s">
        <v>156</v>
      </c>
      <c r="D1092">
        <v>4</v>
      </c>
      <c r="E1092">
        <v>10</v>
      </c>
      <c r="F1092" t="s">
        <v>2029</v>
      </c>
      <c r="G1092" t="s">
        <v>1846</v>
      </c>
      <c r="H1092" t="s">
        <v>2091</v>
      </c>
      <c r="I1092" t="s">
        <v>2096</v>
      </c>
      <c r="J1092" t="s">
        <v>1795</v>
      </c>
      <c r="K1092" t="s">
        <v>2053</v>
      </c>
      <c r="L1092" t="s">
        <v>1798</v>
      </c>
      <c r="M1092" t="s">
        <v>2858</v>
      </c>
      <c r="N1092" t="s">
        <v>2859</v>
      </c>
      <c r="O1092" t="s">
        <v>2860</v>
      </c>
      <c r="P1092" t="s">
        <v>2022</v>
      </c>
      <c r="Q1092" t="s">
        <v>1801</v>
      </c>
      <c r="R1092" t="s">
        <v>1956</v>
      </c>
      <c r="S1092" t="s">
        <v>1802</v>
      </c>
      <c r="T1092" t="s">
        <v>2051</v>
      </c>
      <c r="U1092" t="s">
        <v>2931</v>
      </c>
      <c r="V1092" t="s">
        <v>2966</v>
      </c>
      <c r="W1092" t="s">
        <v>2947</v>
      </c>
      <c r="X1092" t="s">
        <v>1810</v>
      </c>
      <c r="Y1092" t="s">
        <v>7756</v>
      </c>
      <c r="Z1092" t="s">
        <v>7757</v>
      </c>
      <c r="AA1092" t="s">
        <v>7758</v>
      </c>
      <c r="AB1092">
        <v>1</v>
      </c>
    </row>
    <row r="1093" spans="1:28" x14ac:dyDescent="0.25">
      <c r="A1093" t="s">
        <v>9284</v>
      </c>
      <c r="B1093" t="s">
        <v>9285</v>
      </c>
      <c r="C1093" t="s">
        <v>156</v>
      </c>
      <c r="D1093">
        <v>4</v>
      </c>
      <c r="E1093">
        <v>10</v>
      </c>
      <c r="F1093" t="s">
        <v>2042</v>
      </c>
      <c r="G1093" t="s">
        <v>1846</v>
      </c>
      <c r="H1093" t="s">
        <v>2091</v>
      </c>
      <c r="I1093" t="s">
        <v>2096</v>
      </c>
      <c r="J1093" t="s">
        <v>1797</v>
      </c>
      <c r="K1093" t="s">
        <v>2053</v>
      </c>
      <c r="L1093" t="s">
        <v>1798</v>
      </c>
      <c r="M1093" t="s">
        <v>2858</v>
      </c>
      <c r="N1093" t="s">
        <v>2859</v>
      </c>
      <c r="O1093" t="s">
        <v>2860</v>
      </c>
      <c r="P1093" t="s">
        <v>2022</v>
      </c>
      <c r="Q1093" t="s">
        <v>1801</v>
      </c>
      <c r="R1093" t="s">
        <v>1956</v>
      </c>
      <c r="S1093" t="s">
        <v>1802</v>
      </c>
      <c r="T1093" t="s">
        <v>2051</v>
      </c>
      <c r="U1093" t="s">
        <v>2931</v>
      </c>
      <c r="V1093" t="s">
        <v>2966</v>
      </c>
      <c r="W1093" t="s">
        <v>2947</v>
      </c>
      <c r="X1093" t="s">
        <v>1810</v>
      </c>
      <c r="Y1093" t="s">
        <v>4576</v>
      </c>
      <c r="Z1093" t="s">
        <v>4577</v>
      </c>
      <c r="AA1093" t="s">
        <v>4578</v>
      </c>
      <c r="AB1093">
        <v>1</v>
      </c>
    </row>
    <row r="1094" spans="1:28" x14ac:dyDescent="0.25">
      <c r="A1094" t="s">
        <v>9284</v>
      </c>
      <c r="B1094" t="s">
        <v>9285</v>
      </c>
      <c r="C1094" t="s">
        <v>156</v>
      </c>
      <c r="D1094">
        <v>4</v>
      </c>
      <c r="E1094">
        <v>10</v>
      </c>
      <c r="F1094" t="s">
        <v>2049</v>
      </c>
      <c r="G1094" t="s">
        <v>1846</v>
      </c>
      <c r="H1094" t="s">
        <v>2091</v>
      </c>
      <c r="I1094" t="s">
        <v>2096</v>
      </c>
      <c r="J1094" t="s">
        <v>1788</v>
      </c>
      <c r="K1094" t="s">
        <v>2386</v>
      </c>
      <c r="L1094" t="s">
        <v>1798</v>
      </c>
      <c r="M1094" t="s">
        <v>2858</v>
      </c>
      <c r="N1094" t="s">
        <v>2859</v>
      </c>
      <c r="O1094" t="s">
        <v>2860</v>
      </c>
      <c r="P1094" t="s">
        <v>2022</v>
      </c>
      <c r="Q1094" t="s">
        <v>1801</v>
      </c>
      <c r="R1094" t="s">
        <v>1956</v>
      </c>
      <c r="S1094" t="s">
        <v>1802</v>
      </c>
      <c r="T1094" t="s">
        <v>2051</v>
      </c>
      <c r="U1094" t="s">
        <v>2931</v>
      </c>
      <c r="V1094" t="s">
        <v>2967</v>
      </c>
      <c r="W1094" t="s">
        <v>2947</v>
      </c>
      <c r="X1094" t="s">
        <v>1810</v>
      </c>
      <c r="Y1094" t="s">
        <v>7759</v>
      </c>
      <c r="Z1094" t="s">
        <v>7760</v>
      </c>
      <c r="AA1094" t="s">
        <v>7761</v>
      </c>
      <c r="AB1094">
        <v>1</v>
      </c>
    </row>
    <row r="1095" spans="1:28" x14ac:dyDescent="0.25">
      <c r="A1095" t="s">
        <v>9284</v>
      </c>
      <c r="B1095" t="s">
        <v>9285</v>
      </c>
      <c r="C1095" t="s">
        <v>156</v>
      </c>
      <c r="D1095">
        <v>4</v>
      </c>
      <c r="E1095">
        <v>10</v>
      </c>
      <c r="F1095" t="s">
        <v>2079</v>
      </c>
      <c r="G1095" t="s">
        <v>1846</v>
      </c>
      <c r="H1095" t="s">
        <v>2091</v>
      </c>
      <c r="I1095" t="s">
        <v>2096</v>
      </c>
      <c r="J1095" t="s">
        <v>1788</v>
      </c>
      <c r="K1095" t="s">
        <v>2043</v>
      </c>
      <c r="L1095" t="s">
        <v>1798</v>
      </c>
      <c r="M1095" t="s">
        <v>2858</v>
      </c>
      <c r="N1095" t="s">
        <v>2859</v>
      </c>
      <c r="O1095" t="s">
        <v>2860</v>
      </c>
      <c r="P1095" t="s">
        <v>2022</v>
      </c>
      <c r="Q1095" t="s">
        <v>1801</v>
      </c>
      <c r="R1095" t="s">
        <v>1956</v>
      </c>
      <c r="S1095" t="s">
        <v>1802</v>
      </c>
      <c r="T1095" t="s">
        <v>2051</v>
      </c>
      <c r="U1095" t="s">
        <v>2931</v>
      </c>
      <c r="V1095" t="s">
        <v>2968</v>
      </c>
      <c r="W1095" t="s">
        <v>2874</v>
      </c>
      <c r="X1095" t="s">
        <v>1810</v>
      </c>
      <c r="Y1095" t="s">
        <v>7762</v>
      </c>
      <c r="Z1095" t="s">
        <v>7763</v>
      </c>
      <c r="AA1095" t="s">
        <v>7764</v>
      </c>
      <c r="AB1095">
        <v>1</v>
      </c>
    </row>
    <row r="1096" spans="1:28" x14ac:dyDescent="0.25">
      <c r="A1096" t="s">
        <v>9284</v>
      </c>
      <c r="B1096" t="s">
        <v>9285</v>
      </c>
      <c r="C1096" t="s">
        <v>156</v>
      </c>
      <c r="D1096">
        <v>4</v>
      </c>
      <c r="E1096">
        <v>10</v>
      </c>
      <c r="F1096" t="s">
        <v>2034</v>
      </c>
      <c r="G1096" t="s">
        <v>1846</v>
      </c>
      <c r="H1096" t="s">
        <v>2091</v>
      </c>
      <c r="I1096" t="s">
        <v>2096</v>
      </c>
      <c r="J1096" t="s">
        <v>1795</v>
      </c>
      <c r="K1096" t="s">
        <v>3986</v>
      </c>
      <c r="L1096" t="s">
        <v>1800</v>
      </c>
      <c r="M1096" t="s">
        <v>2858</v>
      </c>
      <c r="N1096" t="s">
        <v>2859</v>
      </c>
      <c r="O1096" t="s">
        <v>2860</v>
      </c>
      <c r="P1096" t="s">
        <v>2022</v>
      </c>
      <c r="Q1096" t="s">
        <v>1801</v>
      </c>
      <c r="R1096" t="s">
        <v>1956</v>
      </c>
      <c r="S1096" t="s">
        <v>1802</v>
      </c>
      <c r="T1096" t="s">
        <v>2051</v>
      </c>
      <c r="U1096" t="s">
        <v>2931</v>
      </c>
      <c r="V1096" t="s">
        <v>2943</v>
      </c>
      <c r="W1096" t="s">
        <v>2874</v>
      </c>
      <c r="X1096" t="s">
        <v>1810</v>
      </c>
      <c r="Y1096" t="s">
        <v>9199</v>
      </c>
      <c r="Z1096" t="s">
        <v>9200</v>
      </c>
      <c r="AA1096" t="s">
        <v>9201</v>
      </c>
      <c r="AB1096">
        <v>1</v>
      </c>
    </row>
    <row r="1097" spans="1:28" x14ac:dyDescent="0.25">
      <c r="A1097" t="s">
        <v>9284</v>
      </c>
      <c r="B1097" t="s">
        <v>9285</v>
      </c>
      <c r="C1097" t="s">
        <v>156</v>
      </c>
      <c r="D1097">
        <v>4</v>
      </c>
      <c r="E1097">
        <v>10</v>
      </c>
      <c r="F1097" t="s">
        <v>2083</v>
      </c>
      <c r="G1097" t="s">
        <v>1846</v>
      </c>
      <c r="H1097" t="s">
        <v>2091</v>
      </c>
      <c r="I1097" t="s">
        <v>2096</v>
      </c>
      <c r="J1097" t="s">
        <v>1795</v>
      </c>
      <c r="K1097" t="s">
        <v>2866</v>
      </c>
      <c r="L1097" t="s">
        <v>1798</v>
      </c>
      <c r="M1097" t="s">
        <v>2858</v>
      </c>
      <c r="N1097" t="s">
        <v>2859</v>
      </c>
      <c r="O1097" t="s">
        <v>2860</v>
      </c>
      <c r="P1097" t="s">
        <v>2022</v>
      </c>
      <c r="Q1097" t="s">
        <v>1801</v>
      </c>
      <c r="R1097" t="s">
        <v>1956</v>
      </c>
      <c r="S1097" t="s">
        <v>1802</v>
      </c>
      <c r="T1097" t="s">
        <v>2051</v>
      </c>
      <c r="U1097" t="s">
        <v>2931</v>
      </c>
      <c r="V1097" t="s">
        <v>2967</v>
      </c>
      <c r="W1097" t="s">
        <v>2874</v>
      </c>
      <c r="X1097" t="s">
        <v>1810</v>
      </c>
      <c r="Y1097" t="s">
        <v>7765</v>
      </c>
      <c r="Z1097" t="s">
        <v>7766</v>
      </c>
      <c r="AA1097" t="s">
        <v>7767</v>
      </c>
      <c r="AB1097">
        <v>1</v>
      </c>
    </row>
    <row r="1098" spans="1:28" x14ac:dyDescent="0.25">
      <c r="A1098" t="s">
        <v>9284</v>
      </c>
      <c r="B1098" t="s">
        <v>9285</v>
      </c>
      <c r="C1098" t="s">
        <v>156</v>
      </c>
      <c r="D1098">
        <v>4</v>
      </c>
      <c r="E1098">
        <v>10</v>
      </c>
      <c r="F1098" t="s">
        <v>2076</v>
      </c>
      <c r="G1098" t="s">
        <v>1846</v>
      </c>
      <c r="H1098" t="s">
        <v>2091</v>
      </c>
      <c r="I1098" t="s">
        <v>2096</v>
      </c>
      <c r="J1098" t="s">
        <v>1795</v>
      </c>
      <c r="K1098" t="s">
        <v>4050</v>
      </c>
      <c r="L1098" t="s">
        <v>1798</v>
      </c>
      <c r="M1098" t="s">
        <v>2858</v>
      </c>
      <c r="N1098" t="s">
        <v>2859</v>
      </c>
      <c r="O1098" t="s">
        <v>2860</v>
      </c>
      <c r="P1098" t="s">
        <v>2022</v>
      </c>
      <c r="Q1098" t="s">
        <v>1801</v>
      </c>
      <c r="R1098" t="s">
        <v>1956</v>
      </c>
      <c r="S1098" t="s">
        <v>1802</v>
      </c>
      <c r="T1098" t="s">
        <v>2051</v>
      </c>
      <c r="U1098" t="s">
        <v>2931</v>
      </c>
      <c r="V1098" t="s">
        <v>2943</v>
      </c>
      <c r="W1098" t="s">
        <v>2874</v>
      </c>
      <c r="X1098" t="s">
        <v>1810</v>
      </c>
      <c r="Y1098" t="s">
        <v>7768</v>
      </c>
      <c r="Z1098" t="s">
        <v>7769</v>
      </c>
      <c r="AA1098" t="s">
        <v>7770</v>
      </c>
      <c r="AB1098">
        <v>1</v>
      </c>
    </row>
    <row r="1099" spans="1:28" x14ac:dyDescent="0.25">
      <c r="A1099" t="s">
        <v>9284</v>
      </c>
      <c r="B1099" t="s">
        <v>9285</v>
      </c>
      <c r="C1099" t="s">
        <v>156</v>
      </c>
      <c r="D1099">
        <v>4</v>
      </c>
      <c r="E1099">
        <v>11</v>
      </c>
      <c r="F1099" t="s">
        <v>2031</v>
      </c>
      <c r="G1099" t="s">
        <v>1846</v>
      </c>
      <c r="H1099" t="s">
        <v>2091</v>
      </c>
      <c r="I1099" t="s">
        <v>2096</v>
      </c>
      <c r="J1099" t="s">
        <v>1788</v>
      </c>
      <c r="K1099" t="s">
        <v>2053</v>
      </c>
      <c r="L1099" t="s">
        <v>1798</v>
      </c>
      <c r="M1099" t="s">
        <v>2858</v>
      </c>
      <c r="N1099" t="s">
        <v>2859</v>
      </c>
      <c r="O1099" t="s">
        <v>2860</v>
      </c>
      <c r="P1099" t="s">
        <v>2022</v>
      </c>
      <c r="Q1099" t="s">
        <v>1801</v>
      </c>
      <c r="R1099" t="s">
        <v>1956</v>
      </c>
      <c r="S1099" t="s">
        <v>1802</v>
      </c>
      <c r="T1099" t="s">
        <v>2051</v>
      </c>
      <c r="U1099" t="s">
        <v>2931</v>
      </c>
      <c r="V1099" t="s">
        <v>2943</v>
      </c>
      <c r="W1099" t="s">
        <v>2874</v>
      </c>
      <c r="X1099" t="s">
        <v>1810</v>
      </c>
      <c r="Y1099" t="s">
        <v>7771</v>
      </c>
      <c r="Z1099" t="s">
        <v>7772</v>
      </c>
      <c r="AA1099" t="s">
        <v>7773</v>
      </c>
      <c r="AB1099">
        <v>1</v>
      </c>
    </row>
    <row r="1100" spans="1:28" x14ac:dyDescent="0.25">
      <c r="A1100" t="s">
        <v>9284</v>
      </c>
      <c r="B1100" t="s">
        <v>9285</v>
      </c>
      <c r="C1100" t="s">
        <v>156</v>
      </c>
      <c r="D1100">
        <v>4</v>
      </c>
      <c r="E1100">
        <v>11</v>
      </c>
      <c r="F1100" t="s">
        <v>2029</v>
      </c>
      <c r="G1100" t="s">
        <v>1846</v>
      </c>
      <c r="H1100" t="s">
        <v>2091</v>
      </c>
      <c r="I1100" t="s">
        <v>2096</v>
      </c>
      <c r="J1100" t="s">
        <v>1788</v>
      </c>
      <c r="K1100" t="s">
        <v>2053</v>
      </c>
      <c r="L1100" t="s">
        <v>1798</v>
      </c>
      <c r="M1100" t="s">
        <v>2858</v>
      </c>
      <c r="N1100" t="s">
        <v>2859</v>
      </c>
      <c r="O1100" t="s">
        <v>2860</v>
      </c>
      <c r="P1100" t="s">
        <v>2022</v>
      </c>
      <c r="Q1100" t="s">
        <v>1801</v>
      </c>
      <c r="R1100" t="s">
        <v>1956</v>
      </c>
      <c r="S1100" t="s">
        <v>1802</v>
      </c>
      <c r="T1100" t="s">
        <v>2051</v>
      </c>
      <c r="U1100" t="s">
        <v>2931</v>
      </c>
      <c r="V1100" t="s">
        <v>2943</v>
      </c>
      <c r="W1100" t="s">
        <v>2874</v>
      </c>
      <c r="X1100" t="s">
        <v>1810</v>
      </c>
      <c r="Y1100" t="s">
        <v>7774</v>
      </c>
      <c r="Z1100" t="s">
        <v>7775</v>
      </c>
      <c r="AA1100" t="s">
        <v>7776</v>
      </c>
      <c r="AB1100">
        <v>1</v>
      </c>
    </row>
    <row r="1101" spans="1:28" x14ac:dyDescent="0.25">
      <c r="A1101" t="s">
        <v>9284</v>
      </c>
      <c r="B1101" t="s">
        <v>9285</v>
      </c>
      <c r="C1101" t="s">
        <v>156</v>
      </c>
      <c r="D1101">
        <v>4</v>
      </c>
      <c r="E1101">
        <v>11</v>
      </c>
      <c r="F1101" t="s">
        <v>2042</v>
      </c>
      <c r="G1101" t="s">
        <v>1846</v>
      </c>
      <c r="H1101" t="s">
        <v>2091</v>
      </c>
      <c r="I1101" t="s">
        <v>2096</v>
      </c>
      <c r="J1101" t="s">
        <v>1795</v>
      </c>
      <c r="K1101" t="s">
        <v>2053</v>
      </c>
      <c r="L1101" t="s">
        <v>1798</v>
      </c>
      <c r="M1101" t="s">
        <v>2858</v>
      </c>
      <c r="N1101" t="s">
        <v>2859</v>
      </c>
      <c r="O1101" t="s">
        <v>2860</v>
      </c>
      <c r="P1101" t="s">
        <v>2022</v>
      </c>
      <c r="Q1101" t="s">
        <v>1801</v>
      </c>
      <c r="R1101" t="s">
        <v>1956</v>
      </c>
      <c r="S1101" t="s">
        <v>1802</v>
      </c>
      <c r="T1101" t="s">
        <v>2051</v>
      </c>
      <c r="U1101" t="s">
        <v>2931</v>
      </c>
      <c r="V1101" t="s">
        <v>2943</v>
      </c>
      <c r="W1101" t="s">
        <v>2874</v>
      </c>
      <c r="X1101" t="s">
        <v>1810</v>
      </c>
      <c r="Y1101" t="s">
        <v>7777</v>
      </c>
      <c r="Z1101" t="s">
        <v>7778</v>
      </c>
      <c r="AA1101" t="s">
        <v>7779</v>
      </c>
      <c r="AB1101">
        <v>1</v>
      </c>
    </row>
    <row r="1102" spans="1:28" x14ac:dyDescent="0.25">
      <c r="A1102" t="s">
        <v>9284</v>
      </c>
      <c r="B1102" t="s">
        <v>9285</v>
      </c>
      <c r="C1102" t="s">
        <v>156</v>
      </c>
      <c r="D1102">
        <v>4</v>
      </c>
      <c r="E1102">
        <v>11</v>
      </c>
      <c r="F1102" t="s">
        <v>2077</v>
      </c>
      <c r="G1102" t="s">
        <v>1846</v>
      </c>
      <c r="H1102" t="s">
        <v>2091</v>
      </c>
      <c r="I1102" t="s">
        <v>2096</v>
      </c>
      <c r="J1102" t="s">
        <v>1795</v>
      </c>
      <c r="K1102" t="s">
        <v>2053</v>
      </c>
      <c r="L1102" t="s">
        <v>1798</v>
      </c>
      <c r="M1102" t="s">
        <v>2858</v>
      </c>
      <c r="N1102" t="s">
        <v>2859</v>
      </c>
      <c r="O1102" t="s">
        <v>2860</v>
      </c>
      <c r="P1102" t="s">
        <v>2022</v>
      </c>
      <c r="Q1102" t="s">
        <v>1801</v>
      </c>
      <c r="R1102" t="s">
        <v>1956</v>
      </c>
      <c r="S1102" t="s">
        <v>1802</v>
      </c>
      <c r="T1102" t="s">
        <v>2051</v>
      </c>
      <c r="U1102" t="s">
        <v>2931</v>
      </c>
      <c r="V1102" t="s">
        <v>2943</v>
      </c>
      <c r="W1102" t="s">
        <v>2874</v>
      </c>
      <c r="X1102" t="s">
        <v>1810</v>
      </c>
      <c r="Y1102" t="s">
        <v>7780</v>
      </c>
      <c r="Z1102" t="s">
        <v>7781</v>
      </c>
      <c r="AA1102" t="s">
        <v>7782</v>
      </c>
      <c r="AB1102">
        <v>1</v>
      </c>
    </row>
    <row r="1103" spans="1:28" x14ac:dyDescent="0.25">
      <c r="A1103" t="s">
        <v>9284</v>
      </c>
      <c r="B1103" t="s">
        <v>9285</v>
      </c>
      <c r="C1103" t="s">
        <v>156</v>
      </c>
      <c r="D1103">
        <v>4</v>
      </c>
      <c r="E1103">
        <v>11</v>
      </c>
      <c r="F1103" t="s">
        <v>2027</v>
      </c>
      <c r="G1103" t="s">
        <v>1846</v>
      </c>
      <c r="H1103" t="s">
        <v>2091</v>
      </c>
      <c r="I1103" t="s">
        <v>2096</v>
      </c>
      <c r="J1103" t="s">
        <v>1795</v>
      </c>
      <c r="K1103" t="s">
        <v>2053</v>
      </c>
      <c r="L1103" t="s">
        <v>1798</v>
      </c>
      <c r="M1103" t="s">
        <v>2858</v>
      </c>
      <c r="N1103" t="s">
        <v>2859</v>
      </c>
      <c r="O1103" t="s">
        <v>2860</v>
      </c>
      <c r="P1103" t="s">
        <v>2022</v>
      </c>
      <c r="Q1103" t="s">
        <v>1801</v>
      </c>
      <c r="R1103" t="s">
        <v>1956</v>
      </c>
      <c r="S1103" t="s">
        <v>1802</v>
      </c>
      <c r="T1103" t="s">
        <v>2051</v>
      </c>
      <c r="U1103" t="s">
        <v>2931</v>
      </c>
      <c r="V1103" t="s">
        <v>7783</v>
      </c>
      <c r="W1103" t="s">
        <v>2874</v>
      </c>
      <c r="X1103" t="s">
        <v>1810</v>
      </c>
      <c r="Y1103" t="s">
        <v>7784</v>
      </c>
      <c r="Z1103" t="s">
        <v>7785</v>
      </c>
      <c r="AA1103" t="s">
        <v>7786</v>
      </c>
      <c r="AB1103">
        <v>1</v>
      </c>
    </row>
    <row r="1104" spans="1:28" x14ac:dyDescent="0.25">
      <c r="A1104" t="s">
        <v>9284</v>
      </c>
      <c r="B1104" t="s">
        <v>9285</v>
      </c>
      <c r="C1104" t="s">
        <v>156</v>
      </c>
      <c r="D1104">
        <v>4</v>
      </c>
      <c r="E1104">
        <v>11</v>
      </c>
      <c r="F1104" t="s">
        <v>2033</v>
      </c>
      <c r="G1104" t="s">
        <v>1846</v>
      </c>
      <c r="H1104" t="s">
        <v>2091</v>
      </c>
      <c r="I1104" t="s">
        <v>2096</v>
      </c>
      <c r="J1104" t="s">
        <v>1795</v>
      </c>
      <c r="K1104" t="s">
        <v>2053</v>
      </c>
      <c r="L1104" t="s">
        <v>1798</v>
      </c>
      <c r="M1104" t="s">
        <v>2858</v>
      </c>
      <c r="N1104" t="s">
        <v>2859</v>
      </c>
      <c r="O1104" t="s">
        <v>2860</v>
      </c>
      <c r="P1104" t="s">
        <v>2022</v>
      </c>
      <c r="Q1104" t="s">
        <v>1801</v>
      </c>
      <c r="R1104" t="s">
        <v>1956</v>
      </c>
      <c r="S1104" t="s">
        <v>1802</v>
      </c>
      <c r="T1104" t="s">
        <v>2051</v>
      </c>
      <c r="U1104" t="s">
        <v>2931</v>
      </c>
      <c r="V1104" t="s">
        <v>2966</v>
      </c>
      <c r="W1104" t="s">
        <v>2947</v>
      </c>
      <c r="X1104" t="s">
        <v>1810</v>
      </c>
      <c r="Y1104" t="s">
        <v>7787</v>
      </c>
      <c r="Z1104" t="s">
        <v>7788</v>
      </c>
      <c r="AA1104" t="s">
        <v>7789</v>
      </c>
      <c r="AB1104">
        <v>1</v>
      </c>
    </row>
    <row r="1105" spans="1:28" x14ac:dyDescent="0.25">
      <c r="A1105" t="s">
        <v>9284</v>
      </c>
      <c r="B1105" t="s">
        <v>9285</v>
      </c>
      <c r="C1105" t="s">
        <v>156</v>
      </c>
      <c r="D1105">
        <v>4</v>
      </c>
      <c r="E1105">
        <v>11</v>
      </c>
      <c r="F1105" t="s">
        <v>2020</v>
      </c>
      <c r="G1105" t="s">
        <v>1846</v>
      </c>
      <c r="H1105" t="s">
        <v>2091</v>
      </c>
      <c r="I1105" t="s">
        <v>2096</v>
      </c>
      <c r="J1105" t="s">
        <v>1788</v>
      </c>
      <c r="K1105" t="s">
        <v>2053</v>
      </c>
      <c r="L1105" t="s">
        <v>1798</v>
      </c>
      <c r="M1105" t="s">
        <v>2858</v>
      </c>
      <c r="N1105" t="s">
        <v>2859</v>
      </c>
      <c r="O1105" t="s">
        <v>2860</v>
      </c>
      <c r="P1105" t="s">
        <v>2022</v>
      </c>
      <c r="Q1105" t="s">
        <v>1801</v>
      </c>
      <c r="R1105" t="s">
        <v>1956</v>
      </c>
      <c r="S1105" t="s">
        <v>1802</v>
      </c>
      <c r="T1105" t="s">
        <v>2051</v>
      </c>
      <c r="U1105" t="s">
        <v>2931</v>
      </c>
      <c r="V1105" t="s">
        <v>2966</v>
      </c>
      <c r="W1105" t="s">
        <v>2947</v>
      </c>
      <c r="X1105" t="s">
        <v>1810</v>
      </c>
      <c r="Y1105" t="s">
        <v>7790</v>
      </c>
      <c r="Z1105" t="s">
        <v>7791</v>
      </c>
      <c r="AA1105" t="s">
        <v>7792</v>
      </c>
      <c r="AB1105">
        <v>1</v>
      </c>
    </row>
    <row r="1106" spans="1:28" x14ac:dyDescent="0.25">
      <c r="A1106" t="s">
        <v>9284</v>
      </c>
      <c r="B1106" t="s">
        <v>9285</v>
      </c>
      <c r="C1106" t="s">
        <v>156</v>
      </c>
      <c r="D1106">
        <v>4</v>
      </c>
      <c r="E1106">
        <v>11</v>
      </c>
      <c r="F1106" t="s">
        <v>2065</v>
      </c>
      <c r="G1106" t="s">
        <v>1846</v>
      </c>
      <c r="H1106" t="s">
        <v>2091</v>
      </c>
      <c r="I1106" t="s">
        <v>2096</v>
      </c>
      <c r="J1106" t="s">
        <v>1788</v>
      </c>
      <c r="K1106" t="s">
        <v>2053</v>
      </c>
      <c r="L1106" t="s">
        <v>1798</v>
      </c>
      <c r="M1106" t="s">
        <v>2858</v>
      </c>
      <c r="N1106" t="s">
        <v>2859</v>
      </c>
      <c r="O1106" t="s">
        <v>2860</v>
      </c>
      <c r="P1106" t="s">
        <v>2022</v>
      </c>
      <c r="Q1106" t="s">
        <v>1801</v>
      </c>
      <c r="R1106" t="s">
        <v>1956</v>
      </c>
      <c r="S1106" t="s">
        <v>1802</v>
      </c>
      <c r="T1106" t="s">
        <v>2051</v>
      </c>
      <c r="U1106" t="s">
        <v>2931</v>
      </c>
      <c r="V1106" t="s">
        <v>2966</v>
      </c>
      <c r="W1106" t="s">
        <v>2947</v>
      </c>
      <c r="X1106" t="s">
        <v>1810</v>
      </c>
      <c r="Y1106" t="s">
        <v>7793</v>
      </c>
      <c r="Z1106" t="s">
        <v>7794</v>
      </c>
      <c r="AA1106" t="s">
        <v>7795</v>
      </c>
      <c r="AB1106">
        <v>1</v>
      </c>
    </row>
    <row r="1107" spans="1:28" x14ac:dyDescent="0.25">
      <c r="A1107" t="s">
        <v>9284</v>
      </c>
      <c r="B1107" t="s">
        <v>9285</v>
      </c>
      <c r="C1107" t="s">
        <v>156</v>
      </c>
      <c r="D1107">
        <v>4</v>
      </c>
      <c r="E1107">
        <v>11</v>
      </c>
      <c r="F1107" t="s">
        <v>2041</v>
      </c>
      <c r="G1107" t="s">
        <v>1846</v>
      </c>
      <c r="H1107" t="s">
        <v>2091</v>
      </c>
      <c r="I1107" t="s">
        <v>2096</v>
      </c>
      <c r="J1107" t="s">
        <v>1825</v>
      </c>
      <c r="K1107" t="s">
        <v>2053</v>
      </c>
      <c r="L1107" t="s">
        <v>1798</v>
      </c>
      <c r="M1107" t="s">
        <v>2858</v>
      </c>
      <c r="N1107" t="s">
        <v>2859</v>
      </c>
      <c r="O1107" t="s">
        <v>2860</v>
      </c>
      <c r="P1107" t="s">
        <v>2022</v>
      </c>
      <c r="Q1107" t="s">
        <v>1801</v>
      </c>
      <c r="R1107" t="s">
        <v>1956</v>
      </c>
      <c r="S1107" t="s">
        <v>1802</v>
      </c>
      <c r="T1107" t="s">
        <v>2051</v>
      </c>
      <c r="U1107" t="s">
        <v>2931</v>
      </c>
      <c r="V1107" t="s">
        <v>2966</v>
      </c>
      <c r="W1107" t="s">
        <v>2947</v>
      </c>
      <c r="X1107" t="s">
        <v>1810</v>
      </c>
      <c r="Y1107" t="s">
        <v>5347</v>
      </c>
      <c r="Z1107" t="s">
        <v>5348</v>
      </c>
      <c r="AA1107" t="s">
        <v>5349</v>
      </c>
      <c r="AB1107">
        <v>1</v>
      </c>
    </row>
    <row r="1108" spans="1:28" x14ac:dyDescent="0.25">
      <c r="A1108" t="s">
        <v>9284</v>
      </c>
      <c r="B1108" t="s">
        <v>9285</v>
      </c>
      <c r="C1108" t="s">
        <v>156</v>
      </c>
      <c r="D1108">
        <v>4</v>
      </c>
      <c r="E1108">
        <v>11</v>
      </c>
      <c r="F1108" t="s">
        <v>2047</v>
      </c>
      <c r="G1108" t="s">
        <v>1846</v>
      </c>
      <c r="H1108" t="s">
        <v>2091</v>
      </c>
      <c r="I1108" t="s">
        <v>2096</v>
      </c>
      <c r="J1108" t="s">
        <v>1795</v>
      </c>
      <c r="K1108" t="s">
        <v>2053</v>
      </c>
      <c r="L1108" t="s">
        <v>1798</v>
      </c>
      <c r="M1108" t="s">
        <v>2858</v>
      </c>
      <c r="N1108" t="s">
        <v>2859</v>
      </c>
      <c r="O1108" t="s">
        <v>2860</v>
      </c>
      <c r="P1108" t="s">
        <v>2022</v>
      </c>
      <c r="Q1108" t="s">
        <v>1801</v>
      </c>
      <c r="R1108" t="s">
        <v>1956</v>
      </c>
      <c r="S1108" t="s">
        <v>1802</v>
      </c>
      <c r="T1108" t="s">
        <v>2051</v>
      </c>
      <c r="U1108" t="s">
        <v>2931</v>
      </c>
      <c r="V1108" t="s">
        <v>2966</v>
      </c>
      <c r="W1108" t="s">
        <v>2874</v>
      </c>
      <c r="X1108" t="s">
        <v>1810</v>
      </c>
      <c r="Y1108" t="s">
        <v>7796</v>
      </c>
      <c r="Z1108" t="s">
        <v>7797</v>
      </c>
      <c r="AA1108" t="s">
        <v>7798</v>
      </c>
      <c r="AB1108">
        <v>1</v>
      </c>
    </row>
    <row r="1109" spans="1:28" x14ac:dyDescent="0.25">
      <c r="A1109" t="s">
        <v>9284</v>
      </c>
      <c r="B1109" t="s">
        <v>9285</v>
      </c>
      <c r="C1109" t="s">
        <v>156</v>
      </c>
      <c r="D1109">
        <v>4</v>
      </c>
      <c r="E1109">
        <v>11</v>
      </c>
      <c r="F1109" t="s">
        <v>2045</v>
      </c>
      <c r="G1109" t="s">
        <v>1846</v>
      </c>
      <c r="H1109" t="s">
        <v>2091</v>
      </c>
      <c r="I1109" t="s">
        <v>2096</v>
      </c>
      <c r="J1109" t="s">
        <v>1795</v>
      </c>
      <c r="K1109" t="s">
        <v>2053</v>
      </c>
      <c r="L1109" t="s">
        <v>1798</v>
      </c>
      <c r="M1109" t="s">
        <v>2858</v>
      </c>
      <c r="N1109" t="s">
        <v>2859</v>
      </c>
      <c r="O1109" t="s">
        <v>2860</v>
      </c>
      <c r="P1109" t="s">
        <v>2022</v>
      </c>
      <c r="Q1109" t="s">
        <v>1801</v>
      </c>
      <c r="R1109" t="s">
        <v>1956</v>
      </c>
      <c r="S1109" t="s">
        <v>1802</v>
      </c>
      <c r="T1109" t="s">
        <v>2051</v>
      </c>
      <c r="U1109" t="s">
        <v>2931</v>
      </c>
      <c r="V1109" t="s">
        <v>2966</v>
      </c>
      <c r="W1109" t="s">
        <v>2874</v>
      </c>
      <c r="X1109" t="s">
        <v>1810</v>
      </c>
      <c r="Y1109" t="s">
        <v>9353</v>
      </c>
      <c r="Z1109" t="s">
        <v>9354</v>
      </c>
      <c r="AA1109" t="s">
        <v>9355</v>
      </c>
      <c r="AB1109">
        <v>1</v>
      </c>
    </row>
    <row r="1110" spans="1:28" x14ac:dyDescent="0.25">
      <c r="A1110" t="s">
        <v>9284</v>
      </c>
      <c r="B1110" t="s">
        <v>9285</v>
      </c>
      <c r="C1110" t="s">
        <v>156</v>
      </c>
      <c r="D1110">
        <v>4</v>
      </c>
      <c r="E1110">
        <v>11</v>
      </c>
      <c r="F1110" t="s">
        <v>2060</v>
      </c>
      <c r="G1110" t="s">
        <v>1846</v>
      </c>
      <c r="H1110" t="s">
        <v>2091</v>
      </c>
      <c r="I1110" t="s">
        <v>2096</v>
      </c>
      <c r="J1110" t="s">
        <v>1795</v>
      </c>
      <c r="K1110" t="s">
        <v>2053</v>
      </c>
      <c r="L1110" t="s">
        <v>1798</v>
      </c>
      <c r="M1110" t="s">
        <v>2858</v>
      </c>
      <c r="N1110" t="s">
        <v>2859</v>
      </c>
      <c r="O1110" t="s">
        <v>2860</v>
      </c>
      <c r="P1110" t="s">
        <v>2022</v>
      </c>
      <c r="Q1110" t="s">
        <v>1801</v>
      </c>
      <c r="R1110" t="s">
        <v>1956</v>
      </c>
      <c r="S1110" t="s">
        <v>1802</v>
      </c>
      <c r="T1110" t="s">
        <v>2051</v>
      </c>
      <c r="U1110" t="s">
        <v>2931</v>
      </c>
      <c r="V1110" t="s">
        <v>2966</v>
      </c>
      <c r="W1110" t="s">
        <v>2874</v>
      </c>
      <c r="X1110" t="s">
        <v>1810</v>
      </c>
      <c r="Y1110" t="s">
        <v>7799</v>
      </c>
      <c r="Z1110" t="s">
        <v>7800</v>
      </c>
      <c r="AA1110" t="s">
        <v>7801</v>
      </c>
      <c r="AB1110">
        <v>1</v>
      </c>
    </row>
    <row r="1111" spans="1:28" x14ac:dyDescent="0.25">
      <c r="A1111" t="s">
        <v>9284</v>
      </c>
      <c r="B1111" t="s">
        <v>9285</v>
      </c>
      <c r="C1111" t="s">
        <v>156</v>
      </c>
      <c r="D1111">
        <v>4</v>
      </c>
      <c r="E1111">
        <v>11</v>
      </c>
      <c r="F1111" t="s">
        <v>2057</v>
      </c>
      <c r="G1111" t="s">
        <v>1846</v>
      </c>
      <c r="H1111" t="s">
        <v>2091</v>
      </c>
      <c r="I1111" t="s">
        <v>2096</v>
      </c>
      <c r="J1111" t="s">
        <v>1795</v>
      </c>
      <c r="K1111" t="s">
        <v>2053</v>
      </c>
      <c r="L1111" t="s">
        <v>1798</v>
      </c>
      <c r="M1111" t="s">
        <v>2858</v>
      </c>
      <c r="N1111" t="s">
        <v>2859</v>
      </c>
      <c r="O1111" t="s">
        <v>2860</v>
      </c>
      <c r="P1111" t="s">
        <v>2022</v>
      </c>
      <c r="Q1111" t="s">
        <v>1801</v>
      </c>
      <c r="R1111" t="s">
        <v>1956</v>
      </c>
      <c r="S1111" t="s">
        <v>1802</v>
      </c>
      <c r="T1111" t="s">
        <v>2051</v>
      </c>
      <c r="U1111" t="s">
        <v>2931</v>
      </c>
      <c r="V1111" t="s">
        <v>2966</v>
      </c>
      <c r="W1111" t="s">
        <v>2874</v>
      </c>
      <c r="X1111" t="s">
        <v>1810</v>
      </c>
      <c r="Y1111" t="s">
        <v>7802</v>
      </c>
      <c r="Z1111" t="s">
        <v>7803</v>
      </c>
      <c r="AA1111" t="s">
        <v>7804</v>
      </c>
      <c r="AB1111">
        <v>1</v>
      </c>
    </row>
    <row r="1112" spans="1:28" x14ac:dyDescent="0.25">
      <c r="A1112" t="s">
        <v>9284</v>
      </c>
      <c r="B1112" t="s">
        <v>9285</v>
      </c>
      <c r="C1112" t="s">
        <v>156</v>
      </c>
      <c r="D1112">
        <v>4</v>
      </c>
      <c r="E1112">
        <v>11</v>
      </c>
      <c r="F1112" t="s">
        <v>2049</v>
      </c>
      <c r="G1112" t="s">
        <v>1846</v>
      </c>
      <c r="H1112" t="s">
        <v>2091</v>
      </c>
      <c r="I1112" t="s">
        <v>2096</v>
      </c>
      <c r="J1112" t="s">
        <v>1788</v>
      </c>
      <c r="K1112" t="s">
        <v>2053</v>
      </c>
      <c r="L1112" t="s">
        <v>1798</v>
      </c>
      <c r="M1112" t="s">
        <v>2858</v>
      </c>
      <c r="N1112" t="s">
        <v>2859</v>
      </c>
      <c r="O1112" t="s">
        <v>2860</v>
      </c>
      <c r="P1112" t="s">
        <v>2022</v>
      </c>
      <c r="Q1112" t="s">
        <v>1801</v>
      </c>
      <c r="R1112" t="s">
        <v>1956</v>
      </c>
      <c r="S1112" t="s">
        <v>1802</v>
      </c>
      <c r="T1112" t="s">
        <v>2051</v>
      </c>
      <c r="U1112" t="s">
        <v>2931</v>
      </c>
      <c r="V1112" t="s">
        <v>2966</v>
      </c>
      <c r="W1112" t="s">
        <v>2874</v>
      </c>
      <c r="X1112" t="s">
        <v>1810</v>
      </c>
      <c r="Y1112" t="s">
        <v>7805</v>
      </c>
      <c r="Z1112" t="s">
        <v>7806</v>
      </c>
      <c r="AA1112" t="s">
        <v>7807</v>
      </c>
      <c r="AB1112">
        <v>1</v>
      </c>
    </row>
    <row r="1113" spans="1:28" x14ac:dyDescent="0.25">
      <c r="A1113" t="s">
        <v>9284</v>
      </c>
      <c r="B1113" t="s">
        <v>9285</v>
      </c>
      <c r="C1113" t="s">
        <v>156</v>
      </c>
      <c r="D1113">
        <v>4</v>
      </c>
      <c r="E1113">
        <v>11</v>
      </c>
      <c r="F1113" t="s">
        <v>2048</v>
      </c>
      <c r="G1113" t="s">
        <v>1846</v>
      </c>
      <c r="H1113" t="s">
        <v>2091</v>
      </c>
      <c r="I1113" t="s">
        <v>2096</v>
      </c>
      <c r="J1113" t="s">
        <v>1788</v>
      </c>
      <c r="K1113" t="s">
        <v>2053</v>
      </c>
      <c r="L1113" t="s">
        <v>1798</v>
      </c>
      <c r="M1113" t="s">
        <v>2858</v>
      </c>
      <c r="N1113" t="s">
        <v>2859</v>
      </c>
      <c r="O1113" t="s">
        <v>2860</v>
      </c>
      <c r="P1113" t="s">
        <v>2022</v>
      </c>
      <c r="Q1113" t="s">
        <v>1801</v>
      </c>
      <c r="R1113" t="s">
        <v>1956</v>
      </c>
      <c r="S1113" t="s">
        <v>1802</v>
      </c>
      <c r="T1113" t="s">
        <v>2051</v>
      </c>
      <c r="U1113" t="s">
        <v>2931</v>
      </c>
      <c r="V1113" t="s">
        <v>2966</v>
      </c>
      <c r="W1113" t="s">
        <v>2874</v>
      </c>
      <c r="X1113" t="s">
        <v>1810</v>
      </c>
      <c r="Y1113" t="s">
        <v>7808</v>
      </c>
      <c r="Z1113" t="s">
        <v>7809</v>
      </c>
      <c r="AA1113" t="s">
        <v>7810</v>
      </c>
      <c r="AB1113">
        <v>1</v>
      </c>
    </row>
    <row r="1114" spans="1:28" x14ac:dyDescent="0.25">
      <c r="A1114" t="s">
        <v>9284</v>
      </c>
      <c r="B1114" t="s">
        <v>9285</v>
      </c>
      <c r="C1114" t="s">
        <v>156</v>
      </c>
      <c r="D1114">
        <v>4</v>
      </c>
      <c r="E1114">
        <v>11</v>
      </c>
      <c r="F1114" t="s">
        <v>2062</v>
      </c>
      <c r="G1114" t="s">
        <v>1846</v>
      </c>
      <c r="H1114" t="s">
        <v>2091</v>
      </c>
      <c r="I1114" t="s">
        <v>2096</v>
      </c>
      <c r="J1114" t="s">
        <v>1825</v>
      </c>
      <c r="K1114" t="s">
        <v>2053</v>
      </c>
      <c r="L1114" t="s">
        <v>1798</v>
      </c>
      <c r="M1114" t="s">
        <v>2858</v>
      </c>
      <c r="N1114" t="s">
        <v>2859</v>
      </c>
      <c r="O1114" t="s">
        <v>2860</v>
      </c>
      <c r="P1114" t="s">
        <v>2022</v>
      </c>
      <c r="Q1114" t="s">
        <v>1801</v>
      </c>
      <c r="R1114" t="s">
        <v>1956</v>
      </c>
      <c r="S1114" t="s">
        <v>1802</v>
      </c>
      <c r="T1114" t="s">
        <v>2051</v>
      </c>
      <c r="U1114" t="s">
        <v>2931</v>
      </c>
      <c r="V1114" t="s">
        <v>2966</v>
      </c>
      <c r="W1114" t="s">
        <v>2874</v>
      </c>
      <c r="X1114" t="s">
        <v>1810</v>
      </c>
      <c r="Y1114" t="s">
        <v>4579</v>
      </c>
      <c r="Z1114" t="s">
        <v>4580</v>
      </c>
      <c r="AA1114" t="s">
        <v>4581</v>
      </c>
      <c r="AB1114">
        <v>1</v>
      </c>
    </row>
    <row r="1115" spans="1:28" x14ac:dyDescent="0.25">
      <c r="A1115" t="s">
        <v>9284</v>
      </c>
      <c r="B1115" t="s">
        <v>9285</v>
      </c>
      <c r="C1115" t="s">
        <v>156</v>
      </c>
      <c r="D1115">
        <v>4</v>
      </c>
      <c r="E1115">
        <v>11</v>
      </c>
      <c r="F1115" t="s">
        <v>2051</v>
      </c>
      <c r="G1115" t="s">
        <v>1846</v>
      </c>
      <c r="H1115" t="s">
        <v>2091</v>
      </c>
      <c r="I1115" t="s">
        <v>2096</v>
      </c>
      <c r="J1115" t="s">
        <v>1795</v>
      </c>
      <c r="K1115" t="s">
        <v>2053</v>
      </c>
      <c r="L1115" t="s">
        <v>1798</v>
      </c>
      <c r="M1115" t="s">
        <v>2858</v>
      </c>
      <c r="N1115" t="s">
        <v>2859</v>
      </c>
      <c r="O1115" t="s">
        <v>2860</v>
      </c>
      <c r="P1115" t="s">
        <v>2022</v>
      </c>
      <c r="Q1115" t="s">
        <v>1801</v>
      </c>
      <c r="R1115" t="s">
        <v>1956</v>
      </c>
      <c r="S1115" t="s">
        <v>1802</v>
      </c>
      <c r="T1115" t="s">
        <v>2051</v>
      </c>
      <c r="U1115" t="s">
        <v>2931</v>
      </c>
      <c r="V1115" t="s">
        <v>2966</v>
      </c>
      <c r="W1115" t="s">
        <v>2874</v>
      </c>
      <c r="X1115" t="s">
        <v>1810</v>
      </c>
      <c r="Y1115" t="s">
        <v>7811</v>
      </c>
      <c r="Z1115" t="s">
        <v>7812</v>
      </c>
      <c r="AA1115" t="s">
        <v>7813</v>
      </c>
      <c r="AB1115">
        <v>1</v>
      </c>
    </row>
    <row r="1116" spans="1:28" x14ac:dyDescent="0.25">
      <c r="A1116" t="s">
        <v>9284</v>
      </c>
      <c r="B1116" t="s">
        <v>9285</v>
      </c>
      <c r="C1116" t="s">
        <v>156</v>
      </c>
      <c r="D1116">
        <v>4</v>
      </c>
      <c r="E1116">
        <v>11</v>
      </c>
      <c r="F1116" t="s">
        <v>2046</v>
      </c>
      <c r="G1116" t="s">
        <v>1846</v>
      </c>
      <c r="H1116" t="s">
        <v>2091</v>
      </c>
      <c r="I1116" t="s">
        <v>2096</v>
      </c>
      <c r="J1116" t="s">
        <v>1795</v>
      </c>
      <c r="K1116" t="s">
        <v>2053</v>
      </c>
      <c r="L1116" t="s">
        <v>1798</v>
      </c>
      <c r="M1116" t="s">
        <v>2858</v>
      </c>
      <c r="N1116" t="s">
        <v>2859</v>
      </c>
      <c r="O1116" t="s">
        <v>2860</v>
      </c>
      <c r="P1116" t="s">
        <v>2022</v>
      </c>
      <c r="Q1116" t="s">
        <v>1801</v>
      </c>
      <c r="R1116" t="s">
        <v>1956</v>
      </c>
      <c r="S1116" t="s">
        <v>1802</v>
      </c>
      <c r="T1116" t="s">
        <v>2051</v>
      </c>
      <c r="U1116" t="s">
        <v>2931</v>
      </c>
      <c r="V1116" t="s">
        <v>2943</v>
      </c>
      <c r="W1116" t="s">
        <v>2874</v>
      </c>
      <c r="X1116" t="s">
        <v>1810</v>
      </c>
      <c r="Y1116" t="s">
        <v>7814</v>
      </c>
      <c r="Z1116" t="s">
        <v>7815</v>
      </c>
      <c r="AA1116" t="s">
        <v>7816</v>
      </c>
      <c r="AB1116">
        <v>1</v>
      </c>
    </row>
    <row r="1117" spans="1:28" x14ac:dyDescent="0.25">
      <c r="A1117" t="s">
        <v>9284</v>
      </c>
      <c r="B1117" t="s">
        <v>9285</v>
      </c>
      <c r="C1117" t="s">
        <v>156</v>
      </c>
      <c r="D1117">
        <v>4</v>
      </c>
      <c r="E1117">
        <v>11</v>
      </c>
      <c r="F1117" t="s">
        <v>2082</v>
      </c>
      <c r="G1117" t="s">
        <v>1846</v>
      </c>
      <c r="H1117" t="s">
        <v>2091</v>
      </c>
      <c r="I1117" t="s">
        <v>2096</v>
      </c>
      <c r="J1117" t="s">
        <v>1788</v>
      </c>
      <c r="K1117" t="s">
        <v>2053</v>
      </c>
      <c r="L1117" t="s">
        <v>1798</v>
      </c>
      <c r="M1117" t="s">
        <v>2858</v>
      </c>
      <c r="N1117" t="s">
        <v>2859</v>
      </c>
      <c r="O1117" t="s">
        <v>2860</v>
      </c>
      <c r="P1117" t="s">
        <v>2022</v>
      </c>
      <c r="Q1117" t="s">
        <v>1801</v>
      </c>
      <c r="R1117" t="s">
        <v>1956</v>
      </c>
      <c r="S1117" t="s">
        <v>1802</v>
      </c>
      <c r="T1117" t="s">
        <v>2051</v>
      </c>
      <c r="U1117" t="s">
        <v>2931</v>
      </c>
      <c r="V1117" t="s">
        <v>2943</v>
      </c>
      <c r="W1117" t="s">
        <v>2874</v>
      </c>
      <c r="X1117" t="s">
        <v>1810</v>
      </c>
      <c r="Y1117" t="s">
        <v>7817</v>
      </c>
      <c r="Z1117" t="s">
        <v>7818</v>
      </c>
      <c r="AA1117" t="s">
        <v>7819</v>
      </c>
      <c r="AB1117">
        <v>1</v>
      </c>
    </row>
    <row r="1118" spans="1:28" x14ac:dyDescent="0.25">
      <c r="A1118" t="s">
        <v>9284</v>
      </c>
      <c r="B1118" t="s">
        <v>9285</v>
      </c>
      <c r="C1118" t="s">
        <v>156</v>
      </c>
      <c r="D1118">
        <v>4</v>
      </c>
      <c r="E1118">
        <v>11</v>
      </c>
      <c r="F1118" t="s">
        <v>2024</v>
      </c>
      <c r="G1118" t="s">
        <v>1846</v>
      </c>
      <c r="H1118" t="s">
        <v>2091</v>
      </c>
      <c r="I1118" t="s">
        <v>2096</v>
      </c>
      <c r="J1118" t="s">
        <v>1795</v>
      </c>
      <c r="K1118" t="s">
        <v>2053</v>
      </c>
      <c r="L1118" t="s">
        <v>1798</v>
      </c>
      <c r="M1118" t="s">
        <v>2858</v>
      </c>
      <c r="N1118" t="s">
        <v>2859</v>
      </c>
      <c r="O1118" t="s">
        <v>2860</v>
      </c>
      <c r="P1118" t="s">
        <v>2022</v>
      </c>
      <c r="Q1118" t="s">
        <v>1801</v>
      </c>
      <c r="R1118" t="s">
        <v>1956</v>
      </c>
      <c r="S1118" t="s">
        <v>1802</v>
      </c>
      <c r="T1118" t="s">
        <v>2051</v>
      </c>
      <c r="U1118" t="s">
        <v>2931</v>
      </c>
      <c r="V1118" t="s">
        <v>2932</v>
      </c>
      <c r="W1118" t="s">
        <v>2947</v>
      </c>
      <c r="X1118" t="s">
        <v>1810</v>
      </c>
      <c r="Y1118" t="s">
        <v>7820</v>
      </c>
      <c r="Z1118" t="s">
        <v>7821</v>
      </c>
      <c r="AA1118" t="s">
        <v>7822</v>
      </c>
      <c r="AB1118">
        <v>1</v>
      </c>
    </row>
    <row r="1119" spans="1:28" x14ac:dyDescent="0.25">
      <c r="A1119" t="s">
        <v>9284</v>
      </c>
      <c r="B1119" t="s">
        <v>9285</v>
      </c>
      <c r="C1119" t="s">
        <v>156</v>
      </c>
      <c r="D1119">
        <v>4</v>
      </c>
      <c r="E1119">
        <v>11</v>
      </c>
      <c r="F1119" t="s">
        <v>2061</v>
      </c>
      <c r="G1119" t="s">
        <v>1846</v>
      </c>
      <c r="H1119" t="s">
        <v>2091</v>
      </c>
      <c r="I1119" t="s">
        <v>2096</v>
      </c>
      <c r="J1119" t="s">
        <v>1795</v>
      </c>
      <c r="K1119" t="s">
        <v>2053</v>
      </c>
      <c r="L1119" t="s">
        <v>1798</v>
      </c>
      <c r="M1119" t="s">
        <v>2858</v>
      </c>
      <c r="N1119" t="s">
        <v>2859</v>
      </c>
      <c r="O1119" t="s">
        <v>2860</v>
      </c>
      <c r="P1119" t="s">
        <v>2022</v>
      </c>
      <c r="Q1119" t="s">
        <v>1801</v>
      </c>
      <c r="R1119" t="s">
        <v>1956</v>
      </c>
      <c r="S1119" t="s">
        <v>1802</v>
      </c>
      <c r="T1119" t="s">
        <v>2051</v>
      </c>
      <c r="U1119" t="s">
        <v>2931</v>
      </c>
      <c r="V1119" t="s">
        <v>2966</v>
      </c>
      <c r="W1119" t="s">
        <v>2947</v>
      </c>
      <c r="X1119" t="s">
        <v>1810</v>
      </c>
      <c r="Y1119" t="s">
        <v>7823</v>
      </c>
      <c r="Z1119" t="s">
        <v>7824</v>
      </c>
      <c r="AA1119" t="s">
        <v>7825</v>
      </c>
      <c r="AB1119">
        <v>1</v>
      </c>
    </row>
    <row r="1120" spans="1:28" x14ac:dyDescent="0.25">
      <c r="A1120" t="s">
        <v>9284</v>
      </c>
      <c r="B1120" t="s">
        <v>9285</v>
      </c>
      <c r="C1120" t="s">
        <v>156</v>
      </c>
      <c r="D1120">
        <v>4</v>
      </c>
      <c r="E1120">
        <v>11</v>
      </c>
      <c r="F1120" t="s">
        <v>2083</v>
      </c>
      <c r="G1120" t="s">
        <v>1846</v>
      </c>
      <c r="H1120" t="s">
        <v>2091</v>
      </c>
      <c r="I1120" t="s">
        <v>2096</v>
      </c>
      <c r="J1120" t="s">
        <v>1795</v>
      </c>
      <c r="K1120" t="s">
        <v>2053</v>
      </c>
      <c r="L1120" t="s">
        <v>1798</v>
      </c>
      <c r="M1120" t="s">
        <v>2858</v>
      </c>
      <c r="N1120" t="s">
        <v>2859</v>
      </c>
      <c r="O1120" t="s">
        <v>2860</v>
      </c>
      <c r="P1120" t="s">
        <v>2022</v>
      </c>
      <c r="Q1120" t="s">
        <v>1801</v>
      </c>
      <c r="R1120" t="s">
        <v>1956</v>
      </c>
      <c r="S1120" t="s">
        <v>1802</v>
      </c>
      <c r="T1120" t="s">
        <v>2051</v>
      </c>
      <c r="U1120" t="s">
        <v>2931</v>
      </c>
      <c r="V1120" t="s">
        <v>2943</v>
      </c>
      <c r="W1120" t="s">
        <v>2874</v>
      </c>
      <c r="X1120" t="s">
        <v>1810</v>
      </c>
      <c r="Y1120" t="s">
        <v>7826</v>
      </c>
      <c r="Z1120" t="s">
        <v>7827</v>
      </c>
      <c r="AA1120" t="s">
        <v>7828</v>
      </c>
      <c r="AB1120">
        <v>1</v>
      </c>
    </row>
    <row r="1121" spans="1:28" x14ac:dyDescent="0.25">
      <c r="A1121" t="s">
        <v>9284</v>
      </c>
      <c r="B1121" t="s">
        <v>9285</v>
      </c>
      <c r="C1121" t="s">
        <v>156</v>
      </c>
      <c r="D1121">
        <v>4</v>
      </c>
      <c r="E1121">
        <v>11</v>
      </c>
      <c r="F1121" t="s">
        <v>2076</v>
      </c>
      <c r="G1121" t="s">
        <v>1846</v>
      </c>
      <c r="H1121" t="s">
        <v>2091</v>
      </c>
      <c r="I1121" t="s">
        <v>2096</v>
      </c>
      <c r="J1121" t="s">
        <v>1795</v>
      </c>
      <c r="K1121" t="s">
        <v>2053</v>
      </c>
      <c r="L1121" t="s">
        <v>1798</v>
      </c>
      <c r="M1121" t="s">
        <v>2858</v>
      </c>
      <c r="N1121" t="s">
        <v>2859</v>
      </c>
      <c r="O1121" t="s">
        <v>2860</v>
      </c>
      <c r="P1121" t="s">
        <v>2022</v>
      </c>
      <c r="Q1121" t="s">
        <v>1801</v>
      </c>
      <c r="R1121" t="s">
        <v>1956</v>
      </c>
      <c r="S1121" t="s">
        <v>1802</v>
      </c>
      <c r="T1121" t="s">
        <v>2051</v>
      </c>
      <c r="U1121" t="s">
        <v>2931</v>
      </c>
      <c r="V1121" t="s">
        <v>2966</v>
      </c>
      <c r="W1121" t="s">
        <v>2874</v>
      </c>
      <c r="X1121" t="s">
        <v>1810</v>
      </c>
      <c r="Y1121" t="s">
        <v>7829</v>
      </c>
      <c r="Z1121" t="s">
        <v>7830</v>
      </c>
      <c r="AA1121" t="s">
        <v>7831</v>
      </c>
      <c r="AB1121">
        <v>1</v>
      </c>
    </row>
    <row r="1122" spans="1:28" x14ac:dyDescent="0.25">
      <c r="A1122" t="s">
        <v>9284</v>
      </c>
      <c r="B1122" t="s">
        <v>9285</v>
      </c>
      <c r="C1122" t="s">
        <v>156</v>
      </c>
      <c r="D1122">
        <v>4</v>
      </c>
      <c r="E1122">
        <v>41</v>
      </c>
      <c r="F1122" t="s">
        <v>2021</v>
      </c>
      <c r="G1122" t="s">
        <v>1846</v>
      </c>
      <c r="H1122" t="s">
        <v>2091</v>
      </c>
      <c r="I1122" t="s">
        <v>2096</v>
      </c>
      <c r="J1122" t="s">
        <v>1795</v>
      </c>
      <c r="K1122" t="s">
        <v>2390</v>
      </c>
      <c r="L1122" t="s">
        <v>1798</v>
      </c>
      <c r="M1122" t="s">
        <v>2858</v>
      </c>
      <c r="N1122" t="s">
        <v>2859</v>
      </c>
      <c r="O1122" t="s">
        <v>2860</v>
      </c>
      <c r="P1122" t="s">
        <v>2022</v>
      </c>
      <c r="Q1122" t="s">
        <v>1801</v>
      </c>
      <c r="R1122" t="s">
        <v>1956</v>
      </c>
      <c r="S1122" t="s">
        <v>1802</v>
      </c>
      <c r="T1122" t="s">
        <v>2051</v>
      </c>
      <c r="U1122" t="s">
        <v>2931</v>
      </c>
      <c r="V1122" t="s">
        <v>2933</v>
      </c>
      <c r="W1122" t="s">
        <v>2874</v>
      </c>
      <c r="X1122" t="s">
        <v>1810</v>
      </c>
      <c r="Y1122" t="s">
        <v>9202</v>
      </c>
      <c r="Z1122" t="s">
        <v>9203</v>
      </c>
      <c r="AA1122" t="s">
        <v>9204</v>
      </c>
      <c r="AB1122">
        <v>1</v>
      </c>
    </row>
    <row r="1123" spans="1:28" x14ac:dyDescent="0.25">
      <c r="A1123" t="s">
        <v>9284</v>
      </c>
      <c r="B1123" t="s">
        <v>9285</v>
      </c>
      <c r="C1123" t="s">
        <v>156</v>
      </c>
      <c r="D1123">
        <v>4</v>
      </c>
      <c r="E1123">
        <v>41</v>
      </c>
      <c r="F1123" t="s">
        <v>2027</v>
      </c>
      <c r="G1123" t="s">
        <v>1846</v>
      </c>
      <c r="H1123" t="s">
        <v>2091</v>
      </c>
      <c r="I1123" t="s">
        <v>2096</v>
      </c>
      <c r="J1123" t="s">
        <v>1795</v>
      </c>
      <c r="K1123" t="s">
        <v>2390</v>
      </c>
      <c r="L1123" t="s">
        <v>1798</v>
      </c>
      <c r="M1123" t="s">
        <v>2858</v>
      </c>
      <c r="N1123" t="s">
        <v>2859</v>
      </c>
      <c r="O1123" t="s">
        <v>2860</v>
      </c>
      <c r="P1123" t="s">
        <v>2022</v>
      </c>
      <c r="Q1123" t="s">
        <v>1801</v>
      </c>
      <c r="R1123" t="s">
        <v>1956</v>
      </c>
      <c r="S1123" t="s">
        <v>1802</v>
      </c>
      <c r="T1123" t="s">
        <v>2051</v>
      </c>
      <c r="U1123" t="s">
        <v>2931</v>
      </c>
      <c r="V1123" t="s">
        <v>2968</v>
      </c>
      <c r="W1123" t="s">
        <v>2874</v>
      </c>
      <c r="X1123" t="s">
        <v>1810</v>
      </c>
      <c r="Y1123" t="s">
        <v>9205</v>
      </c>
      <c r="Z1123" t="s">
        <v>9206</v>
      </c>
      <c r="AA1123" t="s">
        <v>9207</v>
      </c>
      <c r="AB1123">
        <v>1</v>
      </c>
    </row>
    <row r="1124" spans="1:28" x14ac:dyDescent="0.25">
      <c r="A1124" t="s">
        <v>9284</v>
      </c>
      <c r="B1124" t="s">
        <v>9285</v>
      </c>
      <c r="C1124" t="s">
        <v>156</v>
      </c>
      <c r="D1124">
        <v>4</v>
      </c>
      <c r="E1124">
        <v>41</v>
      </c>
      <c r="F1124" t="s">
        <v>2036</v>
      </c>
      <c r="G1124" t="s">
        <v>1846</v>
      </c>
      <c r="H1124" t="s">
        <v>2091</v>
      </c>
      <c r="I1124" t="s">
        <v>2096</v>
      </c>
      <c r="J1124" t="s">
        <v>1795</v>
      </c>
      <c r="K1124" t="s">
        <v>2383</v>
      </c>
      <c r="L1124" t="s">
        <v>1798</v>
      </c>
      <c r="M1124" t="s">
        <v>2858</v>
      </c>
      <c r="N1124" t="s">
        <v>2859</v>
      </c>
      <c r="O1124" t="s">
        <v>2860</v>
      </c>
      <c r="P1124" t="s">
        <v>2022</v>
      </c>
      <c r="Q1124" t="s">
        <v>1801</v>
      </c>
      <c r="R1124" t="s">
        <v>1956</v>
      </c>
      <c r="S1124" t="s">
        <v>1802</v>
      </c>
      <c r="T1124" t="s">
        <v>2051</v>
      </c>
      <c r="U1124" t="s">
        <v>2931</v>
      </c>
      <c r="V1124" t="s">
        <v>2933</v>
      </c>
      <c r="W1124" t="s">
        <v>2947</v>
      </c>
      <c r="X1124" t="s">
        <v>1810</v>
      </c>
      <c r="Y1124" t="s">
        <v>7832</v>
      </c>
      <c r="Z1124" t="s">
        <v>7833</v>
      </c>
      <c r="AA1124" t="s">
        <v>7834</v>
      </c>
      <c r="AB1124">
        <v>1</v>
      </c>
    </row>
    <row r="1125" spans="1:28" x14ac:dyDescent="0.25">
      <c r="A1125" t="s">
        <v>9284</v>
      </c>
      <c r="B1125" t="s">
        <v>9285</v>
      </c>
      <c r="C1125" t="s">
        <v>156</v>
      </c>
      <c r="D1125">
        <v>4</v>
      </c>
      <c r="E1125">
        <v>41</v>
      </c>
      <c r="F1125" t="s">
        <v>2020</v>
      </c>
      <c r="G1125" t="s">
        <v>1846</v>
      </c>
      <c r="H1125" t="s">
        <v>2091</v>
      </c>
      <c r="I1125" t="s">
        <v>2096</v>
      </c>
      <c r="J1125" t="s">
        <v>1795</v>
      </c>
      <c r="K1125" t="s">
        <v>2087</v>
      </c>
      <c r="L1125" t="s">
        <v>1798</v>
      </c>
      <c r="M1125" t="s">
        <v>2858</v>
      </c>
      <c r="N1125" t="s">
        <v>2859</v>
      </c>
      <c r="O1125" t="s">
        <v>2860</v>
      </c>
      <c r="P1125" t="s">
        <v>2022</v>
      </c>
      <c r="Q1125" t="s">
        <v>1801</v>
      </c>
      <c r="R1125" t="s">
        <v>1956</v>
      </c>
      <c r="S1125" t="s">
        <v>1802</v>
      </c>
      <c r="T1125" t="s">
        <v>2051</v>
      </c>
      <c r="U1125" t="s">
        <v>2931</v>
      </c>
      <c r="V1125" t="s">
        <v>2933</v>
      </c>
      <c r="W1125" t="s">
        <v>2874</v>
      </c>
      <c r="X1125" t="s">
        <v>1810</v>
      </c>
      <c r="Y1125" t="s">
        <v>9208</v>
      </c>
      <c r="Z1125" t="s">
        <v>9209</v>
      </c>
      <c r="AA1125" t="s">
        <v>9210</v>
      </c>
      <c r="AB1125">
        <v>1</v>
      </c>
    </row>
    <row r="1126" spans="1:28" x14ac:dyDescent="0.25">
      <c r="A1126" t="s">
        <v>9284</v>
      </c>
      <c r="B1126" t="s">
        <v>9285</v>
      </c>
      <c r="C1126" t="s">
        <v>156</v>
      </c>
      <c r="D1126">
        <v>4</v>
      </c>
      <c r="E1126">
        <v>55</v>
      </c>
      <c r="F1126" t="s">
        <v>2082</v>
      </c>
      <c r="G1126" t="s">
        <v>1846</v>
      </c>
      <c r="H1126" t="s">
        <v>2091</v>
      </c>
      <c r="I1126" t="s">
        <v>2096</v>
      </c>
      <c r="J1126" t="s">
        <v>1795</v>
      </c>
      <c r="K1126" t="s">
        <v>2043</v>
      </c>
      <c r="L1126" t="s">
        <v>1798</v>
      </c>
      <c r="M1126" t="s">
        <v>2858</v>
      </c>
      <c r="N1126" t="s">
        <v>2859</v>
      </c>
      <c r="O1126" t="s">
        <v>2860</v>
      </c>
      <c r="P1126" t="s">
        <v>2022</v>
      </c>
      <c r="Q1126" t="s">
        <v>1801</v>
      </c>
      <c r="R1126" t="s">
        <v>1956</v>
      </c>
      <c r="S1126" t="s">
        <v>1802</v>
      </c>
      <c r="T1126" t="s">
        <v>2051</v>
      </c>
      <c r="U1126" t="s">
        <v>2931</v>
      </c>
      <c r="V1126" t="s">
        <v>3073</v>
      </c>
      <c r="W1126" t="s">
        <v>2874</v>
      </c>
      <c r="X1126" t="s">
        <v>1810</v>
      </c>
      <c r="Y1126" t="s">
        <v>7835</v>
      </c>
      <c r="Z1126" t="s">
        <v>7836</v>
      </c>
      <c r="AA1126" t="s">
        <v>7837</v>
      </c>
      <c r="AB1126">
        <v>1</v>
      </c>
    </row>
    <row r="1127" spans="1:28" x14ac:dyDescent="0.25">
      <c r="A1127" t="s">
        <v>9284</v>
      </c>
      <c r="B1127" t="s">
        <v>9285</v>
      </c>
      <c r="C1127" t="s">
        <v>156</v>
      </c>
      <c r="D1127">
        <v>4</v>
      </c>
      <c r="E1127">
        <v>55</v>
      </c>
      <c r="F1127" t="s">
        <v>2040</v>
      </c>
      <c r="G1127" t="s">
        <v>1846</v>
      </c>
      <c r="H1127" t="s">
        <v>2091</v>
      </c>
      <c r="I1127" t="s">
        <v>2096</v>
      </c>
      <c r="J1127" t="s">
        <v>1795</v>
      </c>
      <c r="K1127" t="s">
        <v>9098</v>
      </c>
      <c r="L1127" t="s">
        <v>1800</v>
      </c>
      <c r="M1127" t="s">
        <v>2858</v>
      </c>
      <c r="N1127" t="s">
        <v>2859</v>
      </c>
      <c r="O1127" t="s">
        <v>2860</v>
      </c>
      <c r="P1127" t="s">
        <v>2022</v>
      </c>
      <c r="Q1127" t="s">
        <v>1801</v>
      </c>
      <c r="R1127" t="s">
        <v>1956</v>
      </c>
      <c r="S1127" t="s">
        <v>1802</v>
      </c>
      <c r="T1127" t="s">
        <v>2051</v>
      </c>
      <c r="U1127" t="s">
        <v>2931</v>
      </c>
      <c r="V1127" t="s">
        <v>3073</v>
      </c>
      <c r="W1127" t="s">
        <v>2874</v>
      </c>
      <c r="X1127" t="s">
        <v>1810</v>
      </c>
      <c r="Y1127" t="s">
        <v>7838</v>
      </c>
      <c r="Z1127" t="s">
        <v>7839</v>
      </c>
      <c r="AA1127" t="s">
        <v>7840</v>
      </c>
      <c r="AB1127">
        <v>1</v>
      </c>
    </row>
    <row r="1128" spans="1:28" x14ac:dyDescent="0.25">
      <c r="A1128" t="s">
        <v>9284</v>
      </c>
      <c r="B1128" t="s">
        <v>9285</v>
      </c>
      <c r="C1128" t="s">
        <v>156</v>
      </c>
      <c r="D1128">
        <v>4</v>
      </c>
      <c r="E1128">
        <v>57</v>
      </c>
      <c r="F1128" t="s">
        <v>2048</v>
      </c>
      <c r="G1128" t="s">
        <v>1846</v>
      </c>
      <c r="H1128" t="s">
        <v>2091</v>
      </c>
      <c r="I1128" t="s">
        <v>2096</v>
      </c>
      <c r="J1128" t="s">
        <v>1788</v>
      </c>
      <c r="K1128" t="s">
        <v>2043</v>
      </c>
      <c r="L1128" t="s">
        <v>1798</v>
      </c>
      <c r="M1128" t="s">
        <v>2858</v>
      </c>
      <c r="N1128" t="s">
        <v>2859</v>
      </c>
      <c r="O1128" t="s">
        <v>2860</v>
      </c>
      <c r="P1128" t="s">
        <v>2022</v>
      </c>
      <c r="Q1128" t="s">
        <v>1801</v>
      </c>
      <c r="R1128" t="s">
        <v>1956</v>
      </c>
      <c r="S1128" t="s">
        <v>1802</v>
      </c>
      <c r="T1128" t="s">
        <v>2051</v>
      </c>
      <c r="U1128" t="s">
        <v>2931</v>
      </c>
      <c r="V1128" t="s">
        <v>3073</v>
      </c>
      <c r="W1128" t="s">
        <v>2874</v>
      </c>
      <c r="X1128" t="s">
        <v>1810</v>
      </c>
      <c r="Y1128" t="s">
        <v>8895</v>
      </c>
      <c r="Z1128" t="s">
        <v>8896</v>
      </c>
      <c r="AA1128" t="s">
        <v>8897</v>
      </c>
      <c r="AB1128">
        <v>1</v>
      </c>
    </row>
    <row r="1129" spans="1:28" x14ac:dyDescent="0.25">
      <c r="A1129" t="s">
        <v>9284</v>
      </c>
      <c r="B1129" t="s">
        <v>9285</v>
      </c>
      <c r="C1129" t="s">
        <v>156</v>
      </c>
      <c r="D1129">
        <v>4</v>
      </c>
      <c r="E1129">
        <v>57</v>
      </c>
      <c r="F1129" t="s">
        <v>2051</v>
      </c>
      <c r="G1129" t="s">
        <v>1846</v>
      </c>
      <c r="H1129" t="s">
        <v>2091</v>
      </c>
      <c r="I1129" t="s">
        <v>2096</v>
      </c>
      <c r="J1129" t="s">
        <v>1795</v>
      </c>
      <c r="K1129" t="s">
        <v>2039</v>
      </c>
      <c r="L1129" t="s">
        <v>1798</v>
      </c>
      <c r="M1129" t="s">
        <v>2858</v>
      </c>
      <c r="N1129" t="s">
        <v>2859</v>
      </c>
      <c r="O1129" t="s">
        <v>2860</v>
      </c>
      <c r="P1129" t="s">
        <v>2022</v>
      </c>
      <c r="Q1129" t="s">
        <v>1801</v>
      </c>
      <c r="R1129" t="s">
        <v>1956</v>
      </c>
      <c r="S1129" t="s">
        <v>1802</v>
      </c>
      <c r="T1129" t="s">
        <v>2051</v>
      </c>
      <c r="U1129" t="s">
        <v>2931</v>
      </c>
      <c r="V1129" t="s">
        <v>3073</v>
      </c>
      <c r="W1129" t="s">
        <v>2947</v>
      </c>
      <c r="X1129" t="s">
        <v>1810</v>
      </c>
      <c r="Y1129" t="s">
        <v>9211</v>
      </c>
      <c r="Z1129" t="s">
        <v>9212</v>
      </c>
      <c r="AA1129" t="s">
        <v>9213</v>
      </c>
      <c r="AB1129">
        <v>1</v>
      </c>
    </row>
    <row r="1130" spans="1:28" x14ac:dyDescent="0.25">
      <c r="A1130" t="s">
        <v>9284</v>
      </c>
      <c r="B1130" t="s">
        <v>9285</v>
      </c>
      <c r="C1130" t="s">
        <v>156</v>
      </c>
      <c r="D1130">
        <v>4</v>
      </c>
      <c r="E1130">
        <v>57</v>
      </c>
      <c r="F1130" t="s">
        <v>2074</v>
      </c>
      <c r="G1130" t="s">
        <v>1846</v>
      </c>
      <c r="H1130" t="s">
        <v>2091</v>
      </c>
      <c r="I1130" t="s">
        <v>2096</v>
      </c>
      <c r="J1130" t="s">
        <v>1795</v>
      </c>
      <c r="K1130" t="s">
        <v>2866</v>
      </c>
      <c r="L1130" t="s">
        <v>1798</v>
      </c>
      <c r="M1130" t="s">
        <v>2858</v>
      </c>
      <c r="N1130" t="s">
        <v>2859</v>
      </c>
      <c r="O1130" t="s">
        <v>2860</v>
      </c>
      <c r="P1130" t="s">
        <v>2022</v>
      </c>
      <c r="Q1130" t="s">
        <v>1801</v>
      </c>
      <c r="R1130" t="s">
        <v>1956</v>
      </c>
      <c r="S1130" t="s">
        <v>1802</v>
      </c>
      <c r="T1130" t="s">
        <v>2051</v>
      </c>
      <c r="U1130" t="s">
        <v>2931</v>
      </c>
      <c r="V1130" t="s">
        <v>2941</v>
      </c>
      <c r="W1130" t="s">
        <v>2874</v>
      </c>
      <c r="X1130" t="s">
        <v>1810</v>
      </c>
      <c r="Y1130" t="s">
        <v>7841</v>
      </c>
      <c r="Z1130" t="s">
        <v>7842</v>
      </c>
      <c r="AA1130" t="s">
        <v>7843</v>
      </c>
      <c r="AB1130">
        <v>1</v>
      </c>
    </row>
    <row r="1131" spans="1:28" x14ac:dyDescent="0.25">
      <c r="A1131" t="s">
        <v>9284</v>
      </c>
      <c r="B1131" t="s">
        <v>9285</v>
      </c>
      <c r="C1131" t="s">
        <v>156</v>
      </c>
      <c r="D1131">
        <v>4</v>
      </c>
      <c r="E1131">
        <v>59</v>
      </c>
      <c r="F1131" t="s">
        <v>2034</v>
      </c>
      <c r="G1131" t="s">
        <v>1846</v>
      </c>
      <c r="H1131" t="s">
        <v>2091</v>
      </c>
      <c r="I1131" t="s">
        <v>2096</v>
      </c>
      <c r="J1131" t="s">
        <v>1788</v>
      </c>
      <c r="K1131" t="s">
        <v>2043</v>
      </c>
      <c r="L1131" t="s">
        <v>1798</v>
      </c>
      <c r="M1131" t="s">
        <v>2858</v>
      </c>
      <c r="N1131" t="s">
        <v>2859</v>
      </c>
      <c r="O1131" t="s">
        <v>2860</v>
      </c>
      <c r="P1131" t="s">
        <v>2022</v>
      </c>
      <c r="Q1131" t="s">
        <v>1801</v>
      </c>
      <c r="R1131" t="s">
        <v>1956</v>
      </c>
      <c r="S1131" t="s">
        <v>1802</v>
      </c>
      <c r="T1131" t="s">
        <v>2051</v>
      </c>
      <c r="U1131" t="s">
        <v>2931</v>
      </c>
      <c r="V1131" t="s">
        <v>3073</v>
      </c>
      <c r="W1131" t="s">
        <v>2874</v>
      </c>
      <c r="X1131" t="s">
        <v>1810</v>
      </c>
      <c r="Y1131" t="s">
        <v>7844</v>
      </c>
      <c r="Z1131" t="s">
        <v>7845</v>
      </c>
      <c r="AA1131" t="s">
        <v>7846</v>
      </c>
      <c r="AB1131">
        <v>1</v>
      </c>
    </row>
    <row r="1132" spans="1:28" x14ac:dyDescent="0.25">
      <c r="A1132" t="s">
        <v>9284</v>
      </c>
      <c r="B1132" t="s">
        <v>9285</v>
      </c>
      <c r="C1132" t="s">
        <v>156</v>
      </c>
      <c r="D1132">
        <v>4</v>
      </c>
      <c r="E1132">
        <v>60</v>
      </c>
      <c r="F1132" t="s">
        <v>2083</v>
      </c>
      <c r="G1132" t="s">
        <v>1846</v>
      </c>
      <c r="H1132" t="s">
        <v>2091</v>
      </c>
      <c r="I1132" t="s">
        <v>2096</v>
      </c>
      <c r="J1132" t="s">
        <v>1788</v>
      </c>
      <c r="K1132" t="s">
        <v>9098</v>
      </c>
      <c r="L1132" t="s">
        <v>1800</v>
      </c>
      <c r="M1132" t="s">
        <v>2858</v>
      </c>
      <c r="N1132" t="s">
        <v>2859</v>
      </c>
      <c r="O1132" t="s">
        <v>2860</v>
      </c>
      <c r="P1132" t="s">
        <v>2022</v>
      </c>
      <c r="Q1132" t="s">
        <v>1801</v>
      </c>
      <c r="R1132" t="s">
        <v>1956</v>
      </c>
      <c r="S1132" t="s">
        <v>1802</v>
      </c>
      <c r="T1132" t="s">
        <v>2051</v>
      </c>
      <c r="U1132" t="s">
        <v>2931</v>
      </c>
      <c r="V1132" t="s">
        <v>3073</v>
      </c>
      <c r="W1132" t="s">
        <v>2947</v>
      </c>
      <c r="X1132" t="s">
        <v>1810</v>
      </c>
      <c r="Y1132" t="s">
        <v>7847</v>
      </c>
      <c r="Z1132" t="s">
        <v>7848</v>
      </c>
      <c r="AA1132" t="s">
        <v>7849</v>
      </c>
      <c r="AB1132">
        <v>1</v>
      </c>
    </row>
    <row r="1133" spans="1:28" x14ac:dyDescent="0.25">
      <c r="A1133" t="s">
        <v>9284</v>
      </c>
      <c r="B1133" t="s">
        <v>9285</v>
      </c>
      <c r="C1133" t="s">
        <v>156</v>
      </c>
      <c r="D1133">
        <v>4</v>
      </c>
      <c r="E1133">
        <v>63</v>
      </c>
      <c r="F1133" t="s">
        <v>2055</v>
      </c>
      <c r="G1133" t="s">
        <v>1846</v>
      </c>
      <c r="H1133" t="s">
        <v>2091</v>
      </c>
      <c r="I1133" t="s">
        <v>2096</v>
      </c>
      <c r="J1133" t="s">
        <v>1795</v>
      </c>
      <c r="K1133" t="s">
        <v>2078</v>
      </c>
      <c r="L1133" t="s">
        <v>1798</v>
      </c>
      <c r="M1133" t="s">
        <v>2858</v>
      </c>
      <c r="N1133" t="s">
        <v>2859</v>
      </c>
      <c r="O1133" t="s">
        <v>2860</v>
      </c>
      <c r="P1133" t="s">
        <v>2022</v>
      </c>
      <c r="Q1133" t="s">
        <v>1801</v>
      </c>
      <c r="R1133" t="s">
        <v>1956</v>
      </c>
      <c r="S1133" t="s">
        <v>1802</v>
      </c>
      <c r="T1133" t="s">
        <v>2051</v>
      </c>
      <c r="U1133" t="s">
        <v>2931</v>
      </c>
      <c r="V1133" t="s">
        <v>2933</v>
      </c>
      <c r="W1133" t="s">
        <v>2874</v>
      </c>
      <c r="X1133" t="s">
        <v>1810</v>
      </c>
      <c r="Y1133" t="s">
        <v>9214</v>
      </c>
      <c r="Z1133" t="s">
        <v>9215</v>
      </c>
      <c r="AA1133" t="s">
        <v>9216</v>
      </c>
      <c r="AB1133">
        <v>1</v>
      </c>
    </row>
    <row r="1134" spans="1:28" x14ac:dyDescent="0.25">
      <c r="A1134" t="s">
        <v>9284</v>
      </c>
      <c r="B1134" t="s">
        <v>9285</v>
      </c>
      <c r="C1134" t="s">
        <v>156</v>
      </c>
      <c r="D1134">
        <v>4</v>
      </c>
      <c r="E1134">
        <v>63</v>
      </c>
      <c r="F1134" t="s">
        <v>2068</v>
      </c>
      <c r="G1134" t="s">
        <v>1846</v>
      </c>
      <c r="H1134" t="s">
        <v>2091</v>
      </c>
      <c r="I1134" t="s">
        <v>2096</v>
      </c>
      <c r="J1134" t="s">
        <v>1795</v>
      </c>
      <c r="K1134" t="s">
        <v>2383</v>
      </c>
      <c r="L1134" t="s">
        <v>1798</v>
      </c>
      <c r="M1134" t="s">
        <v>2858</v>
      </c>
      <c r="N1134" t="s">
        <v>2859</v>
      </c>
      <c r="O1134" t="s">
        <v>2860</v>
      </c>
      <c r="P1134" t="s">
        <v>2022</v>
      </c>
      <c r="Q1134" t="s">
        <v>1801</v>
      </c>
      <c r="R1134" t="s">
        <v>1956</v>
      </c>
      <c r="S1134" t="s">
        <v>1802</v>
      </c>
      <c r="T1134" t="s">
        <v>2051</v>
      </c>
      <c r="U1134" t="s">
        <v>2931</v>
      </c>
      <c r="V1134" t="s">
        <v>2933</v>
      </c>
      <c r="W1134" t="s">
        <v>2874</v>
      </c>
      <c r="X1134" t="s">
        <v>1810</v>
      </c>
      <c r="Y1134" t="s">
        <v>7850</v>
      </c>
      <c r="Z1134" t="s">
        <v>7851</v>
      </c>
      <c r="AA1134" t="s">
        <v>7852</v>
      </c>
      <c r="AB1134">
        <v>1</v>
      </c>
    </row>
    <row r="1135" spans="1:28" x14ac:dyDescent="0.25">
      <c r="A1135" t="s">
        <v>9284</v>
      </c>
      <c r="B1135" t="s">
        <v>9285</v>
      </c>
      <c r="C1135" t="s">
        <v>156</v>
      </c>
      <c r="D1135">
        <v>4</v>
      </c>
      <c r="E1135">
        <v>64</v>
      </c>
      <c r="F1135" t="s">
        <v>2051</v>
      </c>
      <c r="G1135" t="s">
        <v>1846</v>
      </c>
      <c r="H1135" t="s">
        <v>2091</v>
      </c>
      <c r="I1135" t="s">
        <v>2096</v>
      </c>
      <c r="J1135" t="s">
        <v>1788</v>
      </c>
      <c r="K1135" t="s">
        <v>2390</v>
      </c>
      <c r="L1135" t="s">
        <v>1798</v>
      </c>
      <c r="M1135" t="s">
        <v>2858</v>
      </c>
      <c r="N1135" t="s">
        <v>2859</v>
      </c>
      <c r="O1135" t="s">
        <v>2860</v>
      </c>
      <c r="P1135" t="s">
        <v>2022</v>
      </c>
      <c r="Q1135" t="s">
        <v>1801</v>
      </c>
      <c r="R1135" t="s">
        <v>1956</v>
      </c>
      <c r="S1135" t="s">
        <v>1802</v>
      </c>
      <c r="T1135" t="s">
        <v>2051</v>
      </c>
      <c r="U1135" t="s">
        <v>2931</v>
      </c>
      <c r="V1135" t="s">
        <v>2933</v>
      </c>
      <c r="W1135" t="s">
        <v>2874</v>
      </c>
      <c r="X1135" t="s">
        <v>1810</v>
      </c>
      <c r="Y1135" t="s">
        <v>7853</v>
      </c>
      <c r="Z1135" t="s">
        <v>7854</v>
      </c>
      <c r="AA1135" t="s">
        <v>7855</v>
      </c>
      <c r="AB1135">
        <v>1</v>
      </c>
    </row>
    <row r="1136" spans="1:28" x14ac:dyDescent="0.25">
      <c r="A1136" t="s">
        <v>9284</v>
      </c>
      <c r="B1136" t="s">
        <v>9285</v>
      </c>
      <c r="C1136" t="s">
        <v>156</v>
      </c>
      <c r="D1136">
        <v>4</v>
      </c>
      <c r="E1136">
        <v>64</v>
      </c>
      <c r="F1136" t="s">
        <v>2037</v>
      </c>
      <c r="G1136" t="s">
        <v>1846</v>
      </c>
      <c r="H1136" t="s">
        <v>2091</v>
      </c>
      <c r="I1136" t="s">
        <v>2096</v>
      </c>
      <c r="J1136" t="s">
        <v>1788</v>
      </c>
      <c r="K1136" t="s">
        <v>3986</v>
      </c>
      <c r="L1136" t="s">
        <v>1800</v>
      </c>
      <c r="M1136" t="s">
        <v>2858</v>
      </c>
      <c r="N1136" t="s">
        <v>2859</v>
      </c>
      <c r="O1136" t="s">
        <v>2860</v>
      </c>
      <c r="P1136" t="s">
        <v>2022</v>
      </c>
      <c r="Q1136" t="s">
        <v>1801</v>
      </c>
      <c r="R1136" t="s">
        <v>1956</v>
      </c>
      <c r="S1136" t="s">
        <v>1802</v>
      </c>
      <c r="T1136" t="s">
        <v>2051</v>
      </c>
      <c r="U1136" t="s">
        <v>2931</v>
      </c>
      <c r="V1136" t="s">
        <v>3073</v>
      </c>
      <c r="W1136" t="s">
        <v>2947</v>
      </c>
      <c r="X1136" t="s">
        <v>1810</v>
      </c>
      <c r="Y1136" t="s">
        <v>7856</v>
      </c>
      <c r="Z1136" t="s">
        <v>7857</v>
      </c>
      <c r="AA1136" t="s">
        <v>7858</v>
      </c>
      <c r="AB1136">
        <v>1</v>
      </c>
    </row>
    <row r="1137" spans="1:28" x14ac:dyDescent="0.25">
      <c r="A1137" t="s">
        <v>9284</v>
      </c>
      <c r="B1137" t="s">
        <v>9285</v>
      </c>
      <c r="C1137" t="s">
        <v>156</v>
      </c>
      <c r="D1137">
        <v>4</v>
      </c>
      <c r="E1137">
        <v>66</v>
      </c>
      <c r="F1137" t="s">
        <v>2042</v>
      </c>
      <c r="G1137" t="s">
        <v>1846</v>
      </c>
      <c r="H1137" t="s">
        <v>2091</v>
      </c>
      <c r="I1137" t="s">
        <v>2096</v>
      </c>
      <c r="J1137" t="s">
        <v>1797</v>
      </c>
      <c r="K1137" t="s">
        <v>2043</v>
      </c>
      <c r="L1137" t="s">
        <v>1798</v>
      </c>
      <c r="M1137" t="s">
        <v>2858</v>
      </c>
      <c r="N1137" t="s">
        <v>2859</v>
      </c>
      <c r="O1137" t="s">
        <v>2860</v>
      </c>
      <c r="P1137" t="s">
        <v>2022</v>
      </c>
      <c r="Q1137" t="s">
        <v>1801</v>
      </c>
      <c r="R1137" t="s">
        <v>1956</v>
      </c>
      <c r="S1137" t="s">
        <v>1802</v>
      </c>
      <c r="T1137" t="s">
        <v>2051</v>
      </c>
      <c r="U1137" t="s">
        <v>3213</v>
      </c>
      <c r="V1137" t="s">
        <v>3214</v>
      </c>
      <c r="W1137" t="s">
        <v>2874</v>
      </c>
      <c r="X1137" t="s">
        <v>1810</v>
      </c>
      <c r="Y1137" t="s">
        <v>2155</v>
      </c>
      <c r="Z1137" t="s">
        <v>1902</v>
      </c>
      <c r="AA1137" t="s">
        <v>3215</v>
      </c>
      <c r="AB1137">
        <v>1</v>
      </c>
    </row>
    <row r="1138" spans="1:28" x14ac:dyDescent="0.25">
      <c r="A1138" t="s">
        <v>9284</v>
      </c>
      <c r="B1138" t="s">
        <v>9285</v>
      </c>
      <c r="C1138" t="s">
        <v>156</v>
      </c>
      <c r="D1138">
        <v>4</v>
      </c>
      <c r="E1138">
        <v>66</v>
      </c>
      <c r="F1138" t="s">
        <v>2047</v>
      </c>
      <c r="G1138" t="s">
        <v>1846</v>
      </c>
      <c r="H1138" t="s">
        <v>2091</v>
      </c>
      <c r="I1138" t="s">
        <v>2096</v>
      </c>
      <c r="J1138" t="s">
        <v>1797</v>
      </c>
      <c r="K1138" t="s">
        <v>2934</v>
      </c>
      <c r="L1138" t="s">
        <v>1798</v>
      </c>
      <c r="M1138" t="s">
        <v>2858</v>
      </c>
      <c r="N1138" t="s">
        <v>2859</v>
      </c>
      <c r="O1138" t="s">
        <v>2860</v>
      </c>
      <c r="P1138" t="s">
        <v>2022</v>
      </c>
      <c r="Q1138" t="s">
        <v>1801</v>
      </c>
      <c r="R1138" t="s">
        <v>1956</v>
      </c>
      <c r="S1138" t="s">
        <v>1802</v>
      </c>
      <c r="T1138" t="s">
        <v>2051</v>
      </c>
      <c r="U1138" t="s">
        <v>2870</v>
      </c>
      <c r="V1138" t="s">
        <v>3216</v>
      </c>
      <c r="W1138" t="s">
        <v>2874</v>
      </c>
      <c r="X1138" t="s">
        <v>1810</v>
      </c>
      <c r="Y1138" t="s">
        <v>2156</v>
      </c>
      <c r="Z1138" t="s">
        <v>1903</v>
      </c>
      <c r="AA1138" t="s">
        <v>3217</v>
      </c>
      <c r="AB1138">
        <v>1</v>
      </c>
    </row>
    <row r="1139" spans="1:28" x14ac:dyDescent="0.25">
      <c r="A1139" t="s">
        <v>9284</v>
      </c>
      <c r="B1139" t="s">
        <v>9285</v>
      </c>
      <c r="C1139" t="s">
        <v>156</v>
      </c>
      <c r="D1139">
        <v>4</v>
      </c>
      <c r="E1139">
        <v>66</v>
      </c>
      <c r="F1139" t="s">
        <v>2083</v>
      </c>
      <c r="G1139" t="s">
        <v>1846</v>
      </c>
      <c r="H1139" t="s">
        <v>2091</v>
      </c>
      <c r="I1139" t="s">
        <v>2096</v>
      </c>
      <c r="J1139" t="s">
        <v>1797</v>
      </c>
      <c r="K1139" t="s">
        <v>2934</v>
      </c>
      <c r="L1139" t="s">
        <v>1798</v>
      </c>
      <c r="M1139" t="s">
        <v>2858</v>
      </c>
      <c r="N1139" t="s">
        <v>2859</v>
      </c>
      <c r="O1139" t="s">
        <v>2860</v>
      </c>
      <c r="P1139" t="s">
        <v>2022</v>
      </c>
      <c r="Q1139" t="s">
        <v>1801</v>
      </c>
      <c r="R1139" t="s">
        <v>1956</v>
      </c>
      <c r="S1139" t="s">
        <v>1802</v>
      </c>
      <c r="T1139" t="s">
        <v>2051</v>
      </c>
      <c r="U1139" t="s">
        <v>2044</v>
      </c>
      <c r="V1139" t="s">
        <v>2873</v>
      </c>
      <c r="W1139" t="s">
        <v>2864</v>
      </c>
      <c r="X1139" t="s">
        <v>1810</v>
      </c>
      <c r="Y1139" t="s">
        <v>2157</v>
      </c>
      <c r="Z1139" t="s">
        <v>1904</v>
      </c>
      <c r="AA1139" t="s">
        <v>3218</v>
      </c>
      <c r="AB1139">
        <v>1</v>
      </c>
    </row>
    <row r="1140" spans="1:28" x14ac:dyDescent="0.25">
      <c r="A1140" t="s">
        <v>9284</v>
      </c>
      <c r="B1140" t="s">
        <v>9285</v>
      </c>
      <c r="C1140" t="s">
        <v>156</v>
      </c>
      <c r="D1140">
        <v>4</v>
      </c>
      <c r="E1140">
        <v>70</v>
      </c>
      <c r="F1140" t="s">
        <v>2019</v>
      </c>
      <c r="G1140" t="s">
        <v>1846</v>
      </c>
      <c r="H1140" t="s">
        <v>2091</v>
      </c>
      <c r="I1140" t="s">
        <v>2096</v>
      </c>
      <c r="J1140" t="s">
        <v>1795</v>
      </c>
      <c r="K1140" t="s">
        <v>2053</v>
      </c>
      <c r="L1140" t="s">
        <v>1798</v>
      </c>
      <c r="M1140" t="s">
        <v>2858</v>
      </c>
      <c r="N1140" t="s">
        <v>2859</v>
      </c>
      <c r="O1140" t="s">
        <v>2860</v>
      </c>
      <c r="P1140" t="s">
        <v>2022</v>
      </c>
      <c r="Q1140" t="s">
        <v>1801</v>
      </c>
      <c r="R1140" t="s">
        <v>1956</v>
      </c>
      <c r="S1140" t="s">
        <v>1802</v>
      </c>
      <c r="T1140" t="s">
        <v>2051</v>
      </c>
      <c r="U1140" t="s">
        <v>2931</v>
      </c>
      <c r="V1140" t="s">
        <v>3096</v>
      </c>
      <c r="W1140" t="s">
        <v>2874</v>
      </c>
      <c r="X1140" t="s">
        <v>1810</v>
      </c>
      <c r="Y1140" t="s">
        <v>7859</v>
      </c>
      <c r="Z1140" t="s">
        <v>7860</v>
      </c>
      <c r="AA1140" t="s">
        <v>7861</v>
      </c>
      <c r="AB1140">
        <v>1</v>
      </c>
    </row>
    <row r="1141" spans="1:28" x14ac:dyDescent="0.25">
      <c r="A1141" t="s">
        <v>9284</v>
      </c>
      <c r="B1141" t="s">
        <v>9285</v>
      </c>
      <c r="C1141" t="s">
        <v>156</v>
      </c>
      <c r="D1141">
        <v>4</v>
      </c>
      <c r="E1141">
        <v>70</v>
      </c>
      <c r="F1141" t="s">
        <v>2031</v>
      </c>
      <c r="G1141" t="s">
        <v>1846</v>
      </c>
      <c r="H1141" t="s">
        <v>2091</v>
      </c>
      <c r="I1141" t="s">
        <v>2096</v>
      </c>
      <c r="J1141" t="s">
        <v>1788</v>
      </c>
      <c r="K1141" t="s">
        <v>2053</v>
      </c>
      <c r="L1141" t="s">
        <v>1798</v>
      </c>
      <c r="M1141" t="s">
        <v>2858</v>
      </c>
      <c r="N1141" t="s">
        <v>2859</v>
      </c>
      <c r="O1141" t="s">
        <v>2860</v>
      </c>
      <c r="P1141" t="s">
        <v>2022</v>
      </c>
      <c r="Q1141" t="s">
        <v>1801</v>
      </c>
      <c r="R1141" t="s">
        <v>1956</v>
      </c>
      <c r="S1141" t="s">
        <v>1802</v>
      </c>
      <c r="T1141" t="s">
        <v>2051</v>
      </c>
      <c r="U1141" t="s">
        <v>2931</v>
      </c>
      <c r="V1141" t="s">
        <v>3096</v>
      </c>
      <c r="W1141" t="s">
        <v>2947</v>
      </c>
      <c r="X1141" t="s">
        <v>1810</v>
      </c>
      <c r="Y1141" t="s">
        <v>7862</v>
      </c>
      <c r="Z1141" t="s">
        <v>7863</v>
      </c>
      <c r="AA1141" t="s">
        <v>7864</v>
      </c>
      <c r="AB1141">
        <v>1</v>
      </c>
    </row>
    <row r="1142" spans="1:28" x14ac:dyDescent="0.25">
      <c r="A1142" t="s">
        <v>9284</v>
      </c>
      <c r="B1142" t="s">
        <v>9285</v>
      </c>
      <c r="C1142" t="s">
        <v>156</v>
      </c>
      <c r="D1142">
        <v>4</v>
      </c>
      <c r="E1142">
        <v>70</v>
      </c>
      <c r="F1142" t="s">
        <v>2029</v>
      </c>
      <c r="G1142" t="s">
        <v>1846</v>
      </c>
      <c r="H1142" t="s">
        <v>2091</v>
      </c>
      <c r="I1142" t="s">
        <v>2096</v>
      </c>
      <c r="J1142" t="s">
        <v>1788</v>
      </c>
      <c r="K1142" t="s">
        <v>2053</v>
      </c>
      <c r="L1142" t="s">
        <v>1798</v>
      </c>
      <c r="M1142" t="s">
        <v>2858</v>
      </c>
      <c r="N1142" t="s">
        <v>2859</v>
      </c>
      <c r="O1142" t="s">
        <v>2860</v>
      </c>
      <c r="P1142" t="s">
        <v>2022</v>
      </c>
      <c r="Q1142" t="s">
        <v>1801</v>
      </c>
      <c r="R1142" t="s">
        <v>1956</v>
      </c>
      <c r="S1142" t="s">
        <v>1802</v>
      </c>
      <c r="T1142" t="s">
        <v>2051</v>
      </c>
      <c r="U1142" t="s">
        <v>2931</v>
      </c>
      <c r="V1142" t="s">
        <v>3096</v>
      </c>
      <c r="W1142" t="s">
        <v>2874</v>
      </c>
      <c r="X1142" t="s">
        <v>1810</v>
      </c>
      <c r="Y1142" t="s">
        <v>7865</v>
      </c>
      <c r="Z1142" t="s">
        <v>7866</v>
      </c>
      <c r="AA1142" t="s">
        <v>7867</v>
      </c>
      <c r="AB1142">
        <v>1</v>
      </c>
    </row>
    <row r="1143" spans="1:28" x14ac:dyDescent="0.25">
      <c r="A1143" t="s">
        <v>9284</v>
      </c>
      <c r="B1143" t="s">
        <v>9285</v>
      </c>
      <c r="C1143" t="s">
        <v>156</v>
      </c>
      <c r="D1143">
        <v>4</v>
      </c>
      <c r="E1143">
        <v>70</v>
      </c>
      <c r="F1143" t="s">
        <v>2025</v>
      </c>
      <c r="G1143" t="s">
        <v>1846</v>
      </c>
      <c r="H1143" t="s">
        <v>2091</v>
      </c>
      <c r="I1143" t="s">
        <v>2096</v>
      </c>
      <c r="J1143" t="s">
        <v>1795</v>
      </c>
      <c r="K1143" t="s">
        <v>2053</v>
      </c>
      <c r="L1143" t="s">
        <v>1798</v>
      </c>
      <c r="M1143" t="s">
        <v>2858</v>
      </c>
      <c r="N1143" t="s">
        <v>2859</v>
      </c>
      <c r="O1143" t="s">
        <v>2860</v>
      </c>
      <c r="P1143" t="s">
        <v>2022</v>
      </c>
      <c r="Q1143" t="s">
        <v>1801</v>
      </c>
      <c r="R1143" t="s">
        <v>1956</v>
      </c>
      <c r="S1143" t="s">
        <v>1802</v>
      </c>
      <c r="T1143" t="s">
        <v>2051</v>
      </c>
      <c r="U1143" t="s">
        <v>2931</v>
      </c>
      <c r="V1143" t="s">
        <v>3096</v>
      </c>
      <c r="W1143" t="s">
        <v>2947</v>
      </c>
      <c r="X1143" t="s">
        <v>1810</v>
      </c>
      <c r="Y1143" t="s">
        <v>7868</v>
      </c>
      <c r="Z1143" t="s">
        <v>7869</v>
      </c>
      <c r="AA1143" t="s">
        <v>7870</v>
      </c>
      <c r="AB1143">
        <v>1</v>
      </c>
    </row>
    <row r="1144" spans="1:28" x14ac:dyDescent="0.25">
      <c r="A1144" t="s">
        <v>9284</v>
      </c>
      <c r="B1144" t="s">
        <v>9285</v>
      </c>
      <c r="C1144" t="s">
        <v>156</v>
      </c>
      <c r="D1144">
        <v>4</v>
      </c>
      <c r="E1144">
        <v>70</v>
      </c>
      <c r="F1144" t="s">
        <v>2021</v>
      </c>
      <c r="G1144" t="s">
        <v>1846</v>
      </c>
      <c r="H1144" t="s">
        <v>2091</v>
      </c>
      <c r="I1144" t="s">
        <v>2096</v>
      </c>
      <c r="J1144" t="s">
        <v>1795</v>
      </c>
      <c r="K1144" t="s">
        <v>2053</v>
      </c>
      <c r="L1144" t="s">
        <v>1798</v>
      </c>
      <c r="M1144" t="s">
        <v>2858</v>
      </c>
      <c r="N1144" t="s">
        <v>2859</v>
      </c>
      <c r="O1144" t="s">
        <v>2860</v>
      </c>
      <c r="P1144" t="s">
        <v>2022</v>
      </c>
      <c r="Q1144" t="s">
        <v>1801</v>
      </c>
      <c r="R1144" t="s">
        <v>1956</v>
      </c>
      <c r="S1144" t="s">
        <v>1802</v>
      </c>
      <c r="T1144" t="s">
        <v>2051</v>
      </c>
      <c r="U1144" t="s">
        <v>2931</v>
      </c>
      <c r="V1144" t="s">
        <v>3096</v>
      </c>
      <c r="W1144" t="s">
        <v>2874</v>
      </c>
      <c r="X1144" t="s">
        <v>1810</v>
      </c>
      <c r="Y1144" t="s">
        <v>7871</v>
      </c>
      <c r="Z1144" t="s">
        <v>7872</v>
      </c>
      <c r="AA1144" t="s">
        <v>7873</v>
      </c>
      <c r="AB1144">
        <v>1</v>
      </c>
    </row>
    <row r="1145" spans="1:28" x14ac:dyDescent="0.25">
      <c r="A1145" t="s">
        <v>9284</v>
      </c>
      <c r="B1145" t="s">
        <v>9285</v>
      </c>
      <c r="C1145" t="s">
        <v>156</v>
      </c>
      <c r="D1145">
        <v>4</v>
      </c>
      <c r="E1145">
        <v>70</v>
      </c>
      <c r="F1145" t="s">
        <v>2036</v>
      </c>
      <c r="G1145" t="s">
        <v>1846</v>
      </c>
      <c r="H1145" t="s">
        <v>2091</v>
      </c>
      <c r="I1145" t="s">
        <v>2096</v>
      </c>
      <c r="J1145" t="s">
        <v>1795</v>
      </c>
      <c r="K1145" t="s">
        <v>2053</v>
      </c>
      <c r="L1145" t="s">
        <v>1798</v>
      </c>
      <c r="M1145" t="s">
        <v>2858</v>
      </c>
      <c r="N1145" t="s">
        <v>2859</v>
      </c>
      <c r="O1145" t="s">
        <v>2860</v>
      </c>
      <c r="P1145" t="s">
        <v>2022</v>
      </c>
      <c r="Q1145" t="s">
        <v>1801</v>
      </c>
      <c r="R1145" t="s">
        <v>1956</v>
      </c>
      <c r="S1145" t="s">
        <v>1802</v>
      </c>
      <c r="T1145" t="s">
        <v>2051</v>
      </c>
      <c r="U1145" t="s">
        <v>2931</v>
      </c>
      <c r="V1145" t="s">
        <v>3096</v>
      </c>
      <c r="W1145" t="s">
        <v>2874</v>
      </c>
      <c r="X1145" t="s">
        <v>1810</v>
      </c>
      <c r="Y1145" t="s">
        <v>7874</v>
      </c>
      <c r="Z1145" t="s">
        <v>7875</v>
      </c>
      <c r="AA1145" t="s">
        <v>7876</v>
      </c>
      <c r="AB1145">
        <v>1</v>
      </c>
    </row>
    <row r="1146" spans="1:28" x14ac:dyDescent="0.25">
      <c r="A1146" t="s">
        <v>9284</v>
      </c>
      <c r="B1146" t="s">
        <v>9285</v>
      </c>
      <c r="C1146" t="s">
        <v>156</v>
      </c>
      <c r="D1146">
        <v>4</v>
      </c>
      <c r="E1146">
        <v>70</v>
      </c>
      <c r="F1146" t="s">
        <v>2020</v>
      </c>
      <c r="G1146" t="s">
        <v>1846</v>
      </c>
      <c r="H1146" t="s">
        <v>2091</v>
      </c>
      <c r="I1146" t="s">
        <v>2096</v>
      </c>
      <c r="J1146" t="s">
        <v>1795</v>
      </c>
      <c r="K1146" t="s">
        <v>2053</v>
      </c>
      <c r="L1146" t="s">
        <v>1798</v>
      </c>
      <c r="M1146" t="s">
        <v>2858</v>
      </c>
      <c r="N1146" t="s">
        <v>2859</v>
      </c>
      <c r="O1146" t="s">
        <v>2860</v>
      </c>
      <c r="P1146" t="s">
        <v>2022</v>
      </c>
      <c r="Q1146" t="s">
        <v>1801</v>
      </c>
      <c r="R1146" t="s">
        <v>1956</v>
      </c>
      <c r="S1146" t="s">
        <v>1802</v>
      </c>
      <c r="T1146" t="s">
        <v>2051</v>
      </c>
      <c r="U1146" t="s">
        <v>2931</v>
      </c>
      <c r="V1146" t="s">
        <v>3096</v>
      </c>
      <c r="W1146" t="s">
        <v>2947</v>
      </c>
      <c r="X1146" t="s">
        <v>1810</v>
      </c>
      <c r="Y1146" t="s">
        <v>7877</v>
      </c>
      <c r="Z1146" t="s">
        <v>7878</v>
      </c>
      <c r="AA1146" t="s">
        <v>7879</v>
      </c>
      <c r="AB1146">
        <v>1</v>
      </c>
    </row>
    <row r="1147" spans="1:28" x14ac:dyDescent="0.25">
      <c r="A1147" t="s">
        <v>9284</v>
      </c>
      <c r="B1147" t="s">
        <v>9285</v>
      </c>
      <c r="C1147" t="s">
        <v>156</v>
      </c>
      <c r="D1147">
        <v>4</v>
      </c>
      <c r="E1147">
        <v>70</v>
      </c>
      <c r="F1147" t="s">
        <v>2032</v>
      </c>
      <c r="G1147" t="s">
        <v>1846</v>
      </c>
      <c r="H1147" t="s">
        <v>2091</v>
      </c>
      <c r="I1147" t="s">
        <v>2096</v>
      </c>
      <c r="J1147" t="s">
        <v>1797</v>
      </c>
      <c r="K1147" t="s">
        <v>2053</v>
      </c>
      <c r="L1147" t="s">
        <v>1798</v>
      </c>
      <c r="M1147" t="s">
        <v>2858</v>
      </c>
      <c r="N1147" t="s">
        <v>2859</v>
      </c>
      <c r="O1147" t="s">
        <v>2860</v>
      </c>
      <c r="P1147" t="s">
        <v>2022</v>
      </c>
      <c r="Q1147" t="s">
        <v>1801</v>
      </c>
      <c r="R1147" t="s">
        <v>1956</v>
      </c>
      <c r="S1147" t="s">
        <v>1802</v>
      </c>
      <c r="T1147" t="s">
        <v>2051</v>
      </c>
      <c r="U1147" t="s">
        <v>2931</v>
      </c>
      <c r="V1147" t="s">
        <v>3096</v>
      </c>
      <c r="W1147" t="s">
        <v>2947</v>
      </c>
      <c r="X1147" t="s">
        <v>1810</v>
      </c>
      <c r="Y1147" t="s">
        <v>3219</v>
      </c>
      <c r="Z1147" t="s">
        <v>3220</v>
      </c>
      <c r="AA1147" t="s">
        <v>3221</v>
      </c>
      <c r="AB1147">
        <v>1</v>
      </c>
    </row>
    <row r="1148" spans="1:28" x14ac:dyDescent="0.25">
      <c r="A1148" t="s">
        <v>9284</v>
      </c>
      <c r="B1148" t="s">
        <v>9285</v>
      </c>
      <c r="C1148" t="s">
        <v>156</v>
      </c>
      <c r="D1148">
        <v>4</v>
      </c>
      <c r="E1148">
        <v>70</v>
      </c>
      <c r="F1148" t="s">
        <v>2065</v>
      </c>
      <c r="G1148" t="s">
        <v>1846</v>
      </c>
      <c r="H1148" t="s">
        <v>2091</v>
      </c>
      <c r="I1148" t="s">
        <v>2096</v>
      </c>
      <c r="J1148" t="s">
        <v>1788</v>
      </c>
      <c r="K1148" t="s">
        <v>2053</v>
      </c>
      <c r="L1148" t="s">
        <v>1798</v>
      </c>
      <c r="M1148" t="s">
        <v>2858</v>
      </c>
      <c r="N1148" t="s">
        <v>2859</v>
      </c>
      <c r="O1148" t="s">
        <v>2860</v>
      </c>
      <c r="P1148" t="s">
        <v>2022</v>
      </c>
      <c r="Q1148" t="s">
        <v>1801</v>
      </c>
      <c r="R1148" t="s">
        <v>1956</v>
      </c>
      <c r="S1148" t="s">
        <v>1802</v>
      </c>
      <c r="T1148" t="s">
        <v>2051</v>
      </c>
      <c r="U1148" t="s">
        <v>2931</v>
      </c>
      <c r="V1148" t="s">
        <v>3096</v>
      </c>
      <c r="W1148" t="s">
        <v>2874</v>
      </c>
      <c r="X1148" t="s">
        <v>1810</v>
      </c>
      <c r="Y1148" t="s">
        <v>7880</v>
      </c>
      <c r="Z1148" t="s">
        <v>7881</v>
      </c>
      <c r="AA1148" t="s">
        <v>7882</v>
      </c>
      <c r="AB1148">
        <v>1</v>
      </c>
    </row>
    <row r="1149" spans="1:28" x14ac:dyDescent="0.25">
      <c r="A1149" t="s">
        <v>9284</v>
      </c>
      <c r="B1149" t="s">
        <v>9285</v>
      </c>
      <c r="C1149" t="s">
        <v>156</v>
      </c>
      <c r="D1149">
        <v>4</v>
      </c>
      <c r="E1149">
        <v>70</v>
      </c>
      <c r="F1149" t="s">
        <v>2041</v>
      </c>
      <c r="G1149" t="s">
        <v>1846</v>
      </c>
      <c r="H1149" t="s">
        <v>2091</v>
      </c>
      <c r="I1149" t="s">
        <v>2096</v>
      </c>
      <c r="J1149" t="s">
        <v>1788</v>
      </c>
      <c r="K1149" t="s">
        <v>2053</v>
      </c>
      <c r="L1149" t="s">
        <v>1798</v>
      </c>
      <c r="M1149" t="s">
        <v>2858</v>
      </c>
      <c r="N1149" t="s">
        <v>2859</v>
      </c>
      <c r="O1149" t="s">
        <v>2860</v>
      </c>
      <c r="P1149" t="s">
        <v>2022</v>
      </c>
      <c r="Q1149" t="s">
        <v>1801</v>
      </c>
      <c r="R1149" t="s">
        <v>1956</v>
      </c>
      <c r="S1149" t="s">
        <v>1802</v>
      </c>
      <c r="T1149" t="s">
        <v>2051</v>
      </c>
      <c r="U1149" t="s">
        <v>2931</v>
      </c>
      <c r="V1149" t="s">
        <v>3096</v>
      </c>
      <c r="W1149" t="s">
        <v>2874</v>
      </c>
      <c r="X1149" t="s">
        <v>1810</v>
      </c>
      <c r="Y1149" t="s">
        <v>7883</v>
      </c>
      <c r="Z1149" t="s">
        <v>7884</v>
      </c>
      <c r="AA1149" t="s">
        <v>7885</v>
      </c>
      <c r="AB1149">
        <v>1</v>
      </c>
    </row>
    <row r="1150" spans="1:28" x14ac:dyDescent="0.25">
      <c r="A1150" t="s">
        <v>9284</v>
      </c>
      <c r="B1150" t="s">
        <v>9285</v>
      </c>
      <c r="C1150" t="s">
        <v>156</v>
      </c>
      <c r="D1150">
        <v>4</v>
      </c>
      <c r="E1150">
        <v>70</v>
      </c>
      <c r="F1150" t="s">
        <v>2047</v>
      </c>
      <c r="G1150" t="s">
        <v>1846</v>
      </c>
      <c r="H1150" t="s">
        <v>2091</v>
      </c>
      <c r="I1150" t="s">
        <v>2096</v>
      </c>
      <c r="J1150" t="s">
        <v>1795</v>
      </c>
      <c r="K1150" t="s">
        <v>2053</v>
      </c>
      <c r="L1150" t="s">
        <v>1798</v>
      </c>
      <c r="M1150" t="s">
        <v>2858</v>
      </c>
      <c r="N1150" t="s">
        <v>2859</v>
      </c>
      <c r="O1150" t="s">
        <v>2860</v>
      </c>
      <c r="P1150" t="s">
        <v>2022</v>
      </c>
      <c r="Q1150" t="s">
        <v>1801</v>
      </c>
      <c r="R1150" t="s">
        <v>1956</v>
      </c>
      <c r="S1150" t="s">
        <v>1802</v>
      </c>
      <c r="T1150" t="s">
        <v>2051</v>
      </c>
      <c r="U1150" t="s">
        <v>2931</v>
      </c>
      <c r="V1150" t="s">
        <v>3096</v>
      </c>
      <c r="W1150" t="s">
        <v>2874</v>
      </c>
      <c r="X1150" t="s">
        <v>1810</v>
      </c>
      <c r="Y1150" t="s">
        <v>7886</v>
      </c>
      <c r="Z1150" t="s">
        <v>7887</v>
      </c>
      <c r="AA1150" t="s">
        <v>7888</v>
      </c>
      <c r="AB1150">
        <v>1</v>
      </c>
    </row>
    <row r="1151" spans="1:28" x14ac:dyDescent="0.25">
      <c r="A1151" t="s">
        <v>9284</v>
      </c>
      <c r="B1151" t="s">
        <v>9285</v>
      </c>
      <c r="C1151" t="s">
        <v>156</v>
      </c>
      <c r="D1151">
        <v>4</v>
      </c>
      <c r="E1151">
        <v>70</v>
      </c>
      <c r="F1151" t="s">
        <v>2045</v>
      </c>
      <c r="G1151" t="s">
        <v>1846</v>
      </c>
      <c r="H1151" t="s">
        <v>2091</v>
      </c>
      <c r="I1151" t="s">
        <v>2096</v>
      </c>
      <c r="J1151" t="s">
        <v>1795</v>
      </c>
      <c r="K1151" t="s">
        <v>2053</v>
      </c>
      <c r="L1151" t="s">
        <v>1798</v>
      </c>
      <c r="M1151" t="s">
        <v>2858</v>
      </c>
      <c r="N1151" t="s">
        <v>2859</v>
      </c>
      <c r="O1151" t="s">
        <v>2860</v>
      </c>
      <c r="P1151" t="s">
        <v>2022</v>
      </c>
      <c r="Q1151" t="s">
        <v>1801</v>
      </c>
      <c r="R1151" t="s">
        <v>1956</v>
      </c>
      <c r="S1151" t="s">
        <v>1802</v>
      </c>
      <c r="T1151" t="s">
        <v>2051</v>
      </c>
      <c r="U1151" t="s">
        <v>2931</v>
      </c>
      <c r="V1151" t="s">
        <v>3096</v>
      </c>
      <c r="W1151" t="s">
        <v>2874</v>
      </c>
      <c r="X1151" t="s">
        <v>1810</v>
      </c>
      <c r="Y1151" t="s">
        <v>7889</v>
      </c>
      <c r="Z1151" t="s">
        <v>7890</v>
      </c>
      <c r="AA1151" t="s">
        <v>7891</v>
      </c>
      <c r="AB1151">
        <v>1</v>
      </c>
    </row>
    <row r="1152" spans="1:28" x14ac:dyDescent="0.25">
      <c r="A1152" t="s">
        <v>9284</v>
      </c>
      <c r="B1152" t="s">
        <v>9285</v>
      </c>
      <c r="C1152" t="s">
        <v>156</v>
      </c>
      <c r="D1152">
        <v>4</v>
      </c>
      <c r="E1152">
        <v>70</v>
      </c>
      <c r="F1152" t="s">
        <v>2026</v>
      </c>
      <c r="G1152" t="s">
        <v>1846</v>
      </c>
      <c r="H1152" t="s">
        <v>2091</v>
      </c>
      <c r="I1152" t="s">
        <v>2096</v>
      </c>
      <c r="J1152" t="s">
        <v>1788</v>
      </c>
      <c r="K1152" t="s">
        <v>2053</v>
      </c>
      <c r="L1152" t="s">
        <v>1798</v>
      </c>
      <c r="M1152" t="s">
        <v>2858</v>
      </c>
      <c r="N1152" t="s">
        <v>2859</v>
      </c>
      <c r="O1152" t="s">
        <v>2860</v>
      </c>
      <c r="P1152" t="s">
        <v>2022</v>
      </c>
      <c r="Q1152" t="s">
        <v>1801</v>
      </c>
      <c r="R1152" t="s">
        <v>1956</v>
      </c>
      <c r="S1152" t="s">
        <v>1802</v>
      </c>
      <c r="T1152" t="s">
        <v>2051</v>
      </c>
      <c r="U1152" t="s">
        <v>2931</v>
      </c>
      <c r="V1152" t="s">
        <v>3096</v>
      </c>
      <c r="W1152" t="s">
        <v>2947</v>
      </c>
      <c r="X1152" t="s">
        <v>1810</v>
      </c>
      <c r="Y1152" t="s">
        <v>5350</v>
      </c>
      <c r="Z1152" t="s">
        <v>5351</v>
      </c>
      <c r="AA1152" t="s">
        <v>5352</v>
      </c>
      <c r="AB1152">
        <v>1</v>
      </c>
    </row>
    <row r="1153" spans="1:28" x14ac:dyDescent="0.25">
      <c r="A1153" t="s">
        <v>9284</v>
      </c>
      <c r="B1153" t="s">
        <v>9285</v>
      </c>
      <c r="C1153" t="s">
        <v>156</v>
      </c>
      <c r="D1153">
        <v>4</v>
      </c>
      <c r="E1153">
        <v>70</v>
      </c>
      <c r="F1153" t="s">
        <v>2060</v>
      </c>
      <c r="G1153" t="s">
        <v>1846</v>
      </c>
      <c r="H1153" t="s">
        <v>2091</v>
      </c>
      <c r="I1153" t="s">
        <v>2096</v>
      </c>
      <c r="J1153" t="s">
        <v>1788</v>
      </c>
      <c r="K1153" t="s">
        <v>2053</v>
      </c>
      <c r="L1153" t="s">
        <v>1798</v>
      </c>
      <c r="M1153" t="s">
        <v>2858</v>
      </c>
      <c r="N1153" t="s">
        <v>2859</v>
      </c>
      <c r="O1153" t="s">
        <v>2860</v>
      </c>
      <c r="P1153" t="s">
        <v>2022</v>
      </c>
      <c r="Q1153" t="s">
        <v>1801</v>
      </c>
      <c r="R1153" t="s">
        <v>1956</v>
      </c>
      <c r="S1153" t="s">
        <v>1802</v>
      </c>
      <c r="T1153" t="s">
        <v>2051</v>
      </c>
      <c r="U1153" t="s">
        <v>2931</v>
      </c>
      <c r="V1153" t="s">
        <v>3096</v>
      </c>
      <c r="W1153" t="s">
        <v>2874</v>
      </c>
      <c r="X1153" t="s">
        <v>1810</v>
      </c>
      <c r="Y1153" t="s">
        <v>7892</v>
      </c>
      <c r="Z1153" t="s">
        <v>7893</v>
      </c>
      <c r="AA1153" t="s">
        <v>7894</v>
      </c>
      <c r="AB1153">
        <v>1</v>
      </c>
    </row>
    <row r="1154" spans="1:28" x14ac:dyDescent="0.25">
      <c r="A1154" t="s">
        <v>9284</v>
      </c>
      <c r="B1154" t="s">
        <v>9285</v>
      </c>
      <c r="C1154" t="s">
        <v>156</v>
      </c>
      <c r="D1154">
        <v>4</v>
      </c>
      <c r="E1154">
        <v>70</v>
      </c>
      <c r="F1154" t="s">
        <v>2057</v>
      </c>
      <c r="G1154" t="s">
        <v>1846</v>
      </c>
      <c r="H1154" t="s">
        <v>2091</v>
      </c>
      <c r="I1154" t="s">
        <v>2096</v>
      </c>
      <c r="J1154" t="s">
        <v>1795</v>
      </c>
      <c r="K1154" t="s">
        <v>2053</v>
      </c>
      <c r="L1154" t="s">
        <v>1798</v>
      </c>
      <c r="M1154" t="s">
        <v>2858</v>
      </c>
      <c r="N1154" t="s">
        <v>2859</v>
      </c>
      <c r="O1154" t="s">
        <v>2860</v>
      </c>
      <c r="P1154" t="s">
        <v>2022</v>
      </c>
      <c r="Q1154" t="s">
        <v>1801</v>
      </c>
      <c r="R1154" t="s">
        <v>1956</v>
      </c>
      <c r="S1154" t="s">
        <v>1802</v>
      </c>
      <c r="T1154" t="s">
        <v>2051</v>
      </c>
      <c r="U1154" t="s">
        <v>2931</v>
      </c>
      <c r="V1154" t="s">
        <v>3096</v>
      </c>
      <c r="W1154" t="s">
        <v>2874</v>
      </c>
      <c r="X1154" t="s">
        <v>1810</v>
      </c>
      <c r="Y1154" t="s">
        <v>7895</v>
      </c>
      <c r="Z1154" t="s">
        <v>7896</v>
      </c>
      <c r="AA1154" t="s">
        <v>7897</v>
      </c>
      <c r="AB1154">
        <v>1</v>
      </c>
    </row>
    <row r="1155" spans="1:28" x14ac:dyDescent="0.25">
      <c r="A1155" t="s">
        <v>9284</v>
      </c>
      <c r="B1155" t="s">
        <v>9285</v>
      </c>
      <c r="C1155" t="s">
        <v>156</v>
      </c>
      <c r="D1155">
        <v>4</v>
      </c>
      <c r="E1155">
        <v>70</v>
      </c>
      <c r="F1155" t="s">
        <v>2030</v>
      </c>
      <c r="G1155" t="s">
        <v>1846</v>
      </c>
      <c r="H1155" t="s">
        <v>2091</v>
      </c>
      <c r="I1155" t="s">
        <v>2096</v>
      </c>
      <c r="J1155" t="s">
        <v>1795</v>
      </c>
      <c r="K1155" t="s">
        <v>2053</v>
      </c>
      <c r="L1155" t="s">
        <v>1798</v>
      </c>
      <c r="M1155" t="s">
        <v>2858</v>
      </c>
      <c r="N1155" t="s">
        <v>2859</v>
      </c>
      <c r="O1155" t="s">
        <v>2860</v>
      </c>
      <c r="P1155" t="s">
        <v>2022</v>
      </c>
      <c r="Q1155" t="s">
        <v>1801</v>
      </c>
      <c r="R1155" t="s">
        <v>1956</v>
      </c>
      <c r="S1155" t="s">
        <v>1802</v>
      </c>
      <c r="T1155" t="s">
        <v>2051</v>
      </c>
      <c r="U1155" t="s">
        <v>2931</v>
      </c>
      <c r="V1155" t="s">
        <v>3096</v>
      </c>
      <c r="W1155" t="s">
        <v>2947</v>
      </c>
      <c r="X1155" t="s">
        <v>1810</v>
      </c>
      <c r="Y1155" t="s">
        <v>7898</v>
      </c>
      <c r="Z1155" t="s">
        <v>7899</v>
      </c>
      <c r="AA1155" t="s">
        <v>7900</v>
      </c>
      <c r="AB1155">
        <v>1</v>
      </c>
    </row>
    <row r="1156" spans="1:28" x14ac:dyDescent="0.25">
      <c r="A1156" t="s">
        <v>9284</v>
      </c>
      <c r="B1156" t="s">
        <v>9285</v>
      </c>
      <c r="C1156" t="s">
        <v>156</v>
      </c>
      <c r="D1156">
        <v>4</v>
      </c>
      <c r="E1156">
        <v>70</v>
      </c>
      <c r="F1156" t="s">
        <v>2028</v>
      </c>
      <c r="G1156" t="s">
        <v>1846</v>
      </c>
      <c r="H1156" t="s">
        <v>2091</v>
      </c>
      <c r="I1156" t="s">
        <v>2096</v>
      </c>
      <c r="J1156" t="s">
        <v>1795</v>
      </c>
      <c r="K1156" t="s">
        <v>2053</v>
      </c>
      <c r="L1156" t="s">
        <v>1798</v>
      </c>
      <c r="M1156" t="s">
        <v>2858</v>
      </c>
      <c r="N1156" t="s">
        <v>2859</v>
      </c>
      <c r="O1156" t="s">
        <v>2860</v>
      </c>
      <c r="P1156" t="s">
        <v>2022</v>
      </c>
      <c r="Q1156" t="s">
        <v>1801</v>
      </c>
      <c r="R1156" t="s">
        <v>1956</v>
      </c>
      <c r="S1156" t="s">
        <v>1802</v>
      </c>
      <c r="T1156" t="s">
        <v>2051</v>
      </c>
      <c r="U1156" t="s">
        <v>2931</v>
      </c>
      <c r="V1156" t="s">
        <v>3096</v>
      </c>
      <c r="W1156" t="s">
        <v>2874</v>
      </c>
      <c r="X1156" t="s">
        <v>1810</v>
      </c>
      <c r="Y1156" t="s">
        <v>7901</v>
      </c>
      <c r="Z1156" t="s">
        <v>7902</v>
      </c>
      <c r="AA1156" t="s">
        <v>7903</v>
      </c>
      <c r="AB1156">
        <v>1</v>
      </c>
    </row>
    <row r="1157" spans="1:28" x14ac:dyDescent="0.25">
      <c r="A1157" t="s">
        <v>9284</v>
      </c>
      <c r="B1157" t="s">
        <v>9285</v>
      </c>
      <c r="C1157" t="s">
        <v>156</v>
      </c>
      <c r="D1157">
        <v>4</v>
      </c>
      <c r="E1157">
        <v>70</v>
      </c>
      <c r="F1157" t="s">
        <v>2049</v>
      </c>
      <c r="G1157" t="s">
        <v>1846</v>
      </c>
      <c r="H1157" t="s">
        <v>2091</v>
      </c>
      <c r="I1157" t="s">
        <v>2096</v>
      </c>
      <c r="J1157" t="s">
        <v>1795</v>
      </c>
      <c r="K1157" t="s">
        <v>2053</v>
      </c>
      <c r="L1157" t="s">
        <v>1798</v>
      </c>
      <c r="M1157" t="s">
        <v>2858</v>
      </c>
      <c r="N1157" t="s">
        <v>2859</v>
      </c>
      <c r="O1157" t="s">
        <v>2860</v>
      </c>
      <c r="P1157" t="s">
        <v>2022</v>
      </c>
      <c r="Q1157" t="s">
        <v>1801</v>
      </c>
      <c r="R1157" t="s">
        <v>1956</v>
      </c>
      <c r="S1157" t="s">
        <v>1802</v>
      </c>
      <c r="T1157" t="s">
        <v>2051</v>
      </c>
      <c r="U1157" t="s">
        <v>2931</v>
      </c>
      <c r="V1157" t="s">
        <v>3096</v>
      </c>
      <c r="W1157" t="s">
        <v>2874</v>
      </c>
      <c r="X1157" t="s">
        <v>1810</v>
      </c>
      <c r="Y1157" t="s">
        <v>7904</v>
      </c>
      <c r="Z1157" t="s">
        <v>7905</v>
      </c>
      <c r="AA1157" t="s">
        <v>7906</v>
      </c>
      <c r="AB1157">
        <v>1</v>
      </c>
    </row>
    <row r="1158" spans="1:28" x14ac:dyDescent="0.25">
      <c r="A1158" t="s">
        <v>9284</v>
      </c>
      <c r="B1158" t="s">
        <v>9285</v>
      </c>
      <c r="C1158" t="s">
        <v>156</v>
      </c>
      <c r="D1158">
        <v>4</v>
      </c>
      <c r="E1158">
        <v>70</v>
      </c>
      <c r="F1158" t="s">
        <v>2079</v>
      </c>
      <c r="G1158" t="s">
        <v>1846</v>
      </c>
      <c r="H1158" t="s">
        <v>2091</v>
      </c>
      <c r="I1158" t="s">
        <v>2096</v>
      </c>
      <c r="J1158" t="s">
        <v>1795</v>
      </c>
      <c r="K1158" t="s">
        <v>2053</v>
      </c>
      <c r="L1158" t="s">
        <v>1798</v>
      </c>
      <c r="M1158" t="s">
        <v>2858</v>
      </c>
      <c r="N1158" t="s">
        <v>2859</v>
      </c>
      <c r="O1158" t="s">
        <v>2860</v>
      </c>
      <c r="P1158" t="s">
        <v>2022</v>
      </c>
      <c r="Q1158" t="s">
        <v>1801</v>
      </c>
      <c r="R1158" t="s">
        <v>1956</v>
      </c>
      <c r="S1158" t="s">
        <v>1802</v>
      </c>
      <c r="T1158" t="s">
        <v>2051</v>
      </c>
      <c r="U1158" t="s">
        <v>2931</v>
      </c>
      <c r="V1158" t="s">
        <v>3096</v>
      </c>
      <c r="W1158" t="s">
        <v>2874</v>
      </c>
      <c r="X1158" t="s">
        <v>1810</v>
      </c>
      <c r="Y1158" t="s">
        <v>7907</v>
      </c>
      <c r="Z1158" t="s">
        <v>7908</v>
      </c>
      <c r="AA1158" t="s">
        <v>7909</v>
      </c>
      <c r="AB1158">
        <v>1</v>
      </c>
    </row>
    <row r="1159" spans="1:28" x14ac:dyDescent="0.25">
      <c r="A1159" t="s">
        <v>9284</v>
      </c>
      <c r="B1159" t="s">
        <v>9285</v>
      </c>
      <c r="C1159" t="s">
        <v>156</v>
      </c>
      <c r="D1159">
        <v>4</v>
      </c>
      <c r="E1159">
        <v>70</v>
      </c>
      <c r="F1159" t="s">
        <v>2055</v>
      </c>
      <c r="G1159" t="s">
        <v>1846</v>
      </c>
      <c r="H1159" t="s">
        <v>2091</v>
      </c>
      <c r="I1159" t="s">
        <v>2096</v>
      </c>
      <c r="J1159" t="s">
        <v>1788</v>
      </c>
      <c r="K1159" t="s">
        <v>2053</v>
      </c>
      <c r="L1159" t="s">
        <v>1798</v>
      </c>
      <c r="M1159" t="s">
        <v>2858</v>
      </c>
      <c r="N1159" t="s">
        <v>2859</v>
      </c>
      <c r="O1159" t="s">
        <v>2860</v>
      </c>
      <c r="P1159" t="s">
        <v>2022</v>
      </c>
      <c r="Q1159" t="s">
        <v>1801</v>
      </c>
      <c r="R1159" t="s">
        <v>1956</v>
      </c>
      <c r="S1159" t="s">
        <v>1802</v>
      </c>
      <c r="T1159" t="s">
        <v>2051</v>
      </c>
      <c r="U1159" t="s">
        <v>2931</v>
      </c>
      <c r="V1159" t="s">
        <v>3096</v>
      </c>
      <c r="W1159" t="s">
        <v>2874</v>
      </c>
      <c r="X1159" t="s">
        <v>1810</v>
      </c>
      <c r="Y1159" t="s">
        <v>7910</v>
      </c>
      <c r="Z1159" t="s">
        <v>7911</v>
      </c>
      <c r="AA1159" t="s">
        <v>7912</v>
      </c>
      <c r="AB1159">
        <v>1</v>
      </c>
    </row>
    <row r="1160" spans="1:28" x14ac:dyDescent="0.25">
      <c r="A1160" t="s">
        <v>9284</v>
      </c>
      <c r="B1160" t="s">
        <v>9285</v>
      </c>
      <c r="C1160" t="s">
        <v>156</v>
      </c>
      <c r="D1160">
        <v>4</v>
      </c>
      <c r="E1160">
        <v>70</v>
      </c>
      <c r="F1160" t="s">
        <v>2051</v>
      </c>
      <c r="G1160" t="s">
        <v>1846</v>
      </c>
      <c r="H1160" t="s">
        <v>2091</v>
      </c>
      <c r="I1160" t="s">
        <v>2096</v>
      </c>
      <c r="J1160" t="s">
        <v>1795</v>
      </c>
      <c r="K1160" t="s">
        <v>2053</v>
      </c>
      <c r="L1160" t="s">
        <v>1798</v>
      </c>
      <c r="M1160" t="s">
        <v>2858</v>
      </c>
      <c r="N1160" t="s">
        <v>2859</v>
      </c>
      <c r="O1160" t="s">
        <v>2860</v>
      </c>
      <c r="P1160" t="s">
        <v>2022</v>
      </c>
      <c r="Q1160" t="s">
        <v>1801</v>
      </c>
      <c r="R1160" t="s">
        <v>1956</v>
      </c>
      <c r="S1160" t="s">
        <v>1802</v>
      </c>
      <c r="T1160" t="s">
        <v>2051</v>
      </c>
      <c r="U1160" t="s">
        <v>2931</v>
      </c>
      <c r="V1160" t="s">
        <v>3096</v>
      </c>
      <c r="W1160" t="s">
        <v>2874</v>
      </c>
      <c r="X1160" t="s">
        <v>1810</v>
      </c>
      <c r="Y1160" t="s">
        <v>7913</v>
      </c>
      <c r="Z1160" t="s">
        <v>7914</v>
      </c>
      <c r="AA1160" t="s">
        <v>7915</v>
      </c>
      <c r="AB1160">
        <v>1</v>
      </c>
    </row>
    <row r="1161" spans="1:28" x14ac:dyDescent="0.25">
      <c r="A1161" t="s">
        <v>9284</v>
      </c>
      <c r="B1161" t="s">
        <v>9285</v>
      </c>
      <c r="C1161" t="s">
        <v>156</v>
      </c>
      <c r="D1161">
        <v>4</v>
      </c>
      <c r="E1161">
        <v>70</v>
      </c>
      <c r="F1161" t="s">
        <v>2068</v>
      </c>
      <c r="G1161" t="s">
        <v>1846</v>
      </c>
      <c r="H1161" t="s">
        <v>2091</v>
      </c>
      <c r="I1161" t="s">
        <v>2096</v>
      </c>
      <c r="J1161" t="s">
        <v>1795</v>
      </c>
      <c r="K1161" t="s">
        <v>2053</v>
      </c>
      <c r="L1161" t="s">
        <v>1798</v>
      </c>
      <c r="M1161" t="s">
        <v>2858</v>
      </c>
      <c r="N1161" t="s">
        <v>2859</v>
      </c>
      <c r="O1161" t="s">
        <v>2860</v>
      </c>
      <c r="P1161" t="s">
        <v>2022</v>
      </c>
      <c r="Q1161" t="s">
        <v>1801</v>
      </c>
      <c r="R1161" t="s">
        <v>1956</v>
      </c>
      <c r="S1161" t="s">
        <v>1802</v>
      </c>
      <c r="T1161" t="s">
        <v>2051</v>
      </c>
      <c r="U1161" t="s">
        <v>2931</v>
      </c>
      <c r="V1161" t="s">
        <v>3096</v>
      </c>
      <c r="W1161" t="s">
        <v>2874</v>
      </c>
      <c r="X1161" t="s">
        <v>1810</v>
      </c>
      <c r="Y1161" t="s">
        <v>7916</v>
      </c>
      <c r="Z1161" t="s">
        <v>7917</v>
      </c>
      <c r="AA1161" t="s">
        <v>7918</v>
      </c>
      <c r="AB1161">
        <v>1</v>
      </c>
    </row>
    <row r="1162" spans="1:28" x14ac:dyDescent="0.25">
      <c r="A1162" t="s">
        <v>9284</v>
      </c>
      <c r="B1162" t="s">
        <v>9285</v>
      </c>
      <c r="C1162" t="s">
        <v>156</v>
      </c>
      <c r="D1162">
        <v>4</v>
      </c>
      <c r="E1162">
        <v>70</v>
      </c>
      <c r="F1162" t="s">
        <v>2074</v>
      </c>
      <c r="G1162" t="s">
        <v>1846</v>
      </c>
      <c r="H1162" t="s">
        <v>2091</v>
      </c>
      <c r="I1162" t="s">
        <v>2096</v>
      </c>
      <c r="J1162" t="s">
        <v>1788</v>
      </c>
      <c r="K1162" t="s">
        <v>2053</v>
      </c>
      <c r="L1162" t="s">
        <v>1798</v>
      </c>
      <c r="M1162" t="s">
        <v>2858</v>
      </c>
      <c r="N1162" t="s">
        <v>2859</v>
      </c>
      <c r="O1162" t="s">
        <v>2860</v>
      </c>
      <c r="P1162" t="s">
        <v>2022</v>
      </c>
      <c r="Q1162" t="s">
        <v>1801</v>
      </c>
      <c r="R1162" t="s">
        <v>1956</v>
      </c>
      <c r="S1162" t="s">
        <v>1802</v>
      </c>
      <c r="T1162" t="s">
        <v>2051</v>
      </c>
      <c r="U1162" t="s">
        <v>2931</v>
      </c>
      <c r="V1162" t="s">
        <v>3096</v>
      </c>
      <c r="W1162" t="s">
        <v>2874</v>
      </c>
      <c r="X1162" t="s">
        <v>1810</v>
      </c>
      <c r="Y1162" t="s">
        <v>7919</v>
      </c>
      <c r="Z1162" t="s">
        <v>7920</v>
      </c>
      <c r="AA1162" t="s">
        <v>7921</v>
      </c>
      <c r="AB1162">
        <v>1</v>
      </c>
    </row>
    <row r="1163" spans="1:28" x14ac:dyDescent="0.25">
      <c r="A1163" t="s">
        <v>9284</v>
      </c>
      <c r="B1163" t="s">
        <v>9285</v>
      </c>
      <c r="C1163" t="s">
        <v>156</v>
      </c>
      <c r="D1163">
        <v>4</v>
      </c>
      <c r="E1163">
        <v>70</v>
      </c>
      <c r="F1163" t="s">
        <v>2037</v>
      </c>
      <c r="G1163" t="s">
        <v>1846</v>
      </c>
      <c r="H1163" t="s">
        <v>2091</v>
      </c>
      <c r="I1163" t="s">
        <v>2096</v>
      </c>
      <c r="J1163" t="s">
        <v>1795</v>
      </c>
      <c r="K1163" t="s">
        <v>2053</v>
      </c>
      <c r="L1163" t="s">
        <v>1798</v>
      </c>
      <c r="M1163" t="s">
        <v>2858</v>
      </c>
      <c r="N1163" t="s">
        <v>2859</v>
      </c>
      <c r="O1163" t="s">
        <v>2860</v>
      </c>
      <c r="P1163" t="s">
        <v>2022</v>
      </c>
      <c r="Q1163" t="s">
        <v>1801</v>
      </c>
      <c r="R1163" t="s">
        <v>1956</v>
      </c>
      <c r="S1163" t="s">
        <v>1802</v>
      </c>
      <c r="T1163" t="s">
        <v>2051</v>
      </c>
      <c r="U1163" t="s">
        <v>2931</v>
      </c>
      <c r="V1163" t="s">
        <v>3096</v>
      </c>
      <c r="W1163" t="s">
        <v>2874</v>
      </c>
      <c r="X1163" t="s">
        <v>1810</v>
      </c>
      <c r="Y1163" t="s">
        <v>7922</v>
      </c>
      <c r="Z1163" t="s">
        <v>7923</v>
      </c>
      <c r="AA1163" t="s">
        <v>7924</v>
      </c>
      <c r="AB1163">
        <v>1</v>
      </c>
    </row>
    <row r="1164" spans="1:28" x14ac:dyDescent="0.25">
      <c r="A1164" t="s">
        <v>9284</v>
      </c>
      <c r="B1164" t="s">
        <v>9285</v>
      </c>
      <c r="C1164" t="s">
        <v>156</v>
      </c>
      <c r="D1164">
        <v>4</v>
      </c>
      <c r="E1164">
        <v>70</v>
      </c>
      <c r="F1164" t="s">
        <v>2040</v>
      </c>
      <c r="G1164" t="s">
        <v>1846</v>
      </c>
      <c r="H1164" t="s">
        <v>2091</v>
      </c>
      <c r="I1164" t="s">
        <v>2096</v>
      </c>
      <c r="J1164" t="s">
        <v>1795</v>
      </c>
      <c r="K1164" t="s">
        <v>2053</v>
      </c>
      <c r="L1164" t="s">
        <v>1798</v>
      </c>
      <c r="M1164" t="s">
        <v>2858</v>
      </c>
      <c r="N1164" t="s">
        <v>2859</v>
      </c>
      <c r="O1164" t="s">
        <v>2860</v>
      </c>
      <c r="P1164" t="s">
        <v>2022</v>
      </c>
      <c r="Q1164" t="s">
        <v>1801</v>
      </c>
      <c r="R1164" t="s">
        <v>1956</v>
      </c>
      <c r="S1164" t="s">
        <v>1802</v>
      </c>
      <c r="T1164" t="s">
        <v>2051</v>
      </c>
      <c r="U1164" t="s">
        <v>2931</v>
      </c>
      <c r="V1164" t="s">
        <v>3096</v>
      </c>
      <c r="W1164" t="s">
        <v>2874</v>
      </c>
      <c r="X1164" t="s">
        <v>1810</v>
      </c>
      <c r="Y1164" t="s">
        <v>7925</v>
      </c>
      <c r="Z1164" t="s">
        <v>7926</v>
      </c>
      <c r="AA1164" t="s">
        <v>7927</v>
      </c>
      <c r="AB1164">
        <v>1</v>
      </c>
    </row>
    <row r="1165" spans="1:28" x14ac:dyDescent="0.25">
      <c r="A1165" t="s">
        <v>9284</v>
      </c>
      <c r="B1165" t="s">
        <v>9285</v>
      </c>
      <c r="C1165" t="s">
        <v>156</v>
      </c>
      <c r="D1165">
        <v>4</v>
      </c>
      <c r="E1165">
        <v>70</v>
      </c>
      <c r="F1165" t="s">
        <v>2061</v>
      </c>
      <c r="G1165" t="s">
        <v>1846</v>
      </c>
      <c r="H1165" t="s">
        <v>2091</v>
      </c>
      <c r="I1165" t="s">
        <v>2096</v>
      </c>
      <c r="J1165" t="s">
        <v>1788</v>
      </c>
      <c r="K1165" t="s">
        <v>2053</v>
      </c>
      <c r="L1165" t="s">
        <v>1798</v>
      </c>
      <c r="M1165" t="s">
        <v>2858</v>
      </c>
      <c r="N1165" t="s">
        <v>2859</v>
      </c>
      <c r="O1165" t="s">
        <v>2860</v>
      </c>
      <c r="P1165" t="s">
        <v>2022</v>
      </c>
      <c r="Q1165" t="s">
        <v>1801</v>
      </c>
      <c r="R1165" t="s">
        <v>1956</v>
      </c>
      <c r="S1165" t="s">
        <v>1802</v>
      </c>
      <c r="T1165" t="s">
        <v>2051</v>
      </c>
      <c r="U1165" t="s">
        <v>2931</v>
      </c>
      <c r="V1165" t="s">
        <v>3096</v>
      </c>
      <c r="W1165" t="s">
        <v>2874</v>
      </c>
      <c r="X1165" t="s">
        <v>1810</v>
      </c>
      <c r="Y1165" t="s">
        <v>7928</v>
      </c>
      <c r="Z1165" t="s">
        <v>7929</v>
      </c>
      <c r="AA1165" t="s">
        <v>7930</v>
      </c>
      <c r="AB1165">
        <v>1</v>
      </c>
    </row>
    <row r="1166" spans="1:28" x14ac:dyDescent="0.25">
      <c r="A1166" t="s">
        <v>9284</v>
      </c>
      <c r="B1166" t="s">
        <v>9285</v>
      </c>
      <c r="C1166" t="s">
        <v>156</v>
      </c>
      <c r="D1166">
        <v>4</v>
      </c>
      <c r="E1166">
        <v>70</v>
      </c>
      <c r="F1166" t="s">
        <v>2052</v>
      </c>
      <c r="G1166" t="s">
        <v>1846</v>
      </c>
      <c r="H1166" t="s">
        <v>2091</v>
      </c>
      <c r="I1166" t="s">
        <v>2096</v>
      </c>
      <c r="J1166" t="s">
        <v>1788</v>
      </c>
      <c r="K1166" t="s">
        <v>2053</v>
      </c>
      <c r="L1166" t="s">
        <v>1798</v>
      </c>
      <c r="M1166" t="s">
        <v>2858</v>
      </c>
      <c r="N1166" t="s">
        <v>2859</v>
      </c>
      <c r="O1166" t="s">
        <v>2860</v>
      </c>
      <c r="P1166" t="s">
        <v>2022</v>
      </c>
      <c r="Q1166" t="s">
        <v>1801</v>
      </c>
      <c r="R1166" t="s">
        <v>1956</v>
      </c>
      <c r="S1166" t="s">
        <v>1802</v>
      </c>
      <c r="T1166" t="s">
        <v>2051</v>
      </c>
      <c r="U1166" t="s">
        <v>2931</v>
      </c>
      <c r="V1166" t="s">
        <v>3096</v>
      </c>
      <c r="W1166" t="s">
        <v>2874</v>
      </c>
      <c r="X1166" t="s">
        <v>1810</v>
      </c>
      <c r="Y1166" t="s">
        <v>7931</v>
      </c>
      <c r="Z1166" t="s">
        <v>7932</v>
      </c>
      <c r="AA1166" t="s">
        <v>7933</v>
      </c>
      <c r="AB1166">
        <v>1</v>
      </c>
    </row>
    <row r="1167" spans="1:28" x14ac:dyDescent="0.25">
      <c r="A1167" t="s">
        <v>9284</v>
      </c>
      <c r="B1167" t="s">
        <v>9285</v>
      </c>
      <c r="C1167" t="s">
        <v>156</v>
      </c>
      <c r="D1167">
        <v>4</v>
      </c>
      <c r="E1167">
        <v>70</v>
      </c>
      <c r="F1167" t="s">
        <v>2076</v>
      </c>
      <c r="G1167" t="s">
        <v>1846</v>
      </c>
      <c r="H1167" t="s">
        <v>2091</v>
      </c>
      <c r="I1167" t="s">
        <v>2096</v>
      </c>
      <c r="J1167" t="s">
        <v>1795</v>
      </c>
      <c r="K1167" t="s">
        <v>2053</v>
      </c>
      <c r="L1167" t="s">
        <v>1798</v>
      </c>
      <c r="M1167" t="s">
        <v>2858</v>
      </c>
      <c r="N1167" t="s">
        <v>2859</v>
      </c>
      <c r="O1167" t="s">
        <v>2860</v>
      </c>
      <c r="P1167" t="s">
        <v>2022</v>
      </c>
      <c r="Q1167" t="s">
        <v>1801</v>
      </c>
      <c r="R1167" t="s">
        <v>1956</v>
      </c>
      <c r="S1167" t="s">
        <v>1802</v>
      </c>
      <c r="T1167" t="s">
        <v>2051</v>
      </c>
      <c r="U1167" t="s">
        <v>2931</v>
      </c>
      <c r="V1167" t="s">
        <v>3096</v>
      </c>
      <c r="W1167" t="s">
        <v>2874</v>
      </c>
      <c r="X1167" t="s">
        <v>1810</v>
      </c>
      <c r="Y1167" t="s">
        <v>7934</v>
      </c>
      <c r="Z1167" t="s">
        <v>7935</v>
      </c>
      <c r="AA1167" t="s">
        <v>7936</v>
      </c>
      <c r="AB1167">
        <v>1</v>
      </c>
    </row>
    <row r="1168" spans="1:28" x14ac:dyDescent="0.25">
      <c r="A1168" t="s">
        <v>9284</v>
      </c>
      <c r="B1168" t="s">
        <v>9285</v>
      </c>
      <c r="C1168" t="s">
        <v>156</v>
      </c>
      <c r="D1168">
        <v>4</v>
      </c>
      <c r="E1168">
        <v>71</v>
      </c>
      <c r="F1168" t="s">
        <v>2031</v>
      </c>
      <c r="G1168" t="s">
        <v>1846</v>
      </c>
      <c r="H1168" t="s">
        <v>2091</v>
      </c>
      <c r="I1168" t="s">
        <v>2096</v>
      </c>
      <c r="J1168" t="s">
        <v>1795</v>
      </c>
      <c r="K1168" t="s">
        <v>2053</v>
      </c>
      <c r="L1168" t="s">
        <v>1798</v>
      </c>
      <c r="M1168" t="s">
        <v>2858</v>
      </c>
      <c r="N1168" t="s">
        <v>2859</v>
      </c>
      <c r="O1168" t="s">
        <v>2860</v>
      </c>
      <c r="P1168" t="s">
        <v>2022</v>
      </c>
      <c r="Q1168" t="s">
        <v>1801</v>
      </c>
      <c r="R1168" t="s">
        <v>1956</v>
      </c>
      <c r="S1168" t="s">
        <v>1802</v>
      </c>
      <c r="T1168" t="s">
        <v>2051</v>
      </c>
      <c r="U1168" t="s">
        <v>2931</v>
      </c>
      <c r="V1168" t="s">
        <v>3096</v>
      </c>
      <c r="W1168" t="s">
        <v>2874</v>
      </c>
      <c r="X1168" t="s">
        <v>1810</v>
      </c>
      <c r="Y1168" t="s">
        <v>7937</v>
      </c>
      <c r="Z1168" t="s">
        <v>7938</v>
      </c>
      <c r="AA1168" t="s">
        <v>7939</v>
      </c>
      <c r="AB1168">
        <v>1</v>
      </c>
    </row>
    <row r="1169" spans="1:28" x14ac:dyDescent="0.25">
      <c r="A1169" t="s">
        <v>9284</v>
      </c>
      <c r="B1169" t="s">
        <v>9285</v>
      </c>
      <c r="C1169" t="s">
        <v>156</v>
      </c>
      <c r="D1169">
        <v>4</v>
      </c>
      <c r="E1169">
        <v>71</v>
      </c>
      <c r="F1169" t="s">
        <v>2042</v>
      </c>
      <c r="G1169" t="s">
        <v>1846</v>
      </c>
      <c r="H1169" t="s">
        <v>2091</v>
      </c>
      <c r="I1169" t="s">
        <v>2096</v>
      </c>
      <c r="J1169" t="s">
        <v>1788</v>
      </c>
      <c r="K1169" t="s">
        <v>2053</v>
      </c>
      <c r="L1169" t="s">
        <v>1798</v>
      </c>
      <c r="M1169" t="s">
        <v>2858</v>
      </c>
      <c r="N1169" t="s">
        <v>2859</v>
      </c>
      <c r="O1169" t="s">
        <v>2860</v>
      </c>
      <c r="P1169" t="s">
        <v>2022</v>
      </c>
      <c r="Q1169" t="s">
        <v>1801</v>
      </c>
      <c r="R1169" t="s">
        <v>1956</v>
      </c>
      <c r="S1169" t="s">
        <v>1802</v>
      </c>
      <c r="T1169" t="s">
        <v>2051</v>
      </c>
      <c r="U1169" t="s">
        <v>2931</v>
      </c>
      <c r="V1169" t="s">
        <v>3096</v>
      </c>
      <c r="W1169" t="s">
        <v>2874</v>
      </c>
      <c r="X1169" t="s">
        <v>1810</v>
      </c>
      <c r="Y1169" t="s">
        <v>7940</v>
      </c>
      <c r="Z1169" t="s">
        <v>7941</v>
      </c>
      <c r="AA1169" t="s">
        <v>7942</v>
      </c>
      <c r="AB1169">
        <v>1</v>
      </c>
    </row>
    <row r="1170" spans="1:28" x14ac:dyDescent="0.25">
      <c r="A1170" t="s">
        <v>9284</v>
      </c>
      <c r="B1170" t="s">
        <v>9285</v>
      </c>
      <c r="C1170" t="s">
        <v>156</v>
      </c>
      <c r="D1170">
        <v>4</v>
      </c>
      <c r="E1170">
        <v>71</v>
      </c>
      <c r="F1170" t="s">
        <v>2077</v>
      </c>
      <c r="G1170" t="s">
        <v>1846</v>
      </c>
      <c r="H1170" t="s">
        <v>2091</v>
      </c>
      <c r="I1170" t="s">
        <v>2096</v>
      </c>
      <c r="J1170" t="s">
        <v>1795</v>
      </c>
      <c r="K1170" t="s">
        <v>2053</v>
      </c>
      <c r="L1170" t="s">
        <v>1798</v>
      </c>
      <c r="M1170" t="s">
        <v>2858</v>
      </c>
      <c r="N1170" t="s">
        <v>2859</v>
      </c>
      <c r="O1170" t="s">
        <v>2860</v>
      </c>
      <c r="P1170" t="s">
        <v>2022</v>
      </c>
      <c r="Q1170" t="s">
        <v>1801</v>
      </c>
      <c r="R1170" t="s">
        <v>1956</v>
      </c>
      <c r="S1170" t="s">
        <v>1802</v>
      </c>
      <c r="T1170" t="s">
        <v>2051</v>
      </c>
      <c r="U1170" t="s">
        <v>2931</v>
      </c>
      <c r="V1170" t="s">
        <v>3096</v>
      </c>
      <c r="W1170" t="s">
        <v>2874</v>
      </c>
      <c r="X1170" t="s">
        <v>1810</v>
      </c>
      <c r="Y1170" t="s">
        <v>7943</v>
      </c>
      <c r="Z1170" t="s">
        <v>7944</v>
      </c>
      <c r="AA1170" t="s">
        <v>7945</v>
      </c>
      <c r="AB1170">
        <v>1</v>
      </c>
    </row>
    <row r="1171" spans="1:28" x14ac:dyDescent="0.25">
      <c r="A1171" t="s">
        <v>9284</v>
      </c>
      <c r="B1171" t="s">
        <v>9285</v>
      </c>
      <c r="C1171" t="s">
        <v>156</v>
      </c>
      <c r="D1171">
        <v>4</v>
      </c>
      <c r="E1171">
        <v>71</v>
      </c>
      <c r="F1171" t="s">
        <v>2025</v>
      </c>
      <c r="G1171" t="s">
        <v>1846</v>
      </c>
      <c r="H1171" t="s">
        <v>2091</v>
      </c>
      <c r="I1171" t="s">
        <v>2096</v>
      </c>
      <c r="J1171" t="s">
        <v>1795</v>
      </c>
      <c r="K1171" t="s">
        <v>2053</v>
      </c>
      <c r="L1171" t="s">
        <v>1798</v>
      </c>
      <c r="M1171" t="s">
        <v>2858</v>
      </c>
      <c r="N1171" t="s">
        <v>2859</v>
      </c>
      <c r="O1171" t="s">
        <v>2860</v>
      </c>
      <c r="P1171" t="s">
        <v>2022</v>
      </c>
      <c r="Q1171" t="s">
        <v>1801</v>
      </c>
      <c r="R1171" t="s">
        <v>1956</v>
      </c>
      <c r="S1171" t="s">
        <v>1802</v>
      </c>
      <c r="T1171" t="s">
        <v>2051</v>
      </c>
      <c r="U1171" t="s">
        <v>2931</v>
      </c>
      <c r="V1171" t="s">
        <v>3096</v>
      </c>
      <c r="W1171" t="s">
        <v>2874</v>
      </c>
      <c r="X1171" t="s">
        <v>1810</v>
      </c>
      <c r="Y1171" t="s">
        <v>7946</v>
      </c>
      <c r="Z1171" t="s">
        <v>7947</v>
      </c>
      <c r="AA1171" t="s">
        <v>7948</v>
      </c>
      <c r="AB1171">
        <v>1</v>
      </c>
    </row>
    <row r="1172" spans="1:28" x14ac:dyDescent="0.25">
      <c r="A1172" t="s">
        <v>9284</v>
      </c>
      <c r="B1172" t="s">
        <v>9285</v>
      </c>
      <c r="C1172" t="s">
        <v>156</v>
      </c>
      <c r="D1172">
        <v>4</v>
      </c>
      <c r="E1172">
        <v>71</v>
      </c>
      <c r="F1172" t="s">
        <v>2027</v>
      </c>
      <c r="G1172" t="s">
        <v>1846</v>
      </c>
      <c r="H1172" t="s">
        <v>2091</v>
      </c>
      <c r="I1172" t="s">
        <v>2096</v>
      </c>
      <c r="J1172" t="s">
        <v>1795</v>
      </c>
      <c r="K1172" t="s">
        <v>2053</v>
      </c>
      <c r="L1172" t="s">
        <v>1798</v>
      </c>
      <c r="M1172" t="s">
        <v>2858</v>
      </c>
      <c r="N1172" t="s">
        <v>2859</v>
      </c>
      <c r="O1172" t="s">
        <v>2860</v>
      </c>
      <c r="P1172" t="s">
        <v>2022</v>
      </c>
      <c r="Q1172" t="s">
        <v>1801</v>
      </c>
      <c r="R1172" t="s">
        <v>1956</v>
      </c>
      <c r="S1172" t="s">
        <v>1802</v>
      </c>
      <c r="T1172" t="s">
        <v>2051</v>
      </c>
      <c r="U1172" t="s">
        <v>2931</v>
      </c>
      <c r="V1172" t="s">
        <v>2968</v>
      </c>
      <c r="W1172" t="s">
        <v>2874</v>
      </c>
      <c r="X1172" t="s">
        <v>1810</v>
      </c>
      <c r="Y1172" t="s">
        <v>7949</v>
      </c>
      <c r="Z1172" t="s">
        <v>7950</v>
      </c>
      <c r="AA1172" t="s">
        <v>7951</v>
      </c>
      <c r="AB1172">
        <v>1</v>
      </c>
    </row>
    <row r="1173" spans="1:28" x14ac:dyDescent="0.25">
      <c r="A1173" t="s">
        <v>9284</v>
      </c>
      <c r="B1173" t="s">
        <v>9285</v>
      </c>
      <c r="C1173" t="s">
        <v>156</v>
      </c>
      <c r="D1173">
        <v>4</v>
      </c>
      <c r="E1173">
        <v>71</v>
      </c>
      <c r="F1173" t="s">
        <v>2033</v>
      </c>
      <c r="G1173" t="s">
        <v>1846</v>
      </c>
      <c r="H1173" t="s">
        <v>2091</v>
      </c>
      <c r="I1173" t="s">
        <v>2096</v>
      </c>
      <c r="J1173" t="s">
        <v>1795</v>
      </c>
      <c r="K1173" t="s">
        <v>2053</v>
      </c>
      <c r="L1173" t="s">
        <v>1798</v>
      </c>
      <c r="M1173" t="s">
        <v>2858</v>
      </c>
      <c r="N1173" t="s">
        <v>2859</v>
      </c>
      <c r="O1173" t="s">
        <v>2860</v>
      </c>
      <c r="P1173" t="s">
        <v>2022</v>
      </c>
      <c r="Q1173" t="s">
        <v>1801</v>
      </c>
      <c r="R1173" t="s">
        <v>1956</v>
      </c>
      <c r="S1173" t="s">
        <v>1802</v>
      </c>
      <c r="T1173" t="s">
        <v>2051</v>
      </c>
      <c r="U1173" t="s">
        <v>2931</v>
      </c>
      <c r="V1173" t="s">
        <v>2968</v>
      </c>
      <c r="W1173" t="s">
        <v>2874</v>
      </c>
      <c r="X1173" t="s">
        <v>1810</v>
      </c>
      <c r="Y1173" t="s">
        <v>7952</v>
      </c>
      <c r="Z1173" t="s">
        <v>7953</v>
      </c>
      <c r="AA1173" t="s">
        <v>7954</v>
      </c>
      <c r="AB1173">
        <v>1</v>
      </c>
    </row>
    <row r="1174" spans="1:28" x14ac:dyDescent="0.25">
      <c r="A1174" t="s">
        <v>9284</v>
      </c>
      <c r="B1174" t="s">
        <v>9285</v>
      </c>
      <c r="C1174" t="s">
        <v>156</v>
      </c>
      <c r="D1174">
        <v>4</v>
      </c>
      <c r="E1174">
        <v>71</v>
      </c>
      <c r="F1174" t="s">
        <v>2065</v>
      </c>
      <c r="G1174" t="s">
        <v>1846</v>
      </c>
      <c r="H1174" t="s">
        <v>2091</v>
      </c>
      <c r="I1174" t="s">
        <v>2096</v>
      </c>
      <c r="J1174" t="s">
        <v>1788</v>
      </c>
      <c r="K1174" t="s">
        <v>2053</v>
      </c>
      <c r="L1174" t="s">
        <v>1798</v>
      </c>
      <c r="M1174" t="s">
        <v>2858</v>
      </c>
      <c r="N1174" t="s">
        <v>2859</v>
      </c>
      <c r="O1174" t="s">
        <v>2860</v>
      </c>
      <c r="P1174" t="s">
        <v>2022</v>
      </c>
      <c r="Q1174" t="s">
        <v>1801</v>
      </c>
      <c r="R1174" t="s">
        <v>1956</v>
      </c>
      <c r="S1174" t="s">
        <v>1802</v>
      </c>
      <c r="T1174" t="s">
        <v>2051</v>
      </c>
      <c r="U1174" t="s">
        <v>2931</v>
      </c>
      <c r="V1174" t="s">
        <v>3096</v>
      </c>
      <c r="W1174" t="s">
        <v>2874</v>
      </c>
      <c r="X1174" t="s">
        <v>1810</v>
      </c>
      <c r="Y1174" t="s">
        <v>7955</v>
      </c>
      <c r="Z1174" t="s">
        <v>7956</v>
      </c>
      <c r="AA1174" t="s">
        <v>7957</v>
      </c>
      <c r="AB1174">
        <v>1</v>
      </c>
    </row>
    <row r="1175" spans="1:28" x14ac:dyDescent="0.25">
      <c r="A1175" t="s">
        <v>9284</v>
      </c>
      <c r="B1175" t="s">
        <v>9285</v>
      </c>
      <c r="C1175" t="s">
        <v>156</v>
      </c>
      <c r="D1175">
        <v>4</v>
      </c>
      <c r="E1175">
        <v>71</v>
      </c>
      <c r="F1175" t="s">
        <v>2047</v>
      </c>
      <c r="G1175" t="s">
        <v>1846</v>
      </c>
      <c r="H1175" t="s">
        <v>2091</v>
      </c>
      <c r="I1175" t="s">
        <v>2096</v>
      </c>
      <c r="J1175" t="s">
        <v>1795</v>
      </c>
      <c r="K1175" t="s">
        <v>2053</v>
      </c>
      <c r="L1175" t="s">
        <v>1798</v>
      </c>
      <c r="M1175" t="s">
        <v>2858</v>
      </c>
      <c r="N1175" t="s">
        <v>2859</v>
      </c>
      <c r="O1175" t="s">
        <v>2860</v>
      </c>
      <c r="P1175" t="s">
        <v>2022</v>
      </c>
      <c r="Q1175" t="s">
        <v>1801</v>
      </c>
      <c r="R1175" t="s">
        <v>1956</v>
      </c>
      <c r="S1175" t="s">
        <v>1802</v>
      </c>
      <c r="T1175" t="s">
        <v>2051</v>
      </c>
      <c r="U1175" t="s">
        <v>2931</v>
      </c>
      <c r="V1175" t="s">
        <v>3096</v>
      </c>
      <c r="W1175" t="s">
        <v>2874</v>
      </c>
      <c r="X1175" t="s">
        <v>1810</v>
      </c>
      <c r="Y1175" t="s">
        <v>7958</v>
      </c>
      <c r="Z1175" t="s">
        <v>7959</v>
      </c>
      <c r="AA1175" t="s">
        <v>7960</v>
      </c>
      <c r="AB1175">
        <v>1</v>
      </c>
    </row>
    <row r="1176" spans="1:28" x14ac:dyDescent="0.25">
      <c r="A1176" t="s">
        <v>9284</v>
      </c>
      <c r="B1176" t="s">
        <v>9285</v>
      </c>
      <c r="C1176" t="s">
        <v>156</v>
      </c>
      <c r="D1176">
        <v>4</v>
      </c>
      <c r="E1176">
        <v>71</v>
      </c>
      <c r="F1176" t="s">
        <v>2045</v>
      </c>
      <c r="G1176" t="s">
        <v>1846</v>
      </c>
      <c r="H1176" t="s">
        <v>2091</v>
      </c>
      <c r="I1176" t="s">
        <v>2096</v>
      </c>
      <c r="J1176" t="s">
        <v>1795</v>
      </c>
      <c r="K1176" t="s">
        <v>2053</v>
      </c>
      <c r="L1176" t="s">
        <v>1798</v>
      </c>
      <c r="M1176" t="s">
        <v>2858</v>
      </c>
      <c r="N1176" t="s">
        <v>2859</v>
      </c>
      <c r="O1176" t="s">
        <v>2860</v>
      </c>
      <c r="P1176" t="s">
        <v>2022</v>
      </c>
      <c r="Q1176" t="s">
        <v>1801</v>
      </c>
      <c r="R1176" t="s">
        <v>1956</v>
      </c>
      <c r="S1176" t="s">
        <v>1802</v>
      </c>
      <c r="T1176" t="s">
        <v>2051</v>
      </c>
      <c r="U1176" t="s">
        <v>2931</v>
      </c>
      <c r="V1176" t="s">
        <v>3096</v>
      </c>
      <c r="W1176" t="s">
        <v>2874</v>
      </c>
      <c r="X1176" t="s">
        <v>1810</v>
      </c>
      <c r="Y1176" t="s">
        <v>7961</v>
      </c>
      <c r="Z1176" t="s">
        <v>7962</v>
      </c>
      <c r="AA1176" t="s">
        <v>7963</v>
      </c>
      <c r="AB1176">
        <v>1</v>
      </c>
    </row>
    <row r="1177" spans="1:28" x14ac:dyDescent="0.25">
      <c r="A1177" t="s">
        <v>9284</v>
      </c>
      <c r="B1177" t="s">
        <v>9285</v>
      </c>
      <c r="C1177" t="s">
        <v>156</v>
      </c>
      <c r="D1177">
        <v>4</v>
      </c>
      <c r="E1177">
        <v>71</v>
      </c>
      <c r="F1177" t="s">
        <v>2054</v>
      </c>
      <c r="G1177" t="s">
        <v>1846</v>
      </c>
      <c r="H1177" t="s">
        <v>2091</v>
      </c>
      <c r="I1177" t="s">
        <v>2096</v>
      </c>
      <c r="J1177" t="s">
        <v>1795</v>
      </c>
      <c r="K1177" t="s">
        <v>2053</v>
      </c>
      <c r="L1177" t="s">
        <v>1798</v>
      </c>
      <c r="M1177" t="s">
        <v>2858</v>
      </c>
      <c r="N1177" t="s">
        <v>2859</v>
      </c>
      <c r="O1177" t="s">
        <v>2860</v>
      </c>
      <c r="P1177" t="s">
        <v>2022</v>
      </c>
      <c r="Q1177" t="s">
        <v>1801</v>
      </c>
      <c r="R1177" t="s">
        <v>1956</v>
      </c>
      <c r="S1177" t="s">
        <v>1802</v>
      </c>
      <c r="T1177" t="s">
        <v>2051</v>
      </c>
      <c r="U1177" t="s">
        <v>2931</v>
      </c>
      <c r="V1177" t="s">
        <v>3096</v>
      </c>
      <c r="W1177" t="s">
        <v>2874</v>
      </c>
      <c r="X1177" t="s">
        <v>1810</v>
      </c>
      <c r="Y1177" t="s">
        <v>7964</v>
      </c>
      <c r="Z1177" t="s">
        <v>7965</v>
      </c>
      <c r="AA1177" t="s">
        <v>7966</v>
      </c>
      <c r="AB1177">
        <v>1</v>
      </c>
    </row>
    <row r="1178" spans="1:28" x14ac:dyDescent="0.25">
      <c r="A1178" t="s">
        <v>9284</v>
      </c>
      <c r="B1178" t="s">
        <v>9285</v>
      </c>
      <c r="C1178" t="s">
        <v>156</v>
      </c>
      <c r="D1178">
        <v>4</v>
      </c>
      <c r="E1178">
        <v>71</v>
      </c>
      <c r="F1178" t="s">
        <v>2026</v>
      </c>
      <c r="G1178" t="s">
        <v>1846</v>
      </c>
      <c r="H1178" t="s">
        <v>2091</v>
      </c>
      <c r="I1178" t="s">
        <v>2096</v>
      </c>
      <c r="J1178" t="s">
        <v>1788</v>
      </c>
      <c r="K1178" t="s">
        <v>2053</v>
      </c>
      <c r="L1178" t="s">
        <v>1798</v>
      </c>
      <c r="M1178" t="s">
        <v>2858</v>
      </c>
      <c r="N1178" t="s">
        <v>2859</v>
      </c>
      <c r="O1178" t="s">
        <v>2860</v>
      </c>
      <c r="P1178" t="s">
        <v>2022</v>
      </c>
      <c r="Q1178" t="s">
        <v>1801</v>
      </c>
      <c r="R1178" t="s">
        <v>1956</v>
      </c>
      <c r="S1178" t="s">
        <v>1802</v>
      </c>
      <c r="T1178" t="s">
        <v>2051</v>
      </c>
      <c r="U1178" t="s">
        <v>2931</v>
      </c>
      <c r="V1178" t="s">
        <v>3096</v>
      </c>
      <c r="W1178" t="s">
        <v>2874</v>
      </c>
      <c r="X1178" t="s">
        <v>1810</v>
      </c>
      <c r="Y1178" t="s">
        <v>7967</v>
      </c>
      <c r="Z1178" t="s">
        <v>7968</v>
      </c>
      <c r="AA1178" t="s">
        <v>7969</v>
      </c>
      <c r="AB1178">
        <v>1</v>
      </c>
    </row>
    <row r="1179" spans="1:28" x14ac:dyDescent="0.25">
      <c r="A1179" t="s">
        <v>9284</v>
      </c>
      <c r="B1179" t="s">
        <v>9285</v>
      </c>
      <c r="C1179" t="s">
        <v>156</v>
      </c>
      <c r="D1179">
        <v>4</v>
      </c>
      <c r="E1179">
        <v>71</v>
      </c>
      <c r="F1179" t="s">
        <v>2060</v>
      </c>
      <c r="G1179" t="s">
        <v>1846</v>
      </c>
      <c r="H1179" t="s">
        <v>2091</v>
      </c>
      <c r="I1179" t="s">
        <v>2096</v>
      </c>
      <c r="J1179" t="s">
        <v>1795</v>
      </c>
      <c r="K1179" t="s">
        <v>2053</v>
      </c>
      <c r="L1179" t="s">
        <v>1798</v>
      </c>
      <c r="M1179" t="s">
        <v>2858</v>
      </c>
      <c r="N1179" t="s">
        <v>2859</v>
      </c>
      <c r="O1179" t="s">
        <v>2860</v>
      </c>
      <c r="P1179" t="s">
        <v>2022</v>
      </c>
      <c r="Q1179" t="s">
        <v>1801</v>
      </c>
      <c r="R1179" t="s">
        <v>1956</v>
      </c>
      <c r="S1179" t="s">
        <v>1802</v>
      </c>
      <c r="T1179" t="s">
        <v>2051</v>
      </c>
      <c r="U1179" t="s">
        <v>2931</v>
      </c>
      <c r="V1179" t="s">
        <v>3096</v>
      </c>
      <c r="W1179" t="s">
        <v>2874</v>
      </c>
      <c r="X1179" t="s">
        <v>1810</v>
      </c>
      <c r="Y1179" t="s">
        <v>7970</v>
      </c>
      <c r="Z1179" t="s">
        <v>7971</v>
      </c>
      <c r="AA1179" t="s">
        <v>7972</v>
      </c>
      <c r="AB1179">
        <v>1</v>
      </c>
    </row>
    <row r="1180" spans="1:28" x14ac:dyDescent="0.25">
      <c r="A1180" t="s">
        <v>9284</v>
      </c>
      <c r="B1180" t="s">
        <v>9285</v>
      </c>
      <c r="C1180" t="s">
        <v>156</v>
      </c>
      <c r="D1180">
        <v>4</v>
      </c>
      <c r="E1180">
        <v>71</v>
      </c>
      <c r="F1180" t="s">
        <v>2028</v>
      </c>
      <c r="G1180" t="s">
        <v>1846</v>
      </c>
      <c r="H1180" t="s">
        <v>2091</v>
      </c>
      <c r="I1180" t="s">
        <v>2096</v>
      </c>
      <c r="J1180" t="s">
        <v>1795</v>
      </c>
      <c r="K1180" t="s">
        <v>2053</v>
      </c>
      <c r="L1180" t="s">
        <v>1798</v>
      </c>
      <c r="M1180" t="s">
        <v>2858</v>
      </c>
      <c r="N1180" t="s">
        <v>2859</v>
      </c>
      <c r="O1180" t="s">
        <v>2860</v>
      </c>
      <c r="P1180" t="s">
        <v>2022</v>
      </c>
      <c r="Q1180" t="s">
        <v>1801</v>
      </c>
      <c r="R1180" t="s">
        <v>1956</v>
      </c>
      <c r="S1180" t="s">
        <v>1802</v>
      </c>
      <c r="T1180" t="s">
        <v>2051</v>
      </c>
      <c r="U1180" t="s">
        <v>2931</v>
      </c>
      <c r="V1180" t="s">
        <v>3096</v>
      </c>
      <c r="W1180" t="s">
        <v>2874</v>
      </c>
      <c r="X1180" t="s">
        <v>1810</v>
      </c>
      <c r="Y1180" t="s">
        <v>7973</v>
      </c>
      <c r="Z1180" t="s">
        <v>7974</v>
      </c>
      <c r="AA1180" t="s">
        <v>7975</v>
      </c>
      <c r="AB1180">
        <v>1</v>
      </c>
    </row>
    <row r="1181" spans="1:28" x14ac:dyDescent="0.25">
      <c r="A1181" t="s">
        <v>9284</v>
      </c>
      <c r="B1181" t="s">
        <v>9285</v>
      </c>
      <c r="C1181" t="s">
        <v>156</v>
      </c>
      <c r="D1181">
        <v>4</v>
      </c>
      <c r="E1181">
        <v>71</v>
      </c>
      <c r="F1181" t="s">
        <v>2048</v>
      </c>
      <c r="G1181" t="s">
        <v>1846</v>
      </c>
      <c r="H1181" t="s">
        <v>2091</v>
      </c>
      <c r="I1181" t="s">
        <v>2096</v>
      </c>
      <c r="J1181" t="s">
        <v>1795</v>
      </c>
      <c r="K1181" t="s">
        <v>2053</v>
      </c>
      <c r="L1181" t="s">
        <v>1798</v>
      </c>
      <c r="M1181" t="s">
        <v>2858</v>
      </c>
      <c r="N1181" t="s">
        <v>2859</v>
      </c>
      <c r="O1181" t="s">
        <v>2860</v>
      </c>
      <c r="P1181" t="s">
        <v>2022</v>
      </c>
      <c r="Q1181" t="s">
        <v>1801</v>
      </c>
      <c r="R1181" t="s">
        <v>1956</v>
      </c>
      <c r="S1181" t="s">
        <v>1802</v>
      </c>
      <c r="T1181" t="s">
        <v>2051</v>
      </c>
      <c r="U1181" t="s">
        <v>2931</v>
      </c>
      <c r="V1181" t="s">
        <v>3096</v>
      </c>
      <c r="W1181" t="s">
        <v>2947</v>
      </c>
      <c r="X1181" t="s">
        <v>1810</v>
      </c>
      <c r="Y1181" t="s">
        <v>7976</v>
      </c>
      <c r="Z1181" t="s">
        <v>7977</v>
      </c>
      <c r="AA1181" t="s">
        <v>7978</v>
      </c>
      <c r="AB1181">
        <v>1</v>
      </c>
    </row>
    <row r="1182" spans="1:28" x14ac:dyDescent="0.25">
      <c r="A1182" t="s">
        <v>9284</v>
      </c>
      <c r="B1182" t="s">
        <v>9285</v>
      </c>
      <c r="C1182" t="s">
        <v>156</v>
      </c>
      <c r="D1182">
        <v>4</v>
      </c>
      <c r="E1182">
        <v>71</v>
      </c>
      <c r="F1182" t="s">
        <v>2062</v>
      </c>
      <c r="G1182" t="s">
        <v>1846</v>
      </c>
      <c r="H1182" t="s">
        <v>2091</v>
      </c>
      <c r="I1182" t="s">
        <v>2096</v>
      </c>
      <c r="J1182" t="s">
        <v>1788</v>
      </c>
      <c r="K1182" t="s">
        <v>2053</v>
      </c>
      <c r="L1182" t="s">
        <v>1798</v>
      </c>
      <c r="M1182" t="s">
        <v>2858</v>
      </c>
      <c r="N1182" t="s">
        <v>2859</v>
      </c>
      <c r="O1182" t="s">
        <v>2860</v>
      </c>
      <c r="P1182" t="s">
        <v>2022</v>
      </c>
      <c r="Q1182" t="s">
        <v>1801</v>
      </c>
      <c r="R1182" t="s">
        <v>1956</v>
      </c>
      <c r="S1182" t="s">
        <v>1802</v>
      </c>
      <c r="T1182" t="s">
        <v>2051</v>
      </c>
      <c r="U1182" t="s">
        <v>2931</v>
      </c>
      <c r="V1182" t="s">
        <v>3096</v>
      </c>
      <c r="W1182" t="s">
        <v>2947</v>
      </c>
      <c r="X1182" t="s">
        <v>1810</v>
      </c>
      <c r="Y1182" t="s">
        <v>7979</v>
      </c>
      <c r="Z1182" t="s">
        <v>7980</v>
      </c>
      <c r="AA1182" t="s">
        <v>7981</v>
      </c>
      <c r="AB1182">
        <v>1</v>
      </c>
    </row>
    <row r="1183" spans="1:28" x14ac:dyDescent="0.25">
      <c r="A1183" t="s">
        <v>9284</v>
      </c>
      <c r="B1183" t="s">
        <v>9285</v>
      </c>
      <c r="C1183" t="s">
        <v>156</v>
      </c>
      <c r="D1183">
        <v>4</v>
      </c>
      <c r="E1183">
        <v>71</v>
      </c>
      <c r="F1183" t="s">
        <v>2079</v>
      </c>
      <c r="G1183" t="s">
        <v>1846</v>
      </c>
      <c r="H1183" t="s">
        <v>2091</v>
      </c>
      <c r="I1183" t="s">
        <v>2096</v>
      </c>
      <c r="J1183" t="s">
        <v>1795</v>
      </c>
      <c r="K1183" t="s">
        <v>2053</v>
      </c>
      <c r="L1183" t="s">
        <v>1798</v>
      </c>
      <c r="M1183" t="s">
        <v>2858</v>
      </c>
      <c r="N1183" t="s">
        <v>2859</v>
      </c>
      <c r="O1183" t="s">
        <v>2860</v>
      </c>
      <c r="P1183" t="s">
        <v>2022</v>
      </c>
      <c r="Q1183" t="s">
        <v>1801</v>
      </c>
      <c r="R1183" t="s">
        <v>1956</v>
      </c>
      <c r="S1183" t="s">
        <v>1802</v>
      </c>
      <c r="T1183" t="s">
        <v>2051</v>
      </c>
      <c r="U1183" t="s">
        <v>2931</v>
      </c>
      <c r="V1183" t="s">
        <v>3096</v>
      </c>
      <c r="W1183" t="s">
        <v>2874</v>
      </c>
      <c r="X1183" t="s">
        <v>1810</v>
      </c>
      <c r="Y1183" t="s">
        <v>7982</v>
      </c>
      <c r="Z1183" t="s">
        <v>7983</v>
      </c>
      <c r="AA1183" t="s">
        <v>7984</v>
      </c>
      <c r="AB1183">
        <v>1</v>
      </c>
    </row>
    <row r="1184" spans="1:28" x14ac:dyDescent="0.25">
      <c r="A1184" t="s">
        <v>9284</v>
      </c>
      <c r="B1184" t="s">
        <v>9285</v>
      </c>
      <c r="C1184" t="s">
        <v>156</v>
      </c>
      <c r="D1184">
        <v>4</v>
      </c>
      <c r="E1184">
        <v>71</v>
      </c>
      <c r="F1184" t="s">
        <v>2055</v>
      </c>
      <c r="G1184" t="s">
        <v>1846</v>
      </c>
      <c r="H1184" t="s">
        <v>2091</v>
      </c>
      <c r="I1184" t="s">
        <v>2096</v>
      </c>
      <c r="J1184" t="s">
        <v>1788</v>
      </c>
      <c r="K1184" t="s">
        <v>2053</v>
      </c>
      <c r="L1184" t="s">
        <v>1798</v>
      </c>
      <c r="M1184" t="s">
        <v>2858</v>
      </c>
      <c r="N1184" t="s">
        <v>2859</v>
      </c>
      <c r="O1184" t="s">
        <v>2860</v>
      </c>
      <c r="P1184" t="s">
        <v>2022</v>
      </c>
      <c r="Q1184" t="s">
        <v>1801</v>
      </c>
      <c r="R1184" t="s">
        <v>1956</v>
      </c>
      <c r="S1184" t="s">
        <v>1802</v>
      </c>
      <c r="T1184" t="s">
        <v>2051</v>
      </c>
      <c r="U1184" t="s">
        <v>2931</v>
      </c>
      <c r="V1184" t="s">
        <v>3096</v>
      </c>
      <c r="W1184" t="s">
        <v>2874</v>
      </c>
      <c r="X1184" t="s">
        <v>1810</v>
      </c>
      <c r="Y1184" t="s">
        <v>7985</v>
      </c>
      <c r="Z1184" t="s">
        <v>7986</v>
      </c>
      <c r="AA1184" t="s">
        <v>7987</v>
      </c>
      <c r="AB1184">
        <v>1</v>
      </c>
    </row>
    <row r="1185" spans="1:28" x14ac:dyDescent="0.25">
      <c r="A1185" t="s">
        <v>9284</v>
      </c>
      <c r="B1185" t="s">
        <v>9285</v>
      </c>
      <c r="C1185" t="s">
        <v>156</v>
      </c>
      <c r="D1185">
        <v>4</v>
      </c>
      <c r="E1185">
        <v>71</v>
      </c>
      <c r="F1185" t="s">
        <v>2051</v>
      </c>
      <c r="G1185" t="s">
        <v>1846</v>
      </c>
      <c r="H1185" t="s">
        <v>2091</v>
      </c>
      <c r="I1185" t="s">
        <v>2096</v>
      </c>
      <c r="J1185" t="s">
        <v>1788</v>
      </c>
      <c r="K1185" t="s">
        <v>2053</v>
      </c>
      <c r="L1185" t="s">
        <v>1798</v>
      </c>
      <c r="M1185" t="s">
        <v>2858</v>
      </c>
      <c r="N1185" t="s">
        <v>2859</v>
      </c>
      <c r="O1185" t="s">
        <v>2860</v>
      </c>
      <c r="P1185" t="s">
        <v>2022</v>
      </c>
      <c r="Q1185" t="s">
        <v>1801</v>
      </c>
      <c r="R1185" t="s">
        <v>1956</v>
      </c>
      <c r="S1185" t="s">
        <v>1802</v>
      </c>
      <c r="T1185" t="s">
        <v>2051</v>
      </c>
      <c r="U1185" t="s">
        <v>2931</v>
      </c>
      <c r="V1185" t="s">
        <v>3096</v>
      </c>
      <c r="W1185" t="s">
        <v>2874</v>
      </c>
      <c r="X1185" t="s">
        <v>1810</v>
      </c>
      <c r="Y1185" t="s">
        <v>7988</v>
      </c>
      <c r="Z1185" t="s">
        <v>7989</v>
      </c>
      <c r="AA1185" t="s">
        <v>7990</v>
      </c>
      <c r="AB1185">
        <v>1</v>
      </c>
    </row>
    <row r="1186" spans="1:28" x14ac:dyDescent="0.25">
      <c r="A1186" t="s">
        <v>9284</v>
      </c>
      <c r="B1186" t="s">
        <v>9285</v>
      </c>
      <c r="C1186" t="s">
        <v>156</v>
      </c>
      <c r="D1186">
        <v>4</v>
      </c>
      <c r="E1186">
        <v>71</v>
      </c>
      <c r="F1186" t="s">
        <v>2068</v>
      </c>
      <c r="G1186" t="s">
        <v>1846</v>
      </c>
      <c r="H1186" t="s">
        <v>2091</v>
      </c>
      <c r="I1186" t="s">
        <v>2096</v>
      </c>
      <c r="J1186" t="s">
        <v>1788</v>
      </c>
      <c r="K1186" t="s">
        <v>2053</v>
      </c>
      <c r="L1186" t="s">
        <v>1798</v>
      </c>
      <c r="M1186" t="s">
        <v>2858</v>
      </c>
      <c r="N1186" t="s">
        <v>2859</v>
      </c>
      <c r="O1186" t="s">
        <v>2860</v>
      </c>
      <c r="P1186" t="s">
        <v>2022</v>
      </c>
      <c r="Q1186" t="s">
        <v>1801</v>
      </c>
      <c r="R1186" t="s">
        <v>1956</v>
      </c>
      <c r="S1186" t="s">
        <v>1802</v>
      </c>
      <c r="T1186" t="s">
        <v>2051</v>
      </c>
      <c r="U1186" t="s">
        <v>2931</v>
      </c>
      <c r="V1186" t="s">
        <v>3096</v>
      </c>
      <c r="W1186" t="s">
        <v>2874</v>
      </c>
      <c r="X1186" t="s">
        <v>1810</v>
      </c>
      <c r="Y1186" t="s">
        <v>7991</v>
      </c>
      <c r="Z1186" t="s">
        <v>7992</v>
      </c>
      <c r="AA1186" t="s">
        <v>7993</v>
      </c>
      <c r="AB1186">
        <v>1</v>
      </c>
    </row>
    <row r="1187" spans="1:28" x14ac:dyDescent="0.25">
      <c r="A1187" t="s">
        <v>9284</v>
      </c>
      <c r="B1187" t="s">
        <v>9285</v>
      </c>
      <c r="C1187" t="s">
        <v>156</v>
      </c>
      <c r="D1187">
        <v>4</v>
      </c>
      <c r="E1187">
        <v>71</v>
      </c>
      <c r="F1187" t="s">
        <v>2037</v>
      </c>
      <c r="G1187" t="s">
        <v>1846</v>
      </c>
      <c r="H1187" t="s">
        <v>2091</v>
      </c>
      <c r="I1187" t="s">
        <v>2096</v>
      </c>
      <c r="J1187" t="s">
        <v>1795</v>
      </c>
      <c r="K1187" t="s">
        <v>2053</v>
      </c>
      <c r="L1187" t="s">
        <v>1798</v>
      </c>
      <c r="M1187" t="s">
        <v>2858</v>
      </c>
      <c r="N1187" t="s">
        <v>2859</v>
      </c>
      <c r="O1187" t="s">
        <v>2860</v>
      </c>
      <c r="P1187" t="s">
        <v>2022</v>
      </c>
      <c r="Q1187" t="s">
        <v>1801</v>
      </c>
      <c r="R1187" t="s">
        <v>1956</v>
      </c>
      <c r="S1187" t="s">
        <v>1802</v>
      </c>
      <c r="T1187" t="s">
        <v>2051</v>
      </c>
      <c r="U1187" t="s">
        <v>2931</v>
      </c>
      <c r="V1187" t="s">
        <v>3096</v>
      </c>
      <c r="W1187" t="s">
        <v>2874</v>
      </c>
      <c r="X1187" t="s">
        <v>1810</v>
      </c>
      <c r="Y1187" t="s">
        <v>8898</v>
      </c>
      <c r="Z1187" t="s">
        <v>8899</v>
      </c>
      <c r="AA1187" t="s">
        <v>8900</v>
      </c>
      <c r="AB1187">
        <v>1</v>
      </c>
    </row>
    <row r="1188" spans="1:28" x14ac:dyDescent="0.25">
      <c r="A1188" t="s">
        <v>9284</v>
      </c>
      <c r="B1188" t="s">
        <v>9285</v>
      </c>
      <c r="C1188" t="s">
        <v>156</v>
      </c>
      <c r="D1188">
        <v>4</v>
      </c>
      <c r="E1188">
        <v>71</v>
      </c>
      <c r="F1188" t="s">
        <v>2046</v>
      </c>
      <c r="G1188" t="s">
        <v>1846</v>
      </c>
      <c r="H1188" t="s">
        <v>2091</v>
      </c>
      <c r="I1188" t="s">
        <v>2096</v>
      </c>
      <c r="J1188" t="s">
        <v>1788</v>
      </c>
      <c r="K1188" t="s">
        <v>2053</v>
      </c>
      <c r="L1188" t="s">
        <v>1798</v>
      </c>
      <c r="M1188" t="s">
        <v>2858</v>
      </c>
      <c r="N1188" t="s">
        <v>2859</v>
      </c>
      <c r="O1188" t="s">
        <v>2860</v>
      </c>
      <c r="P1188" t="s">
        <v>2022</v>
      </c>
      <c r="Q1188" t="s">
        <v>1801</v>
      </c>
      <c r="R1188" t="s">
        <v>1956</v>
      </c>
      <c r="S1188" t="s">
        <v>1802</v>
      </c>
      <c r="T1188" t="s">
        <v>2051</v>
      </c>
      <c r="U1188" t="s">
        <v>2931</v>
      </c>
      <c r="V1188" t="s">
        <v>3096</v>
      </c>
      <c r="W1188" t="s">
        <v>2947</v>
      </c>
      <c r="X1188" t="s">
        <v>1810</v>
      </c>
      <c r="Y1188" t="s">
        <v>7994</v>
      </c>
      <c r="Z1188" t="s">
        <v>7995</v>
      </c>
      <c r="AA1188" t="s">
        <v>7996</v>
      </c>
      <c r="AB1188">
        <v>1</v>
      </c>
    </row>
    <row r="1189" spans="1:28" x14ac:dyDescent="0.25">
      <c r="A1189" t="s">
        <v>9284</v>
      </c>
      <c r="B1189" t="s">
        <v>9285</v>
      </c>
      <c r="C1189" t="s">
        <v>156</v>
      </c>
      <c r="D1189">
        <v>4</v>
      </c>
      <c r="E1189">
        <v>71</v>
      </c>
      <c r="F1189" t="s">
        <v>2038</v>
      </c>
      <c r="G1189" t="s">
        <v>1846</v>
      </c>
      <c r="H1189" t="s">
        <v>2091</v>
      </c>
      <c r="I1189" t="s">
        <v>2096</v>
      </c>
      <c r="J1189" t="s">
        <v>1788</v>
      </c>
      <c r="K1189" t="s">
        <v>2053</v>
      </c>
      <c r="L1189" t="s">
        <v>1798</v>
      </c>
      <c r="M1189" t="s">
        <v>2858</v>
      </c>
      <c r="N1189" t="s">
        <v>2859</v>
      </c>
      <c r="O1189" t="s">
        <v>2860</v>
      </c>
      <c r="P1189" t="s">
        <v>2022</v>
      </c>
      <c r="Q1189" t="s">
        <v>1801</v>
      </c>
      <c r="R1189" t="s">
        <v>1956</v>
      </c>
      <c r="S1189" t="s">
        <v>1802</v>
      </c>
      <c r="T1189" t="s">
        <v>2051</v>
      </c>
      <c r="U1189" t="s">
        <v>2931</v>
      </c>
      <c r="V1189" t="s">
        <v>3096</v>
      </c>
      <c r="W1189" t="s">
        <v>2874</v>
      </c>
      <c r="X1189" t="s">
        <v>1810</v>
      </c>
      <c r="Y1189" t="s">
        <v>7997</v>
      </c>
      <c r="Z1189" t="s">
        <v>7998</v>
      </c>
      <c r="AA1189" t="s">
        <v>7999</v>
      </c>
      <c r="AB1189">
        <v>1</v>
      </c>
    </row>
    <row r="1190" spans="1:28" x14ac:dyDescent="0.25">
      <c r="A1190" t="s">
        <v>9284</v>
      </c>
      <c r="B1190" t="s">
        <v>9285</v>
      </c>
      <c r="C1190" t="s">
        <v>156</v>
      </c>
      <c r="D1190">
        <v>4</v>
      </c>
      <c r="E1190">
        <v>71</v>
      </c>
      <c r="F1190" t="s">
        <v>2082</v>
      </c>
      <c r="G1190" t="s">
        <v>1846</v>
      </c>
      <c r="H1190" t="s">
        <v>2091</v>
      </c>
      <c r="I1190" t="s">
        <v>2096</v>
      </c>
      <c r="J1190" t="s">
        <v>1795</v>
      </c>
      <c r="K1190" t="s">
        <v>2053</v>
      </c>
      <c r="L1190" t="s">
        <v>1798</v>
      </c>
      <c r="M1190" t="s">
        <v>2858</v>
      </c>
      <c r="N1190" t="s">
        <v>2859</v>
      </c>
      <c r="O1190" t="s">
        <v>2860</v>
      </c>
      <c r="P1190" t="s">
        <v>2022</v>
      </c>
      <c r="Q1190" t="s">
        <v>1801</v>
      </c>
      <c r="R1190" t="s">
        <v>1956</v>
      </c>
      <c r="S1190" t="s">
        <v>1802</v>
      </c>
      <c r="T1190" t="s">
        <v>2051</v>
      </c>
      <c r="U1190" t="s">
        <v>2931</v>
      </c>
      <c r="V1190" t="s">
        <v>3096</v>
      </c>
      <c r="W1190" t="s">
        <v>2947</v>
      </c>
      <c r="X1190" t="s">
        <v>1810</v>
      </c>
      <c r="Y1190" t="s">
        <v>8000</v>
      </c>
      <c r="Z1190" t="s">
        <v>8001</v>
      </c>
      <c r="AA1190" t="s">
        <v>8002</v>
      </c>
      <c r="AB1190">
        <v>1</v>
      </c>
    </row>
    <row r="1191" spans="1:28" x14ac:dyDescent="0.25">
      <c r="A1191" t="s">
        <v>9284</v>
      </c>
      <c r="B1191" t="s">
        <v>9285</v>
      </c>
      <c r="C1191" t="s">
        <v>156</v>
      </c>
      <c r="D1191">
        <v>4</v>
      </c>
      <c r="E1191">
        <v>71</v>
      </c>
      <c r="F1191" t="s">
        <v>2040</v>
      </c>
      <c r="G1191" t="s">
        <v>1846</v>
      </c>
      <c r="H1191" t="s">
        <v>2091</v>
      </c>
      <c r="I1191" t="s">
        <v>2096</v>
      </c>
      <c r="J1191" t="s">
        <v>1795</v>
      </c>
      <c r="K1191" t="s">
        <v>2053</v>
      </c>
      <c r="L1191" t="s">
        <v>1798</v>
      </c>
      <c r="M1191" t="s">
        <v>2858</v>
      </c>
      <c r="N1191" t="s">
        <v>2859</v>
      </c>
      <c r="O1191" t="s">
        <v>2860</v>
      </c>
      <c r="P1191" t="s">
        <v>2022</v>
      </c>
      <c r="Q1191" t="s">
        <v>1801</v>
      </c>
      <c r="R1191" t="s">
        <v>1956</v>
      </c>
      <c r="S1191" t="s">
        <v>1802</v>
      </c>
      <c r="T1191" t="s">
        <v>2051</v>
      </c>
      <c r="U1191" t="s">
        <v>2931</v>
      </c>
      <c r="V1191" t="s">
        <v>3096</v>
      </c>
      <c r="W1191" t="s">
        <v>2874</v>
      </c>
      <c r="X1191" t="s">
        <v>1810</v>
      </c>
      <c r="Y1191" t="s">
        <v>8003</v>
      </c>
      <c r="Z1191" t="s">
        <v>8004</v>
      </c>
      <c r="AA1191" t="s">
        <v>8005</v>
      </c>
      <c r="AB1191">
        <v>1</v>
      </c>
    </row>
    <row r="1192" spans="1:28" x14ac:dyDescent="0.25">
      <c r="A1192" t="s">
        <v>9284</v>
      </c>
      <c r="B1192" t="s">
        <v>9285</v>
      </c>
      <c r="C1192" t="s">
        <v>156</v>
      </c>
      <c r="D1192">
        <v>4</v>
      </c>
      <c r="E1192">
        <v>71</v>
      </c>
      <c r="F1192" t="s">
        <v>2061</v>
      </c>
      <c r="G1192" t="s">
        <v>1846</v>
      </c>
      <c r="H1192" t="s">
        <v>2091</v>
      </c>
      <c r="I1192" t="s">
        <v>2096</v>
      </c>
      <c r="J1192" t="s">
        <v>1788</v>
      </c>
      <c r="K1192" t="s">
        <v>2053</v>
      </c>
      <c r="L1192" t="s">
        <v>1798</v>
      </c>
      <c r="M1192" t="s">
        <v>2858</v>
      </c>
      <c r="N1192" t="s">
        <v>2859</v>
      </c>
      <c r="O1192" t="s">
        <v>2860</v>
      </c>
      <c r="P1192" t="s">
        <v>2022</v>
      </c>
      <c r="Q1192" t="s">
        <v>1801</v>
      </c>
      <c r="R1192" t="s">
        <v>1956</v>
      </c>
      <c r="S1192" t="s">
        <v>1802</v>
      </c>
      <c r="T1192" t="s">
        <v>2051</v>
      </c>
      <c r="U1192" t="s">
        <v>2931</v>
      </c>
      <c r="V1192" t="s">
        <v>3096</v>
      </c>
      <c r="W1192" t="s">
        <v>2947</v>
      </c>
      <c r="X1192" t="s">
        <v>1810</v>
      </c>
      <c r="Y1192" t="s">
        <v>5353</v>
      </c>
      <c r="Z1192" t="s">
        <v>5354</v>
      </c>
      <c r="AA1192" t="s">
        <v>5355</v>
      </c>
      <c r="AB1192">
        <v>1</v>
      </c>
    </row>
    <row r="1193" spans="1:28" x14ac:dyDescent="0.25">
      <c r="A1193" t="s">
        <v>9284</v>
      </c>
      <c r="B1193" t="s">
        <v>9285</v>
      </c>
      <c r="C1193" t="s">
        <v>156</v>
      </c>
      <c r="D1193">
        <v>4</v>
      </c>
      <c r="E1193">
        <v>71</v>
      </c>
      <c r="F1193" t="s">
        <v>2081</v>
      </c>
      <c r="G1193" t="s">
        <v>1846</v>
      </c>
      <c r="H1193" t="s">
        <v>2091</v>
      </c>
      <c r="I1193" t="s">
        <v>2096</v>
      </c>
      <c r="J1193" t="s">
        <v>1795</v>
      </c>
      <c r="K1193" t="s">
        <v>2053</v>
      </c>
      <c r="L1193" t="s">
        <v>1798</v>
      </c>
      <c r="M1193" t="s">
        <v>2858</v>
      </c>
      <c r="N1193" t="s">
        <v>2859</v>
      </c>
      <c r="O1193" t="s">
        <v>2860</v>
      </c>
      <c r="P1193" t="s">
        <v>2022</v>
      </c>
      <c r="Q1193" t="s">
        <v>1801</v>
      </c>
      <c r="R1193" t="s">
        <v>1956</v>
      </c>
      <c r="S1193" t="s">
        <v>1802</v>
      </c>
      <c r="T1193" t="s">
        <v>2051</v>
      </c>
      <c r="U1193" t="s">
        <v>2931</v>
      </c>
      <c r="V1193" t="s">
        <v>3096</v>
      </c>
      <c r="W1193" t="s">
        <v>2874</v>
      </c>
      <c r="X1193" t="s">
        <v>1810</v>
      </c>
      <c r="Y1193" t="s">
        <v>8006</v>
      </c>
      <c r="Z1193" t="s">
        <v>8007</v>
      </c>
      <c r="AA1193" t="s">
        <v>8008</v>
      </c>
      <c r="AB1193">
        <v>1</v>
      </c>
    </row>
    <row r="1194" spans="1:28" x14ac:dyDescent="0.25">
      <c r="A1194" t="s">
        <v>9284</v>
      </c>
      <c r="B1194" t="s">
        <v>9285</v>
      </c>
      <c r="C1194" t="s">
        <v>156</v>
      </c>
      <c r="D1194">
        <v>4</v>
      </c>
      <c r="E1194">
        <v>71</v>
      </c>
      <c r="F1194" t="s">
        <v>2034</v>
      </c>
      <c r="G1194" t="s">
        <v>1846</v>
      </c>
      <c r="H1194" t="s">
        <v>2091</v>
      </c>
      <c r="I1194" t="s">
        <v>2096</v>
      </c>
      <c r="J1194" t="s">
        <v>1788</v>
      </c>
      <c r="K1194" t="s">
        <v>2053</v>
      </c>
      <c r="L1194" t="s">
        <v>1798</v>
      </c>
      <c r="M1194" t="s">
        <v>2858</v>
      </c>
      <c r="N1194" t="s">
        <v>2859</v>
      </c>
      <c r="O1194" t="s">
        <v>2860</v>
      </c>
      <c r="P1194" t="s">
        <v>2022</v>
      </c>
      <c r="Q1194" t="s">
        <v>1801</v>
      </c>
      <c r="R1194" t="s">
        <v>1956</v>
      </c>
      <c r="S1194" t="s">
        <v>1802</v>
      </c>
      <c r="T1194" t="s">
        <v>2051</v>
      </c>
      <c r="U1194" t="s">
        <v>2931</v>
      </c>
      <c r="V1194" t="s">
        <v>3096</v>
      </c>
      <c r="W1194" t="s">
        <v>2947</v>
      </c>
      <c r="X1194" t="s">
        <v>1810</v>
      </c>
      <c r="Y1194" t="s">
        <v>8009</v>
      </c>
      <c r="Z1194" t="s">
        <v>8010</v>
      </c>
      <c r="AA1194" t="s">
        <v>8011</v>
      </c>
      <c r="AB1194">
        <v>1</v>
      </c>
    </row>
    <row r="1195" spans="1:28" x14ac:dyDescent="0.25">
      <c r="A1195" t="s">
        <v>9284</v>
      </c>
      <c r="B1195" t="s">
        <v>9285</v>
      </c>
      <c r="C1195" t="s">
        <v>156</v>
      </c>
      <c r="D1195">
        <v>4</v>
      </c>
      <c r="E1195">
        <v>71</v>
      </c>
      <c r="F1195" t="s">
        <v>2076</v>
      </c>
      <c r="G1195" t="s">
        <v>1846</v>
      </c>
      <c r="H1195" t="s">
        <v>2091</v>
      </c>
      <c r="I1195" t="s">
        <v>2096</v>
      </c>
      <c r="J1195" t="s">
        <v>1795</v>
      </c>
      <c r="K1195" t="s">
        <v>2053</v>
      </c>
      <c r="L1195" t="s">
        <v>1798</v>
      </c>
      <c r="M1195" t="s">
        <v>2858</v>
      </c>
      <c r="N1195" t="s">
        <v>2859</v>
      </c>
      <c r="O1195" t="s">
        <v>2860</v>
      </c>
      <c r="P1195" t="s">
        <v>2022</v>
      </c>
      <c r="Q1195" t="s">
        <v>1801</v>
      </c>
      <c r="R1195" t="s">
        <v>1956</v>
      </c>
      <c r="S1195" t="s">
        <v>1802</v>
      </c>
      <c r="T1195" t="s">
        <v>2051</v>
      </c>
      <c r="U1195" t="s">
        <v>2931</v>
      </c>
      <c r="V1195" t="s">
        <v>3096</v>
      </c>
      <c r="W1195" t="s">
        <v>2874</v>
      </c>
      <c r="X1195" t="s">
        <v>1810</v>
      </c>
      <c r="Y1195" t="s">
        <v>5356</v>
      </c>
      <c r="Z1195" t="s">
        <v>5357</v>
      </c>
      <c r="AA1195" t="s">
        <v>5358</v>
      </c>
      <c r="AB1195">
        <v>1</v>
      </c>
    </row>
    <row r="1196" spans="1:28" x14ac:dyDescent="0.25">
      <c r="A1196" t="s">
        <v>9284</v>
      </c>
      <c r="B1196" t="s">
        <v>9285</v>
      </c>
      <c r="C1196" t="s">
        <v>156</v>
      </c>
      <c r="D1196">
        <v>4</v>
      </c>
      <c r="E1196">
        <v>73</v>
      </c>
      <c r="F1196" t="s">
        <v>2019</v>
      </c>
      <c r="G1196" t="s">
        <v>1846</v>
      </c>
      <c r="H1196" t="s">
        <v>2091</v>
      </c>
      <c r="I1196" t="s">
        <v>2096</v>
      </c>
      <c r="J1196" t="s">
        <v>1795</v>
      </c>
      <c r="K1196" t="s">
        <v>2053</v>
      </c>
      <c r="L1196" t="s">
        <v>1798</v>
      </c>
      <c r="M1196" t="s">
        <v>2858</v>
      </c>
      <c r="N1196" t="s">
        <v>2859</v>
      </c>
      <c r="O1196" t="s">
        <v>2860</v>
      </c>
      <c r="P1196" t="s">
        <v>2022</v>
      </c>
      <c r="Q1196" t="s">
        <v>1801</v>
      </c>
      <c r="R1196" t="s">
        <v>1956</v>
      </c>
      <c r="S1196" t="s">
        <v>1802</v>
      </c>
      <c r="T1196" t="s">
        <v>2051</v>
      </c>
      <c r="U1196" t="s">
        <v>2931</v>
      </c>
      <c r="V1196" t="s">
        <v>3096</v>
      </c>
      <c r="W1196" t="s">
        <v>2874</v>
      </c>
      <c r="X1196" t="s">
        <v>1810</v>
      </c>
      <c r="Y1196" t="s">
        <v>8012</v>
      </c>
      <c r="Z1196" t="s">
        <v>8013</v>
      </c>
      <c r="AA1196" t="s">
        <v>8014</v>
      </c>
      <c r="AB1196">
        <v>1</v>
      </c>
    </row>
    <row r="1197" spans="1:28" x14ac:dyDescent="0.25">
      <c r="A1197" t="s">
        <v>9284</v>
      </c>
      <c r="B1197" t="s">
        <v>9285</v>
      </c>
      <c r="C1197" t="s">
        <v>156</v>
      </c>
      <c r="D1197">
        <v>4</v>
      </c>
      <c r="E1197">
        <v>73</v>
      </c>
      <c r="F1197" t="s">
        <v>2031</v>
      </c>
      <c r="G1197" t="s">
        <v>1846</v>
      </c>
      <c r="H1197" t="s">
        <v>2091</v>
      </c>
      <c r="I1197" t="s">
        <v>2096</v>
      </c>
      <c r="J1197" t="s">
        <v>1788</v>
      </c>
      <c r="K1197" t="s">
        <v>2053</v>
      </c>
      <c r="L1197" t="s">
        <v>1798</v>
      </c>
      <c r="M1197" t="s">
        <v>2858</v>
      </c>
      <c r="N1197" t="s">
        <v>2859</v>
      </c>
      <c r="O1197" t="s">
        <v>2860</v>
      </c>
      <c r="P1197" t="s">
        <v>2022</v>
      </c>
      <c r="Q1197" t="s">
        <v>1801</v>
      </c>
      <c r="R1197" t="s">
        <v>1956</v>
      </c>
      <c r="S1197" t="s">
        <v>1802</v>
      </c>
      <c r="T1197" t="s">
        <v>2051</v>
      </c>
      <c r="U1197" t="s">
        <v>2931</v>
      </c>
      <c r="V1197" t="s">
        <v>3096</v>
      </c>
      <c r="W1197" t="s">
        <v>2874</v>
      </c>
      <c r="X1197" t="s">
        <v>1810</v>
      </c>
      <c r="Y1197" t="s">
        <v>8015</v>
      </c>
      <c r="Z1197" t="s">
        <v>8016</v>
      </c>
      <c r="AA1197" t="s">
        <v>8017</v>
      </c>
      <c r="AB1197">
        <v>1</v>
      </c>
    </row>
    <row r="1198" spans="1:28" x14ac:dyDescent="0.25">
      <c r="A1198" t="s">
        <v>9284</v>
      </c>
      <c r="B1198" t="s">
        <v>9285</v>
      </c>
      <c r="C1198" t="s">
        <v>156</v>
      </c>
      <c r="D1198">
        <v>4</v>
      </c>
      <c r="E1198">
        <v>73</v>
      </c>
      <c r="F1198" t="s">
        <v>2029</v>
      </c>
      <c r="G1198" t="s">
        <v>1846</v>
      </c>
      <c r="H1198" t="s">
        <v>2091</v>
      </c>
      <c r="I1198" t="s">
        <v>2096</v>
      </c>
      <c r="J1198" t="s">
        <v>1795</v>
      </c>
      <c r="K1198" t="s">
        <v>2053</v>
      </c>
      <c r="L1198" t="s">
        <v>1798</v>
      </c>
      <c r="M1198" t="s">
        <v>2858</v>
      </c>
      <c r="N1198" t="s">
        <v>2859</v>
      </c>
      <c r="O1198" t="s">
        <v>2860</v>
      </c>
      <c r="P1198" t="s">
        <v>2022</v>
      </c>
      <c r="Q1198" t="s">
        <v>1801</v>
      </c>
      <c r="R1198" t="s">
        <v>1956</v>
      </c>
      <c r="S1198" t="s">
        <v>1802</v>
      </c>
      <c r="T1198" t="s">
        <v>2051</v>
      </c>
      <c r="U1198" t="s">
        <v>2931</v>
      </c>
      <c r="V1198" t="s">
        <v>3096</v>
      </c>
      <c r="W1198" t="s">
        <v>2874</v>
      </c>
      <c r="X1198" t="s">
        <v>1810</v>
      </c>
      <c r="Y1198" t="s">
        <v>8018</v>
      </c>
      <c r="Z1198" t="s">
        <v>8019</v>
      </c>
      <c r="AA1198" t="s">
        <v>8020</v>
      </c>
      <c r="AB1198">
        <v>1</v>
      </c>
    </row>
    <row r="1199" spans="1:28" x14ac:dyDescent="0.25">
      <c r="A1199" t="s">
        <v>9284</v>
      </c>
      <c r="B1199" t="s">
        <v>9285</v>
      </c>
      <c r="C1199" t="s">
        <v>156</v>
      </c>
      <c r="D1199">
        <v>4</v>
      </c>
      <c r="E1199">
        <v>73</v>
      </c>
      <c r="F1199" t="s">
        <v>2021</v>
      </c>
      <c r="G1199" t="s">
        <v>1846</v>
      </c>
      <c r="H1199" t="s">
        <v>2091</v>
      </c>
      <c r="I1199" t="s">
        <v>2096</v>
      </c>
      <c r="J1199" t="s">
        <v>1795</v>
      </c>
      <c r="K1199" t="s">
        <v>2053</v>
      </c>
      <c r="L1199" t="s">
        <v>1798</v>
      </c>
      <c r="M1199" t="s">
        <v>2858</v>
      </c>
      <c r="N1199" t="s">
        <v>2859</v>
      </c>
      <c r="O1199" t="s">
        <v>2860</v>
      </c>
      <c r="P1199" t="s">
        <v>2022</v>
      </c>
      <c r="Q1199" t="s">
        <v>1801</v>
      </c>
      <c r="R1199" t="s">
        <v>1956</v>
      </c>
      <c r="S1199" t="s">
        <v>1802</v>
      </c>
      <c r="T1199" t="s">
        <v>2051</v>
      </c>
      <c r="U1199" t="s">
        <v>2931</v>
      </c>
      <c r="V1199" t="s">
        <v>3096</v>
      </c>
      <c r="W1199" t="s">
        <v>2874</v>
      </c>
      <c r="X1199" t="s">
        <v>1810</v>
      </c>
      <c r="Y1199" t="s">
        <v>8021</v>
      </c>
      <c r="Z1199" t="s">
        <v>8022</v>
      </c>
      <c r="AA1199" t="s">
        <v>8023</v>
      </c>
      <c r="AB1199">
        <v>1</v>
      </c>
    </row>
    <row r="1200" spans="1:28" x14ac:dyDescent="0.25">
      <c r="A1200" t="s">
        <v>9284</v>
      </c>
      <c r="B1200" t="s">
        <v>9285</v>
      </c>
      <c r="C1200" t="s">
        <v>156</v>
      </c>
      <c r="D1200">
        <v>4</v>
      </c>
      <c r="E1200">
        <v>73</v>
      </c>
      <c r="F1200" t="s">
        <v>2027</v>
      </c>
      <c r="G1200" t="s">
        <v>1846</v>
      </c>
      <c r="H1200" t="s">
        <v>2091</v>
      </c>
      <c r="I1200" t="s">
        <v>2096</v>
      </c>
      <c r="J1200" t="s">
        <v>1795</v>
      </c>
      <c r="K1200" t="s">
        <v>2053</v>
      </c>
      <c r="L1200" t="s">
        <v>1798</v>
      </c>
      <c r="M1200" t="s">
        <v>2858</v>
      </c>
      <c r="N1200" t="s">
        <v>2859</v>
      </c>
      <c r="O1200" t="s">
        <v>2860</v>
      </c>
      <c r="P1200" t="s">
        <v>2022</v>
      </c>
      <c r="Q1200" t="s">
        <v>1801</v>
      </c>
      <c r="R1200" t="s">
        <v>1956</v>
      </c>
      <c r="S1200" t="s">
        <v>1802</v>
      </c>
      <c r="T1200" t="s">
        <v>2051</v>
      </c>
      <c r="U1200" t="s">
        <v>2931</v>
      </c>
      <c r="V1200" t="s">
        <v>3096</v>
      </c>
      <c r="W1200" t="s">
        <v>2874</v>
      </c>
      <c r="X1200" t="s">
        <v>1810</v>
      </c>
      <c r="Y1200" t="s">
        <v>8024</v>
      </c>
      <c r="Z1200" t="s">
        <v>8025</v>
      </c>
      <c r="AA1200" t="s">
        <v>8026</v>
      </c>
      <c r="AB1200">
        <v>1</v>
      </c>
    </row>
    <row r="1201" spans="1:28" x14ac:dyDescent="0.25">
      <c r="A1201" t="s">
        <v>9284</v>
      </c>
      <c r="B1201" t="s">
        <v>9285</v>
      </c>
      <c r="C1201" t="s">
        <v>156</v>
      </c>
      <c r="D1201">
        <v>4</v>
      </c>
      <c r="E1201">
        <v>73</v>
      </c>
      <c r="F1201" t="s">
        <v>2033</v>
      </c>
      <c r="G1201" t="s">
        <v>1846</v>
      </c>
      <c r="H1201" t="s">
        <v>2091</v>
      </c>
      <c r="I1201" t="s">
        <v>2096</v>
      </c>
      <c r="J1201" t="s">
        <v>1795</v>
      </c>
      <c r="K1201" t="s">
        <v>2053</v>
      </c>
      <c r="L1201" t="s">
        <v>1798</v>
      </c>
      <c r="M1201" t="s">
        <v>2858</v>
      </c>
      <c r="N1201" t="s">
        <v>2859</v>
      </c>
      <c r="O1201" t="s">
        <v>2860</v>
      </c>
      <c r="P1201" t="s">
        <v>2022</v>
      </c>
      <c r="Q1201" t="s">
        <v>1801</v>
      </c>
      <c r="R1201" t="s">
        <v>1956</v>
      </c>
      <c r="S1201" t="s">
        <v>1802</v>
      </c>
      <c r="T1201" t="s">
        <v>2051</v>
      </c>
      <c r="U1201" t="s">
        <v>2931</v>
      </c>
      <c r="V1201" t="s">
        <v>3096</v>
      </c>
      <c r="W1201" t="s">
        <v>2874</v>
      </c>
      <c r="X1201" t="s">
        <v>1810</v>
      </c>
      <c r="Y1201" t="s">
        <v>8027</v>
      </c>
      <c r="Z1201" t="s">
        <v>8028</v>
      </c>
      <c r="AA1201" t="s">
        <v>8029</v>
      </c>
      <c r="AB1201">
        <v>1</v>
      </c>
    </row>
    <row r="1202" spans="1:28" x14ac:dyDescent="0.25">
      <c r="A1202" t="s">
        <v>9284</v>
      </c>
      <c r="B1202" t="s">
        <v>9285</v>
      </c>
      <c r="C1202" t="s">
        <v>156</v>
      </c>
      <c r="D1202">
        <v>4</v>
      </c>
      <c r="E1202">
        <v>73</v>
      </c>
      <c r="F1202" t="s">
        <v>2036</v>
      </c>
      <c r="G1202" t="s">
        <v>1846</v>
      </c>
      <c r="H1202" t="s">
        <v>2091</v>
      </c>
      <c r="I1202" t="s">
        <v>2096</v>
      </c>
      <c r="J1202" t="s">
        <v>1795</v>
      </c>
      <c r="K1202" t="s">
        <v>2053</v>
      </c>
      <c r="L1202" t="s">
        <v>1798</v>
      </c>
      <c r="M1202" t="s">
        <v>2858</v>
      </c>
      <c r="N1202" t="s">
        <v>2859</v>
      </c>
      <c r="O1202" t="s">
        <v>2860</v>
      </c>
      <c r="P1202" t="s">
        <v>2022</v>
      </c>
      <c r="Q1202" t="s">
        <v>1801</v>
      </c>
      <c r="R1202" t="s">
        <v>1956</v>
      </c>
      <c r="S1202" t="s">
        <v>1802</v>
      </c>
      <c r="T1202" t="s">
        <v>2051</v>
      </c>
      <c r="U1202" t="s">
        <v>2931</v>
      </c>
      <c r="V1202" t="s">
        <v>3096</v>
      </c>
      <c r="W1202" t="s">
        <v>2874</v>
      </c>
      <c r="X1202" t="s">
        <v>1810</v>
      </c>
      <c r="Y1202" t="s">
        <v>8030</v>
      </c>
      <c r="Z1202" t="s">
        <v>8031</v>
      </c>
      <c r="AA1202" t="s">
        <v>8032</v>
      </c>
      <c r="AB1202">
        <v>1</v>
      </c>
    </row>
    <row r="1203" spans="1:28" x14ac:dyDescent="0.25">
      <c r="A1203" t="s">
        <v>9284</v>
      </c>
      <c r="B1203" t="s">
        <v>9285</v>
      </c>
      <c r="C1203" t="s">
        <v>156</v>
      </c>
      <c r="D1203">
        <v>4</v>
      </c>
      <c r="E1203">
        <v>73</v>
      </c>
      <c r="F1203" t="s">
        <v>2032</v>
      </c>
      <c r="G1203" t="s">
        <v>1846</v>
      </c>
      <c r="H1203" t="s">
        <v>2091</v>
      </c>
      <c r="I1203" t="s">
        <v>2096</v>
      </c>
      <c r="J1203" t="s">
        <v>1795</v>
      </c>
      <c r="K1203" t="s">
        <v>2053</v>
      </c>
      <c r="L1203" t="s">
        <v>1798</v>
      </c>
      <c r="M1203" t="s">
        <v>2858</v>
      </c>
      <c r="N1203" t="s">
        <v>2859</v>
      </c>
      <c r="O1203" t="s">
        <v>2860</v>
      </c>
      <c r="P1203" t="s">
        <v>2022</v>
      </c>
      <c r="Q1203" t="s">
        <v>1801</v>
      </c>
      <c r="R1203" t="s">
        <v>1956</v>
      </c>
      <c r="S1203" t="s">
        <v>1802</v>
      </c>
      <c r="T1203" t="s">
        <v>2051</v>
      </c>
      <c r="U1203" t="s">
        <v>2931</v>
      </c>
      <c r="V1203" t="s">
        <v>3096</v>
      </c>
      <c r="W1203" t="s">
        <v>2874</v>
      </c>
      <c r="X1203" t="s">
        <v>1810</v>
      </c>
      <c r="Y1203" t="s">
        <v>8033</v>
      </c>
      <c r="Z1203" t="s">
        <v>8034</v>
      </c>
      <c r="AA1203" t="s">
        <v>8035</v>
      </c>
      <c r="AB1203">
        <v>1</v>
      </c>
    </row>
    <row r="1204" spans="1:28" x14ac:dyDescent="0.25">
      <c r="A1204" t="s">
        <v>9284</v>
      </c>
      <c r="B1204" t="s">
        <v>9285</v>
      </c>
      <c r="C1204" t="s">
        <v>156</v>
      </c>
      <c r="D1204">
        <v>4</v>
      </c>
      <c r="E1204">
        <v>73</v>
      </c>
      <c r="F1204" t="s">
        <v>2065</v>
      </c>
      <c r="G1204" t="s">
        <v>1846</v>
      </c>
      <c r="H1204" t="s">
        <v>2091</v>
      </c>
      <c r="I1204" t="s">
        <v>2096</v>
      </c>
      <c r="J1204" t="s">
        <v>1788</v>
      </c>
      <c r="K1204" t="s">
        <v>2053</v>
      </c>
      <c r="L1204" t="s">
        <v>1798</v>
      </c>
      <c r="M1204" t="s">
        <v>2858</v>
      </c>
      <c r="N1204" t="s">
        <v>2859</v>
      </c>
      <c r="O1204" t="s">
        <v>2860</v>
      </c>
      <c r="P1204" t="s">
        <v>2022</v>
      </c>
      <c r="Q1204" t="s">
        <v>1801</v>
      </c>
      <c r="R1204" t="s">
        <v>1956</v>
      </c>
      <c r="S1204" t="s">
        <v>1802</v>
      </c>
      <c r="T1204" t="s">
        <v>2051</v>
      </c>
      <c r="U1204" t="s">
        <v>2931</v>
      </c>
      <c r="V1204" t="s">
        <v>3096</v>
      </c>
      <c r="W1204" t="s">
        <v>2874</v>
      </c>
      <c r="X1204" t="s">
        <v>1810</v>
      </c>
      <c r="Y1204" t="s">
        <v>8036</v>
      </c>
      <c r="Z1204" t="s">
        <v>8037</v>
      </c>
      <c r="AA1204" t="s">
        <v>8038</v>
      </c>
      <c r="AB1204">
        <v>1</v>
      </c>
    </row>
    <row r="1205" spans="1:28" x14ac:dyDescent="0.25">
      <c r="A1205" t="s">
        <v>9284</v>
      </c>
      <c r="B1205" t="s">
        <v>9285</v>
      </c>
      <c r="C1205" t="s">
        <v>156</v>
      </c>
      <c r="D1205">
        <v>4</v>
      </c>
      <c r="E1205">
        <v>73</v>
      </c>
      <c r="F1205" t="s">
        <v>2041</v>
      </c>
      <c r="G1205" t="s">
        <v>1846</v>
      </c>
      <c r="H1205" t="s">
        <v>2091</v>
      </c>
      <c r="I1205" t="s">
        <v>2096</v>
      </c>
      <c r="J1205" t="s">
        <v>1795</v>
      </c>
      <c r="K1205" t="s">
        <v>2053</v>
      </c>
      <c r="L1205" t="s">
        <v>1798</v>
      </c>
      <c r="M1205" t="s">
        <v>2858</v>
      </c>
      <c r="N1205" t="s">
        <v>2859</v>
      </c>
      <c r="O1205" t="s">
        <v>2860</v>
      </c>
      <c r="P1205" t="s">
        <v>2022</v>
      </c>
      <c r="Q1205" t="s">
        <v>1801</v>
      </c>
      <c r="R1205" t="s">
        <v>1956</v>
      </c>
      <c r="S1205" t="s">
        <v>1802</v>
      </c>
      <c r="T1205" t="s">
        <v>2051</v>
      </c>
      <c r="U1205" t="s">
        <v>2931</v>
      </c>
      <c r="V1205" t="s">
        <v>3096</v>
      </c>
      <c r="W1205" t="s">
        <v>2874</v>
      </c>
      <c r="X1205" t="s">
        <v>1810</v>
      </c>
      <c r="Y1205" t="s">
        <v>8039</v>
      </c>
      <c r="Z1205" t="s">
        <v>8040</v>
      </c>
      <c r="AA1205" t="s">
        <v>8041</v>
      </c>
      <c r="AB1205">
        <v>1</v>
      </c>
    </row>
    <row r="1206" spans="1:28" x14ac:dyDescent="0.25">
      <c r="A1206" t="s">
        <v>9284</v>
      </c>
      <c r="B1206" t="s">
        <v>9285</v>
      </c>
      <c r="C1206" t="s">
        <v>156</v>
      </c>
      <c r="D1206">
        <v>4</v>
      </c>
      <c r="E1206">
        <v>73</v>
      </c>
      <c r="F1206" t="s">
        <v>2047</v>
      </c>
      <c r="G1206" t="s">
        <v>1846</v>
      </c>
      <c r="H1206" t="s">
        <v>2091</v>
      </c>
      <c r="I1206" t="s">
        <v>2096</v>
      </c>
      <c r="J1206" t="s">
        <v>1788</v>
      </c>
      <c r="K1206" t="s">
        <v>2053</v>
      </c>
      <c r="L1206" t="s">
        <v>1798</v>
      </c>
      <c r="M1206" t="s">
        <v>2858</v>
      </c>
      <c r="N1206" t="s">
        <v>2859</v>
      </c>
      <c r="O1206" t="s">
        <v>2860</v>
      </c>
      <c r="P1206" t="s">
        <v>2022</v>
      </c>
      <c r="Q1206" t="s">
        <v>1801</v>
      </c>
      <c r="R1206" t="s">
        <v>1956</v>
      </c>
      <c r="S1206" t="s">
        <v>1802</v>
      </c>
      <c r="T1206" t="s">
        <v>2051</v>
      </c>
      <c r="U1206" t="s">
        <v>2931</v>
      </c>
      <c r="V1206" t="s">
        <v>3096</v>
      </c>
      <c r="W1206" t="s">
        <v>2874</v>
      </c>
      <c r="X1206" t="s">
        <v>1810</v>
      </c>
      <c r="Y1206" t="s">
        <v>8042</v>
      </c>
      <c r="Z1206" t="s">
        <v>8043</v>
      </c>
      <c r="AA1206" t="s">
        <v>8044</v>
      </c>
      <c r="AB1206">
        <v>1</v>
      </c>
    </row>
    <row r="1207" spans="1:28" x14ac:dyDescent="0.25">
      <c r="A1207" t="s">
        <v>9284</v>
      </c>
      <c r="B1207" t="s">
        <v>9285</v>
      </c>
      <c r="C1207" t="s">
        <v>156</v>
      </c>
      <c r="D1207">
        <v>4</v>
      </c>
      <c r="E1207">
        <v>73</v>
      </c>
      <c r="F1207" t="s">
        <v>2045</v>
      </c>
      <c r="G1207" t="s">
        <v>1846</v>
      </c>
      <c r="H1207" t="s">
        <v>2091</v>
      </c>
      <c r="I1207" t="s">
        <v>2096</v>
      </c>
      <c r="J1207" t="s">
        <v>1795</v>
      </c>
      <c r="K1207" t="s">
        <v>2053</v>
      </c>
      <c r="L1207" t="s">
        <v>1798</v>
      </c>
      <c r="M1207" t="s">
        <v>2858</v>
      </c>
      <c r="N1207" t="s">
        <v>2859</v>
      </c>
      <c r="O1207" t="s">
        <v>2860</v>
      </c>
      <c r="P1207" t="s">
        <v>2022</v>
      </c>
      <c r="Q1207" t="s">
        <v>1801</v>
      </c>
      <c r="R1207" t="s">
        <v>1956</v>
      </c>
      <c r="S1207" t="s">
        <v>1802</v>
      </c>
      <c r="T1207" t="s">
        <v>2051</v>
      </c>
      <c r="U1207" t="s">
        <v>2931</v>
      </c>
      <c r="V1207" t="s">
        <v>3096</v>
      </c>
      <c r="W1207" t="s">
        <v>2874</v>
      </c>
      <c r="X1207" t="s">
        <v>1810</v>
      </c>
      <c r="Y1207" t="s">
        <v>8045</v>
      </c>
      <c r="Z1207" t="s">
        <v>8046</v>
      </c>
      <c r="AA1207" t="s">
        <v>8047</v>
      </c>
      <c r="AB1207">
        <v>1</v>
      </c>
    </row>
    <row r="1208" spans="1:28" x14ac:dyDescent="0.25">
      <c r="A1208" t="s">
        <v>9284</v>
      </c>
      <c r="B1208" t="s">
        <v>9285</v>
      </c>
      <c r="C1208" t="s">
        <v>156</v>
      </c>
      <c r="D1208">
        <v>4</v>
      </c>
      <c r="E1208">
        <v>73</v>
      </c>
      <c r="F1208" t="s">
        <v>2057</v>
      </c>
      <c r="G1208" t="s">
        <v>1846</v>
      </c>
      <c r="H1208" t="s">
        <v>2091</v>
      </c>
      <c r="I1208" t="s">
        <v>2096</v>
      </c>
      <c r="J1208" t="s">
        <v>1795</v>
      </c>
      <c r="K1208" t="s">
        <v>2053</v>
      </c>
      <c r="L1208" t="s">
        <v>1798</v>
      </c>
      <c r="M1208" t="s">
        <v>2858</v>
      </c>
      <c r="N1208" t="s">
        <v>2859</v>
      </c>
      <c r="O1208" t="s">
        <v>2860</v>
      </c>
      <c r="P1208" t="s">
        <v>2022</v>
      </c>
      <c r="Q1208" t="s">
        <v>1801</v>
      </c>
      <c r="R1208" t="s">
        <v>1956</v>
      </c>
      <c r="S1208" t="s">
        <v>1802</v>
      </c>
      <c r="T1208" t="s">
        <v>2051</v>
      </c>
      <c r="U1208" t="s">
        <v>2931</v>
      </c>
      <c r="V1208" t="s">
        <v>3096</v>
      </c>
      <c r="W1208" t="s">
        <v>2874</v>
      </c>
      <c r="X1208" t="s">
        <v>1810</v>
      </c>
      <c r="Y1208" t="s">
        <v>8048</v>
      </c>
      <c r="Z1208" t="s">
        <v>8049</v>
      </c>
      <c r="AA1208" t="s">
        <v>8050</v>
      </c>
      <c r="AB1208">
        <v>1</v>
      </c>
    </row>
    <row r="1209" spans="1:28" x14ac:dyDescent="0.25">
      <c r="A1209" t="s">
        <v>9284</v>
      </c>
      <c r="B1209" t="s">
        <v>9285</v>
      </c>
      <c r="C1209" t="s">
        <v>156</v>
      </c>
      <c r="D1209">
        <v>4</v>
      </c>
      <c r="E1209">
        <v>73</v>
      </c>
      <c r="F1209" t="s">
        <v>2030</v>
      </c>
      <c r="G1209" t="s">
        <v>1846</v>
      </c>
      <c r="H1209" t="s">
        <v>2091</v>
      </c>
      <c r="I1209" t="s">
        <v>2096</v>
      </c>
      <c r="J1209" t="s">
        <v>1795</v>
      </c>
      <c r="K1209" t="s">
        <v>2053</v>
      </c>
      <c r="L1209" t="s">
        <v>1798</v>
      </c>
      <c r="M1209" t="s">
        <v>2858</v>
      </c>
      <c r="N1209" t="s">
        <v>2859</v>
      </c>
      <c r="O1209" t="s">
        <v>2860</v>
      </c>
      <c r="P1209" t="s">
        <v>2022</v>
      </c>
      <c r="Q1209" t="s">
        <v>1801</v>
      </c>
      <c r="R1209" t="s">
        <v>1956</v>
      </c>
      <c r="S1209" t="s">
        <v>1802</v>
      </c>
      <c r="T1209" t="s">
        <v>2051</v>
      </c>
      <c r="U1209" t="s">
        <v>2931</v>
      </c>
      <c r="V1209" t="s">
        <v>3096</v>
      </c>
      <c r="W1209" t="s">
        <v>2874</v>
      </c>
      <c r="X1209" t="s">
        <v>1810</v>
      </c>
      <c r="Y1209" t="s">
        <v>8051</v>
      </c>
      <c r="Z1209" t="s">
        <v>8052</v>
      </c>
      <c r="AA1209" t="s">
        <v>8053</v>
      </c>
      <c r="AB1209">
        <v>1</v>
      </c>
    </row>
    <row r="1210" spans="1:28" x14ac:dyDescent="0.25">
      <c r="A1210" t="s">
        <v>9284</v>
      </c>
      <c r="B1210" t="s">
        <v>9285</v>
      </c>
      <c r="C1210" t="s">
        <v>156</v>
      </c>
      <c r="D1210">
        <v>4</v>
      </c>
      <c r="E1210">
        <v>73</v>
      </c>
      <c r="F1210" t="s">
        <v>2049</v>
      </c>
      <c r="G1210" t="s">
        <v>1846</v>
      </c>
      <c r="H1210" t="s">
        <v>2091</v>
      </c>
      <c r="I1210" t="s">
        <v>2096</v>
      </c>
      <c r="J1210" t="s">
        <v>1788</v>
      </c>
      <c r="K1210" t="s">
        <v>2053</v>
      </c>
      <c r="L1210" t="s">
        <v>1798</v>
      </c>
      <c r="M1210" t="s">
        <v>2858</v>
      </c>
      <c r="N1210" t="s">
        <v>2859</v>
      </c>
      <c r="O1210" t="s">
        <v>2860</v>
      </c>
      <c r="P1210" t="s">
        <v>2022</v>
      </c>
      <c r="Q1210" t="s">
        <v>1801</v>
      </c>
      <c r="R1210" t="s">
        <v>1956</v>
      </c>
      <c r="S1210" t="s">
        <v>1802</v>
      </c>
      <c r="T1210" t="s">
        <v>2051</v>
      </c>
      <c r="U1210" t="s">
        <v>2931</v>
      </c>
      <c r="V1210" t="s">
        <v>3096</v>
      </c>
      <c r="W1210" t="s">
        <v>2874</v>
      </c>
      <c r="X1210" t="s">
        <v>1810</v>
      </c>
      <c r="Y1210" t="s">
        <v>8054</v>
      </c>
      <c r="Z1210" t="s">
        <v>8055</v>
      </c>
      <c r="AA1210" t="s">
        <v>8056</v>
      </c>
      <c r="AB1210">
        <v>1</v>
      </c>
    </row>
    <row r="1211" spans="1:28" x14ac:dyDescent="0.25">
      <c r="A1211" t="s">
        <v>9284</v>
      </c>
      <c r="B1211" t="s">
        <v>9285</v>
      </c>
      <c r="C1211" t="s">
        <v>156</v>
      </c>
      <c r="D1211">
        <v>4</v>
      </c>
      <c r="E1211">
        <v>73</v>
      </c>
      <c r="F1211" t="s">
        <v>2048</v>
      </c>
      <c r="G1211" t="s">
        <v>1846</v>
      </c>
      <c r="H1211" t="s">
        <v>2091</v>
      </c>
      <c r="I1211" t="s">
        <v>2096</v>
      </c>
      <c r="J1211" t="s">
        <v>1795</v>
      </c>
      <c r="K1211" t="s">
        <v>2053</v>
      </c>
      <c r="L1211" t="s">
        <v>1798</v>
      </c>
      <c r="M1211" t="s">
        <v>2858</v>
      </c>
      <c r="N1211" t="s">
        <v>2859</v>
      </c>
      <c r="O1211" t="s">
        <v>2860</v>
      </c>
      <c r="P1211" t="s">
        <v>2022</v>
      </c>
      <c r="Q1211" t="s">
        <v>1801</v>
      </c>
      <c r="R1211" t="s">
        <v>1956</v>
      </c>
      <c r="S1211" t="s">
        <v>1802</v>
      </c>
      <c r="T1211" t="s">
        <v>2051</v>
      </c>
      <c r="U1211" t="s">
        <v>2931</v>
      </c>
      <c r="V1211" t="s">
        <v>3096</v>
      </c>
      <c r="W1211" t="s">
        <v>2874</v>
      </c>
      <c r="X1211" t="s">
        <v>1810</v>
      </c>
      <c r="Y1211" t="s">
        <v>8057</v>
      </c>
      <c r="Z1211" t="s">
        <v>8058</v>
      </c>
      <c r="AA1211" t="s">
        <v>8059</v>
      </c>
      <c r="AB1211">
        <v>1</v>
      </c>
    </row>
    <row r="1212" spans="1:28" x14ac:dyDescent="0.25">
      <c r="A1212" t="s">
        <v>9284</v>
      </c>
      <c r="B1212" t="s">
        <v>9285</v>
      </c>
      <c r="C1212" t="s">
        <v>156</v>
      </c>
      <c r="D1212">
        <v>4</v>
      </c>
      <c r="E1212">
        <v>73</v>
      </c>
      <c r="F1212" t="s">
        <v>2079</v>
      </c>
      <c r="G1212" t="s">
        <v>1846</v>
      </c>
      <c r="H1212" t="s">
        <v>2091</v>
      </c>
      <c r="I1212" t="s">
        <v>2096</v>
      </c>
      <c r="J1212" t="s">
        <v>1795</v>
      </c>
      <c r="K1212" t="s">
        <v>2053</v>
      </c>
      <c r="L1212" t="s">
        <v>1798</v>
      </c>
      <c r="M1212" t="s">
        <v>2858</v>
      </c>
      <c r="N1212" t="s">
        <v>2859</v>
      </c>
      <c r="O1212" t="s">
        <v>2860</v>
      </c>
      <c r="P1212" t="s">
        <v>2022</v>
      </c>
      <c r="Q1212" t="s">
        <v>1801</v>
      </c>
      <c r="R1212" t="s">
        <v>1956</v>
      </c>
      <c r="S1212" t="s">
        <v>1802</v>
      </c>
      <c r="T1212" t="s">
        <v>2051</v>
      </c>
      <c r="U1212" t="s">
        <v>2931</v>
      </c>
      <c r="V1212" t="s">
        <v>3096</v>
      </c>
      <c r="W1212" t="s">
        <v>2874</v>
      </c>
      <c r="X1212" t="s">
        <v>1810</v>
      </c>
      <c r="Y1212" t="s">
        <v>8060</v>
      </c>
      <c r="Z1212" t="s">
        <v>8061</v>
      </c>
      <c r="AA1212" t="s">
        <v>8062</v>
      </c>
      <c r="AB1212">
        <v>1</v>
      </c>
    </row>
    <row r="1213" spans="1:28" x14ac:dyDescent="0.25">
      <c r="A1213" t="s">
        <v>9284</v>
      </c>
      <c r="B1213" t="s">
        <v>9285</v>
      </c>
      <c r="C1213" t="s">
        <v>156</v>
      </c>
      <c r="D1213">
        <v>4</v>
      </c>
      <c r="E1213">
        <v>73</v>
      </c>
      <c r="F1213" t="s">
        <v>2051</v>
      </c>
      <c r="G1213" t="s">
        <v>1846</v>
      </c>
      <c r="H1213" t="s">
        <v>2091</v>
      </c>
      <c r="I1213" t="s">
        <v>2096</v>
      </c>
      <c r="J1213" t="s">
        <v>1788</v>
      </c>
      <c r="K1213" t="s">
        <v>2053</v>
      </c>
      <c r="L1213" t="s">
        <v>1798</v>
      </c>
      <c r="M1213" t="s">
        <v>2858</v>
      </c>
      <c r="N1213" t="s">
        <v>2859</v>
      </c>
      <c r="O1213" t="s">
        <v>2860</v>
      </c>
      <c r="P1213" t="s">
        <v>2022</v>
      </c>
      <c r="Q1213" t="s">
        <v>1801</v>
      </c>
      <c r="R1213" t="s">
        <v>1956</v>
      </c>
      <c r="S1213" t="s">
        <v>1802</v>
      </c>
      <c r="T1213" t="s">
        <v>2051</v>
      </c>
      <c r="U1213" t="s">
        <v>2931</v>
      </c>
      <c r="V1213" t="s">
        <v>3096</v>
      </c>
      <c r="W1213" t="s">
        <v>2947</v>
      </c>
      <c r="X1213" t="s">
        <v>1810</v>
      </c>
      <c r="Y1213" t="s">
        <v>8063</v>
      </c>
      <c r="Z1213" t="s">
        <v>8064</v>
      </c>
      <c r="AA1213" t="s">
        <v>8065</v>
      </c>
      <c r="AB1213">
        <v>1</v>
      </c>
    </row>
    <row r="1214" spans="1:28" x14ac:dyDescent="0.25">
      <c r="A1214" t="s">
        <v>9284</v>
      </c>
      <c r="B1214" t="s">
        <v>9285</v>
      </c>
      <c r="C1214" t="s">
        <v>156</v>
      </c>
      <c r="D1214">
        <v>4</v>
      </c>
      <c r="E1214">
        <v>73</v>
      </c>
      <c r="F1214" t="s">
        <v>2068</v>
      </c>
      <c r="G1214" t="s">
        <v>1846</v>
      </c>
      <c r="H1214" t="s">
        <v>2091</v>
      </c>
      <c r="I1214" t="s">
        <v>2096</v>
      </c>
      <c r="J1214" t="s">
        <v>1788</v>
      </c>
      <c r="K1214" t="s">
        <v>2053</v>
      </c>
      <c r="L1214" t="s">
        <v>1798</v>
      </c>
      <c r="M1214" t="s">
        <v>2858</v>
      </c>
      <c r="N1214" t="s">
        <v>2859</v>
      </c>
      <c r="O1214" t="s">
        <v>2860</v>
      </c>
      <c r="P1214" t="s">
        <v>2022</v>
      </c>
      <c r="Q1214" t="s">
        <v>1801</v>
      </c>
      <c r="R1214" t="s">
        <v>1956</v>
      </c>
      <c r="S1214" t="s">
        <v>1802</v>
      </c>
      <c r="T1214" t="s">
        <v>2051</v>
      </c>
      <c r="U1214" t="s">
        <v>2931</v>
      </c>
      <c r="V1214" t="s">
        <v>3096</v>
      </c>
      <c r="W1214" t="s">
        <v>2874</v>
      </c>
      <c r="X1214" t="s">
        <v>1810</v>
      </c>
      <c r="Y1214" t="s">
        <v>8066</v>
      </c>
      <c r="Z1214" t="s">
        <v>8067</v>
      </c>
      <c r="AA1214" t="s">
        <v>8068</v>
      </c>
      <c r="AB1214">
        <v>1</v>
      </c>
    </row>
    <row r="1215" spans="1:28" x14ac:dyDescent="0.25">
      <c r="A1215" t="s">
        <v>9284</v>
      </c>
      <c r="B1215" t="s">
        <v>9285</v>
      </c>
      <c r="C1215" t="s">
        <v>156</v>
      </c>
      <c r="D1215">
        <v>4</v>
      </c>
      <c r="E1215">
        <v>73</v>
      </c>
      <c r="F1215" t="s">
        <v>2074</v>
      </c>
      <c r="G1215" t="s">
        <v>1846</v>
      </c>
      <c r="H1215" t="s">
        <v>2091</v>
      </c>
      <c r="I1215" t="s">
        <v>2096</v>
      </c>
      <c r="J1215" t="s">
        <v>1795</v>
      </c>
      <c r="K1215" t="s">
        <v>2053</v>
      </c>
      <c r="L1215" t="s">
        <v>1798</v>
      </c>
      <c r="M1215" t="s">
        <v>2858</v>
      </c>
      <c r="N1215" t="s">
        <v>2859</v>
      </c>
      <c r="O1215" t="s">
        <v>2860</v>
      </c>
      <c r="P1215" t="s">
        <v>2022</v>
      </c>
      <c r="Q1215" t="s">
        <v>1801</v>
      </c>
      <c r="R1215" t="s">
        <v>1956</v>
      </c>
      <c r="S1215" t="s">
        <v>1802</v>
      </c>
      <c r="T1215" t="s">
        <v>2051</v>
      </c>
      <c r="U1215" t="s">
        <v>2931</v>
      </c>
      <c r="V1215" t="s">
        <v>3096</v>
      </c>
      <c r="W1215" t="s">
        <v>2947</v>
      </c>
      <c r="X1215" t="s">
        <v>1810</v>
      </c>
      <c r="Y1215" t="s">
        <v>8069</v>
      </c>
      <c r="Z1215" t="s">
        <v>8070</v>
      </c>
      <c r="AA1215" t="s">
        <v>8071</v>
      </c>
      <c r="AB1215">
        <v>1</v>
      </c>
    </row>
    <row r="1216" spans="1:28" x14ac:dyDescent="0.25">
      <c r="A1216" t="s">
        <v>9284</v>
      </c>
      <c r="B1216" t="s">
        <v>9285</v>
      </c>
      <c r="C1216" t="s">
        <v>156</v>
      </c>
      <c r="D1216">
        <v>4</v>
      </c>
      <c r="E1216">
        <v>73</v>
      </c>
      <c r="F1216" t="s">
        <v>2037</v>
      </c>
      <c r="G1216" t="s">
        <v>1846</v>
      </c>
      <c r="H1216" t="s">
        <v>2091</v>
      </c>
      <c r="I1216" t="s">
        <v>2096</v>
      </c>
      <c r="J1216" t="s">
        <v>1795</v>
      </c>
      <c r="K1216" t="s">
        <v>2053</v>
      </c>
      <c r="L1216" t="s">
        <v>1798</v>
      </c>
      <c r="M1216" t="s">
        <v>2858</v>
      </c>
      <c r="N1216" t="s">
        <v>2859</v>
      </c>
      <c r="O1216" t="s">
        <v>2860</v>
      </c>
      <c r="P1216" t="s">
        <v>2022</v>
      </c>
      <c r="Q1216" t="s">
        <v>1801</v>
      </c>
      <c r="R1216" t="s">
        <v>1956</v>
      </c>
      <c r="S1216" t="s">
        <v>1802</v>
      </c>
      <c r="T1216" t="s">
        <v>2051</v>
      </c>
      <c r="U1216" t="s">
        <v>2931</v>
      </c>
      <c r="V1216" t="s">
        <v>3096</v>
      </c>
      <c r="W1216" t="s">
        <v>2874</v>
      </c>
      <c r="X1216" t="s">
        <v>1810</v>
      </c>
      <c r="Y1216" t="s">
        <v>8072</v>
      </c>
      <c r="Z1216" t="s">
        <v>8073</v>
      </c>
      <c r="AA1216" t="s">
        <v>8074</v>
      </c>
      <c r="AB1216">
        <v>1</v>
      </c>
    </row>
    <row r="1217" spans="1:28" x14ac:dyDescent="0.25">
      <c r="A1217" t="s">
        <v>9284</v>
      </c>
      <c r="B1217" t="s">
        <v>9285</v>
      </c>
      <c r="C1217" t="s">
        <v>156</v>
      </c>
      <c r="D1217">
        <v>4</v>
      </c>
      <c r="E1217">
        <v>73</v>
      </c>
      <c r="F1217" t="s">
        <v>2038</v>
      </c>
      <c r="G1217" t="s">
        <v>1846</v>
      </c>
      <c r="H1217" t="s">
        <v>2091</v>
      </c>
      <c r="I1217" t="s">
        <v>2096</v>
      </c>
      <c r="J1217" t="s">
        <v>1795</v>
      </c>
      <c r="K1217" t="s">
        <v>2053</v>
      </c>
      <c r="L1217" t="s">
        <v>1798</v>
      </c>
      <c r="M1217" t="s">
        <v>2858</v>
      </c>
      <c r="N1217" t="s">
        <v>2859</v>
      </c>
      <c r="O1217" t="s">
        <v>2860</v>
      </c>
      <c r="P1217" t="s">
        <v>2022</v>
      </c>
      <c r="Q1217" t="s">
        <v>1801</v>
      </c>
      <c r="R1217" t="s">
        <v>1956</v>
      </c>
      <c r="S1217" t="s">
        <v>1802</v>
      </c>
      <c r="T1217" t="s">
        <v>2051</v>
      </c>
      <c r="U1217" t="s">
        <v>2931</v>
      </c>
      <c r="V1217" t="s">
        <v>3096</v>
      </c>
      <c r="W1217" t="s">
        <v>2874</v>
      </c>
      <c r="X1217" t="s">
        <v>1810</v>
      </c>
      <c r="Y1217" t="s">
        <v>8075</v>
      </c>
      <c r="Z1217" t="s">
        <v>8076</v>
      </c>
      <c r="AA1217" t="s">
        <v>8077</v>
      </c>
      <c r="AB1217">
        <v>1</v>
      </c>
    </row>
    <row r="1218" spans="1:28" x14ac:dyDescent="0.25">
      <c r="A1218" t="s">
        <v>9284</v>
      </c>
      <c r="B1218" t="s">
        <v>9285</v>
      </c>
      <c r="C1218" t="s">
        <v>156</v>
      </c>
      <c r="D1218">
        <v>4</v>
      </c>
      <c r="E1218">
        <v>73</v>
      </c>
      <c r="F1218" t="s">
        <v>2082</v>
      </c>
      <c r="G1218" t="s">
        <v>1846</v>
      </c>
      <c r="H1218" t="s">
        <v>2091</v>
      </c>
      <c r="I1218" t="s">
        <v>2096</v>
      </c>
      <c r="J1218" t="s">
        <v>1788</v>
      </c>
      <c r="K1218" t="s">
        <v>2053</v>
      </c>
      <c r="L1218" t="s">
        <v>1798</v>
      </c>
      <c r="M1218" t="s">
        <v>2858</v>
      </c>
      <c r="N1218" t="s">
        <v>2859</v>
      </c>
      <c r="O1218" t="s">
        <v>2860</v>
      </c>
      <c r="P1218" t="s">
        <v>2022</v>
      </c>
      <c r="Q1218" t="s">
        <v>1801</v>
      </c>
      <c r="R1218" t="s">
        <v>1956</v>
      </c>
      <c r="S1218" t="s">
        <v>1802</v>
      </c>
      <c r="T1218" t="s">
        <v>2051</v>
      </c>
      <c r="U1218" t="s">
        <v>2931</v>
      </c>
      <c r="V1218" t="s">
        <v>3096</v>
      </c>
      <c r="W1218" t="s">
        <v>2947</v>
      </c>
      <c r="X1218" t="s">
        <v>1810</v>
      </c>
      <c r="Y1218" t="s">
        <v>8078</v>
      </c>
      <c r="Z1218" t="s">
        <v>8079</v>
      </c>
      <c r="AA1218" t="s">
        <v>8080</v>
      </c>
      <c r="AB1218">
        <v>1</v>
      </c>
    </row>
    <row r="1219" spans="1:28" x14ac:dyDescent="0.25">
      <c r="A1219" t="s">
        <v>9284</v>
      </c>
      <c r="B1219" t="s">
        <v>9285</v>
      </c>
      <c r="C1219" t="s">
        <v>156</v>
      </c>
      <c r="D1219">
        <v>4</v>
      </c>
      <c r="E1219">
        <v>73</v>
      </c>
      <c r="F1219" t="s">
        <v>2040</v>
      </c>
      <c r="G1219" t="s">
        <v>1846</v>
      </c>
      <c r="H1219" t="s">
        <v>2091</v>
      </c>
      <c r="I1219" t="s">
        <v>2096</v>
      </c>
      <c r="J1219" t="s">
        <v>1795</v>
      </c>
      <c r="K1219" t="s">
        <v>2053</v>
      </c>
      <c r="L1219" t="s">
        <v>1798</v>
      </c>
      <c r="M1219" t="s">
        <v>2858</v>
      </c>
      <c r="N1219" t="s">
        <v>2859</v>
      </c>
      <c r="O1219" t="s">
        <v>2860</v>
      </c>
      <c r="P1219" t="s">
        <v>2022</v>
      </c>
      <c r="Q1219" t="s">
        <v>1801</v>
      </c>
      <c r="R1219" t="s">
        <v>1956</v>
      </c>
      <c r="S1219" t="s">
        <v>1802</v>
      </c>
      <c r="T1219" t="s">
        <v>2051</v>
      </c>
      <c r="U1219" t="s">
        <v>2931</v>
      </c>
      <c r="V1219" t="s">
        <v>3096</v>
      </c>
      <c r="W1219" t="s">
        <v>2874</v>
      </c>
      <c r="X1219" t="s">
        <v>1810</v>
      </c>
      <c r="Y1219" t="s">
        <v>8081</v>
      </c>
      <c r="Z1219" t="s">
        <v>8082</v>
      </c>
      <c r="AA1219" t="s">
        <v>8083</v>
      </c>
      <c r="AB1219">
        <v>1</v>
      </c>
    </row>
    <row r="1220" spans="1:28" x14ac:dyDescent="0.25">
      <c r="A1220" t="s">
        <v>9284</v>
      </c>
      <c r="B1220" t="s">
        <v>9285</v>
      </c>
      <c r="C1220" t="s">
        <v>156</v>
      </c>
      <c r="D1220">
        <v>4</v>
      </c>
      <c r="E1220">
        <v>73</v>
      </c>
      <c r="F1220" t="s">
        <v>2024</v>
      </c>
      <c r="G1220" t="s">
        <v>1846</v>
      </c>
      <c r="H1220" t="s">
        <v>2091</v>
      </c>
      <c r="I1220" t="s">
        <v>2096</v>
      </c>
      <c r="J1220" t="s">
        <v>1788</v>
      </c>
      <c r="K1220" t="s">
        <v>2053</v>
      </c>
      <c r="L1220" t="s">
        <v>1798</v>
      </c>
      <c r="M1220" t="s">
        <v>2858</v>
      </c>
      <c r="N1220" t="s">
        <v>2859</v>
      </c>
      <c r="O1220" t="s">
        <v>2860</v>
      </c>
      <c r="P1220" t="s">
        <v>2022</v>
      </c>
      <c r="Q1220" t="s">
        <v>1801</v>
      </c>
      <c r="R1220" t="s">
        <v>1956</v>
      </c>
      <c r="S1220" t="s">
        <v>1802</v>
      </c>
      <c r="T1220" t="s">
        <v>2051</v>
      </c>
      <c r="U1220" t="s">
        <v>2931</v>
      </c>
      <c r="V1220" t="s">
        <v>3096</v>
      </c>
      <c r="W1220" t="s">
        <v>2874</v>
      </c>
      <c r="X1220" t="s">
        <v>1810</v>
      </c>
      <c r="Y1220" t="s">
        <v>8084</v>
      </c>
      <c r="Z1220" t="s">
        <v>8085</v>
      </c>
      <c r="AA1220" t="s">
        <v>8086</v>
      </c>
      <c r="AB1220">
        <v>1</v>
      </c>
    </row>
    <row r="1221" spans="1:28" x14ac:dyDescent="0.25">
      <c r="A1221" t="s">
        <v>9284</v>
      </c>
      <c r="B1221" t="s">
        <v>9285</v>
      </c>
      <c r="C1221" t="s">
        <v>156</v>
      </c>
      <c r="D1221">
        <v>4</v>
      </c>
      <c r="E1221">
        <v>73</v>
      </c>
      <c r="F1221" t="s">
        <v>2061</v>
      </c>
      <c r="G1221" t="s">
        <v>1846</v>
      </c>
      <c r="H1221" t="s">
        <v>2091</v>
      </c>
      <c r="I1221" t="s">
        <v>2096</v>
      </c>
      <c r="J1221" t="s">
        <v>1795</v>
      </c>
      <c r="K1221" t="s">
        <v>2053</v>
      </c>
      <c r="L1221" t="s">
        <v>1798</v>
      </c>
      <c r="M1221" t="s">
        <v>2858</v>
      </c>
      <c r="N1221" t="s">
        <v>2859</v>
      </c>
      <c r="O1221" t="s">
        <v>2860</v>
      </c>
      <c r="P1221" t="s">
        <v>2022</v>
      </c>
      <c r="Q1221" t="s">
        <v>1801</v>
      </c>
      <c r="R1221" t="s">
        <v>1956</v>
      </c>
      <c r="S1221" t="s">
        <v>1802</v>
      </c>
      <c r="T1221" t="s">
        <v>2051</v>
      </c>
      <c r="U1221" t="s">
        <v>2931</v>
      </c>
      <c r="V1221" t="s">
        <v>3096</v>
      </c>
      <c r="W1221" t="s">
        <v>2874</v>
      </c>
      <c r="X1221" t="s">
        <v>1810</v>
      </c>
      <c r="Y1221" t="s">
        <v>8087</v>
      </c>
      <c r="Z1221" t="s">
        <v>8088</v>
      </c>
      <c r="AA1221" t="s">
        <v>8089</v>
      </c>
      <c r="AB1221">
        <v>1</v>
      </c>
    </row>
    <row r="1222" spans="1:28" x14ac:dyDescent="0.25">
      <c r="A1222" t="s">
        <v>9284</v>
      </c>
      <c r="B1222" t="s">
        <v>9285</v>
      </c>
      <c r="C1222" t="s">
        <v>156</v>
      </c>
      <c r="D1222">
        <v>4</v>
      </c>
      <c r="E1222">
        <v>73</v>
      </c>
      <c r="F1222" t="s">
        <v>2035</v>
      </c>
      <c r="G1222" t="s">
        <v>1846</v>
      </c>
      <c r="H1222" t="s">
        <v>2091</v>
      </c>
      <c r="I1222" t="s">
        <v>2096</v>
      </c>
      <c r="J1222" t="s">
        <v>1795</v>
      </c>
      <c r="K1222" t="s">
        <v>2053</v>
      </c>
      <c r="L1222" t="s">
        <v>1798</v>
      </c>
      <c r="M1222" t="s">
        <v>2858</v>
      </c>
      <c r="N1222" t="s">
        <v>2859</v>
      </c>
      <c r="O1222" t="s">
        <v>2860</v>
      </c>
      <c r="P1222" t="s">
        <v>2022</v>
      </c>
      <c r="Q1222" t="s">
        <v>1801</v>
      </c>
      <c r="R1222" t="s">
        <v>1956</v>
      </c>
      <c r="S1222" t="s">
        <v>1802</v>
      </c>
      <c r="T1222" t="s">
        <v>2051</v>
      </c>
      <c r="U1222" t="s">
        <v>2931</v>
      </c>
      <c r="V1222" t="s">
        <v>3096</v>
      </c>
      <c r="W1222" t="s">
        <v>2874</v>
      </c>
      <c r="X1222" t="s">
        <v>1810</v>
      </c>
      <c r="Y1222" t="s">
        <v>8090</v>
      </c>
      <c r="Z1222" t="s">
        <v>8091</v>
      </c>
      <c r="AA1222" t="s">
        <v>8092</v>
      </c>
      <c r="AB1222">
        <v>1</v>
      </c>
    </row>
    <row r="1223" spans="1:28" x14ac:dyDescent="0.25">
      <c r="A1223" t="s">
        <v>9284</v>
      </c>
      <c r="B1223" t="s">
        <v>9285</v>
      </c>
      <c r="C1223" t="s">
        <v>156</v>
      </c>
      <c r="D1223">
        <v>4</v>
      </c>
      <c r="E1223">
        <v>73</v>
      </c>
      <c r="F1223" t="s">
        <v>2081</v>
      </c>
      <c r="G1223" t="s">
        <v>1846</v>
      </c>
      <c r="H1223" t="s">
        <v>2091</v>
      </c>
      <c r="I1223" t="s">
        <v>2096</v>
      </c>
      <c r="J1223" t="s">
        <v>1788</v>
      </c>
      <c r="K1223" t="s">
        <v>2053</v>
      </c>
      <c r="L1223" t="s">
        <v>1798</v>
      </c>
      <c r="M1223" t="s">
        <v>2858</v>
      </c>
      <c r="N1223" t="s">
        <v>2859</v>
      </c>
      <c r="O1223" t="s">
        <v>2860</v>
      </c>
      <c r="P1223" t="s">
        <v>2022</v>
      </c>
      <c r="Q1223" t="s">
        <v>1801</v>
      </c>
      <c r="R1223" t="s">
        <v>1956</v>
      </c>
      <c r="S1223" t="s">
        <v>1802</v>
      </c>
      <c r="T1223" t="s">
        <v>2051</v>
      </c>
      <c r="U1223" t="s">
        <v>2931</v>
      </c>
      <c r="V1223" t="s">
        <v>3096</v>
      </c>
      <c r="W1223" t="s">
        <v>2874</v>
      </c>
      <c r="X1223" t="s">
        <v>1810</v>
      </c>
      <c r="Y1223" t="s">
        <v>8093</v>
      </c>
      <c r="Z1223" t="s">
        <v>8094</v>
      </c>
      <c r="AA1223" t="s">
        <v>8095</v>
      </c>
      <c r="AB1223">
        <v>1</v>
      </c>
    </row>
    <row r="1224" spans="1:28" x14ac:dyDescent="0.25">
      <c r="A1224" t="s">
        <v>9284</v>
      </c>
      <c r="B1224" t="s">
        <v>9285</v>
      </c>
      <c r="C1224" t="s">
        <v>156</v>
      </c>
      <c r="D1224">
        <v>4</v>
      </c>
      <c r="E1224">
        <v>73</v>
      </c>
      <c r="F1224" t="s">
        <v>2034</v>
      </c>
      <c r="G1224" t="s">
        <v>1846</v>
      </c>
      <c r="H1224" t="s">
        <v>2091</v>
      </c>
      <c r="I1224" t="s">
        <v>2096</v>
      </c>
      <c r="J1224" t="s">
        <v>1788</v>
      </c>
      <c r="K1224" t="s">
        <v>2053</v>
      </c>
      <c r="L1224" t="s">
        <v>1798</v>
      </c>
      <c r="M1224" t="s">
        <v>2858</v>
      </c>
      <c r="N1224" t="s">
        <v>2859</v>
      </c>
      <c r="O1224" t="s">
        <v>2860</v>
      </c>
      <c r="P1224" t="s">
        <v>2022</v>
      </c>
      <c r="Q1224" t="s">
        <v>1801</v>
      </c>
      <c r="R1224" t="s">
        <v>1956</v>
      </c>
      <c r="S1224" t="s">
        <v>1802</v>
      </c>
      <c r="T1224" t="s">
        <v>2051</v>
      </c>
      <c r="U1224" t="s">
        <v>2931</v>
      </c>
      <c r="V1224" t="s">
        <v>3096</v>
      </c>
      <c r="W1224" t="s">
        <v>2874</v>
      </c>
      <c r="X1224" t="s">
        <v>1810</v>
      </c>
      <c r="Y1224" t="s">
        <v>8096</v>
      </c>
      <c r="Z1224" t="s">
        <v>8097</v>
      </c>
      <c r="AA1224" t="s">
        <v>8098</v>
      </c>
      <c r="AB1224">
        <v>1</v>
      </c>
    </row>
    <row r="1225" spans="1:28" x14ac:dyDescent="0.25">
      <c r="A1225" t="s">
        <v>9284</v>
      </c>
      <c r="B1225" t="s">
        <v>9285</v>
      </c>
      <c r="C1225" t="s">
        <v>156</v>
      </c>
      <c r="D1225">
        <v>4</v>
      </c>
      <c r="E1225">
        <v>73</v>
      </c>
      <c r="F1225" t="s">
        <v>2083</v>
      </c>
      <c r="G1225" t="s">
        <v>1846</v>
      </c>
      <c r="H1225" t="s">
        <v>2091</v>
      </c>
      <c r="I1225" t="s">
        <v>2096</v>
      </c>
      <c r="J1225" t="s">
        <v>1795</v>
      </c>
      <c r="K1225" t="s">
        <v>2053</v>
      </c>
      <c r="L1225" t="s">
        <v>1798</v>
      </c>
      <c r="M1225" t="s">
        <v>2858</v>
      </c>
      <c r="N1225" t="s">
        <v>2859</v>
      </c>
      <c r="O1225" t="s">
        <v>2860</v>
      </c>
      <c r="P1225" t="s">
        <v>2022</v>
      </c>
      <c r="Q1225" t="s">
        <v>1801</v>
      </c>
      <c r="R1225" t="s">
        <v>1956</v>
      </c>
      <c r="S1225" t="s">
        <v>1802</v>
      </c>
      <c r="T1225" t="s">
        <v>2051</v>
      </c>
      <c r="U1225" t="s">
        <v>2931</v>
      </c>
      <c r="V1225" t="s">
        <v>3096</v>
      </c>
      <c r="W1225" t="s">
        <v>2874</v>
      </c>
      <c r="X1225" t="s">
        <v>1810</v>
      </c>
      <c r="Y1225" t="s">
        <v>8099</v>
      </c>
      <c r="Z1225" t="s">
        <v>8100</v>
      </c>
      <c r="AA1225" t="s">
        <v>8101</v>
      </c>
      <c r="AB1225">
        <v>1</v>
      </c>
    </row>
    <row r="1226" spans="1:28" x14ac:dyDescent="0.25">
      <c r="A1226" t="s">
        <v>9284</v>
      </c>
      <c r="B1226" t="s">
        <v>9285</v>
      </c>
      <c r="C1226" t="s">
        <v>156</v>
      </c>
      <c r="D1226">
        <v>4</v>
      </c>
      <c r="E1226">
        <v>74</v>
      </c>
      <c r="F1226" t="s">
        <v>2019</v>
      </c>
      <c r="G1226" t="s">
        <v>1846</v>
      </c>
      <c r="H1226" t="s">
        <v>2091</v>
      </c>
      <c r="I1226" t="s">
        <v>2096</v>
      </c>
      <c r="J1226" t="s">
        <v>1788</v>
      </c>
      <c r="K1226" t="s">
        <v>2053</v>
      </c>
      <c r="L1226" t="s">
        <v>1798</v>
      </c>
      <c r="M1226" t="s">
        <v>2858</v>
      </c>
      <c r="N1226" t="s">
        <v>2859</v>
      </c>
      <c r="O1226" t="s">
        <v>2860</v>
      </c>
      <c r="P1226" t="s">
        <v>2022</v>
      </c>
      <c r="Q1226" t="s">
        <v>1801</v>
      </c>
      <c r="R1226" t="s">
        <v>1956</v>
      </c>
      <c r="S1226" t="s">
        <v>1802</v>
      </c>
      <c r="T1226" t="s">
        <v>2051</v>
      </c>
      <c r="U1226" t="s">
        <v>2931</v>
      </c>
      <c r="V1226" t="s">
        <v>3096</v>
      </c>
      <c r="W1226" t="s">
        <v>2874</v>
      </c>
      <c r="X1226" t="s">
        <v>1810</v>
      </c>
      <c r="Y1226" t="s">
        <v>8102</v>
      </c>
      <c r="Z1226" t="s">
        <v>8103</v>
      </c>
      <c r="AA1226" t="s">
        <v>8104</v>
      </c>
      <c r="AB1226">
        <v>1</v>
      </c>
    </row>
    <row r="1227" spans="1:28" x14ac:dyDescent="0.25">
      <c r="A1227" t="s">
        <v>9284</v>
      </c>
      <c r="B1227" t="s">
        <v>9285</v>
      </c>
      <c r="C1227" t="s">
        <v>156</v>
      </c>
      <c r="D1227">
        <v>4</v>
      </c>
      <c r="E1227">
        <v>74</v>
      </c>
      <c r="F1227" t="s">
        <v>2031</v>
      </c>
      <c r="G1227" t="s">
        <v>1846</v>
      </c>
      <c r="H1227" t="s">
        <v>2091</v>
      </c>
      <c r="I1227" t="s">
        <v>2096</v>
      </c>
      <c r="J1227" t="s">
        <v>1788</v>
      </c>
      <c r="K1227" t="s">
        <v>2053</v>
      </c>
      <c r="L1227" t="s">
        <v>1798</v>
      </c>
      <c r="M1227" t="s">
        <v>2858</v>
      </c>
      <c r="N1227" t="s">
        <v>2859</v>
      </c>
      <c r="O1227" t="s">
        <v>2860</v>
      </c>
      <c r="P1227" t="s">
        <v>2022</v>
      </c>
      <c r="Q1227" t="s">
        <v>1801</v>
      </c>
      <c r="R1227" t="s">
        <v>1956</v>
      </c>
      <c r="S1227" t="s">
        <v>1802</v>
      </c>
      <c r="T1227" t="s">
        <v>2051</v>
      </c>
      <c r="U1227" t="s">
        <v>2931</v>
      </c>
      <c r="V1227" t="s">
        <v>3096</v>
      </c>
      <c r="W1227" t="s">
        <v>2947</v>
      </c>
      <c r="X1227" t="s">
        <v>1810</v>
      </c>
      <c r="Y1227" t="s">
        <v>8105</v>
      </c>
      <c r="Z1227" t="s">
        <v>8106</v>
      </c>
      <c r="AA1227" t="s">
        <v>8107</v>
      </c>
      <c r="AB1227">
        <v>1</v>
      </c>
    </row>
    <row r="1228" spans="1:28" x14ac:dyDescent="0.25">
      <c r="A1228" t="s">
        <v>9284</v>
      </c>
      <c r="B1228" t="s">
        <v>9285</v>
      </c>
      <c r="C1228" t="s">
        <v>156</v>
      </c>
      <c r="D1228">
        <v>4</v>
      </c>
      <c r="E1228">
        <v>74</v>
      </c>
      <c r="F1228" t="s">
        <v>2029</v>
      </c>
      <c r="G1228" t="s">
        <v>1846</v>
      </c>
      <c r="H1228" t="s">
        <v>2091</v>
      </c>
      <c r="I1228" t="s">
        <v>2096</v>
      </c>
      <c r="J1228" t="s">
        <v>1795</v>
      </c>
      <c r="K1228" t="s">
        <v>2053</v>
      </c>
      <c r="L1228" t="s">
        <v>1798</v>
      </c>
      <c r="M1228" t="s">
        <v>2858</v>
      </c>
      <c r="N1228" t="s">
        <v>2859</v>
      </c>
      <c r="O1228" t="s">
        <v>2860</v>
      </c>
      <c r="P1228" t="s">
        <v>2022</v>
      </c>
      <c r="Q1228" t="s">
        <v>1801</v>
      </c>
      <c r="R1228" t="s">
        <v>1956</v>
      </c>
      <c r="S1228" t="s">
        <v>1802</v>
      </c>
      <c r="T1228" t="s">
        <v>2051</v>
      </c>
      <c r="U1228" t="s">
        <v>2931</v>
      </c>
      <c r="V1228" t="s">
        <v>3096</v>
      </c>
      <c r="W1228" t="s">
        <v>2874</v>
      </c>
      <c r="X1228" t="s">
        <v>1810</v>
      </c>
      <c r="Y1228" t="s">
        <v>8108</v>
      </c>
      <c r="Z1228" t="s">
        <v>8109</v>
      </c>
      <c r="AA1228" t="s">
        <v>8110</v>
      </c>
      <c r="AB1228">
        <v>1</v>
      </c>
    </row>
    <row r="1229" spans="1:28" x14ac:dyDescent="0.25">
      <c r="A1229" t="s">
        <v>9284</v>
      </c>
      <c r="B1229" t="s">
        <v>9285</v>
      </c>
      <c r="C1229" t="s">
        <v>156</v>
      </c>
      <c r="D1229">
        <v>4</v>
      </c>
      <c r="E1229">
        <v>80</v>
      </c>
      <c r="F1229" t="s">
        <v>2048</v>
      </c>
      <c r="G1229" t="s">
        <v>1846</v>
      </c>
      <c r="H1229" t="s">
        <v>2091</v>
      </c>
      <c r="I1229" t="s">
        <v>2096</v>
      </c>
      <c r="J1229" t="s">
        <v>1788</v>
      </c>
      <c r="K1229" t="s">
        <v>3935</v>
      </c>
      <c r="L1229" t="s">
        <v>1798</v>
      </c>
      <c r="M1229" t="s">
        <v>2858</v>
      </c>
      <c r="N1229" t="s">
        <v>2859</v>
      </c>
      <c r="O1229" t="s">
        <v>2860</v>
      </c>
      <c r="P1229" t="s">
        <v>2022</v>
      </c>
      <c r="Q1229" t="s">
        <v>1801</v>
      </c>
      <c r="R1229" t="s">
        <v>1956</v>
      </c>
      <c r="S1229" t="s">
        <v>1802</v>
      </c>
      <c r="T1229" t="s">
        <v>2051</v>
      </c>
      <c r="U1229" t="s">
        <v>2875</v>
      </c>
      <c r="V1229" t="s">
        <v>2876</v>
      </c>
      <c r="W1229" t="s">
        <v>2874</v>
      </c>
      <c r="X1229" t="s">
        <v>1810</v>
      </c>
      <c r="Y1229" t="s">
        <v>8111</v>
      </c>
      <c r="Z1229" t="s">
        <v>8112</v>
      </c>
      <c r="AA1229" t="s">
        <v>8113</v>
      </c>
      <c r="AB1229">
        <v>1</v>
      </c>
    </row>
    <row r="1230" spans="1:28" x14ac:dyDescent="0.25">
      <c r="A1230" t="s">
        <v>9284</v>
      </c>
      <c r="B1230" t="s">
        <v>9285</v>
      </c>
      <c r="C1230" t="s">
        <v>156</v>
      </c>
      <c r="D1230">
        <v>4</v>
      </c>
      <c r="E1230">
        <v>81</v>
      </c>
      <c r="F1230" t="s">
        <v>2019</v>
      </c>
      <c r="G1230" t="s">
        <v>1846</v>
      </c>
      <c r="H1230" t="s">
        <v>2091</v>
      </c>
      <c r="I1230" t="s">
        <v>2096</v>
      </c>
      <c r="J1230" t="s">
        <v>1795</v>
      </c>
      <c r="K1230" t="s">
        <v>2383</v>
      </c>
      <c r="L1230" t="s">
        <v>1826</v>
      </c>
      <c r="M1230" t="s">
        <v>2861</v>
      </c>
      <c r="N1230" t="s">
        <v>2862</v>
      </c>
      <c r="O1230" t="s">
        <v>2863</v>
      </c>
      <c r="P1230" t="s">
        <v>2022</v>
      </c>
      <c r="Q1230" t="s">
        <v>1801</v>
      </c>
      <c r="R1230" t="s">
        <v>1956</v>
      </c>
      <c r="S1230" t="s">
        <v>1802</v>
      </c>
      <c r="T1230" t="s">
        <v>2051</v>
      </c>
      <c r="U1230" t="s">
        <v>2931</v>
      </c>
      <c r="V1230" t="s">
        <v>2968</v>
      </c>
      <c r="W1230" t="s">
        <v>4690</v>
      </c>
      <c r="X1230" t="s">
        <v>1810</v>
      </c>
      <c r="Y1230" t="s">
        <v>8114</v>
      </c>
      <c r="Z1230" t="s">
        <v>8115</v>
      </c>
      <c r="AA1230" t="s">
        <v>8116</v>
      </c>
      <c r="AB1230">
        <v>1</v>
      </c>
    </row>
    <row r="1231" spans="1:28" x14ac:dyDescent="0.25">
      <c r="A1231" t="s">
        <v>9284</v>
      </c>
      <c r="B1231" t="s">
        <v>9285</v>
      </c>
      <c r="C1231" t="s">
        <v>156</v>
      </c>
      <c r="D1231">
        <v>4</v>
      </c>
      <c r="E1231">
        <v>81</v>
      </c>
      <c r="F1231" t="s">
        <v>2027</v>
      </c>
      <c r="G1231" t="s">
        <v>1846</v>
      </c>
      <c r="H1231" t="s">
        <v>2091</v>
      </c>
      <c r="I1231" t="s">
        <v>2096</v>
      </c>
      <c r="J1231" t="s">
        <v>1788</v>
      </c>
      <c r="K1231" t="s">
        <v>2383</v>
      </c>
      <c r="L1231" t="s">
        <v>1826</v>
      </c>
      <c r="M1231" t="s">
        <v>2861</v>
      </c>
      <c r="N1231" t="s">
        <v>2862</v>
      </c>
      <c r="O1231" t="s">
        <v>2863</v>
      </c>
      <c r="P1231" t="s">
        <v>2022</v>
      </c>
      <c r="Q1231" t="s">
        <v>1801</v>
      </c>
      <c r="R1231" t="s">
        <v>1956</v>
      </c>
      <c r="S1231" t="s">
        <v>1802</v>
      </c>
      <c r="T1231" t="s">
        <v>2051</v>
      </c>
      <c r="U1231" t="s">
        <v>2931</v>
      </c>
      <c r="V1231" t="s">
        <v>2932</v>
      </c>
      <c r="W1231" t="s">
        <v>2947</v>
      </c>
      <c r="X1231" t="s">
        <v>1810</v>
      </c>
      <c r="Y1231" t="s">
        <v>8117</v>
      </c>
      <c r="Z1231" t="s">
        <v>8118</v>
      </c>
      <c r="AA1231" t="s">
        <v>8119</v>
      </c>
      <c r="AB1231">
        <v>1</v>
      </c>
    </row>
    <row r="1232" spans="1:28" x14ac:dyDescent="0.25">
      <c r="A1232" t="s">
        <v>9284</v>
      </c>
      <c r="B1232" t="s">
        <v>9285</v>
      </c>
      <c r="C1232" t="s">
        <v>156</v>
      </c>
      <c r="D1232">
        <v>4</v>
      </c>
      <c r="E1232">
        <v>81</v>
      </c>
      <c r="F1232" t="s">
        <v>2033</v>
      </c>
      <c r="G1232" t="s">
        <v>1846</v>
      </c>
      <c r="H1232" t="s">
        <v>2091</v>
      </c>
      <c r="I1232" t="s">
        <v>2096</v>
      </c>
      <c r="J1232" t="s">
        <v>1788</v>
      </c>
      <c r="K1232" t="s">
        <v>2383</v>
      </c>
      <c r="L1232" t="s">
        <v>1826</v>
      </c>
      <c r="M1232" t="s">
        <v>2861</v>
      </c>
      <c r="N1232" t="s">
        <v>2862</v>
      </c>
      <c r="O1232" t="s">
        <v>2863</v>
      </c>
      <c r="P1232" t="s">
        <v>2022</v>
      </c>
      <c r="Q1232" t="s">
        <v>1801</v>
      </c>
      <c r="R1232" t="s">
        <v>1956</v>
      </c>
      <c r="S1232" t="s">
        <v>1802</v>
      </c>
      <c r="T1232" t="s">
        <v>2051</v>
      </c>
      <c r="U1232" t="s">
        <v>2931</v>
      </c>
      <c r="V1232" t="s">
        <v>2932</v>
      </c>
      <c r="W1232" t="s">
        <v>2912</v>
      </c>
      <c r="X1232" t="s">
        <v>1810</v>
      </c>
      <c r="Y1232" t="s">
        <v>8120</v>
      </c>
      <c r="Z1232" t="s">
        <v>8121</v>
      </c>
      <c r="AA1232" t="s">
        <v>8122</v>
      </c>
      <c r="AB1232">
        <v>1</v>
      </c>
    </row>
    <row r="1233" spans="1:28" x14ac:dyDescent="0.25">
      <c r="A1233" t="s">
        <v>9284</v>
      </c>
      <c r="B1233" t="s">
        <v>9285</v>
      </c>
      <c r="C1233" t="s">
        <v>156</v>
      </c>
      <c r="D1233">
        <v>4</v>
      </c>
      <c r="E1233">
        <v>81</v>
      </c>
      <c r="F1233" t="s">
        <v>2036</v>
      </c>
      <c r="G1233" t="s">
        <v>1846</v>
      </c>
      <c r="H1233" t="s">
        <v>2091</v>
      </c>
      <c r="I1233" t="s">
        <v>2096</v>
      </c>
      <c r="J1233" t="s">
        <v>1795</v>
      </c>
      <c r="K1233" t="s">
        <v>2383</v>
      </c>
      <c r="L1233" t="s">
        <v>1826</v>
      </c>
      <c r="M1233" t="s">
        <v>2861</v>
      </c>
      <c r="N1233" t="s">
        <v>2862</v>
      </c>
      <c r="O1233" t="s">
        <v>2863</v>
      </c>
      <c r="P1233" t="s">
        <v>2022</v>
      </c>
      <c r="Q1233" t="s">
        <v>1801</v>
      </c>
      <c r="R1233" t="s">
        <v>1956</v>
      </c>
      <c r="S1233" t="s">
        <v>1802</v>
      </c>
      <c r="T1233" t="s">
        <v>2051</v>
      </c>
      <c r="U1233" t="s">
        <v>2931</v>
      </c>
      <c r="V1233" t="s">
        <v>2968</v>
      </c>
      <c r="W1233" t="s">
        <v>4690</v>
      </c>
      <c r="X1233" t="s">
        <v>1810</v>
      </c>
      <c r="Y1233" t="s">
        <v>8123</v>
      </c>
      <c r="Z1233" t="s">
        <v>8124</v>
      </c>
      <c r="AA1233" t="s">
        <v>8125</v>
      </c>
      <c r="AB1233">
        <v>1</v>
      </c>
    </row>
    <row r="1234" spans="1:28" x14ac:dyDescent="0.25">
      <c r="A1234" t="s">
        <v>9284</v>
      </c>
      <c r="B1234" t="s">
        <v>9285</v>
      </c>
      <c r="C1234" t="s">
        <v>156</v>
      </c>
      <c r="D1234">
        <v>4</v>
      </c>
      <c r="E1234">
        <v>81</v>
      </c>
      <c r="F1234" t="s">
        <v>2032</v>
      </c>
      <c r="G1234" t="s">
        <v>1846</v>
      </c>
      <c r="H1234" t="s">
        <v>2091</v>
      </c>
      <c r="I1234" t="s">
        <v>2096</v>
      </c>
      <c r="J1234" t="s">
        <v>1788</v>
      </c>
      <c r="K1234" t="s">
        <v>2383</v>
      </c>
      <c r="L1234" t="s">
        <v>1826</v>
      </c>
      <c r="M1234" t="s">
        <v>2861</v>
      </c>
      <c r="N1234" t="s">
        <v>2862</v>
      </c>
      <c r="O1234" t="s">
        <v>2863</v>
      </c>
      <c r="P1234" t="s">
        <v>2022</v>
      </c>
      <c r="Q1234" t="s">
        <v>1801</v>
      </c>
      <c r="R1234" t="s">
        <v>1956</v>
      </c>
      <c r="S1234" t="s">
        <v>1802</v>
      </c>
      <c r="T1234" t="s">
        <v>2051</v>
      </c>
      <c r="U1234" t="s">
        <v>2931</v>
      </c>
      <c r="V1234" t="s">
        <v>2968</v>
      </c>
      <c r="W1234" t="s">
        <v>2912</v>
      </c>
      <c r="X1234" t="s">
        <v>1810</v>
      </c>
      <c r="Y1234" t="s">
        <v>8126</v>
      </c>
      <c r="Z1234" t="s">
        <v>8127</v>
      </c>
      <c r="AA1234" t="s">
        <v>8128</v>
      </c>
      <c r="AB1234">
        <v>1</v>
      </c>
    </row>
    <row r="1235" spans="1:28" x14ac:dyDescent="0.25">
      <c r="A1235" t="s">
        <v>9284</v>
      </c>
      <c r="B1235" t="s">
        <v>9285</v>
      </c>
      <c r="C1235" t="s">
        <v>156</v>
      </c>
      <c r="D1235">
        <v>4</v>
      </c>
      <c r="E1235">
        <v>81</v>
      </c>
      <c r="F1235" t="s">
        <v>2065</v>
      </c>
      <c r="G1235" t="s">
        <v>1846</v>
      </c>
      <c r="H1235" t="s">
        <v>2091</v>
      </c>
      <c r="I1235" t="s">
        <v>2096</v>
      </c>
      <c r="J1235" t="s">
        <v>1795</v>
      </c>
      <c r="K1235" t="s">
        <v>2383</v>
      </c>
      <c r="L1235" t="s">
        <v>1826</v>
      </c>
      <c r="M1235" t="s">
        <v>2861</v>
      </c>
      <c r="N1235" t="s">
        <v>2862</v>
      </c>
      <c r="O1235" t="s">
        <v>2863</v>
      </c>
      <c r="P1235" t="s">
        <v>2022</v>
      </c>
      <c r="Q1235" t="s">
        <v>1801</v>
      </c>
      <c r="R1235" t="s">
        <v>1956</v>
      </c>
      <c r="S1235" t="s">
        <v>1802</v>
      </c>
      <c r="T1235" t="s">
        <v>2051</v>
      </c>
      <c r="U1235" t="s">
        <v>2931</v>
      </c>
      <c r="V1235" t="s">
        <v>2968</v>
      </c>
      <c r="W1235" t="s">
        <v>4690</v>
      </c>
      <c r="X1235" t="s">
        <v>1810</v>
      </c>
      <c r="Y1235" t="s">
        <v>8129</v>
      </c>
      <c r="Z1235" t="s">
        <v>8130</v>
      </c>
      <c r="AA1235" t="s">
        <v>8131</v>
      </c>
      <c r="AB1235">
        <v>1</v>
      </c>
    </row>
    <row r="1236" spans="1:28" x14ac:dyDescent="0.25">
      <c r="A1236" t="s">
        <v>9284</v>
      </c>
      <c r="B1236" t="s">
        <v>9285</v>
      </c>
      <c r="C1236" t="s">
        <v>156</v>
      </c>
      <c r="D1236">
        <v>4</v>
      </c>
      <c r="E1236">
        <v>81</v>
      </c>
      <c r="F1236" t="s">
        <v>2041</v>
      </c>
      <c r="G1236" t="s">
        <v>1846</v>
      </c>
      <c r="H1236" t="s">
        <v>2091</v>
      </c>
      <c r="I1236" t="s">
        <v>2096</v>
      </c>
      <c r="J1236" t="s">
        <v>1795</v>
      </c>
      <c r="K1236" t="s">
        <v>2383</v>
      </c>
      <c r="L1236" t="s">
        <v>1826</v>
      </c>
      <c r="M1236" t="s">
        <v>2861</v>
      </c>
      <c r="N1236" t="s">
        <v>2862</v>
      </c>
      <c r="O1236" t="s">
        <v>2863</v>
      </c>
      <c r="P1236" t="s">
        <v>2022</v>
      </c>
      <c r="Q1236" t="s">
        <v>1801</v>
      </c>
      <c r="R1236" t="s">
        <v>1956</v>
      </c>
      <c r="S1236" t="s">
        <v>1802</v>
      </c>
      <c r="T1236" t="s">
        <v>2051</v>
      </c>
      <c r="U1236" t="s">
        <v>2931</v>
      </c>
      <c r="V1236" t="s">
        <v>2968</v>
      </c>
      <c r="W1236" t="s">
        <v>2912</v>
      </c>
      <c r="X1236" t="s">
        <v>1810</v>
      </c>
      <c r="Y1236" t="s">
        <v>9217</v>
      </c>
      <c r="Z1236" t="s">
        <v>9218</v>
      </c>
      <c r="AA1236" t="s">
        <v>9219</v>
      </c>
      <c r="AB1236">
        <v>1</v>
      </c>
    </row>
    <row r="1237" spans="1:28" x14ac:dyDescent="0.25">
      <c r="A1237" t="s">
        <v>9284</v>
      </c>
      <c r="B1237" t="s">
        <v>9285</v>
      </c>
      <c r="C1237" t="s">
        <v>156</v>
      </c>
      <c r="D1237">
        <v>4</v>
      </c>
      <c r="E1237">
        <v>81</v>
      </c>
      <c r="F1237" t="s">
        <v>2047</v>
      </c>
      <c r="G1237" t="s">
        <v>1846</v>
      </c>
      <c r="H1237" t="s">
        <v>2091</v>
      </c>
      <c r="I1237" t="s">
        <v>2096</v>
      </c>
      <c r="J1237" t="s">
        <v>1788</v>
      </c>
      <c r="K1237" t="s">
        <v>2383</v>
      </c>
      <c r="L1237" t="s">
        <v>1826</v>
      </c>
      <c r="M1237" t="s">
        <v>2861</v>
      </c>
      <c r="N1237" t="s">
        <v>2862</v>
      </c>
      <c r="O1237" t="s">
        <v>2863</v>
      </c>
      <c r="P1237" t="s">
        <v>2022</v>
      </c>
      <c r="Q1237" t="s">
        <v>1801</v>
      </c>
      <c r="R1237" t="s">
        <v>1956</v>
      </c>
      <c r="S1237" t="s">
        <v>1802</v>
      </c>
      <c r="T1237" t="s">
        <v>2051</v>
      </c>
      <c r="U1237" t="s">
        <v>2931</v>
      </c>
      <c r="V1237" t="s">
        <v>2967</v>
      </c>
      <c r="W1237" t="s">
        <v>2912</v>
      </c>
      <c r="X1237" t="s">
        <v>1810</v>
      </c>
      <c r="Y1237" t="s">
        <v>8132</v>
      </c>
      <c r="Z1237" t="s">
        <v>8133</v>
      </c>
      <c r="AA1237" t="s">
        <v>8134</v>
      </c>
      <c r="AB1237">
        <v>1</v>
      </c>
    </row>
    <row r="1238" spans="1:28" x14ac:dyDescent="0.25">
      <c r="A1238" t="s">
        <v>9284</v>
      </c>
      <c r="B1238" t="s">
        <v>9285</v>
      </c>
      <c r="C1238" t="s">
        <v>156</v>
      </c>
      <c r="D1238">
        <v>4</v>
      </c>
      <c r="E1238">
        <v>81</v>
      </c>
      <c r="F1238" t="s">
        <v>2045</v>
      </c>
      <c r="G1238" t="s">
        <v>1846</v>
      </c>
      <c r="H1238" t="s">
        <v>2091</v>
      </c>
      <c r="I1238" t="s">
        <v>2096</v>
      </c>
      <c r="J1238" t="s">
        <v>1788</v>
      </c>
      <c r="K1238" t="s">
        <v>2383</v>
      </c>
      <c r="L1238" t="s">
        <v>1826</v>
      </c>
      <c r="M1238" t="s">
        <v>2861</v>
      </c>
      <c r="N1238" t="s">
        <v>2862</v>
      </c>
      <c r="O1238" t="s">
        <v>2863</v>
      </c>
      <c r="P1238" t="s">
        <v>2022</v>
      </c>
      <c r="Q1238" t="s">
        <v>1801</v>
      </c>
      <c r="R1238" t="s">
        <v>1956</v>
      </c>
      <c r="S1238" t="s">
        <v>1802</v>
      </c>
      <c r="T1238" t="s">
        <v>2051</v>
      </c>
      <c r="U1238" t="s">
        <v>2931</v>
      </c>
      <c r="V1238" t="s">
        <v>2968</v>
      </c>
      <c r="W1238" t="s">
        <v>2912</v>
      </c>
      <c r="X1238" t="s">
        <v>1810</v>
      </c>
      <c r="Y1238" t="s">
        <v>8135</v>
      </c>
      <c r="Z1238" t="s">
        <v>8136</v>
      </c>
      <c r="AA1238" t="s">
        <v>8137</v>
      </c>
      <c r="AB1238">
        <v>1</v>
      </c>
    </row>
    <row r="1239" spans="1:28" x14ac:dyDescent="0.25">
      <c r="A1239" t="s">
        <v>9284</v>
      </c>
      <c r="B1239" t="s">
        <v>9285</v>
      </c>
      <c r="C1239" t="s">
        <v>156</v>
      </c>
      <c r="D1239">
        <v>4</v>
      </c>
      <c r="E1239">
        <v>81</v>
      </c>
      <c r="F1239" t="s">
        <v>2054</v>
      </c>
      <c r="G1239" t="s">
        <v>1846</v>
      </c>
      <c r="H1239" t="s">
        <v>2091</v>
      </c>
      <c r="I1239" t="s">
        <v>2096</v>
      </c>
      <c r="J1239" t="s">
        <v>1795</v>
      </c>
      <c r="K1239" t="s">
        <v>2383</v>
      </c>
      <c r="L1239" t="s">
        <v>1826</v>
      </c>
      <c r="M1239" t="s">
        <v>2861</v>
      </c>
      <c r="N1239" t="s">
        <v>2862</v>
      </c>
      <c r="O1239" t="s">
        <v>2863</v>
      </c>
      <c r="P1239" t="s">
        <v>2022</v>
      </c>
      <c r="Q1239" t="s">
        <v>1801</v>
      </c>
      <c r="R1239" t="s">
        <v>1956</v>
      </c>
      <c r="S1239" t="s">
        <v>1802</v>
      </c>
      <c r="T1239" t="s">
        <v>2051</v>
      </c>
      <c r="U1239" t="s">
        <v>2931</v>
      </c>
      <c r="V1239" t="s">
        <v>2968</v>
      </c>
      <c r="W1239" t="s">
        <v>2912</v>
      </c>
      <c r="X1239" t="s">
        <v>1810</v>
      </c>
      <c r="Y1239" t="s">
        <v>8138</v>
      </c>
      <c r="Z1239" t="s">
        <v>8139</v>
      </c>
      <c r="AA1239" t="s">
        <v>8140</v>
      </c>
      <c r="AB1239">
        <v>1</v>
      </c>
    </row>
    <row r="1240" spans="1:28" x14ac:dyDescent="0.25">
      <c r="A1240" t="s">
        <v>9284</v>
      </c>
      <c r="B1240" t="s">
        <v>9285</v>
      </c>
      <c r="C1240" t="s">
        <v>156</v>
      </c>
      <c r="D1240">
        <v>4</v>
      </c>
      <c r="E1240">
        <v>81</v>
      </c>
      <c r="F1240" t="s">
        <v>2026</v>
      </c>
      <c r="G1240" t="s">
        <v>1846</v>
      </c>
      <c r="H1240" t="s">
        <v>2091</v>
      </c>
      <c r="I1240" t="s">
        <v>2096</v>
      </c>
      <c r="J1240" t="s">
        <v>1795</v>
      </c>
      <c r="K1240" t="s">
        <v>2383</v>
      </c>
      <c r="L1240" t="s">
        <v>1826</v>
      </c>
      <c r="M1240" t="s">
        <v>2861</v>
      </c>
      <c r="N1240" t="s">
        <v>2862</v>
      </c>
      <c r="O1240" t="s">
        <v>2863</v>
      </c>
      <c r="P1240" t="s">
        <v>2022</v>
      </c>
      <c r="Q1240" t="s">
        <v>1801</v>
      </c>
      <c r="R1240" t="s">
        <v>1956</v>
      </c>
      <c r="S1240" t="s">
        <v>1802</v>
      </c>
      <c r="T1240" t="s">
        <v>2051</v>
      </c>
      <c r="U1240" t="s">
        <v>2931</v>
      </c>
      <c r="V1240" t="s">
        <v>2968</v>
      </c>
      <c r="W1240" t="s">
        <v>2874</v>
      </c>
      <c r="X1240" t="s">
        <v>1810</v>
      </c>
      <c r="Y1240" t="s">
        <v>8141</v>
      </c>
      <c r="Z1240" t="s">
        <v>8142</v>
      </c>
      <c r="AA1240" t="s">
        <v>8143</v>
      </c>
      <c r="AB1240">
        <v>1</v>
      </c>
    </row>
    <row r="1241" spans="1:28" x14ac:dyDescent="0.25">
      <c r="A1241" t="s">
        <v>9284</v>
      </c>
      <c r="B1241" t="s">
        <v>9285</v>
      </c>
      <c r="C1241" t="s">
        <v>156</v>
      </c>
      <c r="D1241">
        <v>4</v>
      </c>
      <c r="E1241">
        <v>81</v>
      </c>
      <c r="F1241" t="s">
        <v>2060</v>
      </c>
      <c r="G1241" t="s">
        <v>1846</v>
      </c>
      <c r="H1241" t="s">
        <v>2091</v>
      </c>
      <c r="I1241" t="s">
        <v>2096</v>
      </c>
      <c r="J1241" t="s">
        <v>1795</v>
      </c>
      <c r="K1241" t="s">
        <v>2383</v>
      </c>
      <c r="L1241" t="s">
        <v>1826</v>
      </c>
      <c r="M1241" t="s">
        <v>2861</v>
      </c>
      <c r="N1241" t="s">
        <v>2862</v>
      </c>
      <c r="O1241" t="s">
        <v>2863</v>
      </c>
      <c r="P1241" t="s">
        <v>2022</v>
      </c>
      <c r="Q1241" t="s">
        <v>1801</v>
      </c>
      <c r="R1241" t="s">
        <v>1956</v>
      </c>
      <c r="S1241" t="s">
        <v>1802</v>
      </c>
      <c r="T1241" t="s">
        <v>2051</v>
      </c>
      <c r="U1241" t="s">
        <v>2931</v>
      </c>
      <c r="V1241" t="s">
        <v>2968</v>
      </c>
      <c r="W1241" t="s">
        <v>2912</v>
      </c>
      <c r="X1241" t="s">
        <v>1810</v>
      </c>
      <c r="Y1241" t="s">
        <v>9220</v>
      </c>
      <c r="Z1241" t="s">
        <v>9221</v>
      </c>
      <c r="AA1241" t="s">
        <v>9222</v>
      </c>
      <c r="AB1241">
        <v>1</v>
      </c>
    </row>
    <row r="1242" spans="1:28" x14ac:dyDescent="0.25">
      <c r="A1242" t="s">
        <v>9284</v>
      </c>
      <c r="B1242" t="s">
        <v>9285</v>
      </c>
      <c r="C1242" t="s">
        <v>156</v>
      </c>
      <c r="D1242">
        <v>4</v>
      </c>
      <c r="E1242">
        <v>81</v>
      </c>
      <c r="F1242" t="s">
        <v>2057</v>
      </c>
      <c r="G1242" t="s">
        <v>1846</v>
      </c>
      <c r="H1242" t="s">
        <v>2091</v>
      </c>
      <c r="I1242" t="s">
        <v>2096</v>
      </c>
      <c r="J1242" t="s">
        <v>1788</v>
      </c>
      <c r="K1242" t="s">
        <v>2383</v>
      </c>
      <c r="L1242" t="s">
        <v>1826</v>
      </c>
      <c r="M1242" t="s">
        <v>2861</v>
      </c>
      <c r="N1242" t="s">
        <v>2862</v>
      </c>
      <c r="O1242" t="s">
        <v>2863</v>
      </c>
      <c r="P1242" t="s">
        <v>2022</v>
      </c>
      <c r="Q1242" t="s">
        <v>1801</v>
      </c>
      <c r="R1242" t="s">
        <v>1956</v>
      </c>
      <c r="S1242" t="s">
        <v>1802</v>
      </c>
      <c r="T1242" t="s">
        <v>2051</v>
      </c>
      <c r="U1242" t="s">
        <v>2931</v>
      </c>
      <c r="V1242" t="s">
        <v>2968</v>
      </c>
      <c r="W1242" t="s">
        <v>2912</v>
      </c>
      <c r="X1242" t="s">
        <v>1810</v>
      </c>
      <c r="Y1242" t="s">
        <v>8144</v>
      </c>
      <c r="Z1242" t="s">
        <v>8145</v>
      </c>
      <c r="AA1242" t="s">
        <v>8146</v>
      </c>
      <c r="AB1242">
        <v>1</v>
      </c>
    </row>
    <row r="1243" spans="1:28" x14ac:dyDescent="0.25">
      <c r="A1243" t="s">
        <v>9284</v>
      </c>
      <c r="B1243" t="s">
        <v>9285</v>
      </c>
      <c r="C1243" t="s">
        <v>156</v>
      </c>
      <c r="D1243">
        <v>4</v>
      </c>
      <c r="E1243">
        <v>81</v>
      </c>
      <c r="F1243" t="s">
        <v>2030</v>
      </c>
      <c r="G1243" t="s">
        <v>1846</v>
      </c>
      <c r="H1243" t="s">
        <v>2091</v>
      </c>
      <c r="I1243" t="s">
        <v>2096</v>
      </c>
      <c r="J1243" t="s">
        <v>1788</v>
      </c>
      <c r="K1243" t="s">
        <v>2383</v>
      </c>
      <c r="L1243" t="s">
        <v>1826</v>
      </c>
      <c r="M1243" t="s">
        <v>2861</v>
      </c>
      <c r="N1243" t="s">
        <v>2862</v>
      </c>
      <c r="O1243" t="s">
        <v>2863</v>
      </c>
      <c r="P1243" t="s">
        <v>2022</v>
      </c>
      <c r="Q1243" t="s">
        <v>1801</v>
      </c>
      <c r="R1243" t="s">
        <v>1956</v>
      </c>
      <c r="S1243" t="s">
        <v>1802</v>
      </c>
      <c r="T1243" t="s">
        <v>2051</v>
      </c>
      <c r="U1243" t="s">
        <v>2931</v>
      </c>
      <c r="V1243" t="s">
        <v>2968</v>
      </c>
      <c r="W1243" t="s">
        <v>2912</v>
      </c>
      <c r="X1243" t="s">
        <v>1810</v>
      </c>
      <c r="Y1243" t="s">
        <v>8147</v>
      </c>
      <c r="Z1243" t="s">
        <v>8148</v>
      </c>
      <c r="AA1243" t="s">
        <v>8149</v>
      </c>
      <c r="AB1243">
        <v>1</v>
      </c>
    </row>
    <row r="1244" spans="1:28" x14ac:dyDescent="0.25">
      <c r="A1244" t="s">
        <v>9284</v>
      </c>
      <c r="B1244" t="s">
        <v>9285</v>
      </c>
      <c r="C1244" t="s">
        <v>156</v>
      </c>
      <c r="D1244">
        <v>4</v>
      </c>
      <c r="E1244">
        <v>81</v>
      </c>
      <c r="F1244" t="s">
        <v>2048</v>
      </c>
      <c r="G1244" t="s">
        <v>1846</v>
      </c>
      <c r="H1244" t="s">
        <v>2091</v>
      </c>
      <c r="I1244" t="s">
        <v>2096</v>
      </c>
      <c r="J1244" t="s">
        <v>1795</v>
      </c>
      <c r="K1244" t="s">
        <v>2383</v>
      </c>
      <c r="L1244" t="s">
        <v>1826</v>
      </c>
      <c r="M1244" t="s">
        <v>2861</v>
      </c>
      <c r="N1244" t="s">
        <v>2862</v>
      </c>
      <c r="O1244" t="s">
        <v>2863</v>
      </c>
      <c r="P1244" t="s">
        <v>2022</v>
      </c>
      <c r="Q1244" t="s">
        <v>1801</v>
      </c>
      <c r="R1244" t="s">
        <v>1956</v>
      </c>
      <c r="S1244" t="s">
        <v>1802</v>
      </c>
      <c r="T1244" t="s">
        <v>2051</v>
      </c>
      <c r="U1244" t="s">
        <v>2931</v>
      </c>
      <c r="V1244" t="s">
        <v>2932</v>
      </c>
      <c r="W1244" t="s">
        <v>2912</v>
      </c>
      <c r="X1244" t="s">
        <v>1810</v>
      </c>
      <c r="Y1244" t="s">
        <v>8901</v>
      </c>
      <c r="Z1244" t="s">
        <v>8902</v>
      </c>
      <c r="AA1244" t="s">
        <v>8903</v>
      </c>
      <c r="AB1244">
        <v>1</v>
      </c>
    </row>
    <row r="1245" spans="1:28" x14ac:dyDescent="0.25">
      <c r="A1245" t="s">
        <v>9284</v>
      </c>
      <c r="B1245" t="s">
        <v>9285</v>
      </c>
      <c r="C1245" t="s">
        <v>156</v>
      </c>
      <c r="D1245">
        <v>4</v>
      </c>
      <c r="E1245">
        <v>81</v>
      </c>
      <c r="F1245" t="s">
        <v>2079</v>
      </c>
      <c r="G1245" t="s">
        <v>1846</v>
      </c>
      <c r="H1245" t="s">
        <v>2091</v>
      </c>
      <c r="I1245" t="s">
        <v>2096</v>
      </c>
      <c r="J1245" t="s">
        <v>1788</v>
      </c>
      <c r="K1245" t="s">
        <v>2383</v>
      </c>
      <c r="L1245" t="s">
        <v>1826</v>
      </c>
      <c r="M1245" t="s">
        <v>2861</v>
      </c>
      <c r="N1245" t="s">
        <v>2862</v>
      </c>
      <c r="O1245" t="s">
        <v>2863</v>
      </c>
      <c r="P1245" t="s">
        <v>2022</v>
      </c>
      <c r="Q1245" t="s">
        <v>1801</v>
      </c>
      <c r="R1245" t="s">
        <v>1956</v>
      </c>
      <c r="S1245" t="s">
        <v>1802</v>
      </c>
      <c r="T1245" t="s">
        <v>2051</v>
      </c>
      <c r="U1245" t="s">
        <v>2931</v>
      </c>
      <c r="V1245" t="s">
        <v>2932</v>
      </c>
      <c r="W1245" t="s">
        <v>2874</v>
      </c>
      <c r="X1245" t="s">
        <v>1810</v>
      </c>
      <c r="Y1245" t="s">
        <v>8150</v>
      </c>
      <c r="Z1245" t="s">
        <v>8151</v>
      </c>
      <c r="AA1245" t="s">
        <v>8152</v>
      </c>
      <c r="AB1245">
        <v>1</v>
      </c>
    </row>
    <row r="1246" spans="1:28" x14ac:dyDescent="0.25">
      <c r="A1246" t="s">
        <v>9284</v>
      </c>
      <c r="B1246" t="s">
        <v>9285</v>
      </c>
      <c r="C1246" t="s">
        <v>156</v>
      </c>
      <c r="D1246">
        <v>4</v>
      </c>
      <c r="E1246">
        <v>81</v>
      </c>
      <c r="F1246" t="s">
        <v>2068</v>
      </c>
      <c r="G1246" t="s">
        <v>1846</v>
      </c>
      <c r="H1246" t="s">
        <v>2091</v>
      </c>
      <c r="I1246" t="s">
        <v>2096</v>
      </c>
      <c r="J1246" t="s">
        <v>1795</v>
      </c>
      <c r="K1246" t="s">
        <v>2383</v>
      </c>
      <c r="L1246" t="s">
        <v>1826</v>
      </c>
      <c r="M1246" t="s">
        <v>2861</v>
      </c>
      <c r="N1246" t="s">
        <v>2862</v>
      </c>
      <c r="O1246" t="s">
        <v>2863</v>
      </c>
      <c r="P1246" t="s">
        <v>2022</v>
      </c>
      <c r="Q1246" t="s">
        <v>1801</v>
      </c>
      <c r="R1246" t="s">
        <v>1956</v>
      </c>
      <c r="S1246" t="s">
        <v>1802</v>
      </c>
      <c r="T1246" t="s">
        <v>2051</v>
      </c>
      <c r="U1246" t="s">
        <v>2931</v>
      </c>
      <c r="V1246" t="s">
        <v>2932</v>
      </c>
      <c r="W1246" t="s">
        <v>2912</v>
      </c>
      <c r="X1246" t="s">
        <v>1810</v>
      </c>
      <c r="Y1246" t="s">
        <v>8153</v>
      </c>
      <c r="Z1246" t="s">
        <v>8154</v>
      </c>
      <c r="AA1246" t="s">
        <v>8155</v>
      </c>
      <c r="AB1246">
        <v>1</v>
      </c>
    </row>
    <row r="1247" spans="1:28" x14ac:dyDescent="0.25">
      <c r="A1247" t="s">
        <v>9284</v>
      </c>
      <c r="B1247" t="s">
        <v>9285</v>
      </c>
      <c r="C1247" t="s">
        <v>156</v>
      </c>
      <c r="D1247">
        <v>4</v>
      </c>
      <c r="E1247">
        <v>81</v>
      </c>
      <c r="F1247" t="s">
        <v>2082</v>
      </c>
      <c r="G1247" t="s">
        <v>1846</v>
      </c>
      <c r="H1247" t="s">
        <v>2091</v>
      </c>
      <c r="I1247" t="s">
        <v>2096</v>
      </c>
      <c r="J1247" t="s">
        <v>1788</v>
      </c>
      <c r="K1247" t="s">
        <v>2383</v>
      </c>
      <c r="L1247" t="s">
        <v>1826</v>
      </c>
      <c r="M1247" t="s">
        <v>2861</v>
      </c>
      <c r="N1247" t="s">
        <v>2862</v>
      </c>
      <c r="O1247" t="s">
        <v>2863</v>
      </c>
      <c r="P1247" t="s">
        <v>2022</v>
      </c>
      <c r="Q1247" t="s">
        <v>1801</v>
      </c>
      <c r="R1247" t="s">
        <v>1956</v>
      </c>
      <c r="S1247" t="s">
        <v>1802</v>
      </c>
      <c r="T1247" t="s">
        <v>2051</v>
      </c>
      <c r="U1247" t="s">
        <v>2931</v>
      </c>
      <c r="V1247" t="s">
        <v>2968</v>
      </c>
      <c r="W1247" t="s">
        <v>4690</v>
      </c>
      <c r="X1247" t="s">
        <v>1810</v>
      </c>
      <c r="Y1247" t="s">
        <v>9223</v>
      </c>
      <c r="Z1247" t="s">
        <v>9224</v>
      </c>
      <c r="AA1247" t="s">
        <v>9225</v>
      </c>
      <c r="AB1247">
        <v>1</v>
      </c>
    </row>
    <row r="1248" spans="1:28" x14ac:dyDescent="0.25">
      <c r="A1248" t="s">
        <v>9284</v>
      </c>
      <c r="B1248" t="s">
        <v>9285</v>
      </c>
      <c r="C1248" t="s">
        <v>156</v>
      </c>
      <c r="D1248">
        <v>1</v>
      </c>
      <c r="E1248">
        <v>107</v>
      </c>
      <c r="F1248" t="s">
        <v>2065</v>
      </c>
      <c r="G1248" t="s">
        <v>1845</v>
      </c>
      <c r="H1248" t="s">
        <v>2091</v>
      </c>
      <c r="I1248" t="s">
        <v>2096</v>
      </c>
      <c r="J1248" t="s">
        <v>1789</v>
      </c>
      <c r="K1248" t="s">
        <v>2050</v>
      </c>
      <c r="L1248" t="s">
        <v>1828</v>
      </c>
      <c r="M1248" t="s">
        <v>2858</v>
      </c>
      <c r="N1248" t="s">
        <v>2859</v>
      </c>
      <c r="O1248" t="s">
        <v>2860</v>
      </c>
      <c r="P1248" t="s">
        <v>2022</v>
      </c>
      <c r="Q1248" t="s">
        <v>1829</v>
      </c>
      <c r="R1248" t="s">
        <v>1957</v>
      </c>
      <c r="S1248" t="s">
        <v>74</v>
      </c>
      <c r="T1248" t="s">
        <v>2045</v>
      </c>
      <c r="U1248" t="s">
        <v>3226</v>
      </c>
      <c r="V1248" t="s">
        <v>3288</v>
      </c>
      <c r="W1248" t="s">
        <v>4156</v>
      </c>
      <c r="X1248" t="s">
        <v>1840</v>
      </c>
      <c r="Y1248" t="s">
        <v>8156</v>
      </c>
      <c r="Z1248" t="s">
        <v>8157</v>
      </c>
      <c r="AA1248" t="s">
        <v>8158</v>
      </c>
      <c r="AB1248">
        <v>1</v>
      </c>
    </row>
    <row r="1249" spans="1:28" x14ac:dyDescent="0.25">
      <c r="A1249" t="s">
        <v>9284</v>
      </c>
      <c r="B1249" t="s">
        <v>9285</v>
      </c>
      <c r="C1249" t="s">
        <v>156</v>
      </c>
      <c r="D1249">
        <v>1</v>
      </c>
      <c r="E1249">
        <v>16</v>
      </c>
      <c r="F1249" t="s">
        <v>2020</v>
      </c>
      <c r="G1249" t="s">
        <v>1845</v>
      </c>
      <c r="H1249" t="s">
        <v>2091</v>
      </c>
      <c r="I1249" t="s">
        <v>2096</v>
      </c>
      <c r="J1249" t="s">
        <v>1795</v>
      </c>
      <c r="K1249" t="s">
        <v>2050</v>
      </c>
      <c r="L1249" t="s">
        <v>1828</v>
      </c>
      <c r="M1249" t="s">
        <v>2858</v>
      </c>
      <c r="N1249" t="s">
        <v>2859</v>
      </c>
      <c r="O1249" t="s">
        <v>2860</v>
      </c>
      <c r="P1249" t="s">
        <v>2022</v>
      </c>
      <c r="Q1249" t="s">
        <v>1829</v>
      </c>
      <c r="R1249" t="s">
        <v>1957</v>
      </c>
      <c r="S1249" t="s">
        <v>74</v>
      </c>
      <c r="T1249" t="s">
        <v>2045</v>
      </c>
      <c r="U1249" t="s">
        <v>3226</v>
      </c>
      <c r="V1249" t="s">
        <v>3227</v>
      </c>
      <c r="W1249" t="s">
        <v>2864</v>
      </c>
      <c r="X1249" t="s">
        <v>1840</v>
      </c>
      <c r="Y1249" t="s">
        <v>9356</v>
      </c>
      <c r="Z1249" t="s">
        <v>9357</v>
      </c>
      <c r="AA1249" t="s">
        <v>9358</v>
      </c>
      <c r="AB1249">
        <v>1</v>
      </c>
    </row>
    <row r="1250" spans="1:28" x14ac:dyDescent="0.25">
      <c r="A1250" t="s">
        <v>9284</v>
      </c>
      <c r="B1250" t="s">
        <v>9285</v>
      </c>
      <c r="C1250" t="s">
        <v>156</v>
      </c>
      <c r="D1250">
        <v>1</v>
      </c>
      <c r="E1250">
        <v>18</v>
      </c>
      <c r="F1250" t="s">
        <v>2020</v>
      </c>
      <c r="G1250" t="s">
        <v>1845</v>
      </c>
      <c r="H1250" t="s">
        <v>2091</v>
      </c>
      <c r="I1250" t="s">
        <v>2096</v>
      </c>
      <c r="J1250" t="s">
        <v>1789</v>
      </c>
      <c r="K1250" t="s">
        <v>2056</v>
      </c>
      <c r="L1250" t="s">
        <v>1828</v>
      </c>
      <c r="M1250" t="s">
        <v>2858</v>
      </c>
      <c r="N1250" t="s">
        <v>2859</v>
      </c>
      <c r="O1250" t="s">
        <v>2860</v>
      </c>
      <c r="P1250" t="s">
        <v>2022</v>
      </c>
      <c r="Q1250" t="s">
        <v>1829</v>
      </c>
      <c r="R1250" t="s">
        <v>1957</v>
      </c>
      <c r="S1250" t="s">
        <v>74</v>
      </c>
      <c r="T1250" t="s">
        <v>2045</v>
      </c>
      <c r="U1250" t="s">
        <v>2046</v>
      </c>
      <c r="V1250" t="s">
        <v>3243</v>
      </c>
      <c r="W1250" t="s">
        <v>3235</v>
      </c>
      <c r="X1250" t="s">
        <v>1840</v>
      </c>
      <c r="Y1250" t="s">
        <v>4582</v>
      </c>
      <c r="Z1250" t="s">
        <v>4583</v>
      </c>
      <c r="AA1250" t="s">
        <v>4584</v>
      </c>
      <c r="AB1250">
        <v>1</v>
      </c>
    </row>
    <row r="1251" spans="1:28" x14ac:dyDescent="0.25">
      <c r="A1251" t="s">
        <v>9284</v>
      </c>
      <c r="B1251" t="s">
        <v>9285</v>
      </c>
      <c r="C1251" t="s">
        <v>156</v>
      </c>
      <c r="D1251">
        <v>1</v>
      </c>
      <c r="E1251">
        <v>18</v>
      </c>
      <c r="F1251" t="s">
        <v>2065</v>
      </c>
      <c r="G1251" t="s">
        <v>1845</v>
      </c>
      <c r="H1251" t="s">
        <v>2091</v>
      </c>
      <c r="I1251" t="s">
        <v>2096</v>
      </c>
      <c r="J1251" t="s">
        <v>1789</v>
      </c>
      <c r="K1251" t="s">
        <v>2063</v>
      </c>
      <c r="L1251" t="s">
        <v>1828</v>
      </c>
      <c r="M1251" t="s">
        <v>2858</v>
      </c>
      <c r="N1251" t="s">
        <v>2859</v>
      </c>
      <c r="O1251" t="s">
        <v>2860</v>
      </c>
      <c r="P1251" t="s">
        <v>2022</v>
      </c>
      <c r="Q1251" t="s">
        <v>1829</v>
      </c>
      <c r="R1251" t="s">
        <v>1957</v>
      </c>
      <c r="S1251" t="s">
        <v>74</v>
      </c>
      <c r="T1251" t="s">
        <v>2045</v>
      </c>
      <c r="U1251" t="s">
        <v>2867</v>
      </c>
      <c r="V1251" t="s">
        <v>3309</v>
      </c>
      <c r="W1251" t="s">
        <v>2864</v>
      </c>
      <c r="X1251" t="s">
        <v>1840</v>
      </c>
      <c r="Y1251" t="s">
        <v>4144</v>
      </c>
      <c r="Z1251" t="s">
        <v>4145</v>
      </c>
      <c r="AA1251" t="s">
        <v>4146</v>
      </c>
      <c r="AB1251">
        <v>1</v>
      </c>
    </row>
    <row r="1252" spans="1:28" x14ac:dyDescent="0.25">
      <c r="A1252" t="s">
        <v>9284</v>
      </c>
      <c r="B1252" t="s">
        <v>9285</v>
      </c>
      <c r="C1252" t="s">
        <v>156</v>
      </c>
      <c r="D1252">
        <v>1</v>
      </c>
      <c r="E1252">
        <v>18</v>
      </c>
      <c r="F1252" t="s">
        <v>2041</v>
      </c>
      <c r="G1252" t="s">
        <v>1845</v>
      </c>
      <c r="H1252" t="s">
        <v>2091</v>
      </c>
      <c r="I1252" t="s">
        <v>2096</v>
      </c>
      <c r="J1252" t="s">
        <v>1789</v>
      </c>
      <c r="K1252" t="s">
        <v>2071</v>
      </c>
      <c r="L1252" t="s">
        <v>1828</v>
      </c>
      <c r="M1252" t="s">
        <v>2858</v>
      </c>
      <c r="N1252" t="s">
        <v>2859</v>
      </c>
      <c r="O1252" t="s">
        <v>2860</v>
      </c>
      <c r="P1252" t="s">
        <v>2022</v>
      </c>
      <c r="Q1252" t="s">
        <v>1829</v>
      </c>
      <c r="R1252" t="s">
        <v>1957</v>
      </c>
      <c r="S1252" t="s">
        <v>74</v>
      </c>
      <c r="T1252" t="s">
        <v>2045</v>
      </c>
      <c r="U1252" t="s">
        <v>2039</v>
      </c>
      <c r="V1252" t="s">
        <v>3299</v>
      </c>
      <c r="W1252" t="s">
        <v>2947</v>
      </c>
      <c r="X1252" t="s">
        <v>1840</v>
      </c>
      <c r="Y1252" t="s">
        <v>4585</v>
      </c>
      <c r="Z1252" t="s">
        <v>4586</v>
      </c>
      <c r="AA1252" t="s">
        <v>4587</v>
      </c>
      <c r="AB1252">
        <v>1</v>
      </c>
    </row>
    <row r="1253" spans="1:28" x14ac:dyDescent="0.25">
      <c r="A1253" t="s">
        <v>9284</v>
      </c>
      <c r="B1253" t="s">
        <v>9285</v>
      </c>
      <c r="C1253" t="s">
        <v>156</v>
      </c>
      <c r="D1253">
        <v>1</v>
      </c>
      <c r="E1253">
        <v>196</v>
      </c>
      <c r="F1253" t="s">
        <v>2020</v>
      </c>
      <c r="G1253" t="s">
        <v>1845</v>
      </c>
      <c r="H1253" t="s">
        <v>2091</v>
      </c>
      <c r="I1253" t="s">
        <v>2096</v>
      </c>
      <c r="J1253" t="s">
        <v>1795</v>
      </c>
      <c r="K1253" t="s">
        <v>2087</v>
      </c>
      <c r="L1253" t="s">
        <v>1828</v>
      </c>
      <c r="M1253" t="s">
        <v>2858</v>
      </c>
      <c r="N1253" t="s">
        <v>2859</v>
      </c>
      <c r="O1253" t="s">
        <v>2860</v>
      </c>
      <c r="P1253" t="s">
        <v>2022</v>
      </c>
      <c r="Q1253" t="s">
        <v>1829</v>
      </c>
      <c r="R1253" t="s">
        <v>1957</v>
      </c>
      <c r="S1253" t="s">
        <v>74</v>
      </c>
      <c r="T1253" t="s">
        <v>2045</v>
      </c>
      <c r="U1253" t="s">
        <v>2867</v>
      </c>
      <c r="V1253" t="s">
        <v>3314</v>
      </c>
      <c r="W1253" t="s">
        <v>2874</v>
      </c>
      <c r="X1253" t="s">
        <v>1840</v>
      </c>
      <c r="Y1253" t="s">
        <v>8904</v>
      </c>
      <c r="Z1253" t="s">
        <v>8905</v>
      </c>
      <c r="AA1253" t="s">
        <v>8906</v>
      </c>
      <c r="AB1253">
        <v>1</v>
      </c>
    </row>
    <row r="1254" spans="1:28" x14ac:dyDescent="0.25">
      <c r="A1254" t="s">
        <v>9284</v>
      </c>
      <c r="B1254" t="s">
        <v>9285</v>
      </c>
      <c r="C1254" t="s">
        <v>156</v>
      </c>
      <c r="D1254">
        <v>1</v>
      </c>
      <c r="E1254">
        <v>20</v>
      </c>
      <c r="F1254" t="s">
        <v>2052</v>
      </c>
      <c r="G1254" t="s">
        <v>1845</v>
      </c>
      <c r="H1254" t="s">
        <v>2091</v>
      </c>
      <c r="I1254" t="s">
        <v>2096</v>
      </c>
      <c r="J1254" t="s">
        <v>1789</v>
      </c>
      <c r="K1254" t="s">
        <v>2071</v>
      </c>
      <c r="L1254" t="s">
        <v>1828</v>
      </c>
      <c r="M1254" t="s">
        <v>2858</v>
      </c>
      <c r="N1254" t="s">
        <v>2859</v>
      </c>
      <c r="O1254" t="s">
        <v>2860</v>
      </c>
      <c r="P1254" t="s">
        <v>2022</v>
      </c>
      <c r="Q1254" t="s">
        <v>1829</v>
      </c>
      <c r="R1254" t="s">
        <v>1957</v>
      </c>
      <c r="S1254" t="s">
        <v>74</v>
      </c>
      <c r="T1254" t="s">
        <v>2045</v>
      </c>
      <c r="U1254" t="s">
        <v>2044</v>
      </c>
      <c r="V1254" t="s">
        <v>4588</v>
      </c>
      <c r="W1254" t="s">
        <v>4247</v>
      </c>
      <c r="X1254" t="s">
        <v>1840</v>
      </c>
      <c r="Y1254" t="s">
        <v>4589</v>
      </c>
      <c r="Z1254" t="s">
        <v>4590</v>
      </c>
      <c r="AA1254" t="s">
        <v>4591</v>
      </c>
      <c r="AB1254">
        <v>1</v>
      </c>
    </row>
    <row r="1255" spans="1:28" x14ac:dyDescent="0.25">
      <c r="A1255" t="s">
        <v>9284</v>
      </c>
      <c r="B1255" t="s">
        <v>9285</v>
      </c>
      <c r="C1255" t="s">
        <v>156</v>
      </c>
      <c r="D1255">
        <v>1</v>
      </c>
      <c r="E1255">
        <v>221</v>
      </c>
      <c r="F1255" t="s">
        <v>2025</v>
      </c>
      <c r="G1255" t="s">
        <v>1845</v>
      </c>
      <c r="H1255" t="s">
        <v>2091</v>
      </c>
      <c r="I1255" t="s">
        <v>2096</v>
      </c>
      <c r="J1255" t="s">
        <v>1795</v>
      </c>
      <c r="K1255" t="s">
        <v>2050</v>
      </c>
      <c r="L1255" t="s">
        <v>1828</v>
      </c>
      <c r="M1255" t="s">
        <v>2858</v>
      </c>
      <c r="N1255" t="s">
        <v>2859</v>
      </c>
      <c r="O1255" t="s">
        <v>2860</v>
      </c>
      <c r="P1255" t="s">
        <v>2022</v>
      </c>
      <c r="Q1255" t="s">
        <v>1829</v>
      </c>
      <c r="R1255" t="s">
        <v>1957</v>
      </c>
      <c r="S1255" t="s">
        <v>74</v>
      </c>
      <c r="T1255" t="s">
        <v>2045</v>
      </c>
      <c r="U1255" t="s">
        <v>2931</v>
      </c>
      <c r="V1255" t="s">
        <v>2933</v>
      </c>
      <c r="W1255" t="s">
        <v>2864</v>
      </c>
      <c r="X1255" t="s">
        <v>1840</v>
      </c>
      <c r="Y1255" t="s">
        <v>9359</v>
      </c>
      <c r="Z1255" t="s">
        <v>9360</v>
      </c>
      <c r="AA1255" t="s">
        <v>9361</v>
      </c>
      <c r="AB1255">
        <v>1</v>
      </c>
    </row>
    <row r="1256" spans="1:28" x14ac:dyDescent="0.25">
      <c r="A1256" t="s">
        <v>9284</v>
      </c>
      <c r="B1256" t="s">
        <v>9285</v>
      </c>
      <c r="C1256" t="s">
        <v>156</v>
      </c>
      <c r="D1256">
        <v>1</v>
      </c>
      <c r="E1256">
        <v>230</v>
      </c>
      <c r="F1256" t="s">
        <v>2062</v>
      </c>
      <c r="G1256" t="s">
        <v>1845</v>
      </c>
      <c r="H1256" t="s">
        <v>2091</v>
      </c>
      <c r="I1256" t="s">
        <v>2096</v>
      </c>
      <c r="J1256" t="s">
        <v>1789</v>
      </c>
      <c r="K1256" t="s">
        <v>2056</v>
      </c>
      <c r="L1256" t="s">
        <v>1828</v>
      </c>
      <c r="M1256" t="s">
        <v>2858</v>
      </c>
      <c r="N1256" t="s">
        <v>2859</v>
      </c>
      <c r="O1256" t="s">
        <v>2860</v>
      </c>
      <c r="P1256" t="s">
        <v>2022</v>
      </c>
      <c r="Q1256" t="s">
        <v>1829</v>
      </c>
      <c r="R1256" t="s">
        <v>1957</v>
      </c>
      <c r="S1256" t="s">
        <v>74</v>
      </c>
      <c r="T1256" t="s">
        <v>2045</v>
      </c>
      <c r="U1256" t="s">
        <v>2870</v>
      </c>
      <c r="V1256" t="s">
        <v>2871</v>
      </c>
      <c r="W1256" t="s">
        <v>2947</v>
      </c>
      <c r="X1256" t="s">
        <v>1840</v>
      </c>
      <c r="Y1256" t="s">
        <v>4592</v>
      </c>
      <c r="Z1256" t="s">
        <v>4593</v>
      </c>
      <c r="AA1256" t="s">
        <v>4594</v>
      </c>
      <c r="AB1256">
        <v>1</v>
      </c>
    </row>
    <row r="1257" spans="1:28" x14ac:dyDescent="0.25">
      <c r="A1257" t="s">
        <v>9284</v>
      </c>
      <c r="B1257" t="s">
        <v>9285</v>
      </c>
      <c r="C1257" t="s">
        <v>156</v>
      </c>
      <c r="D1257">
        <v>1</v>
      </c>
      <c r="E1257">
        <v>230</v>
      </c>
      <c r="F1257" t="s">
        <v>2079</v>
      </c>
      <c r="G1257" t="s">
        <v>1845</v>
      </c>
      <c r="H1257" t="s">
        <v>2091</v>
      </c>
      <c r="I1257" t="s">
        <v>2096</v>
      </c>
      <c r="J1257" t="s">
        <v>1789</v>
      </c>
      <c r="K1257" t="s">
        <v>2050</v>
      </c>
      <c r="L1257" t="s">
        <v>1828</v>
      </c>
      <c r="M1257" t="s">
        <v>2858</v>
      </c>
      <c r="N1257" t="s">
        <v>2859</v>
      </c>
      <c r="O1257" t="s">
        <v>2860</v>
      </c>
      <c r="P1257" t="s">
        <v>2022</v>
      </c>
      <c r="Q1257" t="s">
        <v>1829</v>
      </c>
      <c r="R1257" t="s">
        <v>1957</v>
      </c>
      <c r="S1257" t="s">
        <v>74</v>
      </c>
      <c r="T1257" t="s">
        <v>2045</v>
      </c>
      <c r="U1257" t="s">
        <v>2046</v>
      </c>
      <c r="V1257" t="s">
        <v>3224</v>
      </c>
      <c r="W1257" t="s">
        <v>2864</v>
      </c>
      <c r="X1257" t="s">
        <v>1840</v>
      </c>
      <c r="Y1257" t="s">
        <v>8159</v>
      </c>
      <c r="Z1257" t="s">
        <v>8160</v>
      </c>
      <c r="AA1257" t="s">
        <v>8161</v>
      </c>
      <c r="AB1257">
        <v>1</v>
      </c>
    </row>
    <row r="1258" spans="1:28" x14ac:dyDescent="0.25">
      <c r="A1258" t="s">
        <v>9284</v>
      </c>
      <c r="B1258" t="s">
        <v>9285</v>
      </c>
      <c r="C1258" t="s">
        <v>156</v>
      </c>
      <c r="D1258">
        <v>1</v>
      </c>
      <c r="E1258">
        <v>231</v>
      </c>
      <c r="F1258" t="s">
        <v>2055</v>
      </c>
      <c r="G1258" t="s">
        <v>1845</v>
      </c>
      <c r="H1258" t="s">
        <v>2091</v>
      </c>
      <c r="I1258" t="s">
        <v>2096</v>
      </c>
      <c r="J1258" t="s">
        <v>1788</v>
      </c>
      <c r="K1258" t="s">
        <v>5875</v>
      </c>
      <c r="L1258" t="s">
        <v>2092</v>
      </c>
      <c r="M1258" t="s">
        <v>2861</v>
      </c>
      <c r="N1258" t="s">
        <v>2092</v>
      </c>
      <c r="O1258" t="s">
        <v>2863</v>
      </c>
      <c r="P1258" t="s">
        <v>2022</v>
      </c>
      <c r="Q1258" t="s">
        <v>1829</v>
      </c>
      <c r="R1258" t="s">
        <v>1957</v>
      </c>
      <c r="S1258" t="s">
        <v>74</v>
      </c>
      <c r="T1258" t="s">
        <v>2045</v>
      </c>
      <c r="U1258" t="s">
        <v>3226</v>
      </c>
      <c r="V1258" t="s">
        <v>3461</v>
      </c>
      <c r="W1258" t="s">
        <v>2874</v>
      </c>
      <c r="X1258" t="s">
        <v>1840</v>
      </c>
      <c r="Y1258" t="s">
        <v>8162</v>
      </c>
      <c r="Z1258" t="s">
        <v>8163</v>
      </c>
      <c r="AA1258" t="s">
        <v>8164</v>
      </c>
      <c r="AB1258">
        <v>1</v>
      </c>
    </row>
    <row r="1259" spans="1:28" x14ac:dyDescent="0.25">
      <c r="A1259" t="s">
        <v>9284</v>
      </c>
      <c r="B1259" t="s">
        <v>9285</v>
      </c>
      <c r="C1259" t="s">
        <v>156</v>
      </c>
      <c r="D1259">
        <v>1</v>
      </c>
      <c r="E1259">
        <v>25</v>
      </c>
      <c r="F1259" t="s">
        <v>2021</v>
      </c>
      <c r="G1259" t="s">
        <v>1845</v>
      </c>
      <c r="H1259" t="s">
        <v>2091</v>
      </c>
      <c r="I1259" t="s">
        <v>2096</v>
      </c>
      <c r="J1259" t="s">
        <v>1789</v>
      </c>
      <c r="K1259" t="s">
        <v>2050</v>
      </c>
      <c r="L1259" t="s">
        <v>1828</v>
      </c>
      <c r="M1259" t="s">
        <v>2858</v>
      </c>
      <c r="N1259" t="s">
        <v>2859</v>
      </c>
      <c r="O1259" t="s">
        <v>2860</v>
      </c>
      <c r="P1259" t="s">
        <v>2022</v>
      </c>
      <c r="Q1259" t="s">
        <v>1829</v>
      </c>
      <c r="R1259" t="s">
        <v>1957</v>
      </c>
      <c r="S1259" t="s">
        <v>74</v>
      </c>
      <c r="T1259" t="s">
        <v>2045</v>
      </c>
      <c r="U1259" t="s">
        <v>2044</v>
      </c>
      <c r="V1259" t="s">
        <v>3258</v>
      </c>
      <c r="W1259" t="s">
        <v>2874</v>
      </c>
      <c r="X1259" t="s">
        <v>1840</v>
      </c>
      <c r="Y1259" t="s">
        <v>8165</v>
      </c>
      <c r="Z1259" t="s">
        <v>8166</v>
      </c>
      <c r="AA1259" t="s">
        <v>8167</v>
      </c>
      <c r="AB1259">
        <v>1</v>
      </c>
    </row>
    <row r="1260" spans="1:28" x14ac:dyDescent="0.25">
      <c r="A1260" t="s">
        <v>9284</v>
      </c>
      <c r="B1260" t="s">
        <v>9285</v>
      </c>
      <c r="C1260" t="s">
        <v>156</v>
      </c>
      <c r="D1260">
        <v>1</v>
      </c>
      <c r="E1260">
        <v>298</v>
      </c>
      <c r="F1260" t="s">
        <v>2057</v>
      </c>
      <c r="G1260" t="s">
        <v>1845</v>
      </c>
      <c r="H1260" t="s">
        <v>2091</v>
      </c>
      <c r="I1260" t="s">
        <v>2096</v>
      </c>
      <c r="J1260" t="s">
        <v>1789</v>
      </c>
      <c r="K1260" t="s">
        <v>2064</v>
      </c>
      <c r="L1260" t="s">
        <v>1828</v>
      </c>
      <c r="M1260" t="s">
        <v>2858</v>
      </c>
      <c r="N1260" t="s">
        <v>2859</v>
      </c>
      <c r="O1260" t="s">
        <v>2860</v>
      </c>
      <c r="P1260" t="s">
        <v>2022</v>
      </c>
      <c r="Q1260" t="s">
        <v>1829</v>
      </c>
      <c r="R1260" t="s">
        <v>1957</v>
      </c>
      <c r="S1260" t="s">
        <v>74</v>
      </c>
      <c r="T1260" t="s">
        <v>2045</v>
      </c>
      <c r="U1260" t="s">
        <v>2044</v>
      </c>
      <c r="V1260" t="s">
        <v>3204</v>
      </c>
      <c r="W1260" t="s">
        <v>3469</v>
      </c>
      <c r="X1260" t="s">
        <v>1840</v>
      </c>
      <c r="Y1260" t="s">
        <v>4184</v>
      </c>
      <c r="Z1260" t="s">
        <v>4185</v>
      </c>
      <c r="AA1260" t="s">
        <v>4186</v>
      </c>
      <c r="AB1260">
        <v>1</v>
      </c>
    </row>
    <row r="1261" spans="1:28" x14ac:dyDescent="0.25">
      <c r="A1261" t="s">
        <v>9284</v>
      </c>
      <c r="B1261" t="s">
        <v>9285</v>
      </c>
      <c r="C1261" t="s">
        <v>156</v>
      </c>
      <c r="D1261">
        <v>1</v>
      </c>
      <c r="E1261">
        <v>346</v>
      </c>
      <c r="F1261" t="s">
        <v>2032</v>
      </c>
      <c r="G1261" t="s">
        <v>1844</v>
      </c>
      <c r="H1261" t="s">
        <v>2091</v>
      </c>
      <c r="I1261" t="s">
        <v>2096</v>
      </c>
      <c r="J1261" t="s">
        <v>1789</v>
      </c>
      <c r="K1261" t="s">
        <v>2063</v>
      </c>
      <c r="L1261" t="s">
        <v>1828</v>
      </c>
      <c r="M1261" t="s">
        <v>2858</v>
      </c>
      <c r="N1261" t="s">
        <v>2859</v>
      </c>
      <c r="O1261" t="s">
        <v>2860</v>
      </c>
      <c r="P1261" t="s">
        <v>2022</v>
      </c>
      <c r="Q1261" t="s">
        <v>1829</v>
      </c>
      <c r="R1261" t="s">
        <v>1957</v>
      </c>
      <c r="S1261" t="s">
        <v>74</v>
      </c>
      <c r="T1261" t="s">
        <v>2045</v>
      </c>
      <c r="U1261" t="s">
        <v>2046</v>
      </c>
      <c r="V1261" t="s">
        <v>3279</v>
      </c>
      <c r="W1261" t="s">
        <v>2874</v>
      </c>
      <c r="X1261" t="s">
        <v>1840</v>
      </c>
      <c r="Y1261" t="s">
        <v>4595</v>
      </c>
      <c r="Z1261" t="s">
        <v>4596</v>
      </c>
      <c r="AA1261" t="s">
        <v>4597</v>
      </c>
      <c r="AB1261">
        <v>1</v>
      </c>
    </row>
    <row r="1262" spans="1:28" x14ac:dyDescent="0.25">
      <c r="A1262" t="s">
        <v>9284</v>
      </c>
      <c r="B1262" t="s">
        <v>9285</v>
      </c>
      <c r="C1262" t="s">
        <v>156</v>
      </c>
      <c r="D1262">
        <v>1</v>
      </c>
      <c r="E1262">
        <v>354</v>
      </c>
      <c r="F1262" t="s">
        <v>2079</v>
      </c>
      <c r="G1262" t="s">
        <v>1844</v>
      </c>
      <c r="H1262" t="s">
        <v>2091</v>
      </c>
      <c r="I1262" t="s">
        <v>2096</v>
      </c>
      <c r="J1262" t="s">
        <v>1789</v>
      </c>
      <c r="K1262" t="s">
        <v>2050</v>
      </c>
      <c r="L1262" t="s">
        <v>1828</v>
      </c>
      <c r="M1262" t="s">
        <v>2858</v>
      </c>
      <c r="N1262" t="s">
        <v>2859</v>
      </c>
      <c r="O1262" t="s">
        <v>2860</v>
      </c>
      <c r="P1262" t="s">
        <v>2022</v>
      </c>
      <c r="Q1262" t="s">
        <v>1829</v>
      </c>
      <c r="R1262" t="s">
        <v>1957</v>
      </c>
      <c r="S1262" t="s">
        <v>74</v>
      </c>
      <c r="T1262" t="s">
        <v>2045</v>
      </c>
      <c r="U1262" t="s">
        <v>2046</v>
      </c>
      <c r="V1262" t="s">
        <v>3224</v>
      </c>
      <c r="W1262" t="s">
        <v>2864</v>
      </c>
      <c r="X1262" t="s">
        <v>1840</v>
      </c>
      <c r="Y1262" t="s">
        <v>8168</v>
      </c>
      <c r="Z1262" t="s">
        <v>8169</v>
      </c>
      <c r="AA1262" t="s">
        <v>8170</v>
      </c>
      <c r="AB1262">
        <v>1</v>
      </c>
    </row>
    <row r="1263" spans="1:28" x14ac:dyDescent="0.25">
      <c r="A1263" t="s">
        <v>9284</v>
      </c>
      <c r="B1263" t="s">
        <v>9285</v>
      </c>
      <c r="C1263" t="s">
        <v>156</v>
      </c>
      <c r="D1263">
        <v>1</v>
      </c>
      <c r="E1263">
        <v>354</v>
      </c>
      <c r="F1263" t="s">
        <v>2051</v>
      </c>
      <c r="G1263" t="s">
        <v>1844</v>
      </c>
      <c r="H1263" t="s">
        <v>2091</v>
      </c>
      <c r="I1263" t="s">
        <v>2096</v>
      </c>
      <c r="J1263" t="s">
        <v>1789</v>
      </c>
      <c r="K1263" t="s">
        <v>2050</v>
      </c>
      <c r="L1263" t="s">
        <v>1828</v>
      </c>
      <c r="M1263" t="s">
        <v>2858</v>
      </c>
      <c r="N1263" t="s">
        <v>2859</v>
      </c>
      <c r="O1263" t="s">
        <v>2860</v>
      </c>
      <c r="P1263" t="s">
        <v>2022</v>
      </c>
      <c r="Q1263" t="s">
        <v>1829</v>
      </c>
      <c r="R1263" t="s">
        <v>1957</v>
      </c>
      <c r="S1263" t="s">
        <v>74</v>
      </c>
      <c r="T1263" t="s">
        <v>2045</v>
      </c>
      <c r="U1263" t="s">
        <v>2046</v>
      </c>
      <c r="V1263" t="s">
        <v>3224</v>
      </c>
      <c r="W1263" t="s">
        <v>2864</v>
      </c>
      <c r="X1263" t="s">
        <v>1840</v>
      </c>
      <c r="Y1263" t="s">
        <v>8171</v>
      </c>
      <c r="Z1263" t="s">
        <v>8172</v>
      </c>
      <c r="AA1263" t="s">
        <v>8173</v>
      </c>
      <c r="AB1263">
        <v>1</v>
      </c>
    </row>
    <row r="1264" spans="1:28" x14ac:dyDescent="0.25">
      <c r="A1264" t="s">
        <v>9284</v>
      </c>
      <c r="B1264" t="s">
        <v>9285</v>
      </c>
      <c r="C1264" t="s">
        <v>156</v>
      </c>
      <c r="D1264">
        <v>1</v>
      </c>
      <c r="E1264">
        <v>356</v>
      </c>
      <c r="F1264" t="s">
        <v>2061</v>
      </c>
      <c r="G1264" t="s">
        <v>1844</v>
      </c>
      <c r="H1264" t="s">
        <v>2091</v>
      </c>
      <c r="I1264" t="s">
        <v>2096</v>
      </c>
      <c r="J1264" t="s">
        <v>1789</v>
      </c>
      <c r="K1264" t="s">
        <v>2053</v>
      </c>
      <c r="L1264" t="s">
        <v>1828</v>
      </c>
      <c r="M1264" t="s">
        <v>2858</v>
      </c>
      <c r="N1264" t="s">
        <v>2859</v>
      </c>
      <c r="O1264" t="s">
        <v>2860</v>
      </c>
      <c r="P1264" t="s">
        <v>2022</v>
      </c>
      <c r="Q1264" t="s">
        <v>1829</v>
      </c>
      <c r="R1264" t="s">
        <v>1957</v>
      </c>
      <c r="S1264" t="s">
        <v>74</v>
      </c>
      <c r="T1264" t="s">
        <v>2045</v>
      </c>
      <c r="U1264" t="s">
        <v>2046</v>
      </c>
      <c r="V1264" t="s">
        <v>2865</v>
      </c>
      <c r="W1264" t="s">
        <v>2864</v>
      </c>
      <c r="X1264" t="s">
        <v>1840</v>
      </c>
      <c r="Y1264" t="s">
        <v>5359</v>
      </c>
      <c r="Z1264" t="s">
        <v>5360</v>
      </c>
      <c r="AA1264" t="s">
        <v>5361</v>
      </c>
      <c r="AB1264">
        <v>1</v>
      </c>
    </row>
    <row r="1265" spans="1:28" x14ac:dyDescent="0.25">
      <c r="A1265" t="s">
        <v>9284</v>
      </c>
      <c r="B1265" t="s">
        <v>9285</v>
      </c>
      <c r="C1265" t="s">
        <v>156</v>
      </c>
      <c r="D1265">
        <v>1</v>
      </c>
      <c r="E1265">
        <v>356</v>
      </c>
      <c r="F1265" t="s">
        <v>2081</v>
      </c>
      <c r="G1265" t="s">
        <v>1844</v>
      </c>
      <c r="H1265" t="s">
        <v>2091</v>
      </c>
      <c r="I1265" t="s">
        <v>2096</v>
      </c>
      <c r="J1265" t="s">
        <v>1788</v>
      </c>
      <c r="K1265" t="s">
        <v>2050</v>
      </c>
      <c r="L1265" t="s">
        <v>1828</v>
      </c>
      <c r="M1265" t="s">
        <v>2858</v>
      </c>
      <c r="N1265" t="s">
        <v>2859</v>
      </c>
      <c r="O1265" t="s">
        <v>2860</v>
      </c>
      <c r="P1265" t="s">
        <v>2022</v>
      </c>
      <c r="Q1265" t="s">
        <v>1829</v>
      </c>
      <c r="R1265" t="s">
        <v>1957</v>
      </c>
      <c r="S1265" t="s">
        <v>74</v>
      </c>
      <c r="T1265" t="s">
        <v>2045</v>
      </c>
      <c r="U1265" t="s">
        <v>2046</v>
      </c>
      <c r="V1265" t="s">
        <v>3224</v>
      </c>
      <c r="W1265" t="s">
        <v>2864</v>
      </c>
      <c r="X1265" t="s">
        <v>1840</v>
      </c>
      <c r="Y1265" t="s">
        <v>8174</v>
      </c>
      <c r="Z1265" t="s">
        <v>8175</v>
      </c>
      <c r="AA1265" t="s">
        <v>8176</v>
      </c>
      <c r="AB1265">
        <v>1</v>
      </c>
    </row>
    <row r="1266" spans="1:28" x14ac:dyDescent="0.25">
      <c r="A1266" t="s">
        <v>9284</v>
      </c>
      <c r="B1266" t="s">
        <v>9285</v>
      </c>
      <c r="C1266" t="s">
        <v>156</v>
      </c>
      <c r="D1266">
        <v>1</v>
      </c>
      <c r="E1266">
        <v>356</v>
      </c>
      <c r="F1266" t="s">
        <v>2083</v>
      </c>
      <c r="G1266" t="s">
        <v>1844</v>
      </c>
      <c r="H1266" t="s">
        <v>2091</v>
      </c>
      <c r="I1266" t="s">
        <v>2096</v>
      </c>
      <c r="J1266" t="s">
        <v>2900</v>
      </c>
      <c r="K1266" t="s">
        <v>2053</v>
      </c>
      <c r="L1266" t="s">
        <v>1828</v>
      </c>
      <c r="M1266" t="s">
        <v>2858</v>
      </c>
      <c r="N1266" t="s">
        <v>2859</v>
      </c>
      <c r="O1266" t="s">
        <v>2860</v>
      </c>
      <c r="P1266" t="s">
        <v>2022</v>
      </c>
      <c r="Q1266" t="s">
        <v>1829</v>
      </c>
      <c r="R1266" t="s">
        <v>1957</v>
      </c>
      <c r="S1266" t="s">
        <v>74</v>
      </c>
      <c r="T1266" t="s">
        <v>2045</v>
      </c>
      <c r="U1266" t="s">
        <v>2046</v>
      </c>
      <c r="V1266" t="s">
        <v>3279</v>
      </c>
      <c r="W1266" t="s">
        <v>2874</v>
      </c>
      <c r="X1266" t="s">
        <v>1840</v>
      </c>
      <c r="Y1266" t="s">
        <v>5362</v>
      </c>
      <c r="Z1266" t="s">
        <v>5363</v>
      </c>
      <c r="AA1266" t="s">
        <v>5364</v>
      </c>
      <c r="AB1266">
        <v>1</v>
      </c>
    </row>
    <row r="1267" spans="1:28" x14ac:dyDescent="0.25">
      <c r="A1267" t="s">
        <v>9284</v>
      </c>
      <c r="B1267" t="s">
        <v>9285</v>
      </c>
      <c r="C1267" t="s">
        <v>156</v>
      </c>
      <c r="D1267">
        <v>1</v>
      </c>
      <c r="E1267">
        <v>356</v>
      </c>
      <c r="F1267" t="s">
        <v>2052</v>
      </c>
      <c r="G1267" t="s">
        <v>1844</v>
      </c>
      <c r="H1267" t="s">
        <v>2091</v>
      </c>
      <c r="I1267" t="s">
        <v>2096</v>
      </c>
      <c r="J1267" t="s">
        <v>1789</v>
      </c>
      <c r="K1267" t="s">
        <v>2053</v>
      </c>
      <c r="L1267" t="s">
        <v>1828</v>
      </c>
      <c r="M1267" t="s">
        <v>2858</v>
      </c>
      <c r="N1267" t="s">
        <v>2859</v>
      </c>
      <c r="O1267" t="s">
        <v>2860</v>
      </c>
      <c r="P1267" t="s">
        <v>2022</v>
      </c>
      <c r="Q1267" t="s">
        <v>1829</v>
      </c>
      <c r="R1267" t="s">
        <v>1957</v>
      </c>
      <c r="S1267" t="s">
        <v>74</v>
      </c>
      <c r="T1267" t="s">
        <v>2045</v>
      </c>
      <c r="U1267" t="s">
        <v>2046</v>
      </c>
      <c r="V1267" t="s">
        <v>3279</v>
      </c>
      <c r="W1267" t="s">
        <v>2874</v>
      </c>
      <c r="X1267" t="s">
        <v>1840</v>
      </c>
      <c r="Y1267" t="s">
        <v>5365</v>
      </c>
      <c r="Z1267" t="s">
        <v>5366</v>
      </c>
      <c r="AA1267" t="s">
        <v>5367</v>
      </c>
      <c r="AB1267">
        <v>1</v>
      </c>
    </row>
    <row r="1268" spans="1:28" x14ac:dyDescent="0.25">
      <c r="A1268" t="s">
        <v>9284</v>
      </c>
      <c r="B1268" t="s">
        <v>9285</v>
      </c>
      <c r="C1268" t="s">
        <v>156</v>
      </c>
      <c r="D1268">
        <v>1</v>
      </c>
      <c r="E1268">
        <v>375</v>
      </c>
      <c r="F1268" t="s">
        <v>2048</v>
      </c>
      <c r="G1268" t="s">
        <v>1844</v>
      </c>
      <c r="H1268" t="s">
        <v>2091</v>
      </c>
      <c r="I1268" t="s">
        <v>2096</v>
      </c>
      <c r="J1268" t="s">
        <v>1789</v>
      </c>
      <c r="K1268" t="s">
        <v>2089</v>
      </c>
      <c r="L1268" t="s">
        <v>1828</v>
      </c>
      <c r="M1268" t="s">
        <v>2858</v>
      </c>
      <c r="N1268" t="s">
        <v>2859</v>
      </c>
      <c r="O1268" t="s">
        <v>2860</v>
      </c>
      <c r="P1268" t="s">
        <v>2022</v>
      </c>
      <c r="Q1268" t="s">
        <v>1829</v>
      </c>
      <c r="R1268" t="s">
        <v>1957</v>
      </c>
      <c r="S1268" t="s">
        <v>74</v>
      </c>
      <c r="T1268" t="s">
        <v>2045</v>
      </c>
      <c r="U1268" t="s">
        <v>2044</v>
      </c>
      <c r="V1268" t="s">
        <v>3204</v>
      </c>
      <c r="W1268" t="s">
        <v>2874</v>
      </c>
      <c r="X1268" t="s">
        <v>1840</v>
      </c>
      <c r="Y1268" t="s">
        <v>4147</v>
      </c>
      <c r="Z1268" t="s">
        <v>4148</v>
      </c>
      <c r="AA1268" t="s">
        <v>4149</v>
      </c>
      <c r="AB1268">
        <v>1</v>
      </c>
    </row>
    <row r="1269" spans="1:28" x14ac:dyDescent="0.25">
      <c r="A1269" t="s">
        <v>9284</v>
      </c>
      <c r="B1269" t="s">
        <v>9285</v>
      </c>
      <c r="C1269" t="s">
        <v>156</v>
      </c>
      <c r="D1269">
        <v>1</v>
      </c>
      <c r="E1269">
        <v>382</v>
      </c>
      <c r="F1269" t="s">
        <v>2025</v>
      </c>
      <c r="G1269" t="s">
        <v>1844</v>
      </c>
      <c r="H1269" t="s">
        <v>2091</v>
      </c>
      <c r="I1269" t="s">
        <v>2096</v>
      </c>
      <c r="J1269" t="s">
        <v>1788</v>
      </c>
      <c r="K1269" t="s">
        <v>2087</v>
      </c>
      <c r="L1269" t="s">
        <v>1828</v>
      </c>
      <c r="M1269" t="s">
        <v>2858</v>
      </c>
      <c r="N1269" t="s">
        <v>2859</v>
      </c>
      <c r="O1269" t="s">
        <v>2860</v>
      </c>
      <c r="P1269" t="s">
        <v>2022</v>
      </c>
      <c r="Q1269" t="s">
        <v>1829</v>
      </c>
      <c r="R1269" t="s">
        <v>1957</v>
      </c>
      <c r="S1269" t="s">
        <v>74</v>
      </c>
      <c r="T1269" t="s">
        <v>2045</v>
      </c>
      <c r="U1269" t="s">
        <v>2044</v>
      </c>
      <c r="V1269" t="s">
        <v>3204</v>
      </c>
      <c r="W1269" t="s">
        <v>2947</v>
      </c>
      <c r="X1269" t="s">
        <v>1840</v>
      </c>
      <c r="Y1269" t="s">
        <v>4598</v>
      </c>
      <c r="Z1269" t="s">
        <v>4599</v>
      </c>
      <c r="AA1269" t="s">
        <v>4600</v>
      </c>
      <c r="AB1269">
        <v>1</v>
      </c>
    </row>
    <row r="1270" spans="1:28" x14ac:dyDescent="0.25">
      <c r="A1270" t="s">
        <v>9284</v>
      </c>
      <c r="B1270" t="s">
        <v>9285</v>
      </c>
      <c r="C1270" t="s">
        <v>156</v>
      </c>
      <c r="D1270">
        <v>1</v>
      </c>
      <c r="E1270">
        <v>387</v>
      </c>
      <c r="F1270" t="s">
        <v>2052</v>
      </c>
      <c r="G1270" t="s">
        <v>1844</v>
      </c>
      <c r="H1270" t="s">
        <v>2091</v>
      </c>
      <c r="I1270" t="s">
        <v>2096</v>
      </c>
      <c r="J1270" t="s">
        <v>1825</v>
      </c>
      <c r="K1270" t="s">
        <v>2089</v>
      </c>
      <c r="L1270" t="s">
        <v>1828</v>
      </c>
      <c r="M1270" t="s">
        <v>2858</v>
      </c>
      <c r="N1270" t="s">
        <v>2859</v>
      </c>
      <c r="O1270" t="s">
        <v>2860</v>
      </c>
      <c r="P1270" t="s">
        <v>2022</v>
      </c>
      <c r="Q1270" t="s">
        <v>1829</v>
      </c>
      <c r="R1270" t="s">
        <v>1957</v>
      </c>
      <c r="S1270" t="s">
        <v>74</v>
      </c>
      <c r="T1270" t="s">
        <v>2045</v>
      </c>
      <c r="U1270" t="s">
        <v>2867</v>
      </c>
      <c r="V1270" t="s">
        <v>3317</v>
      </c>
      <c r="W1270" t="s">
        <v>2947</v>
      </c>
      <c r="X1270" t="s">
        <v>1840</v>
      </c>
      <c r="Y1270" t="s">
        <v>5369</v>
      </c>
      <c r="Z1270" t="s">
        <v>5370</v>
      </c>
      <c r="AA1270" t="s">
        <v>5371</v>
      </c>
      <c r="AB1270">
        <v>1</v>
      </c>
    </row>
    <row r="1271" spans="1:28" x14ac:dyDescent="0.25">
      <c r="A1271" t="s">
        <v>9284</v>
      </c>
      <c r="B1271" t="s">
        <v>9285</v>
      </c>
      <c r="C1271" t="s">
        <v>156</v>
      </c>
      <c r="D1271">
        <v>1</v>
      </c>
      <c r="E1271">
        <v>393</v>
      </c>
      <c r="F1271" t="s">
        <v>2029</v>
      </c>
      <c r="G1271" t="s">
        <v>1844</v>
      </c>
      <c r="H1271" t="s">
        <v>2091</v>
      </c>
      <c r="I1271" t="s">
        <v>2096</v>
      </c>
      <c r="J1271" t="s">
        <v>1789</v>
      </c>
      <c r="K1271" t="s">
        <v>2063</v>
      </c>
      <c r="L1271" t="s">
        <v>1828</v>
      </c>
      <c r="M1271" t="s">
        <v>2858</v>
      </c>
      <c r="N1271" t="s">
        <v>2859</v>
      </c>
      <c r="O1271" t="s">
        <v>2860</v>
      </c>
      <c r="P1271" t="s">
        <v>2022</v>
      </c>
      <c r="Q1271" t="s">
        <v>1829</v>
      </c>
      <c r="R1271" t="s">
        <v>1957</v>
      </c>
      <c r="S1271" t="s">
        <v>74</v>
      </c>
      <c r="T1271" t="s">
        <v>2045</v>
      </c>
      <c r="U1271" t="s">
        <v>2867</v>
      </c>
      <c r="V1271" t="s">
        <v>3222</v>
      </c>
      <c r="W1271" t="s">
        <v>2874</v>
      </c>
      <c r="X1271" t="s">
        <v>1840</v>
      </c>
      <c r="Y1271" t="s">
        <v>2391</v>
      </c>
      <c r="Z1271" t="s">
        <v>2392</v>
      </c>
      <c r="AA1271" t="s">
        <v>3223</v>
      </c>
      <c r="AB1271">
        <v>1</v>
      </c>
    </row>
    <row r="1272" spans="1:28" x14ac:dyDescent="0.25">
      <c r="A1272" t="s">
        <v>9284</v>
      </c>
      <c r="B1272" t="s">
        <v>9285</v>
      </c>
      <c r="C1272" t="s">
        <v>156</v>
      </c>
      <c r="D1272">
        <v>1</v>
      </c>
      <c r="E1272">
        <v>408</v>
      </c>
      <c r="F1272" t="s">
        <v>2027</v>
      </c>
      <c r="G1272" t="s">
        <v>1844</v>
      </c>
      <c r="H1272" t="s">
        <v>2091</v>
      </c>
      <c r="I1272" t="s">
        <v>2096</v>
      </c>
      <c r="J1272" t="s">
        <v>1789</v>
      </c>
      <c r="K1272" t="s">
        <v>2063</v>
      </c>
      <c r="L1272" t="s">
        <v>1828</v>
      </c>
      <c r="M1272" t="s">
        <v>2858</v>
      </c>
      <c r="N1272" t="s">
        <v>2859</v>
      </c>
      <c r="O1272" t="s">
        <v>2860</v>
      </c>
      <c r="P1272" t="s">
        <v>2022</v>
      </c>
      <c r="Q1272" t="s">
        <v>1829</v>
      </c>
      <c r="R1272" t="s">
        <v>1957</v>
      </c>
      <c r="S1272" t="s">
        <v>74</v>
      </c>
      <c r="T1272" t="s">
        <v>2045</v>
      </c>
      <c r="U1272" t="s">
        <v>2046</v>
      </c>
      <c r="V1272" t="s">
        <v>3224</v>
      </c>
      <c r="W1272" t="s">
        <v>2864</v>
      </c>
      <c r="X1272" t="s">
        <v>1840</v>
      </c>
      <c r="Y1272" t="s">
        <v>2158</v>
      </c>
      <c r="Z1272" t="s">
        <v>2159</v>
      </c>
      <c r="AA1272" t="s">
        <v>3225</v>
      </c>
      <c r="AB1272">
        <v>1</v>
      </c>
    </row>
    <row r="1273" spans="1:28" x14ac:dyDescent="0.25">
      <c r="A1273" t="s">
        <v>9284</v>
      </c>
      <c r="B1273" t="s">
        <v>9285</v>
      </c>
      <c r="C1273" t="s">
        <v>156</v>
      </c>
      <c r="D1273">
        <v>1</v>
      </c>
      <c r="E1273">
        <v>409</v>
      </c>
      <c r="F1273" t="s">
        <v>2032</v>
      </c>
      <c r="G1273" t="s">
        <v>1844</v>
      </c>
      <c r="H1273" t="s">
        <v>2091</v>
      </c>
      <c r="I1273" t="s">
        <v>2096</v>
      </c>
      <c r="J1273" t="s">
        <v>1789</v>
      </c>
      <c r="K1273" t="s">
        <v>2063</v>
      </c>
      <c r="L1273" t="s">
        <v>1828</v>
      </c>
      <c r="M1273" t="s">
        <v>2858</v>
      </c>
      <c r="N1273" t="s">
        <v>2859</v>
      </c>
      <c r="O1273" t="s">
        <v>2860</v>
      </c>
      <c r="P1273" t="s">
        <v>2022</v>
      </c>
      <c r="Q1273" t="s">
        <v>1829</v>
      </c>
      <c r="R1273" t="s">
        <v>1957</v>
      </c>
      <c r="S1273" t="s">
        <v>74</v>
      </c>
      <c r="T1273" t="s">
        <v>2045</v>
      </c>
      <c r="U1273" t="s">
        <v>2044</v>
      </c>
      <c r="V1273" t="s">
        <v>3212</v>
      </c>
      <c r="W1273" t="s">
        <v>2874</v>
      </c>
      <c r="X1273" t="s">
        <v>1840</v>
      </c>
      <c r="Y1273" t="s">
        <v>4150</v>
      </c>
      <c r="Z1273" t="s">
        <v>4151</v>
      </c>
      <c r="AA1273" t="s">
        <v>4152</v>
      </c>
      <c r="AB1273">
        <v>1</v>
      </c>
    </row>
    <row r="1274" spans="1:28" x14ac:dyDescent="0.25">
      <c r="A1274" t="s">
        <v>9284</v>
      </c>
      <c r="B1274" t="s">
        <v>9285</v>
      </c>
      <c r="C1274" t="s">
        <v>156</v>
      </c>
      <c r="D1274">
        <v>1</v>
      </c>
      <c r="E1274">
        <v>49</v>
      </c>
      <c r="F1274" t="s">
        <v>2065</v>
      </c>
      <c r="G1274" t="s">
        <v>1845</v>
      </c>
      <c r="H1274" t="s">
        <v>2091</v>
      </c>
      <c r="I1274" t="s">
        <v>2096</v>
      </c>
      <c r="J1274" t="s">
        <v>1789</v>
      </c>
      <c r="K1274" t="s">
        <v>2089</v>
      </c>
      <c r="L1274" t="s">
        <v>1828</v>
      </c>
      <c r="M1274" t="s">
        <v>2858</v>
      </c>
      <c r="N1274" t="s">
        <v>2859</v>
      </c>
      <c r="O1274" t="s">
        <v>2860</v>
      </c>
      <c r="P1274" t="s">
        <v>2022</v>
      </c>
      <c r="Q1274" t="s">
        <v>1829</v>
      </c>
      <c r="R1274" t="s">
        <v>1957</v>
      </c>
      <c r="S1274" t="s">
        <v>74</v>
      </c>
      <c r="T1274" t="s">
        <v>2045</v>
      </c>
      <c r="U1274" t="s">
        <v>3226</v>
      </c>
      <c r="V1274" t="s">
        <v>3227</v>
      </c>
      <c r="W1274" t="s">
        <v>2874</v>
      </c>
      <c r="X1274" t="s">
        <v>1840</v>
      </c>
      <c r="Y1274" t="s">
        <v>2160</v>
      </c>
      <c r="Z1274" t="s">
        <v>2161</v>
      </c>
      <c r="AA1274" t="s">
        <v>3228</v>
      </c>
      <c r="AB1274">
        <v>1</v>
      </c>
    </row>
    <row r="1275" spans="1:28" x14ac:dyDescent="0.25">
      <c r="A1275" t="s">
        <v>9284</v>
      </c>
      <c r="B1275" t="s">
        <v>9285</v>
      </c>
      <c r="C1275" t="s">
        <v>156</v>
      </c>
      <c r="D1275">
        <v>1</v>
      </c>
      <c r="E1275">
        <v>509</v>
      </c>
      <c r="F1275" t="s">
        <v>2042</v>
      </c>
      <c r="G1275" t="s">
        <v>1844</v>
      </c>
      <c r="H1275" t="s">
        <v>2091</v>
      </c>
      <c r="I1275" t="s">
        <v>2096</v>
      </c>
      <c r="J1275" t="s">
        <v>1797</v>
      </c>
      <c r="K1275" t="s">
        <v>2383</v>
      </c>
      <c r="L1275" t="s">
        <v>1828</v>
      </c>
      <c r="M1275" t="s">
        <v>2858</v>
      </c>
      <c r="N1275" t="s">
        <v>2859</v>
      </c>
      <c r="O1275" t="s">
        <v>2860</v>
      </c>
      <c r="P1275" t="s">
        <v>2022</v>
      </c>
      <c r="Q1275" t="s">
        <v>1829</v>
      </c>
      <c r="R1275" t="s">
        <v>1957</v>
      </c>
      <c r="S1275" t="s">
        <v>74</v>
      </c>
      <c r="T1275" t="s">
        <v>2045</v>
      </c>
      <c r="U1275" t="s">
        <v>2044</v>
      </c>
      <c r="V1275" t="s">
        <v>3204</v>
      </c>
      <c r="W1275" t="s">
        <v>2947</v>
      </c>
      <c r="X1275" t="s">
        <v>1840</v>
      </c>
      <c r="Y1275" t="s">
        <v>4153</v>
      </c>
      <c r="Z1275" t="s">
        <v>4154</v>
      </c>
      <c r="AA1275" t="s">
        <v>4155</v>
      </c>
      <c r="AB1275">
        <v>1</v>
      </c>
    </row>
    <row r="1276" spans="1:28" x14ac:dyDescent="0.25">
      <c r="A1276" t="s">
        <v>9284</v>
      </c>
      <c r="B1276" t="s">
        <v>9285</v>
      </c>
      <c r="C1276" t="s">
        <v>156</v>
      </c>
      <c r="D1276">
        <v>1</v>
      </c>
      <c r="E1276">
        <v>519</v>
      </c>
      <c r="F1276" t="s">
        <v>2035</v>
      </c>
      <c r="G1276" t="s">
        <v>1844</v>
      </c>
      <c r="H1276" t="s">
        <v>2091</v>
      </c>
      <c r="I1276" t="s">
        <v>2096</v>
      </c>
      <c r="J1276" t="s">
        <v>1789</v>
      </c>
      <c r="K1276" t="s">
        <v>2087</v>
      </c>
      <c r="L1276" t="s">
        <v>1828</v>
      </c>
      <c r="M1276" t="s">
        <v>2858</v>
      </c>
      <c r="N1276" t="s">
        <v>2859</v>
      </c>
      <c r="O1276" t="s">
        <v>2860</v>
      </c>
      <c r="P1276" t="s">
        <v>2022</v>
      </c>
      <c r="Q1276" t="s">
        <v>1829</v>
      </c>
      <c r="R1276" t="s">
        <v>1957</v>
      </c>
      <c r="S1276" t="s">
        <v>74</v>
      </c>
      <c r="T1276" t="s">
        <v>2045</v>
      </c>
      <c r="U1276" t="s">
        <v>2044</v>
      </c>
      <c r="V1276" t="s">
        <v>3204</v>
      </c>
      <c r="W1276" t="s">
        <v>2864</v>
      </c>
      <c r="X1276" t="s">
        <v>1840</v>
      </c>
      <c r="Y1276" t="s">
        <v>4601</v>
      </c>
      <c r="Z1276" t="s">
        <v>4602</v>
      </c>
      <c r="AA1276" t="s">
        <v>4603</v>
      </c>
      <c r="AB1276">
        <v>1</v>
      </c>
    </row>
    <row r="1277" spans="1:28" x14ac:dyDescent="0.25">
      <c r="A1277" t="s">
        <v>9284</v>
      </c>
      <c r="B1277" t="s">
        <v>9285</v>
      </c>
      <c r="C1277" t="s">
        <v>156</v>
      </c>
      <c r="D1277">
        <v>1</v>
      </c>
      <c r="E1277">
        <v>522</v>
      </c>
      <c r="F1277" t="s">
        <v>2027</v>
      </c>
      <c r="G1277" t="s">
        <v>1844</v>
      </c>
      <c r="H1277" t="s">
        <v>2091</v>
      </c>
      <c r="I1277" t="s">
        <v>2096</v>
      </c>
      <c r="J1277" t="s">
        <v>1789</v>
      </c>
      <c r="K1277" t="s">
        <v>2087</v>
      </c>
      <c r="L1277" t="s">
        <v>1828</v>
      </c>
      <c r="M1277" t="s">
        <v>2858</v>
      </c>
      <c r="N1277" t="s">
        <v>2859</v>
      </c>
      <c r="O1277" t="s">
        <v>2860</v>
      </c>
      <c r="P1277" t="s">
        <v>2022</v>
      </c>
      <c r="Q1277" t="s">
        <v>1829</v>
      </c>
      <c r="R1277" t="s">
        <v>1957</v>
      </c>
      <c r="S1277" t="s">
        <v>74</v>
      </c>
      <c r="T1277" t="s">
        <v>2045</v>
      </c>
      <c r="U1277" t="s">
        <v>2044</v>
      </c>
      <c r="V1277" t="s">
        <v>3204</v>
      </c>
      <c r="W1277" t="s">
        <v>2912</v>
      </c>
      <c r="X1277" t="s">
        <v>1840</v>
      </c>
      <c r="Y1277" t="s">
        <v>4604</v>
      </c>
      <c r="Z1277" t="s">
        <v>4605</v>
      </c>
      <c r="AA1277" t="s">
        <v>4606</v>
      </c>
      <c r="AB1277">
        <v>1</v>
      </c>
    </row>
    <row r="1278" spans="1:28" x14ac:dyDescent="0.25">
      <c r="A1278" t="s">
        <v>9284</v>
      </c>
      <c r="B1278" t="s">
        <v>9285</v>
      </c>
      <c r="C1278" t="s">
        <v>156</v>
      </c>
      <c r="D1278">
        <v>1</v>
      </c>
      <c r="E1278">
        <v>524</v>
      </c>
      <c r="F1278" t="s">
        <v>2021</v>
      </c>
      <c r="G1278" t="s">
        <v>1844</v>
      </c>
      <c r="H1278" t="s">
        <v>2091</v>
      </c>
      <c r="I1278" t="s">
        <v>2096</v>
      </c>
      <c r="J1278" t="s">
        <v>1797</v>
      </c>
      <c r="K1278" t="s">
        <v>2084</v>
      </c>
      <c r="L1278" t="s">
        <v>1828</v>
      </c>
      <c r="M1278" t="s">
        <v>2858</v>
      </c>
      <c r="N1278" t="s">
        <v>2859</v>
      </c>
      <c r="O1278" t="s">
        <v>2860</v>
      </c>
      <c r="P1278" t="s">
        <v>2022</v>
      </c>
      <c r="Q1278" t="s">
        <v>1829</v>
      </c>
      <c r="R1278" t="s">
        <v>1957</v>
      </c>
      <c r="S1278" t="s">
        <v>74</v>
      </c>
      <c r="T1278" t="s">
        <v>2045</v>
      </c>
      <c r="U1278" t="s">
        <v>2044</v>
      </c>
      <c r="V1278" t="s">
        <v>4588</v>
      </c>
      <c r="W1278" t="s">
        <v>2874</v>
      </c>
      <c r="X1278" t="s">
        <v>1840</v>
      </c>
      <c r="Y1278" t="s">
        <v>8177</v>
      </c>
      <c r="Z1278" t="s">
        <v>8178</v>
      </c>
      <c r="AA1278" t="s">
        <v>8179</v>
      </c>
      <c r="AB1278">
        <v>1</v>
      </c>
    </row>
    <row r="1279" spans="1:28" x14ac:dyDescent="0.25">
      <c r="A1279" t="s">
        <v>9284</v>
      </c>
      <c r="B1279" t="s">
        <v>9285</v>
      </c>
      <c r="C1279" t="s">
        <v>156</v>
      </c>
      <c r="D1279">
        <v>1</v>
      </c>
      <c r="E1279">
        <v>543</v>
      </c>
      <c r="F1279" t="s">
        <v>2079</v>
      </c>
      <c r="G1279" t="s">
        <v>1844</v>
      </c>
      <c r="H1279" t="s">
        <v>2091</v>
      </c>
      <c r="I1279" t="s">
        <v>2096</v>
      </c>
      <c r="J1279" t="s">
        <v>1789</v>
      </c>
      <c r="K1279" t="s">
        <v>2056</v>
      </c>
      <c r="L1279" t="s">
        <v>1828</v>
      </c>
      <c r="M1279" t="s">
        <v>2858</v>
      </c>
      <c r="N1279" t="s">
        <v>2859</v>
      </c>
      <c r="O1279" t="s">
        <v>2860</v>
      </c>
      <c r="P1279" t="s">
        <v>2022</v>
      </c>
      <c r="Q1279" t="s">
        <v>1829</v>
      </c>
      <c r="R1279" t="s">
        <v>1957</v>
      </c>
      <c r="S1279" t="s">
        <v>74</v>
      </c>
      <c r="T1279" t="s">
        <v>2045</v>
      </c>
      <c r="U1279" t="s">
        <v>2044</v>
      </c>
      <c r="V1279" t="s">
        <v>3204</v>
      </c>
      <c r="W1279" t="s">
        <v>2874</v>
      </c>
      <c r="X1279" t="s">
        <v>1840</v>
      </c>
      <c r="Y1279" t="s">
        <v>4607</v>
      </c>
      <c r="Z1279" t="s">
        <v>4608</v>
      </c>
      <c r="AA1279" t="s">
        <v>4609</v>
      </c>
      <c r="AB1279">
        <v>1</v>
      </c>
    </row>
    <row r="1280" spans="1:28" x14ac:dyDescent="0.25">
      <c r="A1280" t="s">
        <v>9284</v>
      </c>
      <c r="B1280" t="s">
        <v>9285</v>
      </c>
      <c r="C1280" t="s">
        <v>156</v>
      </c>
      <c r="D1280">
        <v>1</v>
      </c>
      <c r="E1280">
        <v>550</v>
      </c>
      <c r="F1280" t="s">
        <v>2032</v>
      </c>
      <c r="G1280" t="s">
        <v>1844</v>
      </c>
      <c r="H1280" t="s">
        <v>2091</v>
      </c>
      <c r="I1280" t="s">
        <v>2096</v>
      </c>
      <c r="J1280" t="s">
        <v>1789</v>
      </c>
      <c r="K1280" t="s">
        <v>2050</v>
      </c>
      <c r="L1280" t="s">
        <v>1828</v>
      </c>
      <c r="M1280" t="s">
        <v>2858</v>
      </c>
      <c r="N1280" t="s">
        <v>2859</v>
      </c>
      <c r="O1280" t="s">
        <v>2860</v>
      </c>
      <c r="P1280" t="s">
        <v>2022</v>
      </c>
      <c r="Q1280" t="s">
        <v>1829</v>
      </c>
      <c r="R1280" t="s">
        <v>1957</v>
      </c>
      <c r="S1280" t="s">
        <v>74</v>
      </c>
      <c r="T1280" t="s">
        <v>2045</v>
      </c>
      <c r="U1280" t="s">
        <v>8180</v>
      </c>
      <c r="V1280" t="s">
        <v>8181</v>
      </c>
      <c r="W1280" t="s">
        <v>2912</v>
      </c>
      <c r="X1280" t="s">
        <v>1840</v>
      </c>
      <c r="Y1280" t="s">
        <v>8182</v>
      </c>
      <c r="Z1280" t="s">
        <v>8183</v>
      </c>
      <c r="AA1280" t="s">
        <v>8184</v>
      </c>
      <c r="AB1280">
        <v>1</v>
      </c>
    </row>
    <row r="1281" spans="1:28" x14ac:dyDescent="0.25">
      <c r="A1281" t="s">
        <v>9284</v>
      </c>
      <c r="B1281" t="s">
        <v>9285</v>
      </c>
      <c r="C1281" t="s">
        <v>156</v>
      </c>
      <c r="D1281">
        <v>1</v>
      </c>
      <c r="E1281">
        <v>59</v>
      </c>
      <c r="F1281" t="s">
        <v>2065</v>
      </c>
      <c r="G1281" t="s">
        <v>1845</v>
      </c>
      <c r="H1281" t="s">
        <v>2091</v>
      </c>
      <c r="I1281" t="s">
        <v>2096</v>
      </c>
      <c r="J1281" t="s">
        <v>1788</v>
      </c>
      <c r="K1281" t="s">
        <v>2383</v>
      </c>
      <c r="L1281" t="s">
        <v>1828</v>
      </c>
      <c r="M1281" t="s">
        <v>2858</v>
      </c>
      <c r="N1281" t="s">
        <v>2859</v>
      </c>
      <c r="O1281" t="s">
        <v>2860</v>
      </c>
      <c r="P1281" t="s">
        <v>2022</v>
      </c>
      <c r="Q1281" t="s">
        <v>1829</v>
      </c>
      <c r="R1281" t="s">
        <v>1957</v>
      </c>
      <c r="S1281" t="s">
        <v>74</v>
      </c>
      <c r="T1281" t="s">
        <v>2045</v>
      </c>
      <c r="U1281" t="s">
        <v>2867</v>
      </c>
      <c r="V1281" t="s">
        <v>3314</v>
      </c>
      <c r="W1281" t="s">
        <v>2874</v>
      </c>
      <c r="X1281" t="s">
        <v>1840</v>
      </c>
      <c r="Y1281" t="s">
        <v>5372</v>
      </c>
      <c r="Z1281" t="s">
        <v>5373</v>
      </c>
      <c r="AA1281" t="s">
        <v>5374</v>
      </c>
      <c r="AB1281">
        <v>1</v>
      </c>
    </row>
    <row r="1282" spans="1:28" x14ac:dyDescent="0.25">
      <c r="A1282" t="s">
        <v>9284</v>
      </c>
      <c r="B1282" t="s">
        <v>9285</v>
      </c>
      <c r="C1282" t="s">
        <v>156</v>
      </c>
      <c r="D1282">
        <v>1</v>
      </c>
      <c r="E1282">
        <v>614</v>
      </c>
      <c r="F1282" t="s">
        <v>2047</v>
      </c>
      <c r="G1282" t="s">
        <v>1844</v>
      </c>
      <c r="H1282" t="s">
        <v>2091</v>
      </c>
      <c r="I1282" t="s">
        <v>2096</v>
      </c>
      <c r="J1282" t="s">
        <v>1789</v>
      </c>
      <c r="K1282" t="s">
        <v>2071</v>
      </c>
      <c r="L1282" t="s">
        <v>1828</v>
      </c>
      <c r="M1282" t="s">
        <v>2858</v>
      </c>
      <c r="N1282" t="s">
        <v>2859</v>
      </c>
      <c r="O1282" t="s">
        <v>2860</v>
      </c>
      <c r="P1282" t="s">
        <v>2022</v>
      </c>
      <c r="Q1282" t="s">
        <v>1829</v>
      </c>
      <c r="R1282" t="s">
        <v>1957</v>
      </c>
      <c r="S1282" t="s">
        <v>74</v>
      </c>
      <c r="T1282" t="s">
        <v>2045</v>
      </c>
      <c r="U1282" t="s">
        <v>2044</v>
      </c>
      <c r="V1282" t="s">
        <v>3204</v>
      </c>
      <c r="W1282" t="s">
        <v>2874</v>
      </c>
      <c r="X1282" t="s">
        <v>1840</v>
      </c>
      <c r="Y1282" t="s">
        <v>4610</v>
      </c>
      <c r="Z1282" t="s">
        <v>4611</v>
      </c>
      <c r="AA1282" t="s">
        <v>4612</v>
      </c>
      <c r="AB1282">
        <v>1</v>
      </c>
    </row>
    <row r="1283" spans="1:28" x14ac:dyDescent="0.25">
      <c r="A1283" t="s">
        <v>9284</v>
      </c>
      <c r="B1283" t="s">
        <v>9285</v>
      </c>
      <c r="C1283" t="s">
        <v>156</v>
      </c>
      <c r="D1283">
        <v>1</v>
      </c>
      <c r="E1283">
        <v>614</v>
      </c>
      <c r="F1283" t="s">
        <v>2061</v>
      </c>
      <c r="G1283" t="s">
        <v>1844</v>
      </c>
      <c r="H1283" t="s">
        <v>2091</v>
      </c>
      <c r="I1283" t="s">
        <v>2096</v>
      </c>
      <c r="J1283" t="s">
        <v>1788</v>
      </c>
      <c r="K1283" t="s">
        <v>2056</v>
      </c>
      <c r="L1283" t="s">
        <v>1828</v>
      </c>
      <c r="M1283" t="s">
        <v>2858</v>
      </c>
      <c r="N1283" t="s">
        <v>2859</v>
      </c>
      <c r="O1283" t="s">
        <v>2860</v>
      </c>
      <c r="P1283" t="s">
        <v>2022</v>
      </c>
      <c r="Q1283" t="s">
        <v>1829</v>
      </c>
      <c r="R1283" t="s">
        <v>1957</v>
      </c>
      <c r="S1283" t="s">
        <v>74</v>
      </c>
      <c r="T1283" t="s">
        <v>2045</v>
      </c>
      <c r="U1283" t="s">
        <v>2867</v>
      </c>
      <c r="V1283" t="s">
        <v>3314</v>
      </c>
      <c r="W1283" t="s">
        <v>2874</v>
      </c>
      <c r="X1283" t="s">
        <v>1840</v>
      </c>
      <c r="Y1283" t="s">
        <v>5375</v>
      </c>
      <c r="Z1283" t="s">
        <v>5376</v>
      </c>
      <c r="AA1283" t="s">
        <v>5377</v>
      </c>
      <c r="AB1283">
        <v>1</v>
      </c>
    </row>
    <row r="1284" spans="1:28" x14ac:dyDescent="0.25">
      <c r="A1284" t="s">
        <v>9284</v>
      </c>
      <c r="B1284" t="s">
        <v>9285</v>
      </c>
      <c r="C1284" t="s">
        <v>156</v>
      </c>
      <c r="D1284">
        <v>1</v>
      </c>
      <c r="E1284">
        <v>616</v>
      </c>
      <c r="F1284" t="s">
        <v>2045</v>
      </c>
      <c r="G1284" t="s">
        <v>1844</v>
      </c>
      <c r="H1284" t="s">
        <v>2091</v>
      </c>
      <c r="I1284" t="s">
        <v>2096</v>
      </c>
      <c r="J1284" t="s">
        <v>1789</v>
      </c>
      <c r="K1284" t="s">
        <v>2087</v>
      </c>
      <c r="L1284" t="s">
        <v>1828</v>
      </c>
      <c r="M1284" t="s">
        <v>2858</v>
      </c>
      <c r="N1284" t="s">
        <v>2859</v>
      </c>
      <c r="O1284" t="s">
        <v>2860</v>
      </c>
      <c r="P1284" t="s">
        <v>2022</v>
      </c>
      <c r="Q1284" t="s">
        <v>1829</v>
      </c>
      <c r="R1284" t="s">
        <v>1957</v>
      </c>
      <c r="S1284" t="s">
        <v>74</v>
      </c>
      <c r="T1284" t="s">
        <v>2045</v>
      </c>
      <c r="U1284" t="s">
        <v>2039</v>
      </c>
      <c r="V1284" t="s">
        <v>3299</v>
      </c>
      <c r="W1284" t="s">
        <v>3469</v>
      </c>
      <c r="X1284" t="s">
        <v>1840</v>
      </c>
      <c r="Y1284" t="s">
        <v>4613</v>
      </c>
      <c r="Z1284" t="s">
        <v>4614</v>
      </c>
      <c r="AA1284" t="s">
        <v>4615</v>
      </c>
      <c r="AB1284">
        <v>1</v>
      </c>
    </row>
    <row r="1285" spans="1:28" x14ac:dyDescent="0.25">
      <c r="A1285" t="s">
        <v>9284</v>
      </c>
      <c r="B1285" t="s">
        <v>9285</v>
      </c>
      <c r="C1285" t="s">
        <v>156</v>
      </c>
      <c r="D1285">
        <v>1</v>
      </c>
      <c r="E1285">
        <v>616</v>
      </c>
      <c r="F1285" t="s">
        <v>2024</v>
      </c>
      <c r="G1285" t="s">
        <v>1844</v>
      </c>
      <c r="H1285" t="s">
        <v>2091</v>
      </c>
      <c r="I1285" t="s">
        <v>2096</v>
      </c>
      <c r="J1285" t="s">
        <v>1795</v>
      </c>
      <c r="K1285" t="s">
        <v>2087</v>
      </c>
      <c r="L1285" t="s">
        <v>1828</v>
      </c>
      <c r="M1285" t="s">
        <v>2858</v>
      </c>
      <c r="N1285" t="s">
        <v>2859</v>
      </c>
      <c r="O1285" t="s">
        <v>2860</v>
      </c>
      <c r="P1285" t="s">
        <v>2022</v>
      </c>
      <c r="Q1285" t="s">
        <v>1829</v>
      </c>
      <c r="R1285" t="s">
        <v>1957</v>
      </c>
      <c r="S1285" t="s">
        <v>74</v>
      </c>
      <c r="T1285" t="s">
        <v>2045</v>
      </c>
      <c r="U1285" t="s">
        <v>2046</v>
      </c>
      <c r="V1285" t="s">
        <v>2865</v>
      </c>
      <c r="W1285" t="s">
        <v>2947</v>
      </c>
      <c r="X1285" t="s">
        <v>1840</v>
      </c>
      <c r="Y1285" t="s">
        <v>9362</v>
      </c>
      <c r="Z1285" t="s">
        <v>9363</v>
      </c>
      <c r="AA1285" t="s">
        <v>9364</v>
      </c>
      <c r="AB1285">
        <v>1</v>
      </c>
    </row>
    <row r="1286" spans="1:28" x14ac:dyDescent="0.25">
      <c r="A1286" t="s">
        <v>9284</v>
      </c>
      <c r="B1286" t="s">
        <v>9285</v>
      </c>
      <c r="C1286" t="s">
        <v>156</v>
      </c>
      <c r="D1286">
        <v>1</v>
      </c>
      <c r="E1286">
        <v>89</v>
      </c>
      <c r="F1286" t="s">
        <v>2020</v>
      </c>
      <c r="G1286" t="s">
        <v>1845</v>
      </c>
      <c r="H1286" t="s">
        <v>2091</v>
      </c>
      <c r="I1286" t="s">
        <v>2096</v>
      </c>
      <c r="J1286" t="s">
        <v>1788</v>
      </c>
      <c r="K1286" t="s">
        <v>2050</v>
      </c>
      <c r="L1286" t="s">
        <v>1828</v>
      </c>
      <c r="M1286" t="s">
        <v>2858</v>
      </c>
      <c r="N1286" t="s">
        <v>2859</v>
      </c>
      <c r="O1286" t="s">
        <v>2860</v>
      </c>
      <c r="P1286" t="s">
        <v>2022</v>
      </c>
      <c r="Q1286" t="s">
        <v>1829</v>
      </c>
      <c r="R1286" t="s">
        <v>1957</v>
      </c>
      <c r="S1286" t="s">
        <v>74</v>
      </c>
      <c r="T1286" t="s">
        <v>2045</v>
      </c>
      <c r="U1286" t="s">
        <v>2046</v>
      </c>
      <c r="V1286" t="s">
        <v>3243</v>
      </c>
      <c r="W1286" t="s">
        <v>2864</v>
      </c>
      <c r="X1286" t="s">
        <v>1840</v>
      </c>
      <c r="Y1286" t="s">
        <v>8185</v>
      </c>
      <c r="Z1286" t="s">
        <v>8186</v>
      </c>
      <c r="AA1286" t="s">
        <v>8187</v>
      </c>
      <c r="AB1286">
        <v>1</v>
      </c>
    </row>
    <row r="1287" spans="1:28" x14ac:dyDescent="0.25">
      <c r="A1287" t="s">
        <v>9284</v>
      </c>
      <c r="B1287" t="s">
        <v>9285</v>
      </c>
      <c r="C1287" t="s">
        <v>156</v>
      </c>
      <c r="D1287">
        <v>1</v>
      </c>
      <c r="E1287">
        <v>90</v>
      </c>
      <c r="F1287" t="s">
        <v>2036</v>
      </c>
      <c r="G1287" t="s">
        <v>1845</v>
      </c>
      <c r="H1287" t="s">
        <v>2091</v>
      </c>
      <c r="I1287" t="s">
        <v>2096</v>
      </c>
      <c r="J1287" t="s">
        <v>1795</v>
      </c>
      <c r="K1287" t="s">
        <v>2063</v>
      </c>
      <c r="L1287" t="s">
        <v>1828</v>
      </c>
      <c r="M1287" t="s">
        <v>2858</v>
      </c>
      <c r="N1287" t="s">
        <v>2859</v>
      </c>
      <c r="O1287" t="s">
        <v>2860</v>
      </c>
      <c r="P1287" t="s">
        <v>2022</v>
      </c>
      <c r="Q1287" t="s">
        <v>1829</v>
      </c>
      <c r="R1287" t="s">
        <v>1957</v>
      </c>
      <c r="S1287" t="s">
        <v>74</v>
      </c>
      <c r="T1287" t="s">
        <v>2045</v>
      </c>
      <c r="U1287" t="s">
        <v>2044</v>
      </c>
      <c r="V1287" t="s">
        <v>4834</v>
      </c>
      <c r="W1287" t="s">
        <v>2947</v>
      </c>
      <c r="X1287" t="s">
        <v>1840</v>
      </c>
      <c r="Y1287" t="s">
        <v>5378</v>
      </c>
      <c r="Z1287" t="s">
        <v>5379</v>
      </c>
      <c r="AA1287" t="s">
        <v>5380</v>
      </c>
      <c r="AB1287">
        <v>1</v>
      </c>
    </row>
    <row r="1288" spans="1:28" x14ac:dyDescent="0.25">
      <c r="A1288" t="s">
        <v>9284</v>
      </c>
      <c r="B1288" t="s">
        <v>9285</v>
      </c>
      <c r="C1288" t="s">
        <v>156</v>
      </c>
      <c r="D1288">
        <v>1</v>
      </c>
      <c r="E1288">
        <v>98</v>
      </c>
      <c r="F1288" t="s">
        <v>2065</v>
      </c>
      <c r="G1288" t="s">
        <v>1845</v>
      </c>
      <c r="H1288" t="s">
        <v>2091</v>
      </c>
      <c r="I1288" t="s">
        <v>2096</v>
      </c>
      <c r="J1288" t="s">
        <v>5368</v>
      </c>
      <c r="K1288" t="s">
        <v>2089</v>
      </c>
      <c r="L1288" t="s">
        <v>1828</v>
      </c>
      <c r="M1288" t="s">
        <v>2858</v>
      </c>
      <c r="N1288" t="s">
        <v>2859</v>
      </c>
      <c r="O1288" t="s">
        <v>2860</v>
      </c>
      <c r="P1288" t="s">
        <v>2022</v>
      </c>
      <c r="Q1288" t="s">
        <v>1829</v>
      </c>
      <c r="R1288" t="s">
        <v>1957</v>
      </c>
      <c r="S1288" t="s">
        <v>74</v>
      </c>
      <c r="T1288" t="s">
        <v>2045</v>
      </c>
      <c r="U1288" t="s">
        <v>2867</v>
      </c>
      <c r="V1288" t="s">
        <v>3317</v>
      </c>
      <c r="W1288" t="s">
        <v>2947</v>
      </c>
      <c r="X1288" t="s">
        <v>1840</v>
      </c>
      <c r="Y1288" t="s">
        <v>5381</v>
      </c>
      <c r="Z1288" t="s">
        <v>5382</v>
      </c>
      <c r="AA1288" t="s">
        <v>5383</v>
      </c>
      <c r="AB1288">
        <v>1</v>
      </c>
    </row>
    <row r="1289" spans="1:28" x14ac:dyDescent="0.25">
      <c r="A1289" t="s">
        <v>9284</v>
      </c>
      <c r="B1289" t="s">
        <v>9285</v>
      </c>
      <c r="C1289" t="s">
        <v>156</v>
      </c>
      <c r="D1289">
        <v>2</v>
      </c>
      <c r="E1289">
        <v>1</v>
      </c>
      <c r="F1289" t="s">
        <v>2051</v>
      </c>
      <c r="G1289" t="s">
        <v>1845</v>
      </c>
      <c r="H1289" t="s">
        <v>2091</v>
      </c>
      <c r="I1289" t="s">
        <v>2096</v>
      </c>
      <c r="J1289" t="s">
        <v>1789</v>
      </c>
      <c r="K1289" t="s">
        <v>2089</v>
      </c>
      <c r="L1289" t="s">
        <v>1828</v>
      </c>
      <c r="M1289" t="s">
        <v>2858</v>
      </c>
      <c r="N1289" t="s">
        <v>2859</v>
      </c>
      <c r="O1289" t="s">
        <v>2860</v>
      </c>
      <c r="P1289" t="s">
        <v>2022</v>
      </c>
      <c r="Q1289" t="s">
        <v>1829</v>
      </c>
      <c r="R1289" t="s">
        <v>1957</v>
      </c>
      <c r="S1289" t="s">
        <v>74</v>
      </c>
      <c r="T1289" t="s">
        <v>2045</v>
      </c>
      <c r="U1289" t="s">
        <v>2867</v>
      </c>
      <c r="V1289" t="s">
        <v>3309</v>
      </c>
      <c r="W1289" t="s">
        <v>2874</v>
      </c>
      <c r="X1289" t="s">
        <v>1840</v>
      </c>
      <c r="Y1289" t="s">
        <v>4616</v>
      </c>
      <c r="Z1289" t="s">
        <v>4617</v>
      </c>
      <c r="AA1289" t="s">
        <v>4618</v>
      </c>
      <c r="AB1289">
        <v>1</v>
      </c>
    </row>
    <row r="1290" spans="1:28" x14ac:dyDescent="0.25">
      <c r="A1290" t="s">
        <v>9284</v>
      </c>
      <c r="B1290" t="s">
        <v>9285</v>
      </c>
      <c r="C1290" t="s">
        <v>156</v>
      </c>
      <c r="D1290">
        <v>2</v>
      </c>
      <c r="E1290">
        <v>5</v>
      </c>
      <c r="F1290" t="s">
        <v>2029</v>
      </c>
      <c r="G1290" t="s">
        <v>1845</v>
      </c>
      <c r="H1290" t="s">
        <v>2091</v>
      </c>
      <c r="I1290" t="s">
        <v>2096</v>
      </c>
      <c r="J1290" t="s">
        <v>1789</v>
      </c>
      <c r="K1290" t="s">
        <v>2063</v>
      </c>
      <c r="L1290" t="s">
        <v>1828</v>
      </c>
      <c r="M1290" t="s">
        <v>2858</v>
      </c>
      <c r="N1290" t="s">
        <v>2859</v>
      </c>
      <c r="O1290" t="s">
        <v>2860</v>
      </c>
      <c r="P1290" t="s">
        <v>2022</v>
      </c>
      <c r="Q1290" t="s">
        <v>1829</v>
      </c>
      <c r="R1290" t="s">
        <v>1957</v>
      </c>
      <c r="S1290" t="s">
        <v>74</v>
      </c>
      <c r="T1290" t="s">
        <v>2045</v>
      </c>
      <c r="U1290" t="s">
        <v>2867</v>
      </c>
      <c r="V1290" t="s">
        <v>3314</v>
      </c>
      <c r="W1290" t="s">
        <v>4156</v>
      </c>
      <c r="X1290" t="s">
        <v>1840</v>
      </c>
      <c r="Y1290" t="s">
        <v>4157</v>
      </c>
      <c r="Z1290" t="s">
        <v>4158</v>
      </c>
      <c r="AA1290" t="s">
        <v>4159</v>
      </c>
      <c r="AB1290">
        <v>1</v>
      </c>
    </row>
    <row r="1291" spans="1:28" x14ac:dyDescent="0.25">
      <c r="A1291" t="s">
        <v>9284</v>
      </c>
      <c r="B1291" t="s">
        <v>9285</v>
      </c>
      <c r="C1291" t="s">
        <v>156</v>
      </c>
      <c r="D1291">
        <v>2</v>
      </c>
      <c r="E1291">
        <v>112</v>
      </c>
      <c r="F1291" t="s">
        <v>2029</v>
      </c>
      <c r="G1291" t="s">
        <v>1845</v>
      </c>
      <c r="H1291" t="s">
        <v>2091</v>
      </c>
      <c r="I1291" t="s">
        <v>2096</v>
      </c>
      <c r="J1291" t="s">
        <v>1789</v>
      </c>
      <c r="K1291" t="s">
        <v>2050</v>
      </c>
      <c r="L1291" t="s">
        <v>1828</v>
      </c>
      <c r="M1291" t="s">
        <v>2858</v>
      </c>
      <c r="N1291" t="s">
        <v>2859</v>
      </c>
      <c r="O1291" t="s">
        <v>2860</v>
      </c>
      <c r="P1291" t="s">
        <v>2022</v>
      </c>
      <c r="Q1291" t="s">
        <v>1829</v>
      </c>
      <c r="R1291" t="s">
        <v>1957</v>
      </c>
      <c r="S1291" t="s">
        <v>74</v>
      </c>
      <c r="T1291" t="s">
        <v>2045</v>
      </c>
      <c r="U1291" t="s">
        <v>2039</v>
      </c>
      <c r="V1291" t="s">
        <v>3408</v>
      </c>
      <c r="W1291" t="s">
        <v>2874</v>
      </c>
      <c r="X1291" t="s">
        <v>1840</v>
      </c>
      <c r="Y1291" t="s">
        <v>8188</v>
      </c>
      <c r="Z1291" t="s">
        <v>8189</v>
      </c>
      <c r="AA1291" t="s">
        <v>8190</v>
      </c>
      <c r="AB1291">
        <v>1</v>
      </c>
    </row>
    <row r="1292" spans="1:28" x14ac:dyDescent="0.25">
      <c r="A1292" t="s">
        <v>9284</v>
      </c>
      <c r="B1292" t="s">
        <v>9285</v>
      </c>
      <c r="C1292" t="s">
        <v>156</v>
      </c>
      <c r="D1292">
        <v>2</v>
      </c>
      <c r="E1292">
        <v>112</v>
      </c>
      <c r="F1292" t="s">
        <v>2035</v>
      </c>
      <c r="G1292" t="s">
        <v>1845</v>
      </c>
      <c r="H1292" t="s">
        <v>2091</v>
      </c>
      <c r="I1292" t="s">
        <v>2096</v>
      </c>
      <c r="J1292" t="s">
        <v>1789</v>
      </c>
      <c r="K1292" t="s">
        <v>2063</v>
      </c>
      <c r="L1292" t="s">
        <v>1828</v>
      </c>
      <c r="M1292" t="s">
        <v>2858</v>
      </c>
      <c r="N1292" t="s">
        <v>2859</v>
      </c>
      <c r="O1292" t="s">
        <v>2860</v>
      </c>
      <c r="P1292" t="s">
        <v>2022</v>
      </c>
      <c r="Q1292" t="s">
        <v>1829</v>
      </c>
      <c r="R1292" t="s">
        <v>1957</v>
      </c>
      <c r="S1292" t="s">
        <v>74</v>
      </c>
      <c r="T1292" t="s">
        <v>2045</v>
      </c>
      <c r="U1292" t="s">
        <v>2044</v>
      </c>
      <c r="V1292" t="s">
        <v>3205</v>
      </c>
      <c r="W1292" t="s">
        <v>2874</v>
      </c>
      <c r="X1292" t="s">
        <v>1840</v>
      </c>
      <c r="Y1292" t="s">
        <v>4160</v>
      </c>
      <c r="Z1292" t="s">
        <v>4161</v>
      </c>
      <c r="AA1292" t="s">
        <v>4162</v>
      </c>
      <c r="AB1292">
        <v>1</v>
      </c>
    </row>
    <row r="1293" spans="1:28" x14ac:dyDescent="0.25">
      <c r="A1293" t="s">
        <v>9284</v>
      </c>
      <c r="B1293" t="s">
        <v>9285</v>
      </c>
      <c r="C1293" t="s">
        <v>156</v>
      </c>
      <c r="D1293">
        <v>2</v>
      </c>
      <c r="E1293">
        <v>113</v>
      </c>
      <c r="F1293" t="s">
        <v>2061</v>
      </c>
      <c r="G1293" t="s">
        <v>1845</v>
      </c>
      <c r="H1293" t="s">
        <v>2091</v>
      </c>
      <c r="I1293" t="s">
        <v>2096</v>
      </c>
      <c r="J1293" t="s">
        <v>1789</v>
      </c>
      <c r="K1293" t="s">
        <v>2063</v>
      </c>
      <c r="L1293" t="s">
        <v>1828</v>
      </c>
      <c r="M1293" t="s">
        <v>2858</v>
      </c>
      <c r="N1293" t="s">
        <v>2859</v>
      </c>
      <c r="O1293" t="s">
        <v>2860</v>
      </c>
      <c r="P1293" t="s">
        <v>2022</v>
      </c>
      <c r="Q1293" t="s">
        <v>1829</v>
      </c>
      <c r="R1293" t="s">
        <v>1957</v>
      </c>
      <c r="S1293" t="s">
        <v>74</v>
      </c>
      <c r="T1293" t="s">
        <v>2045</v>
      </c>
      <c r="U1293" t="s">
        <v>2046</v>
      </c>
      <c r="V1293" t="s">
        <v>2865</v>
      </c>
      <c r="W1293" t="s">
        <v>2874</v>
      </c>
      <c r="X1293" t="s">
        <v>1840</v>
      </c>
      <c r="Y1293" t="s">
        <v>4619</v>
      </c>
      <c r="Z1293" t="s">
        <v>4620</v>
      </c>
      <c r="AA1293" t="s">
        <v>4621</v>
      </c>
      <c r="AB1293">
        <v>1</v>
      </c>
    </row>
    <row r="1294" spans="1:28" x14ac:dyDescent="0.25">
      <c r="A1294" t="s">
        <v>9284</v>
      </c>
      <c r="B1294" t="s">
        <v>9285</v>
      </c>
      <c r="C1294" t="s">
        <v>156</v>
      </c>
      <c r="D1294">
        <v>2</v>
      </c>
      <c r="E1294">
        <v>116</v>
      </c>
      <c r="F1294" t="s">
        <v>2021</v>
      </c>
      <c r="G1294" t="s">
        <v>1845</v>
      </c>
      <c r="H1294" t="s">
        <v>2091</v>
      </c>
      <c r="I1294" t="s">
        <v>2096</v>
      </c>
      <c r="J1294" t="s">
        <v>1789</v>
      </c>
      <c r="K1294" t="s">
        <v>2089</v>
      </c>
      <c r="L1294" t="s">
        <v>1828</v>
      </c>
      <c r="M1294" t="s">
        <v>2858</v>
      </c>
      <c r="N1294" t="s">
        <v>2859</v>
      </c>
      <c r="O1294" t="s">
        <v>2860</v>
      </c>
      <c r="P1294" t="s">
        <v>2022</v>
      </c>
      <c r="Q1294" t="s">
        <v>1829</v>
      </c>
      <c r="R1294" t="s">
        <v>1957</v>
      </c>
      <c r="S1294" t="s">
        <v>74</v>
      </c>
      <c r="T1294" t="s">
        <v>2045</v>
      </c>
      <c r="U1294" t="s">
        <v>2867</v>
      </c>
      <c r="V1294" t="s">
        <v>2929</v>
      </c>
      <c r="W1294" t="s">
        <v>2874</v>
      </c>
      <c r="X1294" t="s">
        <v>1840</v>
      </c>
      <c r="Y1294" t="s">
        <v>4163</v>
      </c>
      <c r="Z1294" t="s">
        <v>4164</v>
      </c>
      <c r="AA1294" t="s">
        <v>4165</v>
      </c>
      <c r="AB1294">
        <v>1</v>
      </c>
    </row>
    <row r="1295" spans="1:28" x14ac:dyDescent="0.25">
      <c r="A1295" t="s">
        <v>9284</v>
      </c>
      <c r="B1295" t="s">
        <v>9285</v>
      </c>
      <c r="C1295" t="s">
        <v>156</v>
      </c>
      <c r="D1295">
        <v>2</v>
      </c>
      <c r="E1295">
        <v>116</v>
      </c>
      <c r="F1295" t="s">
        <v>2027</v>
      </c>
      <c r="G1295" t="s">
        <v>1845</v>
      </c>
      <c r="H1295" t="s">
        <v>2091</v>
      </c>
      <c r="I1295" t="s">
        <v>2096</v>
      </c>
      <c r="J1295" t="s">
        <v>1789</v>
      </c>
      <c r="K1295" t="s">
        <v>2089</v>
      </c>
      <c r="L1295" t="s">
        <v>1828</v>
      </c>
      <c r="M1295" t="s">
        <v>2858</v>
      </c>
      <c r="N1295" t="s">
        <v>2859</v>
      </c>
      <c r="O1295" t="s">
        <v>2860</v>
      </c>
      <c r="P1295" t="s">
        <v>2022</v>
      </c>
      <c r="Q1295" t="s">
        <v>1829</v>
      </c>
      <c r="R1295" t="s">
        <v>1957</v>
      </c>
      <c r="S1295" t="s">
        <v>74</v>
      </c>
      <c r="T1295" t="s">
        <v>2045</v>
      </c>
      <c r="U1295" t="s">
        <v>2867</v>
      </c>
      <c r="V1295" t="s">
        <v>3314</v>
      </c>
      <c r="W1295" t="s">
        <v>2874</v>
      </c>
      <c r="X1295" t="s">
        <v>1840</v>
      </c>
      <c r="Y1295" t="s">
        <v>4166</v>
      </c>
      <c r="Z1295" t="s">
        <v>4167</v>
      </c>
      <c r="AA1295" t="s">
        <v>4168</v>
      </c>
      <c r="AB1295">
        <v>1</v>
      </c>
    </row>
    <row r="1296" spans="1:28" x14ac:dyDescent="0.25">
      <c r="A1296" t="s">
        <v>9284</v>
      </c>
      <c r="B1296" t="s">
        <v>9285</v>
      </c>
      <c r="C1296" t="s">
        <v>156</v>
      </c>
      <c r="D1296">
        <v>2</v>
      </c>
      <c r="E1296">
        <v>122</v>
      </c>
      <c r="F1296" t="s">
        <v>2025</v>
      </c>
      <c r="G1296" t="s">
        <v>1845</v>
      </c>
      <c r="H1296" t="s">
        <v>2091</v>
      </c>
      <c r="I1296" t="s">
        <v>2096</v>
      </c>
      <c r="J1296" t="s">
        <v>1789</v>
      </c>
      <c r="K1296" t="s">
        <v>2063</v>
      </c>
      <c r="L1296" t="s">
        <v>1828</v>
      </c>
      <c r="M1296" t="s">
        <v>2858</v>
      </c>
      <c r="N1296" t="s">
        <v>2859</v>
      </c>
      <c r="O1296" t="s">
        <v>2860</v>
      </c>
      <c r="P1296" t="s">
        <v>2022</v>
      </c>
      <c r="Q1296" t="s">
        <v>1829</v>
      </c>
      <c r="R1296" t="s">
        <v>1957</v>
      </c>
      <c r="S1296" t="s">
        <v>74</v>
      </c>
      <c r="T1296" t="s">
        <v>2045</v>
      </c>
      <c r="U1296" t="s">
        <v>2867</v>
      </c>
      <c r="V1296" t="s">
        <v>3314</v>
      </c>
      <c r="W1296" t="s">
        <v>2947</v>
      </c>
      <c r="X1296" t="s">
        <v>1840</v>
      </c>
      <c r="Y1296" t="s">
        <v>4169</v>
      </c>
      <c r="Z1296" t="s">
        <v>4170</v>
      </c>
      <c r="AA1296" t="s">
        <v>4171</v>
      </c>
      <c r="AB1296">
        <v>1</v>
      </c>
    </row>
    <row r="1297" spans="1:28" x14ac:dyDescent="0.25">
      <c r="A1297" t="s">
        <v>9284</v>
      </c>
      <c r="B1297" t="s">
        <v>9285</v>
      </c>
      <c r="C1297" t="s">
        <v>156</v>
      </c>
      <c r="D1297">
        <v>2</v>
      </c>
      <c r="E1297">
        <v>122</v>
      </c>
      <c r="F1297" t="s">
        <v>2081</v>
      </c>
      <c r="G1297" t="s">
        <v>1845</v>
      </c>
      <c r="H1297" t="s">
        <v>2091</v>
      </c>
      <c r="I1297" t="s">
        <v>2096</v>
      </c>
      <c r="J1297" t="s">
        <v>1797</v>
      </c>
      <c r="K1297" t="s">
        <v>2383</v>
      </c>
      <c r="L1297" t="s">
        <v>1828</v>
      </c>
      <c r="M1297" t="s">
        <v>2858</v>
      </c>
      <c r="N1297" t="s">
        <v>2859</v>
      </c>
      <c r="O1297" t="s">
        <v>2860</v>
      </c>
      <c r="P1297" t="s">
        <v>2022</v>
      </c>
      <c r="Q1297" t="s">
        <v>1829</v>
      </c>
      <c r="R1297" t="s">
        <v>1957</v>
      </c>
      <c r="S1297" t="s">
        <v>74</v>
      </c>
      <c r="T1297" t="s">
        <v>2045</v>
      </c>
      <c r="U1297" t="s">
        <v>2867</v>
      </c>
      <c r="V1297" t="s">
        <v>3314</v>
      </c>
      <c r="W1297" t="s">
        <v>2947</v>
      </c>
      <c r="X1297" t="s">
        <v>1840</v>
      </c>
      <c r="Y1297" t="s">
        <v>4172</v>
      </c>
      <c r="Z1297" t="s">
        <v>4173</v>
      </c>
      <c r="AA1297" t="s">
        <v>4174</v>
      </c>
      <c r="AB1297">
        <v>1</v>
      </c>
    </row>
    <row r="1298" spans="1:28" x14ac:dyDescent="0.25">
      <c r="A1298" t="s">
        <v>9284</v>
      </c>
      <c r="B1298" t="s">
        <v>9285</v>
      </c>
      <c r="C1298" t="s">
        <v>156</v>
      </c>
      <c r="D1298">
        <v>2</v>
      </c>
      <c r="E1298">
        <v>132</v>
      </c>
      <c r="F1298" t="s">
        <v>2077</v>
      </c>
      <c r="G1298" t="s">
        <v>1844</v>
      </c>
      <c r="H1298" t="s">
        <v>2091</v>
      </c>
      <c r="I1298" t="s">
        <v>2096</v>
      </c>
      <c r="J1298" t="s">
        <v>1789</v>
      </c>
      <c r="K1298" t="s">
        <v>2056</v>
      </c>
      <c r="L1298" t="s">
        <v>1828</v>
      </c>
      <c r="M1298" t="s">
        <v>2858</v>
      </c>
      <c r="N1298" t="s">
        <v>2859</v>
      </c>
      <c r="O1298" t="s">
        <v>2860</v>
      </c>
      <c r="P1298" t="s">
        <v>2022</v>
      </c>
      <c r="Q1298" t="s">
        <v>1829</v>
      </c>
      <c r="R1298" t="s">
        <v>1957</v>
      </c>
      <c r="S1298" t="s">
        <v>74</v>
      </c>
      <c r="T1298" t="s">
        <v>2045</v>
      </c>
      <c r="U1298" t="s">
        <v>2867</v>
      </c>
      <c r="V1298" t="s">
        <v>3317</v>
      </c>
      <c r="W1298" t="s">
        <v>2947</v>
      </c>
      <c r="X1298" t="s">
        <v>1840</v>
      </c>
      <c r="Y1298" t="s">
        <v>4622</v>
      </c>
      <c r="Z1298" t="s">
        <v>4623</v>
      </c>
      <c r="AA1298" t="s">
        <v>4624</v>
      </c>
      <c r="AB1298">
        <v>1</v>
      </c>
    </row>
    <row r="1299" spans="1:28" x14ac:dyDescent="0.25">
      <c r="A1299" t="s">
        <v>9284</v>
      </c>
      <c r="B1299" t="s">
        <v>9285</v>
      </c>
      <c r="C1299" t="s">
        <v>156</v>
      </c>
      <c r="D1299">
        <v>2</v>
      </c>
      <c r="E1299">
        <v>133</v>
      </c>
      <c r="F1299" t="s">
        <v>2045</v>
      </c>
      <c r="G1299" t="s">
        <v>1844</v>
      </c>
      <c r="H1299" t="s">
        <v>2091</v>
      </c>
      <c r="I1299" t="s">
        <v>2096</v>
      </c>
      <c r="J1299" t="s">
        <v>1789</v>
      </c>
      <c r="K1299" t="s">
        <v>2071</v>
      </c>
      <c r="L1299" t="s">
        <v>1828</v>
      </c>
      <c r="M1299" t="s">
        <v>2858</v>
      </c>
      <c r="N1299" t="s">
        <v>2859</v>
      </c>
      <c r="O1299" t="s">
        <v>2860</v>
      </c>
      <c r="P1299" t="s">
        <v>2022</v>
      </c>
      <c r="Q1299" t="s">
        <v>1829</v>
      </c>
      <c r="R1299" t="s">
        <v>1957</v>
      </c>
      <c r="S1299" t="s">
        <v>74</v>
      </c>
      <c r="T1299" t="s">
        <v>2045</v>
      </c>
      <c r="U1299" t="s">
        <v>2867</v>
      </c>
      <c r="V1299" t="s">
        <v>3309</v>
      </c>
      <c r="W1299" t="s">
        <v>2864</v>
      </c>
      <c r="X1299" t="s">
        <v>1840</v>
      </c>
      <c r="Y1299" t="s">
        <v>4625</v>
      </c>
      <c r="Z1299" t="s">
        <v>4626</v>
      </c>
      <c r="AA1299" t="s">
        <v>4627</v>
      </c>
      <c r="AB1299">
        <v>1</v>
      </c>
    </row>
    <row r="1300" spans="1:28" x14ac:dyDescent="0.25">
      <c r="A1300" t="s">
        <v>9284</v>
      </c>
      <c r="B1300" t="s">
        <v>9285</v>
      </c>
      <c r="C1300" t="s">
        <v>156</v>
      </c>
      <c r="D1300">
        <v>2</v>
      </c>
      <c r="E1300">
        <v>245</v>
      </c>
      <c r="F1300" t="s">
        <v>2028</v>
      </c>
      <c r="G1300" t="s">
        <v>1845</v>
      </c>
      <c r="H1300" t="s">
        <v>2091</v>
      </c>
      <c r="I1300" t="s">
        <v>2096</v>
      </c>
      <c r="J1300" t="s">
        <v>1788</v>
      </c>
      <c r="K1300" t="s">
        <v>2089</v>
      </c>
      <c r="L1300" t="s">
        <v>1828</v>
      </c>
      <c r="M1300" t="s">
        <v>2858</v>
      </c>
      <c r="N1300" t="s">
        <v>2859</v>
      </c>
      <c r="O1300" t="s">
        <v>2860</v>
      </c>
      <c r="P1300" t="s">
        <v>2022</v>
      </c>
      <c r="Q1300" t="s">
        <v>1829</v>
      </c>
      <c r="R1300" t="s">
        <v>1957</v>
      </c>
      <c r="S1300" t="s">
        <v>74</v>
      </c>
      <c r="T1300" t="s">
        <v>2045</v>
      </c>
      <c r="U1300" t="s">
        <v>2044</v>
      </c>
      <c r="V1300" t="s">
        <v>3204</v>
      </c>
      <c r="W1300" t="s">
        <v>2947</v>
      </c>
      <c r="X1300" t="s">
        <v>1840</v>
      </c>
      <c r="Y1300" t="s">
        <v>4628</v>
      </c>
      <c r="Z1300" t="s">
        <v>4629</v>
      </c>
      <c r="AA1300" t="s">
        <v>4630</v>
      </c>
      <c r="AB1300">
        <v>1</v>
      </c>
    </row>
    <row r="1301" spans="1:28" x14ac:dyDescent="0.25">
      <c r="A1301" t="s">
        <v>9284</v>
      </c>
      <c r="B1301" t="s">
        <v>9285</v>
      </c>
      <c r="C1301" t="s">
        <v>156</v>
      </c>
      <c r="D1301">
        <v>2</v>
      </c>
      <c r="E1301">
        <v>246</v>
      </c>
      <c r="F1301" t="s">
        <v>2076</v>
      </c>
      <c r="G1301" t="s">
        <v>1845</v>
      </c>
      <c r="H1301" t="s">
        <v>2091</v>
      </c>
      <c r="I1301" t="s">
        <v>2096</v>
      </c>
      <c r="J1301" t="s">
        <v>1789</v>
      </c>
      <c r="K1301" t="s">
        <v>2050</v>
      </c>
      <c r="L1301" t="s">
        <v>1828</v>
      </c>
      <c r="M1301" t="s">
        <v>2858</v>
      </c>
      <c r="N1301" t="s">
        <v>2859</v>
      </c>
      <c r="O1301" t="s">
        <v>2860</v>
      </c>
      <c r="P1301" t="s">
        <v>2022</v>
      </c>
      <c r="Q1301" t="s">
        <v>1829</v>
      </c>
      <c r="R1301" t="s">
        <v>1957</v>
      </c>
      <c r="S1301" t="s">
        <v>74</v>
      </c>
      <c r="T1301" t="s">
        <v>2045</v>
      </c>
      <c r="U1301" t="s">
        <v>2875</v>
      </c>
      <c r="V1301" t="s">
        <v>3436</v>
      </c>
      <c r="W1301" t="s">
        <v>2947</v>
      </c>
      <c r="X1301" t="s">
        <v>1840</v>
      </c>
      <c r="Y1301" t="s">
        <v>8191</v>
      </c>
      <c r="Z1301" t="s">
        <v>8192</v>
      </c>
      <c r="AA1301" t="s">
        <v>8193</v>
      </c>
      <c r="AB1301">
        <v>1</v>
      </c>
    </row>
    <row r="1302" spans="1:28" x14ac:dyDescent="0.25">
      <c r="A1302" t="s">
        <v>9284</v>
      </c>
      <c r="B1302" t="s">
        <v>9285</v>
      </c>
      <c r="C1302" t="s">
        <v>156</v>
      </c>
      <c r="D1302">
        <v>2</v>
      </c>
      <c r="E1302">
        <v>249</v>
      </c>
      <c r="F1302" t="s">
        <v>2048</v>
      </c>
      <c r="G1302" t="s">
        <v>1845</v>
      </c>
      <c r="H1302" t="s">
        <v>2091</v>
      </c>
      <c r="I1302" t="s">
        <v>2096</v>
      </c>
      <c r="J1302" t="s">
        <v>1789</v>
      </c>
      <c r="K1302" t="s">
        <v>2064</v>
      </c>
      <c r="L1302" t="s">
        <v>1828</v>
      </c>
      <c r="M1302" t="s">
        <v>2858</v>
      </c>
      <c r="N1302" t="s">
        <v>2859</v>
      </c>
      <c r="O1302" t="s">
        <v>2860</v>
      </c>
      <c r="P1302" t="s">
        <v>2022</v>
      </c>
      <c r="Q1302" t="s">
        <v>1829</v>
      </c>
      <c r="R1302" t="s">
        <v>1957</v>
      </c>
      <c r="S1302" t="s">
        <v>74</v>
      </c>
      <c r="T1302" t="s">
        <v>2045</v>
      </c>
      <c r="U1302" t="s">
        <v>2044</v>
      </c>
      <c r="V1302" t="s">
        <v>3204</v>
      </c>
      <c r="W1302" t="s">
        <v>2874</v>
      </c>
      <c r="X1302" t="s">
        <v>1840</v>
      </c>
      <c r="Y1302" t="s">
        <v>4175</v>
      </c>
      <c r="Z1302" t="s">
        <v>4176</v>
      </c>
      <c r="AA1302" t="s">
        <v>4177</v>
      </c>
      <c r="AB1302">
        <v>1</v>
      </c>
    </row>
    <row r="1303" spans="1:28" x14ac:dyDescent="0.25">
      <c r="A1303" t="s">
        <v>9284</v>
      </c>
      <c r="B1303" t="s">
        <v>9285</v>
      </c>
      <c r="C1303" t="s">
        <v>156</v>
      </c>
      <c r="D1303">
        <v>2</v>
      </c>
      <c r="E1303">
        <v>25</v>
      </c>
      <c r="F1303" t="s">
        <v>2065</v>
      </c>
      <c r="G1303" t="s">
        <v>1845</v>
      </c>
      <c r="H1303" t="s">
        <v>2091</v>
      </c>
      <c r="I1303" t="s">
        <v>2096</v>
      </c>
      <c r="J1303" t="s">
        <v>1789</v>
      </c>
      <c r="K1303" t="s">
        <v>2383</v>
      </c>
      <c r="L1303" t="s">
        <v>1828</v>
      </c>
      <c r="M1303" t="s">
        <v>2858</v>
      </c>
      <c r="N1303" t="s">
        <v>2859</v>
      </c>
      <c r="O1303" t="s">
        <v>2860</v>
      </c>
      <c r="P1303" t="s">
        <v>2022</v>
      </c>
      <c r="Q1303" t="s">
        <v>1829</v>
      </c>
      <c r="R1303" t="s">
        <v>1957</v>
      </c>
      <c r="S1303" t="s">
        <v>74</v>
      </c>
      <c r="T1303" t="s">
        <v>2045</v>
      </c>
      <c r="U1303" t="s">
        <v>2867</v>
      </c>
      <c r="V1303" t="s">
        <v>2929</v>
      </c>
      <c r="W1303" t="s">
        <v>2874</v>
      </c>
      <c r="X1303" t="s">
        <v>1840</v>
      </c>
      <c r="Y1303" t="s">
        <v>4178</v>
      </c>
      <c r="Z1303" t="s">
        <v>4179</v>
      </c>
      <c r="AA1303" t="s">
        <v>4180</v>
      </c>
      <c r="AB1303">
        <v>1</v>
      </c>
    </row>
    <row r="1304" spans="1:28" x14ac:dyDescent="0.25">
      <c r="A1304" t="s">
        <v>9284</v>
      </c>
      <c r="B1304" t="s">
        <v>9285</v>
      </c>
      <c r="C1304" t="s">
        <v>156</v>
      </c>
      <c r="D1304">
        <v>2</v>
      </c>
      <c r="E1304">
        <v>251</v>
      </c>
      <c r="F1304" t="s">
        <v>2031</v>
      </c>
      <c r="G1304" t="s">
        <v>1845</v>
      </c>
      <c r="H1304" t="s">
        <v>2091</v>
      </c>
      <c r="I1304" t="s">
        <v>2096</v>
      </c>
      <c r="J1304" t="s">
        <v>1788</v>
      </c>
      <c r="K1304" t="s">
        <v>2064</v>
      </c>
      <c r="L1304" t="s">
        <v>1828</v>
      </c>
      <c r="M1304" t="s">
        <v>2858</v>
      </c>
      <c r="N1304" t="s">
        <v>2859</v>
      </c>
      <c r="O1304" t="s">
        <v>2860</v>
      </c>
      <c r="P1304" t="s">
        <v>2022</v>
      </c>
      <c r="Q1304" t="s">
        <v>1829</v>
      </c>
      <c r="R1304" t="s">
        <v>1957</v>
      </c>
      <c r="S1304" t="s">
        <v>74</v>
      </c>
      <c r="T1304" t="s">
        <v>2045</v>
      </c>
      <c r="U1304" t="s">
        <v>2044</v>
      </c>
      <c r="V1304" t="s">
        <v>3204</v>
      </c>
      <c r="W1304" t="s">
        <v>2874</v>
      </c>
      <c r="X1304" t="s">
        <v>1840</v>
      </c>
      <c r="Y1304" t="s">
        <v>5384</v>
      </c>
      <c r="Z1304" t="s">
        <v>5385</v>
      </c>
      <c r="AA1304" t="s">
        <v>5386</v>
      </c>
      <c r="AB1304">
        <v>1</v>
      </c>
    </row>
    <row r="1305" spans="1:28" x14ac:dyDescent="0.25">
      <c r="A1305" t="s">
        <v>9284</v>
      </c>
      <c r="B1305" t="s">
        <v>9285</v>
      </c>
      <c r="C1305" t="s">
        <v>156</v>
      </c>
      <c r="D1305">
        <v>2</v>
      </c>
      <c r="E1305">
        <v>251</v>
      </c>
      <c r="F1305" t="s">
        <v>2042</v>
      </c>
      <c r="G1305" t="s">
        <v>1845</v>
      </c>
      <c r="H1305" t="s">
        <v>2091</v>
      </c>
      <c r="I1305" t="s">
        <v>2096</v>
      </c>
      <c r="J1305" t="s">
        <v>1789</v>
      </c>
      <c r="K1305" t="s">
        <v>2064</v>
      </c>
      <c r="L1305" t="s">
        <v>1828</v>
      </c>
      <c r="M1305" t="s">
        <v>2858</v>
      </c>
      <c r="N1305" t="s">
        <v>2859</v>
      </c>
      <c r="O1305" t="s">
        <v>2860</v>
      </c>
      <c r="P1305" t="s">
        <v>2022</v>
      </c>
      <c r="Q1305" t="s">
        <v>1829</v>
      </c>
      <c r="R1305" t="s">
        <v>1957</v>
      </c>
      <c r="S1305" t="s">
        <v>74</v>
      </c>
      <c r="T1305" t="s">
        <v>2045</v>
      </c>
      <c r="U1305" t="s">
        <v>2044</v>
      </c>
      <c r="V1305" t="s">
        <v>3204</v>
      </c>
      <c r="W1305" t="s">
        <v>2874</v>
      </c>
      <c r="X1305" t="s">
        <v>1840</v>
      </c>
      <c r="Y1305" t="s">
        <v>4181</v>
      </c>
      <c r="Z1305" t="s">
        <v>4182</v>
      </c>
      <c r="AA1305" t="s">
        <v>4183</v>
      </c>
      <c r="AB1305">
        <v>1</v>
      </c>
    </row>
    <row r="1306" spans="1:28" x14ac:dyDescent="0.25">
      <c r="A1306" t="s">
        <v>9284</v>
      </c>
      <c r="B1306" t="s">
        <v>9285</v>
      </c>
      <c r="C1306" t="s">
        <v>156</v>
      </c>
      <c r="D1306">
        <v>2</v>
      </c>
      <c r="E1306">
        <v>251</v>
      </c>
      <c r="F1306" t="s">
        <v>2021</v>
      </c>
      <c r="G1306" t="s">
        <v>1845</v>
      </c>
      <c r="H1306" t="s">
        <v>2091</v>
      </c>
      <c r="I1306" t="s">
        <v>2096</v>
      </c>
      <c r="J1306" t="s">
        <v>1788</v>
      </c>
      <c r="K1306" t="s">
        <v>2064</v>
      </c>
      <c r="L1306" t="s">
        <v>1828</v>
      </c>
      <c r="M1306" t="s">
        <v>2858</v>
      </c>
      <c r="N1306" t="s">
        <v>2859</v>
      </c>
      <c r="O1306" t="s">
        <v>2860</v>
      </c>
      <c r="P1306" t="s">
        <v>2022</v>
      </c>
      <c r="Q1306" t="s">
        <v>1829</v>
      </c>
      <c r="R1306" t="s">
        <v>1957</v>
      </c>
      <c r="S1306" t="s">
        <v>74</v>
      </c>
      <c r="T1306" t="s">
        <v>2045</v>
      </c>
      <c r="U1306" t="s">
        <v>2867</v>
      </c>
      <c r="V1306" t="s">
        <v>3314</v>
      </c>
      <c r="W1306" t="s">
        <v>2947</v>
      </c>
      <c r="X1306" t="s">
        <v>1840</v>
      </c>
      <c r="Y1306" t="s">
        <v>5387</v>
      </c>
      <c r="Z1306" t="s">
        <v>5388</v>
      </c>
      <c r="AA1306" t="s">
        <v>5389</v>
      </c>
      <c r="AB1306">
        <v>1</v>
      </c>
    </row>
    <row r="1307" spans="1:28" x14ac:dyDescent="0.25">
      <c r="A1307" t="s">
        <v>9284</v>
      </c>
      <c r="B1307" t="s">
        <v>9285</v>
      </c>
      <c r="C1307" t="s">
        <v>156</v>
      </c>
      <c r="D1307">
        <v>2</v>
      </c>
      <c r="E1307">
        <v>251</v>
      </c>
      <c r="F1307" t="s">
        <v>2027</v>
      </c>
      <c r="G1307" t="s">
        <v>1845</v>
      </c>
      <c r="H1307" t="s">
        <v>2091</v>
      </c>
      <c r="I1307" t="s">
        <v>2096</v>
      </c>
      <c r="J1307" t="s">
        <v>1797</v>
      </c>
      <c r="K1307" t="s">
        <v>2089</v>
      </c>
      <c r="L1307" t="s">
        <v>1828</v>
      </c>
      <c r="M1307" t="s">
        <v>2858</v>
      </c>
      <c r="N1307" t="s">
        <v>2859</v>
      </c>
      <c r="O1307" t="s">
        <v>2860</v>
      </c>
      <c r="P1307" t="s">
        <v>2022</v>
      </c>
      <c r="Q1307" t="s">
        <v>1829</v>
      </c>
      <c r="R1307" t="s">
        <v>1957</v>
      </c>
      <c r="S1307" t="s">
        <v>74</v>
      </c>
      <c r="T1307" t="s">
        <v>2045</v>
      </c>
      <c r="U1307" t="s">
        <v>2044</v>
      </c>
      <c r="V1307" t="s">
        <v>3204</v>
      </c>
      <c r="W1307" t="s">
        <v>2947</v>
      </c>
      <c r="X1307" t="s">
        <v>1840</v>
      </c>
      <c r="Y1307" t="s">
        <v>3229</v>
      </c>
      <c r="Z1307" t="s">
        <v>3230</v>
      </c>
      <c r="AA1307" t="s">
        <v>3231</v>
      </c>
      <c r="AB1307">
        <v>1</v>
      </c>
    </row>
    <row r="1308" spans="1:28" x14ac:dyDescent="0.25">
      <c r="A1308" t="s">
        <v>9284</v>
      </c>
      <c r="B1308" t="s">
        <v>9285</v>
      </c>
      <c r="C1308" t="s">
        <v>156</v>
      </c>
      <c r="D1308">
        <v>2</v>
      </c>
      <c r="E1308">
        <v>251</v>
      </c>
      <c r="F1308" t="s">
        <v>2048</v>
      </c>
      <c r="G1308" t="s">
        <v>1845</v>
      </c>
      <c r="H1308" t="s">
        <v>2091</v>
      </c>
      <c r="I1308" t="s">
        <v>2096</v>
      </c>
      <c r="J1308" t="s">
        <v>1788</v>
      </c>
      <c r="K1308" t="s">
        <v>2064</v>
      </c>
      <c r="L1308" t="s">
        <v>1828</v>
      </c>
      <c r="M1308" t="s">
        <v>2858</v>
      </c>
      <c r="N1308" t="s">
        <v>2859</v>
      </c>
      <c r="O1308" t="s">
        <v>2860</v>
      </c>
      <c r="P1308" t="s">
        <v>2022</v>
      </c>
      <c r="Q1308" t="s">
        <v>1829</v>
      </c>
      <c r="R1308" t="s">
        <v>1957</v>
      </c>
      <c r="S1308" t="s">
        <v>74</v>
      </c>
      <c r="T1308" t="s">
        <v>2045</v>
      </c>
      <c r="U1308" t="s">
        <v>2044</v>
      </c>
      <c r="V1308" t="s">
        <v>3204</v>
      </c>
      <c r="W1308" t="s">
        <v>2874</v>
      </c>
      <c r="X1308" t="s">
        <v>1840</v>
      </c>
      <c r="Y1308" t="s">
        <v>5390</v>
      </c>
      <c r="Z1308" t="s">
        <v>5391</v>
      </c>
      <c r="AA1308" t="s">
        <v>5392</v>
      </c>
      <c r="AB1308">
        <v>1</v>
      </c>
    </row>
    <row r="1309" spans="1:28" x14ac:dyDescent="0.25">
      <c r="A1309" t="s">
        <v>9284</v>
      </c>
      <c r="B1309" t="s">
        <v>9285</v>
      </c>
      <c r="C1309" t="s">
        <v>156</v>
      </c>
      <c r="D1309">
        <v>2</v>
      </c>
      <c r="E1309">
        <v>251</v>
      </c>
      <c r="F1309" t="s">
        <v>2061</v>
      </c>
      <c r="G1309" t="s">
        <v>1845</v>
      </c>
      <c r="H1309" t="s">
        <v>2091</v>
      </c>
      <c r="I1309" t="s">
        <v>2096</v>
      </c>
      <c r="J1309" t="s">
        <v>1795</v>
      </c>
      <c r="K1309" t="s">
        <v>2064</v>
      </c>
      <c r="L1309" t="s">
        <v>1828</v>
      </c>
      <c r="M1309" t="s">
        <v>2858</v>
      </c>
      <c r="N1309" t="s">
        <v>2859</v>
      </c>
      <c r="O1309" t="s">
        <v>2860</v>
      </c>
      <c r="P1309" t="s">
        <v>2022</v>
      </c>
      <c r="Q1309" t="s">
        <v>1829</v>
      </c>
      <c r="R1309" t="s">
        <v>1957</v>
      </c>
      <c r="S1309" t="s">
        <v>74</v>
      </c>
      <c r="T1309" t="s">
        <v>2045</v>
      </c>
      <c r="U1309" t="s">
        <v>2867</v>
      </c>
      <c r="V1309" t="s">
        <v>3314</v>
      </c>
      <c r="W1309" t="s">
        <v>2874</v>
      </c>
      <c r="X1309" t="s">
        <v>1840</v>
      </c>
      <c r="Y1309" t="s">
        <v>9365</v>
      </c>
      <c r="Z1309" t="s">
        <v>9366</v>
      </c>
      <c r="AA1309" t="s">
        <v>9367</v>
      </c>
      <c r="AB1309">
        <v>1</v>
      </c>
    </row>
    <row r="1310" spans="1:28" x14ac:dyDescent="0.25">
      <c r="A1310" t="s">
        <v>9284</v>
      </c>
      <c r="B1310" t="s">
        <v>9285</v>
      </c>
      <c r="C1310" t="s">
        <v>156</v>
      </c>
      <c r="D1310">
        <v>2</v>
      </c>
      <c r="E1310">
        <v>271</v>
      </c>
      <c r="F1310" t="s">
        <v>2027</v>
      </c>
      <c r="G1310" t="s">
        <v>1845</v>
      </c>
      <c r="H1310" t="s">
        <v>2091</v>
      </c>
      <c r="I1310" t="s">
        <v>2096</v>
      </c>
      <c r="J1310" t="s">
        <v>1789</v>
      </c>
      <c r="K1310" t="s">
        <v>2050</v>
      </c>
      <c r="L1310" t="s">
        <v>1828</v>
      </c>
      <c r="M1310" t="s">
        <v>2858</v>
      </c>
      <c r="N1310" t="s">
        <v>2859</v>
      </c>
      <c r="O1310" t="s">
        <v>2860</v>
      </c>
      <c r="P1310" t="s">
        <v>2022</v>
      </c>
      <c r="Q1310" t="s">
        <v>1829</v>
      </c>
      <c r="R1310" t="s">
        <v>1957</v>
      </c>
      <c r="S1310" t="s">
        <v>74</v>
      </c>
      <c r="T1310" t="s">
        <v>2045</v>
      </c>
      <c r="U1310" t="s">
        <v>2046</v>
      </c>
      <c r="V1310" t="s">
        <v>3279</v>
      </c>
      <c r="W1310" t="s">
        <v>2864</v>
      </c>
      <c r="X1310" t="s">
        <v>1840</v>
      </c>
      <c r="Y1310" t="s">
        <v>8194</v>
      </c>
      <c r="Z1310" t="s">
        <v>8195</v>
      </c>
      <c r="AA1310" t="s">
        <v>8196</v>
      </c>
      <c r="AB1310">
        <v>1</v>
      </c>
    </row>
    <row r="1311" spans="1:28" x14ac:dyDescent="0.25">
      <c r="A1311" t="s">
        <v>9284</v>
      </c>
      <c r="B1311" t="s">
        <v>9285</v>
      </c>
      <c r="C1311" t="s">
        <v>156</v>
      </c>
      <c r="D1311">
        <v>2</v>
      </c>
      <c r="E1311">
        <v>279</v>
      </c>
      <c r="F1311" t="s">
        <v>2047</v>
      </c>
      <c r="G1311" t="s">
        <v>1844</v>
      </c>
      <c r="H1311" t="s">
        <v>2091</v>
      </c>
      <c r="I1311" t="s">
        <v>2096</v>
      </c>
      <c r="J1311" t="s">
        <v>1795</v>
      </c>
      <c r="K1311" t="s">
        <v>2053</v>
      </c>
      <c r="L1311" t="s">
        <v>1828</v>
      </c>
      <c r="M1311" t="s">
        <v>2858</v>
      </c>
      <c r="N1311" t="s">
        <v>2859</v>
      </c>
      <c r="O1311" t="s">
        <v>2860</v>
      </c>
      <c r="P1311" t="s">
        <v>2022</v>
      </c>
      <c r="Q1311" t="s">
        <v>1829</v>
      </c>
      <c r="R1311" t="s">
        <v>1957</v>
      </c>
      <c r="S1311" t="s">
        <v>74</v>
      </c>
      <c r="T1311" t="s">
        <v>2045</v>
      </c>
      <c r="U1311" t="s">
        <v>2044</v>
      </c>
      <c r="V1311" t="s">
        <v>3204</v>
      </c>
      <c r="W1311" t="s">
        <v>2947</v>
      </c>
      <c r="X1311" t="s">
        <v>1840</v>
      </c>
      <c r="Y1311" t="s">
        <v>5393</v>
      </c>
      <c r="Z1311" t="s">
        <v>5394</v>
      </c>
      <c r="AA1311" t="s">
        <v>5395</v>
      </c>
      <c r="AB1311">
        <v>1</v>
      </c>
    </row>
    <row r="1312" spans="1:28" x14ac:dyDescent="0.25">
      <c r="A1312" t="s">
        <v>9284</v>
      </c>
      <c r="B1312" t="s">
        <v>9285</v>
      </c>
      <c r="C1312" t="s">
        <v>156</v>
      </c>
      <c r="D1312">
        <v>2</v>
      </c>
      <c r="E1312">
        <v>279</v>
      </c>
      <c r="F1312" t="s">
        <v>2079</v>
      </c>
      <c r="G1312" t="s">
        <v>1844</v>
      </c>
      <c r="H1312" t="s">
        <v>2091</v>
      </c>
      <c r="I1312" t="s">
        <v>2096</v>
      </c>
      <c r="J1312" t="s">
        <v>1789</v>
      </c>
      <c r="K1312" t="s">
        <v>2063</v>
      </c>
      <c r="L1312" t="s">
        <v>1828</v>
      </c>
      <c r="M1312" t="s">
        <v>2858</v>
      </c>
      <c r="N1312" t="s">
        <v>2859</v>
      </c>
      <c r="O1312" t="s">
        <v>2860</v>
      </c>
      <c r="P1312" t="s">
        <v>2022</v>
      </c>
      <c r="Q1312" t="s">
        <v>1829</v>
      </c>
      <c r="R1312" t="s">
        <v>1957</v>
      </c>
      <c r="S1312" t="s">
        <v>74</v>
      </c>
      <c r="T1312" t="s">
        <v>2045</v>
      </c>
      <c r="U1312" t="s">
        <v>2044</v>
      </c>
      <c r="V1312" t="s">
        <v>3212</v>
      </c>
      <c r="W1312" t="s">
        <v>2947</v>
      </c>
      <c r="X1312" t="s">
        <v>1840</v>
      </c>
      <c r="Y1312" t="s">
        <v>4187</v>
      </c>
      <c r="Z1312" t="s">
        <v>4188</v>
      </c>
      <c r="AA1312" t="s">
        <v>4189</v>
      </c>
      <c r="AB1312">
        <v>1</v>
      </c>
    </row>
    <row r="1313" spans="1:28" x14ac:dyDescent="0.25">
      <c r="A1313" t="s">
        <v>9284</v>
      </c>
      <c r="B1313" t="s">
        <v>9285</v>
      </c>
      <c r="C1313" t="s">
        <v>156</v>
      </c>
      <c r="D1313">
        <v>2</v>
      </c>
      <c r="E1313">
        <v>280</v>
      </c>
      <c r="F1313" t="s">
        <v>2020</v>
      </c>
      <c r="G1313" t="s">
        <v>1844</v>
      </c>
      <c r="H1313" t="s">
        <v>2091</v>
      </c>
      <c r="I1313" t="s">
        <v>2096</v>
      </c>
      <c r="J1313" t="s">
        <v>1789</v>
      </c>
      <c r="K1313" t="s">
        <v>2053</v>
      </c>
      <c r="L1313" t="s">
        <v>1828</v>
      </c>
      <c r="M1313" t="s">
        <v>2858</v>
      </c>
      <c r="N1313" t="s">
        <v>2859</v>
      </c>
      <c r="O1313" t="s">
        <v>2860</v>
      </c>
      <c r="P1313" t="s">
        <v>2022</v>
      </c>
      <c r="Q1313" t="s">
        <v>1829</v>
      </c>
      <c r="R1313" t="s">
        <v>1957</v>
      </c>
      <c r="S1313" t="s">
        <v>74</v>
      </c>
      <c r="T1313" t="s">
        <v>2045</v>
      </c>
      <c r="U1313" t="s">
        <v>2867</v>
      </c>
      <c r="V1313" t="s">
        <v>2929</v>
      </c>
      <c r="W1313" t="s">
        <v>2864</v>
      </c>
      <c r="X1313" t="s">
        <v>1840</v>
      </c>
      <c r="Y1313" t="s">
        <v>5396</v>
      </c>
      <c r="Z1313" t="s">
        <v>5397</v>
      </c>
      <c r="AA1313" t="s">
        <v>5398</v>
      </c>
      <c r="AB1313">
        <v>1</v>
      </c>
    </row>
    <row r="1314" spans="1:28" x14ac:dyDescent="0.25">
      <c r="A1314" t="s">
        <v>9284</v>
      </c>
      <c r="B1314" t="s">
        <v>9285</v>
      </c>
      <c r="C1314" t="s">
        <v>156</v>
      </c>
      <c r="D1314">
        <v>2</v>
      </c>
      <c r="E1314">
        <v>280</v>
      </c>
      <c r="F1314" t="s">
        <v>2038</v>
      </c>
      <c r="G1314" t="s">
        <v>1844</v>
      </c>
      <c r="H1314" t="s">
        <v>2091</v>
      </c>
      <c r="I1314" t="s">
        <v>2096</v>
      </c>
      <c r="J1314" t="s">
        <v>1789</v>
      </c>
      <c r="K1314" t="s">
        <v>2053</v>
      </c>
      <c r="L1314" t="s">
        <v>1828</v>
      </c>
      <c r="M1314" t="s">
        <v>2858</v>
      </c>
      <c r="N1314" t="s">
        <v>2859</v>
      </c>
      <c r="O1314" t="s">
        <v>2860</v>
      </c>
      <c r="P1314" t="s">
        <v>2022</v>
      </c>
      <c r="Q1314" t="s">
        <v>1829</v>
      </c>
      <c r="R1314" t="s">
        <v>1957</v>
      </c>
      <c r="S1314" t="s">
        <v>74</v>
      </c>
      <c r="T1314" t="s">
        <v>2045</v>
      </c>
      <c r="U1314" t="s">
        <v>2867</v>
      </c>
      <c r="V1314" t="s">
        <v>3317</v>
      </c>
      <c r="W1314" t="s">
        <v>2874</v>
      </c>
      <c r="X1314" t="s">
        <v>1840</v>
      </c>
      <c r="Y1314" t="s">
        <v>5399</v>
      </c>
      <c r="Z1314" t="s">
        <v>5400</v>
      </c>
      <c r="AA1314" t="s">
        <v>5401</v>
      </c>
      <c r="AB1314">
        <v>1</v>
      </c>
    </row>
    <row r="1315" spans="1:28" x14ac:dyDescent="0.25">
      <c r="A1315" t="s">
        <v>9284</v>
      </c>
      <c r="B1315" t="s">
        <v>9285</v>
      </c>
      <c r="C1315" t="s">
        <v>156</v>
      </c>
      <c r="D1315">
        <v>2</v>
      </c>
      <c r="E1315">
        <v>280</v>
      </c>
      <c r="F1315" t="s">
        <v>2082</v>
      </c>
      <c r="G1315" t="s">
        <v>1844</v>
      </c>
      <c r="H1315" t="s">
        <v>2091</v>
      </c>
      <c r="I1315" t="s">
        <v>2096</v>
      </c>
      <c r="J1315" t="s">
        <v>1789</v>
      </c>
      <c r="K1315" t="s">
        <v>2053</v>
      </c>
      <c r="L1315" t="s">
        <v>1828</v>
      </c>
      <c r="M1315" t="s">
        <v>2858</v>
      </c>
      <c r="N1315" t="s">
        <v>2859</v>
      </c>
      <c r="O1315" t="s">
        <v>2860</v>
      </c>
      <c r="P1315" t="s">
        <v>2022</v>
      </c>
      <c r="Q1315" t="s">
        <v>1829</v>
      </c>
      <c r="R1315" t="s">
        <v>1957</v>
      </c>
      <c r="S1315" t="s">
        <v>74</v>
      </c>
      <c r="T1315" t="s">
        <v>2045</v>
      </c>
      <c r="U1315" t="s">
        <v>2867</v>
      </c>
      <c r="V1315" t="s">
        <v>3317</v>
      </c>
      <c r="W1315" t="s">
        <v>2947</v>
      </c>
      <c r="X1315" t="s">
        <v>1840</v>
      </c>
      <c r="Y1315" t="s">
        <v>5402</v>
      </c>
      <c r="Z1315" t="s">
        <v>5403</v>
      </c>
      <c r="AA1315" t="s">
        <v>5404</v>
      </c>
      <c r="AB1315">
        <v>1</v>
      </c>
    </row>
    <row r="1316" spans="1:28" x14ac:dyDescent="0.25">
      <c r="A1316" t="s">
        <v>9284</v>
      </c>
      <c r="B1316" t="s">
        <v>9285</v>
      </c>
      <c r="C1316" t="s">
        <v>156</v>
      </c>
      <c r="D1316">
        <v>2</v>
      </c>
      <c r="E1316">
        <v>281</v>
      </c>
      <c r="F1316" t="s">
        <v>2060</v>
      </c>
      <c r="G1316" t="s">
        <v>1844</v>
      </c>
      <c r="H1316" t="s">
        <v>2091</v>
      </c>
      <c r="I1316" t="s">
        <v>2096</v>
      </c>
      <c r="J1316" t="s">
        <v>1789</v>
      </c>
      <c r="K1316" t="s">
        <v>2089</v>
      </c>
      <c r="L1316" t="s">
        <v>1828</v>
      </c>
      <c r="M1316" t="s">
        <v>2858</v>
      </c>
      <c r="N1316" t="s">
        <v>2859</v>
      </c>
      <c r="O1316" t="s">
        <v>2860</v>
      </c>
      <c r="P1316" t="s">
        <v>2022</v>
      </c>
      <c r="Q1316" t="s">
        <v>1829</v>
      </c>
      <c r="R1316" t="s">
        <v>1957</v>
      </c>
      <c r="S1316" t="s">
        <v>74</v>
      </c>
      <c r="T1316" t="s">
        <v>2045</v>
      </c>
      <c r="U1316" t="s">
        <v>2044</v>
      </c>
      <c r="V1316" t="s">
        <v>3204</v>
      </c>
      <c r="W1316" t="s">
        <v>2947</v>
      </c>
      <c r="X1316" t="s">
        <v>1840</v>
      </c>
      <c r="Y1316" t="s">
        <v>3232</v>
      </c>
      <c r="Z1316" t="s">
        <v>3233</v>
      </c>
      <c r="AA1316" t="s">
        <v>3234</v>
      </c>
      <c r="AB1316">
        <v>1</v>
      </c>
    </row>
    <row r="1317" spans="1:28" x14ac:dyDescent="0.25">
      <c r="A1317" t="s">
        <v>9284</v>
      </c>
      <c r="B1317" t="s">
        <v>9285</v>
      </c>
      <c r="C1317" t="s">
        <v>156</v>
      </c>
      <c r="D1317">
        <v>2</v>
      </c>
      <c r="E1317">
        <v>313</v>
      </c>
      <c r="F1317" t="s">
        <v>2025</v>
      </c>
      <c r="G1317" t="s">
        <v>1848</v>
      </c>
      <c r="H1317" t="s">
        <v>2091</v>
      </c>
      <c r="I1317" t="s">
        <v>2096</v>
      </c>
      <c r="J1317" t="s">
        <v>1789</v>
      </c>
      <c r="K1317" t="s">
        <v>2050</v>
      </c>
      <c r="L1317" t="s">
        <v>1828</v>
      </c>
      <c r="M1317" t="s">
        <v>2858</v>
      </c>
      <c r="N1317" t="s">
        <v>2859</v>
      </c>
      <c r="O1317" t="s">
        <v>2860</v>
      </c>
      <c r="P1317" t="s">
        <v>2022</v>
      </c>
      <c r="Q1317" t="s">
        <v>1829</v>
      </c>
      <c r="R1317" t="s">
        <v>1957</v>
      </c>
      <c r="S1317" t="s">
        <v>74</v>
      </c>
      <c r="T1317" t="s">
        <v>2045</v>
      </c>
      <c r="U1317" t="s">
        <v>2046</v>
      </c>
      <c r="V1317" t="s">
        <v>3224</v>
      </c>
      <c r="W1317" t="s">
        <v>4247</v>
      </c>
      <c r="X1317" t="s">
        <v>1840</v>
      </c>
      <c r="Y1317" t="s">
        <v>8197</v>
      </c>
      <c r="Z1317" t="s">
        <v>8198</v>
      </c>
      <c r="AA1317" t="s">
        <v>8199</v>
      </c>
      <c r="AB1317">
        <v>1</v>
      </c>
    </row>
    <row r="1318" spans="1:28" x14ac:dyDescent="0.25">
      <c r="A1318" t="s">
        <v>9284</v>
      </c>
      <c r="B1318" t="s">
        <v>9285</v>
      </c>
      <c r="C1318" t="s">
        <v>156</v>
      </c>
      <c r="D1318">
        <v>2</v>
      </c>
      <c r="E1318">
        <v>318</v>
      </c>
      <c r="F1318" t="s">
        <v>2025</v>
      </c>
      <c r="G1318" t="s">
        <v>1848</v>
      </c>
      <c r="H1318" t="s">
        <v>2091</v>
      </c>
      <c r="I1318" t="s">
        <v>2096</v>
      </c>
      <c r="J1318" t="s">
        <v>1789</v>
      </c>
      <c r="K1318" t="s">
        <v>2089</v>
      </c>
      <c r="L1318" t="s">
        <v>1828</v>
      </c>
      <c r="M1318" t="s">
        <v>2858</v>
      </c>
      <c r="N1318" t="s">
        <v>2859</v>
      </c>
      <c r="O1318" t="s">
        <v>2860</v>
      </c>
      <c r="P1318" t="s">
        <v>2022</v>
      </c>
      <c r="Q1318" t="s">
        <v>1829</v>
      </c>
      <c r="R1318" t="s">
        <v>1957</v>
      </c>
      <c r="S1318" t="s">
        <v>74</v>
      </c>
      <c r="T1318" t="s">
        <v>2045</v>
      </c>
      <c r="U1318" t="s">
        <v>2044</v>
      </c>
      <c r="V1318" t="s">
        <v>3020</v>
      </c>
      <c r="W1318" t="s">
        <v>2947</v>
      </c>
      <c r="X1318" t="s">
        <v>1840</v>
      </c>
      <c r="Y1318" t="s">
        <v>4190</v>
      </c>
      <c r="Z1318" t="s">
        <v>4191</v>
      </c>
      <c r="AA1318" t="s">
        <v>4192</v>
      </c>
      <c r="AB1318">
        <v>1</v>
      </c>
    </row>
    <row r="1319" spans="1:28" x14ac:dyDescent="0.25">
      <c r="A1319" t="s">
        <v>9284</v>
      </c>
      <c r="B1319" t="s">
        <v>9285</v>
      </c>
      <c r="C1319" t="s">
        <v>156</v>
      </c>
      <c r="D1319">
        <v>2</v>
      </c>
      <c r="E1319">
        <v>319</v>
      </c>
      <c r="F1319" t="s">
        <v>2077</v>
      </c>
      <c r="G1319" t="s">
        <v>1848</v>
      </c>
      <c r="H1319" t="s">
        <v>2091</v>
      </c>
      <c r="I1319" t="s">
        <v>2096</v>
      </c>
      <c r="J1319" t="s">
        <v>1797</v>
      </c>
      <c r="K1319" t="s">
        <v>2089</v>
      </c>
      <c r="L1319" t="s">
        <v>1828</v>
      </c>
      <c r="M1319" t="s">
        <v>2858</v>
      </c>
      <c r="N1319" t="s">
        <v>2859</v>
      </c>
      <c r="O1319" t="s">
        <v>2860</v>
      </c>
      <c r="P1319" t="s">
        <v>2022</v>
      </c>
      <c r="Q1319" t="s">
        <v>1829</v>
      </c>
      <c r="R1319" t="s">
        <v>1957</v>
      </c>
      <c r="S1319" t="s">
        <v>74</v>
      </c>
      <c r="T1319" t="s">
        <v>2045</v>
      </c>
      <c r="U1319" t="s">
        <v>2044</v>
      </c>
      <c r="V1319" t="s">
        <v>3020</v>
      </c>
      <c r="W1319" t="s">
        <v>2947</v>
      </c>
      <c r="X1319" t="s">
        <v>1840</v>
      </c>
      <c r="Y1319" t="s">
        <v>4193</v>
      </c>
      <c r="Z1319" t="s">
        <v>4194</v>
      </c>
      <c r="AA1319" t="s">
        <v>4195</v>
      </c>
      <c r="AB1319">
        <v>1</v>
      </c>
    </row>
    <row r="1320" spans="1:28" x14ac:dyDescent="0.25">
      <c r="A1320" t="s">
        <v>9284</v>
      </c>
      <c r="B1320" t="s">
        <v>9285</v>
      </c>
      <c r="C1320" t="s">
        <v>156</v>
      </c>
      <c r="D1320">
        <v>2</v>
      </c>
      <c r="E1320">
        <v>321</v>
      </c>
      <c r="F1320" t="s">
        <v>2077</v>
      </c>
      <c r="G1320" t="s">
        <v>1848</v>
      </c>
      <c r="H1320" t="s">
        <v>2091</v>
      </c>
      <c r="I1320" t="s">
        <v>2096</v>
      </c>
      <c r="J1320" t="s">
        <v>1789</v>
      </c>
      <c r="K1320" t="s">
        <v>2089</v>
      </c>
      <c r="L1320" t="s">
        <v>1828</v>
      </c>
      <c r="M1320" t="s">
        <v>2858</v>
      </c>
      <c r="N1320" t="s">
        <v>2859</v>
      </c>
      <c r="O1320" t="s">
        <v>2860</v>
      </c>
      <c r="P1320" t="s">
        <v>2022</v>
      </c>
      <c r="Q1320" t="s">
        <v>1829</v>
      </c>
      <c r="R1320" t="s">
        <v>1957</v>
      </c>
      <c r="S1320" t="s">
        <v>74</v>
      </c>
      <c r="T1320" t="s">
        <v>2045</v>
      </c>
      <c r="U1320" t="s">
        <v>2044</v>
      </c>
      <c r="V1320" t="s">
        <v>3020</v>
      </c>
      <c r="W1320" t="s">
        <v>2947</v>
      </c>
      <c r="X1320" t="s">
        <v>1840</v>
      </c>
      <c r="Y1320" t="s">
        <v>4196</v>
      </c>
      <c r="Z1320" t="s">
        <v>4197</v>
      </c>
      <c r="AA1320" t="s">
        <v>4198</v>
      </c>
      <c r="AB1320">
        <v>1</v>
      </c>
    </row>
    <row r="1321" spans="1:28" x14ac:dyDescent="0.25">
      <c r="A1321" t="s">
        <v>9284</v>
      </c>
      <c r="B1321" t="s">
        <v>9285</v>
      </c>
      <c r="C1321" t="s">
        <v>156</v>
      </c>
      <c r="D1321">
        <v>2</v>
      </c>
      <c r="E1321">
        <v>365</v>
      </c>
      <c r="F1321" t="s">
        <v>2032</v>
      </c>
      <c r="G1321" t="s">
        <v>1848</v>
      </c>
      <c r="H1321" t="s">
        <v>2091</v>
      </c>
      <c r="I1321" t="s">
        <v>2096</v>
      </c>
      <c r="J1321" t="s">
        <v>1789</v>
      </c>
      <c r="K1321" t="s">
        <v>2050</v>
      </c>
      <c r="L1321" t="s">
        <v>1828</v>
      </c>
      <c r="M1321" t="s">
        <v>2858</v>
      </c>
      <c r="N1321" t="s">
        <v>2859</v>
      </c>
      <c r="O1321" t="s">
        <v>2860</v>
      </c>
      <c r="P1321" t="s">
        <v>2022</v>
      </c>
      <c r="Q1321" t="s">
        <v>1829</v>
      </c>
      <c r="R1321" t="s">
        <v>1957</v>
      </c>
      <c r="S1321" t="s">
        <v>74</v>
      </c>
      <c r="T1321" t="s">
        <v>2045</v>
      </c>
      <c r="U1321" t="s">
        <v>2046</v>
      </c>
      <c r="V1321" t="s">
        <v>3279</v>
      </c>
      <c r="W1321" t="s">
        <v>4247</v>
      </c>
      <c r="X1321" t="s">
        <v>1840</v>
      </c>
      <c r="Y1321" t="s">
        <v>8200</v>
      </c>
      <c r="Z1321" t="s">
        <v>8201</v>
      </c>
      <c r="AA1321" t="s">
        <v>8202</v>
      </c>
      <c r="AB1321">
        <v>1</v>
      </c>
    </row>
    <row r="1322" spans="1:28" x14ac:dyDescent="0.25">
      <c r="A1322" t="s">
        <v>9284</v>
      </c>
      <c r="B1322" t="s">
        <v>9285</v>
      </c>
      <c r="C1322" t="s">
        <v>156</v>
      </c>
      <c r="D1322">
        <v>2</v>
      </c>
      <c r="E1322">
        <v>365</v>
      </c>
      <c r="F1322" t="s">
        <v>2065</v>
      </c>
      <c r="G1322" t="s">
        <v>1848</v>
      </c>
      <c r="H1322" t="s">
        <v>2091</v>
      </c>
      <c r="I1322" t="s">
        <v>2096</v>
      </c>
      <c r="J1322" t="s">
        <v>1789</v>
      </c>
      <c r="K1322" t="s">
        <v>2053</v>
      </c>
      <c r="L1322" t="s">
        <v>1828</v>
      </c>
      <c r="M1322" t="s">
        <v>2858</v>
      </c>
      <c r="N1322" t="s">
        <v>2859</v>
      </c>
      <c r="O1322" t="s">
        <v>2860</v>
      </c>
      <c r="P1322" t="s">
        <v>2022</v>
      </c>
      <c r="Q1322" t="s">
        <v>1829</v>
      </c>
      <c r="R1322" t="s">
        <v>1957</v>
      </c>
      <c r="S1322" t="s">
        <v>74</v>
      </c>
      <c r="T1322" t="s">
        <v>2045</v>
      </c>
      <c r="U1322" t="s">
        <v>2046</v>
      </c>
      <c r="V1322" t="s">
        <v>2865</v>
      </c>
      <c r="W1322" t="s">
        <v>8203</v>
      </c>
      <c r="X1322" t="s">
        <v>1840</v>
      </c>
      <c r="Y1322" t="s">
        <v>5405</v>
      </c>
      <c r="Z1322" t="s">
        <v>5406</v>
      </c>
      <c r="AA1322" t="s">
        <v>5407</v>
      </c>
      <c r="AB1322">
        <v>1</v>
      </c>
    </row>
    <row r="1323" spans="1:28" x14ac:dyDescent="0.25">
      <c r="A1323" t="s">
        <v>9284</v>
      </c>
      <c r="B1323" t="s">
        <v>9285</v>
      </c>
      <c r="C1323" t="s">
        <v>156</v>
      </c>
      <c r="D1323">
        <v>2</v>
      </c>
      <c r="E1323">
        <v>368</v>
      </c>
      <c r="F1323" t="s">
        <v>2021</v>
      </c>
      <c r="G1323" t="s">
        <v>1848</v>
      </c>
      <c r="H1323" t="s">
        <v>2091</v>
      </c>
      <c r="I1323" t="s">
        <v>2096</v>
      </c>
      <c r="J1323" t="s">
        <v>1789</v>
      </c>
      <c r="K1323" t="s">
        <v>2050</v>
      </c>
      <c r="L1323" t="s">
        <v>1828</v>
      </c>
      <c r="M1323" t="s">
        <v>2858</v>
      </c>
      <c r="N1323" t="s">
        <v>2859</v>
      </c>
      <c r="O1323" t="s">
        <v>2860</v>
      </c>
      <c r="P1323" t="s">
        <v>2022</v>
      </c>
      <c r="Q1323" t="s">
        <v>1829</v>
      </c>
      <c r="R1323" t="s">
        <v>1957</v>
      </c>
      <c r="S1323" t="s">
        <v>74</v>
      </c>
      <c r="T1323" t="s">
        <v>2045</v>
      </c>
      <c r="U1323" t="s">
        <v>2044</v>
      </c>
      <c r="V1323" t="s">
        <v>3204</v>
      </c>
      <c r="W1323" t="s">
        <v>4156</v>
      </c>
      <c r="X1323" t="s">
        <v>1840</v>
      </c>
      <c r="Y1323" t="s">
        <v>8204</v>
      </c>
      <c r="Z1323" t="s">
        <v>8205</v>
      </c>
      <c r="AA1323" t="s">
        <v>8206</v>
      </c>
      <c r="AB1323">
        <v>1</v>
      </c>
    </row>
    <row r="1324" spans="1:28" x14ac:dyDescent="0.25">
      <c r="A1324" t="s">
        <v>9284</v>
      </c>
      <c r="B1324" t="s">
        <v>9285</v>
      </c>
      <c r="C1324" t="s">
        <v>156</v>
      </c>
      <c r="D1324">
        <v>2</v>
      </c>
      <c r="E1324">
        <v>370</v>
      </c>
      <c r="F1324" t="s">
        <v>2042</v>
      </c>
      <c r="G1324" t="s">
        <v>1848</v>
      </c>
      <c r="H1324" t="s">
        <v>2091</v>
      </c>
      <c r="I1324" t="s">
        <v>2096</v>
      </c>
      <c r="J1324" t="s">
        <v>1797</v>
      </c>
      <c r="K1324" t="s">
        <v>2383</v>
      </c>
      <c r="L1324" t="s">
        <v>1828</v>
      </c>
      <c r="M1324" t="s">
        <v>2858</v>
      </c>
      <c r="N1324" t="s">
        <v>2859</v>
      </c>
      <c r="O1324" t="s">
        <v>2860</v>
      </c>
      <c r="P1324" t="s">
        <v>2022</v>
      </c>
      <c r="Q1324" t="s">
        <v>1829</v>
      </c>
      <c r="R1324" t="s">
        <v>1957</v>
      </c>
      <c r="S1324" t="s">
        <v>74</v>
      </c>
      <c r="T1324" t="s">
        <v>2045</v>
      </c>
      <c r="U1324" t="s">
        <v>2867</v>
      </c>
      <c r="V1324" t="s">
        <v>2929</v>
      </c>
      <c r="W1324" t="s">
        <v>2947</v>
      </c>
      <c r="X1324" t="s">
        <v>1840</v>
      </c>
      <c r="Y1324" t="s">
        <v>4199</v>
      </c>
      <c r="Z1324" t="s">
        <v>4200</v>
      </c>
      <c r="AA1324" t="s">
        <v>4201</v>
      </c>
      <c r="AB1324">
        <v>1</v>
      </c>
    </row>
    <row r="1325" spans="1:28" x14ac:dyDescent="0.25">
      <c r="A1325" t="s">
        <v>9284</v>
      </c>
      <c r="B1325" t="s">
        <v>9285</v>
      </c>
      <c r="C1325" t="s">
        <v>156</v>
      </c>
      <c r="D1325">
        <v>2</v>
      </c>
      <c r="E1325">
        <v>378</v>
      </c>
      <c r="F1325" t="s">
        <v>2029</v>
      </c>
      <c r="G1325" t="s">
        <v>1848</v>
      </c>
      <c r="H1325" t="s">
        <v>2091</v>
      </c>
      <c r="I1325" t="s">
        <v>2096</v>
      </c>
      <c r="J1325" t="s">
        <v>1789</v>
      </c>
      <c r="K1325" t="s">
        <v>2071</v>
      </c>
      <c r="L1325" t="s">
        <v>1828</v>
      </c>
      <c r="M1325" t="s">
        <v>2858</v>
      </c>
      <c r="N1325" t="s">
        <v>2859</v>
      </c>
      <c r="O1325" t="s">
        <v>2860</v>
      </c>
      <c r="P1325" t="s">
        <v>2022</v>
      </c>
      <c r="Q1325" t="s">
        <v>1829</v>
      </c>
      <c r="R1325" t="s">
        <v>1957</v>
      </c>
      <c r="S1325" t="s">
        <v>74</v>
      </c>
      <c r="T1325" t="s">
        <v>2045</v>
      </c>
      <c r="U1325" t="s">
        <v>2039</v>
      </c>
      <c r="V1325" t="s">
        <v>4631</v>
      </c>
      <c r="W1325" t="s">
        <v>4247</v>
      </c>
      <c r="X1325" t="s">
        <v>1840</v>
      </c>
      <c r="Y1325" t="s">
        <v>4632</v>
      </c>
      <c r="Z1325" t="s">
        <v>4633</v>
      </c>
      <c r="AA1325" t="s">
        <v>4634</v>
      </c>
      <c r="AB1325">
        <v>1</v>
      </c>
    </row>
    <row r="1326" spans="1:28" x14ac:dyDescent="0.25">
      <c r="A1326" t="s">
        <v>9284</v>
      </c>
      <c r="B1326" t="s">
        <v>9285</v>
      </c>
      <c r="C1326" t="s">
        <v>156</v>
      </c>
      <c r="D1326">
        <v>2</v>
      </c>
      <c r="E1326">
        <v>378</v>
      </c>
      <c r="F1326" t="s">
        <v>2030</v>
      </c>
      <c r="G1326" t="s">
        <v>1848</v>
      </c>
      <c r="H1326" t="s">
        <v>2091</v>
      </c>
      <c r="I1326" t="s">
        <v>2096</v>
      </c>
      <c r="J1326" t="s">
        <v>1788</v>
      </c>
      <c r="K1326" t="s">
        <v>2383</v>
      </c>
      <c r="L1326" t="s">
        <v>1828</v>
      </c>
      <c r="M1326" t="s">
        <v>2858</v>
      </c>
      <c r="N1326" t="s">
        <v>2859</v>
      </c>
      <c r="O1326" t="s">
        <v>2860</v>
      </c>
      <c r="P1326" t="s">
        <v>2022</v>
      </c>
      <c r="Q1326" t="s">
        <v>1829</v>
      </c>
      <c r="R1326" t="s">
        <v>1957</v>
      </c>
      <c r="S1326" t="s">
        <v>74</v>
      </c>
      <c r="T1326" t="s">
        <v>2045</v>
      </c>
      <c r="U1326" t="s">
        <v>2039</v>
      </c>
      <c r="V1326" t="s">
        <v>4384</v>
      </c>
      <c r="W1326" t="s">
        <v>2947</v>
      </c>
      <c r="X1326" t="s">
        <v>1840</v>
      </c>
      <c r="Y1326" t="s">
        <v>8207</v>
      </c>
      <c r="Z1326" t="s">
        <v>8208</v>
      </c>
      <c r="AA1326" t="s">
        <v>8209</v>
      </c>
      <c r="AB1326">
        <v>1</v>
      </c>
    </row>
    <row r="1327" spans="1:28" x14ac:dyDescent="0.25">
      <c r="A1327" t="s">
        <v>9284</v>
      </c>
      <c r="B1327" t="s">
        <v>9285</v>
      </c>
      <c r="C1327" t="s">
        <v>156</v>
      </c>
      <c r="D1327">
        <v>2</v>
      </c>
      <c r="E1327">
        <v>401</v>
      </c>
      <c r="F1327" t="s">
        <v>2057</v>
      </c>
      <c r="G1327" t="s">
        <v>1848</v>
      </c>
      <c r="H1327" t="s">
        <v>2091</v>
      </c>
      <c r="I1327" t="s">
        <v>2096</v>
      </c>
      <c r="J1327" t="s">
        <v>1789</v>
      </c>
      <c r="K1327" t="s">
        <v>2056</v>
      </c>
      <c r="L1327" t="s">
        <v>1828</v>
      </c>
      <c r="M1327" t="s">
        <v>2858</v>
      </c>
      <c r="N1327" t="s">
        <v>2859</v>
      </c>
      <c r="O1327" t="s">
        <v>2860</v>
      </c>
      <c r="P1327" t="s">
        <v>2022</v>
      </c>
      <c r="Q1327" t="s">
        <v>1829</v>
      </c>
      <c r="R1327" t="s">
        <v>1957</v>
      </c>
      <c r="S1327" t="s">
        <v>74</v>
      </c>
      <c r="T1327" t="s">
        <v>2045</v>
      </c>
      <c r="U1327" t="s">
        <v>2046</v>
      </c>
      <c r="V1327" t="s">
        <v>2865</v>
      </c>
      <c r="W1327" t="s">
        <v>4247</v>
      </c>
      <c r="X1327" t="s">
        <v>1840</v>
      </c>
      <c r="Y1327" t="s">
        <v>4635</v>
      </c>
      <c r="Z1327" t="s">
        <v>4636</v>
      </c>
      <c r="AA1327" t="s">
        <v>4637</v>
      </c>
      <c r="AB1327">
        <v>1</v>
      </c>
    </row>
    <row r="1328" spans="1:28" x14ac:dyDescent="0.25">
      <c r="A1328" t="s">
        <v>9284</v>
      </c>
      <c r="B1328" t="s">
        <v>9285</v>
      </c>
      <c r="C1328" t="s">
        <v>156</v>
      </c>
      <c r="D1328">
        <v>2</v>
      </c>
      <c r="E1328">
        <v>401</v>
      </c>
      <c r="F1328" t="s">
        <v>2051</v>
      </c>
      <c r="G1328" t="s">
        <v>1848</v>
      </c>
      <c r="H1328" t="s">
        <v>2091</v>
      </c>
      <c r="I1328" t="s">
        <v>2096</v>
      </c>
      <c r="J1328" t="s">
        <v>1789</v>
      </c>
      <c r="K1328" t="s">
        <v>2056</v>
      </c>
      <c r="L1328" t="s">
        <v>1828</v>
      </c>
      <c r="M1328" t="s">
        <v>2858</v>
      </c>
      <c r="N1328" t="s">
        <v>2859</v>
      </c>
      <c r="O1328" t="s">
        <v>2860</v>
      </c>
      <c r="P1328" t="s">
        <v>2022</v>
      </c>
      <c r="Q1328" t="s">
        <v>1829</v>
      </c>
      <c r="R1328" t="s">
        <v>1957</v>
      </c>
      <c r="S1328" t="s">
        <v>74</v>
      </c>
      <c r="T1328" t="s">
        <v>2045</v>
      </c>
      <c r="U1328" t="s">
        <v>2046</v>
      </c>
      <c r="V1328" t="s">
        <v>3243</v>
      </c>
      <c r="W1328" t="s">
        <v>4844</v>
      </c>
      <c r="X1328" t="s">
        <v>1840</v>
      </c>
      <c r="Y1328" t="s">
        <v>4639</v>
      </c>
      <c r="Z1328" t="s">
        <v>4640</v>
      </c>
      <c r="AA1328" t="s">
        <v>4641</v>
      </c>
      <c r="AB1328">
        <v>1</v>
      </c>
    </row>
    <row r="1329" spans="1:28" x14ac:dyDescent="0.25">
      <c r="A1329" t="s">
        <v>9284</v>
      </c>
      <c r="B1329" t="s">
        <v>9285</v>
      </c>
      <c r="C1329" t="s">
        <v>156</v>
      </c>
      <c r="D1329">
        <v>2</v>
      </c>
      <c r="E1329">
        <v>402</v>
      </c>
      <c r="F1329" t="s">
        <v>2025</v>
      </c>
      <c r="G1329" t="s">
        <v>1848</v>
      </c>
      <c r="H1329" t="s">
        <v>2091</v>
      </c>
      <c r="I1329" t="s">
        <v>2096</v>
      </c>
      <c r="J1329" t="s">
        <v>1789</v>
      </c>
      <c r="K1329" t="s">
        <v>2071</v>
      </c>
      <c r="L1329" t="s">
        <v>1828</v>
      </c>
      <c r="M1329" t="s">
        <v>2858</v>
      </c>
      <c r="N1329" t="s">
        <v>2859</v>
      </c>
      <c r="O1329" t="s">
        <v>2860</v>
      </c>
      <c r="P1329" t="s">
        <v>2022</v>
      </c>
      <c r="Q1329" t="s">
        <v>1829</v>
      </c>
      <c r="R1329" t="s">
        <v>1957</v>
      </c>
      <c r="S1329" t="s">
        <v>74</v>
      </c>
      <c r="T1329" t="s">
        <v>2045</v>
      </c>
      <c r="U1329" t="s">
        <v>2044</v>
      </c>
      <c r="V1329" t="s">
        <v>3204</v>
      </c>
      <c r="W1329" t="s">
        <v>4844</v>
      </c>
      <c r="X1329" t="s">
        <v>1840</v>
      </c>
      <c r="Y1329" t="s">
        <v>4642</v>
      </c>
      <c r="Z1329" t="s">
        <v>4643</v>
      </c>
      <c r="AA1329" t="s">
        <v>4644</v>
      </c>
      <c r="AB1329">
        <v>1</v>
      </c>
    </row>
    <row r="1330" spans="1:28" x14ac:dyDescent="0.25">
      <c r="A1330" t="s">
        <v>9284</v>
      </c>
      <c r="B1330" t="s">
        <v>9285</v>
      </c>
      <c r="C1330" t="s">
        <v>156</v>
      </c>
      <c r="D1330">
        <v>2</v>
      </c>
      <c r="E1330">
        <v>514</v>
      </c>
      <c r="F1330" t="s">
        <v>2042</v>
      </c>
      <c r="G1330" t="s">
        <v>1848</v>
      </c>
      <c r="H1330" t="s">
        <v>2091</v>
      </c>
      <c r="I1330" t="s">
        <v>2096</v>
      </c>
      <c r="J1330" t="s">
        <v>1795</v>
      </c>
      <c r="K1330" t="s">
        <v>2050</v>
      </c>
      <c r="L1330" t="s">
        <v>1828</v>
      </c>
      <c r="M1330" t="s">
        <v>2858</v>
      </c>
      <c r="N1330" t="s">
        <v>2859</v>
      </c>
      <c r="O1330" t="s">
        <v>2860</v>
      </c>
      <c r="P1330" t="s">
        <v>2022</v>
      </c>
      <c r="Q1330" t="s">
        <v>1829</v>
      </c>
      <c r="R1330" t="s">
        <v>1957</v>
      </c>
      <c r="S1330" t="s">
        <v>74</v>
      </c>
      <c r="T1330" t="s">
        <v>2045</v>
      </c>
      <c r="U1330" t="s">
        <v>2046</v>
      </c>
      <c r="V1330" t="s">
        <v>2865</v>
      </c>
      <c r="W1330" t="s">
        <v>2864</v>
      </c>
      <c r="X1330" t="s">
        <v>1840</v>
      </c>
      <c r="Y1330" t="s">
        <v>9368</v>
      </c>
      <c r="Z1330" t="s">
        <v>9369</v>
      </c>
      <c r="AA1330" t="s">
        <v>9370</v>
      </c>
      <c r="AB1330">
        <v>1</v>
      </c>
    </row>
    <row r="1331" spans="1:28" x14ac:dyDescent="0.25">
      <c r="A1331" t="s">
        <v>9284</v>
      </c>
      <c r="B1331" t="s">
        <v>9285</v>
      </c>
      <c r="C1331" t="s">
        <v>156</v>
      </c>
      <c r="D1331">
        <v>2</v>
      </c>
      <c r="E1331">
        <v>514</v>
      </c>
      <c r="F1331" t="s">
        <v>2033</v>
      </c>
      <c r="G1331" t="s">
        <v>1848</v>
      </c>
      <c r="H1331" t="s">
        <v>2091</v>
      </c>
      <c r="I1331" t="s">
        <v>2096</v>
      </c>
      <c r="J1331" t="s">
        <v>1789</v>
      </c>
      <c r="K1331" t="s">
        <v>2050</v>
      </c>
      <c r="L1331" t="s">
        <v>1828</v>
      </c>
      <c r="M1331" t="s">
        <v>2858</v>
      </c>
      <c r="N1331" t="s">
        <v>2859</v>
      </c>
      <c r="O1331" t="s">
        <v>2860</v>
      </c>
      <c r="P1331" t="s">
        <v>2022</v>
      </c>
      <c r="Q1331" t="s">
        <v>1829</v>
      </c>
      <c r="R1331" t="s">
        <v>1957</v>
      </c>
      <c r="S1331" t="s">
        <v>74</v>
      </c>
      <c r="T1331" t="s">
        <v>2045</v>
      </c>
      <c r="U1331" t="s">
        <v>2046</v>
      </c>
      <c r="V1331" t="s">
        <v>2865</v>
      </c>
      <c r="W1331" t="s">
        <v>4247</v>
      </c>
      <c r="X1331" t="s">
        <v>1840</v>
      </c>
      <c r="Y1331" t="s">
        <v>8210</v>
      </c>
      <c r="Z1331" t="s">
        <v>8211</v>
      </c>
      <c r="AA1331" t="s">
        <v>8212</v>
      </c>
      <c r="AB1331">
        <v>1</v>
      </c>
    </row>
    <row r="1332" spans="1:28" x14ac:dyDescent="0.25">
      <c r="A1332" t="s">
        <v>9284</v>
      </c>
      <c r="B1332" t="s">
        <v>9285</v>
      </c>
      <c r="C1332" t="s">
        <v>156</v>
      </c>
      <c r="D1332">
        <v>2</v>
      </c>
      <c r="E1332">
        <v>515</v>
      </c>
      <c r="F1332" t="s">
        <v>2021</v>
      </c>
      <c r="G1332" t="s">
        <v>1848</v>
      </c>
      <c r="H1332" t="s">
        <v>2091</v>
      </c>
      <c r="I1332" t="s">
        <v>2096</v>
      </c>
      <c r="J1332" t="s">
        <v>1789</v>
      </c>
      <c r="K1332" t="s">
        <v>2087</v>
      </c>
      <c r="L1332" t="s">
        <v>1828</v>
      </c>
      <c r="M1332" t="s">
        <v>2858</v>
      </c>
      <c r="N1332" t="s">
        <v>2859</v>
      </c>
      <c r="O1332" t="s">
        <v>2860</v>
      </c>
      <c r="P1332" t="s">
        <v>2022</v>
      </c>
      <c r="Q1332" t="s">
        <v>1829</v>
      </c>
      <c r="R1332" t="s">
        <v>1957</v>
      </c>
      <c r="S1332" t="s">
        <v>74</v>
      </c>
      <c r="T1332" t="s">
        <v>2045</v>
      </c>
      <c r="U1332" t="s">
        <v>2044</v>
      </c>
      <c r="V1332" t="s">
        <v>3204</v>
      </c>
      <c r="W1332" t="s">
        <v>4247</v>
      </c>
      <c r="X1332" t="s">
        <v>1840</v>
      </c>
      <c r="Y1332" t="s">
        <v>4645</v>
      </c>
      <c r="Z1332" t="s">
        <v>4646</v>
      </c>
      <c r="AA1332" t="s">
        <v>4647</v>
      </c>
      <c r="AB1332">
        <v>1</v>
      </c>
    </row>
    <row r="1333" spans="1:28" x14ac:dyDescent="0.25">
      <c r="A1333" t="s">
        <v>9284</v>
      </c>
      <c r="B1333" t="s">
        <v>9285</v>
      </c>
      <c r="C1333" t="s">
        <v>156</v>
      </c>
      <c r="D1333">
        <v>2</v>
      </c>
      <c r="E1333">
        <v>575</v>
      </c>
      <c r="F1333" t="s">
        <v>2030</v>
      </c>
      <c r="G1333" t="s">
        <v>1848</v>
      </c>
      <c r="H1333" t="s">
        <v>2091</v>
      </c>
      <c r="I1333" t="s">
        <v>2096</v>
      </c>
      <c r="J1333" t="s">
        <v>1789</v>
      </c>
      <c r="K1333" t="s">
        <v>2087</v>
      </c>
      <c r="L1333" t="s">
        <v>1828</v>
      </c>
      <c r="M1333" t="s">
        <v>2858</v>
      </c>
      <c r="N1333" t="s">
        <v>2859</v>
      </c>
      <c r="O1333" t="s">
        <v>2860</v>
      </c>
      <c r="P1333" t="s">
        <v>2022</v>
      </c>
      <c r="Q1333" t="s">
        <v>1829</v>
      </c>
      <c r="R1333" t="s">
        <v>1957</v>
      </c>
      <c r="S1333" t="s">
        <v>74</v>
      </c>
      <c r="T1333" t="s">
        <v>2045</v>
      </c>
      <c r="U1333" t="s">
        <v>2044</v>
      </c>
      <c r="V1333" t="s">
        <v>3260</v>
      </c>
      <c r="W1333" t="s">
        <v>4844</v>
      </c>
      <c r="X1333" t="s">
        <v>1840</v>
      </c>
      <c r="Y1333" t="s">
        <v>4648</v>
      </c>
      <c r="Z1333" t="s">
        <v>4649</v>
      </c>
      <c r="AA1333" t="s">
        <v>4650</v>
      </c>
      <c r="AB1333">
        <v>1</v>
      </c>
    </row>
    <row r="1334" spans="1:28" x14ac:dyDescent="0.25">
      <c r="A1334" t="s">
        <v>9284</v>
      </c>
      <c r="B1334" t="s">
        <v>9285</v>
      </c>
      <c r="C1334" t="s">
        <v>156</v>
      </c>
      <c r="D1334">
        <v>2</v>
      </c>
      <c r="E1334">
        <v>599</v>
      </c>
      <c r="F1334" t="s">
        <v>2061</v>
      </c>
      <c r="G1334" t="s">
        <v>1848</v>
      </c>
      <c r="H1334" t="s">
        <v>2091</v>
      </c>
      <c r="I1334" t="s">
        <v>2096</v>
      </c>
      <c r="J1334" t="s">
        <v>1788</v>
      </c>
      <c r="K1334" t="s">
        <v>2087</v>
      </c>
      <c r="L1334" t="s">
        <v>1828</v>
      </c>
      <c r="M1334" t="s">
        <v>2858</v>
      </c>
      <c r="N1334" t="s">
        <v>2859</v>
      </c>
      <c r="O1334" t="s">
        <v>2860</v>
      </c>
      <c r="P1334" t="s">
        <v>2022</v>
      </c>
      <c r="Q1334" t="s">
        <v>1829</v>
      </c>
      <c r="R1334" t="s">
        <v>1957</v>
      </c>
      <c r="S1334" t="s">
        <v>74</v>
      </c>
      <c r="T1334" t="s">
        <v>2045</v>
      </c>
      <c r="U1334" t="s">
        <v>2867</v>
      </c>
      <c r="V1334" t="s">
        <v>2929</v>
      </c>
      <c r="W1334" t="s">
        <v>2947</v>
      </c>
      <c r="X1334" t="s">
        <v>1840</v>
      </c>
      <c r="Y1334" t="s">
        <v>5408</v>
      </c>
      <c r="Z1334" t="s">
        <v>5409</v>
      </c>
      <c r="AA1334" t="s">
        <v>5410</v>
      </c>
      <c r="AB1334">
        <v>1</v>
      </c>
    </row>
    <row r="1335" spans="1:28" x14ac:dyDescent="0.25">
      <c r="A1335" t="s">
        <v>9284</v>
      </c>
      <c r="B1335" t="s">
        <v>9285</v>
      </c>
      <c r="C1335" t="s">
        <v>156</v>
      </c>
      <c r="D1335">
        <v>2</v>
      </c>
      <c r="E1335">
        <v>600</v>
      </c>
      <c r="F1335" t="s">
        <v>2032</v>
      </c>
      <c r="G1335" t="s">
        <v>1848</v>
      </c>
      <c r="H1335" t="s">
        <v>2091</v>
      </c>
      <c r="I1335" t="s">
        <v>2096</v>
      </c>
      <c r="J1335" t="s">
        <v>1789</v>
      </c>
      <c r="K1335" t="s">
        <v>2087</v>
      </c>
      <c r="L1335" t="s">
        <v>1828</v>
      </c>
      <c r="M1335" t="s">
        <v>2858</v>
      </c>
      <c r="N1335" t="s">
        <v>2859</v>
      </c>
      <c r="O1335" t="s">
        <v>2860</v>
      </c>
      <c r="P1335" t="s">
        <v>2022</v>
      </c>
      <c r="Q1335" t="s">
        <v>1829</v>
      </c>
      <c r="R1335" t="s">
        <v>1957</v>
      </c>
      <c r="S1335" t="s">
        <v>74</v>
      </c>
      <c r="T1335" t="s">
        <v>2045</v>
      </c>
      <c r="U1335" t="s">
        <v>2039</v>
      </c>
      <c r="V1335" t="s">
        <v>3299</v>
      </c>
      <c r="W1335" t="s">
        <v>4247</v>
      </c>
      <c r="X1335" t="s">
        <v>1840</v>
      </c>
      <c r="Y1335" t="s">
        <v>4651</v>
      </c>
      <c r="Z1335" t="s">
        <v>4652</v>
      </c>
      <c r="AA1335" t="s">
        <v>4653</v>
      </c>
      <c r="AB1335">
        <v>1</v>
      </c>
    </row>
    <row r="1336" spans="1:28" x14ac:dyDescent="0.25">
      <c r="A1336" t="s">
        <v>9284</v>
      </c>
      <c r="B1336" t="s">
        <v>9285</v>
      </c>
      <c r="C1336" t="s">
        <v>156</v>
      </c>
      <c r="D1336">
        <v>2</v>
      </c>
      <c r="E1336">
        <v>600</v>
      </c>
      <c r="F1336" t="s">
        <v>2083</v>
      </c>
      <c r="G1336" t="s">
        <v>1848</v>
      </c>
      <c r="H1336" t="s">
        <v>2091</v>
      </c>
      <c r="I1336" t="s">
        <v>2096</v>
      </c>
      <c r="J1336" t="s">
        <v>1789</v>
      </c>
      <c r="K1336" t="s">
        <v>2087</v>
      </c>
      <c r="L1336" t="s">
        <v>1828</v>
      </c>
      <c r="M1336" t="s">
        <v>2858</v>
      </c>
      <c r="N1336" t="s">
        <v>2859</v>
      </c>
      <c r="O1336" t="s">
        <v>2860</v>
      </c>
      <c r="P1336" t="s">
        <v>2022</v>
      </c>
      <c r="Q1336" t="s">
        <v>1829</v>
      </c>
      <c r="R1336" t="s">
        <v>1957</v>
      </c>
      <c r="S1336" t="s">
        <v>74</v>
      </c>
      <c r="T1336" t="s">
        <v>2045</v>
      </c>
      <c r="U1336" t="s">
        <v>2867</v>
      </c>
      <c r="V1336" t="s">
        <v>2872</v>
      </c>
      <c r="W1336" t="s">
        <v>4247</v>
      </c>
      <c r="X1336" t="s">
        <v>1840</v>
      </c>
      <c r="Y1336" t="s">
        <v>4654</v>
      </c>
      <c r="Z1336" t="s">
        <v>4655</v>
      </c>
      <c r="AA1336" t="s">
        <v>4656</v>
      </c>
      <c r="AB1336">
        <v>1</v>
      </c>
    </row>
    <row r="1337" spans="1:28" x14ac:dyDescent="0.25">
      <c r="A1337" t="s">
        <v>9284</v>
      </c>
      <c r="B1337" t="s">
        <v>9285</v>
      </c>
      <c r="C1337" t="s">
        <v>156</v>
      </c>
      <c r="D1337">
        <v>2</v>
      </c>
      <c r="E1337">
        <v>606</v>
      </c>
      <c r="F1337" t="s">
        <v>2081</v>
      </c>
      <c r="G1337" t="s">
        <v>1848</v>
      </c>
      <c r="H1337" t="s">
        <v>2091</v>
      </c>
      <c r="I1337" t="s">
        <v>2096</v>
      </c>
      <c r="J1337" t="s">
        <v>1788</v>
      </c>
      <c r="K1337" t="s">
        <v>2071</v>
      </c>
      <c r="L1337" t="s">
        <v>1828</v>
      </c>
      <c r="M1337" t="s">
        <v>2858</v>
      </c>
      <c r="N1337" t="s">
        <v>2859</v>
      </c>
      <c r="O1337" t="s">
        <v>2860</v>
      </c>
      <c r="P1337" t="s">
        <v>2022</v>
      </c>
      <c r="Q1337" t="s">
        <v>1829</v>
      </c>
      <c r="R1337" t="s">
        <v>1957</v>
      </c>
      <c r="S1337" t="s">
        <v>74</v>
      </c>
      <c r="T1337" t="s">
        <v>2045</v>
      </c>
      <c r="U1337" t="s">
        <v>2044</v>
      </c>
      <c r="V1337" t="s">
        <v>3212</v>
      </c>
      <c r="W1337" t="s">
        <v>2947</v>
      </c>
      <c r="X1337" t="s">
        <v>1840</v>
      </c>
      <c r="Y1337" t="s">
        <v>5411</v>
      </c>
      <c r="Z1337" t="s">
        <v>5412</v>
      </c>
      <c r="AA1337" t="s">
        <v>5413</v>
      </c>
      <c r="AB1337">
        <v>1</v>
      </c>
    </row>
    <row r="1338" spans="1:28" x14ac:dyDescent="0.25">
      <c r="A1338" t="s">
        <v>9284</v>
      </c>
      <c r="B1338" t="s">
        <v>9285</v>
      </c>
      <c r="C1338" t="s">
        <v>156</v>
      </c>
      <c r="D1338">
        <v>2</v>
      </c>
      <c r="E1338">
        <v>87</v>
      </c>
      <c r="F1338" t="s">
        <v>2030</v>
      </c>
      <c r="G1338" t="s">
        <v>1844</v>
      </c>
      <c r="H1338" t="s">
        <v>2091</v>
      </c>
      <c r="I1338" t="s">
        <v>2096</v>
      </c>
      <c r="J1338" t="s">
        <v>1797</v>
      </c>
      <c r="K1338" t="s">
        <v>2087</v>
      </c>
      <c r="L1338" t="s">
        <v>1828</v>
      </c>
      <c r="M1338" t="s">
        <v>2858</v>
      </c>
      <c r="N1338" t="s">
        <v>2859</v>
      </c>
      <c r="O1338" t="s">
        <v>2860</v>
      </c>
      <c r="P1338" t="s">
        <v>2022</v>
      </c>
      <c r="Q1338" t="s">
        <v>1829</v>
      </c>
      <c r="R1338" t="s">
        <v>1957</v>
      </c>
      <c r="S1338" t="s">
        <v>74</v>
      </c>
      <c r="T1338" t="s">
        <v>2045</v>
      </c>
      <c r="U1338" t="s">
        <v>2044</v>
      </c>
      <c r="V1338" t="s">
        <v>3204</v>
      </c>
      <c r="W1338" t="s">
        <v>2947</v>
      </c>
      <c r="X1338" t="s">
        <v>1840</v>
      </c>
      <c r="Y1338" t="s">
        <v>4657</v>
      </c>
      <c r="Z1338" t="s">
        <v>4658</v>
      </c>
      <c r="AA1338" t="s">
        <v>4659</v>
      </c>
      <c r="AB1338">
        <v>1</v>
      </c>
    </row>
    <row r="1339" spans="1:28" x14ac:dyDescent="0.25">
      <c r="A1339" t="s">
        <v>9284</v>
      </c>
      <c r="B1339" t="s">
        <v>9285</v>
      </c>
      <c r="C1339" t="s">
        <v>156</v>
      </c>
      <c r="D1339">
        <v>2</v>
      </c>
      <c r="E1339">
        <v>88</v>
      </c>
      <c r="F1339" t="s">
        <v>2030</v>
      </c>
      <c r="G1339" t="s">
        <v>1844</v>
      </c>
      <c r="H1339" t="s">
        <v>2091</v>
      </c>
      <c r="I1339" t="s">
        <v>2096</v>
      </c>
      <c r="J1339" t="s">
        <v>1789</v>
      </c>
      <c r="K1339" t="s">
        <v>2056</v>
      </c>
      <c r="L1339" t="s">
        <v>1828</v>
      </c>
      <c r="M1339" t="s">
        <v>2858</v>
      </c>
      <c r="N1339" t="s">
        <v>2859</v>
      </c>
      <c r="O1339" t="s">
        <v>2860</v>
      </c>
      <c r="P1339" t="s">
        <v>2022</v>
      </c>
      <c r="Q1339" t="s">
        <v>1829</v>
      </c>
      <c r="R1339" t="s">
        <v>1957</v>
      </c>
      <c r="S1339" t="s">
        <v>74</v>
      </c>
      <c r="T1339" t="s">
        <v>2045</v>
      </c>
      <c r="U1339" t="s">
        <v>2046</v>
      </c>
      <c r="V1339" t="s">
        <v>2865</v>
      </c>
      <c r="W1339" t="s">
        <v>2947</v>
      </c>
      <c r="X1339" t="s">
        <v>1840</v>
      </c>
      <c r="Y1339" t="s">
        <v>4660</v>
      </c>
      <c r="Z1339" t="s">
        <v>4661</v>
      </c>
      <c r="AA1339" t="s">
        <v>4662</v>
      </c>
      <c r="AB1339">
        <v>1</v>
      </c>
    </row>
    <row r="1340" spans="1:28" x14ac:dyDescent="0.25">
      <c r="A1340" t="s">
        <v>9284</v>
      </c>
      <c r="B1340" t="s">
        <v>9285</v>
      </c>
      <c r="C1340" t="s">
        <v>156</v>
      </c>
      <c r="D1340">
        <v>4</v>
      </c>
      <c r="E1340">
        <v>7</v>
      </c>
      <c r="F1340" t="s">
        <v>2034</v>
      </c>
      <c r="G1340" t="s">
        <v>1846</v>
      </c>
      <c r="H1340" t="s">
        <v>2091</v>
      </c>
      <c r="I1340" t="s">
        <v>2096</v>
      </c>
      <c r="J1340" t="s">
        <v>1789</v>
      </c>
      <c r="K1340" t="s">
        <v>2053</v>
      </c>
      <c r="L1340" t="s">
        <v>1828</v>
      </c>
      <c r="M1340" t="s">
        <v>2858</v>
      </c>
      <c r="N1340" t="s">
        <v>2859</v>
      </c>
      <c r="O1340" t="s">
        <v>2860</v>
      </c>
      <c r="P1340" t="s">
        <v>2022</v>
      </c>
      <c r="Q1340" t="s">
        <v>1829</v>
      </c>
      <c r="R1340" t="s">
        <v>1957</v>
      </c>
      <c r="S1340" t="s">
        <v>74</v>
      </c>
      <c r="T1340" t="s">
        <v>2045</v>
      </c>
      <c r="U1340" t="s">
        <v>2044</v>
      </c>
      <c r="V1340" t="s">
        <v>3204</v>
      </c>
      <c r="W1340" t="s">
        <v>2864</v>
      </c>
      <c r="X1340" t="s">
        <v>1840</v>
      </c>
      <c r="Y1340" t="s">
        <v>4663</v>
      </c>
      <c r="Z1340" t="s">
        <v>4664</v>
      </c>
      <c r="AA1340" t="s">
        <v>4665</v>
      </c>
      <c r="AB1340">
        <v>1</v>
      </c>
    </row>
    <row r="1341" spans="1:28" x14ac:dyDescent="0.25">
      <c r="A1341" t="s">
        <v>9284</v>
      </c>
      <c r="B1341" t="s">
        <v>9285</v>
      </c>
      <c r="C1341" t="s">
        <v>156</v>
      </c>
      <c r="D1341">
        <v>4</v>
      </c>
      <c r="E1341">
        <v>117</v>
      </c>
      <c r="F1341" t="s">
        <v>2054</v>
      </c>
      <c r="G1341" t="s">
        <v>1846</v>
      </c>
      <c r="H1341" t="s">
        <v>2091</v>
      </c>
      <c r="I1341" t="s">
        <v>2096</v>
      </c>
      <c r="J1341" t="s">
        <v>1789</v>
      </c>
      <c r="K1341" t="s">
        <v>2063</v>
      </c>
      <c r="L1341" t="s">
        <v>1828</v>
      </c>
      <c r="M1341" t="s">
        <v>2858</v>
      </c>
      <c r="N1341" t="s">
        <v>2859</v>
      </c>
      <c r="O1341" t="s">
        <v>2860</v>
      </c>
      <c r="P1341" t="s">
        <v>2022</v>
      </c>
      <c r="Q1341" t="s">
        <v>1829</v>
      </c>
      <c r="R1341" t="s">
        <v>1957</v>
      </c>
      <c r="S1341" t="s">
        <v>74</v>
      </c>
      <c r="T1341" t="s">
        <v>2045</v>
      </c>
      <c r="U1341" t="s">
        <v>2046</v>
      </c>
      <c r="V1341" t="s">
        <v>2865</v>
      </c>
      <c r="W1341" t="s">
        <v>2864</v>
      </c>
      <c r="X1341" t="s">
        <v>1840</v>
      </c>
      <c r="Y1341" t="s">
        <v>3236</v>
      </c>
      <c r="Z1341" t="s">
        <v>3237</v>
      </c>
      <c r="AA1341" t="s">
        <v>3238</v>
      </c>
      <c r="AB1341">
        <v>1</v>
      </c>
    </row>
    <row r="1342" spans="1:28" x14ac:dyDescent="0.25">
      <c r="A1342" t="s">
        <v>9284</v>
      </c>
      <c r="B1342" t="s">
        <v>9285</v>
      </c>
      <c r="C1342" t="s">
        <v>156</v>
      </c>
      <c r="D1342">
        <v>4</v>
      </c>
      <c r="E1342">
        <v>12</v>
      </c>
      <c r="F1342" t="s">
        <v>2065</v>
      </c>
      <c r="G1342" t="s">
        <v>1846</v>
      </c>
      <c r="H1342" t="s">
        <v>2091</v>
      </c>
      <c r="I1342" t="s">
        <v>2096</v>
      </c>
      <c r="J1342" t="s">
        <v>1788</v>
      </c>
      <c r="K1342" t="s">
        <v>2084</v>
      </c>
      <c r="L1342" t="s">
        <v>1828</v>
      </c>
      <c r="M1342" t="s">
        <v>2858</v>
      </c>
      <c r="N1342" t="s">
        <v>2859</v>
      </c>
      <c r="O1342" t="s">
        <v>2860</v>
      </c>
      <c r="P1342" t="s">
        <v>2022</v>
      </c>
      <c r="Q1342" t="s">
        <v>1829</v>
      </c>
      <c r="R1342" t="s">
        <v>1957</v>
      </c>
      <c r="S1342" t="s">
        <v>74</v>
      </c>
      <c r="T1342" t="s">
        <v>2045</v>
      </c>
      <c r="U1342" t="s">
        <v>2875</v>
      </c>
      <c r="V1342" t="s">
        <v>3436</v>
      </c>
      <c r="W1342" t="s">
        <v>2874</v>
      </c>
      <c r="X1342" t="s">
        <v>1840</v>
      </c>
      <c r="Y1342" t="s">
        <v>8213</v>
      </c>
      <c r="Z1342" t="s">
        <v>8214</v>
      </c>
      <c r="AA1342" t="s">
        <v>8215</v>
      </c>
      <c r="AB1342">
        <v>1</v>
      </c>
    </row>
    <row r="1343" spans="1:28" x14ac:dyDescent="0.25">
      <c r="A1343" t="s">
        <v>9284</v>
      </c>
      <c r="B1343" t="s">
        <v>9285</v>
      </c>
      <c r="C1343" t="s">
        <v>156</v>
      </c>
      <c r="D1343">
        <v>4</v>
      </c>
      <c r="E1343">
        <v>126</v>
      </c>
      <c r="F1343" t="s">
        <v>2045</v>
      </c>
      <c r="G1343" t="s">
        <v>1846</v>
      </c>
      <c r="H1343" t="s">
        <v>2091</v>
      </c>
      <c r="I1343" t="s">
        <v>2096</v>
      </c>
      <c r="J1343" t="s">
        <v>1788</v>
      </c>
      <c r="K1343" t="s">
        <v>2050</v>
      </c>
      <c r="L1343" t="s">
        <v>1828</v>
      </c>
      <c r="M1343" t="s">
        <v>2858</v>
      </c>
      <c r="N1343" t="s">
        <v>2859</v>
      </c>
      <c r="O1343" t="s">
        <v>2860</v>
      </c>
      <c r="P1343" t="s">
        <v>2022</v>
      </c>
      <c r="Q1343" t="s">
        <v>1829</v>
      </c>
      <c r="R1343" t="s">
        <v>1957</v>
      </c>
      <c r="S1343" t="s">
        <v>74</v>
      </c>
      <c r="T1343" t="s">
        <v>2045</v>
      </c>
      <c r="U1343" t="s">
        <v>2046</v>
      </c>
      <c r="V1343" t="s">
        <v>3224</v>
      </c>
      <c r="W1343" t="s">
        <v>2864</v>
      </c>
      <c r="X1343" t="s">
        <v>1840</v>
      </c>
      <c r="Y1343" t="s">
        <v>8216</v>
      </c>
      <c r="Z1343" t="s">
        <v>8217</v>
      </c>
      <c r="AA1343" t="s">
        <v>8218</v>
      </c>
      <c r="AB1343">
        <v>1</v>
      </c>
    </row>
    <row r="1344" spans="1:28" x14ac:dyDescent="0.25">
      <c r="A1344" t="s">
        <v>9284</v>
      </c>
      <c r="B1344" t="s">
        <v>9285</v>
      </c>
      <c r="C1344" t="s">
        <v>156</v>
      </c>
      <c r="D1344">
        <v>4</v>
      </c>
      <c r="E1344">
        <v>126</v>
      </c>
      <c r="F1344" t="s">
        <v>2057</v>
      </c>
      <c r="G1344" t="s">
        <v>1846</v>
      </c>
      <c r="H1344" t="s">
        <v>2091</v>
      </c>
      <c r="I1344" t="s">
        <v>2096</v>
      </c>
      <c r="J1344" t="s">
        <v>1789</v>
      </c>
      <c r="K1344" t="s">
        <v>2071</v>
      </c>
      <c r="L1344" t="s">
        <v>1828</v>
      </c>
      <c r="M1344" t="s">
        <v>2858</v>
      </c>
      <c r="N1344" t="s">
        <v>2859</v>
      </c>
      <c r="O1344" t="s">
        <v>2860</v>
      </c>
      <c r="P1344" t="s">
        <v>2022</v>
      </c>
      <c r="Q1344" t="s">
        <v>1829</v>
      </c>
      <c r="R1344" t="s">
        <v>1957</v>
      </c>
      <c r="S1344" t="s">
        <v>74</v>
      </c>
      <c r="T1344" t="s">
        <v>2045</v>
      </c>
      <c r="U1344" t="s">
        <v>2046</v>
      </c>
      <c r="V1344" t="s">
        <v>2865</v>
      </c>
      <c r="W1344" t="s">
        <v>2874</v>
      </c>
      <c r="X1344" t="s">
        <v>1840</v>
      </c>
      <c r="Y1344" t="s">
        <v>3239</v>
      </c>
      <c r="Z1344" t="s">
        <v>3240</v>
      </c>
      <c r="AA1344" t="s">
        <v>3241</v>
      </c>
      <c r="AB1344">
        <v>1</v>
      </c>
    </row>
    <row r="1345" spans="1:28" x14ac:dyDescent="0.25">
      <c r="A1345" t="s">
        <v>9284</v>
      </c>
      <c r="B1345" t="s">
        <v>9285</v>
      </c>
      <c r="C1345" t="s">
        <v>156</v>
      </c>
      <c r="D1345">
        <v>4</v>
      </c>
      <c r="E1345">
        <v>13</v>
      </c>
      <c r="F1345" t="s">
        <v>2060</v>
      </c>
      <c r="G1345" t="s">
        <v>1846</v>
      </c>
      <c r="H1345" t="s">
        <v>2091</v>
      </c>
      <c r="I1345" t="s">
        <v>2096</v>
      </c>
      <c r="J1345" t="s">
        <v>1789</v>
      </c>
      <c r="K1345" t="s">
        <v>2089</v>
      </c>
      <c r="L1345" t="s">
        <v>1828</v>
      </c>
      <c r="M1345" t="s">
        <v>2858</v>
      </c>
      <c r="N1345" t="s">
        <v>2859</v>
      </c>
      <c r="O1345" t="s">
        <v>2860</v>
      </c>
      <c r="P1345" t="s">
        <v>2022</v>
      </c>
      <c r="Q1345" t="s">
        <v>1829</v>
      </c>
      <c r="R1345" t="s">
        <v>1957</v>
      </c>
      <c r="S1345" t="s">
        <v>74</v>
      </c>
      <c r="T1345" t="s">
        <v>2045</v>
      </c>
      <c r="U1345" t="s">
        <v>2046</v>
      </c>
      <c r="V1345" t="s">
        <v>3224</v>
      </c>
      <c r="W1345" t="s">
        <v>2874</v>
      </c>
      <c r="X1345" t="s">
        <v>1840</v>
      </c>
      <c r="Y1345" t="s">
        <v>2162</v>
      </c>
      <c r="Z1345" t="s">
        <v>2163</v>
      </c>
      <c r="AA1345" t="s">
        <v>3242</v>
      </c>
      <c r="AB1345">
        <v>1</v>
      </c>
    </row>
    <row r="1346" spans="1:28" x14ac:dyDescent="0.25">
      <c r="A1346" t="s">
        <v>9284</v>
      </c>
      <c r="B1346" t="s">
        <v>9285</v>
      </c>
      <c r="C1346" t="s">
        <v>156</v>
      </c>
      <c r="D1346">
        <v>4</v>
      </c>
      <c r="E1346">
        <v>13</v>
      </c>
      <c r="F1346" t="s">
        <v>2049</v>
      </c>
      <c r="G1346" t="s">
        <v>1846</v>
      </c>
      <c r="H1346" t="s">
        <v>2091</v>
      </c>
      <c r="I1346" t="s">
        <v>2096</v>
      </c>
      <c r="J1346" t="s">
        <v>1795</v>
      </c>
      <c r="K1346" t="s">
        <v>2050</v>
      </c>
      <c r="L1346" t="s">
        <v>1828</v>
      </c>
      <c r="M1346" t="s">
        <v>2858</v>
      </c>
      <c r="N1346" t="s">
        <v>2859</v>
      </c>
      <c r="O1346" t="s">
        <v>2860</v>
      </c>
      <c r="P1346" t="s">
        <v>2022</v>
      </c>
      <c r="Q1346" t="s">
        <v>1829</v>
      </c>
      <c r="R1346" t="s">
        <v>1957</v>
      </c>
      <c r="S1346" t="s">
        <v>74</v>
      </c>
      <c r="T1346" t="s">
        <v>2045</v>
      </c>
      <c r="U1346" t="s">
        <v>2867</v>
      </c>
      <c r="V1346" t="s">
        <v>3314</v>
      </c>
      <c r="W1346" t="s">
        <v>2947</v>
      </c>
      <c r="X1346" t="s">
        <v>1840</v>
      </c>
      <c r="Y1346" t="s">
        <v>8219</v>
      </c>
      <c r="Z1346" t="s">
        <v>8220</v>
      </c>
      <c r="AA1346" t="s">
        <v>8221</v>
      </c>
      <c r="AB1346">
        <v>1</v>
      </c>
    </row>
    <row r="1347" spans="1:28" x14ac:dyDescent="0.25">
      <c r="A1347" t="s">
        <v>9284</v>
      </c>
      <c r="B1347" t="s">
        <v>9285</v>
      </c>
      <c r="C1347" t="s">
        <v>156</v>
      </c>
      <c r="D1347">
        <v>4</v>
      </c>
      <c r="E1347">
        <v>14</v>
      </c>
      <c r="F1347" t="s">
        <v>2032</v>
      </c>
      <c r="G1347" t="s">
        <v>1846</v>
      </c>
      <c r="H1347" t="s">
        <v>2091</v>
      </c>
      <c r="I1347" t="s">
        <v>2096</v>
      </c>
      <c r="J1347" t="s">
        <v>1789</v>
      </c>
      <c r="K1347" t="s">
        <v>2071</v>
      </c>
      <c r="L1347" t="s">
        <v>1828</v>
      </c>
      <c r="M1347" t="s">
        <v>2858</v>
      </c>
      <c r="N1347" t="s">
        <v>2859</v>
      </c>
      <c r="O1347" t="s">
        <v>2860</v>
      </c>
      <c r="P1347" t="s">
        <v>2022</v>
      </c>
      <c r="Q1347" t="s">
        <v>1829</v>
      </c>
      <c r="R1347" t="s">
        <v>1957</v>
      </c>
      <c r="S1347" t="s">
        <v>74</v>
      </c>
      <c r="T1347" t="s">
        <v>2045</v>
      </c>
      <c r="U1347" t="s">
        <v>2046</v>
      </c>
      <c r="V1347" t="s">
        <v>2865</v>
      </c>
      <c r="W1347" t="s">
        <v>2864</v>
      </c>
      <c r="X1347" t="s">
        <v>1840</v>
      </c>
      <c r="Y1347" t="s">
        <v>4666</v>
      </c>
      <c r="Z1347" t="s">
        <v>4667</v>
      </c>
      <c r="AA1347" t="s">
        <v>4668</v>
      </c>
      <c r="AB1347">
        <v>1</v>
      </c>
    </row>
    <row r="1348" spans="1:28" x14ac:dyDescent="0.25">
      <c r="A1348" t="s">
        <v>9284</v>
      </c>
      <c r="B1348" t="s">
        <v>9285</v>
      </c>
      <c r="C1348" t="s">
        <v>156</v>
      </c>
      <c r="D1348">
        <v>4</v>
      </c>
      <c r="E1348">
        <v>14</v>
      </c>
      <c r="F1348" t="s">
        <v>2065</v>
      </c>
      <c r="G1348" t="s">
        <v>1846</v>
      </c>
      <c r="H1348" t="s">
        <v>2091</v>
      </c>
      <c r="I1348" t="s">
        <v>2096</v>
      </c>
      <c r="J1348" t="s">
        <v>1788</v>
      </c>
      <c r="K1348" t="s">
        <v>2087</v>
      </c>
      <c r="L1348" t="s">
        <v>1828</v>
      </c>
      <c r="M1348" t="s">
        <v>2858</v>
      </c>
      <c r="N1348" t="s">
        <v>2859</v>
      </c>
      <c r="O1348" t="s">
        <v>2860</v>
      </c>
      <c r="P1348" t="s">
        <v>2022</v>
      </c>
      <c r="Q1348" t="s">
        <v>1829</v>
      </c>
      <c r="R1348" t="s">
        <v>1957</v>
      </c>
      <c r="S1348" t="s">
        <v>74</v>
      </c>
      <c r="T1348" t="s">
        <v>2045</v>
      </c>
      <c r="U1348" t="s">
        <v>2046</v>
      </c>
      <c r="V1348" t="s">
        <v>3243</v>
      </c>
      <c r="W1348" t="s">
        <v>2864</v>
      </c>
      <c r="X1348" t="s">
        <v>1840</v>
      </c>
      <c r="Y1348" t="s">
        <v>8222</v>
      </c>
      <c r="Z1348" t="s">
        <v>8223</v>
      </c>
      <c r="AA1348" t="s">
        <v>8224</v>
      </c>
      <c r="AB1348">
        <v>1</v>
      </c>
    </row>
    <row r="1349" spans="1:28" x14ac:dyDescent="0.25">
      <c r="A1349" t="s">
        <v>9284</v>
      </c>
      <c r="B1349" t="s">
        <v>9285</v>
      </c>
      <c r="C1349" t="s">
        <v>156</v>
      </c>
      <c r="D1349">
        <v>4</v>
      </c>
      <c r="E1349">
        <v>14</v>
      </c>
      <c r="F1349" t="s">
        <v>2041</v>
      </c>
      <c r="G1349" t="s">
        <v>1846</v>
      </c>
      <c r="H1349" t="s">
        <v>2091</v>
      </c>
      <c r="I1349" t="s">
        <v>2096</v>
      </c>
      <c r="J1349" t="s">
        <v>1789</v>
      </c>
      <c r="K1349" t="s">
        <v>2050</v>
      </c>
      <c r="L1349" t="s">
        <v>1828</v>
      </c>
      <c r="M1349" t="s">
        <v>2858</v>
      </c>
      <c r="N1349" t="s">
        <v>2859</v>
      </c>
      <c r="O1349" t="s">
        <v>2860</v>
      </c>
      <c r="P1349" t="s">
        <v>2022</v>
      </c>
      <c r="Q1349" t="s">
        <v>1829</v>
      </c>
      <c r="R1349" t="s">
        <v>1957</v>
      </c>
      <c r="S1349" t="s">
        <v>74</v>
      </c>
      <c r="T1349" t="s">
        <v>2045</v>
      </c>
      <c r="U1349" t="s">
        <v>2046</v>
      </c>
      <c r="V1349" t="s">
        <v>2865</v>
      </c>
      <c r="W1349" t="s">
        <v>2947</v>
      </c>
      <c r="X1349" t="s">
        <v>1840</v>
      </c>
      <c r="Y1349" t="s">
        <v>8225</v>
      </c>
      <c r="Z1349" t="s">
        <v>8226</v>
      </c>
      <c r="AA1349" t="s">
        <v>8227</v>
      </c>
      <c r="AB1349">
        <v>1</v>
      </c>
    </row>
    <row r="1350" spans="1:28" x14ac:dyDescent="0.25">
      <c r="A1350" t="s">
        <v>9284</v>
      </c>
      <c r="B1350" t="s">
        <v>9285</v>
      </c>
      <c r="C1350" t="s">
        <v>156</v>
      </c>
      <c r="D1350">
        <v>4</v>
      </c>
      <c r="E1350">
        <v>14</v>
      </c>
      <c r="F1350" t="s">
        <v>2047</v>
      </c>
      <c r="G1350" t="s">
        <v>1846</v>
      </c>
      <c r="H1350" t="s">
        <v>2091</v>
      </c>
      <c r="I1350" t="s">
        <v>2096</v>
      </c>
      <c r="J1350" t="s">
        <v>1789</v>
      </c>
      <c r="K1350" t="s">
        <v>2064</v>
      </c>
      <c r="L1350" t="s">
        <v>1828</v>
      </c>
      <c r="M1350" t="s">
        <v>2858</v>
      </c>
      <c r="N1350" t="s">
        <v>2859</v>
      </c>
      <c r="O1350" t="s">
        <v>2860</v>
      </c>
      <c r="P1350" t="s">
        <v>2022</v>
      </c>
      <c r="Q1350" t="s">
        <v>1829</v>
      </c>
      <c r="R1350" t="s">
        <v>1957</v>
      </c>
      <c r="S1350" t="s">
        <v>74</v>
      </c>
      <c r="T1350" t="s">
        <v>2045</v>
      </c>
      <c r="U1350" t="s">
        <v>2046</v>
      </c>
      <c r="V1350" t="s">
        <v>2865</v>
      </c>
      <c r="W1350" t="s">
        <v>2864</v>
      </c>
      <c r="X1350" t="s">
        <v>1840</v>
      </c>
      <c r="Y1350" t="s">
        <v>2393</v>
      </c>
      <c r="Z1350" t="s">
        <v>2394</v>
      </c>
      <c r="AA1350" t="s">
        <v>3244</v>
      </c>
      <c r="AB1350">
        <v>1</v>
      </c>
    </row>
    <row r="1351" spans="1:28" x14ac:dyDescent="0.25">
      <c r="A1351" t="s">
        <v>9284</v>
      </c>
      <c r="B1351" t="s">
        <v>9285</v>
      </c>
      <c r="C1351" t="s">
        <v>156</v>
      </c>
      <c r="D1351">
        <v>4</v>
      </c>
      <c r="E1351">
        <v>19</v>
      </c>
      <c r="F1351" t="s">
        <v>2081</v>
      </c>
      <c r="G1351" t="s">
        <v>1846</v>
      </c>
      <c r="H1351" t="s">
        <v>2091</v>
      </c>
      <c r="I1351" t="s">
        <v>2096</v>
      </c>
      <c r="J1351" t="s">
        <v>1795</v>
      </c>
      <c r="K1351" t="s">
        <v>2053</v>
      </c>
      <c r="L1351" t="s">
        <v>1828</v>
      </c>
      <c r="M1351" t="s">
        <v>2858</v>
      </c>
      <c r="N1351" t="s">
        <v>2859</v>
      </c>
      <c r="O1351" t="s">
        <v>2860</v>
      </c>
      <c r="P1351" t="s">
        <v>2022</v>
      </c>
      <c r="Q1351" t="s">
        <v>1829</v>
      </c>
      <c r="R1351" t="s">
        <v>1957</v>
      </c>
      <c r="S1351" t="s">
        <v>74</v>
      </c>
      <c r="T1351" t="s">
        <v>2045</v>
      </c>
      <c r="U1351" t="s">
        <v>2046</v>
      </c>
      <c r="V1351" t="s">
        <v>2865</v>
      </c>
      <c r="W1351" t="s">
        <v>2947</v>
      </c>
      <c r="X1351" t="s">
        <v>1840</v>
      </c>
      <c r="Y1351" t="s">
        <v>8228</v>
      </c>
      <c r="Z1351" t="s">
        <v>8229</v>
      </c>
      <c r="AA1351" t="s">
        <v>8230</v>
      </c>
      <c r="AB1351">
        <v>1</v>
      </c>
    </row>
    <row r="1352" spans="1:28" x14ac:dyDescent="0.25">
      <c r="A1352" t="s">
        <v>9284</v>
      </c>
      <c r="B1352" t="s">
        <v>9285</v>
      </c>
      <c r="C1352" t="s">
        <v>156</v>
      </c>
      <c r="D1352">
        <v>4</v>
      </c>
      <c r="E1352">
        <v>21</v>
      </c>
      <c r="F1352" t="s">
        <v>2045</v>
      </c>
      <c r="G1352" t="s">
        <v>1846</v>
      </c>
      <c r="H1352" t="s">
        <v>2091</v>
      </c>
      <c r="I1352" t="s">
        <v>2096</v>
      </c>
      <c r="J1352" t="s">
        <v>1789</v>
      </c>
      <c r="K1352" t="s">
        <v>2053</v>
      </c>
      <c r="L1352" t="s">
        <v>1828</v>
      </c>
      <c r="M1352" t="s">
        <v>2858</v>
      </c>
      <c r="N1352" t="s">
        <v>2859</v>
      </c>
      <c r="O1352" t="s">
        <v>2860</v>
      </c>
      <c r="P1352" t="s">
        <v>2022</v>
      </c>
      <c r="Q1352" t="s">
        <v>1829</v>
      </c>
      <c r="R1352" t="s">
        <v>1957</v>
      </c>
      <c r="S1352" t="s">
        <v>74</v>
      </c>
      <c r="T1352" t="s">
        <v>2045</v>
      </c>
      <c r="U1352" t="s">
        <v>2046</v>
      </c>
      <c r="V1352" t="s">
        <v>3279</v>
      </c>
      <c r="W1352" t="s">
        <v>2874</v>
      </c>
      <c r="X1352" t="s">
        <v>1840</v>
      </c>
      <c r="Y1352" t="s">
        <v>5414</v>
      </c>
      <c r="Z1352" t="s">
        <v>5415</v>
      </c>
      <c r="AA1352" t="s">
        <v>5416</v>
      </c>
      <c r="AB1352">
        <v>1</v>
      </c>
    </row>
    <row r="1353" spans="1:28" x14ac:dyDescent="0.25">
      <c r="A1353" t="s">
        <v>9284</v>
      </c>
      <c r="B1353" t="s">
        <v>9285</v>
      </c>
      <c r="C1353" t="s">
        <v>156</v>
      </c>
      <c r="D1353">
        <v>4</v>
      </c>
      <c r="E1353">
        <v>23</v>
      </c>
      <c r="F1353" t="s">
        <v>2046</v>
      </c>
      <c r="G1353" t="s">
        <v>1846</v>
      </c>
      <c r="H1353" t="s">
        <v>2091</v>
      </c>
      <c r="I1353" t="s">
        <v>2096</v>
      </c>
      <c r="J1353" t="s">
        <v>1788</v>
      </c>
      <c r="K1353" t="s">
        <v>2383</v>
      </c>
      <c r="L1353" t="s">
        <v>1828</v>
      </c>
      <c r="M1353" t="s">
        <v>2858</v>
      </c>
      <c r="N1353" t="s">
        <v>2859</v>
      </c>
      <c r="O1353" t="s">
        <v>2860</v>
      </c>
      <c r="P1353" t="s">
        <v>2022</v>
      </c>
      <c r="Q1353" t="s">
        <v>1829</v>
      </c>
      <c r="R1353" t="s">
        <v>1957</v>
      </c>
      <c r="S1353" t="s">
        <v>74</v>
      </c>
      <c r="T1353" t="s">
        <v>2045</v>
      </c>
      <c r="U1353" t="s">
        <v>2044</v>
      </c>
      <c r="V1353" t="s">
        <v>3260</v>
      </c>
      <c r="W1353" t="s">
        <v>2874</v>
      </c>
      <c r="X1353" t="s">
        <v>1840</v>
      </c>
      <c r="Y1353" t="s">
        <v>8231</v>
      </c>
      <c r="Z1353" t="s">
        <v>8232</v>
      </c>
      <c r="AA1353" t="s">
        <v>8233</v>
      </c>
      <c r="AB1353">
        <v>1</v>
      </c>
    </row>
    <row r="1354" spans="1:28" x14ac:dyDescent="0.25">
      <c r="A1354" t="s">
        <v>9284</v>
      </c>
      <c r="B1354" t="s">
        <v>9285</v>
      </c>
      <c r="C1354" t="s">
        <v>156</v>
      </c>
      <c r="D1354">
        <v>4</v>
      </c>
      <c r="E1354">
        <v>23</v>
      </c>
      <c r="F1354" t="s">
        <v>2040</v>
      </c>
      <c r="G1354" t="s">
        <v>1846</v>
      </c>
      <c r="H1354" t="s">
        <v>2091</v>
      </c>
      <c r="I1354" t="s">
        <v>2096</v>
      </c>
      <c r="J1354" t="s">
        <v>1789</v>
      </c>
      <c r="K1354" t="s">
        <v>2050</v>
      </c>
      <c r="L1354" t="s">
        <v>1828</v>
      </c>
      <c r="M1354" t="s">
        <v>2858</v>
      </c>
      <c r="N1354" t="s">
        <v>2859</v>
      </c>
      <c r="O1354" t="s">
        <v>2860</v>
      </c>
      <c r="P1354" t="s">
        <v>2022</v>
      </c>
      <c r="Q1354" t="s">
        <v>1829</v>
      </c>
      <c r="R1354" t="s">
        <v>1957</v>
      </c>
      <c r="S1354" t="s">
        <v>74</v>
      </c>
      <c r="T1354" t="s">
        <v>2045</v>
      </c>
      <c r="U1354" t="s">
        <v>2044</v>
      </c>
      <c r="V1354" t="s">
        <v>3260</v>
      </c>
      <c r="W1354" t="s">
        <v>4690</v>
      </c>
      <c r="X1354" t="s">
        <v>1840</v>
      </c>
      <c r="Y1354" t="s">
        <v>8234</v>
      </c>
      <c r="Z1354" t="s">
        <v>8235</v>
      </c>
      <c r="AA1354" t="s">
        <v>8236</v>
      </c>
      <c r="AB1354">
        <v>1</v>
      </c>
    </row>
    <row r="1355" spans="1:28" x14ac:dyDescent="0.25">
      <c r="A1355" t="s">
        <v>9284</v>
      </c>
      <c r="B1355" t="s">
        <v>9285</v>
      </c>
      <c r="C1355" t="s">
        <v>156</v>
      </c>
      <c r="D1355">
        <v>4</v>
      </c>
      <c r="E1355">
        <v>34</v>
      </c>
      <c r="F1355" t="s">
        <v>2029</v>
      </c>
      <c r="G1355" t="s">
        <v>1846</v>
      </c>
      <c r="H1355" t="s">
        <v>2091</v>
      </c>
      <c r="I1355" t="s">
        <v>2096</v>
      </c>
      <c r="J1355" t="s">
        <v>1789</v>
      </c>
      <c r="K1355" t="s">
        <v>2056</v>
      </c>
      <c r="L1355" t="s">
        <v>1828</v>
      </c>
      <c r="M1355" t="s">
        <v>2858</v>
      </c>
      <c r="N1355" t="s">
        <v>2859</v>
      </c>
      <c r="O1355" t="s">
        <v>2860</v>
      </c>
      <c r="P1355" t="s">
        <v>2022</v>
      </c>
      <c r="Q1355" t="s">
        <v>1829</v>
      </c>
      <c r="R1355" t="s">
        <v>1957</v>
      </c>
      <c r="S1355" t="s">
        <v>74</v>
      </c>
      <c r="T1355" t="s">
        <v>2045</v>
      </c>
      <c r="U1355" t="s">
        <v>2046</v>
      </c>
      <c r="V1355" t="s">
        <v>2865</v>
      </c>
      <c r="W1355" t="s">
        <v>2874</v>
      </c>
      <c r="X1355" t="s">
        <v>1840</v>
      </c>
      <c r="Y1355" t="s">
        <v>3245</v>
      </c>
      <c r="Z1355" t="s">
        <v>3246</v>
      </c>
      <c r="AA1355" t="s">
        <v>3247</v>
      </c>
      <c r="AB1355">
        <v>1</v>
      </c>
    </row>
    <row r="1356" spans="1:28" x14ac:dyDescent="0.25">
      <c r="A1356" t="s">
        <v>9284</v>
      </c>
      <c r="B1356" t="s">
        <v>9285</v>
      </c>
      <c r="C1356" t="s">
        <v>156</v>
      </c>
      <c r="D1356">
        <v>4</v>
      </c>
      <c r="E1356">
        <v>35</v>
      </c>
      <c r="F1356" t="s">
        <v>2077</v>
      </c>
      <c r="G1356" t="s">
        <v>1846</v>
      </c>
      <c r="H1356" t="s">
        <v>2091</v>
      </c>
      <c r="I1356" t="s">
        <v>2096</v>
      </c>
      <c r="J1356" t="s">
        <v>1789</v>
      </c>
      <c r="K1356" t="s">
        <v>2050</v>
      </c>
      <c r="L1356" t="s">
        <v>1828</v>
      </c>
      <c r="M1356" t="s">
        <v>2858</v>
      </c>
      <c r="N1356" t="s">
        <v>2859</v>
      </c>
      <c r="O1356" t="s">
        <v>2860</v>
      </c>
      <c r="P1356" t="s">
        <v>2022</v>
      </c>
      <c r="Q1356" t="s">
        <v>1829</v>
      </c>
      <c r="R1356" t="s">
        <v>1957</v>
      </c>
      <c r="S1356" t="s">
        <v>74</v>
      </c>
      <c r="T1356" t="s">
        <v>2045</v>
      </c>
      <c r="U1356" t="s">
        <v>2046</v>
      </c>
      <c r="V1356" t="s">
        <v>2865</v>
      </c>
      <c r="W1356" t="s">
        <v>2947</v>
      </c>
      <c r="X1356" t="s">
        <v>1840</v>
      </c>
      <c r="Y1356" t="s">
        <v>8237</v>
      </c>
      <c r="Z1356" t="s">
        <v>8238</v>
      </c>
      <c r="AA1356" t="s">
        <v>8239</v>
      </c>
      <c r="AB1356">
        <v>1</v>
      </c>
    </row>
    <row r="1357" spans="1:28" x14ac:dyDescent="0.25">
      <c r="A1357" t="s">
        <v>9284</v>
      </c>
      <c r="B1357" t="s">
        <v>9285</v>
      </c>
      <c r="C1357" t="s">
        <v>156</v>
      </c>
      <c r="D1357">
        <v>4</v>
      </c>
      <c r="E1357">
        <v>54</v>
      </c>
      <c r="F1357" t="s">
        <v>2033</v>
      </c>
      <c r="G1357" t="s">
        <v>1846</v>
      </c>
      <c r="H1357" t="s">
        <v>2091</v>
      </c>
      <c r="I1357" t="s">
        <v>2096</v>
      </c>
      <c r="J1357" t="s">
        <v>1789</v>
      </c>
      <c r="K1357" t="s">
        <v>2056</v>
      </c>
      <c r="L1357" t="s">
        <v>1828</v>
      </c>
      <c r="M1357" t="s">
        <v>2858</v>
      </c>
      <c r="N1357" t="s">
        <v>2859</v>
      </c>
      <c r="O1357" t="s">
        <v>2860</v>
      </c>
      <c r="P1357" t="s">
        <v>2022</v>
      </c>
      <c r="Q1357" t="s">
        <v>1829</v>
      </c>
      <c r="R1357" t="s">
        <v>1957</v>
      </c>
      <c r="S1357" t="s">
        <v>74</v>
      </c>
      <c r="T1357" t="s">
        <v>2045</v>
      </c>
      <c r="U1357" t="s">
        <v>2044</v>
      </c>
      <c r="V1357" t="s">
        <v>3212</v>
      </c>
      <c r="W1357" t="s">
        <v>2947</v>
      </c>
      <c r="X1357" t="s">
        <v>1840</v>
      </c>
      <c r="Y1357" t="s">
        <v>4669</v>
      </c>
      <c r="Z1357" t="s">
        <v>4670</v>
      </c>
      <c r="AA1357" t="s">
        <v>4671</v>
      </c>
      <c r="AB1357">
        <v>1</v>
      </c>
    </row>
    <row r="1358" spans="1:28" x14ac:dyDescent="0.25">
      <c r="A1358" t="s">
        <v>9284</v>
      </c>
      <c r="B1358" t="s">
        <v>9285</v>
      </c>
      <c r="C1358" t="s">
        <v>156</v>
      </c>
      <c r="D1358">
        <v>4</v>
      </c>
      <c r="E1358">
        <v>54</v>
      </c>
      <c r="F1358" t="s">
        <v>2065</v>
      </c>
      <c r="G1358" t="s">
        <v>1846</v>
      </c>
      <c r="H1358" t="s">
        <v>2091</v>
      </c>
      <c r="I1358" t="s">
        <v>2096</v>
      </c>
      <c r="J1358" t="s">
        <v>1789</v>
      </c>
      <c r="K1358" t="s">
        <v>2056</v>
      </c>
      <c r="L1358" t="s">
        <v>1828</v>
      </c>
      <c r="M1358" t="s">
        <v>2858</v>
      </c>
      <c r="N1358" t="s">
        <v>2859</v>
      </c>
      <c r="O1358" t="s">
        <v>2860</v>
      </c>
      <c r="P1358" t="s">
        <v>2022</v>
      </c>
      <c r="Q1358" t="s">
        <v>1829</v>
      </c>
      <c r="R1358" t="s">
        <v>1957</v>
      </c>
      <c r="S1358" t="s">
        <v>74</v>
      </c>
      <c r="T1358" t="s">
        <v>2045</v>
      </c>
      <c r="U1358" t="s">
        <v>2044</v>
      </c>
      <c r="V1358" t="s">
        <v>3212</v>
      </c>
      <c r="W1358" t="s">
        <v>4638</v>
      </c>
      <c r="X1358" t="s">
        <v>1840</v>
      </c>
      <c r="Y1358" t="s">
        <v>4672</v>
      </c>
      <c r="Z1358" t="s">
        <v>4673</v>
      </c>
      <c r="AA1358" t="s">
        <v>4674</v>
      </c>
      <c r="AB1358">
        <v>1</v>
      </c>
    </row>
    <row r="1359" spans="1:28" x14ac:dyDescent="0.25">
      <c r="A1359" t="s">
        <v>9284</v>
      </c>
      <c r="B1359" t="s">
        <v>9285</v>
      </c>
      <c r="C1359" t="s">
        <v>156</v>
      </c>
      <c r="D1359">
        <v>4</v>
      </c>
      <c r="E1359">
        <v>59</v>
      </c>
      <c r="F1359" t="s">
        <v>2061</v>
      </c>
      <c r="G1359" t="s">
        <v>1846</v>
      </c>
      <c r="H1359" t="s">
        <v>2091</v>
      </c>
      <c r="I1359" t="s">
        <v>2096</v>
      </c>
      <c r="J1359" t="s">
        <v>1789</v>
      </c>
      <c r="K1359" t="s">
        <v>2056</v>
      </c>
      <c r="L1359" t="s">
        <v>1828</v>
      </c>
      <c r="M1359" t="s">
        <v>2858</v>
      </c>
      <c r="N1359" t="s">
        <v>2859</v>
      </c>
      <c r="O1359" t="s">
        <v>2860</v>
      </c>
      <c r="P1359" t="s">
        <v>2022</v>
      </c>
      <c r="Q1359" t="s">
        <v>1829</v>
      </c>
      <c r="R1359" t="s">
        <v>1957</v>
      </c>
      <c r="S1359" t="s">
        <v>74</v>
      </c>
      <c r="T1359" t="s">
        <v>2045</v>
      </c>
      <c r="U1359" t="s">
        <v>2046</v>
      </c>
      <c r="V1359" t="s">
        <v>3243</v>
      </c>
      <c r="W1359" t="s">
        <v>2874</v>
      </c>
      <c r="X1359" t="s">
        <v>1840</v>
      </c>
      <c r="Y1359" t="s">
        <v>3248</v>
      </c>
      <c r="Z1359" t="s">
        <v>3249</v>
      </c>
      <c r="AA1359" t="s">
        <v>3250</v>
      </c>
      <c r="AB1359">
        <v>1</v>
      </c>
    </row>
    <row r="1360" spans="1:28" x14ac:dyDescent="0.25">
      <c r="A1360" t="s">
        <v>9284</v>
      </c>
      <c r="B1360" t="s">
        <v>9285</v>
      </c>
      <c r="C1360" t="s">
        <v>156</v>
      </c>
      <c r="D1360">
        <v>4</v>
      </c>
      <c r="E1360">
        <v>60</v>
      </c>
      <c r="F1360" t="s">
        <v>2034</v>
      </c>
      <c r="G1360" t="s">
        <v>1846</v>
      </c>
      <c r="H1360" t="s">
        <v>2091</v>
      </c>
      <c r="I1360" t="s">
        <v>2096</v>
      </c>
      <c r="J1360" t="s">
        <v>1789</v>
      </c>
      <c r="K1360" t="s">
        <v>2056</v>
      </c>
      <c r="L1360" t="s">
        <v>1828</v>
      </c>
      <c r="M1360" t="s">
        <v>2858</v>
      </c>
      <c r="N1360" t="s">
        <v>2859</v>
      </c>
      <c r="O1360" t="s">
        <v>2860</v>
      </c>
      <c r="P1360" t="s">
        <v>2022</v>
      </c>
      <c r="Q1360" t="s">
        <v>1829</v>
      </c>
      <c r="R1360" t="s">
        <v>1957</v>
      </c>
      <c r="S1360" t="s">
        <v>74</v>
      </c>
      <c r="T1360" t="s">
        <v>2045</v>
      </c>
      <c r="U1360" t="s">
        <v>2046</v>
      </c>
      <c r="V1360" t="s">
        <v>3243</v>
      </c>
      <c r="W1360" t="s">
        <v>2874</v>
      </c>
      <c r="X1360" t="s">
        <v>1840</v>
      </c>
      <c r="Y1360" t="s">
        <v>3251</v>
      </c>
      <c r="Z1360" t="s">
        <v>3252</v>
      </c>
      <c r="AA1360" t="s">
        <v>3253</v>
      </c>
      <c r="AB1360">
        <v>1</v>
      </c>
    </row>
    <row r="1361" spans="1:28" x14ac:dyDescent="0.25">
      <c r="A1361" t="s">
        <v>9284</v>
      </c>
      <c r="B1361" t="s">
        <v>9285</v>
      </c>
      <c r="C1361" t="s">
        <v>156</v>
      </c>
      <c r="D1361">
        <v>4</v>
      </c>
      <c r="E1361">
        <v>64</v>
      </c>
      <c r="F1361" t="s">
        <v>2031</v>
      </c>
      <c r="G1361" t="s">
        <v>1846</v>
      </c>
      <c r="H1361" t="s">
        <v>2091</v>
      </c>
      <c r="I1361" t="s">
        <v>2096</v>
      </c>
      <c r="J1361" t="s">
        <v>1789</v>
      </c>
      <c r="K1361" t="s">
        <v>2089</v>
      </c>
      <c r="L1361" t="s">
        <v>1828</v>
      </c>
      <c r="M1361" t="s">
        <v>2858</v>
      </c>
      <c r="N1361" t="s">
        <v>2859</v>
      </c>
      <c r="O1361" t="s">
        <v>2860</v>
      </c>
      <c r="P1361" t="s">
        <v>2022</v>
      </c>
      <c r="Q1361" t="s">
        <v>1829</v>
      </c>
      <c r="R1361" t="s">
        <v>1957</v>
      </c>
      <c r="S1361" t="s">
        <v>74</v>
      </c>
      <c r="T1361" t="s">
        <v>2045</v>
      </c>
      <c r="U1361" t="s">
        <v>2046</v>
      </c>
      <c r="V1361" t="s">
        <v>3224</v>
      </c>
      <c r="W1361" t="s">
        <v>2864</v>
      </c>
      <c r="X1361" t="s">
        <v>1840</v>
      </c>
      <c r="Y1361" t="s">
        <v>3254</v>
      </c>
      <c r="Z1361" t="s">
        <v>3255</v>
      </c>
      <c r="AA1361" t="s">
        <v>3256</v>
      </c>
      <c r="AB1361">
        <v>1</v>
      </c>
    </row>
    <row r="1362" spans="1:28" x14ac:dyDescent="0.25">
      <c r="A1362" t="s">
        <v>9284</v>
      </c>
      <c r="B1362" t="s">
        <v>9285</v>
      </c>
      <c r="C1362" t="s">
        <v>156</v>
      </c>
      <c r="D1362">
        <v>4</v>
      </c>
      <c r="E1362">
        <v>65</v>
      </c>
      <c r="F1362" t="s">
        <v>2034</v>
      </c>
      <c r="G1362" t="s">
        <v>1846</v>
      </c>
      <c r="H1362" t="s">
        <v>2091</v>
      </c>
      <c r="I1362" t="s">
        <v>2096</v>
      </c>
      <c r="J1362" t="s">
        <v>1789</v>
      </c>
      <c r="K1362" t="s">
        <v>2053</v>
      </c>
      <c r="L1362" t="s">
        <v>1828</v>
      </c>
      <c r="M1362" t="s">
        <v>2858</v>
      </c>
      <c r="N1362" t="s">
        <v>2859</v>
      </c>
      <c r="O1362" t="s">
        <v>2860</v>
      </c>
      <c r="P1362" t="s">
        <v>2022</v>
      </c>
      <c r="Q1362" t="s">
        <v>1829</v>
      </c>
      <c r="R1362" t="s">
        <v>1957</v>
      </c>
      <c r="S1362" t="s">
        <v>74</v>
      </c>
      <c r="T1362" t="s">
        <v>2045</v>
      </c>
      <c r="U1362" t="s">
        <v>2046</v>
      </c>
      <c r="V1362" t="s">
        <v>3224</v>
      </c>
      <c r="W1362" t="s">
        <v>2947</v>
      </c>
      <c r="X1362" t="s">
        <v>1840</v>
      </c>
      <c r="Y1362" t="s">
        <v>5417</v>
      </c>
      <c r="Z1362" t="s">
        <v>5418</v>
      </c>
      <c r="AA1362" t="s">
        <v>5419</v>
      </c>
      <c r="AB1362">
        <v>1</v>
      </c>
    </row>
    <row r="1363" spans="1:28" x14ac:dyDescent="0.25">
      <c r="A1363" t="s">
        <v>9284</v>
      </c>
      <c r="B1363" t="s">
        <v>9285</v>
      </c>
      <c r="C1363" t="s">
        <v>156</v>
      </c>
      <c r="D1363">
        <v>4</v>
      </c>
      <c r="E1363">
        <v>65</v>
      </c>
      <c r="F1363" t="s">
        <v>2083</v>
      </c>
      <c r="G1363" t="s">
        <v>1846</v>
      </c>
      <c r="H1363" t="s">
        <v>2091</v>
      </c>
      <c r="I1363" t="s">
        <v>2096</v>
      </c>
      <c r="J1363" t="s">
        <v>1789</v>
      </c>
      <c r="K1363" t="s">
        <v>2383</v>
      </c>
      <c r="L1363" t="s">
        <v>1828</v>
      </c>
      <c r="M1363" t="s">
        <v>2858</v>
      </c>
      <c r="N1363" t="s">
        <v>2859</v>
      </c>
      <c r="O1363" t="s">
        <v>2860</v>
      </c>
      <c r="P1363" t="s">
        <v>2022</v>
      </c>
      <c r="Q1363" t="s">
        <v>1829</v>
      </c>
      <c r="R1363" t="s">
        <v>1957</v>
      </c>
      <c r="S1363" t="s">
        <v>74</v>
      </c>
      <c r="T1363" t="s">
        <v>2045</v>
      </c>
      <c r="U1363" t="s">
        <v>2044</v>
      </c>
      <c r="V1363" t="s">
        <v>3212</v>
      </c>
      <c r="W1363" t="s">
        <v>2864</v>
      </c>
      <c r="X1363" t="s">
        <v>1840</v>
      </c>
      <c r="Y1363" t="s">
        <v>2164</v>
      </c>
      <c r="Z1363" t="s">
        <v>2165</v>
      </c>
      <c r="AA1363" t="s">
        <v>3257</v>
      </c>
      <c r="AB1363">
        <v>1</v>
      </c>
    </row>
    <row r="1364" spans="1:28" x14ac:dyDescent="0.25">
      <c r="A1364" t="s">
        <v>9284</v>
      </c>
      <c r="B1364" t="s">
        <v>9285</v>
      </c>
      <c r="C1364" t="s">
        <v>156</v>
      </c>
      <c r="D1364">
        <v>1</v>
      </c>
      <c r="E1364">
        <v>198</v>
      </c>
      <c r="F1364" t="s">
        <v>2079</v>
      </c>
      <c r="G1364" t="s">
        <v>1845</v>
      </c>
      <c r="H1364" t="s">
        <v>2091</v>
      </c>
      <c r="I1364" t="s">
        <v>2096</v>
      </c>
      <c r="J1364" t="s">
        <v>1788</v>
      </c>
      <c r="K1364" t="s">
        <v>2053</v>
      </c>
      <c r="L1364" t="s">
        <v>1828</v>
      </c>
      <c r="M1364" t="s">
        <v>2858</v>
      </c>
      <c r="N1364" t="s">
        <v>2859</v>
      </c>
      <c r="O1364" t="s">
        <v>2860</v>
      </c>
      <c r="P1364" t="s">
        <v>2022</v>
      </c>
      <c r="Q1364" t="s">
        <v>1943</v>
      </c>
      <c r="R1364" t="s">
        <v>2228</v>
      </c>
      <c r="S1364" t="s">
        <v>74</v>
      </c>
      <c r="T1364" t="s">
        <v>2057</v>
      </c>
      <c r="U1364" t="s">
        <v>2046</v>
      </c>
      <c r="V1364" t="s">
        <v>2865</v>
      </c>
      <c r="W1364" t="s">
        <v>4638</v>
      </c>
      <c r="X1364" t="s">
        <v>2395</v>
      </c>
      <c r="Y1364" t="s">
        <v>5420</v>
      </c>
      <c r="Z1364" t="s">
        <v>5421</v>
      </c>
      <c r="AA1364" t="s">
        <v>5422</v>
      </c>
      <c r="AB1364">
        <v>1</v>
      </c>
    </row>
    <row r="1365" spans="1:28" x14ac:dyDescent="0.25">
      <c r="A1365" t="s">
        <v>9284</v>
      </c>
      <c r="B1365" t="s">
        <v>9285</v>
      </c>
      <c r="C1365" t="s">
        <v>156</v>
      </c>
      <c r="D1365">
        <v>1</v>
      </c>
      <c r="E1365">
        <v>522</v>
      </c>
      <c r="F1365" t="s">
        <v>2060</v>
      </c>
      <c r="G1365" t="s">
        <v>1844</v>
      </c>
      <c r="H1365" t="s">
        <v>2091</v>
      </c>
      <c r="I1365" t="s">
        <v>2096</v>
      </c>
      <c r="J1365" t="s">
        <v>1797</v>
      </c>
      <c r="K1365" t="s">
        <v>2071</v>
      </c>
      <c r="L1365" t="s">
        <v>1828</v>
      </c>
      <c r="M1365" t="s">
        <v>2858</v>
      </c>
      <c r="N1365" t="s">
        <v>2859</v>
      </c>
      <c r="O1365" t="s">
        <v>2860</v>
      </c>
      <c r="P1365" t="s">
        <v>2022</v>
      </c>
      <c r="Q1365" t="s">
        <v>1943</v>
      </c>
      <c r="R1365" t="s">
        <v>2228</v>
      </c>
      <c r="S1365" t="s">
        <v>74</v>
      </c>
      <c r="T1365" t="s">
        <v>2057</v>
      </c>
      <c r="U1365" t="s">
        <v>2044</v>
      </c>
      <c r="V1365" t="s">
        <v>3258</v>
      </c>
      <c r="W1365" t="s">
        <v>2874</v>
      </c>
      <c r="X1365" t="s">
        <v>2395</v>
      </c>
      <c r="Y1365" t="s">
        <v>2396</v>
      </c>
      <c r="Z1365" t="s">
        <v>2397</v>
      </c>
      <c r="AA1365" t="s">
        <v>3259</v>
      </c>
      <c r="AB1365">
        <v>1</v>
      </c>
    </row>
    <row r="1366" spans="1:28" x14ac:dyDescent="0.25">
      <c r="A1366" t="s">
        <v>9284</v>
      </c>
      <c r="B1366" t="s">
        <v>9285</v>
      </c>
      <c r="C1366" t="s">
        <v>156</v>
      </c>
      <c r="D1366">
        <v>2</v>
      </c>
      <c r="E1366">
        <v>7</v>
      </c>
      <c r="F1366" t="s">
        <v>2052</v>
      </c>
      <c r="G1366" t="s">
        <v>1845</v>
      </c>
      <c r="H1366" t="s">
        <v>2091</v>
      </c>
      <c r="I1366" t="s">
        <v>2096</v>
      </c>
      <c r="J1366" t="s">
        <v>1797</v>
      </c>
      <c r="K1366" t="s">
        <v>2064</v>
      </c>
      <c r="L1366" t="s">
        <v>1828</v>
      </c>
      <c r="M1366" t="s">
        <v>2858</v>
      </c>
      <c r="N1366" t="s">
        <v>2859</v>
      </c>
      <c r="O1366" t="s">
        <v>2860</v>
      </c>
      <c r="P1366" t="s">
        <v>2022</v>
      </c>
      <c r="Q1366" t="s">
        <v>1943</v>
      </c>
      <c r="R1366" t="s">
        <v>2228</v>
      </c>
      <c r="S1366" t="s">
        <v>74</v>
      </c>
      <c r="T1366" t="s">
        <v>2057</v>
      </c>
      <c r="U1366" t="s">
        <v>2044</v>
      </c>
      <c r="V1366" t="s">
        <v>3260</v>
      </c>
      <c r="W1366" t="s">
        <v>3235</v>
      </c>
      <c r="X1366" t="s">
        <v>2395</v>
      </c>
      <c r="Y1366" t="s">
        <v>3261</v>
      </c>
      <c r="Z1366" t="s">
        <v>3262</v>
      </c>
      <c r="AA1366" t="s">
        <v>3263</v>
      </c>
      <c r="AB1366">
        <v>1</v>
      </c>
    </row>
    <row r="1367" spans="1:28" x14ac:dyDescent="0.25">
      <c r="A1367" t="s">
        <v>9284</v>
      </c>
      <c r="B1367" t="s">
        <v>9285</v>
      </c>
      <c r="C1367" t="s">
        <v>156</v>
      </c>
      <c r="D1367">
        <v>2</v>
      </c>
      <c r="E1367">
        <v>113</v>
      </c>
      <c r="F1367" t="s">
        <v>2062</v>
      </c>
      <c r="G1367" t="s">
        <v>1845</v>
      </c>
      <c r="H1367" t="s">
        <v>2091</v>
      </c>
      <c r="I1367" t="s">
        <v>2096</v>
      </c>
      <c r="J1367" t="s">
        <v>1797</v>
      </c>
      <c r="K1367" t="s">
        <v>2063</v>
      </c>
      <c r="L1367" t="s">
        <v>1828</v>
      </c>
      <c r="M1367" t="s">
        <v>2858</v>
      </c>
      <c r="N1367" t="s">
        <v>2859</v>
      </c>
      <c r="O1367" t="s">
        <v>2860</v>
      </c>
      <c r="P1367" t="s">
        <v>2022</v>
      </c>
      <c r="Q1367" t="s">
        <v>1943</v>
      </c>
      <c r="R1367" t="s">
        <v>2228</v>
      </c>
      <c r="S1367" t="s">
        <v>74</v>
      </c>
      <c r="T1367" t="s">
        <v>2057</v>
      </c>
      <c r="U1367" t="s">
        <v>2046</v>
      </c>
      <c r="V1367" t="s">
        <v>2865</v>
      </c>
      <c r="W1367" t="s">
        <v>2864</v>
      </c>
      <c r="X1367" t="s">
        <v>2395</v>
      </c>
      <c r="Y1367" t="s">
        <v>2398</v>
      </c>
      <c r="Z1367" t="s">
        <v>2399</v>
      </c>
      <c r="AA1367" t="s">
        <v>3264</v>
      </c>
      <c r="AB1367">
        <v>1</v>
      </c>
    </row>
    <row r="1368" spans="1:28" x14ac:dyDescent="0.25">
      <c r="A1368" t="s">
        <v>9284</v>
      </c>
      <c r="B1368" t="s">
        <v>9285</v>
      </c>
      <c r="C1368" t="s">
        <v>156</v>
      </c>
      <c r="D1368">
        <v>2</v>
      </c>
      <c r="E1368">
        <v>113</v>
      </c>
      <c r="F1368" t="s">
        <v>2055</v>
      </c>
      <c r="G1368" t="s">
        <v>1845</v>
      </c>
      <c r="H1368" t="s">
        <v>2091</v>
      </c>
      <c r="I1368" t="s">
        <v>2096</v>
      </c>
      <c r="J1368" t="s">
        <v>1797</v>
      </c>
      <c r="K1368" t="s">
        <v>2383</v>
      </c>
      <c r="L1368" t="s">
        <v>1828</v>
      </c>
      <c r="M1368" t="s">
        <v>2858</v>
      </c>
      <c r="N1368" t="s">
        <v>2859</v>
      </c>
      <c r="O1368" t="s">
        <v>2860</v>
      </c>
      <c r="P1368" t="s">
        <v>2022</v>
      </c>
      <c r="Q1368" t="s">
        <v>1943</v>
      </c>
      <c r="R1368" t="s">
        <v>2228</v>
      </c>
      <c r="S1368" t="s">
        <v>74</v>
      </c>
      <c r="T1368" t="s">
        <v>2057</v>
      </c>
      <c r="U1368" t="s">
        <v>2046</v>
      </c>
      <c r="V1368" t="s">
        <v>2865</v>
      </c>
      <c r="W1368" t="s">
        <v>2874</v>
      </c>
      <c r="X1368" t="s">
        <v>2395</v>
      </c>
      <c r="Y1368" t="s">
        <v>3265</v>
      </c>
      <c r="Z1368" t="s">
        <v>3266</v>
      </c>
      <c r="AA1368" t="s">
        <v>3267</v>
      </c>
      <c r="AB1368">
        <v>1</v>
      </c>
    </row>
    <row r="1369" spans="1:28" x14ac:dyDescent="0.25">
      <c r="A1369" t="s">
        <v>9284</v>
      </c>
      <c r="B1369" t="s">
        <v>9285</v>
      </c>
      <c r="C1369" t="s">
        <v>156</v>
      </c>
      <c r="D1369">
        <v>2</v>
      </c>
      <c r="E1369">
        <v>116</v>
      </c>
      <c r="F1369" t="s">
        <v>2033</v>
      </c>
      <c r="G1369" t="s">
        <v>1845</v>
      </c>
      <c r="H1369" t="s">
        <v>2091</v>
      </c>
      <c r="I1369" t="s">
        <v>2096</v>
      </c>
      <c r="J1369" t="s">
        <v>1797</v>
      </c>
      <c r="K1369" t="s">
        <v>2383</v>
      </c>
      <c r="L1369" t="s">
        <v>1828</v>
      </c>
      <c r="M1369" t="s">
        <v>2858</v>
      </c>
      <c r="N1369" t="s">
        <v>2859</v>
      </c>
      <c r="O1369" t="s">
        <v>2860</v>
      </c>
      <c r="P1369" t="s">
        <v>2022</v>
      </c>
      <c r="Q1369" t="s">
        <v>1943</v>
      </c>
      <c r="R1369" t="s">
        <v>2228</v>
      </c>
      <c r="S1369" t="s">
        <v>74</v>
      </c>
      <c r="T1369" t="s">
        <v>2057</v>
      </c>
      <c r="U1369" t="s">
        <v>2046</v>
      </c>
      <c r="V1369" t="s">
        <v>2865</v>
      </c>
      <c r="W1369" t="s">
        <v>2874</v>
      </c>
      <c r="X1369" t="s">
        <v>2395</v>
      </c>
      <c r="Y1369" t="s">
        <v>3268</v>
      </c>
      <c r="Z1369" t="s">
        <v>3269</v>
      </c>
      <c r="AA1369" t="s">
        <v>3270</v>
      </c>
      <c r="AB1369">
        <v>1</v>
      </c>
    </row>
    <row r="1370" spans="1:28" x14ac:dyDescent="0.25">
      <c r="A1370" t="s">
        <v>9284</v>
      </c>
      <c r="B1370" t="s">
        <v>9285</v>
      </c>
      <c r="C1370" t="s">
        <v>156</v>
      </c>
      <c r="D1370">
        <v>2</v>
      </c>
      <c r="E1370">
        <v>372</v>
      </c>
      <c r="F1370" t="s">
        <v>2038</v>
      </c>
      <c r="G1370" t="s">
        <v>1848</v>
      </c>
      <c r="H1370" t="s">
        <v>2091</v>
      </c>
      <c r="I1370" t="s">
        <v>2096</v>
      </c>
      <c r="J1370" t="s">
        <v>1788</v>
      </c>
      <c r="K1370" t="s">
        <v>2089</v>
      </c>
      <c r="L1370" t="s">
        <v>1828</v>
      </c>
      <c r="M1370" t="s">
        <v>2858</v>
      </c>
      <c r="N1370" t="s">
        <v>2859</v>
      </c>
      <c r="O1370" t="s">
        <v>2860</v>
      </c>
      <c r="P1370" t="s">
        <v>2022</v>
      </c>
      <c r="Q1370" t="s">
        <v>1943</v>
      </c>
      <c r="R1370" t="s">
        <v>2228</v>
      </c>
      <c r="S1370" t="s">
        <v>74</v>
      </c>
      <c r="T1370" t="s">
        <v>2057</v>
      </c>
      <c r="U1370" t="s">
        <v>2046</v>
      </c>
      <c r="V1370" t="s">
        <v>2865</v>
      </c>
      <c r="W1370" t="s">
        <v>2864</v>
      </c>
      <c r="X1370" t="s">
        <v>2395</v>
      </c>
      <c r="Y1370" t="s">
        <v>8240</v>
      </c>
      <c r="Z1370" t="s">
        <v>8241</v>
      </c>
      <c r="AA1370" t="s">
        <v>8242</v>
      </c>
      <c r="AB1370">
        <v>1</v>
      </c>
    </row>
    <row r="1371" spans="1:28" x14ac:dyDescent="0.25">
      <c r="A1371" t="s">
        <v>9284</v>
      </c>
      <c r="B1371" t="s">
        <v>9285</v>
      </c>
      <c r="C1371" t="s">
        <v>156</v>
      </c>
      <c r="D1371">
        <v>1</v>
      </c>
      <c r="E1371">
        <v>21</v>
      </c>
      <c r="F1371" t="s">
        <v>2034</v>
      </c>
      <c r="G1371" t="s">
        <v>1845</v>
      </c>
      <c r="H1371" t="s">
        <v>2091</v>
      </c>
      <c r="I1371" t="s">
        <v>2096</v>
      </c>
      <c r="J1371" t="s">
        <v>1789</v>
      </c>
      <c r="K1371" t="s">
        <v>2050</v>
      </c>
      <c r="L1371" t="s">
        <v>1828</v>
      </c>
      <c r="M1371" t="s">
        <v>2858</v>
      </c>
      <c r="N1371" t="s">
        <v>2859</v>
      </c>
      <c r="O1371" t="s">
        <v>2860</v>
      </c>
      <c r="P1371" t="s">
        <v>2022</v>
      </c>
      <c r="Q1371" t="s">
        <v>1829</v>
      </c>
      <c r="R1371" t="s">
        <v>1958</v>
      </c>
      <c r="S1371" t="s">
        <v>74</v>
      </c>
      <c r="T1371" t="s">
        <v>2051</v>
      </c>
      <c r="U1371" t="s">
        <v>2046</v>
      </c>
      <c r="V1371" t="s">
        <v>3224</v>
      </c>
      <c r="W1371" t="s">
        <v>4156</v>
      </c>
      <c r="X1371" t="s">
        <v>1841</v>
      </c>
      <c r="Y1371" t="s">
        <v>8243</v>
      </c>
      <c r="Z1371" t="s">
        <v>8244</v>
      </c>
      <c r="AA1371" t="s">
        <v>8245</v>
      </c>
      <c r="AB1371">
        <v>1</v>
      </c>
    </row>
    <row r="1372" spans="1:28" x14ac:dyDescent="0.25">
      <c r="A1372" t="s">
        <v>9284</v>
      </c>
      <c r="B1372" t="s">
        <v>9285</v>
      </c>
      <c r="C1372" t="s">
        <v>156</v>
      </c>
      <c r="D1372">
        <v>1</v>
      </c>
      <c r="E1372">
        <v>21</v>
      </c>
      <c r="F1372" t="s">
        <v>2083</v>
      </c>
      <c r="G1372" t="s">
        <v>1845</v>
      </c>
      <c r="H1372" t="s">
        <v>2091</v>
      </c>
      <c r="I1372" t="s">
        <v>2096</v>
      </c>
      <c r="J1372" t="s">
        <v>1789</v>
      </c>
      <c r="K1372" t="s">
        <v>2087</v>
      </c>
      <c r="L1372" t="s">
        <v>1828</v>
      </c>
      <c r="M1372" t="s">
        <v>2858</v>
      </c>
      <c r="N1372" t="s">
        <v>2859</v>
      </c>
      <c r="O1372" t="s">
        <v>2860</v>
      </c>
      <c r="P1372" t="s">
        <v>2022</v>
      </c>
      <c r="Q1372" t="s">
        <v>1829</v>
      </c>
      <c r="R1372" t="s">
        <v>1958</v>
      </c>
      <c r="S1372" t="s">
        <v>74</v>
      </c>
      <c r="T1372" t="s">
        <v>2051</v>
      </c>
      <c r="U1372" t="s">
        <v>2046</v>
      </c>
      <c r="V1372" t="s">
        <v>2865</v>
      </c>
      <c r="W1372" t="s">
        <v>2864</v>
      </c>
      <c r="X1372" t="s">
        <v>1841</v>
      </c>
      <c r="Y1372" t="s">
        <v>4675</v>
      </c>
      <c r="Z1372" t="s">
        <v>4676</v>
      </c>
      <c r="AA1372" t="s">
        <v>4677</v>
      </c>
      <c r="AB1372">
        <v>1</v>
      </c>
    </row>
    <row r="1373" spans="1:28" x14ac:dyDescent="0.25">
      <c r="A1373" t="s">
        <v>9284</v>
      </c>
      <c r="B1373" t="s">
        <v>9285</v>
      </c>
      <c r="C1373" t="s">
        <v>156</v>
      </c>
      <c r="D1373">
        <v>1</v>
      </c>
      <c r="E1373">
        <v>218</v>
      </c>
      <c r="F1373" t="s">
        <v>2062</v>
      </c>
      <c r="G1373" t="s">
        <v>1845</v>
      </c>
      <c r="H1373" t="s">
        <v>2091</v>
      </c>
      <c r="I1373" t="s">
        <v>2096</v>
      </c>
      <c r="J1373" t="s">
        <v>1789</v>
      </c>
      <c r="K1373" t="s">
        <v>2087</v>
      </c>
      <c r="L1373" t="s">
        <v>1828</v>
      </c>
      <c r="M1373" t="s">
        <v>2858</v>
      </c>
      <c r="N1373" t="s">
        <v>2859</v>
      </c>
      <c r="O1373" t="s">
        <v>2860</v>
      </c>
      <c r="P1373" t="s">
        <v>2022</v>
      </c>
      <c r="Q1373" t="s">
        <v>1829</v>
      </c>
      <c r="R1373" t="s">
        <v>1958</v>
      </c>
      <c r="S1373" t="s">
        <v>74</v>
      </c>
      <c r="T1373" t="s">
        <v>2051</v>
      </c>
      <c r="U1373" t="s">
        <v>2046</v>
      </c>
      <c r="V1373" t="s">
        <v>2865</v>
      </c>
      <c r="W1373" t="s">
        <v>2874</v>
      </c>
      <c r="X1373" t="s">
        <v>1841</v>
      </c>
      <c r="Y1373" t="s">
        <v>4678</v>
      </c>
      <c r="Z1373" t="s">
        <v>4679</v>
      </c>
      <c r="AA1373" t="s">
        <v>4680</v>
      </c>
      <c r="AB1373">
        <v>1</v>
      </c>
    </row>
    <row r="1374" spans="1:28" x14ac:dyDescent="0.25">
      <c r="A1374" t="s">
        <v>9284</v>
      </c>
      <c r="B1374" t="s">
        <v>9285</v>
      </c>
      <c r="C1374" t="s">
        <v>156</v>
      </c>
      <c r="D1374">
        <v>1</v>
      </c>
      <c r="E1374">
        <v>224</v>
      </c>
      <c r="F1374" t="s">
        <v>2052</v>
      </c>
      <c r="G1374" t="s">
        <v>1845</v>
      </c>
      <c r="H1374" t="s">
        <v>2091</v>
      </c>
      <c r="I1374" t="s">
        <v>2096</v>
      </c>
      <c r="J1374" t="s">
        <v>1789</v>
      </c>
      <c r="K1374" t="s">
        <v>8994</v>
      </c>
      <c r="L1374" t="s">
        <v>1828</v>
      </c>
      <c r="M1374" t="s">
        <v>2858</v>
      </c>
      <c r="N1374" t="s">
        <v>2859</v>
      </c>
      <c r="O1374" t="s">
        <v>2860</v>
      </c>
      <c r="P1374" t="s">
        <v>2022</v>
      </c>
      <c r="Q1374" t="s">
        <v>1829</v>
      </c>
      <c r="R1374" t="s">
        <v>1958</v>
      </c>
      <c r="S1374" t="s">
        <v>74</v>
      </c>
      <c r="T1374" t="s">
        <v>2051</v>
      </c>
      <c r="U1374" t="s">
        <v>2046</v>
      </c>
      <c r="V1374" t="s">
        <v>3224</v>
      </c>
      <c r="W1374" t="s">
        <v>4156</v>
      </c>
      <c r="X1374" t="s">
        <v>1841</v>
      </c>
      <c r="Y1374" t="s">
        <v>9226</v>
      </c>
      <c r="Z1374" t="s">
        <v>9227</v>
      </c>
      <c r="AA1374" t="s">
        <v>9228</v>
      </c>
      <c r="AB1374">
        <v>1</v>
      </c>
    </row>
    <row r="1375" spans="1:28" x14ac:dyDescent="0.25">
      <c r="A1375" t="s">
        <v>9284</v>
      </c>
      <c r="B1375" t="s">
        <v>9285</v>
      </c>
      <c r="C1375" t="s">
        <v>156</v>
      </c>
      <c r="D1375">
        <v>1</v>
      </c>
      <c r="E1375">
        <v>225</v>
      </c>
      <c r="F1375" t="s">
        <v>2028</v>
      </c>
      <c r="G1375" t="s">
        <v>1845</v>
      </c>
      <c r="H1375" t="s">
        <v>2091</v>
      </c>
      <c r="I1375" t="s">
        <v>2096</v>
      </c>
      <c r="J1375" t="s">
        <v>1789</v>
      </c>
      <c r="K1375" t="s">
        <v>2050</v>
      </c>
      <c r="L1375" t="s">
        <v>1828</v>
      </c>
      <c r="M1375" t="s">
        <v>2858</v>
      </c>
      <c r="N1375" t="s">
        <v>2859</v>
      </c>
      <c r="O1375" t="s">
        <v>2860</v>
      </c>
      <c r="P1375" t="s">
        <v>2022</v>
      </c>
      <c r="Q1375" t="s">
        <v>1829</v>
      </c>
      <c r="R1375" t="s">
        <v>1958</v>
      </c>
      <c r="S1375" t="s">
        <v>74</v>
      </c>
      <c r="T1375" t="s">
        <v>2051</v>
      </c>
      <c r="U1375" t="s">
        <v>2044</v>
      </c>
      <c r="V1375" t="s">
        <v>4834</v>
      </c>
      <c r="W1375" t="s">
        <v>2947</v>
      </c>
      <c r="X1375" t="s">
        <v>1841</v>
      </c>
      <c r="Y1375" t="s">
        <v>8246</v>
      </c>
      <c r="Z1375" t="s">
        <v>8247</v>
      </c>
      <c r="AA1375" t="s">
        <v>8248</v>
      </c>
      <c r="AB1375">
        <v>1</v>
      </c>
    </row>
    <row r="1376" spans="1:28" x14ac:dyDescent="0.25">
      <c r="A1376" t="s">
        <v>9284</v>
      </c>
      <c r="B1376" t="s">
        <v>9285</v>
      </c>
      <c r="C1376" t="s">
        <v>156</v>
      </c>
      <c r="D1376">
        <v>1</v>
      </c>
      <c r="E1376">
        <v>225</v>
      </c>
      <c r="F1376" t="s">
        <v>2049</v>
      </c>
      <c r="G1376" t="s">
        <v>1845</v>
      </c>
      <c r="H1376" t="s">
        <v>2091</v>
      </c>
      <c r="I1376" t="s">
        <v>2096</v>
      </c>
      <c r="J1376" t="s">
        <v>1789</v>
      </c>
      <c r="K1376" t="s">
        <v>2383</v>
      </c>
      <c r="L1376" t="s">
        <v>1828</v>
      </c>
      <c r="M1376" t="s">
        <v>2858</v>
      </c>
      <c r="N1376" t="s">
        <v>2859</v>
      </c>
      <c r="O1376" t="s">
        <v>2860</v>
      </c>
      <c r="P1376" t="s">
        <v>2022</v>
      </c>
      <c r="Q1376" t="s">
        <v>1829</v>
      </c>
      <c r="R1376" t="s">
        <v>1958</v>
      </c>
      <c r="S1376" t="s">
        <v>74</v>
      </c>
      <c r="T1376" t="s">
        <v>2051</v>
      </c>
      <c r="U1376" t="s">
        <v>2044</v>
      </c>
      <c r="V1376" t="s">
        <v>3204</v>
      </c>
      <c r="W1376" t="s">
        <v>2874</v>
      </c>
      <c r="X1376" t="s">
        <v>1841</v>
      </c>
      <c r="Y1376" t="s">
        <v>4202</v>
      </c>
      <c r="Z1376" t="s">
        <v>4203</v>
      </c>
      <c r="AA1376" t="s">
        <v>4204</v>
      </c>
      <c r="AB1376">
        <v>1</v>
      </c>
    </row>
    <row r="1377" spans="1:28" x14ac:dyDescent="0.25">
      <c r="A1377" t="s">
        <v>9284</v>
      </c>
      <c r="B1377" t="s">
        <v>9285</v>
      </c>
      <c r="C1377" t="s">
        <v>156</v>
      </c>
      <c r="D1377">
        <v>1</v>
      </c>
      <c r="E1377">
        <v>225</v>
      </c>
      <c r="F1377" t="s">
        <v>2062</v>
      </c>
      <c r="G1377" t="s">
        <v>1845</v>
      </c>
      <c r="H1377" t="s">
        <v>2091</v>
      </c>
      <c r="I1377" t="s">
        <v>2096</v>
      </c>
      <c r="J1377" t="s">
        <v>1789</v>
      </c>
      <c r="K1377" t="s">
        <v>2089</v>
      </c>
      <c r="L1377" t="s">
        <v>1828</v>
      </c>
      <c r="M1377" t="s">
        <v>2858</v>
      </c>
      <c r="N1377" t="s">
        <v>2859</v>
      </c>
      <c r="O1377" t="s">
        <v>2860</v>
      </c>
      <c r="P1377" t="s">
        <v>2022</v>
      </c>
      <c r="Q1377" t="s">
        <v>1829</v>
      </c>
      <c r="R1377" t="s">
        <v>1958</v>
      </c>
      <c r="S1377" t="s">
        <v>74</v>
      </c>
      <c r="T1377" t="s">
        <v>2051</v>
      </c>
      <c r="U1377" t="s">
        <v>2044</v>
      </c>
      <c r="V1377" t="s">
        <v>3260</v>
      </c>
      <c r="W1377" t="s">
        <v>2947</v>
      </c>
      <c r="X1377" t="s">
        <v>1841</v>
      </c>
      <c r="Y1377" t="s">
        <v>3272</v>
      </c>
      <c r="Z1377" t="s">
        <v>3273</v>
      </c>
      <c r="AA1377" t="s">
        <v>3274</v>
      </c>
      <c r="AB1377">
        <v>1</v>
      </c>
    </row>
    <row r="1378" spans="1:28" x14ac:dyDescent="0.25">
      <c r="A1378" t="s">
        <v>9284</v>
      </c>
      <c r="B1378" t="s">
        <v>9285</v>
      </c>
      <c r="C1378" t="s">
        <v>156</v>
      </c>
      <c r="D1378">
        <v>1</v>
      </c>
      <c r="E1378">
        <v>251</v>
      </c>
      <c r="F1378" t="s">
        <v>2057</v>
      </c>
      <c r="G1378" t="s">
        <v>1845</v>
      </c>
      <c r="H1378" t="s">
        <v>2091</v>
      </c>
      <c r="I1378" t="s">
        <v>2096</v>
      </c>
      <c r="J1378" t="s">
        <v>1789</v>
      </c>
      <c r="K1378" t="s">
        <v>2053</v>
      </c>
      <c r="L1378" t="s">
        <v>1828</v>
      </c>
      <c r="M1378" t="s">
        <v>2858</v>
      </c>
      <c r="N1378" t="s">
        <v>2859</v>
      </c>
      <c r="O1378" t="s">
        <v>2860</v>
      </c>
      <c r="P1378" t="s">
        <v>2022</v>
      </c>
      <c r="Q1378" t="s">
        <v>1829</v>
      </c>
      <c r="R1378" t="s">
        <v>1958</v>
      </c>
      <c r="S1378" t="s">
        <v>74</v>
      </c>
      <c r="T1378" t="s">
        <v>2051</v>
      </c>
      <c r="U1378" t="s">
        <v>2044</v>
      </c>
      <c r="V1378" t="s">
        <v>3212</v>
      </c>
      <c r="W1378" t="s">
        <v>2947</v>
      </c>
      <c r="X1378" t="s">
        <v>1841</v>
      </c>
      <c r="Y1378" t="s">
        <v>5423</v>
      </c>
      <c r="Z1378" t="s">
        <v>5424</v>
      </c>
      <c r="AA1378" t="s">
        <v>5425</v>
      </c>
      <c r="AB1378">
        <v>1</v>
      </c>
    </row>
    <row r="1379" spans="1:28" x14ac:dyDescent="0.25">
      <c r="A1379" t="s">
        <v>9284</v>
      </c>
      <c r="B1379" t="s">
        <v>9285</v>
      </c>
      <c r="C1379" t="s">
        <v>156</v>
      </c>
      <c r="D1379">
        <v>1</v>
      </c>
      <c r="E1379">
        <v>298</v>
      </c>
      <c r="F1379" t="s">
        <v>2032</v>
      </c>
      <c r="G1379" t="s">
        <v>1845</v>
      </c>
      <c r="H1379" t="s">
        <v>2091</v>
      </c>
      <c r="I1379" t="s">
        <v>2096</v>
      </c>
      <c r="J1379" t="s">
        <v>1789</v>
      </c>
      <c r="K1379" t="s">
        <v>2087</v>
      </c>
      <c r="L1379" t="s">
        <v>1828</v>
      </c>
      <c r="M1379" t="s">
        <v>2858</v>
      </c>
      <c r="N1379" t="s">
        <v>2859</v>
      </c>
      <c r="O1379" t="s">
        <v>2860</v>
      </c>
      <c r="P1379" t="s">
        <v>2022</v>
      </c>
      <c r="Q1379" t="s">
        <v>1829</v>
      </c>
      <c r="R1379" t="s">
        <v>1958</v>
      </c>
      <c r="S1379" t="s">
        <v>74</v>
      </c>
      <c r="T1379" t="s">
        <v>2051</v>
      </c>
      <c r="U1379" t="s">
        <v>2046</v>
      </c>
      <c r="V1379" t="s">
        <v>2865</v>
      </c>
      <c r="W1379" t="s">
        <v>2947</v>
      </c>
      <c r="X1379" t="s">
        <v>1841</v>
      </c>
      <c r="Y1379" t="s">
        <v>4681</v>
      </c>
      <c r="Z1379" t="s">
        <v>4682</v>
      </c>
      <c r="AA1379" t="s">
        <v>4683</v>
      </c>
      <c r="AB1379">
        <v>1</v>
      </c>
    </row>
    <row r="1380" spans="1:28" x14ac:dyDescent="0.25">
      <c r="A1380" t="s">
        <v>9284</v>
      </c>
      <c r="B1380" t="s">
        <v>9285</v>
      </c>
      <c r="C1380" t="s">
        <v>156</v>
      </c>
      <c r="D1380">
        <v>1</v>
      </c>
      <c r="E1380">
        <v>300</v>
      </c>
      <c r="F1380" t="s">
        <v>2034</v>
      </c>
      <c r="G1380" t="s">
        <v>1845</v>
      </c>
      <c r="H1380" t="s">
        <v>2091</v>
      </c>
      <c r="I1380" t="s">
        <v>2096</v>
      </c>
      <c r="J1380" t="s">
        <v>1789</v>
      </c>
      <c r="K1380" t="s">
        <v>2087</v>
      </c>
      <c r="L1380" t="s">
        <v>1828</v>
      </c>
      <c r="M1380" t="s">
        <v>2858</v>
      </c>
      <c r="N1380" t="s">
        <v>2859</v>
      </c>
      <c r="O1380" t="s">
        <v>2860</v>
      </c>
      <c r="P1380" t="s">
        <v>2022</v>
      </c>
      <c r="Q1380" t="s">
        <v>1829</v>
      </c>
      <c r="R1380" t="s">
        <v>1958</v>
      </c>
      <c r="S1380" t="s">
        <v>74</v>
      </c>
      <c r="T1380" t="s">
        <v>2051</v>
      </c>
      <c r="U1380" t="s">
        <v>2046</v>
      </c>
      <c r="V1380" t="s">
        <v>2865</v>
      </c>
      <c r="W1380" t="s">
        <v>2947</v>
      </c>
      <c r="X1380" t="s">
        <v>1841</v>
      </c>
      <c r="Y1380" t="s">
        <v>4684</v>
      </c>
      <c r="Z1380" t="s">
        <v>4685</v>
      </c>
      <c r="AA1380" t="s">
        <v>4686</v>
      </c>
      <c r="AB1380">
        <v>1</v>
      </c>
    </row>
    <row r="1381" spans="1:28" x14ac:dyDescent="0.25">
      <c r="A1381" t="s">
        <v>9284</v>
      </c>
      <c r="B1381" t="s">
        <v>9285</v>
      </c>
      <c r="C1381" t="s">
        <v>156</v>
      </c>
      <c r="D1381">
        <v>1</v>
      </c>
      <c r="E1381">
        <v>301</v>
      </c>
      <c r="F1381" t="s">
        <v>2019</v>
      </c>
      <c r="G1381" t="s">
        <v>1845</v>
      </c>
      <c r="H1381" t="s">
        <v>2091</v>
      </c>
      <c r="I1381" t="s">
        <v>2096</v>
      </c>
      <c r="J1381" t="s">
        <v>1789</v>
      </c>
      <c r="K1381" t="s">
        <v>2053</v>
      </c>
      <c r="L1381" t="s">
        <v>1828</v>
      </c>
      <c r="M1381" t="s">
        <v>2858</v>
      </c>
      <c r="N1381" t="s">
        <v>2859</v>
      </c>
      <c r="O1381" t="s">
        <v>2860</v>
      </c>
      <c r="P1381" t="s">
        <v>2022</v>
      </c>
      <c r="Q1381" t="s">
        <v>1829</v>
      </c>
      <c r="R1381" t="s">
        <v>1958</v>
      </c>
      <c r="S1381" t="s">
        <v>74</v>
      </c>
      <c r="T1381" t="s">
        <v>2051</v>
      </c>
      <c r="U1381" t="s">
        <v>2870</v>
      </c>
      <c r="V1381" t="s">
        <v>3271</v>
      </c>
      <c r="W1381" t="s">
        <v>4638</v>
      </c>
      <c r="X1381" t="s">
        <v>1841</v>
      </c>
      <c r="Y1381" t="s">
        <v>5426</v>
      </c>
      <c r="Z1381" t="s">
        <v>5427</v>
      </c>
      <c r="AA1381" t="s">
        <v>5428</v>
      </c>
      <c r="AB1381">
        <v>1</v>
      </c>
    </row>
    <row r="1382" spans="1:28" x14ac:dyDescent="0.25">
      <c r="A1382" t="s">
        <v>9284</v>
      </c>
      <c r="B1382" t="s">
        <v>9285</v>
      </c>
      <c r="C1382" t="s">
        <v>156</v>
      </c>
      <c r="D1382">
        <v>1</v>
      </c>
      <c r="E1382">
        <v>367</v>
      </c>
      <c r="F1382" t="s">
        <v>2062</v>
      </c>
      <c r="G1382" t="s">
        <v>1844</v>
      </c>
      <c r="H1382" t="s">
        <v>2091</v>
      </c>
      <c r="I1382" t="s">
        <v>2096</v>
      </c>
      <c r="J1382" t="s">
        <v>1789</v>
      </c>
      <c r="K1382" t="s">
        <v>2053</v>
      </c>
      <c r="L1382" t="s">
        <v>1828</v>
      </c>
      <c r="M1382" t="s">
        <v>2858</v>
      </c>
      <c r="N1382" t="s">
        <v>2859</v>
      </c>
      <c r="O1382" t="s">
        <v>2860</v>
      </c>
      <c r="P1382" t="s">
        <v>2022</v>
      </c>
      <c r="Q1382" t="s">
        <v>1829</v>
      </c>
      <c r="R1382" t="s">
        <v>1958</v>
      </c>
      <c r="S1382" t="s">
        <v>74</v>
      </c>
      <c r="T1382" t="s">
        <v>2051</v>
      </c>
      <c r="U1382" t="s">
        <v>2046</v>
      </c>
      <c r="V1382" t="s">
        <v>3224</v>
      </c>
      <c r="W1382" t="s">
        <v>2864</v>
      </c>
      <c r="X1382" t="s">
        <v>1841</v>
      </c>
      <c r="Y1382" t="s">
        <v>4687</v>
      </c>
      <c r="Z1382" t="s">
        <v>4688</v>
      </c>
      <c r="AA1382" t="s">
        <v>4689</v>
      </c>
      <c r="AB1382">
        <v>1</v>
      </c>
    </row>
    <row r="1383" spans="1:28" x14ac:dyDescent="0.25">
      <c r="A1383" t="s">
        <v>9284</v>
      </c>
      <c r="B1383" t="s">
        <v>9285</v>
      </c>
      <c r="C1383" t="s">
        <v>156</v>
      </c>
      <c r="D1383">
        <v>1</v>
      </c>
      <c r="E1383">
        <v>385</v>
      </c>
      <c r="F1383" t="s">
        <v>2027</v>
      </c>
      <c r="G1383" t="s">
        <v>1844</v>
      </c>
      <c r="H1383" t="s">
        <v>2091</v>
      </c>
      <c r="I1383" t="s">
        <v>2096</v>
      </c>
      <c r="J1383" t="s">
        <v>1795</v>
      </c>
      <c r="K1383" t="s">
        <v>2383</v>
      </c>
      <c r="L1383" t="s">
        <v>1828</v>
      </c>
      <c r="M1383" t="s">
        <v>2858</v>
      </c>
      <c r="N1383" t="s">
        <v>2859</v>
      </c>
      <c r="O1383" t="s">
        <v>2860</v>
      </c>
      <c r="P1383" t="s">
        <v>2022</v>
      </c>
      <c r="Q1383" t="s">
        <v>1829</v>
      </c>
      <c r="R1383" t="s">
        <v>1958</v>
      </c>
      <c r="S1383" t="s">
        <v>74</v>
      </c>
      <c r="T1383" t="s">
        <v>2051</v>
      </c>
      <c r="U1383" t="s">
        <v>2046</v>
      </c>
      <c r="V1383" t="s">
        <v>2865</v>
      </c>
      <c r="W1383" t="s">
        <v>2864</v>
      </c>
      <c r="X1383" t="s">
        <v>1841</v>
      </c>
      <c r="Y1383" t="s">
        <v>8907</v>
      </c>
      <c r="Z1383" t="s">
        <v>8908</v>
      </c>
      <c r="AA1383" t="s">
        <v>8909</v>
      </c>
      <c r="AB1383">
        <v>1</v>
      </c>
    </row>
    <row r="1384" spans="1:28" x14ac:dyDescent="0.25">
      <c r="A1384" t="s">
        <v>9284</v>
      </c>
      <c r="B1384" t="s">
        <v>9285</v>
      </c>
      <c r="C1384" t="s">
        <v>156</v>
      </c>
      <c r="D1384">
        <v>1</v>
      </c>
      <c r="E1384">
        <v>385</v>
      </c>
      <c r="F1384" t="s">
        <v>2037</v>
      </c>
      <c r="G1384" t="s">
        <v>1844</v>
      </c>
      <c r="H1384" t="s">
        <v>2091</v>
      </c>
      <c r="I1384" t="s">
        <v>2096</v>
      </c>
      <c r="J1384" t="s">
        <v>1789</v>
      </c>
      <c r="K1384" t="s">
        <v>2050</v>
      </c>
      <c r="L1384" t="s">
        <v>1828</v>
      </c>
      <c r="M1384" t="s">
        <v>2858</v>
      </c>
      <c r="N1384" t="s">
        <v>2859</v>
      </c>
      <c r="O1384" t="s">
        <v>2860</v>
      </c>
      <c r="P1384" t="s">
        <v>2022</v>
      </c>
      <c r="Q1384" t="s">
        <v>1829</v>
      </c>
      <c r="R1384" t="s">
        <v>1958</v>
      </c>
      <c r="S1384" t="s">
        <v>74</v>
      </c>
      <c r="T1384" t="s">
        <v>2051</v>
      </c>
      <c r="U1384" t="s">
        <v>2046</v>
      </c>
      <c r="V1384" t="s">
        <v>3279</v>
      </c>
      <c r="W1384" t="s">
        <v>2864</v>
      </c>
      <c r="X1384" t="s">
        <v>1841</v>
      </c>
      <c r="Y1384" t="s">
        <v>8249</v>
      </c>
      <c r="Z1384" t="s">
        <v>8250</v>
      </c>
      <c r="AA1384" t="s">
        <v>8251</v>
      </c>
      <c r="AB1384">
        <v>1</v>
      </c>
    </row>
    <row r="1385" spans="1:28" x14ac:dyDescent="0.25">
      <c r="A1385" t="s">
        <v>9284</v>
      </c>
      <c r="B1385" t="s">
        <v>9285</v>
      </c>
      <c r="C1385" t="s">
        <v>156</v>
      </c>
      <c r="D1385">
        <v>1</v>
      </c>
      <c r="E1385">
        <v>386</v>
      </c>
      <c r="F1385" t="s">
        <v>2083</v>
      </c>
      <c r="G1385" t="s">
        <v>1844</v>
      </c>
      <c r="H1385" t="s">
        <v>2091</v>
      </c>
      <c r="I1385" t="s">
        <v>2096</v>
      </c>
      <c r="J1385" t="s">
        <v>1795</v>
      </c>
      <c r="K1385" t="s">
        <v>2064</v>
      </c>
      <c r="L1385" t="s">
        <v>1828</v>
      </c>
      <c r="M1385" t="s">
        <v>2858</v>
      </c>
      <c r="N1385" t="s">
        <v>2859</v>
      </c>
      <c r="O1385" t="s">
        <v>2860</v>
      </c>
      <c r="P1385" t="s">
        <v>2022</v>
      </c>
      <c r="Q1385" t="s">
        <v>1829</v>
      </c>
      <c r="R1385" t="s">
        <v>1958</v>
      </c>
      <c r="S1385" t="s">
        <v>74</v>
      </c>
      <c r="T1385" t="s">
        <v>2051</v>
      </c>
      <c r="U1385" t="s">
        <v>2046</v>
      </c>
      <c r="V1385" t="s">
        <v>2865</v>
      </c>
      <c r="W1385" t="s">
        <v>2864</v>
      </c>
      <c r="X1385" t="s">
        <v>1841</v>
      </c>
      <c r="Y1385" t="s">
        <v>8910</v>
      </c>
      <c r="Z1385" t="s">
        <v>8911</v>
      </c>
      <c r="AA1385" t="s">
        <v>8912</v>
      </c>
      <c r="AB1385">
        <v>1</v>
      </c>
    </row>
    <row r="1386" spans="1:28" x14ac:dyDescent="0.25">
      <c r="A1386" t="s">
        <v>9284</v>
      </c>
      <c r="B1386" t="s">
        <v>9285</v>
      </c>
      <c r="C1386" t="s">
        <v>156</v>
      </c>
      <c r="D1386">
        <v>1</v>
      </c>
      <c r="E1386">
        <v>387</v>
      </c>
      <c r="F1386" t="s">
        <v>2029</v>
      </c>
      <c r="G1386" t="s">
        <v>1844</v>
      </c>
      <c r="H1386" t="s">
        <v>2091</v>
      </c>
      <c r="I1386" t="s">
        <v>2096</v>
      </c>
      <c r="J1386" t="s">
        <v>1789</v>
      </c>
      <c r="K1386" t="s">
        <v>2063</v>
      </c>
      <c r="L1386" t="s">
        <v>1828</v>
      </c>
      <c r="M1386" t="s">
        <v>2858</v>
      </c>
      <c r="N1386" t="s">
        <v>2859</v>
      </c>
      <c r="O1386" t="s">
        <v>2860</v>
      </c>
      <c r="P1386" t="s">
        <v>2022</v>
      </c>
      <c r="Q1386" t="s">
        <v>1829</v>
      </c>
      <c r="R1386" t="s">
        <v>1958</v>
      </c>
      <c r="S1386" t="s">
        <v>74</v>
      </c>
      <c r="T1386" t="s">
        <v>2051</v>
      </c>
      <c r="U1386" t="s">
        <v>2044</v>
      </c>
      <c r="V1386" t="s">
        <v>3260</v>
      </c>
      <c r="W1386" t="s">
        <v>2864</v>
      </c>
      <c r="X1386" t="s">
        <v>1841</v>
      </c>
      <c r="Y1386" t="s">
        <v>2166</v>
      </c>
      <c r="Z1386" t="s">
        <v>2167</v>
      </c>
      <c r="AA1386" t="s">
        <v>3275</v>
      </c>
      <c r="AB1386">
        <v>1</v>
      </c>
    </row>
    <row r="1387" spans="1:28" x14ac:dyDescent="0.25">
      <c r="A1387" t="s">
        <v>9284</v>
      </c>
      <c r="B1387" t="s">
        <v>9285</v>
      </c>
      <c r="C1387" t="s">
        <v>156</v>
      </c>
      <c r="D1387">
        <v>1</v>
      </c>
      <c r="E1387">
        <v>388</v>
      </c>
      <c r="F1387" t="s">
        <v>2034</v>
      </c>
      <c r="G1387" t="s">
        <v>1844</v>
      </c>
      <c r="H1387" t="s">
        <v>2091</v>
      </c>
      <c r="I1387" t="s">
        <v>2096</v>
      </c>
      <c r="J1387" t="s">
        <v>1789</v>
      </c>
      <c r="K1387" t="s">
        <v>2063</v>
      </c>
      <c r="L1387" t="s">
        <v>1828</v>
      </c>
      <c r="M1387" t="s">
        <v>2858</v>
      </c>
      <c r="N1387" t="s">
        <v>2859</v>
      </c>
      <c r="O1387" t="s">
        <v>2860</v>
      </c>
      <c r="P1387" t="s">
        <v>2022</v>
      </c>
      <c r="Q1387" t="s">
        <v>1829</v>
      </c>
      <c r="R1387" t="s">
        <v>1958</v>
      </c>
      <c r="S1387" t="s">
        <v>74</v>
      </c>
      <c r="T1387" t="s">
        <v>2051</v>
      </c>
      <c r="U1387" t="s">
        <v>2046</v>
      </c>
      <c r="V1387" t="s">
        <v>3279</v>
      </c>
      <c r="W1387" t="s">
        <v>2874</v>
      </c>
      <c r="X1387" t="s">
        <v>1841</v>
      </c>
      <c r="Y1387" t="s">
        <v>4205</v>
      </c>
      <c r="Z1387" t="s">
        <v>4206</v>
      </c>
      <c r="AA1387" t="s">
        <v>4207</v>
      </c>
      <c r="AB1387">
        <v>1</v>
      </c>
    </row>
    <row r="1388" spans="1:28" x14ac:dyDescent="0.25">
      <c r="A1388" t="s">
        <v>9284</v>
      </c>
      <c r="B1388" t="s">
        <v>9285</v>
      </c>
      <c r="C1388" t="s">
        <v>156</v>
      </c>
      <c r="D1388">
        <v>1</v>
      </c>
      <c r="E1388">
        <v>388</v>
      </c>
      <c r="F1388" t="s">
        <v>2083</v>
      </c>
      <c r="G1388" t="s">
        <v>1844</v>
      </c>
      <c r="H1388" t="s">
        <v>2091</v>
      </c>
      <c r="I1388" t="s">
        <v>2096</v>
      </c>
      <c r="J1388" t="s">
        <v>1789</v>
      </c>
      <c r="K1388" t="s">
        <v>2064</v>
      </c>
      <c r="L1388" t="s">
        <v>1828</v>
      </c>
      <c r="M1388" t="s">
        <v>2858</v>
      </c>
      <c r="N1388" t="s">
        <v>2859</v>
      </c>
      <c r="O1388" t="s">
        <v>2860</v>
      </c>
      <c r="P1388" t="s">
        <v>2022</v>
      </c>
      <c r="Q1388" t="s">
        <v>1829</v>
      </c>
      <c r="R1388" t="s">
        <v>1958</v>
      </c>
      <c r="S1388" t="s">
        <v>74</v>
      </c>
      <c r="T1388" t="s">
        <v>2051</v>
      </c>
      <c r="U1388" t="s">
        <v>2046</v>
      </c>
      <c r="V1388" t="s">
        <v>3279</v>
      </c>
      <c r="W1388" t="s">
        <v>4690</v>
      </c>
      <c r="X1388" t="s">
        <v>1841</v>
      </c>
      <c r="Y1388" t="s">
        <v>4208</v>
      </c>
      <c r="Z1388" t="s">
        <v>4209</v>
      </c>
      <c r="AA1388" t="s">
        <v>4210</v>
      </c>
      <c r="AB1388">
        <v>1</v>
      </c>
    </row>
    <row r="1389" spans="1:28" x14ac:dyDescent="0.25">
      <c r="A1389" t="s">
        <v>9284</v>
      </c>
      <c r="B1389" t="s">
        <v>9285</v>
      </c>
      <c r="C1389" t="s">
        <v>156</v>
      </c>
      <c r="D1389">
        <v>1</v>
      </c>
      <c r="E1389">
        <v>412</v>
      </c>
      <c r="F1389" t="s">
        <v>2033</v>
      </c>
      <c r="G1389" t="s">
        <v>1844</v>
      </c>
      <c r="H1389" t="s">
        <v>2091</v>
      </c>
      <c r="I1389" t="s">
        <v>2096</v>
      </c>
      <c r="J1389" t="s">
        <v>1789</v>
      </c>
      <c r="K1389" t="s">
        <v>2053</v>
      </c>
      <c r="L1389" t="s">
        <v>1828</v>
      </c>
      <c r="M1389" t="s">
        <v>2858</v>
      </c>
      <c r="N1389" t="s">
        <v>2859</v>
      </c>
      <c r="O1389" t="s">
        <v>2860</v>
      </c>
      <c r="P1389" t="s">
        <v>2022</v>
      </c>
      <c r="Q1389" t="s">
        <v>1829</v>
      </c>
      <c r="R1389" t="s">
        <v>1958</v>
      </c>
      <c r="S1389" t="s">
        <v>74</v>
      </c>
      <c r="T1389" t="s">
        <v>2051</v>
      </c>
      <c r="U1389" t="s">
        <v>2046</v>
      </c>
      <c r="V1389" t="s">
        <v>3243</v>
      </c>
      <c r="W1389" t="s">
        <v>4247</v>
      </c>
      <c r="X1389" t="s">
        <v>1841</v>
      </c>
      <c r="Y1389" t="s">
        <v>5429</v>
      </c>
      <c r="Z1389" t="s">
        <v>5430</v>
      </c>
      <c r="AA1389" t="s">
        <v>5431</v>
      </c>
      <c r="AB1389">
        <v>1</v>
      </c>
    </row>
    <row r="1390" spans="1:28" x14ac:dyDescent="0.25">
      <c r="A1390" t="s">
        <v>9284</v>
      </c>
      <c r="B1390" t="s">
        <v>9285</v>
      </c>
      <c r="C1390" t="s">
        <v>156</v>
      </c>
      <c r="D1390">
        <v>1</v>
      </c>
      <c r="E1390">
        <v>46</v>
      </c>
      <c r="F1390" t="s">
        <v>2028</v>
      </c>
      <c r="G1390" t="s">
        <v>1845</v>
      </c>
      <c r="H1390" t="s">
        <v>2091</v>
      </c>
      <c r="I1390" t="s">
        <v>2096</v>
      </c>
      <c r="J1390" t="s">
        <v>1789</v>
      </c>
      <c r="K1390" t="s">
        <v>2050</v>
      </c>
      <c r="L1390" t="s">
        <v>1828</v>
      </c>
      <c r="M1390" t="s">
        <v>2858</v>
      </c>
      <c r="N1390" t="s">
        <v>2859</v>
      </c>
      <c r="O1390" t="s">
        <v>2860</v>
      </c>
      <c r="P1390" t="s">
        <v>2022</v>
      </c>
      <c r="Q1390" t="s">
        <v>1829</v>
      </c>
      <c r="R1390" t="s">
        <v>1958</v>
      </c>
      <c r="S1390" t="s">
        <v>74</v>
      </c>
      <c r="T1390" t="s">
        <v>2051</v>
      </c>
      <c r="U1390" t="s">
        <v>2867</v>
      </c>
      <c r="V1390" t="s">
        <v>3309</v>
      </c>
      <c r="W1390" t="s">
        <v>2947</v>
      </c>
      <c r="X1390" t="s">
        <v>1841</v>
      </c>
      <c r="Y1390" t="s">
        <v>8252</v>
      </c>
      <c r="Z1390" t="s">
        <v>8253</v>
      </c>
      <c r="AA1390" t="s">
        <v>8254</v>
      </c>
      <c r="AB1390">
        <v>1</v>
      </c>
    </row>
    <row r="1391" spans="1:28" x14ac:dyDescent="0.25">
      <c r="A1391" t="s">
        <v>9284</v>
      </c>
      <c r="B1391" t="s">
        <v>9285</v>
      </c>
      <c r="C1391" t="s">
        <v>156</v>
      </c>
      <c r="D1391">
        <v>1</v>
      </c>
      <c r="E1391">
        <v>47</v>
      </c>
      <c r="F1391" t="s">
        <v>2034</v>
      </c>
      <c r="G1391" t="s">
        <v>1845</v>
      </c>
      <c r="H1391" t="s">
        <v>2091</v>
      </c>
      <c r="I1391" t="s">
        <v>2096</v>
      </c>
      <c r="J1391" t="s">
        <v>1795</v>
      </c>
      <c r="K1391" t="s">
        <v>2089</v>
      </c>
      <c r="L1391" t="s">
        <v>1828</v>
      </c>
      <c r="M1391" t="s">
        <v>2858</v>
      </c>
      <c r="N1391" t="s">
        <v>2859</v>
      </c>
      <c r="O1391" t="s">
        <v>2860</v>
      </c>
      <c r="P1391" t="s">
        <v>2022</v>
      </c>
      <c r="Q1391" t="s">
        <v>1829</v>
      </c>
      <c r="R1391" t="s">
        <v>1958</v>
      </c>
      <c r="S1391" t="s">
        <v>74</v>
      </c>
      <c r="T1391" t="s">
        <v>2051</v>
      </c>
      <c r="U1391" t="s">
        <v>2046</v>
      </c>
      <c r="V1391" t="s">
        <v>4701</v>
      </c>
      <c r="W1391" t="s">
        <v>2874</v>
      </c>
      <c r="X1391" t="s">
        <v>1841</v>
      </c>
      <c r="Y1391" t="s">
        <v>9371</v>
      </c>
      <c r="Z1391" t="s">
        <v>9372</v>
      </c>
      <c r="AA1391" t="s">
        <v>9373</v>
      </c>
      <c r="AB1391">
        <v>1</v>
      </c>
    </row>
    <row r="1392" spans="1:28" x14ac:dyDescent="0.25">
      <c r="A1392" t="s">
        <v>9284</v>
      </c>
      <c r="B1392" t="s">
        <v>9285</v>
      </c>
      <c r="C1392" t="s">
        <v>156</v>
      </c>
      <c r="D1392">
        <v>1</v>
      </c>
      <c r="E1392">
        <v>510</v>
      </c>
      <c r="F1392" t="s">
        <v>2042</v>
      </c>
      <c r="G1392" t="s">
        <v>1844</v>
      </c>
      <c r="H1392" t="s">
        <v>2091</v>
      </c>
      <c r="I1392" t="s">
        <v>2096</v>
      </c>
      <c r="J1392" t="s">
        <v>1789</v>
      </c>
      <c r="K1392" t="s">
        <v>2089</v>
      </c>
      <c r="L1392" t="s">
        <v>1828</v>
      </c>
      <c r="M1392" t="s">
        <v>2858</v>
      </c>
      <c r="N1392" t="s">
        <v>2859</v>
      </c>
      <c r="O1392" t="s">
        <v>2860</v>
      </c>
      <c r="P1392" t="s">
        <v>2022</v>
      </c>
      <c r="Q1392" t="s">
        <v>1829</v>
      </c>
      <c r="R1392" t="s">
        <v>1958</v>
      </c>
      <c r="S1392" t="s">
        <v>74</v>
      </c>
      <c r="T1392" t="s">
        <v>2051</v>
      </c>
      <c r="U1392" t="s">
        <v>2046</v>
      </c>
      <c r="V1392" t="s">
        <v>3279</v>
      </c>
      <c r="W1392" t="s">
        <v>2874</v>
      </c>
      <c r="X1392" t="s">
        <v>1841</v>
      </c>
      <c r="Y1392" t="s">
        <v>4211</v>
      </c>
      <c r="Z1392" t="s">
        <v>4212</v>
      </c>
      <c r="AA1392" t="s">
        <v>4213</v>
      </c>
      <c r="AB1392">
        <v>1</v>
      </c>
    </row>
    <row r="1393" spans="1:28" x14ac:dyDescent="0.25">
      <c r="A1393" t="s">
        <v>9284</v>
      </c>
      <c r="B1393" t="s">
        <v>9285</v>
      </c>
      <c r="C1393" t="s">
        <v>156</v>
      </c>
      <c r="D1393">
        <v>1</v>
      </c>
      <c r="E1393">
        <v>511</v>
      </c>
      <c r="F1393" t="s">
        <v>2030</v>
      </c>
      <c r="G1393" t="s">
        <v>1844</v>
      </c>
      <c r="H1393" t="s">
        <v>2091</v>
      </c>
      <c r="I1393" t="s">
        <v>2096</v>
      </c>
      <c r="J1393" t="s">
        <v>1789</v>
      </c>
      <c r="K1393" t="s">
        <v>8994</v>
      </c>
      <c r="L1393" t="s">
        <v>1828</v>
      </c>
      <c r="M1393" t="s">
        <v>2858</v>
      </c>
      <c r="N1393" t="s">
        <v>2859</v>
      </c>
      <c r="O1393" t="s">
        <v>2860</v>
      </c>
      <c r="P1393" t="s">
        <v>2022</v>
      </c>
      <c r="Q1393" t="s">
        <v>1829</v>
      </c>
      <c r="R1393" t="s">
        <v>1958</v>
      </c>
      <c r="S1393" t="s">
        <v>74</v>
      </c>
      <c r="T1393" t="s">
        <v>2051</v>
      </c>
      <c r="U1393" t="s">
        <v>2046</v>
      </c>
      <c r="V1393" t="s">
        <v>3279</v>
      </c>
      <c r="W1393" t="s">
        <v>2874</v>
      </c>
      <c r="X1393" t="s">
        <v>1841</v>
      </c>
      <c r="Y1393" t="s">
        <v>9229</v>
      </c>
      <c r="Z1393" t="s">
        <v>9230</v>
      </c>
      <c r="AA1393" t="s">
        <v>9231</v>
      </c>
      <c r="AB1393">
        <v>1</v>
      </c>
    </row>
    <row r="1394" spans="1:28" x14ac:dyDescent="0.25">
      <c r="A1394" t="s">
        <v>9284</v>
      </c>
      <c r="B1394" t="s">
        <v>9285</v>
      </c>
      <c r="C1394" t="s">
        <v>156</v>
      </c>
      <c r="D1394">
        <v>1</v>
      </c>
      <c r="E1394">
        <v>514</v>
      </c>
      <c r="F1394" t="s">
        <v>2021</v>
      </c>
      <c r="G1394" t="s">
        <v>1844</v>
      </c>
      <c r="H1394" t="s">
        <v>2091</v>
      </c>
      <c r="I1394" t="s">
        <v>2096</v>
      </c>
      <c r="J1394" t="s">
        <v>1789</v>
      </c>
      <c r="K1394" t="s">
        <v>2084</v>
      </c>
      <c r="L1394" t="s">
        <v>1828</v>
      </c>
      <c r="M1394" t="s">
        <v>2858</v>
      </c>
      <c r="N1394" t="s">
        <v>2859</v>
      </c>
      <c r="O1394" t="s">
        <v>2860</v>
      </c>
      <c r="P1394" t="s">
        <v>2022</v>
      </c>
      <c r="Q1394" t="s">
        <v>1829</v>
      </c>
      <c r="R1394" t="s">
        <v>1958</v>
      </c>
      <c r="S1394" t="s">
        <v>74</v>
      </c>
      <c r="T1394" t="s">
        <v>2051</v>
      </c>
      <c r="U1394" t="s">
        <v>2931</v>
      </c>
      <c r="V1394" t="s">
        <v>2932</v>
      </c>
      <c r="W1394" t="s">
        <v>2874</v>
      </c>
      <c r="X1394" t="s">
        <v>1841</v>
      </c>
      <c r="Y1394" t="s">
        <v>8255</v>
      </c>
      <c r="Z1394" t="s">
        <v>8256</v>
      </c>
      <c r="AA1394" t="s">
        <v>8257</v>
      </c>
      <c r="AB1394">
        <v>1</v>
      </c>
    </row>
    <row r="1395" spans="1:28" x14ac:dyDescent="0.25">
      <c r="A1395" t="s">
        <v>9284</v>
      </c>
      <c r="B1395" t="s">
        <v>9285</v>
      </c>
      <c r="C1395" t="s">
        <v>156</v>
      </c>
      <c r="D1395">
        <v>1</v>
      </c>
      <c r="E1395">
        <v>544</v>
      </c>
      <c r="F1395" t="s">
        <v>2033</v>
      </c>
      <c r="G1395" t="s">
        <v>1844</v>
      </c>
      <c r="H1395" t="s">
        <v>2091</v>
      </c>
      <c r="I1395" t="s">
        <v>2096</v>
      </c>
      <c r="J1395" t="s">
        <v>1789</v>
      </c>
      <c r="K1395" t="s">
        <v>2089</v>
      </c>
      <c r="L1395" t="s">
        <v>1828</v>
      </c>
      <c r="M1395" t="s">
        <v>2858</v>
      </c>
      <c r="N1395" t="s">
        <v>2859</v>
      </c>
      <c r="O1395" t="s">
        <v>2860</v>
      </c>
      <c r="P1395" t="s">
        <v>2022</v>
      </c>
      <c r="Q1395" t="s">
        <v>1829</v>
      </c>
      <c r="R1395" t="s">
        <v>1958</v>
      </c>
      <c r="S1395" t="s">
        <v>74</v>
      </c>
      <c r="T1395" t="s">
        <v>2051</v>
      </c>
      <c r="U1395" t="s">
        <v>2046</v>
      </c>
      <c r="V1395" t="s">
        <v>2865</v>
      </c>
      <c r="W1395" t="s">
        <v>2874</v>
      </c>
      <c r="X1395" t="s">
        <v>1841</v>
      </c>
      <c r="Y1395" t="s">
        <v>4214</v>
      </c>
      <c r="Z1395" t="s">
        <v>4215</v>
      </c>
      <c r="AA1395" t="s">
        <v>4216</v>
      </c>
      <c r="AB1395">
        <v>1</v>
      </c>
    </row>
    <row r="1396" spans="1:28" x14ac:dyDescent="0.25">
      <c r="A1396" t="s">
        <v>9284</v>
      </c>
      <c r="B1396" t="s">
        <v>9285</v>
      </c>
      <c r="C1396" t="s">
        <v>156</v>
      </c>
      <c r="D1396">
        <v>1</v>
      </c>
      <c r="E1396">
        <v>544</v>
      </c>
      <c r="F1396" t="s">
        <v>2020</v>
      </c>
      <c r="G1396" t="s">
        <v>1844</v>
      </c>
      <c r="H1396" t="s">
        <v>2091</v>
      </c>
      <c r="I1396" t="s">
        <v>2096</v>
      </c>
      <c r="J1396" t="s">
        <v>1789</v>
      </c>
      <c r="K1396" t="s">
        <v>2089</v>
      </c>
      <c r="L1396" t="s">
        <v>1828</v>
      </c>
      <c r="M1396" t="s">
        <v>2858</v>
      </c>
      <c r="N1396" t="s">
        <v>2859</v>
      </c>
      <c r="O1396" t="s">
        <v>2860</v>
      </c>
      <c r="P1396" t="s">
        <v>2022</v>
      </c>
      <c r="Q1396" t="s">
        <v>1829</v>
      </c>
      <c r="R1396" t="s">
        <v>1958</v>
      </c>
      <c r="S1396" t="s">
        <v>74</v>
      </c>
      <c r="T1396" t="s">
        <v>2051</v>
      </c>
      <c r="U1396" t="s">
        <v>2046</v>
      </c>
      <c r="V1396" t="s">
        <v>2865</v>
      </c>
      <c r="W1396" t="s">
        <v>2874</v>
      </c>
      <c r="X1396" t="s">
        <v>1841</v>
      </c>
      <c r="Y1396" t="s">
        <v>4217</v>
      </c>
      <c r="Z1396" t="s">
        <v>4218</v>
      </c>
      <c r="AA1396" t="s">
        <v>4219</v>
      </c>
      <c r="AB1396">
        <v>1</v>
      </c>
    </row>
    <row r="1397" spans="1:28" x14ac:dyDescent="0.25">
      <c r="A1397" t="s">
        <v>9284</v>
      </c>
      <c r="B1397" t="s">
        <v>9285</v>
      </c>
      <c r="C1397" t="s">
        <v>156</v>
      </c>
      <c r="D1397">
        <v>1</v>
      </c>
      <c r="E1397">
        <v>546</v>
      </c>
      <c r="F1397" t="s">
        <v>2076</v>
      </c>
      <c r="G1397" t="s">
        <v>1844</v>
      </c>
      <c r="H1397" t="s">
        <v>2091</v>
      </c>
      <c r="I1397" t="s">
        <v>2096</v>
      </c>
      <c r="J1397" t="s">
        <v>1789</v>
      </c>
      <c r="K1397" t="s">
        <v>2089</v>
      </c>
      <c r="L1397" t="s">
        <v>1828</v>
      </c>
      <c r="M1397" t="s">
        <v>2858</v>
      </c>
      <c r="N1397" t="s">
        <v>2859</v>
      </c>
      <c r="O1397" t="s">
        <v>2860</v>
      </c>
      <c r="P1397" t="s">
        <v>2022</v>
      </c>
      <c r="Q1397" t="s">
        <v>1829</v>
      </c>
      <c r="R1397" t="s">
        <v>1958</v>
      </c>
      <c r="S1397" t="s">
        <v>74</v>
      </c>
      <c r="T1397" t="s">
        <v>2051</v>
      </c>
      <c r="U1397" t="s">
        <v>2044</v>
      </c>
      <c r="V1397" t="s">
        <v>3204</v>
      </c>
      <c r="W1397" t="s">
        <v>2864</v>
      </c>
      <c r="X1397" t="s">
        <v>1841</v>
      </c>
      <c r="Y1397" t="s">
        <v>4691</v>
      </c>
      <c r="Z1397" t="s">
        <v>4692</v>
      </c>
      <c r="AA1397" t="s">
        <v>4693</v>
      </c>
      <c r="AB1397">
        <v>1</v>
      </c>
    </row>
    <row r="1398" spans="1:28" x14ac:dyDescent="0.25">
      <c r="A1398" t="s">
        <v>9284</v>
      </c>
      <c r="B1398" t="s">
        <v>9285</v>
      </c>
      <c r="C1398" t="s">
        <v>156</v>
      </c>
      <c r="D1398">
        <v>1</v>
      </c>
      <c r="E1398">
        <v>548</v>
      </c>
      <c r="F1398" t="s">
        <v>2052</v>
      </c>
      <c r="G1398" t="s">
        <v>1844</v>
      </c>
      <c r="H1398" t="s">
        <v>2091</v>
      </c>
      <c r="I1398" t="s">
        <v>2096</v>
      </c>
      <c r="J1398" t="s">
        <v>1789</v>
      </c>
      <c r="K1398" t="s">
        <v>2383</v>
      </c>
      <c r="L1398" t="s">
        <v>1828</v>
      </c>
      <c r="M1398" t="s">
        <v>2858</v>
      </c>
      <c r="N1398" t="s">
        <v>2859</v>
      </c>
      <c r="O1398" t="s">
        <v>2860</v>
      </c>
      <c r="P1398" t="s">
        <v>2022</v>
      </c>
      <c r="Q1398" t="s">
        <v>1829</v>
      </c>
      <c r="R1398" t="s">
        <v>1958</v>
      </c>
      <c r="S1398" t="s">
        <v>74</v>
      </c>
      <c r="T1398" t="s">
        <v>2051</v>
      </c>
      <c r="U1398" t="s">
        <v>2044</v>
      </c>
      <c r="V1398" t="s">
        <v>3212</v>
      </c>
      <c r="W1398" t="s">
        <v>2864</v>
      </c>
      <c r="X1398" t="s">
        <v>1841</v>
      </c>
      <c r="Y1398" t="s">
        <v>4694</v>
      </c>
      <c r="Z1398" t="s">
        <v>4695</v>
      </c>
      <c r="AA1398" t="s">
        <v>4696</v>
      </c>
      <c r="AB1398">
        <v>1</v>
      </c>
    </row>
    <row r="1399" spans="1:28" x14ac:dyDescent="0.25">
      <c r="A1399" t="s">
        <v>9284</v>
      </c>
      <c r="B1399" t="s">
        <v>9285</v>
      </c>
      <c r="C1399" t="s">
        <v>156</v>
      </c>
      <c r="D1399">
        <v>1</v>
      </c>
      <c r="E1399">
        <v>89</v>
      </c>
      <c r="F1399" t="s">
        <v>2041</v>
      </c>
      <c r="G1399" t="s">
        <v>1845</v>
      </c>
      <c r="H1399" t="s">
        <v>2091</v>
      </c>
      <c r="I1399" t="s">
        <v>2096</v>
      </c>
      <c r="J1399" t="s">
        <v>1789</v>
      </c>
      <c r="K1399" t="s">
        <v>2383</v>
      </c>
      <c r="L1399" t="s">
        <v>1828</v>
      </c>
      <c r="M1399" t="s">
        <v>2858</v>
      </c>
      <c r="N1399" t="s">
        <v>2859</v>
      </c>
      <c r="O1399" t="s">
        <v>2860</v>
      </c>
      <c r="P1399" t="s">
        <v>2022</v>
      </c>
      <c r="Q1399" t="s">
        <v>1829</v>
      </c>
      <c r="R1399" t="s">
        <v>1958</v>
      </c>
      <c r="S1399" t="s">
        <v>74</v>
      </c>
      <c r="T1399" t="s">
        <v>2051</v>
      </c>
      <c r="U1399" t="s">
        <v>2044</v>
      </c>
      <c r="V1399" t="s">
        <v>3204</v>
      </c>
      <c r="W1399" t="s">
        <v>2874</v>
      </c>
      <c r="X1399" t="s">
        <v>1841</v>
      </c>
      <c r="Y1399" t="s">
        <v>4220</v>
      </c>
      <c r="Z1399" t="s">
        <v>4221</v>
      </c>
      <c r="AA1399" t="s">
        <v>4222</v>
      </c>
      <c r="AB1399">
        <v>1</v>
      </c>
    </row>
    <row r="1400" spans="1:28" x14ac:dyDescent="0.25">
      <c r="A1400" t="s">
        <v>9284</v>
      </c>
      <c r="B1400" t="s">
        <v>9285</v>
      </c>
      <c r="C1400" t="s">
        <v>156</v>
      </c>
      <c r="D1400">
        <v>2</v>
      </c>
      <c r="E1400">
        <v>1</v>
      </c>
      <c r="F1400" t="s">
        <v>2027</v>
      </c>
      <c r="G1400" t="s">
        <v>1845</v>
      </c>
      <c r="H1400" t="s">
        <v>2091</v>
      </c>
      <c r="I1400" t="s">
        <v>2096</v>
      </c>
      <c r="J1400" t="s">
        <v>1789</v>
      </c>
      <c r="K1400" t="s">
        <v>2063</v>
      </c>
      <c r="L1400" t="s">
        <v>1828</v>
      </c>
      <c r="M1400" t="s">
        <v>2858</v>
      </c>
      <c r="N1400" t="s">
        <v>2859</v>
      </c>
      <c r="O1400" t="s">
        <v>4697</v>
      </c>
      <c r="P1400" t="s">
        <v>2022</v>
      </c>
      <c r="Q1400" t="s">
        <v>1829</v>
      </c>
      <c r="R1400" t="s">
        <v>1958</v>
      </c>
      <c r="S1400" t="s">
        <v>74</v>
      </c>
      <c r="T1400" t="s">
        <v>2051</v>
      </c>
      <c r="U1400" t="s">
        <v>2044</v>
      </c>
      <c r="V1400" t="s">
        <v>3204</v>
      </c>
      <c r="W1400" t="s">
        <v>2874</v>
      </c>
      <c r="X1400" t="s">
        <v>1841</v>
      </c>
      <c r="Y1400" t="s">
        <v>4698</v>
      </c>
      <c r="Z1400" t="s">
        <v>4699</v>
      </c>
      <c r="AA1400" t="s">
        <v>4700</v>
      </c>
      <c r="AB1400">
        <v>1</v>
      </c>
    </row>
    <row r="1401" spans="1:28" x14ac:dyDescent="0.25">
      <c r="A1401" t="s">
        <v>9284</v>
      </c>
      <c r="B1401" t="s">
        <v>9285</v>
      </c>
      <c r="C1401" t="s">
        <v>156</v>
      </c>
      <c r="D1401">
        <v>2</v>
      </c>
      <c r="E1401">
        <v>4</v>
      </c>
      <c r="F1401" t="s">
        <v>2025</v>
      </c>
      <c r="G1401" t="s">
        <v>1845</v>
      </c>
      <c r="H1401" t="s">
        <v>2091</v>
      </c>
      <c r="I1401" t="s">
        <v>2096</v>
      </c>
      <c r="J1401" t="s">
        <v>1789</v>
      </c>
      <c r="K1401" t="s">
        <v>2064</v>
      </c>
      <c r="L1401" t="s">
        <v>1828</v>
      </c>
      <c r="M1401" t="s">
        <v>2858</v>
      </c>
      <c r="N1401" t="s">
        <v>2859</v>
      </c>
      <c r="O1401" t="s">
        <v>2860</v>
      </c>
      <c r="P1401" t="s">
        <v>2022</v>
      </c>
      <c r="Q1401" t="s">
        <v>1829</v>
      </c>
      <c r="R1401" t="s">
        <v>1958</v>
      </c>
      <c r="S1401" t="s">
        <v>74</v>
      </c>
      <c r="T1401" t="s">
        <v>2051</v>
      </c>
      <c r="U1401" t="s">
        <v>2046</v>
      </c>
      <c r="V1401" t="s">
        <v>3279</v>
      </c>
      <c r="W1401" t="s">
        <v>2864</v>
      </c>
      <c r="X1401" t="s">
        <v>1841</v>
      </c>
      <c r="Y1401" t="s">
        <v>4223</v>
      </c>
      <c r="Z1401" t="s">
        <v>4224</v>
      </c>
      <c r="AA1401" t="s">
        <v>4225</v>
      </c>
      <c r="AB1401">
        <v>1</v>
      </c>
    </row>
    <row r="1402" spans="1:28" x14ac:dyDescent="0.25">
      <c r="A1402" t="s">
        <v>9284</v>
      </c>
      <c r="B1402" t="s">
        <v>9285</v>
      </c>
      <c r="C1402" t="s">
        <v>156</v>
      </c>
      <c r="D1402">
        <v>2</v>
      </c>
      <c r="E1402">
        <v>23</v>
      </c>
      <c r="F1402" t="s">
        <v>2029</v>
      </c>
      <c r="G1402" t="s">
        <v>1845</v>
      </c>
      <c r="H1402" t="s">
        <v>2091</v>
      </c>
      <c r="I1402" t="s">
        <v>2096</v>
      </c>
      <c r="J1402" t="s">
        <v>1789</v>
      </c>
      <c r="K1402" t="s">
        <v>2053</v>
      </c>
      <c r="L1402" t="s">
        <v>1828</v>
      </c>
      <c r="M1402" t="s">
        <v>2858</v>
      </c>
      <c r="N1402" t="s">
        <v>2859</v>
      </c>
      <c r="O1402" t="s">
        <v>2860</v>
      </c>
      <c r="P1402" t="s">
        <v>2022</v>
      </c>
      <c r="Q1402" t="s">
        <v>1829</v>
      </c>
      <c r="R1402" t="s">
        <v>1958</v>
      </c>
      <c r="S1402" t="s">
        <v>74</v>
      </c>
      <c r="T1402" t="s">
        <v>2051</v>
      </c>
      <c r="U1402" t="s">
        <v>2044</v>
      </c>
      <c r="V1402" t="s">
        <v>3260</v>
      </c>
      <c r="W1402" t="s">
        <v>2947</v>
      </c>
      <c r="X1402" t="s">
        <v>1841</v>
      </c>
      <c r="Y1402" t="s">
        <v>5432</v>
      </c>
      <c r="Z1402" t="s">
        <v>5433</v>
      </c>
      <c r="AA1402" t="s">
        <v>5434</v>
      </c>
      <c r="AB1402">
        <v>1</v>
      </c>
    </row>
    <row r="1403" spans="1:28" x14ac:dyDescent="0.25">
      <c r="A1403" t="s">
        <v>9284</v>
      </c>
      <c r="B1403" t="s">
        <v>9285</v>
      </c>
      <c r="C1403" t="s">
        <v>156</v>
      </c>
      <c r="D1403">
        <v>2</v>
      </c>
      <c r="E1403">
        <v>23</v>
      </c>
      <c r="F1403" t="s">
        <v>2081</v>
      </c>
      <c r="G1403" t="s">
        <v>1845</v>
      </c>
      <c r="H1403" t="s">
        <v>2091</v>
      </c>
      <c r="I1403" t="s">
        <v>2096</v>
      </c>
      <c r="J1403" t="s">
        <v>1789</v>
      </c>
      <c r="K1403" t="s">
        <v>2089</v>
      </c>
      <c r="L1403" t="s">
        <v>1828</v>
      </c>
      <c r="M1403" t="s">
        <v>2858</v>
      </c>
      <c r="N1403" t="s">
        <v>2859</v>
      </c>
      <c r="O1403" t="s">
        <v>2860</v>
      </c>
      <c r="P1403" t="s">
        <v>2022</v>
      </c>
      <c r="Q1403" t="s">
        <v>1829</v>
      </c>
      <c r="R1403" t="s">
        <v>1958</v>
      </c>
      <c r="S1403" t="s">
        <v>74</v>
      </c>
      <c r="T1403" t="s">
        <v>2051</v>
      </c>
      <c r="U1403" t="s">
        <v>2046</v>
      </c>
      <c r="V1403" t="s">
        <v>2865</v>
      </c>
      <c r="W1403" t="s">
        <v>2874</v>
      </c>
      <c r="X1403" t="s">
        <v>1841</v>
      </c>
      <c r="Y1403" t="s">
        <v>4226</v>
      </c>
      <c r="Z1403" t="s">
        <v>4227</v>
      </c>
      <c r="AA1403" t="s">
        <v>4228</v>
      </c>
      <c r="AB1403">
        <v>1</v>
      </c>
    </row>
    <row r="1404" spans="1:28" x14ac:dyDescent="0.25">
      <c r="A1404" t="s">
        <v>9284</v>
      </c>
      <c r="B1404" t="s">
        <v>9285</v>
      </c>
      <c r="C1404" t="s">
        <v>156</v>
      </c>
      <c r="D1404">
        <v>2</v>
      </c>
      <c r="E1404">
        <v>24</v>
      </c>
      <c r="F1404" t="s">
        <v>2020</v>
      </c>
      <c r="G1404" t="s">
        <v>1845</v>
      </c>
      <c r="H1404" t="s">
        <v>2091</v>
      </c>
      <c r="I1404" t="s">
        <v>2096</v>
      </c>
      <c r="J1404" t="s">
        <v>1795</v>
      </c>
      <c r="K1404" t="s">
        <v>2383</v>
      </c>
      <c r="L1404" t="s">
        <v>1828</v>
      </c>
      <c r="M1404" t="s">
        <v>2858</v>
      </c>
      <c r="N1404" t="s">
        <v>2859</v>
      </c>
      <c r="O1404" t="s">
        <v>2860</v>
      </c>
      <c r="P1404" t="s">
        <v>2022</v>
      </c>
      <c r="Q1404" t="s">
        <v>1829</v>
      </c>
      <c r="R1404" t="s">
        <v>1958</v>
      </c>
      <c r="S1404" t="s">
        <v>74</v>
      </c>
      <c r="T1404" t="s">
        <v>2051</v>
      </c>
      <c r="U1404" t="s">
        <v>2046</v>
      </c>
      <c r="V1404" t="s">
        <v>4701</v>
      </c>
      <c r="W1404" t="s">
        <v>2874</v>
      </c>
      <c r="X1404" t="s">
        <v>1841</v>
      </c>
      <c r="Y1404" t="s">
        <v>9374</v>
      </c>
      <c r="Z1404" t="s">
        <v>9375</v>
      </c>
      <c r="AA1404" t="s">
        <v>9376</v>
      </c>
      <c r="AB1404">
        <v>1</v>
      </c>
    </row>
    <row r="1405" spans="1:28" x14ac:dyDescent="0.25">
      <c r="A1405" t="s">
        <v>9284</v>
      </c>
      <c r="B1405" t="s">
        <v>9285</v>
      </c>
      <c r="C1405" t="s">
        <v>156</v>
      </c>
      <c r="D1405">
        <v>2</v>
      </c>
      <c r="E1405">
        <v>247</v>
      </c>
      <c r="F1405" t="s">
        <v>2035</v>
      </c>
      <c r="G1405" t="s">
        <v>1845</v>
      </c>
      <c r="H1405" t="s">
        <v>2091</v>
      </c>
      <c r="I1405" t="s">
        <v>2096</v>
      </c>
      <c r="J1405" t="s">
        <v>1795</v>
      </c>
      <c r="K1405" t="s">
        <v>2064</v>
      </c>
      <c r="L1405" t="s">
        <v>1828</v>
      </c>
      <c r="M1405" t="s">
        <v>2858</v>
      </c>
      <c r="N1405" t="s">
        <v>2859</v>
      </c>
      <c r="O1405" t="s">
        <v>2860</v>
      </c>
      <c r="P1405" t="s">
        <v>2022</v>
      </c>
      <c r="Q1405" t="s">
        <v>1829</v>
      </c>
      <c r="R1405" t="s">
        <v>1958</v>
      </c>
      <c r="S1405" t="s">
        <v>74</v>
      </c>
      <c r="T1405" t="s">
        <v>2051</v>
      </c>
      <c r="U1405" t="s">
        <v>3226</v>
      </c>
      <c r="V1405" t="s">
        <v>3288</v>
      </c>
      <c r="W1405" t="s">
        <v>2874</v>
      </c>
      <c r="X1405" t="s">
        <v>1841</v>
      </c>
      <c r="Y1405" t="s">
        <v>8258</v>
      </c>
      <c r="Z1405" t="s">
        <v>8259</v>
      </c>
      <c r="AA1405" t="s">
        <v>8260</v>
      </c>
      <c r="AB1405">
        <v>1</v>
      </c>
    </row>
    <row r="1406" spans="1:28" x14ac:dyDescent="0.25">
      <c r="A1406" t="s">
        <v>9284</v>
      </c>
      <c r="B1406" t="s">
        <v>9285</v>
      </c>
      <c r="C1406" t="s">
        <v>156</v>
      </c>
      <c r="D1406">
        <v>2</v>
      </c>
      <c r="E1406">
        <v>267</v>
      </c>
      <c r="F1406" t="s">
        <v>2041</v>
      </c>
      <c r="G1406" t="s">
        <v>1845</v>
      </c>
      <c r="H1406" t="s">
        <v>2091</v>
      </c>
      <c r="I1406" t="s">
        <v>2096</v>
      </c>
      <c r="J1406" t="s">
        <v>1797</v>
      </c>
      <c r="K1406" t="s">
        <v>2064</v>
      </c>
      <c r="L1406" t="s">
        <v>1828</v>
      </c>
      <c r="M1406" t="s">
        <v>2858</v>
      </c>
      <c r="N1406" t="s">
        <v>2859</v>
      </c>
      <c r="O1406" t="s">
        <v>2860</v>
      </c>
      <c r="P1406" t="s">
        <v>2022</v>
      </c>
      <c r="Q1406" t="s">
        <v>1829</v>
      </c>
      <c r="R1406" t="s">
        <v>1958</v>
      </c>
      <c r="S1406" t="s">
        <v>74</v>
      </c>
      <c r="T1406" t="s">
        <v>2051</v>
      </c>
      <c r="U1406" t="s">
        <v>2867</v>
      </c>
      <c r="V1406" t="s">
        <v>2959</v>
      </c>
      <c r="W1406" t="s">
        <v>3469</v>
      </c>
      <c r="X1406" t="s">
        <v>1841</v>
      </c>
      <c r="Y1406" t="s">
        <v>8261</v>
      </c>
      <c r="Z1406" t="s">
        <v>8262</v>
      </c>
      <c r="AA1406" t="s">
        <v>8263</v>
      </c>
      <c r="AB1406">
        <v>1</v>
      </c>
    </row>
    <row r="1407" spans="1:28" x14ac:dyDescent="0.25">
      <c r="A1407" t="s">
        <v>9284</v>
      </c>
      <c r="B1407" t="s">
        <v>9285</v>
      </c>
      <c r="C1407" t="s">
        <v>156</v>
      </c>
      <c r="D1407">
        <v>2</v>
      </c>
      <c r="E1407">
        <v>268</v>
      </c>
      <c r="F1407" t="s">
        <v>2021</v>
      </c>
      <c r="G1407" t="s">
        <v>1845</v>
      </c>
      <c r="H1407" t="s">
        <v>2091</v>
      </c>
      <c r="I1407" t="s">
        <v>2096</v>
      </c>
      <c r="J1407" t="s">
        <v>1789</v>
      </c>
      <c r="K1407" t="s">
        <v>2063</v>
      </c>
      <c r="L1407" t="s">
        <v>1828</v>
      </c>
      <c r="M1407" t="s">
        <v>2858</v>
      </c>
      <c r="N1407" t="s">
        <v>2859</v>
      </c>
      <c r="O1407" t="s">
        <v>2860</v>
      </c>
      <c r="P1407" t="s">
        <v>2022</v>
      </c>
      <c r="Q1407" t="s">
        <v>1829</v>
      </c>
      <c r="R1407" t="s">
        <v>1958</v>
      </c>
      <c r="S1407" t="s">
        <v>74</v>
      </c>
      <c r="T1407" t="s">
        <v>2051</v>
      </c>
      <c r="U1407" t="s">
        <v>2044</v>
      </c>
      <c r="V1407" t="s">
        <v>3204</v>
      </c>
      <c r="W1407" t="s">
        <v>2947</v>
      </c>
      <c r="X1407" t="s">
        <v>1841</v>
      </c>
      <c r="Y1407" t="s">
        <v>4229</v>
      </c>
      <c r="Z1407" t="s">
        <v>4230</v>
      </c>
      <c r="AA1407" t="s">
        <v>4231</v>
      </c>
      <c r="AB1407">
        <v>1</v>
      </c>
    </row>
    <row r="1408" spans="1:28" x14ac:dyDescent="0.25">
      <c r="A1408" t="s">
        <v>9284</v>
      </c>
      <c r="B1408" t="s">
        <v>9285</v>
      </c>
      <c r="C1408" t="s">
        <v>156</v>
      </c>
      <c r="D1408">
        <v>2</v>
      </c>
      <c r="E1408">
        <v>280</v>
      </c>
      <c r="F1408" t="s">
        <v>2024</v>
      </c>
      <c r="G1408" t="s">
        <v>1844</v>
      </c>
      <c r="H1408" t="s">
        <v>2091</v>
      </c>
      <c r="I1408" t="s">
        <v>2096</v>
      </c>
      <c r="J1408" t="s">
        <v>1789</v>
      </c>
      <c r="K1408" t="s">
        <v>2053</v>
      </c>
      <c r="L1408" t="s">
        <v>1828</v>
      </c>
      <c r="M1408" t="s">
        <v>2858</v>
      </c>
      <c r="N1408" t="s">
        <v>2859</v>
      </c>
      <c r="O1408" t="s">
        <v>2860</v>
      </c>
      <c r="P1408" t="s">
        <v>2022</v>
      </c>
      <c r="Q1408" t="s">
        <v>1829</v>
      </c>
      <c r="R1408" t="s">
        <v>1958</v>
      </c>
      <c r="S1408" t="s">
        <v>74</v>
      </c>
      <c r="T1408" t="s">
        <v>2051</v>
      </c>
      <c r="U1408" t="s">
        <v>2044</v>
      </c>
      <c r="V1408" t="s">
        <v>3204</v>
      </c>
      <c r="W1408" t="s">
        <v>2864</v>
      </c>
      <c r="X1408" t="s">
        <v>1841</v>
      </c>
      <c r="Y1408" t="s">
        <v>5435</v>
      </c>
      <c r="Z1408" t="s">
        <v>5436</v>
      </c>
      <c r="AA1408" t="s">
        <v>5437</v>
      </c>
      <c r="AB1408">
        <v>1</v>
      </c>
    </row>
    <row r="1409" spans="1:28" x14ac:dyDescent="0.25">
      <c r="A1409" t="s">
        <v>9284</v>
      </c>
      <c r="B1409" t="s">
        <v>9285</v>
      </c>
      <c r="C1409" t="s">
        <v>156</v>
      </c>
      <c r="D1409">
        <v>2</v>
      </c>
      <c r="E1409">
        <v>313</v>
      </c>
      <c r="F1409" t="s">
        <v>2048</v>
      </c>
      <c r="G1409" t="s">
        <v>1848</v>
      </c>
      <c r="H1409" t="s">
        <v>2091</v>
      </c>
      <c r="I1409" t="s">
        <v>2096</v>
      </c>
      <c r="J1409" t="s">
        <v>1795</v>
      </c>
      <c r="K1409" t="s">
        <v>8994</v>
      </c>
      <c r="L1409" t="s">
        <v>1828</v>
      </c>
      <c r="M1409" t="s">
        <v>2858</v>
      </c>
      <c r="N1409" t="s">
        <v>2859</v>
      </c>
      <c r="O1409" t="s">
        <v>2860</v>
      </c>
      <c r="P1409" t="s">
        <v>2022</v>
      </c>
      <c r="Q1409" t="s">
        <v>1829</v>
      </c>
      <c r="R1409" t="s">
        <v>1958</v>
      </c>
      <c r="S1409" t="s">
        <v>74</v>
      </c>
      <c r="T1409" t="s">
        <v>2051</v>
      </c>
      <c r="U1409" t="s">
        <v>2039</v>
      </c>
      <c r="V1409" t="s">
        <v>3299</v>
      </c>
      <c r="W1409" t="s">
        <v>2874</v>
      </c>
      <c r="X1409" t="s">
        <v>1841</v>
      </c>
      <c r="Y1409" t="s">
        <v>9377</v>
      </c>
      <c r="Z1409" t="s">
        <v>9378</v>
      </c>
      <c r="AA1409" t="s">
        <v>9379</v>
      </c>
      <c r="AB1409">
        <v>1</v>
      </c>
    </row>
    <row r="1410" spans="1:28" x14ac:dyDescent="0.25">
      <c r="A1410" t="s">
        <v>9284</v>
      </c>
      <c r="B1410" t="s">
        <v>9285</v>
      </c>
      <c r="C1410" t="s">
        <v>156</v>
      </c>
      <c r="D1410">
        <v>2</v>
      </c>
      <c r="E1410">
        <v>369</v>
      </c>
      <c r="F1410" t="s">
        <v>2021</v>
      </c>
      <c r="G1410" t="s">
        <v>1848</v>
      </c>
      <c r="H1410" t="s">
        <v>2091</v>
      </c>
      <c r="I1410" t="s">
        <v>2096</v>
      </c>
      <c r="J1410" t="s">
        <v>1789</v>
      </c>
      <c r="K1410" t="s">
        <v>2053</v>
      </c>
      <c r="L1410" t="s">
        <v>1828</v>
      </c>
      <c r="M1410" t="s">
        <v>2858</v>
      </c>
      <c r="N1410" t="s">
        <v>2859</v>
      </c>
      <c r="O1410" t="s">
        <v>2860</v>
      </c>
      <c r="P1410" t="s">
        <v>2022</v>
      </c>
      <c r="Q1410" t="s">
        <v>1829</v>
      </c>
      <c r="R1410" t="s">
        <v>1958</v>
      </c>
      <c r="S1410" t="s">
        <v>74</v>
      </c>
      <c r="T1410" t="s">
        <v>2051</v>
      </c>
      <c r="U1410" t="s">
        <v>2867</v>
      </c>
      <c r="V1410" t="s">
        <v>5438</v>
      </c>
      <c r="W1410" t="s">
        <v>2947</v>
      </c>
      <c r="X1410" t="s">
        <v>1841</v>
      </c>
      <c r="Y1410" t="s">
        <v>5439</v>
      </c>
      <c r="Z1410" t="s">
        <v>5440</v>
      </c>
      <c r="AA1410" t="s">
        <v>5441</v>
      </c>
      <c r="AB1410">
        <v>1</v>
      </c>
    </row>
    <row r="1411" spans="1:28" x14ac:dyDescent="0.25">
      <c r="A1411" t="s">
        <v>9284</v>
      </c>
      <c r="B1411" t="s">
        <v>9285</v>
      </c>
      <c r="C1411" t="s">
        <v>156</v>
      </c>
      <c r="D1411">
        <v>2</v>
      </c>
      <c r="E1411">
        <v>370</v>
      </c>
      <c r="F1411" t="s">
        <v>2021</v>
      </c>
      <c r="G1411" t="s">
        <v>1848</v>
      </c>
      <c r="H1411" t="s">
        <v>2091</v>
      </c>
      <c r="I1411" t="s">
        <v>2096</v>
      </c>
      <c r="J1411" t="s">
        <v>1789</v>
      </c>
      <c r="K1411" t="s">
        <v>2053</v>
      </c>
      <c r="L1411" t="s">
        <v>1828</v>
      </c>
      <c r="M1411" t="s">
        <v>2858</v>
      </c>
      <c r="N1411" t="s">
        <v>2859</v>
      </c>
      <c r="O1411" t="s">
        <v>2860</v>
      </c>
      <c r="P1411" t="s">
        <v>2022</v>
      </c>
      <c r="Q1411" t="s">
        <v>1829</v>
      </c>
      <c r="R1411" t="s">
        <v>1958</v>
      </c>
      <c r="S1411" t="s">
        <v>74</v>
      </c>
      <c r="T1411" t="s">
        <v>2051</v>
      </c>
      <c r="U1411" t="s">
        <v>2867</v>
      </c>
      <c r="V1411" t="s">
        <v>5438</v>
      </c>
      <c r="W1411" t="s">
        <v>2947</v>
      </c>
      <c r="X1411" t="s">
        <v>1841</v>
      </c>
      <c r="Y1411" t="s">
        <v>5442</v>
      </c>
      <c r="Z1411" t="s">
        <v>5443</v>
      </c>
      <c r="AA1411" t="s">
        <v>5444</v>
      </c>
      <c r="AB1411">
        <v>1</v>
      </c>
    </row>
    <row r="1412" spans="1:28" x14ac:dyDescent="0.25">
      <c r="A1412" t="s">
        <v>9284</v>
      </c>
      <c r="B1412" t="s">
        <v>9285</v>
      </c>
      <c r="C1412" t="s">
        <v>156</v>
      </c>
      <c r="D1412">
        <v>2</v>
      </c>
      <c r="E1412">
        <v>414</v>
      </c>
      <c r="F1412" t="s">
        <v>2032</v>
      </c>
      <c r="G1412" t="s">
        <v>1848</v>
      </c>
      <c r="H1412" t="s">
        <v>2091</v>
      </c>
      <c r="I1412" t="s">
        <v>2096</v>
      </c>
      <c r="J1412" t="s">
        <v>1789</v>
      </c>
      <c r="K1412" t="s">
        <v>2053</v>
      </c>
      <c r="L1412" t="s">
        <v>1828</v>
      </c>
      <c r="M1412" t="s">
        <v>2858</v>
      </c>
      <c r="N1412" t="s">
        <v>2859</v>
      </c>
      <c r="O1412" t="s">
        <v>2860</v>
      </c>
      <c r="P1412" t="s">
        <v>2022</v>
      </c>
      <c r="Q1412" t="s">
        <v>1829</v>
      </c>
      <c r="R1412" t="s">
        <v>1958</v>
      </c>
      <c r="S1412" t="s">
        <v>74</v>
      </c>
      <c r="T1412" t="s">
        <v>2051</v>
      </c>
      <c r="U1412" t="s">
        <v>2867</v>
      </c>
      <c r="V1412" t="s">
        <v>5438</v>
      </c>
      <c r="W1412" t="s">
        <v>2874</v>
      </c>
      <c r="X1412" t="s">
        <v>1841</v>
      </c>
      <c r="Y1412" t="s">
        <v>5445</v>
      </c>
      <c r="Z1412" t="s">
        <v>5446</v>
      </c>
      <c r="AA1412" t="s">
        <v>5447</v>
      </c>
      <c r="AB1412">
        <v>1</v>
      </c>
    </row>
    <row r="1413" spans="1:28" x14ac:dyDescent="0.25">
      <c r="A1413" t="s">
        <v>9284</v>
      </c>
      <c r="B1413" t="s">
        <v>9285</v>
      </c>
      <c r="C1413" t="s">
        <v>156</v>
      </c>
      <c r="D1413">
        <v>2</v>
      </c>
      <c r="E1413">
        <v>47</v>
      </c>
      <c r="F1413" t="s">
        <v>2048</v>
      </c>
      <c r="G1413" t="s">
        <v>1845</v>
      </c>
      <c r="H1413" t="s">
        <v>2091</v>
      </c>
      <c r="I1413" t="s">
        <v>2096</v>
      </c>
      <c r="J1413" t="s">
        <v>1795</v>
      </c>
      <c r="K1413" t="s">
        <v>2087</v>
      </c>
      <c r="L1413" t="s">
        <v>1828</v>
      </c>
      <c r="M1413" t="s">
        <v>2858</v>
      </c>
      <c r="N1413" t="s">
        <v>2859</v>
      </c>
      <c r="O1413" t="s">
        <v>2860</v>
      </c>
      <c r="P1413" t="s">
        <v>2022</v>
      </c>
      <c r="Q1413" t="s">
        <v>1829</v>
      </c>
      <c r="R1413" t="s">
        <v>1958</v>
      </c>
      <c r="S1413" t="s">
        <v>74</v>
      </c>
      <c r="T1413" t="s">
        <v>2051</v>
      </c>
      <c r="U1413" t="s">
        <v>2046</v>
      </c>
      <c r="V1413" t="s">
        <v>3243</v>
      </c>
      <c r="W1413" t="s">
        <v>2864</v>
      </c>
      <c r="X1413" t="s">
        <v>1841</v>
      </c>
      <c r="Y1413" t="s">
        <v>8264</v>
      </c>
      <c r="Z1413" t="s">
        <v>8265</v>
      </c>
      <c r="AA1413" t="s">
        <v>8266</v>
      </c>
      <c r="AB1413">
        <v>1</v>
      </c>
    </row>
    <row r="1414" spans="1:28" x14ac:dyDescent="0.25">
      <c r="A1414" t="s">
        <v>9284</v>
      </c>
      <c r="B1414" t="s">
        <v>9285</v>
      </c>
      <c r="C1414" t="s">
        <v>156</v>
      </c>
      <c r="D1414">
        <v>2</v>
      </c>
      <c r="E1414">
        <v>519</v>
      </c>
      <c r="F1414" t="s">
        <v>2052</v>
      </c>
      <c r="G1414" t="s">
        <v>1848</v>
      </c>
      <c r="H1414" t="s">
        <v>2091</v>
      </c>
      <c r="I1414" t="s">
        <v>2096</v>
      </c>
      <c r="J1414" t="s">
        <v>1789</v>
      </c>
      <c r="K1414" t="s">
        <v>2064</v>
      </c>
      <c r="L1414" t="s">
        <v>1828</v>
      </c>
      <c r="M1414" t="s">
        <v>2858</v>
      </c>
      <c r="N1414" t="s">
        <v>2859</v>
      </c>
      <c r="O1414" t="s">
        <v>2860</v>
      </c>
      <c r="P1414" t="s">
        <v>2022</v>
      </c>
      <c r="Q1414" t="s">
        <v>1829</v>
      </c>
      <c r="R1414" t="s">
        <v>1958</v>
      </c>
      <c r="S1414" t="s">
        <v>74</v>
      </c>
      <c r="T1414" t="s">
        <v>2051</v>
      </c>
      <c r="U1414" t="s">
        <v>2867</v>
      </c>
      <c r="V1414" t="s">
        <v>3309</v>
      </c>
      <c r="W1414" t="s">
        <v>4247</v>
      </c>
      <c r="X1414" t="s">
        <v>1841</v>
      </c>
      <c r="Y1414" t="s">
        <v>4232</v>
      </c>
      <c r="Z1414" t="s">
        <v>4233</v>
      </c>
      <c r="AA1414" t="s">
        <v>4234</v>
      </c>
      <c r="AB1414">
        <v>1</v>
      </c>
    </row>
    <row r="1415" spans="1:28" x14ac:dyDescent="0.25">
      <c r="A1415" t="s">
        <v>9284</v>
      </c>
      <c r="B1415" t="s">
        <v>9285</v>
      </c>
      <c r="C1415" t="s">
        <v>156</v>
      </c>
      <c r="D1415">
        <v>2</v>
      </c>
      <c r="E1415">
        <v>533</v>
      </c>
      <c r="F1415" t="s">
        <v>2062</v>
      </c>
      <c r="G1415" t="s">
        <v>1848</v>
      </c>
      <c r="H1415" t="s">
        <v>2091</v>
      </c>
      <c r="I1415" t="s">
        <v>2096</v>
      </c>
      <c r="J1415" t="s">
        <v>1789</v>
      </c>
      <c r="K1415" t="s">
        <v>2089</v>
      </c>
      <c r="L1415" t="s">
        <v>1828</v>
      </c>
      <c r="M1415" t="s">
        <v>2858</v>
      </c>
      <c r="N1415" t="s">
        <v>2859</v>
      </c>
      <c r="O1415" t="s">
        <v>2860</v>
      </c>
      <c r="P1415" t="s">
        <v>2022</v>
      </c>
      <c r="Q1415" t="s">
        <v>1829</v>
      </c>
      <c r="R1415" t="s">
        <v>1958</v>
      </c>
      <c r="S1415" t="s">
        <v>74</v>
      </c>
      <c r="T1415" t="s">
        <v>2051</v>
      </c>
      <c r="U1415" t="s">
        <v>2046</v>
      </c>
      <c r="V1415" t="s">
        <v>3243</v>
      </c>
      <c r="W1415" t="s">
        <v>2947</v>
      </c>
      <c r="X1415" t="s">
        <v>1841</v>
      </c>
      <c r="Y1415" t="s">
        <v>4235</v>
      </c>
      <c r="Z1415" t="s">
        <v>4236</v>
      </c>
      <c r="AA1415" t="s">
        <v>4237</v>
      </c>
      <c r="AB1415">
        <v>1</v>
      </c>
    </row>
    <row r="1416" spans="1:28" x14ac:dyDescent="0.25">
      <c r="A1416" t="s">
        <v>9284</v>
      </c>
      <c r="B1416" t="s">
        <v>9285</v>
      </c>
      <c r="C1416" t="s">
        <v>156</v>
      </c>
      <c r="D1416">
        <v>2</v>
      </c>
      <c r="E1416">
        <v>602</v>
      </c>
      <c r="F1416" t="s">
        <v>2033</v>
      </c>
      <c r="G1416" t="s">
        <v>1848</v>
      </c>
      <c r="H1416" t="s">
        <v>2091</v>
      </c>
      <c r="I1416" t="s">
        <v>2096</v>
      </c>
      <c r="J1416" t="s">
        <v>1789</v>
      </c>
      <c r="K1416" t="s">
        <v>2087</v>
      </c>
      <c r="L1416" t="s">
        <v>1828</v>
      </c>
      <c r="M1416" t="s">
        <v>2858</v>
      </c>
      <c r="N1416" t="s">
        <v>2859</v>
      </c>
      <c r="O1416" t="s">
        <v>2860</v>
      </c>
      <c r="P1416" t="s">
        <v>2022</v>
      </c>
      <c r="Q1416" t="s">
        <v>1829</v>
      </c>
      <c r="R1416" t="s">
        <v>1958</v>
      </c>
      <c r="S1416" t="s">
        <v>74</v>
      </c>
      <c r="T1416" t="s">
        <v>2051</v>
      </c>
      <c r="U1416" t="s">
        <v>2046</v>
      </c>
      <c r="V1416" t="s">
        <v>4701</v>
      </c>
      <c r="W1416" t="s">
        <v>2947</v>
      </c>
      <c r="X1416" t="s">
        <v>1841</v>
      </c>
      <c r="Y1416" t="s">
        <v>4702</v>
      </c>
      <c r="Z1416" t="s">
        <v>4703</v>
      </c>
      <c r="AA1416" t="s">
        <v>4704</v>
      </c>
      <c r="AB1416">
        <v>1</v>
      </c>
    </row>
    <row r="1417" spans="1:28" x14ac:dyDescent="0.25">
      <c r="A1417" t="s">
        <v>9284</v>
      </c>
      <c r="B1417" t="s">
        <v>9285</v>
      </c>
      <c r="C1417" t="s">
        <v>156</v>
      </c>
      <c r="D1417">
        <v>2</v>
      </c>
      <c r="E1417">
        <v>603</v>
      </c>
      <c r="F1417" t="s">
        <v>2041</v>
      </c>
      <c r="G1417" t="s">
        <v>1848</v>
      </c>
      <c r="H1417" t="s">
        <v>2091</v>
      </c>
      <c r="I1417" t="s">
        <v>2096</v>
      </c>
      <c r="J1417" t="s">
        <v>1789</v>
      </c>
      <c r="K1417" t="s">
        <v>2087</v>
      </c>
      <c r="L1417" t="s">
        <v>1828</v>
      </c>
      <c r="M1417" t="s">
        <v>2858</v>
      </c>
      <c r="N1417" t="s">
        <v>2859</v>
      </c>
      <c r="O1417" t="s">
        <v>2860</v>
      </c>
      <c r="P1417" t="s">
        <v>2022</v>
      </c>
      <c r="Q1417" t="s">
        <v>1829</v>
      </c>
      <c r="R1417" t="s">
        <v>1958</v>
      </c>
      <c r="S1417" t="s">
        <v>74</v>
      </c>
      <c r="T1417" t="s">
        <v>2051</v>
      </c>
      <c r="U1417" t="s">
        <v>2046</v>
      </c>
      <c r="V1417" t="s">
        <v>3279</v>
      </c>
      <c r="W1417" t="s">
        <v>4156</v>
      </c>
      <c r="X1417" t="s">
        <v>1841</v>
      </c>
      <c r="Y1417" t="s">
        <v>4705</v>
      </c>
      <c r="Z1417" t="s">
        <v>4706</v>
      </c>
      <c r="AA1417" t="s">
        <v>4707</v>
      </c>
      <c r="AB1417">
        <v>1</v>
      </c>
    </row>
    <row r="1418" spans="1:28" x14ac:dyDescent="0.25">
      <c r="A1418" t="s">
        <v>9284</v>
      </c>
      <c r="B1418" t="s">
        <v>9285</v>
      </c>
      <c r="C1418" t="s">
        <v>156</v>
      </c>
      <c r="D1418">
        <v>3</v>
      </c>
      <c r="E1418">
        <v>2</v>
      </c>
      <c r="F1418" t="s">
        <v>2057</v>
      </c>
      <c r="G1418" t="s">
        <v>1848</v>
      </c>
      <c r="H1418" t="s">
        <v>2091</v>
      </c>
      <c r="I1418" t="s">
        <v>2096</v>
      </c>
      <c r="J1418" t="s">
        <v>1789</v>
      </c>
      <c r="K1418" t="s">
        <v>2064</v>
      </c>
      <c r="L1418" t="s">
        <v>1828</v>
      </c>
      <c r="M1418" t="s">
        <v>2858</v>
      </c>
      <c r="N1418" t="s">
        <v>2859</v>
      </c>
      <c r="O1418" t="s">
        <v>2860</v>
      </c>
      <c r="P1418" t="s">
        <v>2022</v>
      </c>
      <c r="Q1418" t="s">
        <v>1829</v>
      </c>
      <c r="R1418" t="s">
        <v>1958</v>
      </c>
      <c r="S1418" t="s">
        <v>74</v>
      </c>
      <c r="T1418" t="s">
        <v>2051</v>
      </c>
      <c r="U1418" t="s">
        <v>2867</v>
      </c>
      <c r="V1418" t="s">
        <v>3314</v>
      </c>
      <c r="W1418" t="s">
        <v>4247</v>
      </c>
      <c r="X1418" t="s">
        <v>1841</v>
      </c>
      <c r="Y1418" t="s">
        <v>4238</v>
      </c>
      <c r="Z1418" t="s">
        <v>4239</v>
      </c>
      <c r="AA1418" t="s">
        <v>4240</v>
      </c>
      <c r="AB1418">
        <v>1</v>
      </c>
    </row>
    <row r="1419" spans="1:28" x14ac:dyDescent="0.25">
      <c r="A1419" t="s">
        <v>9284</v>
      </c>
      <c r="B1419" t="s">
        <v>9285</v>
      </c>
      <c r="C1419" t="s">
        <v>156</v>
      </c>
      <c r="D1419">
        <v>4</v>
      </c>
      <c r="E1419">
        <v>8</v>
      </c>
      <c r="F1419" t="s">
        <v>2037</v>
      </c>
      <c r="G1419" t="s">
        <v>1846</v>
      </c>
      <c r="H1419" t="s">
        <v>2091</v>
      </c>
      <c r="I1419" t="s">
        <v>2096</v>
      </c>
      <c r="J1419" t="s">
        <v>1789</v>
      </c>
      <c r="K1419" t="s">
        <v>2056</v>
      </c>
      <c r="L1419" t="s">
        <v>1828</v>
      </c>
      <c r="M1419" t="s">
        <v>2858</v>
      </c>
      <c r="N1419" t="s">
        <v>2859</v>
      </c>
      <c r="O1419" t="s">
        <v>2860</v>
      </c>
      <c r="P1419" t="s">
        <v>2022</v>
      </c>
      <c r="Q1419" t="s">
        <v>1829</v>
      </c>
      <c r="R1419" t="s">
        <v>1958</v>
      </c>
      <c r="S1419" t="s">
        <v>74</v>
      </c>
      <c r="T1419" t="s">
        <v>2051</v>
      </c>
      <c r="U1419" t="s">
        <v>2931</v>
      </c>
      <c r="V1419" t="s">
        <v>2966</v>
      </c>
      <c r="W1419" t="s">
        <v>2874</v>
      </c>
      <c r="X1419" t="s">
        <v>1841</v>
      </c>
      <c r="Y1419" t="s">
        <v>3276</v>
      </c>
      <c r="Z1419" t="s">
        <v>3277</v>
      </c>
      <c r="AA1419" t="s">
        <v>3278</v>
      </c>
      <c r="AB1419">
        <v>1</v>
      </c>
    </row>
    <row r="1420" spans="1:28" x14ac:dyDescent="0.25">
      <c r="A1420" t="s">
        <v>9284</v>
      </c>
      <c r="B1420" t="s">
        <v>9285</v>
      </c>
      <c r="C1420" t="s">
        <v>156</v>
      </c>
      <c r="D1420">
        <v>4</v>
      </c>
      <c r="E1420">
        <v>115</v>
      </c>
      <c r="F1420" t="s">
        <v>2061</v>
      </c>
      <c r="G1420" t="s">
        <v>1846</v>
      </c>
      <c r="H1420" t="s">
        <v>2091</v>
      </c>
      <c r="I1420" t="s">
        <v>2096</v>
      </c>
      <c r="J1420" t="s">
        <v>2900</v>
      </c>
      <c r="K1420" t="s">
        <v>2063</v>
      </c>
      <c r="L1420" t="s">
        <v>1828</v>
      </c>
      <c r="M1420" t="s">
        <v>2858</v>
      </c>
      <c r="N1420" t="s">
        <v>2859</v>
      </c>
      <c r="O1420" t="s">
        <v>2860</v>
      </c>
      <c r="P1420" t="s">
        <v>2022</v>
      </c>
      <c r="Q1420" t="s">
        <v>1829</v>
      </c>
      <c r="R1420" t="s">
        <v>1958</v>
      </c>
      <c r="S1420" t="s">
        <v>74</v>
      </c>
      <c r="T1420" t="s">
        <v>2051</v>
      </c>
      <c r="U1420" t="s">
        <v>2046</v>
      </c>
      <c r="V1420" t="s">
        <v>3279</v>
      </c>
      <c r="W1420" t="s">
        <v>2864</v>
      </c>
      <c r="X1420" t="s">
        <v>1841</v>
      </c>
      <c r="Y1420" t="s">
        <v>2168</v>
      </c>
      <c r="Z1420" t="s">
        <v>2169</v>
      </c>
      <c r="AA1420" t="s">
        <v>3280</v>
      </c>
      <c r="AB1420">
        <v>1</v>
      </c>
    </row>
    <row r="1421" spans="1:28" x14ac:dyDescent="0.25">
      <c r="A1421" t="s">
        <v>9284</v>
      </c>
      <c r="B1421" t="s">
        <v>9285</v>
      </c>
      <c r="C1421" t="s">
        <v>156</v>
      </c>
      <c r="D1421">
        <v>4</v>
      </c>
      <c r="E1421">
        <v>124</v>
      </c>
      <c r="F1421" t="s">
        <v>2026</v>
      </c>
      <c r="G1421" t="s">
        <v>1846</v>
      </c>
      <c r="H1421" t="s">
        <v>2091</v>
      </c>
      <c r="I1421" t="s">
        <v>2096</v>
      </c>
      <c r="J1421" t="s">
        <v>1789</v>
      </c>
      <c r="K1421" t="s">
        <v>2056</v>
      </c>
      <c r="L1421" t="s">
        <v>1828</v>
      </c>
      <c r="M1421" t="s">
        <v>2858</v>
      </c>
      <c r="N1421" t="s">
        <v>2859</v>
      </c>
      <c r="O1421" t="s">
        <v>2860</v>
      </c>
      <c r="P1421" t="s">
        <v>2022</v>
      </c>
      <c r="Q1421" t="s">
        <v>1829</v>
      </c>
      <c r="R1421" t="s">
        <v>1958</v>
      </c>
      <c r="S1421" t="s">
        <v>74</v>
      </c>
      <c r="T1421" t="s">
        <v>2051</v>
      </c>
      <c r="U1421" t="s">
        <v>3226</v>
      </c>
      <c r="V1421" t="s">
        <v>3227</v>
      </c>
      <c r="W1421" t="s">
        <v>2947</v>
      </c>
      <c r="X1421" t="s">
        <v>1841</v>
      </c>
      <c r="Y1421" t="s">
        <v>4708</v>
      </c>
      <c r="Z1421" t="s">
        <v>4709</v>
      </c>
      <c r="AA1421" t="s">
        <v>4710</v>
      </c>
      <c r="AB1421">
        <v>1</v>
      </c>
    </row>
    <row r="1422" spans="1:28" x14ac:dyDescent="0.25">
      <c r="A1422" t="s">
        <v>9284</v>
      </c>
      <c r="B1422" t="s">
        <v>9285</v>
      </c>
      <c r="C1422" t="s">
        <v>156</v>
      </c>
      <c r="D1422">
        <v>4</v>
      </c>
      <c r="E1422">
        <v>128</v>
      </c>
      <c r="F1422" t="s">
        <v>2025</v>
      </c>
      <c r="G1422" t="s">
        <v>1846</v>
      </c>
      <c r="H1422" t="s">
        <v>2091</v>
      </c>
      <c r="I1422" t="s">
        <v>2096</v>
      </c>
      <c r="J1422" t="s">
        <v>1789</v>
      </c>
      <c r="K1422" t="s">
        <v>2056</v>
      </c>
      <c r="L1422" t="s">
        <v>1828</v>
      </c>
      <c r="M1422" t="s">
        <v>2858</v>
      </c>
      <c r="N1422" t="s">
        <v>2859</v>
      </c>
      <c r="O1422" t="s">
        <v>2860</v>
      </c>
      <c r="P1422" t="s">
        <v>2022</v>
      </c>
      <c r="Q1422" t="s">
        <v>1829</v>
      </c>
      <c r="R1422" t="s">
        <v>1958</v>
      </c>
      <c r="S1422" t="s">
        <v>74</v>
      </c>
      <c r="T1422" t="s">
        <v>2051</v>
      </c>
      <c r="U1422" t="s">
        <v>2931</v>
      </c>
      <c r="V1422" t="s">
        <v>2932</v>
      </c>
      <c r="W1422" t="s">
        <v>2874</v>
      </c>
      <c r="X1422" t="s">
        <v>1841</v>
      </c>
      <c r="Y1422" t="s">
        <v>3281</v>
      </c>
      <c r="Z1422" t="s">
        <v>3282</v>
      </c>
      <c r="AA1422" t="s">
        <v>3283</v>
      </c>
      <c r="AB1422">
        <v>1</v>
      </c>
    </row>
    <row r="1423" spans="1:28" x14ac:dyDescent="0.25">
      <c r="A1423" t="s">
        <v>9284</v>
      </c>
      <c r="B1423" t="s">
        <v>9285</v>
      </c>
      <c r="C1423" t="s">
        <v>156</v>
      </c>
      <c r="D1423">
        <v>4</v>
      </c>
      <c r="E1423">
        <v>128</v>
      </c>
      <c r="F1423" t="s">
        <v>2036</v>
      </c>
      <c r="G1423" t="s">
        <v>1846</v>
      </c>
      <c r="H1423" t="s">
        <v>2091</v>
      </c>
      <c r="I1423" t="s">
        <v>2096</v>
      </c>
      <c r="J1423" t="s">
        <v>1789</v>
      </c>
      <c r="K1423" t="s">
        <v>2056</v>
      </c>
      <c r="L1423" t="s">
        <v>1828</v>
      </c>
      <c r="M1423" t="s">
        <v>2858</v>
      </c>
      <c r="N1423" t="s">
        <v>2859</v>
      </c>
      <c r="O1423" t="s">
        <v>2860</v>
      </c>
      <c r="P1423" t="s">
        <v>2022</v>
      </c>
      <c r="Q1423" t="s">
        <v>1829</v>
      </c>
      <c r="R1423" t="s">
        <v>1958</v>
      </c>
      <c r="S1423" t="s">
        <v>74</v>
      </c>
      <c r="T1423" t="s">
        <v>2051</v>
      </c>
      <c r="U1423" t="s">
        <v>2931</v>
      </c>
      <c r="V1423" t="s">
        <v>2932</v>
      </c>
      <c r="W1423" t="s">
        <v>2874</v>
      </c>
      <c r="X1423" t="s">
        <v>1841</v>
      </c>
      <c r="Y1423" t="s">
        <v>3284</v>
      </c>
      <c r="Z1423" t="s">
        <v>3285</v>
      </c>
      <c r="AA1423" t="s">
        <v>3286</v>
      </c>
      <c r="AB1423">
        <v>1</v>
      </c>
    </row>
    <row r="1424" spans="1:28" x14ac:dyDescent="0.25">
      <c r="A1424" t="s">
        <v>9284</v>
      </c>
      <c r="B1424" t="s">
        <v>9285</v>
      </c>
      <c r="C1424" t="s">
        <v>156</v>
      </c>
      <c r="D1424">
        <v>4</v>
      </c>
      <c r="E1424">
        <v>134</v>
      </c>
      <c r="F1424" t="s">
        <v>2020</v>
      </c>
      <c r="G1424" t="s">
        <v>1846</v>
      </c>
      <c r="H1424" t="s">
        <v>2091</v>
      </c>
      <c r="I1424" t="s">
        <v>2096</v>
      </c>
      <c r="J1424" t="s">
        <v>1797</v>
      </c>
      <c r="K1424" t="s">
        <v>2064</v>
      </c>
      <c r="L1424" t="s">
        <v>1828</v>
      </c>
      <c r="M1424" t="s">
        <v>2858</v>
      </c>
      <c r="N1424" t="s">
        <v>2859</v>
      </c>
      <c r="O1424" t="s">
        <v>2860</v>
      </c>
      <c r="P1424" t="s">
        <v>2022</v>
      </c>
      <c r="Q1424" t="s">
        <v>1829</v>
      </c>
      <c r="R1424" t="s">
        <v>1958</v>
      </c>
      <c r="S1424" t="s">
        <v>74</v>
      </c>
      <c r="T1424" t="s">
        <v>2051</v>
      </c>
      <c r="U1424" t="s">
        <v>2046</v>
      </c>
      <c r="V1424" t="s">
        <v>3224</v>
      </c>
      <c r="W1424" t="s">
        <v>2947</v>
      </c>
      <c r="X1424" t="s">
        <v>1841</v>
      </c>
      <c r="Y1424" t="s">
        <v>2400</v>
      </c>
      <c r="Z1424" t="s">
        <v>2401</v>
      </c>
      <c r="AA1424" t="s">
        <v>3287</v>
      </c>
      <c r="AB1424">
        <v>1</v>
      </c>
    </row>
    <row r="1425" spans="1:28" x14ac:dyDescent="0.25">
      <c r="A1425" t="s">
        <v>9284</v>
      </c>
      <c r="B1425" t="s">
        <v>9285</v>
      </c>
      <c r="C1425" t="s">
        <v>156</v>
      </c>
      <c r="D1425">
        <v>4</v>
      </c>
      <c r="E1425">
        <v>134</v>
      </c>
      <c r="F1425" t="s">
        <v>2032</v>
      </c>
      <c r="G1425" t="s">
        <v>1846</v>
      </c>
      <c r="H1425" t="s">
        <v>2091</v>
      </c>
      <c r="I1425" t="s">
        <v>2096</v>
      </c>
      <c r="J1425" t="s">
        <v>1797</v>
      </c>
      <c r="K1425" t="s">
        <v>2069</v>
      </c>
      <c r="L1425" t="s">
        <v>1828</v>
      </c>
      <c r="M1425" t="s">
        <v>2858</v>
      </c>
      <c r="N1425" t="s">
        <v>2859</v>
      </c>
      <c r="O1425" t="s">
        <v>2860</v>
      </c>
      <c r="P1425" t="s">
        <v>2022</v>
      </c>
      <c r="Q1425" t="s">
        <v>1829</v>
      </c>
      <c r="R1425" t="s">
        <v>1958</v>
      </c>
      <c r="S1425" t="s">
        <v>74</v>
      </c>
      <c r="T1425" t="s">
        <v>2051</v>
      </c>
      <c r="U1425" t="s">
        <v>3226</v>
      </c>
      <c r="V1425" t="s">
        <v>3288</v>
      </c>
      <c r="W1425" t="s">
        <v>2874</v>
      </c>
      <c r="X1425" t="s">
        <v>1841</v>
      </c>
      <c r="Y1425" t="s">
        <v>3289</v>
      </c>
      <c r="Z1425" t="s">
        <v>3290</v>
      </c>
      <c r="AA1425" t="s">
        <v>3291</v>
      </c>
      <c r="AB1425">
        <v>1</v>
      </c>
    </row>
    <row r="1426" spans="1:28" x14ac:dyDescent="0.25">
      <c r="A1426" t="s">
        <v>9284</v>
      </c>
      <c r="B1426" t="s">
        <v>9285</v>
      </c>
      <c r="C1426" t="s">
        <v>156</v>
      </c>
      <c r="D1426">
        <v>4</v>
      </c>
      <c r="E1426">
        <v>16</v>
      </c>
      <c r="F1426" t="s">
        <v>2025</v>
      </c>
      <c r="G1426" t="s">
        <v>1846</v>
      </c>
      <c r="H1426" t="s">
        <v>2091</v>
      </c>
      <c r="I1426" t="s">
        <v>2096</v>
      </c>
      <c r="J1426" t="s">
        <v>1789</v>
      </c>
      <c r="K1426" t="s">
        <v>2053</v>
      </c>
      <c r="L1426" t="s">
        <v>1828</v>
      </c>
      <c r="M1426" t="s">
        <v>2858</v>
      </c>
      <c r="N1426" t="s">
        <v>2859</v>
      </c>
      <c r="O1426" t="s">
        <v>2860</v>
      </c>
      <c r="P1426" t="s">
        <v>2022</v>
      </c>
      <c r="Q1426" t="s">
        <v>1829</v>
      </c>
      <c r="R1426" t="s">
        <v>1958</v>
      </c>
      <c r="S1426" t="s">
        <v>74</v>
      </c>
      <c r="T1426" t="s">
        <v>2051</v>
      </c>
      <c r="U1426" t="s">
        <v>2931</v>
      </c>
      <c r="V1426" t="s">
        <v>2932</v>
      </c>
      <c r="W1426" t="s">
        <v>4690</v>
      </c>
      <c r="X1426" t="s">
        <v>1841</v>
      </c>
      <c r="Y1426" t="s">
        <v>5448</v>
      </c>
      <c r="Z1426" t="s">
        <v>5449</v>
      </c>
      <c r="AA1426" t="s">
        <v>5450</v>
      </c>
      <c r="AB1426">
        <v>1</v>
      </c>
    </row>
    <row r="1427" spans="1:28" x14ac:dyDescent="0.25">
      <c r="A1427" t="s">
        <v>9284</v>
      </c>
      <c r="B1427" t="s">
        <v>9285</v>
      </c>
      <c r="C1427" t="s">
        <v>156</v>
      </c>
      <c r="D1427">
        <v>4</v>
      </c>
      <c r="E1427">
        <v>19</v>
      </c>
      <c r="F1427" t="s">
        <v>2047</v>
      </c>
      <c r="G1427" t="s">
        <v>1846</v>
      </c>
      <c r="H1427" t="s">
        <v>2091</v>
      </c>
      <c r="I1427" t="s">
        <v>2096</v>
      </c>
      <c r="J1427" t="s">
        <v>1789</v>
      </c>
      <c r="K1427" t="s">
        <v>2383</v>
      </c>
      <c r="L1427" t="s">
        <v>1828</v>
      </c>
      <c r="M1427" t="s">
        <v>2858</v>
      </c>
      <c r="N1427" t="s">
        <v>2859</v>
      </c>
      <c r="O1427" t="s">
        <v>2860</v>
      </c>
      <c r="P1427" t="s">
        <v>2022</v>
      </c>
      <c r="Q1427" t="s">
        <v>1829</v>
      </c>
      <c r="R1427" t="s">
        <v>1958</v>
      </c>
      <c r="S1427" t="s">
        <v>74</v>
      </c>
      <c r="T1427" t="s">
        <v>2051</v>
      </c>
      <c r="U1427" t="s">
        <v>2044</v>
      </c>
      <c r="V1427" t="s">
        <v>3204</v>
      </c>
      <c r="W1427" t="s">
        <v>2864</v>
      </c>
      <c r="X1427" t="s">
        <v>1841</v>
      </c>
      <c r="Y1427" t="s">
        <v>2170</v>
      </c>
      <c r="Z1427" t="s">
        <v>2171</v>
      </c>
      <c r="AA1427" t="s">
        <v>3292</v>
      </c>
      <c r="AB1427">
        <v>1</v>
      </c>
    </row>
    <row r="1428" spans="1:28" x14ac:dyDescent="0.25">
      <c r="A1428" t="s">
        <v>9284</v>
      </c>
      <c r="B1428" t="s">
        <v>9285</v>
      </c>
      <c r="C1428" t="s">
        <v>156</v>
      </c>
      <c r="D1428">
        <v>4</v>
      </c>
      <c r="E1428">
        <v>19</v>
      </c>
      <c r="F1428" t="s">
        <v>2026</v>
      </c>
      <c r="G1428" t="s">
        <v>1846</v>
      </c>
      <c r="H1428" t="s">
        <v>2091</v>
      </c>
      <c r="I1428" t="s">
        <v>2096</v>
      </c>
      <c r="J1428" t="s">
        <v>1788</v>
      </c>
      <c r="K1428" t="s">
        <v>2087</v>
      </c>
      <c r="L1428" t="s">
        <v>1828</v>
      </c>
      <c r="M1428" t="s">
        <v>2858</v>
      </c>
      <c r="N1428" t="s">
        <v>2859</v>
      </c>
      <c r="O1428" t="s">
        <v>2860</v>
      </c>
      <c r="P1428" t="s">
        <v>2022</v>
      </c>
      <c r="Q1428" t="s">
        <v>1829</v>
      </c>
      <c r="R1428" t="s">
        <v>1958</v>
      </c>
      <c r="S1428" t="s">
        <v>74</v>
      </c>
      <c r="T1428" t="s">
        <v>2051</v>
      </c>
      <c r="U1428" t="s">
        <v>2046</v>
      </c>
      <c r="V1428" t="s">
        <v>2865</v>
      </c>
      <c r="W1428" t="s">
        <v>4156</v>
      </c>
      <c r="X1428" t="s">
        <v>1841</v>
      </c>
      <c r="Y1428" t="s">
        <v>8267</v>
      </c>
      <c r="Z1428" t="s">
        <v>8268</v>
      </c>
      <c r="AA1428" t="s">
        <v>8269</v>
      </c>
      <c r="AB1428">
        <v>1</v>
      </c>
    </row>
    <row r="1429" spans="1:28" x14ac:dyDescent="0.25">
      <c r="A1429" t="s">
        <v>9284</v>
      </c>
      <c r="B1429" t="s">
        <v>9285</v>
      </c>
      <c r="C1429" t="s">
        <v>156</v>
      </c>
      <c r="D1429">
        <v>4</v>
      </c>
      <c r="E1429">
        <v>21</v>
      </c>
      <c r="F1429" t="s">
        <v>2060</v>
      </c>
      <c r="G1429" t="s">
        <v>1846</v>
      </c>
      <c r="H1429" t="s">
        <v>2091</v>
      </c>
      <c r="I1429" t="s">
        <v>2096</v>
      </c>
      <c r="J1429" t="s">
        <v>1789</v>
      </c>
      <c r="K1429" t="s">
        <v>2053</v>
      </c>
      <c r="L1429" t="s">
        <v>1828</v>
      </c>
      <c r="M1429" t="s">
        <v>2858</v>
      </c>
      <c r="N1429" t="s">
        <v>2859</v>
      </c>
      <c r="O1429" t="s">
        <v>2860</v>
      </c>
      <c r="P1429" t="s">
        <v>2022</v>
      </c>
      <c r="Q1429" t="s">
        <v>1829</v>
      </c>
      <c r="R1429" t="s">
        <v>1958</v>
      </c>
      <c r="S1429" t="s">
        <v>74</v>
      </c>
      <c r="T1429" t="s">
        <v>2051</v>
      </c>
      <c r="U1429" t="s">
        <v>3226</v>
      </c>
      <c r="V1429" t="s">
        <v>3288</v>
      </c>
      <c r="W1429" t="s">
        <v>2947</v>
      </c>
      <c r="X1429" t="s">
        <v>1841</v>
      </c>
      <c r="Y1429" t="s">
        <v>5451</v>
      </c>
      <c r="Z1429" t="s">
        <v>5452</v>
      </c>
      <c r="AA1429" t="s">
        <v>5453</v>
      </c>
      <c r="AB1429">
        <v>1</v>
      </c>
    </row>
    <row r="1430" spans="1:28" x14ac:dyDescent="0.25">
      <c r="A1430" t="s">
        <v>9284</v>
      </c>
      <c r="B1430" t="s">
        <v>9285</v>
      </c>
      <c r="C1430" t="s">
        <v>156</v>
      </c>
      <c r="D1430">
        <v>4</v>
      </c>
      <c r="E1430">
        <v>30</v>
      </c>
      <c r="F1430" t="s">
        <v>2025</v>
      </c>
      <c r="G1430" t="s">
        <v>1846</v>
      </c>
      <c r="H1430" t="s">
        <v>2091</v>
      </c>
      <c r="I1430" t="s">
        <v>2096</v>
      </c>
      <c r="J1430" t="s">
        <v>1788</v>
      </c>
      <c r="K1430" t="s">
        <v>2089</v>
      </c>
      <c r="L1430" t="s">
        <v>1828</v>
      </c>
      <c r="M1430" t="s">
        <v>2858</v>
      </c>
      <c r="N1430" t="s">
        <v>2859</v>
      </c>
      <c r="O1430" t="s">
        <v>2860</v>
      </c>
      <c r="P1430" t="s">
        <v>2022</v>
      </c>
      <c r="Q1430" t="s">
        <v>1829</v>
      </c>
      <c r="R1430" t="s">
        <v>1958</v>
      </c>
      <c r="S1430" t="s">
        <v>74</v>
      </c>
      <c r="T1430" t="s">
        <v>2051</v>
      </c>
      <c r="U1430" t="s">
        <v>2044</v>
      </c>
      <c r="V1430" t="s">
        <v>3212</v>
      </c>
      <c r="W1430" t="s">
        <v>4156</v>
      </c>
      <c r="X1430" t="s">
        <v>1841</v>
      </c>
      <c r="Y1430" t="s">
        <v>8270</v>
      </c>
      <c r="Z1430" t="s">
        <v>8271</v>
      </c>
      <c r="AA1430" t="s">
        <v>8272</v>
      </c>
      <c r="AB1430">
        <v>1</v>
      </c>
    </row>
    <row r="1431" spans="1:28" x14ac:dyDescent="0.25">
      <c r="A1431" t="s">
        <v>9284</v>
      </c>
      <c r="B1431" t="s">
        <v>9285</v>
      </c>
      <c r="C1431" t="s">
        <v>156</v>
      </c>
      <c r="D1431">
        <v>4</v>
      </c>
      <c r="E1431">
        <v>31</v>
      </c>
      <c r="F1431" t="s">
        <v>2055</v>
      </c>
      <c r="G1431" t="s">
        <v>1846</v>
      </c>
      <c r="H1431" t="s">
        <v>2091</v>
      </c>
      <c r="I1431" t="s">
        <v>2096</v>
      </c>
      <c r="J1431" t="s">
        <v>1789</v>
      </c>
      <c r="K1431" t="s">
        <v>8994</v>
      </c>
      <c r="L1431" t="s">
        <v>1828</v>
      </c>
      <c r="M1431" t="s">
        <v>2858</v>
      </c>
      <c r="N1431" t="s">
        <v>2859</v>
      </c>
      <c r="O1431" t="s">
        <v>2860</v>
      </c>
      <c r="P1431" t="s">
        <v>2022</v>
      </c>
      <c r="Q1431" t="s">
        <v>1829</v>
      </c>
      <c r="R1431" t="s">
        <v>1958</v>
      </c>
      <c r="S1431" t="s">
        <v>74</v>
      </c>
      <c r="T1431" t="s">
        <v>2051</v>
      </c>
      <c r="U1431" t="s">
        <v>3226</v>
      </c>
      <c r="V1431" t="s">
        <v>3288</v>
      </c>
      <c r="W1431" t="s">
        <v>2947</v>
      </c>
      <c r="X1431" t="s">
        <v>1841</v>
      </c>
      <c r="Y1431" t="s">
        <v>9232</v>
      </c>
      <c r="Z1431" t="s">
        <v>9233</v>
      </c>
      <c r="AA1431" t="s">
        <v>9234</v>
      </c>
      <c r="AB1431">
        <v>1</v>
      </c>
    </row>
    <row r="1432" spans="1:28" x14ac:dyDescent="0.25">
      <c r="A1432" t="s">
        <v>9284</v>
      </c>
      <c r="B1432" t="s">
        <v>9285</v>
      </c>
      <c r="C1432" t="s">
        <v>156</v>
      </c>
      <c r="D1432">
        <v>4</v>
      </c>
      <c r="E1432">
        <v>34</v>
      </c>
      <c r="F1432" t="s">
        <v>2036</v>
      </c>
      <c r="G1432" t="s">
        <v>1846</v>
      </c>
      <c r="H1432" t="s">
        <v>2091</v>
      </c>
      <c r="I1432" t="s">
        <v>2096</v>
      </c>
      <c r="J1432" t="s">
        <v>1789</v>
      </c>
      <c r="K1432" t="s">
        <v>2063</v>
      </c>
      <c r="L1432" t="s">
        <v>1828</v>
      </c>
      <c r="M1432" t="s">
        <v>2858</v>
      </c>
      <c r="N1432" t="s">
        <v>2859</v>
      </c>
      <c r="O1432" t="s">
        <v>2860</v>
      </c>
      <c r="P1432" t="s">
        <v>2022</v>
      </c>
      <c r="Q1432" t="s">
        <v>1829</v>
      </c>
      <c r="R1432" t="s">
        <v>1958</v>
      </c>
      <c r="S1432" t="s">
        <v>74</v>
      </c>
      <c r="T1432" t="s">
        <v>2051</v>
      </c>
      <c r="U1432" t="s">
        <v>2867</v>
      </c>
      <c r="V1432" t="s">
        <v>3309</v>
      </c>
      <c r="W1432" t="s">
        <v>2947</v>
      </c>
      <c r="X1432" t="s">
        <v>1841</v>
      </c>
      <c r="Y1432" t="s">
        <v>4241</v>
      </c>
      <c r="Z1432" t="s">
        <v>4242</v>
      </c>
      <c r="AA1432" t="s">
        <v>4243</v>
      </c>
      <c r="AB1432">
        <v>1</v>
      </c>
    </row>
    <row r="1433" spans="1:28" x14ac:dyDescent="0.25">
      <c r="A1433" t="s">
        <v>9284</v>
      </c>
      <c r="B1433" t="s">
        <v>9285</v>
      </c>
      <c r="C1433" t="s">
        <v>156</v>
      </c>
      <c r="D1433">
        <v>4</v>
      </c>
      <c r="E1433">
        <v>38</v>
      </c>
      <c r="F1433" t="s">
        <v>2027</v>
      </c>
      <c r="G1433" t="s">
        <v>1846</v>
      </c>
      <c r="H1433" t="s">
        <v>2091</v>
      </c>
      <c r="I1433" t="s">
        <v>2096</v>
      </c>
      <c r="J1433" t="s">
        <v>1789</v>
      </c>
      <c r="K1433" t="s">
        <v>2050</v>
      </c>
      <c r="L1433" t="s">
        <v>1828</v>
      </c>
      <c r="M1433" t="s">
        <v>2858</v>
      </c>
      <c r="N1433" t="s">
        <v>2859</v>
      </c>
      <c r="O1433" t="s">
        <v>2860</v>
      </c>
      <c r="P1433" t="s">
        <v>2022</v>
      </c>
      <c r="Q1433" t="s">
        <v>1829</v>
      </c>
      <c r="R1433" t="s">
        <v>1958</v>
      </c>
      <c r="S1433" t="s">
        <v>74</v>
      </c>
      <c r="T1433" t="s">
        <v>2051</v>
      </c>
      <c r="U1433" t="s">
        <v>3226</v>
      </c>
      <c r="V1433" t="s">
        <v>3288</v>
      </c>
      <c r="W1433" t="s">
        <v>2947</v>
      </c>
      <c r="X1433" t="s">
        <v>1841</v>
      </c>
      <c r="Y1433" t="s">
        <v>8273</v>
      </c>
      <c r="Z1433" t="s">
        <v>8274</v>
      </c>
      <c r="AA1433" t="s">
        <v>8275</v>
      </c>
      <c r="AB1433">
        <v>1</v>
      </c>
    </row>
    <row r="1434" spans="1:28" x14ac:dyDescent="0.25">
      <c r="A1434" t="s">
        <v>9284</v>
      </c>
      <c r="B1434" t="s">
        <v>9285</v>
      </c>
      <c r="C1434" t="s">
        <v>156</v>
      </c>
      <c r="D1434">
        <v>4</v>
      </c>
      <c r="E1434">
        <v>46</v>
      </c>
      <c r="F1434" t="s">
        <v>2041</v>
      </c>
      <c r="G1434" t="s">
        <v>1846</v>
      </c>
      <c r="H1434" t="s">
        <v>2091</v>
      </c>
      <c r="I1434" t="s">
        <v>2096</v>
      </c>
      <c r="J1434" t="s">
        <v>1795</v>
      </c>
      <c r="K1434" t="s">
        <v>2087</v>
      </c>
      <c r="L1434" t="s">
        <v>1828</v>
      </c>
      <c r="M1434" t="s">
        <v>2858</v>
      </c>
      <c r="N1434" t="s">
        <v>2859</v>
      </c>
      <c r="O1434" t="s">
        <v>2860</v>
      </c>
      <c r="P1434" t="s">
        <v>2022</v>
      </c>
      <c r="Q1434" t="s">
        <v>1829</v>
      </c>
      <c r="R1434" t="s">
        <v>1958</v>
      </c>
      <c r="S1434" t="s">
        <v>74</v>
      </c>
      <c r="T1434" t="s">
        <v>2051</v>
      </c>
      <c r="U1434" t="s">
        <v>2044</v>
      </c>
      <c r="V1434" t="s">
        <v>3204</v>
      </c>
      <c r="W1434" t="s">
        <v>2874</v>
      </c>
      <c r="X1434" t="s">
        <v>1841</v>
      </c>
      <c r="Y1434" t="s">
        <v>9380</v>
      </c>
      <c r="Z1434" t="s">
        <v>9381</v>
      </c>
      <c r="AA1434" t="s">
        <v>9382</v>
      </c>
      <c r="AB1434">
        <v>1</v>
      </c>
    </row>
    <row r="1435" spans="1:28" x14ac:dyDescent="0.25">
      <c r="A1435" t="s">
        <v>9284</v>
      </c>
      <c r="B1435" t="s">
        <v>9285</v>
      </c>
      <c r="C1435" t="s">
        <v>156</v>
      </c>
      <c r="D1435">
        <v>4</v>
      </c>
      <c r="E1435">
        <v>48</v>
      </c>
      <c r="F1435" t="s">
        <v>2051</v>
      </c>
      <c r="G1435" t="s">
        <v>1846</v>
      </c>
      <c r="H1435" t="s">
        <v>2091</v>
      </c>
      <c r="I1435" t="s">
        <v>2096</v>
      </c>
      <c r="J1435" t="s">
        <v>1789</v>
      </c>
      <c r="K1435" t="s">
        <v>2383</v>
      </c>
      <c r="L1435" t="s">
        <v>1828</v>
      </c>
      <c r="M1435" t="s">
        <v>2858</v>
      </c>
      <c r="N1435" t="s">
        <v>2859</v>
      </c>
      <c r="O1435" t="s">
        <v>2860</v>
      </c>
      <c r="P1435" t="s">
        <v>2022</v>
      </c>
      <c r="Q1435" t="s">
        <v>1829</v>
      </c>
      <c r="R1435" t="s">
        <v>1958</v>
      </c>
      <c r="S1435" t="s">
        <v>74</v>
      </c>
      <c r="T1435" t="s">
        <v>2051</v>
      </c>
      <c r="U1435" t="s">
        <v>2044</v>
      </c>
      <c r="V1435" t="s">
        <v>3204</v>
      </c>
      <c r="W1435" t="s">
        <v>2874</v>
      </c>
      <c r="X1435" t="s">
        <v>1841</v>
      </c>
      <c r="Y1435" t="s">
        <v>4244</v>
      </c>
      <c r="Z1435" t="s">
        <v>4245</v>
      </c>
      <c r="AA1435" t="s">
        <v>4246</v>
      </c>
      <c r="AB1435">
        <v>1</v>
      </c>
    </row>
    <row r="1436" spans="1:28" x14ac:dyDescent="0.25">
      <c r="A1436" t="s">
        <v>9284</v>
      </c>
      <c r="B1436" t="s">
        <v>9285</v>
      </c>
      <c r="C1436" t="s">
        <v>156</v>
      </c>
      <c r="D1436">
        <v>4</v>
      </c>
      <c r="E1436">
        <v>48</v>
      </c>
      <c r="F1436" t="s">
        <v>2083</v>
      </c>
      <c r="G1436" t="s">
        <v>1846</v>
      </c>
      <c r="H1436" t="s">
        <v>2091</v>
      </c>
      <c r="I1436" t="s">
        <v>2096</v>
      </c>
      <c r="J1436" t="s">
        <v>1797</v>
      </c>
      <c r="K1436" t="s">
        <v>2056</v>
      </c>
      <c r="L1436" t="s">
        <v>1828</v>
      </c>
      <c r="M1436" t="s">
        <v>2858</v>
      </c>
      <c r="N1436" t="s">
        <v>2859</v>
      </c>
      <c r="O1436" t="s">
        <v>2860</v>
      </c>
      <c r="P1436" t="s">
        <v>2022</v>
      </c>
      <c r="Q1436" t="s">
        <v>1829</v>
      </c>
      <c r="R1436" t="s">
        <v>1958</v>
      </c>
      <c r="S1436" t="s">
        <v>74</v>
      </c>
      <c r="T1436" t="s">
        <v>2051</v>
      </c>
      <c r="U1436" t="s">
        <v>2044</v>
      </c>
      <c r="V1436" t="s">
        <v>3204</v>
      </c>
      <c r="W1436" t="s">
        <v>2947</v>
      </c>
      <c r="X1436" t="s">
        <v>1841</v>
      </c>
      <c r="Y1436" t="s">
        <v>4711</v>
      </c>
      <c r="Z1436" t="s">
        <v>4712</v>
      </c>
      <c r="AA1436" t="s">
        <v>4713</v>
      </c>
      <c r="AB1436">
        <v>1</v>
      </c>
    </row>
    <row r="1437" spans="1:28" x14ac:dyDescent="0.25">
      <c r="A1437" t="s">
        <v>9284</v>
      </c>
      <c r="B1437" t="s">
        <v>9285</v>
      </c>
      <c r="C1437" t="s">
        <v>156</v>
      </c>
      <c r="D1437">
        <v>4</v>
      </c>
      <c r="E1437">
        <v>49</v>
      </c>
      <c r="F1437" t="s">
        <v>2027</v>
      </c>
      <c r="G1437" t="s">
        <v>1846</v>
      </c>
      <c r="H1437" t="s">
        <v>2091</v>
      </c>
      <c r="I1437" t="s">
        <v>2096</v>
      </c>
      <c r="J1437" t="s">
        <v>1789</v>
      </c>
      <c r="K1437" t="s">
        <v>2056</v>
      </c>
      <c r="L1437" t="s">
        <v>1828</v>
      </c>
      <c r="M1437" t="s">
        <v>2858</v>
      </c>
      <c r="N1437" t="s">
        <v>2859</v>
      </c>
      <c r="O1437" t="s">
        <v>2860</v>
      </c>
      <c r="P1437" t="s">
        <v>2022</v>
      </c>
      <c r="Q1437" t="s">
        <v>1829</v>
      </c>
      <c r="R1437" t="s">
        <v>1958</v>
      </c>
      <c r="S1437" t="s">
        <v>74</v>
      </c>
      <c r="T1437" t="s">
        <v>2051</v>
      </c>
      <c r="U1437" t="s">
        <v>2044</v>
      </c>
      <c r="V1437" t="s">
        <v>3204</v>
      </c>
      <c r="W1437" t="s">
        <v>2864</v>
      </c>
      <c r="X1437" t="s">
        <v>1841</v>
      </c>
      <c r="Y1437" t="s">
        <v>4714</v>
      </c>
      <c r="Z1437" t="s">
        <v>4715</v>
      </c>
      <c r="AA1437" t="s">
        <v>4716</v>
      </c>
      <c r="AB1437">
        <v>1</v>
      </c>
    </row>
    <row r="1438" spans="1:28" x14ac:dyDescent="0.25">
      <c r="A1438" t="s">
        <v>9284</v>
      </c>
      <c r="B1438" t="s">
        <v>9285</v>
      </c>
      <c r="C1438" t="s">
        <v>156</v>
      </c>
      <c r="D1438">
        <v>4</v>
      </c>
      <c r="E1438">
        <v>52</v>
      </c>
      <c r="F1438" t="s">
        <v>2081</v>
      </c>
      <c r="G1438" t="s">
        <v>1846</v>
      </c>
      <c r="H1438" t="s">
        <v>2091</v>
      </c>
      <c r="I1438" t="s">
        <v>2096</v>
      </c>
      <c r="J1438" t="s">
        <v>1789</v>
      </c>
      <c r="K1438" t="s">
        <v>2089</v>
      </c>
      <c r="L1438" t="s">
        <v>1828</v>
      </c>
      <c r="M1438" t="s">
        <v>2858</v>
      </c>
      <c r="N1438" t="s">
        <v>2859</v>
      </c>
      <c r="O1438" t="s">
        <v>2860</v>
      </c>
      <c r="P1438" t="s">
        <v>2022</v>
      </c>
      <c r="Q1438" t="s">
        <v>1829</v>
      </c>
      <c r="R1438" t="s">
        <v>1958</v>
      </c>
      <c r="S1438" t="s">
        <v>74</v>
      </c>
      <c r="T1438" t="s">
        <v>2051</v>
      </c>
      <c r="U1438" t="s">
        <v>2046</v>
      </c>
      <c r="V1438" t="s">
        <v>2865</v>
      </c>
      <c r="W1438" t="s">
        <v>2874</v>
      </c>
      <c r="X1438" t="s">
        <v>1841</v>
      </c>
      <c r="Y1438" t="s">
        <v>2381</v>
      </c>
      <c r="Z1438" t="s">
        <v>2382</v>
      </c>
      <c r="AA1438" t="s">
        <v>3293</v>
      </c>
      <c r="AB1438">
        <v>1</v>
      </c>
    </row>
    <row r="1439" spans="1:28" x14ac:dyDescent="0.25">
      <c r="A1439" t="s">
        <v>9284</v>
      </c>
      <c r="B1439" t="s">
        <v>9285</v>
      </c>
      <c r="C1439" t="s">
        <v>156</v>
      </c>
      <c r="D1439">
        <v>4</v>
      </c>
      <c r="E1439">
        <v>54</v>
      </c>
      <c r="F1439" t="s">
        <v>2027</v>
      </c>
      <c r="G1439" t="s">
        <v>1846</v>
      </c>
      <c r="H1439" t="s">
        <v>2091</v>
      </c>
      <c r="I1439" t="s">
        <v>2096</v>
      </c>
      <c r="J1439" t="s">
        <v>1789</v>
      </c>
      <c r="K1439" t="s">
        <v>2056</v>
      </c>
      <c r="L1439" t="s">
        <v>1828</v>
      </c>
      <c r="M1439" t="s">
        <v>2858</v>
      </c>
      <c r="N1439" t="s">
        <v>2859</v>
      </c>
      <c r="O1439" t="s">
        <v>2860</v>
      </c>
      <c r="P1439" t="s">
        <v>2022</v>
      </c>
      <c r="Q1439" t="s">
        <v>1829</v>
      </c>
      <c r="R1439" t="s">
        <v>1958</v>
      </c>
      <c r="S1439" t="s">
        <v>74</v>
      </c>
      <c r="T1439" t="s">
        <v>2051</v>
      </c>
      <c r="U1439" t="s">
        <v>2931</v>
      </c>
      <c r="V1439" t="s">
        <v>2932</v>
      </c>
      <c r="W1439" t="s">
        <v>2947</v>
      </c>
      <c r="X1439" t="s">
        <v>1841</v>
      </c>
      <c r="Y1439" t="s">
        <v>4717</v>
      </c>
      <c r="Z1439" t="s">
        <v>4718</v>
      </c>
      <c r="AA1439" t="s">
        <v>4719</v>
      </c>
      <c r="AB1439">
        <v>1</v>
      </c>
    </row>
    <row r="1440" spans="1:28" x14ac:dyDescent="0.25">
      <c r="A1440" t="s">
        <v>9284</v>
      </c>
      <c r="B1440" t="s">
        <v>9285</v>
      </c>
      <c r="C1440" t="s">
        <v>156</v>
      </c>
      <c r="D1440">
        <v>4</v>
      </c>
      <c r="E1440">
        <v>54</v>
      </c>
      <c r="F1440" t="s">
        <v>2055</v>
      </c>
      <c r="G1440" t="s">
        <v>1846</v>
      </c>
      <c r="H1440" t="s">
        <v>2091</v>
      </c>
      <c r="I1440" t="s">
        <v>2096</v>
      </c>
      <c r="J1440" t="s">
        <v>1789</v>
      </c>
      <c r="K1440" t="s">
        <v>2056</v>
      </c>
      <c r="L1440" t="s">
        <v>1828</v>
      </c>
      <c r="M1440" t="s">
        <v>2858</v>
      </c>
      <c r="N1440" t="s">
        <v>2859</v>
      </c>
      <c r="O1440" t="s">
        <v>2860</v>
      </c>
      <c r="P1440" t="s">
        <v>2022</v>
      </c>
      <c r="Q1440" t="s">
        <v>1829</v>
      </c>
      <c r="R1440" t="s">
        <v>1958</v>
      </c>
      <c r="S1440" t="s">
        <v>74</v>
      </c>
      <c r="T1440" t="s">
        <v>2051</v>
      </c>
      <c r="U1440" t="s">
        <v>2867</v>
      </c>
      <c r="V1440" t="s">
        <v>3314</v>
      </c>
      <c r="W1440" t="s">
        <v>2947</v>
      </c>
      <c r="X1440" t="s">
        <v>1841</v>
      </c>
      <c r="Y1440" t="s">
        <v>4720</v>
      </c>
      <c r="Z1440" t="s">
        <v>4721</v>
      </c>
      <c r="AA1440" t="s">
        <v>4722</v>
      </c>
      <c r="AB1440">
        <v>1</v>
      </c>
    </row>
    <row r="1441" spans="1:28" x14ac:dyDescent="0.25">
      <c r="A1441" t="s">
        <v>9284</v>
      </c>
      <c r="B1441" t="s">
        <v>9285</v>
      </c>
      <c r="C1441" t="s">
        <v>156</v>
      </c>
      <c r="D1441">
        <v>4</v>
      </c>
      <c r="E1441">
        <v>54</v>
      </c>
      <c r="F1441" t="s">
        <v>2068</v>
      </c>
      <c r="G1441" t="s">
        <v>1846</v>
      </c>
      <c r="H1441" t="s">
        <v>2091</v>
      </c>
      <c r="I1441" t="s">
        <v>2096</v>
      </c>
      <c r="J1441" t="s">
        <v>1789</v>
      </c>
      <c r="K1441" t="s">
        <v>2087</v>
      </c>
      <c r="L1441" t="s">
        <v>1828</v>
      </c>
      <c r="M1441" t="s">
        <v>2858</v>
      </c>
      <c r="N1441" t="s">
        <v>2859</v>
      </c>
      <c r="O1441" t="s">
        <v>2860</v>
      </c>
      <c r="P1441" t="s">
        <v>2022</v>
      </c>
      <c r="Q1441" t="s">
        <v>1829</v>
      </c>
      <c r="R1441" t="s">
        <v>1958</v>
      </c>
      <c r="S1441" t="s">
        <v>74</v>
      </c>
      <c r="T1441" t="s">
        <v>2051</v>
      </c>
      <c r="U1441" t="s">
        <v>2931</v>
      </c>
      <c r="V1441" t="s">
        <v>2932</v>
      </c>
      <c r="W1441" t="s">
        <v>2947</v>
      </c>
      <c r="X1441" t="s">
        <v>1841</v>
      </c>
      <c r="Y1441" t="s">
        <v>4723</v>
      </c>
      <c r="Z1441" t="s">
        <v>4724</v>
      </c>
      <c r="AA1441" t="s">
        <v>4725</v>
      </c>
      <c r="AB1441">
        <v>1</v>
      </c>
    </row>
    <row r="1442" spans="1:28" x14ac:dyDescent="0.25">
      <c r="A1442" t="s">
        <v>9284</v>
      </c>
      <c r="B1442" t="s">
        <v>9285</v>
      </c>
      <c r="C1442" t="s">
        <v>156</v>
      </c>
      <c r="D1442">
        <v>4</v>
      </c>
      <c r="E1442">
        <v>55</v>
      </c>
      <c r="F1442" t="s">
        <v>2027</v>
      </c>
      <c r="G1442" t="s">
        <v>1846</v>
      </c>
      <c r="H1442" t="s">
        <v>2091</v>
      </c>
      <c r="I1442" t="s">
        <v>2096</v>
      </c>
      <c r="J1442" t="s">
        <v>1789</v>
      </c>
      <c r="K1442" t="s">
        <v>2056</v>
      </c>
      <c r="L1442" t="s">
        <v>1828</v>
      </c>
      <c r="M1442" t="s">
        <v>2858</v>
      </c>
      <c r="N1442" t="s">
        <v>2859</v>
      </c>
      <c r="O1442" t="s">
        <v>2860</v>
      </c>
      <c r="P1442" t="s">
        <v>2022</v>
      </c>
      <c r="Q1442" t="s">
        <v>1829</v>
      </c>
      <c r="R1442" t="s">
        <v>1958</v>
      </c>
      <c r="S1442" t="s">
        <v>74</v>
      </c>
      <c r="T1442" t="s">
        <v>2051</v>
      </c>
      <c r="U1442" t="s">
        <v>2931</v>
      </c>
      <c r="V1442" t="s">
        <v>2933</v>
      </c>
      <c r="W1442" t="s">
        <v>2947</v>
      </c>
      <c r="X1442" t="s">
        <v>1841</v>
      </c>
      <c r="Y1442" t="s">
        <v>4726</v>
      </c>
      <c r="Z1442" t="s">
        <v>4727</v>
      </c>
      <c r="AA1442" t="s">
        <v>4728</v>
      </c>
      <c r="AB1442">
        <v>1</v>
      </c>
    </row>
    <row r="1443" spans="1:28" x14ac:dyDescent="0.25">
      <c r="A1443" t="s">
        <v>9284</v>
      </c>
      <c r="B1443" t="s">
        <v>9285</v>
      </c>
      <c r="C1443" t="s">
        <v>156</v>
      </c>
      <c r="D1443">
        <v>4</v>
      </c>
      <c r="E1443">
        <v>55</v>
      </c>
      <c r="F1443" t="s">
        <v>2051</v>
      </c>
      <c r="G1443" t="s">
        <v>1846</v>
      </c>
      <c r="H1443" t="s">
        <v>2091</v>
      </c>
      <c r="I1443" t="s">
        <v>2096</v>
      </c>
      <c r="J1443" t="s">
        <v>1789</v>
      </c>
      <c r="K1443" t="s">
        <v>2056</v>
      </c>
      <c r="L1443" t="s">
        <v>1828</v>
      </c>
      <c r="M1443" t="s">
        <v>2858</v>
      </c>
      <c r="N1443" t="s">
        <v>2859</v>
      </c>
      <c r="O1443" t="s">
        <v>2860</v>
      </c>
      <c r="P1443" t="s">
        <v>2022</v>
      </c>
      <c r="Q1443" t="s">
        <v>1829</v>
      </c>
      <c r="R1443" t="s">
        <v>1958</v>
      </c>
      <c r="S1443" t="s">
        <v>74</v>
      </c>
      <c r="T1443" t="s">
        <v>2051</v>
      </c>
      <c r="U1443" t="s">
        <v>2931</v>
      </c>
      <c r="V1443" t="s">
        <v>2933</v>
      </c>
      <c r="W1443" t="s">
        <v>2874</v>
      </c>
      <c r="X1443" t="s">
        <v>1841</v>
      </c>
      <c r="Y1443" t="s">
        <v>3294</v>
      </c>
      <c r="Z1443" t="s">
        <v>3295</v>
      </c>
      <c r="AA1443" t="s">
        <v>3296</v>
      </c>
      <c r="AB1443">
        <v>1</v>
      </c>
    </row>
    <row r="1444" spans="1:28" x14ac:dyDescent="0.25">
      <c r="A1444" t="s">
        <v>9284</v>
      </c>
      <c r="B1444" t="s">
        <v>9285</v>
      </c>
      <c r="C1444" t="s">
        <v>156</v>
      </c>
      <c r="D1444">
        <v>4</v>
      </c>
      <c r="E1444">
        <v>55</v>
      </c>
      <c r="F1444" t="s">
        <v>2081</v>
      </c>
      <c r="G1444" t="s">
        <v>1846</v>
      </c>
      <c r="H1444" t="s">
        <v>2091</v>
      </c>
      <c r="I1444" t="s">
        <v>2096</v>
      </c>
      <c r="J1444" t="s">
        <v>1797</v>
      </c>
      <c r="K1444" t="s">
        <v>2056</v>
      </c>
      <c r="L1444" t="s">
        <v>1828</v>
      </c>
      <c r="M1444" t="s">
        <v>2858</v>
      </c>
      <c r="N1444" t="s">
        <v>2859</v>
      </c>
      <c r="O1444" t="s">
        <v>2860</v>
      </c>
      <c r="P1444" t="s">
        <v>2022</v>
      </c>
      <c r="Q1444" t="s">
        <v>1829</v>
      </c>
      <c r="R1444" t="s">
        <v>1958</v>
      </c>
      <c r="S1444" t="s">
        <v>74</v>
      </c>
      <c r="T1444" t="s">
        <v>2051</v>
      </c>
      <c r="U1444" t="s">
        <v>2046</v>
      </c>
      <c r="V1444" t="s">
        <v>2865</v>
      </c>
      <c r="W1444" t="s">
        <v>2947</v>
      </c>
      <c r="X1444" t="s">
        <v>1841</v>
      </c>
      <c r="Y1444" t="s">
        <v>4729</v>
      </c>
      <c r="Z1444" t="s">
        <v>4730</v>
      </c>
      <c r="AA1444" t="s">
        <v>4731</v>
      </c>
      <c r="AB1444">
        <v>1</v>
      </c>
    </row>
    <row r="1445" spans="1:28" x14ac:dyDescent="0.25">
      <c r="A1445" t="s">
        <v>9284</v>
      </c>
      <c r="B1445" t="s">
        <v>9285</v>
      </c>
      <c r="C1445" t="s">
        <v>156</v>
      </c>
      <c r="D1445">
        <v>4</v>
      </c>
      <c r="E1445">
        <v>55</v>
      </c>
      <c r="F1445" t="s">
        <v>2034</v>
      </c>
      <c r="G1445" t="s">
        <v>1846</v>
      </c>
      <c r="H1445" t="s">
        <v>2091</v>
      </c>
      <c r="I1445" t="s">
        <v>2096</v>
      </c>
      <c r="J1445" t="s">
        <v>1797</v>
      </c>
      <c r="K1445" t="s">
        <v>2056</v>
      </c>
      <c r="L1445" t="s">
        <v>1828</v>
      </c>
      <c r="M1445" t="s">
        <v>2858</v>
      </c>
      <c r="N1445" t="s">
        <v>2859</v>
      </c>
      <c r="O1445" t="s">
        <v>2860</v>
      </c>
      <c r="P1445" t="s">
        <v>2022</v>
      </c>
      <c r="Q1445" t="s">
        <v>1829</v>
      </c>
      <c r="R1445" t="s">
        <v>1958</v>
      </c>
      <c r="S1445" t="s">
        <v>74</v>
      </c>
      <c r="T1445" t="s">
        <v>2051</v>
      </c>
      <c r="U1445" t="s">
        <v>2046</v>
      </c>
      <c r="V1445" t="s">
        <v>2865</v>
      </c>
      <c r="W1445" t="s">
        <v>2947</v>
      </c>
      <c r="X1445" t="s">
        <v>1841</v>
      </c>
      <c r="Y1445" t="s">
        <v>4732</v>
      </c>
      <c r="Z1445" t="s">
        <v>4733</v>
      </c>
      <c r="AA1445" t="s">
        <v>4734</v>
      </c>
      <c r="AB1445">
        <v>1</v>
      </c>
    </row>
    <row r="1446" spans="1:28" x14ac:dyDescent="0.25">
      <c r="A1446" t="s">
        <v>9284</v>
      </c>
      <c r="B1446" t="s">
        <v>9285</v>
      </c>
      <c r="C1446" t="s">
        <v>156</v>
      </c>
      <c r="D1446">
        <v>4</v>
      </c>
      <c r="E1446">
        <v>59</v>
      </c>
      <c r="F1446" t="s">
        <v>2049</v>
      </c>
      <c r="G1446" t="s">
        <v>1846</v>
      </c>
      <c r="H1446" t="s">
        <v>2091</v>
      </c>
      <c r="I1446" t="s">
        <v>2096</v>
      </c>
      <c r="J1446" t="s">
        <v>1795</v>
      </c>
      <c r="K1446" t="s">
        <v>8994</v>
      </c>
      <c r="L1446" t="s">
        <v>1828</v>
      </c>
      <c r="M1446" t="s">
        <v>2858</v>
      </c>
      <c r="N1446" t="s">
        <v>2859</v>
      </c>
      <c r="O1446" t="s">
        <v>2860</v>
      </c>
      <c r="P1446" t="s">
        <v>2022</v>
      </c>
      <c r="Q1446" t="s">
        <v>1829</v>
      </c>
      <c r="R1446" t="s">
        <v>1958</v>
      </c>
      <c r="S1446" t="s">
        <v>74</v>
      </c>
      <c r="T1446" t="s">
        <v>2051</v>
      </c>
      <c r="U1446" t="s">
        <v>2044</v>
      </c>
      <c r="V1446" t="s">
        <v>3204</v>
      </c>
      <c r="W1446" t="s">
        <v>2874</v>
      </c>
      <c r="X1446" t="s">
        <v>1841</v>
      </c>
      <c r="Y1446" t="s">
        <v>9383</v>
      </c>
      <c r="Z1446" t="s">
        <v>9384</v>
      </c>
      <c r="AA1446" t="s">
        <v>9385</v>
      </c>
      <c r="AB1446">
        <v>1</v>
      </c>
    </row>
    <row r="1447" spans="1:28" x14ac:dyDescent="0.25">
      <c r="A1447" t="s">
        <v>9284</v>
      </c>
      <c r="B1447" t="s">
        <v>9285</v>
      </c>
      <c r="C1447" t="s">
        <v>156</v>
      </c>
      <c r="D1447">
        <v>4</v>
      </c>
      <c r="E1447">
        <v>64</v>
      </c>
      <c r="F1447" t="s">
        <v>2081</v>
      </c>
      <c r="G1447" t="s">
        <v>1846</v>
      </c>
      <c r="H1447" t="s">
        <v>2091</v>
      </c>
      <c r="I1447" t="s">
        <v>2096</v>
      </c>
      <c r="J1447" t="s">
        <v>1789</v>
      </c>
      <c r="K1447" t="s">
        <v>2050</v>
      </c>
      <c r="L1447" t="s">
        <v>1828</v>
      </c>
      <c r="M1447" t="s">
        <v>2858</v>
      </c>
      <c r="N1447" t="s">
        <v>2859</v>
      </c>
      <c r="O1447" t="s">
        <v>2860</v>
      </c>
      <c r="P1447" t="s">
        <v>2022</v>
      </c>
      <c r="Q1447" t="s">
        <v>1829</v>
      </c>
      <c r="R1447" t="s">
        <v>1958</v>
      </c>
      <c r="S1447" t="s">
        <v>74</v>
      </c>
      <c r="T1447" t="s">
        <v>2051</v>
      </c>
      <c r="U1447" t="s">
        <v>2046</v>
      </c>
      <c r="V1447" t="s">
        <v>2865</v>
      </c>
      <c r="W1447" t="s">
        <v>2874</v>
      </c>
      <c r="X1447" t="s">
        <v>1841</v>
      </c>
      <c r="Y1447" t="s">
        <v>8276</v>
      </c>
      <c r="Z1447" t="s">
        <v>8277</v>
      </c>
      <c r="AA1447" t="s">
        <v>8278</v>
      </c>
      <c r="AB1447">
        <v>1</v>
      </c>
    </row>
    <row r="1448" spans="1:28" x14ac:dyDescent="0.25">
      <c r="A1448" t="s">
        <v>9284</v>
      </c>
      <c r="B1448" t="s">
        <v>9285</v>
      </c>
      <c r="C1448" t="s">
        <v>156</v>
      </c>
      <c r="D1448">
        <v>4</v>
      </c>
      <c r="E1448">
        <v>76</v>
      </c>
      <c r="F1448" t="s">
        <v>2051</v>
      </c>
      <c r="G1448" t="s">
        <v>1846</v>
      </c>
      <c r="H1448" t="s">
        <v>2091</v>
      </c>
      <c r="I1448" t="s">
        <v>2096</v>
      </c>
      <c r="J1448" t="s">
        <v>1789</v>
      </c>
      <c r="K1448" t="s">
        <v>2053</v>
      </c>
      <c r="L1448" t="s">
        <v>1828</v>
      </c>
      <c r="M1448" t="s">
        <v>2858</v>
      </c>
      <c r="N1448" t="s">
        <v>2859</v>
      </c>
      <c r="O1448" t="s">
        <v>2860</v>
      </c>
      <c r="P1448" t="s">
        <v>2022</v>
      </c>
      <c r="Q1448" t="s">
        <v>1829</v>
      </c>
      <c r="R1448" t="s">
        <v>1958</v>
      </c>
      <c r="S1448" t="s">
        <v>74</v>
      </c>
      <c r="T1448" t="s">
        <v>2051</v>
      </c>
      <c r="U1448" t="s">
        <v>3226</v>
      </c>
      <c r="V1448" t="s">
        <v>4735</v>
      </c>
      <c r="W1448" t="s">
        <v>4247</v>
      </c>
      <c r="X1448" t="s">
        <v>1841</v>
      </c>
      <c r="Y1448" t="s">
        <v>5454</v>
      </c>
      <c r="Z1448" t="s">
        <v>5455</v>
      </c>
      <c r="AA1448" t="s">
        <v>5456</v>
      </c>
      <c r="AB1448">
        <v>1</v>
      </c>
    </row>
    <row r="1449" spans="1:28" x14ac:dyDescent="0.25">
      <c r="A1449" t="s">
        <v>9284</v>
      </c>
      <c r="B1449" t="s">
        <v>9285</v>
      </c>
      <c r="C1449" t="s">
        <v>156</v>
      </c>
      <c r="D1449">
        <v>4</v>
      </c>
      <c r="E1449">
        <v>76</v>
      </c>
      <c r="F1449" t="s">
        <v>2068</v>
      </c>
      <c r="G1449" t="s">
        <v>1846</v>
      </c>
      <c r="H1449" t="s">
        <v>2091</v>
      </c>
      <c r="I1449" t="s">
        <v>2096</v>
      </c>
      <c r="J1449" t="s">
        <v>1789</v>
      </c>
      <c r="K1449" t="s">
        <v>2053</v>
      </c>
      <c r="L1449" t="s">
        <v>1828</v>
      </c>
      <c r="M1449" t="s">
        <v>2858</v>
      </c>
      <c r="N1449" t="s">
        <v>2859</v>
      </c>
      <c r="O1449" t="s">
        <v>2860</v>
      </c>
      <c r="P1449" t="s">
        <v>2022</v>
      </c>
      <c r="Q1449" t="s">
        <v>1829</v>
      </c>
      <c r="R1449" t="s">
        <v>1958</v>
      </c>
      <c r="S1449" t="s">
        <v>74</v>
      </c>
      <c r="T1449" t="s">
        <v>2051</v>
      </c>
      <c r="U1449" t="s">
        <v>3226</v>
      </c>
      <c r="V1449" t="s">
        <v>3440</v>
      </c>
      <c r="W1449" t="s">
        <v>2947</v>
      </c>
      <c r="X1449" t="s">
        <v>1841</v>
      </c>
      <c r="Y1449" t="s">
        <v>5457</v>
      </c>
      <c r="Z1449" t="s">
        <v>5458</v>
      </c>
      <c r="AA1449" t="s">
        <v>5459</v>
      </c>
      <c r="AB1449">
        <v>1</v>
      </c>
    </row>
    <row r="1450" spans="1:28" x14ac:dyDescent="0.25">
      <c r="A1450" t="s">
        <v>9284</v>
      </c>
      <c r="B1450" t="s">
        <v>9285</v>
      </c>
      <c r="C1450" t="s">
        <v>156</v>
      </c>
      <c r="D1450">
        <v>4</v>
      </c>
      <c r="E1450">
        <v>77</v>
      </c>
      <c r="F1450" t="s">
        <v>2045</v>
      </c>
      <c r="G1450" t="s">
        <v>1846</v>
      </c>
      <c r="H1450" t="s">
        <v>2091</v>
      </c>
      <c r="I1450" t="s">
        <v>2096</v>
      </c>
      <c r="J1450" t="s">
        <v>1789</v>
      </c>
      <c r="K1450" t="s">
        <v>2053</v>
      </c>
      <c r="L1450" t="s">
        <v>1828</v>
      </c>
      <c r="M1450" t="s">
        <v>2858</v>
      </c>
      <c r="N1450" t="s">
        <v>2859</v>
      </c>
      <c r="O1450" t="s">
        <v>2860</v>
      </c>
      <c r="P1450" t="s">
        <v>2022</v>
      </c>
      <c r="Q1450" t="s">
        <v>1829</v>
      </c>
      <c r="R1450" t="s">
        <v>1958</v>
      </c>
      <c r="S1450" t="s">
        <v>74</v>
      </c>
      <c r="T1450" t="s">
        <v>2051</v>
      </c>
      <c r="U1450" t="s">
        <v>3226</v>
      </c>
      <c r="V1450" t="s">
        <v>4735</v>
      </c>
      <c r="W1450" t="s">
        <v>2947</v>
      </c>
      <c r="X1450" t="s">
        <v>1841</v>
      </c>
      <c r="Y1450" t="s">
        <v>4736</v>
      </c>
      <c r="Z1450" t="s">
        <v>4737</v>
      </c>
      <c r="AA1450" t="s">
        <v>4738</v>
      </c>
      <c r="AB1450">
        <v>1</v>
      </c>
    </row>
    <row r="1451" spans="1:28" x14ac:dyDescent="0.25">
      <c r="A1451" t="s">
        <v>9284</v>
      </c>
      <c r="B1451" t="s">
        <v>9285</v>
      </c>
      <c r="C1451" t="s">
        <v>156</v>
      </c>
      <c r="D1451">
        <v>4</v>
      </c>
      <c r="E1451">
        <v>77</v>
      </c>
      <c r="F1451" t="s">
        <v>2030</v>
      </c>
      <c r="G1451" t="s">
        <v>1846</v>
      </c>
      <c r="H1451" t="s">
        <v>2091</v>
      </c>
      <c r="I1451" t="s">
        <v>2096</v>
      </c>
      <c r="J1451" t="s">
        <v>2900</v>
      </c>
      <c r="K1451" t="s">
        <v>8994</v>
      </c>
      <c r="L1451" t="s">
        <v>1828</v>
      </c>
      <c r="M1451" t="s">
        <v>2858</v>
      </c>
      <c r="N1451" t="s">
        <v>2859</v>
      </c>
      <c r="O1451" t="s">
        <v>2860</v>
      </c>
      <c r="P1451" t="s">
        <v>2022</v>
      </c>
      <c r="Q1451" t="s">
        <v>1829</v>
      </c>
      <c r="R1451" t="s">
        <v>1958</v>
      </c>
      <c r="S1451" t="s">
        <v>74</v>
      </c>
      <c r="T1451" t="s">
        <v>2051</v>
      </c>
      <c r="U1451" t="s">
        <v>2931</v>
      </c>
      <c r="V1451" t="s">
        <v>2933</v>
      </c>
      <c r="W1451" t="s">
        <v>2947</v>
      </c>
      <c r="X1451" t="s">
        <v>1841</v>
      </c>
      <c r="Y1451" t="s">
        <v>9235</v>
      </c>
      <c r="Z1451" t="s">
        <v>9236</v>
      </c>
      <c r="AA1451" t="s">
        <v>9237</v>
      </c>
      <c r="AB1451">
        <v>1</v>
      </c>
    </row>
    <row r="1452" spans="1:28" x14ac:dyDescent="0.25">
      <c r="A1452" t="s">
        <v>9284</v>
      </c>
      <c r="B1452" t="s">
        <v>9285</v>
      </c>
      <c r="C1452" t="s">
        <v>156</v>
      </c>
      <c r="D1452">
        <v>4</v>
      </c>
      <c r="E1452">
        <v>77</v>
      </c>
      <c r="F1452" t="s">
        <v>2028</v>
      </c>
      <c r="G1452" t="s">
        <v>1846</v>
      </c>
      <c r="H1452" t="s">
        <v>2091</v>
      </c>
      <c r="I1452" t="s">
        <v>2096</v>
      </c>
      <c r="J1452" t="s">
        <v>1789</v>
      </c>
      <c r="K1452" t="s">
        <v>8994</v>
      </c>
      <c r="L1452" t="s">
        <v>1828</v>
      </c>
      <c r="M1452" t="s">
        <v>2858</v>
      </c>
      <c r="N1452" t="s">
        <v>2859</v>
      </c>
      <c r="O1452" t="s">
        <v>2860</v>
      </c>
      <c r="P1452" t="s">
        <v>2022</v>
      </c>
      <c r="Q1452" t="s">
        <v>1829</v>
      </c>
      <c r="R1452" t="s">
        <v>1958</v>
      </c>
      <c r="S1452" t="s">
        <v>74</v>
      </c>
      <c r="T1452" t="s">
        <v>2051</v>
      </c>
      <c r="U1452" t="s">
        <v>3226</v>
      </c>
      <c r="V1452" t="s">
        <v>3288</v>
      </c>
      <c r="W1452" t="s">
        <v>2874</v>
      </c>
      <c r="X1452" t="s">
        <v>1841</v>
      </c>
      <c r="Y1452" t="s">
        <v>9238</v>
      </c>
      <c r="Z1452" t="s">
        <v>9239</v>
      </c>
      <c r="AA1452" t="s">
        <v>9240</v>
      </c>
      <c r="AB1452">
        <v>1</v>
      </c>
    </row>
    <row r="1453" spans="1:28" x14ac:dyDescent="0.25">
      <c r="A1453" t="s">
        <v>9284</v>
      </c>
      <c r="B1453" t="s">
        <v>9285</v>
      </c>
      <c r="C1453" t="s">
        <v>156</v>
      </c>
      <c r="D1453">
        <v>1</v>
      </c>
      <c r="E1453">
        <v>27</v>
      </c>
      <c r="F1453" t="s">
        <v>2020</v>
      </c>
      <c r="G1453" t="s">
        <v>1845</v>
      </c>
      <c r="H1453" t="s">
        <v>2091</v>
      </c>
      <c r="I1453" t="s">
        <v>2096</v>
      </c>
      <c r="J1453" t="s">
        <v>1788</v>
      </c>
      <c r="K1453" t="s">
        <v>2056</v>
      </c>
      <c r="L1453" t="s">
        <v>1828</v>
      </c>
      <c r="M1453" t="s">
        <v>2858</v>
      </c>
      <c r="N1453" t="s">
        <v>2859</v>
      </c>
      <c r="O1453" t="s">
        <v>2860</v>
      </c>
      <c r="P1453" t="s">
        <v>2022</v>
      </c>
      <c r="Q1453" t="s">
        <v>1943</v>
      </c>
      <c r="R1453" t="s">
        <v>1959</v>
      </c>
      <c r="S1453" t="s">
        <v>74</v>
      </c>
      <c r="T1453" t="s">
        <v>2046</v>
      </c>
      <c r="U1453" t="s">
        <v>2044</v>
      </c>
      <c r="V1453" t="s">
        <v>4809</v>
      </c>
      <c r="W1453" t="s">
        <v>2947</v>
      </c>
      <c r="X1453" t="s">
        <v>4739</v>
      </c>
      <c r="Y1453" t="s">
        <v>9386</v>
      </c>
      <c r="Z1453" t="s">
        <v>9387</v>
      </c>
      <c r="AA1453" t="s">
        <v>9388</v>
      </c>
      <c r="AB1453">
        <v>1</v>
      </c>
    </row>
    <row r="1454" spans="1:28" x14ac:dyDescent="0.25">
      <c r="A1454" t="s">
        <v>9284</v>
      </c>
      <c r="B1454" t="s">
        <v>9285</v>
      </c>
      <c r="C1454" t="s">
        <v>156</v>
      </c>
      <c r="D1454">
        <v>1</v>
      </c>
      <c r="E1454">
        <v>29</v>
      </c>
      <c r="F1454" t="s">
        <v>2036</v>
      </c>
      <c r="G1454" t="s">
        <v>1845</v>
      </c>
      <c r="H1454" t="s">
        <v>2091</v>
      </c>
      <c r="I1454" t="s">
        <v>2096</v>
      </c>
      <c r="J1454" t="s">
        <v>1788</v>
      </c>
      <c r="K1454" t="s">
        <v>2056</v>
      </c>
      <c r="L1454" t="s">
        <v>1828</v>
      </c>
      <c r="M1454" t="s">
        <v>2858</v>
      </c>
      <c r="N1454" t="s">
        <v>2859</v>
      </c>
      <c r="O1454" t="s">
        <v>2860</v>
      </c>
      <c r="P1454" t="s">
        <v>2022</v>
      </c>
      <c r="Q1454" t="s">
        <v>1943</v>
      </c>
      <c r="R1454" t="s">
        <v>1959</v>
      </c>
      <c r="S1454" t="s">
        <v>74</v>
      </c>
      <c r="T1454" t="s">
        <v>2046</v>
      </c>
      <c r="U1454" t="s">
        <v>2046</v>
      </c>
      <c r="V1454" t="s">
        <v>3279</v>
      </c>
      <c r="W1454" t="s">
        <v>2874</v>
      </c>
      <c r="X1454" t="s">
        <v>4739</v>
      </c>
      <c r="Y1454" t="s">
        <v>4740</v>
      </c>
      <c r="Z1454" t="s">
        <v>4741</v>
      </c>
      <c r="AA1454" t="s">
        <v>4742</v>
      </c>
      <c r="AB1454">
        <v>1</v>
      </c>
    </row>
    <row r="1455" spans="1:28" x14ac:dyDescent="0.25">
      <c r="A1455" t="s">
        <v>9284</v>
      </c>
      <c r="B1455" t="s">
        <v>9285</v>
      </c>
      <c r="C1455" t="s">
        <v>156</v>
      </c>
      <c r="D1455">
        <v>2</v>
      </c>
      <c r="E1455">
        <v>27</v>
      </c>
      <c r="F1455" t="s">
        <v>2081</v>
      </c>
      <c r="G1455" t="s">
        <v>1845</v>
      </c>
      <c r="H1455" t="s">
        <v>2091</v>
      </c>
      <c r="I1455" t="s">
        <v>2096</v>
      </c>
      <c r="J1455" t="s">
        <v>1797</v>
      </c>
      <c r="K1455" t="s">
        <v>2063</v>
      </c>
      <c r="L1455" t="s">
        <v>1828</v>
      </c>
      <c r="M1455" t="s">
        <v>2858</v>
      </c>
      <c r="N1455" t="s">
        <v>2859</v>
      </c>
      <c r="O1455" t="s">
        <v>2860</v>
      </c>
      <c r="P1455" t="s">
        <v>2022</v>
      </c>
      <c r="Q1455" t="s">
        <v>1943</v>
      </c>
      <c r="R1455" t="s">
        <v>1959</v>
      </c>
      <c r="S1455" t="s">
        <v>74</v>
      </c>
      <c r="T1455" t="s">
        <v>2046</v>
      </c>
      <c r="U1455" t="s">
        <v>2046</v>
      </c>
      <c r="V1455" t="s">
        <v>2865</v>
      </c>
      <c r="W1455" t="s">
        <v>2874</v>
      </c>
      <c r="X1455" t="s">
        <v>4739</v>
      </c>
      <c r="Y1455" t="s">
        <v>4743</v>
      </c>
      <c r="Z1455" t="s">
        <v>4744</v>
      </c>
      <c r="AA1455" t="s">
        <v>4745</v>
      </c>
      <c r="AB1455">
        <v>1</v>
      </c>
    </row>
    <row r="1456" spans="1:28" x14ac:dyDescent="0.25">
      <c r="A1456" t="s">
        <v>9284</v>
      </c>
      <c r="B1456" t="s">
        <v>9285</v>
      </c>
      <c r="C1456" t="s">
        <v>156</v>
      </c>
      <c r="D1456">
        <v>2</v>
      </c>
      <c r="E1456">
        <v>537</v>
      </c>
      <c r="F1456" t="s">
        <v>2029</v>
      </c>
      <c r="G1456" t="s">
        <v>1848</v>
      </c>
      <c r="H1456" t="s">
        <v>2091</v>
      </c>
      <c r="I1456" t="s">
        <v>2096</v>
      </c>
      <c r="J1456" t="s">
        <v>1797</v>
      </c>
      <c r="K1456" t="s">
        <v>2064</v>
      </c>
      <c r="L1456" t="s">
        <v>1828</v>
      </c>
      <c r="M1456" t="s">
        <v>2858</v>
      </c>
      <c r="N1456" t="s">
        <v>2859</v>
      </c>
      <c r="O1456" t="s">
        <v>2860</v>
      </c>
      <c r="P1456" t="s">
        <v>2022</v>
      </c>
      <c r="Q1456" t="s">
        <v>1943</v>
      </c>
      <c r="R1456" t="s">
        <v>1959</v>
      </c>
      <c r="S1456" t="s">
        <v>74</v>
      </c>
      <c r="T1456" t="s">
        <v>2046</v>
      </c>
      <c r="U1456" t="s">
        <v>2867</v>
      </c>
      <c r="V1456" t="s">
        <v>2868</v>
      </c>
      <c r="W1456" t="s">
        <v>2874</v>
      </c>
      <c r="X1456" t="s">
        <v>4739</v>
      </c>
      <c r="Y1456" t="s">
        <v>4746</v>
      </c>
      <c r="Z1456" t="s">
        <v>4747</v>
      </c>
      <c r="AA1456" t="s">
        <v>4748</v>
      </c>
      <c r="AB1456">
        <v>1</v>
      </c>
    </row>
    <row r="1457" spans="1:28" x14ac:dyDescent="0.25">
      <c r="A1457" t="s">
        <v>9284</v>
      </c>
      <c r="B1457" t="s">
        <v>9285</v>
      </c>
      <c r="C1457" t="s">
        <v>156</v>
      </c>
      <c r="D1457">
        <v>1</v>
      </c>
      <c r="E1457">
        <v>291</v>
      </c>
      <c r="F1457" t="s">
        <v>2047</v>
      </c>
      <c r="G1457" t="s">
        <v>1845</v>
      </c>
      <c r="H1457" t="s">
        <v>2091</v>
      </c>
      <c r="I1457" t="s">
        <v>2096</v>
      </c>
      <c r="J1457" t="s">
        <v>1797</v>
      </c>
      <c r="K1457" t="s">
        <v>2089</v>
      </c>
      <c r="L1457" t="s">
        <v>2092</v>
      </c>
      <c r="M1457" t="s">
        <v>2861</v>
      </c>
      <c r="N1457" t="s">
        <v>2092</v>
      </c>
      <c r="O1457" t="s">
        <v>2863</v>
      </c>
      <c r="P1457" t="s">
        <v>2022</v>
      </c>
      <c r="Q1457" t="s">
        <v>1829</v>
      </c>
      <c r="R1457" t="s">
        <v>2093</v>
      </c>
      <c r="S1457" t="s">
        <v>74</v>
      </c>
      <c r="T1457" t="s">
        <v>2046</v>
      </c>
      <c r="U1457" t="s">
        <v>2870</v>
      </c>
      <c r="V1457" t="s">
        <v>2871</v>
      </c>
      <c r="W1457" t="s">
        <v>2874</v>
      </c>
      <c r="X1457" t="s">
        <v>2094</v>
      </c>
      <c r="Y1457" t="s">
        <v>3786</v>
      </c>
      <c r="Z1457" t="s">
        <v>3787</v>
      </c>
      <c r="AA1457" t="s">
        <v>3788</v>
      </c>
      <c r="AB1457">
        <v>1</v>
      </c>
    </row>
    <row r="1458" spans="1:28" x14ac:dyDescent="0.25">
      <c r="A1458" t="s">
        <v>9284</v>
      </c>
      <c r="B1458" t="s">
        <v>9285</v>
      </c>
      <c r="C1458" t="s">
        <v>156</v>
      </c>
      <c r="D1458">
        <v>1</v>
      </c>
      <c r="E1458">
        <v>291</v>
      </c>
      <c r="F1458" t="s">
        <v>2054</v>
      </c>
      <c r="G1458" t="s">
        <v>1845</v>
      </c>
      <c r="H1458" t="s">
        <v>2091</v>
      </c>
      <c r="I1458" t="s">
        <v>2096</v>
      </c>
      <c r="J1458" t="s">
        <v>1795</v>
      </c>
      <c r="K1458" t="s">
        <v>2089</v>
      </c>
      <c r="L1458" t="s">
        <v>2092</v>
      </c>
      <c r="M1458" t="s">
        <v>2861</v>
      </c>
      <c r="N1458" t="s">
        <v>2092</v>
      </c>
      <c r="O1458" t="s">
        <v>2863</v>
      </c>
      <c r="P1458" t="s">
        <v>2022</v>
      </c>
      <c r="Q1458" t="s">
        <v>1829</v>
      </c>
      <c r="R1458" t="s">
        <v>2093</v>
      </c>
      <c r="S1458" t="s">
        <v>74</v>
      </c>
      <c r="T1458" t="s">
        <v>2046</v>
      </c>
      <c r="U1458" t="s">
        <v>2870</v>
      </c>
      <c r="V1458" t="s">
        <v>2871</v>
      </c>
      <c r="W1458" t="s">
        <v>2947</v>
      </c>
      <c r="X1458" t="s">
        <v>2094</v>
      </c>
      <c r="Y1458" t="s">
        <v>9241</v>
      </c>
      <c r="Z1458" t="s">
        <v>9242</v>
      </c>
      <c r="AA1458" t="s">
        <v>9243</v>
      </c>
      <c r="AB1458">
        <v>1</v>
      </c>
    </row>
    <row r="1459" spans="1:28" x14ac:dyDescent="0.25">
      <c r="A1459" t="s">
        <v>9284</v>
      </c>
      <c r="B1459" t="s">
        <v>9285</v>
      </c>
      <c r="C1459" t="s">
        <v>156</v>
      </c>
      <c r="D1459">
        <v>1</v>
      </c>
      <c r="E1459">
        <v>291</v>
      </c>
      <c r="F1459" t="s">
        <v>2081</v>
      </c>
      <c r="G1459" t="s">
        <v>1845</v>
      </c>
      <c r="H1459" t="s">
        <v>2091</v>
      </c>
      <c r="I1459" t="s">
        <v>2096</v>
      </c>
      <c r="J1459" t="s">
        <v>1788</v>
      </c>
      <c r="K1459" t="s">
        <v>2089</v>
      </c>
      <c r="L1459" t="s">
        <v>2092</v>
      </c>
      <c r="M1459" t="s">
        <v>2861</v>
      </c>
      <c r="N1459" t="s">
        <v>2092</v>
      </c>
      <c r="O1459" t="s">
        <v>2863</v>
      </c>
      <c r="P1459" t="s">
        <v>2022</v>
      </c>
      <c r="Q1459" t="s">
        <v>1829</v>
      </c>
      <c r="R1459" t="s">
        <v>2093</v>
      </c>
      <c r="S1459" t="s">
        <v>74</v>
      </c>
      <c r="T1459" t="s">
        <v>2046</v>
      </c>
      <c r="U1459" t="s">
        <v>2870</v>
      </c>
      <c r="V1459" t="s">
        <v>2871</v>
      </c>
      <c r="W1459" t="s">
        <v>2874</v>
      </c>
      <c r="X1459" t="s">
        <v>2094</v>
      </c>
      <c r="Y1459" t="s">
        <v>9244</v>
      </c>
      <c r="Z1459" t="s">
        <v>9245</v>
      </c>
      <c r="AA1459" t="s">
        <v>9246</v>
      </c>
      <c r="AB1459">
        <v>1</v>
      </c>
    </row>
    <row r="1460" spans="1:28" x14ac:dyDescent="0.25">
      <c r="A1460" t="s">
        <v>9284</v>
      </c>
      <c r="B1460" t="s">
        <v>9285</v>
      </c>
      <c r="C1460" t="s">
        <v>156</v>
      </c>
      <c r="D1460">
        <v>1</v>
      </c>
      <c r="E1460">
        <v>313</v>
      </c>
      <c r="F1460" t="s">
        <v>2029</v>
      </c>
      <c r="G1460" t="s">
        <v>1844</v>
      </c>
      <c r="H1460" t="s">
        <v>2091</v>
      </c>
      <c r="I1460" t="s">
        <v>2096</v>
      </c>
      <c r="J1460" t="s">
        <v>1797</v>
      </c>
      <c r="K1460" t="s">
        <v>2089</v>
      </c>
      <c r="L1460" t="s">
        <v>2092</v>
      </c>
      <c r="M1460" t="s">
        <v>2861</v>
      </c>
      <c r="N1460" t="s">
        <v>2092</v>
      </c>
      <c r="O1460" t="s">
        <v>2863</v>
      </c>
      <c r="P1460" t="s">
        <v>2022</v>
      </c>
      <c r="Q1460" t="s">
        <v>1829</v>
      </c>
      <c r="R1460" t="s">
        <v>2093</v>
      </c>
      <c r="S1460" t="s">
        <v>74</v>
      </c>
      <c r="T1460" t="s">
        <v>2046</v>
      </c>
      <c r="U1460" t="s">
        <v>2875</v>
      </c>
      <c r="V1460" t="s">
        <v>3297</v>
      </c>
      <c r="W1460" t="s">
        <v>2947</v>
      </c>
      <c r="X1460" t="s">
        <v>2094</v>
      </c>
      <c r="Y1460" t="s">
        <v>3789</v>
      </c>
      <c r="Z1460" t="s">
        <v>3790</v>
      </c>
      <c r="AA1460" t="s">
        <v>3791</v>
      </c>
      <c r="AB1460">
        <v>1</v>
      </c>
    </row>
    <row r="1461" spans="1:28" x14ac:dyDescent="0.25">
      <c r="A1461" t="s">
        <v>9284</v>
      </c>
      <c r="B1461" t="s">
        <v>9285</v>
      </c>
      <c r="C1461" t="s">
        <v>156</v>
      </c>
      <c r="D1461">
        <v>1</v>
      </c>
      <c r="E1461">
        <v>606</v>
      </c>
      <c r="F1461" t="s">
        <v>2079</v>
      </c>
      <c r="G1461" t="s">
        <v>1844</v>
      </c>
      <c r="H1461" t="s">
        <v>2091</v>
      </c>
      <c r="I1461" t="s">
        <v>2096</v>
      </c>
      <c r="J1461" t="s">
        <v>1795</v>
      </c>
      <c r="K1461" t="s">
        <v>2089</v>
      </c>
      <c r="L1461" t="s">
        <v>2092</v>
      </c>
      <c r="M1461" t="s">
        <v>2861</v>
      </c>
      <c r="N1461" t="s">
        <v>2092</v>
      </c>
      <c r="O1461" t="s">
        <v>2863</v>
      </c>
      <c r="P1461" t="s">
        <v>2022</v>
      </c>
      <c r="Q1461" t="s">
        <v>1829</v>
      </c>
      <c r="R1461" t="s">
        <v>2093</v>
      </c>
      <c r="S1461" t="s">
        <v>74</v>
      </c>
      <c r="T1461" t="s">
        <v>2046</v>
      </c>
      <c r="U1461" t="s">
        <v>2870</v>
      </c>
      <c r="V1461" t="s">
        <v>2871</v>
      </c>
      <c r="W1461" t="s">
        <v>2874</v>
      </c>
      <c r="X1461" t="s">
        <v>2094</v>
      </c>
      <c r="Y1461" t="s">
        <v>8279</v>
      </c>
      <c r="Z1461" t="s">
        <v>8280</v>
      </c>
      <c r="AA1461" t="s">
        <v>8281</v>
      </c>
      <c r="AB1461">
        <v>1</v>
      </c>
    </row>
    <row r="1462" spans="1:28" x14ac:dyDescent="0.25">
      <c r="A1462" t="s">
        <v>9284</v>
      </c>
      <c r="B1462" t="s">
        <v>9285</v>
      </c>
      <c r="C1462" t="s">
        <v>156</v>
      </c>
      <c r="D1462">
        <v>1</v>
      </c>
      <c r="E1462">
        <v>606</v>
      </c>
      <c r="F1462" t="s">
        <v>2051</v>
      </c>
      <c r="G1462" t="s">
        <v>1844</v>
      </c>
      <c r="H1462" t="s">
        <v>2091</v>
      </c>
      <c r="I1462" t="s">
        <v>2096</v>
      </c>
      <c r="J1462" t="s">
        <v>1795</v>
      </c>
      <c r="K1462" t="s">
        <v>2089</v>
      </c>
      <c r="L1462" t="s">
        <v>2092</v>
      </c>
      <c r="M1462" t="s">
        <v>2861</v>
      </c>
      <c r="N1462" t="s">
        <v>2092</v>
      </c>
      <c r="O1462" t="s">
        <v>2863</v>
      </c>
      <c r="P1462" t="s">
        <v>2022</v>
      </c>
      <c r="Q1462" t="s">
        <v>1829</v>
      </c>
      <c r="R1462" t="s">
        <v>2093</v>
      </c>
      <c r="S1462" t="s">
        <v>74</v>
      </c>
      <c r="T1462" t="s">
        <v>2046</v>
      </c>
      <c r="U1462" t="s">
        <v>2870</v>
      </c>
      <c r="V1462" t="s">
        <v>2871</v>
      </c>
      <c r="W1462" t="s">
        <v>2874</v>
      </c>
      <c r="X1462" t="s">
        <v>2094</v>
      </c>
      <c r="Y1462" t="s">
        <v>9247</v>
      </c>
      <c r="Z1462" t="s">
        <v>9248</v>
      </c>
      <c r="AA1462" t="s">
        <v>9249</v>
      </c>
      <c r="AB1462">
        <v>1</v>
      </c>
    </row>
    <row r="1463" spans="1:28" x14ac:dyDescent="0.25">
      <c r="A1463" t="s">
        <v>9284</v>
      </c>
      <c r="B1463" t="s">
        <v>9285</v>
      </c>
      <c r="C1463" t="s">
        <v>156</v>
      </c>
      <c r="D1463">
        <v>2</v>
      </c>
      <c r="E1463">
        <v>306</v>
      </c>
      <c r="F1463" t="s">
        <v>2046</v>
      </c>
      <c r="G1463" t="s">
        <v>1844</v>
      </c>
      <c r="H1463" t="s">
        <v>2091</v>
      </c>
      <c r="I1463" t="s">
        <v>2096</v>
      </c>
      <c r="J1463" t="s">
        <v>1797</v>
      </c>
      <c r="K1463" t="s">
        <v>2087</v>
      </c>
      <c r="L1463" t="s">
        <v>2092</v>
      </c>
      <c r="M1463" t="s">
        <v>2861</v>
      </c>
      <c r="N1463" t="s">
        <v>2092</v>
      </c>
      <c r="O1463" t="s">
        <v>2863</v>
      </c>
      <c r="P1463" t="s">
        <v>2022</v>
      </c>
      <c r="Q1463" t="s">
        <v>1829</v>
      </c>
      <c r="R1463" t="s">
        <v>2093</v>
      </c>
      <c r="S1463" t="s">
        <v>74</v>
      </c>
      <c r="T1463" t="s">
        <v>2046</v>
      </c>
      <c r="U1463" t="s">
        <v>2875</v>
      </c>
      <c r="V1463" t="s">
        <v>3297</v>
      </c>
      <c r="W1463" t="s">
        <v>2874</v>
      </c>
      <c r="X1463" t="s">
        <v>2094</v>
      </c>
      <c r="Y1463" t="s">
        <v>4749</v>
      </c>
      <c r="Z1463" t="s">
        <v>4750</v>
      </c>
      <c r="AA1463" t="s">
        <v>4751</v>
      </c>
      <c r="AB1463">
        <v>1</v>
      </c>
    </row>
    <row r="1464" spans="1:28" x14ac:dyDescent="0.25">
      <c r="A1464" t="s">
        <v>9284</v>
      </c>
      <c r="B1464" t="s">
        <v>9285</v>
      </c>
      <c r="C1464" t="s">
        <v>156</v>
      </c>
      <c r="D1464">
        <v>2</v>
      </c>
      <c r="E1464">
        <v>306</v>
      </c>
      <c r="F1464" t="s">
        <v>2061</v>
      </c>
      <c r="G1464" t="s">
        <v>1844</v>
      </c>
      <c r="H1464" t="s">
        <v>2091</v>
      </c>
      <c r="I1464" t="s">
        <v>2096</v>
      </c>
      <c r="J1464" t="s">
        <v>1825</v>
      </c>
      <c r="K1464" t="s">
        <v>2087</v>
      </c>
      <c r="L1464" t="s">
        <v>2092</v>
      </c>
      <c r="M1464" t="s">
        <v>2861</v>
      </c>
      <c r="N1464" t="s">
        <v>2092</v>
      </c>
      <c r="O1464" t="s">
        <v>2863</v>
      </c>
      <c r="P1464" t="s">
        <v>2022</v>
      </c>
      <c r="Q1464" t="s">
        <v>1829</v>
      </c>
      <c r="R1464" t="s">
        <v>2093</v>
      </c>
      <c r="S1464" t="s">
        <v>74</v>
      </c>
      <c r="T1464" t="s">
        <v>2046</v>
      </c>
      <c r="U1464" t="s">
        <v>2875</v>
      </c>
      <c r="V1464" t="s">
        <v>3297</v>
      </c>
      <c r="W1464" t="s">
        <v>2874</v>
      </c>
      <c r="X1464" t="s">
        <v>2094</v>
      </c>
      <c r="Y1464" t="s">
        <v>4752</v>
      </c>
      <c r="Z1464" t="s">
        <v>4753</v>
      </c>
      <c r="AA1464" t="s">
        <v>4754</v>
      </c>
      <c r="AB1464">
        <v>1</v>
      </c>
    </row>
    <row r="1465" spans="1:28" x14ac:dyDescent="0.25">
      <c r="A1465" t="s">
        <v>9284</v>
      </c>
      <c r="B1465" t="s">
        <v>9285</v>
      </c>
      <c r="C1465" t="s">
        <v>156</v>
      </c>
      <c r="D1465">
        <v>2</v>
      </c>
      <c r="E1465">
        <v>333</v>
      </c>
      <c r="F1465" t="s">
        <v>2076</v>
      </c>
      <c r="G1465" t="s">
        <v>1848</v>
      </c>
      <c r="H1465" t="s">
        <v>2091</v>
      </c>
      <c r="I1465" t="s">
        <v>2096</v>
      </c>
      <c r="J1465" t="s">
        <v>1788</v>
      </c>
      <c r="K1465" t="s">
        <v>2089</v>
      </c>
      <c r="L1465" t="s">
        <v>2092</v>
      </c>
      <c r="M1465" t="s">
        <v>2861</v>
      </c>
      <c r="N1465" t="s">
        <v>2092</v>
      </c>
      <c r="O1465" t="s">
        <v>2863</v>
      </c>
      <c r="P1465" t="s">
        <v>2022</v>
      </c>
      <c r="Q1465" t="s">
        <v>1829</v>
      </c>
      <c r="R1465" t="s">
        <v>2093</v>
      </c>
      <c r="S1465" t="s">
        <v>74</v>
      </c>
      <c r="T1465" t="s">
        <v>2046</v>
      </c>
      <c r="U1465" t="s">
        <v>2870</v>
      </c>
      <c r="V1465" t="s">
        <v>2871</v>
      </c>
      <c r="W1465" t="s">
        <v>2874</v>
      </c>
      <c r="X1465" t="s">
        <v>2094</v>
      </c>
      <c r="Y1465" t="s">
        <v>8285</v>
      </c>
      <c r="Z1465" t="s">
        <v>8286</v>
      </c>
      <c r="AA1465" t="s">
        <v>8287</v>
      </c>
      <c r="AB1465">
        <v>1</v>
      </c>
    </row>
    <row r="1466" spans="1:28" x14ac:dyDescent="0.25">
      <c r="A1466" t="s">
        <v>9284</v>
      </c>
      <c r="B1466" t="s">
        <v>9285</v>
      </c>
      <c r="C1466" t="s">
        <v>156</v>
      </c>
      <c r="D1466">
        <v>2</v>
      </c>
      <c r="E1466">
        <v>517</v>
      </c>
      <c r="F1466" t="s">
        <v>2019</v>
      </c>
      <c r="G1466" t="s">
        <v>1848</v>
      </c>
      <c r="H1466" t="s">
        <v>2091</v>
      </c>
      <c r="I1466" t="s">
        <v>2096</v>
      </c>
      <c r="J1466" t="s">
        <v>1788</v>
      </c>
      <c r="K1466" t="s">
        <v>2089</v>
      </c>
      <c r="L1466" t="s">
        <v>2092</v>
      </c>
      <c r="M1466" t="s">
        <v>2861</v>
      </c>
      <c r="N1466" t="s">
        <v>2092</v>
      </c>
      <c r="O1466" t="s">
        <v>2863</v>
      </c>
      <c r="P1466" t="s">
        <v>2022</v>
      </c>
      <c r="Q1466" t="s">
        <v>1829</v>
      </c>
      <c r="R1466" t="s">
        <v>2093</v>
      </c>
      <c r="S1466" t="s">
        <v>74</v>
      </c>
      <c r="T1466" t="s">
        <v>2046</v>
      </c>
      <c r="U1466" t="s">
        <v>2870</v>
      </c>
      <c r="V1466" t="s">
        <v>2871</v>
      </c>
      <c r="W1466" t="s">
        <v>2874</v>
      </c>
      <c r="X1466" t="s">
        <v>2094</v>
      </c>
      <c r="Y1466" t="s">
        <v>4755</v>
      </c>
      <c r="Z1466" t="s">
        <v>4756</v>
      </c>
      <c r="AA1466" t="s">
        <v>4757</v>
      </c>
      <c r="AB1466">
        <v>1</v>
      </c>
    </row>
    <row r="1467" spans="1:28" x14ac:dyDescent="0.25">
      <c r="A1467" t="s">
        <v>9284</v>
      </c>
      <c r="B1467" t="s">
        <v>9285</v>
      </c>
      <c r="C1467" t="s">
        <v>156</v>
      </c>
      <c r="D1467">
        <v>2</v>
      </c>
      <c r="E1467">
        <v>610</v>
      </c>
      <c r="F1467" t="s">
        <v>2019</v>
      </c>
      <c r="G1467" t="s">
        <v>1848</v>
      </c>
      <c r="H1467" t="s">
        <v>2091</v>
      </c>
      <c r="I1467" t="s">
        <v>2096</v>
      </c>
      <c r="J1467" t="s">
        <v>1795</v>
      </c>
      <c r="K1467" t="s">
        <v>2089</v>
      </c>
      <c r="L1467" t="s">
        <v>2092</v>
      </c>
      <c r="M1467" t="s">
        <v>2861</v>
      </c>
      <c r="N1467" t="s">
        <v>2092</v>
      </c>
      <c r="O1467" t="s">
        <v>2863</v>
      </c>
      <c r="P1467" t="s">
        <v>2022</v>
      </c>
      <c r="Q1467" t="s">
        <v>1829</v>
      </c>
      <c r="R1467" t="s">
        <v>2093</v>
      </c>
      <c r="S1467" t="s">
        <v>74</v>
      </c>
      <c r="T1467" t="s">
        <v>2046</v>
      </c>
      <c r="U1467" t="s">
        <v>2875</v>
      </c>
      <c r="V1467" t="s">
        <v>3297</v>
      </c>
      <c r="W1467" t="s">
        <v>2874</v>
      </c>
      <c r="X1467" t="s">
        <v>2094</v>
      </c>
      <c r="Y1467" t="s">
        <v>8913</v>
      </c>
      <c r="Z1467" t="s">
        <v>8914</v>
      </c>
      <c r="AA1467" t="s">
        <v>8915</v>
      </c>
      <c r="AB1467">
        <v>1</v>
      </c>
    </row>
    <row r="1468" spans="1:28" x14ac:dyDescent="0.25">
      <c r="A1468" t="s">
        <v>9284</v>
      </c>
      <c r="B1468" t="s">
        <v>9285</v>
      </c>
      <c r="C1468" t="s">
        <v>156</v>
      </c>
      <c r="D1468">
        <v>2</v>
      </c>
      <c r="E1468">
        <v>613</v>
      </c>
      <c r="F1468" t="s">
        <v>2019</v>
      </c>
      <c r="G1468" t="s">
        <v>1848</v>
      </c>
      <c r="H1468" t="s">
        <v>2091</v>
      </c>
      <c r="I1468" t="s">
        <v>2096</v>
      </c>
      <c r="J1468" t="s">
        <v>1795</v>
      </c>
      <c r="K1468" t="s">
        <v>2089</v>
      </c>
      <c r="L1468" t="s">
        <v>2092</v>
      </c>
      <c r="M1468" t="s">
        <v>2861</v>
      </c>
      <c r="N1468" t="s">
        <v>2092</v>
      </c>
      <c r="O1468" t="s">
        <v>2863</v>
      </c>
      <c r="P1468" t="s">
        <v>2022</v>
      </c>
      <c r="Q1468" t="s">
        <v>1829</v>
      </c>
      <c r="R1468" t="s">
        <v>2093</v>
      </c>
      <c r="S1468" t="s">
        <v>74</v>
      </c>
      <c r="T1468" t="s">
        <v>2046</v>
      </c>
      <c r="U1468" t="s">
        <v>2875</v>
      </c>
      <c r="V1468" t="s">
        <v>3297</v>
      </c>
      <c r="W1468" t="s">
        <v>2874</v>
      </c>
      <c r="X1468" t="s">
        <v>2094</v>
      </c>
      <c r="Y1468" t="s">
        <v>9250</v>
      </c>
      <c r="Z1468" t="s">
        <v>9251</v>
      </c>
      <c r="AA1468" t="s">
        <v>9252</v>
      </c>
      <c r="AB1468">
        <v>1</v>
      </c>
    </row>
    <row r="1469" spans="1:28" x14ac:dyDescent="0.25">
      <c r="A1469" t="s">
        <v>9284</v>
      </c>
      <c r="B1469" t="s">
        <v>9285</v>
      </c>
      <c r="C1469" t="s">
        <v>156</v>
      </c>
      <c r="D1469">
        <v>2</v>
      </c>
      <c r="E1469">
        <v>613</v>
      </c>
      <c r="F1469" t="s">
        <v>2024</v>
      </c>
      <c r="G1469" t="s">
        <v>1848</v>
      </c>
      <c r="H1469" t="s">
        <v>2091</v>
      </c>
      <c r="I1469" t="s">
        <v>2096</v>
      </c>
      <c r="J1469" t="s">
        <v>1795</v>
      </c>
      <c r="K1469" t="s">
        <v>2089</v>
      </c>
      <c r="L1469" t="s">
        <v>2092</v>
      </c>
      <c r="M1469" t="s">
        <v>2861</v>
      </c>
      <c r="N1469" t="s">
        <v>2092</v>
      </c>
      <c r="O1469" t="s">
        <v>2863</v>
      </c>
      <c r="P1469" t="s">
        <v>2022</v>
      </c>
      <c r="Q1469" t="s">
        <v>1829</v>
      </c>
      <c r="R1469" t="s">
        <v>2093</v>
      </c>
      <c r="S1469" t="s">
        <v>74</v>
      </c>
      <c r="T1469" t="s">
        <v>2046</v>
      </c>
      <c r="U1469" t="s">
        <v>2875</v>
      </c>
      <c r="V1469" t="s">
        <v>3297</v>
      </c>
      <c r="W1469" t="s">
        <v>4247</v>
      </c>
      <c r="X1469" t="s">
        <v>2094</v>
      </c>
      <c r="Y1469" t="s">
        <v>8282</v>
      </c>
      <c r="Z1469" t="s">
        <v>8283</v>
      </c>
      <c r="AA1469" t="s">
        <v>8284</v>
      </c>
      <c r="AB1469">
        <v>1</v>
      </c>
    </row>
    <row r="1470" spans="1:28" x14ac:dyDescent="0.25">
      <c r="A1470" t="s">
        <v>9284</v>
      </c>
      <c r="B1470" t="s">
        <v>9285</v>
      </c>
      <c r="C1470" t="s">
        <v>156</v>
      </c>
      <c r="D1470">
        <v>4</v>
      </c>
      <c r="E1470">
        <v>2</v>
      </c>
      <c r="F1470" t="s">
        <v>2061</v>
      </c>
      <c r="G1470" t="s">
        <v>1846</v>
      </c>
      <c r="H1470" t="s">
        <v>2091</v>
      </c>
      <c r="I1470" t="s">
        <v>2096</v>
      </c>
      <c r="J1470" t="s">
        <v>1788</v>
      </c>
      <c r="K1470" t="s">
        <v>2069</v>
      </c>
      <c r="L1470" t="s">
        <v>2092</v>
      </c>
      <c r="M1470" t="s">
        <v>2861</v>
      </c>
      <c r="N1470" t="s">
        <v>2092</v>
      </c>
      <c r="O1470" t="s">
        <v>2863</v>
      </c>
      <c r="P1470" t="s">
        <v>2022</v>
      </c>
      <c r="Q1470" t="s">
        <v>1829</v>
      </c>
      <c r="R1470" t="s">
        <v>2093</v>
      </c>
      <c r="S1470" t="s">
        <v>74</v>
      </c>
      <c r="T1470" t="s">
        <v>2046</v>
      </c>
      <c r="U1470" t="s">
        <v>2875</v>
      </c>
      <c r="V1470" t="s">
        <v>3297</v>
      </c>
      <c r="W1470" t="s">
        <v>2874</v>
      </c>
      <c r="X1470" t="s">
        <v>2094</v>
      </c>
      <c r="Y1470" t="s">
        <v>8288</v>
      </c>
      <c r="Z1470" t="s">
        <v>8289</v>
      </c>
      <c r="AA1470" t="s">
        <v>8290</v>
      </c>
      <c r="AB1470">
        <v>1</v>
      </c>
    </row>
    <row r="1471" spans="1:28" x14ac:dyDescent="0.25">
      <c r="A1471" t="s">
        <v>9284</v>
      </c>
      <c r="B1471" t="s">
        <v>9285</v>
      </c>
      <c r="C1471" t="s">
        <v>156</v>
      </c>
      <c r="D1471">
        <v>4</v>
      </c>
      <c r="E1471">
        <v>3</v>
      </c>
      <c r="F1471" t="s">
        <v>2061</v>
      </c>
      <c r="G1471" t="s">
        <v>1846</v>
      </c>
      <c r="H1471" t="s">
        <v>2091</v>
      </c>
      <c r="I1471" t="s">
        <v>2096</v>
      </c>
      <c r="J1471" t="s">
        <v>1825</v>
      </c>
      <c r="K1471" t="s">
        <v>2069</v>
      </c>
      <c r="L1471" t="s">
        <v>2092</v>
      </c>
      <c r="M1471" t="s">
        <v>2861</v>
      </c>
      <c r="N1471" t="s">
        <v>2092</v>
      </c>
      <c r="O1471" t="s">
        <v>2863</v>
      </c>
      <c r="P1471" t="s">
        <v>2022</v>
      </c>
      <c r="Q1471" t="s">
        <v>1829</v>
      </c>
      <c r="R1471" t="s">
        <v>2093</v>
      </c>
      <c r="S1471" t="s">
        <v>74</v>
      </c>
      <c r="T1471" t="s">
        <v>2046</v>
      </c>
      <c r="U1471" t="s">
        <v>2875</v>
      </c>
      <c r="V1471" t="s">
        <v>3297</v>
      </c>
      <c r="W1471" t="s">
        <v>2947</v>
      </c>
      <c r="X1471" t="s">
        <v>2094</v>
      </c>
      <c r="Y1471" t="s">
        <v>4758</v>
      </c>
      <c r="Z1471" t="s">
        <v>4759</v>
      </c>
      <c r="AA1471" t="s">
        <v>4760</v>
      </c>
      <c r="AB1471">
        <v>1</v>
      </c>
    </row>
    <row r="1472" spans="1:28" x14ac:dyDescent="0.25">
      <c r="A1472" t="s">
        <v>9284</v>
      </c>
      <c r="B1472" t="s">
        <v>9285</v>
      </c>
      <c r="C1472" t="s">
        <v>156</v>
      </c>
      <c r="D1472">
        <v>4</v>
      </c>
      <c r="E1472">
        <v>4</v>
      </c>
      <c r="F1472" t="s">
        <v>2060</v>
      </c>
      <c r="G1472" t="s">
        <v>1846</v>
      </c>
      <c r="H1472" t="s">
        <v>2091</v>
      </c>
      <c r="I1472" t="s">
        <v>2096</v>
      </c>
      <c r="J1472" t="s">
        <v>1788</v>
      </c>
      <c r="K1472" t="s">
        <v>2069</v>
      </c>
      <c r="L1472" t="s">
        <v>2092</v>
      </c>
      <c r="M1472" t="s">
        <v>2861</v>
      </c>
      <c r="N1472" t="s">
        <v>2092</v>
      </c>
      <c r="O1472" t="s">
        <v>2863</v>
      </c>
      <c r="P1472" t="s">
        <v>2022</v>
      </c>
      <c r="Q1472" t="s">
        <v>1829</v>
      </c>
      <c r="R1472" t="s">
        <v>2093</v>
      </c>
      <c r="S1472" t="s">
        <v>74</v>
      </c>
      <c r="T1472" t="s">
        <v>2046</v>
      </c>
      <c r="U1472" t="s">
        <v>2875</v>
      </c>
      <c r="V1472" t="s">
        <v>3297</v>
      </c>
      <c r="W1472" t="s">
        <v>2874</v>
      </c>
      <c r="X1472" t="s">
        <v>2094</v>
      </c>
      <c r="Y1472" t="s">
        <v>8291</v>
      </c>
      <c r="Z1472" t="s">
        <v>8292</v>
      </c>
      <c r="AA1472" t="s">
        <v>8293</v>
      </c>
      <c r="AB1472">
        <v>1</v>
      </c>
    </row>
    <row r="1473" spans="1:28" x14ac:dyDescent="0.25">
      <c r="A1473" t="s">
        <v>9284</v>
      </c>
      <c r="B1473" t="s">
        <v>9285</v>
      </c>
      <c r="C1473" t="s">
        <v>156</v>
      </c>
      <c r="D1473">
        <v>4</v>
      </c>
      <c r="E1473">
        <v>4</v>
      </c>
      <c r="F1473" t="s">
        <v>2079</v>
      </c>
      <c r="G1473" t="s">
        <v>1846</v>
      </c>
      <c r="H1473" t="s">
        <v>2091</v>
      </c>
      <c r="I1473" t="s">
        <v>2096</v>
      </c>
      <c r="J1473" t="s">
        <v>1795</v>
      </c>
      <c r="K1473" t="s">
        <v>2069</v>
      </c>
      <c r="L1473" t="s">
        <v>2092</v>
      </c>
      <c r="M1473" t="s">
        <v>2861</v>
      </c>
      <c r="N1473" t="s">
        <v>2092</v>
      </c>
      <c r="O1473" t="s">
        <v>2863</v>
      </c>
      <c r="P1473" t="s">
        <v>2022</v>
      </c>
      <c r="Q1473" t="s">
        <v>1829</v>
      </c>
      <c r="R1473" t="s">
        <v>2093</v>
      </c>
      <c r="S1473" t="s">
        <v>74</v>
      </c>
      <c r="T1473" t="s">
        <v>2046</v>
      </c>
      <c r="U1473" t="s">
        <v>2875</v>
      </c>
      <c r="V1473" t="s">
        <v>3297</v>
      </c>
      <c r="W1473" t="s">
        <v>2874</v>
      </c>
      <c r="X1473" t="s">
        <v>2094</v>
      </c>
      <c r="Y1473" t="s">
        <v>9253</v>
      </c>
      <c r="Z1473" t="s">
        <v>9254</v>
      </c>
      <c r="AA1473" t="s">
        <v>9255</v>
      </c>
      <c r="AB1473">
        <v>1</v>
      </c>
    </row>
    <row r="1474" spans="1:28" x14ac:dyDescent="0.25">
      <c r="A1474" t="s">
        <v>9284</v>
      </c>
      <c r="B1474" t="s">
        <v>9285</v>
      </c>
      <c r="C1474" t="s">
        <v>156</v>
      </c>
      <c r="D1474">
        <v>4</v>
      </c>
      <c r="E1474">
        <v>8</v>
      </c>
      <c r="F1474" t="s">
        <v>2077</v>
      </c>
      <c r="G1474" t="s">
        <v>1846</v>
      </c>
      <c r="H1474" t="s">
        <v>2091</v>
      </c>
      <c r="I1474" t="s">
        <v>2096</v>
      </c>
      <c r="J1474" t="s">
        <v>1795</v>
      </c>
      <c r="K1474" t="s">
        <v>2087</v>
      </c>
      <c r="L1474" t="s">
        <v>2092</v>
      </c>
      <c r="M1474" t="s">
        <v>2861</v>
      </c>
      <c r="N1474" t="s">
        <v>2092</v>
      </c>
      <c r="O1474" t="s">
        <v>2863</v>
      </c>
      <c r="P1474" t="s">
        <v>2022</v>
      </c>
      <c r="Q1474" t="s">
        <v>1829</v>
      </c>
      <c r="R1474" t="s">
        <v>2093</v>
      </c>
      <c r="S1474" t="s">
        <v>74</v>
      </c>
      <c r="T1474" t="s">
        <v>2046</v>
      </c>
      <c r="U1474" t="s">
        <v>2875</v>
      </c>
      <c r="V1474" t="s">
        <v>3297</v>
      </c>
      <c r="W1474" t="s">
        <v>2874</v>
      </c>
      <c r="X1474" t="s">
        <v>2094</v>
      </c>
      <c r="Y1474" t="s">
        <v>8294</v>
      </c>
      <c r="Z1474" t="s">
        <v>8295</v>
      </c>
      <c r="AA1474" t="s">
        <v>8296</v>
      </c>
      <c r="AB1474">
        <v>1</v>
      </c>
    </row>
    <row r="1475" spans="1:28" x14ac:dyDescent="0.25">
      <c r="A1475" t="s">
        <v>9284</v>
      </c>
      <c r="B1475" t="s">
        <v>9285</v>
      </c>
      <c r="C1475" t="s">
        <v>156</v>
      </c>
      <c r="D1475">
        <v>4</v>
      </c>
      <c r="E1475">
        <v>81</v>
      </c>
      <c r="F1475" t="s">
        <v>2028</v>
      </c>
      <c r="G1475" t="s">
        <v>1846</v>
      </c>
      <c r="H1475" t="s">
        <v>2091</v>
      </c>
      <c r="I1475" t="s">
        <v>2096</v>
      </c>
      <c r="J1475" t="s">
        <v>1788</v>
      </c>
      <c r="K1475" t="s">
        <v>2089</v>
      </c>
      <c r="L1475" t="s">
        <v>2092</v>
      </c>
      <c r="M1475" t="s">
        <v>2861</v>
      </c>
      <c r="N1475" t="s">
        <v>2092</v>
      </c>
      <c r="O1475" t="s">
        <v>2863</v>
      </c>
      <c r="P1475" t="s">
        <v>2022</v>
      </c>
      <c r="Q1475" t="s">
        <v>1829</v>
      </c>
      <c r="R1475" t="s">
        <v>2093</v>
      </c>
      <c r="S1475" t="s">
        <v>74</v>
      </c>
      <c r="T1475" t="s">
        <v>2046</v>
      </c>
      <c r="U1475" t="s">
        <v>2875</v>
      </c>
      <c r="V1475" t="s">
        <v>3297</v>
      </c>
      <c r="W1475" t="s">
        <v>2874</v>
      </c>
      <c r="X1475" t="s">
        <v>2094</v>
      </c>
      <c r="Y1475" t="s">
        <v>8916</v>
      </c>
      <c r="Z1475" t="s">
        <v>8917</v>
      </c>
      <c r="AA1475" t="s">
        <v>8918</v>
      </c>
      <c r="AB1475">
        <v>1</v>
      </c>
    </row>
    <row r="1476" spans="1:28" x14ac:dyDescent="0.25">
      <c r="A1476" t="s">
        <v>9284</v>
      </c>
      <c r="B1476" t="s">
        <v>9285</v>
      </c>
      <c r="C1476" t="s">
        <v>156</v>
      </c>
      <c r="D1476">
        <v>1</v>
      </c>
      <c r="E1476">
        <v>263</v>
      </c>
      <c r="F1476" t="s">
        <v>2057</v>
      </c>
      <c r="G1476" t="s">
        <v>1845</v>
      </c>
      <c r="H1476" t="s">
        <v>2091</v>
      </c>
      <c r="I1476" t="s">
        <v>2096</v>
      </c>
      <c r="J1476" t="s">
        <v>1789</v>
      </c>
      <c r="K1476" t="s">
        <v>2084</v>
      </c>
      <c r="L1476" t="s">
        <v>1828</v>
      </c>
      <c r="M1476" t="s">
        <v>2858</v>
      </c>
      <c r="N1476" t="s">
        <v>2859</v>
      </c>
      <c r="O1476" t="s">
        <v>2860</v>
      </c>
      <c r="P1476" t="s">
        <v>2022</v>
      </c>
      <c r="Q1476" t="s">
        <v>1829</v>
      </c>
      <c r="R1476" t="s">
        <v>1960</v>
      </c>
      <c r="S1476" t="s">
        <v>74</v>
      </c>
      <c r="T1476" t="s">
        <v>2024</v>
      </c>
      <c r="U1476" t="s">
        <v>2867</v>
      </c>
      <c r="V1476" t="s">
        <v>3314</v>
      </c>
      <c r="W1476" t="s">
        <v>2874</v>
      </c>
      <c r="X1476" t="s">
        <v>2058</v>
      </c>
      <c r="Y1476" t="s">
        <v>8297</v>
      </c>
      <c r="Z1476" t="s">
        <v>8298</v>
      </c>
      <c r="AA1476" t="s">
        <v>8299</v>
      </c>
      <c r="AB1476">
        <v>1</v>
      </c>
    </row>
    <row r="1477" spans="1:28" x14ac:dyDescent="0.25">
      <c r="A1477" t="s">
        <v>9284</v>
      </c>
      <c r="B1477" t="s">
        <v>9285</v>
      </c>
      <c r="C1477" t="s">
        <v>156</v>
      </c>
      <c r="D1477">
        <v>1</v>
      </c>
      <c r="E1477">
        <v>285</v>
      </c>
      <c r="F1477" t="s">
        <v>2028</v>
      </c>
      <c r="G1477" t="s">
        <v>1809</v>
      </c>
      <c r="H1477" t="s">
        <v>2091</v>
      </c>
      <c r="I1477" t="s">
        <v>2096</v>
      </c>
      <c r="J1477" t="s">
        <v>1789</v>
      </c>
      <c r="K1477" t="s">
        <v>2063</v>
      </c>
      <c r="L1477" t="s">
        <v>1828</v>
      </c>
      <c r="M1477" t="s">
        <v>2858</v>
      </c>
      <c r="N1477" t="s">
        <v>2859</v>
      </c>
      <c r="O1477" t="s">
        <v>2860</v>
      </c>
      <c r="P1477" t="s">
        <v>2022</v>
      </c>
      <c r="Q1477" t="s">
        <v>1829</v>
      </c>
      <c r="R1477" t="s">
        <v>1960</v>
      </c>
      <c r="S1477" t="s">
        <v>74</v>
      </c>
      <c r="T1477" t="s">
        <v>2024</v>
      </c>
      <c r="U1477" t="s">
        <v>74</v>
      </c>
      <c r="V1477" t="s">
        <v>1836</v>
      </c>
      <c r="W1477" t="s">
        <v>2864</v>
      </c>
      <c r="X1477" t="s">
        <v>2058</v>
      </c>
      <c r="Y1477" t="s">
        <v>2172</v>
      </c>
      <c r="Z1477" t="s">
        <v>2173</v>
      </c>
      <c r="AA1477" t="s">
        <v>3298</v>
      </c>
      <c r="AB1477">
        <v>1</v>
      </c>
    </row>
    <row r="1478" spans="1:28" x14ac:dyDescent="0.25">
      <c r="A1478" t="s">
        <v>9284</v>
      </c>
      <c r="B1478" t="s">
        <v>9285</v>
      </c>
      <c r="C1478" t="s">
        <v>156</v>
      </c>
      <c r="D1478">
        <v>1</v>
      </c>
      <c r="E1478">
        <v>298</v>
      </c>
      <c r="F1478" t="s">
        <v>2045</v>
      </c>
      <c r="G1478" t="s">
        <v>1845</v>
      </c>
      <c r="H1478" t="s">
        <v>2091</v>
      </c>
      <c r="I1478" t="s">
        <v>2096</v>
      </c>
      <c r="J1478" t="s">
        <v>1789</v>
      </c>
      <c r="K1478" t="s">
        <v>2084</v>
      </c>
      <c r="L1478" t="s">
        <v>1828</v>
      </c>
      <c r="M1478" t="s">
        <v>2858</v>
      </c>
      <c r="N1478" t="s">
        <v>2859</v>
      </c>
      <c r="O1478" t="s">
        <v>2860</v>
      </c>
      <c r="P1478" t="s">
        <v>2022</v>
      </c>
      <c r="Q1478" t="s">
        <v>1829</v>
      </c>
      <c r="R1478" t="s">
        <v>1960</v>
      </c>
      <c r="S1478" t="s">
        <v>74</v>
      </c>
      <c r="T1478" t="s">
        <v>2024</v>
      </c>
      <c r="U1478" t="s">
        <v>2867</v>
      </c>
      <c r="V1478" t="s">
        <v>3314</v>
      </c>
      <c r="W1478" t="s">
        <v>2947</v>
      </c>
      <c r="X1478" t="s">
        <v>2058</v>
      </c>
      <c r="Y1478" t="s">
        <v>8300</v>
      </c>
      <c r="Z1478" t="s">
        <v>8301</v>
      </c>
      <c r="AA1478" t="s">
        <v>8302</v>
      </c>
      <c r="AB1478">
        <v>1</v>
      </c>
    </row>
    <row r="1479" spans="1:28" x14ac:dyDescent="0.25">
      <c r="A1479" t="s">
        <v>9284</v>
      </c>
      <c r="B1479" t="s">
        <v>9285</v>
      </c>
      <c r="C1479" t="s">
        <v>156</v>
      </c>
      <c r="D1479">
        <v>1</v>
      </c>
      <c r="E1479">
        <v>298</v>
      </c>
      <c r="F1479" t="s">
        <v>2060</v>
      </c>
      <c r="G1479" t="s">
        <v>1845</v>
      </c>
      <c r="H1479" t="s">
        <v>2091</v>
      </c>
      <c r="I1479" t="s">
        <v>2096</v>
      </c>
      <c r="J1479" t="s">
        <v>1789</v>
      </c>
      <c r="K1479" t="s">
        <v>2089</v>
      </c>
      <c r="L1479" t="s">
        <v>1828</v>
      </c>
      <c r="M1479" t="s">
        <v>2858</v>
      </c>
      <c r="N1479" t="s">
        <v>2859</v>
      </c>
      <c r="O1479" t="s">
        <v>2860</v>
      </c>
      <c r="P1479" t="s">
        <v>2022</v>
      </c>
      <c r="Q1479" t="s">
        <v>1829</v>
      </c>
      <c r="R1479" t="s">
        <v>1960</v>
      </c>
      <c r="S1479" t="s">
        <v>74</v>
      </c>
      <c r="T1479" t="s">
        <v>2024</v>
      </c>
      <c r="U1479" t="s">
        <v>2039</v>
      </c>
      <c r="V1479" t="s">
        <v>3299</v>
      </c>
      <c r="W1479" t="s">
        <v>2874</v>
      </c>
      <c r="X1479" t="s">
        <v>2058</v>
      </c>
      <c r="Y1479" t="s">
        <v>2402</v>
      </c>
      <c r="Z1479" t="s">
        <v>2403</v>
      </c>
      <c r="AA1479" t="s">
        <v>3300</v>
      </c>
      <c r="AB1479">
        <v>1</v>
      </c>
    </row>
    <row r="1480" spans="1:28" x14ac:dyDescent="0.25">
      <c r="A1480" t="s">
        <v>9284</v>
      </c>
      <c r="B1480" t="s">
        <v>9285</v>
      </c>
      <c r="C1480" t="s">
        <v>156</v>
      </c>
      <c r="D1480">
        <v>1</v>
      </c>
      <c r="E1480">
        <v>305</v>
      </c>
      <c r="F1480" t="s">
        <v>2049</v>
      </c>
      <c r="G1480" t="s">
        <v>1845</v>
      </c>
      <c r="H1480" t="s">
        <v>2091</v>
      </c>
      <c r="I1480" t="s">
        <v>2096</v>
      </c>
      <c r="J1480" t="s">
        <v>1797</v>
      </c>
      <c r="K1480" t="s">
        <v>2069</v>
      </c>
      <c r="L1480" t="s">
        <v>2092</v>
      </c>
      <c r="M1480" t="s">
        <v>2861</v>
      </c>
      <c r="N1480" t="s">
        <v>2092</v>
      </c>
      <c r="O1480" t="s">
        <v>2863</v>
      </c>
      <c r="P1480" t="s">
        <v>2022</v>
      </c>
      <c r="Q1480" t="s">
        <v>1829</v>
      </c>
      <c r="R1480" t="s">
        <v>1960</v>
      </c>
      <c r="S1480" t="s">
        <v>74</v>
      </c>
      <c r="T1480" t="s">
        <v>2024</v>
      </c>
      <c r="U1480" t="s">
        <v>2875</v>
      </c>
      <c r="V1480" t="s">
        <v>8303</v>
      </c>
      <c r="W1480" t="s">
        <v>2874</v>
      </c>
      <c r="X1480" t="s">
        <v>2058</v>
      </c>
      <c r="Y1480" t="s">
        <v>4761</v>
      </c>
      <c r="Z1480" t="s">
        <v>4762</v>
      </c>
      <c r="AA1480" t="s">
        <v>4763</v>
      </c>
      <c r="AB1480">
        <v>1</v>
      </c>
    </row>
    <row r="1481" spans="1:28" x14ac:dyDescent="0.25">
      <c r="A1481" t="s">
        <v>9284</v>
      </c>
      <c r="B1481" t="s">
        <v>9285</v>
      </c>
      <c r="C1481" t="s">
        <v>156</v>
      </c>
      <c r="D1481">
        <v>1</v>
      </c>
      <c r="E1481">
        <v>306</v>
      </c>
      <c r="F1481" t="s">
        <v>2036</v>
      </c>
      <c r="G1481" t="s">
        <v>1845</v>
      </c>
      <c r="H1481" t="s">
        <v>2091</v>
      </c>
      <c r="I1481" t="s">
        <v>2096</v>
      </c>
      <c r="J1481" t="s">
        <v>1789</v>
      </c>
      <c r="K1481" t="s">
        <v>2063</v>
      </c>
      <c r="L1481" t="s">
        <v>1828</v>
      </c>
      <c r="M1481" t="s">
        <v>2858</v>
      </c>
      <c r="N1481" t="s">
        <v>2859</v>
      </c>
      <c r="O1481" t="s">
        <v>2860</v>
      </c>
      <c r="P1481" t="s">
        <v>2022</v>
      </c>
      <c r="Q1481" t="s">
        <v>1829</v>
      </c>
      <c r="R1481" t="s">
        <v>1960</v>
      </c>
      <c r="S1481" t="s">
        <v>74</v>
      </c>
      <c r="T1481" t="s">
        <v>2024</v>
      </c>
      <c r="U1481" t="s">
        <v>2044</v>
      </c>
      <c r="V1481" t="s">
        <v>3212</v>
      </c>
      <c r="W1481" t="s">
        <v>2874</v>
      </c>
      <c r="X1481" t="s">
        <v>2058</v>
      </c>
      <c r="Y1481" t="s">
        <v>3301</v>
      </c>
      <c r="Z1481" t="s">
        <v>3302</v>
      </c>
      <c r="AA1481" t="s">
        <v>3303</v>
      </c>
      <c r="AB1481">
        <v>1</v>
      </c>
    </row>
    <row r="1482" spans="1:28" x14ac:dyDescent="0.25">
      <c r="A1482" t="s">
        <v>9284</v>
      </c>
      <c r="B1482" t="s">
        <v>9285</v>
      </c>
      <c r="C1482" t="s">
        <v>156</v>
      </c>
      <c r="D1482">
        <v>1</v>
      </c>
      <c r="E1482">
        <v>306</v>
      </c>
      <c r="F1482" t="s">
        <v>2020</v>
      </c>
      <c r="G1482" t="s">
        <v>1845</v>
      </c>
      <c r="H1482" t="s">
        <v>2091</v>
      </c>
      <c r="I1482" t="s">
        <v>2096</v>
      </c>
      <c r="J1482" t="s">
        <v>1789</v>
      </c>
      <c r="K1482" t="s">
        <v>2071</v>
      </c>
      <c r="L1482" t="s">
        <v>1828</v>
      </c>
      <c r="M1482" t="s">
        <v>2858</v>
      </c>
      <c r="N1482" t="s">
        <v>2859</v>
      </c>
      <c r="O1482" t="s">
        <v>2860</v>
      </c>
      <c r="P1482" t="s">
        <v>2022</v>
      </c>
      <c r="Q1482" t="s">
        <v>1829</v>
      </c>
      <c r="R1482" t="s">
        <v>1960</v>
      </c>
      <c r="S1482" t="s">
        <v>74</v>
      </c>
      <c r="T1482" t="s">
        <v>2024</v>
      </c>
      <c r="U1482" t="s">
        <v>2044</v>
      </c>
      <c r="V1482" t="s">
        <v>3212</v>
      </c>
      <c r="W1482" t="s">
        <v>2874</v>
      </c>
      <c r="X1482" t="s">
        <v>2058</v>
      </c>
      <c r="Y1482" t="s">
        <v>4248</v>
      </c>
      <c r="Z1482" t="s">
        <v>4249</v>
      </c>
      <c r="AA1482" t="s">
        <v>4250</v>
      </c>
      <c r="AB1482">
        <v>1</v>
      </c>
    </row>
    <row r="1483" spans="1:28" x14ac:dyDescent="0.25">
      <c r="A1483" t="s">
        <v>9284</v>
      </c>
      <c r="B1483" t="s">
        <v>9285</v>
      </c>
      <c r="C1483" t="s">
        <v>156</v>
      </c>
      <c r="D1483">
        <v>1</v>
      </c>
      <c r="E1483">
        <v>371</v>
      </c>
      <c r="F1483" t="s">
        <v>2041</v>
      </c>
      <c r="G1483" t="s">
        <v>1844</v>
      </c>
      <c r="H1483" t="s">
        <v>2091</v>
      </c>
      <c r="I1483" t="s">
        <v>2096</v>
      </c>
      <c r="J1483" t="s">
        <v>1789</v>
      </c>
      <c r="K1483" t="s">
        <v>2064</v>
      </c>
      <c r="L1483" t="s">
        <v>1828</v>
      </c>
      <c r="M1483" t="s">
        <v>2858</v>
      </c>
      <c r="N1483" t="s">
        <v>2859</v>
      </c>
      <c r="O1483" t="s">
        <v>2860</v>
      </c>
      <c r="P1483" t="s">
        <v>2022</v>
      </c>
      <c r="Q1483" t="s">
        <v>1829</v>
      </c>
      <c r="R1483" t="s">
        <v>1960</v>
      </c>
      <c r="S1483" t="s">
        <v>74</v>
      </c>
      <c r="T1483" t="s">
        <v>2024</v>
      </c>
      <c r="U1483" t="s">
        <v>2867</v>
      </c>
      <c r="V1483" t="s">
        <v>2872</v>
      </c>
      <c r="W1483" t="s">
        <v>2947</v>
      </c>
      <c r="X1483" t="s">
        <v>2058</v>
      </c>
      <c r="Y1483" t="s">
        <v>2404</v>
      </c>
      <c r="Z1483" t="s">
        <v>2405</v>
      </c>
      <c r="AA1483" t="s">
        <v>3308</v>
      </c>
      <c r="AB1483">
        <v>1</v>
      </c>
    </row>
    <row r="1484" spans="1:28" x14ac:dyDescent="0.25">
      <c r="A1484" t="s">
        <v>9284</v>
      </c>
      <c r="B1484" t="s">
        <v>9285</v>
      </c>
      <c r="C1484" t="s">
        <v>156</v>
      </c>
      <c r="D1484">
        <v>1</v>
      </c>
      <c r="E1484">
        <v>376</v>
      </c>
      <c r="F1484" t="s">
        <v>2021</v>
      </c>
      <c r="G1484" t="s">
        <v>1844</v>
      </c>
      <c r="H1484" t="s">
        <v>2091</v>
      </c>
      <c r="I1484" t="s">
        <v>2096</v>
      </c>
      <c r="J1484" t="s">
        <v>1797</v>
      </c>
      <c r="K1484" t="s">
        <v>2050</v>
      </c>
      <c r="L1484" t="s">
        <v>1828</v>
      </c>
      <c r="M1484" t="s">
        <v>2858</v>
      </c>
      <c r="N1484" t="s">
        <v>2859</v>
      </c>
      <c r="O1484" t="s">
        <v>2860</v>
      </c>
      <c r="P1484" t="s">
        <v>2022</v>
      </c>
      <c r="Q1484" t="s">
        <v>1829</v>
      </c>
      <c r="R1484" t="s">
        <v>1960</v>
      </c>
      <c r="S1484" t="s">
        <v>74</v>
      </c>
      <c r="T1484" t="s">
        <v>2024</v>
      </c>
      <c r="U1484" t="s">
        <v>2046</v>
      </c>
      <c r="V1484" t="s">
        <v>3243</v>
      </c>
      <c r="W1484" t="s">
        <v>2864</v>
      </c>
      <c r="X1484" t="s">
        <v>2058</v>
      </c>
      <c r="Y1484" t="s">
        <v>8304</v>
      </c>
      <c r="Z1484" t="s">
        <v>8305</v>
      </c>
      <c r="AA1484" t="s">
        <v>8306</v>
      </c>
      <c r="AB1484">
        <v>1</v>
      </c>
    </row>
    <row r="1485" spans="1:28" x14ac:dyDescent="0.25">
      <c r="A1485" t="s">
        <v>9284</v>
      </c>
      <c r="B1485" t="s">
        <v>9285</v>
      </c>
      <c r="C1485" t="s">
        <v>156</v>
      </c>
      <c r="D1485">
        <v>1</v>
      </c>
      <c r="E1485">
        <v>379</v>
      </c>
      <c r="F1485" t="s">
        <v>2027</v>
      </c>
      <c r="G1485" t="s">
        <v>1844</v>
      </c>
      <c r="H1485" t="s">
        <v>2091</v>
      </c>
      <c r="I1485" t="s">
        <v>2096</v>
      </c>
      <c r="J1485" t="s">
        <v>1789</v>
      </c>
      <c r="K1485" t="s">
        <v>2089</v>
      </c>
      <c r="L1485" t="s">
        <v>1828</v>
      </c>
      <c r="M1485" t="s">
        <v>2858</v>
      </c>
      <c r="N1485" t="s">
        <v>2859</v>
      </c>
      <c r="O1485" t="s">
        <v>2860</v>
      </c>
      <c r="P1485" t="s">
        <v>2022</v>
      </c>
      <c r="Q1485" t="s">
        <v>1829</v>
      </c>
      <c r="R1485" t="s">
        <v>1960</v>
      </c>
      <c r="S1485" t="s">
        <v>74</v>
      </c>
      <c r="T1485" t="s">
        <v>2024</v>
      </c>
      <c r="U1485" t="s">
        <v>2867</v>
      </c>
      <c r="V1485" t="s">
        <v>2929</v>
      </c>
      <c r="W1485" t="s">
        <v>2947</v>
      </c>
      <c r="X1485" t="s">
        <v>2058</v>
      </c>
      <c r="Y1485" t="s">
        <v>3310</v>
      </c>
      <c r="Z1485" t="s">
        <v>3311</v>
      </c>
      <c r="AA1485" t="s">
        <v>3312</v>
      </c>
      <c r="AB1485">
        <v>1</v>
      </c>
    </row>
    <row r="1486" spans="1:28" x14ac:dyDescent="0.25">
      <c r="A1486" t="s">
        <v>9284</v>
      </c>
      <c r="B1486" t="s">
        <v>9285</v>
      </c>
      <c r="C1486" t="s">
        <v>156</v>
      </c>
      <c r="D1486">
        <v>1</v>
      </c>
      <c r="E1486">
        <v>384</v>
      </c>
      <c r="F1486" t="s">
        <v>2029</v>
      </c>
      <c r="G1486" t="s">
        <v>1844</v>
      </c>
      <c r="H1486" t="s">
        <v>2091</v>
      </c>
      <c r="I1486" t="s">
        <v>2096</v>
      </c>
      <c r="J1486" t="s">
        <v>1789</v>
      </c>
      <c r="K1486" t="s">
        <v>2050</v>
      </c>
      <c r="L1486" t="s">
        <v>1828</v>
      </c>
      <c r="M1486" t="s">
        <v>2858</v>
      </c>
      <c r="N1486" t="s">
        <v>2859</v>
      </c>
      <c r="O1486" t="s">
        <v>2860</v>
      </c>
      <c r="P1486" t="s">
        <v>2022</v>
      </c>
      <c r="Q1486" t="s">
        <v>1829</v>
      </c>
      <c r="R1486" t="s">
        <v>1960</v>
      </c>
      <c r="S1486" t="s">
        <v>74</v>
      </c>
      <c r="T1486" t="s">
        <v>2024</v>
      </c>
      <c r="U1486" t="s">
        <v>2046</v>
      </c>
      <c r="V1486" t="s">
        <v>3243</v>
      </c>
      <c r="W1486" t="s">
        <v>4156</v>
      </c>
      <c r="X1486" t="s">
        <v>2058</v>
      </c>
      <c r="Y1486" t="s">
        <v>8307</v>
      </c>
      <c r="Z1486" t="s">
        <v>8308</v>
      </c>
      <c r="AA1486" t="s">
        <v>8309</v>
      </c>
      <c r="AB1486">
        <v>1</v>
      </c>
    </row>
    <row r="1487" spans="1:28" x14ac:dyDescent="0.25">
      <c r="A1487" t="s">
        <v>9284</v>
      </c>
      <c r="B1487" t="s">
        <v>9285</v>
      </c>
      <c r="C1487" t="s">
        <v>156</v>
      </c>
      <c r="D1487">
        <v>1</v>
      </c>
      <c r="E1487">
        <v>384</v>
      </c>
      <c r="F1487" t="s">
        <v>2048</v>
      </c>
      <c r="G1487" t="s">
        <v>1844</v>
      </c>
      <c r="H1487" t="s">
        <v>2091</v>
      </c>
      <c r="I1487" t="s">
        <v>2096</v>
      </c>
      <c r="J1487" t="s">
        <v>1789</v>
      </c>
      <c r="K1487" t="s">
        <v>2089</v>
      </c>
      <c r="L1487" t="s">
        <v>1828</v>
      </c>
      <c r="M1487" t="s">
        <v>2858</v>
      </c>
      <c r="N1487" t="s">
        <v>2859</v>
      </c>
      <c r="O1487" t="s">
        <v>2860</v>
      </c>
      <c r="P1487" t="s">
        <v>2022</v>
      </c>
      <c r="Q1487" t="s">
        <v>1829</v>
      </c>
      <c r="R1487" t="s">
        <v>1960</v>
      </c>
      <c r="S1487" t="s">
        <v>74</v>
      </c>
      <c r="T1487" t="s">
        <v>2024</v>
      </c>
      <c r="U1487" t="s">
        <v>2046</v>
      </c>
      <c r="V1487" t="s">
        <v>2865</v>
      </c>
      <c r="W1487" t="s">
        <v>2874</v>
      </c>
      <c r="X1487" t="s">
        <v>2058</v>
      </c>
      <c r="Y1487" t="s">
        <v>4251</v>
      </c>
      <c r="Z1487" t="s">
        <v>4252</v>
      </c>
      <c r="AA1487" t="s">
        <v>4253</v>
      </c>
      <c r="AB1487">
        <v>1</v>
      </c>
    </row>
    <row r="1488" spans="1:28" x14ac:dyDescent="0.25">
      <c r="A1488" t="s">
        <v>9284</v>
      </c>
      <c r="B1488" t="s">
        <v>9285</v>
      </c>
      <c r="C1488" t="s">
        <v>156</v>
      </c>
      <c r="D1488">
        <v>1</v>
      </c>
      <c r="E1488">
        <v>390</v>
      </c>
      <c r="F1488" t="s">
        <v>2081</v>
      </c>
      <c r="G1488" t="s">
        <v>1844</v>
      </c>
      <c r="H1488" t="s">
        <v>2091</v>
      </c>
      <c r="I1488" t="s">
        <v>2096</v>
      </c>
      <c r="J1488" t="s">
        <v>1789</v>
      </c>
      <c r="K1488" t="s">
        <v>2383</v>
      </c>
      <c r="L1488" t="s">
        <v>1828</v>
      </c>
      <c r="M1488" t="s">
        <v>2858</v>
      </c>
      <c r="N1488" t="s">
        <v>2859</v>
      </c>
      <c r="O1488" t="s">
        <v>2860</v>
      </c>
      <c r="P1488" t="s">
        <v>2022</v>
      </c>
      <c r="Q1488" t="s">
        <v>1829</v>
      </c>
      <c r="R1488" t="s">
        <v>1960</v>
      </c>
      <c r="S1488" t="s">
        <v>74</v>
      </c>
      <c r="T1488" t="s">
        <v>2024</v>
      </c>
      <c r="U1488" t="s">
        <v>2867</v>
      </c>
      <c r="V1488" t="s">
        <v>2868</v>
      </c>
      <c r="W1488" t="s">
        <v>2874</v>
      </c>
      <c r="X1488" t="s">
        <v>2058</v>
      </c>
      <c r="Y1488" t="s">
        <v>2174</v>
      </c>
      <c r="Z1488" t="s">
        <v>2175</v>
      </c>
      <c r="AA1488" t="s">
        <v>3313</v>
      </c>
      <c r="AB1488">
        <v>1</v>
      </c>
    </row>
    <row r="1489" spans="1:28" x14ac:dyDescent="0.25">
      <c r="A1489" t="s">
        <v>9284</v>
      </c>
      <c r="B1489" t="s">
        <v>9285</v>
      </c>
      <c r="C1489" t="s">
        <v>156</v>
      </c>
      <c r="D1489">
        <v>1</v>
      </c>
      <c r="E1489">
        <v>393</v>
      </c>
      <c r="F1489" t="s">
        <v>2048</v>
      </c>
      <c r="G1489" t="s">
        <v>1844</v>
      </c>
      <c r="H1489" t="s">
        <v>2091</v>
      </c>
      <c r="I1489" t="s">
        <v>2096</v>
      </c>
      <c r="J1489" t="s">
        <v>1789</v>
      </c>
      <c r="K1489" t="s">
        <v>2383</v>
      </c>
      <c r="L1489" t="s">
        <v>1828</v>
      </c>
      <c r="M1489" t="s">
        <v>2858</v>
      </c>
      <c r="N1489" t="s">
        <v>2859</v>
      </c>
      <c r="O1489" t="s">
        <v>2860</v>
      </c>
      <c r="P1489" t="s">
        <v>2022</v>
      </c>
      <c r="Q1489" t="s">
        <v>1829</v>
      </c>
      <c r="R1489" t="s">
        <v>1960</v>
      </c>
      <c r="S1489" t="s">
        <v>74</v>
      </c>
      <c r="T1489" t="s">
        <v>2024</v>
      </c>
      <c r="U1489" t="s">
        <v>2867</v>
      </c>
      <c r="V1489" t="s">
        <v>2929</v>
      </c>
      <c r="W1489" t="s">
        <v>2947</v>
      </c>
      <c r="X1489" t="s">
        <v>2058</v>
      </c>
      <c r="Y1489" t="s">
        <v>2176</v>
      </c>
      <c r="Z1489" t="s">
        <v>2177</v>
      </c>
      <c r="AA1489" t="s">
        <v>3315</v>
      </c>
      <c r="AB1489">
        <v>1</v>
      </c>
    </row>
    <row r="1490" spans="1:28" x14ac:dyDescent="0.25">
      <c r="A1490" t="s">
        <v>9284</v>
      </c>
      <c r="B1490" t="s">
        <v>9285</v>
      </c>
      <c r="C1490" t="s">
        <v>156</v>
      </c>
      <c r="D1490">
        <v>1</v>
      </c>
      <c r="E1490">
        <v>393</v>
      </c>
      <c r="F1490" t="s">
        <v>2034</v>
      </c>
      <c r="G1490" t="s">
        <v>1844</v>
      </c>
      <c r="H1490" t="s">
        <v>2091</v>
      </c>
      <c r="I1490" t="s">
        <v>2096</v>
      </c>
      <c r="J1490" t="s">
        <v>1788</v>
      </c>
      <c r="K1490" t="s">
        <v>2089</v>
      </c>
      <c r="L1490" t="s">
        <v>1828</v>
      </c>
      <c r="M1490" t="s">
        <v>2858</v>
      </c>
      <c r="N1490" t="s">
        <v>2859</v>
      </c>
      <c r="O1490" t="s">
        <v>2860</v>
      </c>
      <c r="P1490" t="s">
        <v>2022</v>
      </c>
      <c r="Q1490" t="s">
        <v>1829</v>
      </c>
      <c r="R1490" t="s">
        <v>1960</v>
      </c>
      <c r="S1490" t="s">
        <v>74</v>
      </c>
      <c r="T1490" t="s">
        <v>2024</v>
      </c>
      <c r="U1490" t="s">
        <v>2867</v>
      </c>
      <c r="V1490" t="s">
        <v>3317</v>
      </c>
      <c r="W1490" t="s">
        <v>2874</v>
      </c>
      <c r="X1490" t="s">
        <v>2058</v>
      </c>
      <c r="Y1490" t="s">
        <v>8310</v>
      </c>
      <c r="Z1490" t="s">
        <v>8311</v>
      </c>
      <c r="AA1490" t="s">
        <v>8312</v>
      </c>
      <c r="AB1490">
        <v>1</v>
      </c>
    </row>
    <row r="1491" spans="1:28" x14ac:dyDescent="0.25">
      <c r="A1491" t="s">
        <v>9284</v>
      </c>
      <c r="B1491" t="s">
        <v>9285</v>
      </c>
      <c r="C1491" t="s">
        <v>156</v>
      </c>
      <c r="D1491">
        <v>1</v>
      </c>
      <c r="E1491">
        <v>409</v>
      </c>
      <c r="F1491" t="s">
        <v>2020</v>
      </c>
      <c r="G1491" t="s">
        <v>1844</v>
      </c>
      <c r="H1491" t="s">
        <v>2091</v>
      </c>
      <c r="I1491" t="s">
        <v>2096</v>
      </c>
      <c r="J1491" t="s">
        <v>1789</v>
      </c>
      <c r="K1491" t="s">
        <v>2063</v>
      </c>
      <c r="L1491" t="s">
        <v>1828</v>
      </c>
      <c r="M1491" t="s">
        <v>2858</v>
      </c>
      <c r="N1491" t="s">
        <v>2859</v>
      </c>
      <c r="O1491" t="s">
        <v>2860</v>
      </c>
      <c r="P1491" t="s">
        <v>2022</v>
      </c>
      <c r="Q1491" t="s">
        <v>1829</v>
      </c>
      <c r="R1491" t="s">
        <v>1960</v>
      </c>
      <c r="S1491" t="s">
        <v>74</v>
      </c>
      <c r="T1491" t="s">
        <v>2024</v>
      </c>
      <c r="U1491" t="s">
        <v>2046</v>
      </c>
      <c r="V1491" t="s">
        <v>3224</v>
      </c>
      <c r="W1491" t="s">
        <v>2864</v>
      </c>
      <c r="X1491" t="s">
        <v>2058</v>
      </c>
      <c r="Y1491" t="s">
        <v>2178</v>
      </c>
      <c r="Z1491" t="s">
        <v>2179</v>
      </c>
      <c r="AA1491" t="s">
        <v>3316</v>
      </c>
      <c r="AB1491">
        <v>1</v>
      </c>
    </row>
    <row r="1492" spans="1:28" x14ac:dyDescent="0.25">
      <c r="A1492" t="s">
        <v>9284</v>
      </c>
      <c r="B1492" t="s">
        <v>9285</v>
      </c>
      <c r="C1492" t="s">
        <v>156</v>
      </c>
      <c r="D1492">
        <v>1</v>
      </c>
      <c r="E1492">
        <v>524</v>
      </c>
      <c r="F1492" t="s">
        <v>2025</v>
      </c>
      <c r="G1492" t="s">
        <v>1844</v>
      </c>
      <c r="H1492" t="s">
        <v>2091</v>
      </c>
      <c r="I1492" t="s">
        <v>2096</v>
      </c>
      <c r="J1492" t="s">
        <v>1788</v>
      </c>
      <c r="K1492" t="s">
        <v>2084</v>
      </c>
      <c r="L1492" t="s">
        <v>1828</v>
      </c>
      <c r="M1492" t="s">
        <v>2858</v>
      </c>
      <c r="N1492" t="s">
        <v>2859</v>
      </c>
      <c r="O1492" t="s">
        <v>2860</v>
      </c>
      <c r="P1492" t="s">
        <v>2022</v>
      </c>
      <c r="Q1492" t="s">
        <v>1829</v>
      </c>
      <c r="R1492" t="s">
        <v>1960</v>
      </c>
      <c r="S1492" t="s">
        <v>74</v>
      </c>
      <c r="T1492" t="s">
        <v>2024</v>
      </c>
      <c r="U1492" t="s">
        <v>3226</v>
      </c>
      <c r="V1492" t="s">
        <v>4735</v>
      </c>
      <c r="W1492" t="s">
        <v>2947</v>
      </c>
      <c r="X1492" t="s">
        <v>2058</v>
      </c>
      <c r="Y1492" t="s">
        <v>8313</v>
      </c>
      <c r="Z1492" t="s">
        <v>8314</v>
      </c>
      <c r="AA1492" t="s">
        <v>8315</v>
      </c>
      <c r="AB1492">
        <v>1</v>
      </c>
    </row>
    <row r="1493" spans="1:28" x14ac:dyDescent="0.25">
      <c r="A1493" t="s">
        <v>9284</v>
      </c>
      <c r="B1493" t="s">
        <v>9285</v>
      </c>
      <c r="C1493" t="s">
        <v>156</v>
      </c>
      <c r="D1493">
        <v>1</v>
      </c>
      <c r="E1493">
        <v>541</v>
      </c>
      <c r="F1493" t="s">
        <v>2047</v>
      </c>
      <c r="G1493" t="s">
        <v>1844</v>
      </c>
      <c r="H1493" t="s">
        <v>2091</v>
      </c>
      <c r="I1493" t="s">
        <v>2096</v>
      </c>
      <c r="J1493" t="s">
        <v>1789</v>
      </c>
      <c r="K1493" t="s">
        <v>2050</v>
      </c>
      <c r="L1493" t="s">
        <v>1828</v>
      </c>
      <c r="M1493" t="s">
        <v>2858</v>
      </c>
      <c r="N1493" t="s">
        <v>2859</v>
      </c>
      <c r="O1493" t="s">
        <v>2860</v>
      </c>
      <c r="P1493" t="s">
        <v>2022</v>
      </c>
      <c r="Q1493" t="s">
        <v>1829</v>
      </c>
      <c r="R1493" t="s">
        <v>1960</v>
      </c>
      <c r="S1493" t="s">
        <v>74</v>
      </c>
      <c r="T1493" t="s">
        <v>2024</v>
      </c>
      <c r="U1493" t="s">
        <v>2867</v>
      </c>
      <c r="V1493" t="s">
        <v>2872</v>
      </c>
      <c r="W1493" t="s">
        <v>2947</v>
      </c>
      <c r="X1493" t="s">
        <v>2058</v>
      </c>
      <c r="Y1493" t="s">
        <v>8316</v>
      </c>
      <c r="Z1493" t="s">
        <v>8317</v>
      </c>
      <c r="AA1493" t="s">
        <v>8318</v>
      </c>
      <c r="AB1493">
        <v>1</v>
      </c>
    </row>
    <row r="1494" spans="1:28" x14ac:dyDescent="0.25">
      <c r="A1494" t="s">
        <v>9284</v>
      </c>
      <c r="B1494" t="s">
        <v>9285</v>
      </c>
      <c r="C1494" t="s">
        <v>156</v>
      </c>
      <c r="D1494">
        <v>1</v>
      </c>
      <c r="E1494">
        <v>541</v>
      </c>
      <c r="F1494" t="s">
        <v>2045</v>
      </c>
      <c r="G1494" t="s">
        <v>1844</v>
      </c>
      <c r="H1494" t="s">
        <v>2091</v>
      </c>
      <c r="I1494" t="s">
        <v>2096</v>
      </c>
      <c r="J1494" t="s">
        <v>1789</v>
      </c>
      <c r="K1494" t="s">
        <v>2050</v>
      </c>
      <c r="L1494" t="s">
        <v>1828</v>
      </c>
      <c r="M1494" t="s">
        <v>2858</v>
      </c>
      <c r="N1494" t="s">
        <v>2859</v>
      </c>
      <c r="O1494" t="s">
        <v>2860</v>
      </c>
      <c r="P1494" t="s">
        <v>2022</v>
      </c>
      <c r="Q1494" t="s">
        <v>1829</v>
      </c>
      <c r="R1494" t="s">
        <v>1960</v>
      </c>
      <c r="S1494" t="s">
        <v>74</v>
      </c>
      <c r="T1494" t="s">
        <v>2024</v>
      </c>
      <c r="U1494" t="s">
        <v>2867</v>
      </c>
      <c r="V1494" t="s">
        <v>3314</v>
      </c>
      <c r="W1494" t="s">
        <v>2947</v>
      </c>
      <c r="X1494" t="s">
        <v>2058</v>
      </c>
      <c r="Y1494" t="s">
        <v>8319</v>
      </c>
      <c r="Z1494" t="s">
        <v>8320</v>
      </c>
      <c r="AA1494" t="s">
        <v>8321</v>
      </c>
      <c r="AB1494">
        <v>1</v>
      </c>
    </row>
    <row r="1495" spans="1:28" x14ac:dyDescent="0.25">
      <c r="A1495" t="s">
        <v>9284</v>
      </c>
      <c r="B1495" t="s">
        <v>9285</v>
      </c>
      <c r="C1495" t="s">
        <v>156</v>
      </c>
      <c r="D1495">
        <v>1</v>
      </c>
      <c r="E1495">
        <v>541</v>
      </c>
      <c r="F1495" t="s">
        <v>2054</v>
      </c>
      <c r="G1495" t="s">
        <v>1844</v>
      </c>
      <c r="H1495" t="s">
        <v>2091</v>
      </c>
      <c r="I1495" t="s">
        <v>2096</v>
      </c>
      <c r="J1495" t="s">
        <v>1788</v>
      </c>
      <c r="K1495" t="s">
        <v>2050</v>
      </c>
      <c r="L1495" t="s">
        <v>1828</v>
      </c>
      <c r="M1495" t="s">
        <v>2858</v>
      </c>
      <c r="N1495" t="s">
        <v>2859</v>
      </c>
      <c r="O1495" t="s">
        <v>2860</v>
      </c>
      <c r="P1495" t="s">
        <v>2022</v>
      </c>
      <c r="Q1495" t="s">
        <v>1829</v>
      </c>
      <c r="R1495" t="s">
        <v>1960</v>
      </c>
      <c r="S1495" t="s">
        <v>74</v>
      </c>
      <c r="T1495" t="s">
        <v>2024</v>
      </c>
      <c r="U1495" t="s">
        <v>2867</v>
      </c>
      <c r="V1495" t="s">
        <v>3314</v>
      </c>
      <c r="W1495" t="s">
        <v>2874</v>
      </c>
      <c r="X1495" t="s">
        <v>2058</v>
      </c>
      <c r="Y1495" t="s">
        <v>8322</v>
      </c>
      <c r="Z1495" t="s">
        <v>8323</v>
      </c>
      <c r="AA1495" t="s">
        <v>8324</v>
      </c>
      <c r="AB1495">
        <v>1</v>
      </c>
    </row>
    <row r="1496" spans="1:28" x14ac:dyDescent="0.25">
      <c r="A1496" t="s">
        <v>9284</v>
      </c>
      <c r="B1496" t="s">
        <v>9285</v>
      </c>
      <c r="C1496" t="s">
        <v>156</v>
      </c>
      <c r="D1496">
        <v>1</v>
      </c>
      <c r="E1496">
        <v>597</v>
      </c>
      <c r="F1496" t="s">
        <v>2046</v>
      </c>
      <c r="G1496" t="s">
        <v>1844</v>
      </c>
      <c r="H1496" t="s">
        <v>2091</v>
      </c>
      <c r="I1496" t="s">
        <v>2096</v>
      </c>
      <c r="J1496" t="s">
        <v>1789</v>
      </c>
      <c r="K1496" t="s">
        <v>2050</v>
      </c>
      <c r="L1496" t="s">
        <v>1828</v>
      </c>
      <c r="M1496" t="s">
        <v>2858</v>
      </c>
      <c r="N1496" t="s">
        <v>2859</v>
      </c>
      <c r="O1496" t="s">
        <v>2860</v>
      </c>
      <c r="P1496" t="s">
        <v>2022</v>
      </c>
      <c r="Q1496" t="s">
        <v>1829</v>
      </c>
      <c r="R1496" t="s">
        <v>1960</v>
      </c>
      <c r="S1496" t="s">
        <v>74</v>
      </c>
      <c r="T1496" t="s">
        <v>2024</v>
      </c>
      <c r="U1496" t="s">
        <v>2044</v>
      </c>
      <c r="V1496" t="s">
        <v>3204</v>
      </c>
      <c r="W1496" t="s">
        <v>2947</v>
      </c>
      <c r="X1496" t="s">
        <v>2058</v>
      </c>
      <c r="Y1496" t="s">
        <v>8325</v>
      </c>
      <c r="Z1496" t="s">
        <v>8326</v>
      </c>
      <c r="AA1496" t="s">
        <v>8327</v>
      </c>
      <c r="AB1496">
        <v>1</v>
      </c>
    </row>
    <row r="1497" spans="1:28" x14ac:dyDescent="0.25">
      <c r="A1497" t="s">
        <v>9284</v>
      </c>
      <c r="B1497" t="s">
        <v>9285</v>
      </c>
      <c r="C1497" t="s">
        <v>156</v>
      </c>
      <c r="D1497">
        <v>1</v>
      </c>
      <c r="E1497">
        <v>603</v>
      </c>
      <c r="F1497" t="s">
        <v>2079</v>
      </c>
      <c r="G1497" t="s">
        <v>1844</v>
      </c>
      <c r="H1497" t="s">
        <v>2091</v>
      </c>
      <c r="I1497" t="s">
        <v>2096</v>
      </c>
      <c r="J1497" t="s">
        <v>1789</v>
      </c>
      <c r="K1497" t="s">
        <v>2089</v>
      </c>
      <c r="L1497" t="s">
        <v>1828</v>
      </c>
      <c r="M1497" t="s">
        <v>2858</v>
      </c>
      <c r="N1497" t="s">
        <v>2859</v>
      </c>
      <c r="O1497" t="s">
        <v>2860</v>
      </c>
      <c r="P1497" t="s">
        <v>2022</v>
      </c>
      <c r="Q1497" t="s">
        <v>1829</v>
      </c>
      <c r="R1497" t="s">
        <v>1960</v>
      </c>
      <c r="S1497" t="s">
        <v>74</v>
      </c>
      <c r="T1497" t="s">
        <v>2024</v>
      </c>
      <c r="U1497" t="s">
        <v>2867</v>
      </c>
      <c r="V1497" t="s">
        <v>2872</v>
      </c>
      <c r="W1497" t="s">
        <v>4247</v>
      </c>
      <c r="X1497" t="s">
        <v>2058</v>
      </c>
      <c r="Y1497" t="s">
        <v>3304</v>
      </c>
      <c r="Z1497" t="s">
        <v>3305</v>
      </c>
      <c r="AA1497" t="s">
        <v>3306</v>
      </c>
      <c r="AB1497">
        <v>1</v>
      </c>
    </row>
    <row r="1498" spans="1:28" x14ac:dyDescent="0.25">
      <c r="A1498" t="s">
        <v>9284</v>
      </c>
      <c r="B1498" t="s">
        <v>9285</v>
      </c>
      <c r="C1498" t="s">
        <v>156</v>
      </c>
      <c r="D1498">
        <v>1</v>
      </c>
      <c r="E1498">
        <v>605</v>
      </c>
      <c r="F1498" t="s">
        <v>2062</v>
      </c>
      <c r="G1498" t="s">
        <v>1844</v>
      </c>
      <c r="H1498" t="s">
        <v>2091</v>
      </c>
      <c r="I1498" t="s">
        <v>2096</v>
      </c>
      <c r="J1498" t="s">
        <v>1789</v>
      </c>
      <c r="K1498" t="s">
        <v>2089</v>
      </c>
      <c r="L1498" t="s">
        <v>1828</v>
      </c>
      <c r="M1498" t="s">
        <v>2858</v>
      </c>
      <c r="N1498" t="s">
        <v>2859</v>
      </c>
      <c r="O1498" t="s">
        <v>2860</v>
      </c>
      <c r="P1498" t="s">
        <v>2022</v>
      </c>
      <c r="Q1498" t="s">
        <v>1829</v>
      </c>
      <c r="R1498" t="s">
        <v>1960</v>
      </c>
      <c r="S1498" t="s">
        <v>74</v>
      </c>
      <c r="T1498" t="s">
        <v>2024</v>
      </c>
      <c r="U1498" t="s">
        <v>2867</v>
      </c>
      <c r="V1498" t="s">
        <v>2872</v>
      </c>
      <c r="W1498" t="s">
        <v>2947</v>
      </c>
      <c r="X1498" t="s">
        <v>2058</v>
      </c>
      <c r="Y1498" t="s">
        <v>3318</v>
      </c>
      <c r="Z1498" t="s">
        <v>3319</v>
      </c>
      <c r="AA1498" t="s">
        <v>3320</v>
      </c>
      <c r="AB1498">
        <v>1</v>
      </c>
    </row>
    <row r="1499" spans="1:28" x14ac:dyDescent="0.25">
      <c r="A1499" t="s">
        <v>9284</v>
      </c>
      <c r="B1499" t="s">
        <v>9285</v>
      </c>
      <c r="C1499" t="s">
        <v>156</v>
      </c>
      <c r="D1499">
        <v>1</v>
      </c>
      <c r="E1499">
        <v>607</v>
      </c>
      <c r="F1499" t="s">
        <v>2054</v>
      </c>
      <c r="G1499" t="s">
        <v>1844</v>
      </c>
      <c r="H1499" t="s">
        <v>2091</v>
      </c>
      <c r="I1499" t="s">
        <v>2096</v>
      </c>
      <c r="J1499" t="s">
        <v>1789</v>
      </c>
      <c r="K1499" t="s">
        <v>2050</v>
      </c>
      <c r="L1499" t="s">
        <v>1828</v>
      </c>
      <c r="M1499" t="s">
        <v>2858</v>
      </c>
      <c r="N1499" t="s">
        <v>2859</v>
      </c>
      <c r="O1499" t="s">
        <v>2860</v>
      </c>
      <c r="P1499" t="s">
        <v>2022</v>
      </c>
      <c r="Q1499" t="s">
        <v>1829</v>
      </c>
      <c r="R1499" t="s">
        <v>1960</v>
      </c>
      <c r="S1499" t="s">
        <v>74</v>
      </c>
      <c r="T1499" t="s">
        <v>2024</v>
      </c>
      <c r="U1499" t="s">
        <v>2044</v>
      </c>
      <c r="V1499" t="s">
        <v>3204</v>
      </c>
      <c r="W1499" t="s">
        <v>2947</v>
      </c>
      <c r="X1499" t="s">
        <v>2058</v>
      </c>
      <c r="Y1499" t="s">
        <v>8328</v>
      </c>
      <c r="Z1499" t="s">
        <v>8329</v>
      </c>
      <c r="AA1499" t="s">
        <v>8330</v>
      </c>
      <c r="AB1499">
        <v>1</v>
      </c>
    </row>
    <row r="1500" spans="1:28" x14ac:dyDescent="0.25">
      <c r="A1500" t="s">
        <v>9284</v>
      </c>
      <c r="B1500" t="s">
        <v>9285</v>
      </c>
      <c r="C1500" t="s">
        <v>156</v>
      </c>
      <c r="D1500">
        <v>1</v>
      </c>
      <c r="E1500">
        <v>609</v>
      </c>
      <c r="F1500" t="s">
        <v>2057</v>
      </c>
      <c r="G1500" t="s">
        <v>1844</v>
      </c>
      <c r="H1500" t="s">
        <v>2091</v>
      </c>
      <c r="I1500" t="s">
        <v>2096</v>
      </c>
      <c r="J1500" t="s">
        <v>1788</v>
      </c>
      <c r="K1500" t="s">
        <v>2087</v>
      </c>
      <c r="L1500" t="s">
        <v>1828</v>
      </c>
      <c r="M1500" t="s">
        <v>2858</v>
      </c>
      <c r="N1500" t="s">
        <v>2859</v>
      </c>
      <c r="O1500" t="s">
        <v>2860</v>
      </c>
      <c r="P1500" t="s">
        <v>2022</v>
      </c>
      <c r="Q1500" t="s">
        <v>1829</v>
      </c>
      <c r="R1500" t="s">
        <v>1960</v>
      </c>
      <c r="S1500" t="s">
        <v>74</v>
      </c>
      <c r="T1500" t="s">
        <v>2024</v>
      </c>
      <c r="U1500" t="s">
        <v>2867</v>
      </c>
      <c r="V1500" t="s">
        <v>3314</v>
      </c>
      <c r="W1500" t="s">
        <v>2874</v>
      </c>
      <c r="X1500" t="s">
        <v>2058</v>
      </c>
      <c r="Y1500" t="s">
        <v>8331</v>
      </c>
      <c r="Z1500" t="s">
        <v>8332</v>
      </c>
      <c r="AA1500" t="s">
        <v>8333</v>
      </c>
      <c r="AB1500">
        <v>1</v>
      </c>
    </row>
    <row r="1501" spans="1:28" x14ac:dyDescent="0.25">
      <c r="A1501" t="s">
        <v>9284</v>
      </c>
      <c r="B1501" t="s">
        <v>9285</v>
      </c>
      <c r="C1501" t="s">
        <v>156</v>
      </c>
      <c r="D1501">
        <v>1</v>
      </c>
      <c r="E1501">
        <v>612</v>
      </c>
      <c r="F1501" t="s">
        <v>2035</v>
      </c>
      <c r="G1501" t="s">
        <v>1844</v>
      </c>
      <c r="H1501" t="s">
        <v>2091</v>
      </c>
      <c r="I1501" t="s">
        <v>2096</v>
      </c>
      <c r="J1501" t="s">
        <v>1789</v>
      </c>
      <c r="K1501" t="s">
        <v>2383</v>
      </c>
      <c r="L1501" t="s">
        <v>1828</v>
      </c>
      <c r="M1501" t="s">
        <v>2858</v>
      </c>
      <c r="N1501" t="s">
        <v>2859</v>
      </c>
      <c r="O1501" t="s">
        <v>2860</v>
      </c>
      <c r="P1501" t="s">
        <v>2022</v>
      </c>
      <c r="Q1501" t="s">
        <v>1829</v>
      </c>
      <c r="R1501" t="s">
        <v>1960</v>
      </c>
      <c r="S1501" t="s">
        <v>74</v>
      </c>
      <c r="T1501" t="s">
        <v>2024</v>
      </c>
      <c r="U1501" t="s">
        <v>2875</v>
      </c>
      <c r="V1501" t="s">
        <v>3324</v>
      </c>
      <c r="W1501" t="s">
        <v>2874</v>
      </c>
      <c r="X1501" t="s">
        <v>2058</v>
      </c>
      <c r="Y1501" t="s">
        <v>4254</v>
      </c>
      <c r="Z1501" t="s">
        <v>4255</v>
      </c>
      <c r="AA1501" t="s">
        <v>4256</v>
      </c>
      <c r="AB1501">
        <v>1</v>
      </c>
    </row>
    <row r="1502" spans="1:28" x14ac:dyDescent="0.25">
      <c r="A1502" t="s">
        <v>9284</v>
      </c>
      <c r="B1502" t="s">
        <v>9285</v>
      </c>
      <c r="C1502" t="s">
        <v>156</v>
      </c>
      <c r="D1502">
        <v>1</v>
      </c>
      <c r="E1502">
        <v>613</v>
      </c>
      <c r="F1502" t="s">
        <v>2025</v>
      </c>
      <c r="G1502" t="s">
        <v>1844</v>
      </c>
      <c r="H1502" t="s">
        <v>2091</v>
      </c>
      <c r="I1502" t="s">
        <v>2096</v>
      </c>
      <c r="J1502" t="s">
        <v>1788</v>
      </c>
      <c r="K1502" t="s">
        <v>2089</v>
      </c>
      <c r="L1502" t="s">
        <v>1828</v>
      </c>
      <c r="M1502" t="s">
        <v>2858</v>
      </c>
      <c r="N1502" t="s">
        <v>2859</v>
      </c>
      <c r="O1502" t="s">
        <v>2860</v>
      </c>
      <c r="P1502" t="s">
        <v>2022</v>
      </c>
      <c r="Q1502" t="s">
        <v>1829</v>
      </c>
      <c r="R1502" t="s">
        <v>1960</v>
      </c>
      <c r="S1502" t="s">
        <v>74</v>
      </c>
      <c r="T1502" t="s">
        <v>2024</v>
      </c>
      <c r="U1502" t="s">
        <v>2867</v>
      </c>
      <c r="V1502" t="s">
        <v>3314</v>
      </c>
      <c r="W1502" t="s">
        <v>2874</v>
      </c>
      <c r="X1502" t="s">
        <v>2058</v>
      </c>
      <c r="Y1502" t="s">
        <v>8334</v>
      </c>
      <c r="Z1502" t="s">
        <v>8335</v>
      </c>
      <c r="AA1502" t="s">
        <v>8336</v>
      </c>
      <c r="AB1502">
        <v>1</v>
      </c>
    </row>
    <row r="1503" spans="1:28" x14ac:dyDescent="0.25">
      <c r="A1503" t="s">
        <v>9284</v>
      </c>
      <c r="B1503" t="s">
        <v>9285</v>
      </c>
      <c r="C1503" t="s">
        <v>156</v>
      </c>
      <c r="D1503">
        <v>1</v>
      </c>
      <c r="E1503">
        <v>614</v>
      </c>
      <c r="F1503" t="s">
        <v>2025</v>
      </c>
      <c r="G1503" t="s">
        <v>1844</v>
      </c>
      <c r="H1503" t="s">
        <v>2091</v>
      </c>
      <c r="I1503" t="s">
        <v>2096</v>
      </c>
      <c r="J1503" t="s">
        <v>1789</v>
      </c>
      <c r="K1503" t="s">
        <v>2063</v>
      </c>
      <c r="L1503" t="s">
        <v>1828</v>
      </c>
      <c r="M1503" t="s">
        <v>2858</v>
      </c>
      <c r="N1503" t="s">
        <v>2859</v>
      </c>
      <c r="O1503" t="s">
        <v>2860</v>
      </c>
      <c r="P1503" t="s">
        <v>2022</v>
      </c>
      <c r="Q1503" t="s">
        <v>1829</v>
      </c>
      <c r="R1503" t="s">
        <v>1960</v>
      </c>
      <c r="S1503" t="s">
        <v>74</v>
      </c>
      <c r="T1503" t="s">
        <v>2024</v>
      </c>
      <c r="U1503" t="s">
        <v>2867</v>
      </c>
      <c r="V1503" t="s">
        <v>2929</v>
      </c>
      <c r="W1503" t="s">
        <v>2947</v>
      </c>
      <c r="X1503" t="s">
        <v>2058</v>
      </c>
      <c r="Y1503" t="s">
        <v>4257</v>
      </c>
      <c r="Z1503" t="s">
        <v>4258</v>
      </c>
      <c r="AA1503" t="s">
        <v>4259</v>
      </c>
      <c r="AB1503">
        <v>1</v>
      </c>
    </row>
    <row r="1504" spans="1:28" x14ac:dyDescent="0.25">
      <c r="A1504" t="s">
        <v>9284</v>
      </c>
      <c r="B1504" t="s">
        <v>9285</v>
      </c>
      <c r="C1504" t="s">
        <v>156</v>
      </c>
      <c r="D1504">
        <v>1</v>
      </c>
      <c r="E1504">
        <v>614</v>
      </c>
      <c r="F1504" t="s">
        <v>2021</v>
      </c>
      <c r="G1504" t="s">
        <v>1844</v>
      </c>
      <c r="H1504" t="s">
        <v>2091</v>
      </c>
      <c r="I1504" t="s">
        <v>2096</v>
      </c>
      <c r="J1504" t="s">
        <v>1789</v>
      </c>
      <c r="K1504" t="s">
        <v>2064</v>
      </c>
      <c r="L1504" t="s">
        <v>1828</v>
      </c>
      <c r="M1504" t="s">
        <v>2858</v>
      </c>
      <c r="N1504" t="s">
        <v>2859</v>
      </c>
      <c r="O1504" t="s">
        <v>2860</v>
      </c>
      <c r="P1504" t="s">
        <v>2022</v>
      </c>
      <c r="Q1504" t="s">
        <v>1829</v>
      </c>
      <c r="R1504" t="s">
        <v>1960</v>
      </c>
      <c r="S1504" t="s">
        <v>74</v>
      </c>
      <c r="T1504" t="s">
        <v>2024</v>
      </c>
      <c r="U1504" t="s">
        <v>2867</v>
      </c>
      <c r="V1504" t="s">
        <v>2929</v>
      </c>
      <c r="W1504" t="s">
        <v>2947</v>
      </c>
      <c r="X1504" t="s">
        <v>2058</v>
      </c>
      <c r="Y1504" t="s">
        <v>4260</v>
      </c>
      <c r="Z1504" t="s">
        <v>4261</v>
      </c>
      <c r="AA1504" t="s">
        <v>4262</v>
      </c>
      <c r="AB1504">
        <v>1</v>
      </c>
    </row>
    <row r="1505" spans="1:28" x14ac:dyDescent="0.25">
      <c r="A1505" t="s">
        <v>9284</v>
      </c>
      <c r="B1505" t="s">
        <v>9285</v>
      </c>
      <c r="C1505" t="s">
        <v>156</v>
      </c>
      <c r="D1505">
        <v>1</v>
      </c>
      <c r="E1505">
        <v>614</v>
      </c>
      <c r="F1505" t="s">
        <v>2027</v>
      </c>
      <c r="G1505" t="s">
        <v>1844</v>
      </c>
      <c r="H1505" t="s">
        <v>2091</v>
      </c>
      <c r="I1505" t="s">
        <v>2096</v>
      </c>
      <c r="J1505" t="s">
        <v>1789</v>
      </c>
      <c r="K1505" t="s">
        <v>2063</v>
      </c>
      <c r="L1505" t="s">
        <v>1828</v>
      </c>
      <c r="M1505" t="s">
        <v>2858</v>
      </c>
      <c r="N1505" t="s">
        <v>2859</v>
      </c>
      <c r="O1505" t="s">
        <v>2860</v>
      </c>
      <c r="P1505" t="s">
        <v>2022</v>
      </c>
      <c r="Q1505" t="s">
        <v>1829</v>
      </c>
      <c r="R1505" t="s">
        <v>1960</v>
      </c>
      <c r="S1505" t="s">
        <v>74</v>
      </c>
      <c r="T1505" t="s">
        <v>2024</v>
      </c>
      <c r="U1505" t="s">
        <v>2867</v>
      </c>
      <c r="V1505" t="s">
        <v>2929</v>
      </c>
      <c r="W1505" t="s">
        <v>2947</v>
      </c>
      <c r="X1505" t="s">
        <v>2058</v>
      </c>
      <c r="Y1505" t="s">
        <v>4263</v>
      </c>
      <c r="Z1505" t="s">
        <v>4264</v>
      </c>
      <c r="AA1505" t="s">
        <v>4265</v>
      </c>
      <c r="AB1505">
        <v>1</v>
      </c>
    </row>
    <row r="1506" spans="1:28" x14ac:dyDescent="0.25">
      <c r="A1506" t="s">
        <v>9284</v>
      </c>
      <c r="B1506" t="s">
        <v>9285</v>
      </c>
      <c r="C1506" t="s">
        <v>156</v>
      </c>
      <c r="D1506">
        <v>1</v>
      </c>
      <c r="E1506">
        <v>614</v>
      </c>
      <c r="F1506" t="s">
        <v>2033</v>
      </c>
      <c r="G1506" t="s">
        <v>1844</v>
      </c>
      <c r="H1506" t="s">
        <v>2091</v>
      </c>
      <c r="I1506" t="s">
        <v>2096</v>
      </c>
      <c r="J1506" t="s">
        <v>1789</v>
      </c>
      <c r="K1506" t="s">
        <v>2071</v>
      </c>
      <c r="L1506" t="s">
        <v>1828</v>
      </c>
      <c r="M1506" t="s">
        <v>2858</v>
      </c>
      <c r="N1506" t="s">
        <v>2859</v>
      </c>
      <c r="O1506" t="s">
        <v>2860</v>
      </c>
      <c r="P1506" t="s">
        <v>2022</v>
      </c>
      <c r="Q1506" t="s">
        <v>1829</v>
      </c>
      <c r="R1506" t="s">
        <v>1960</v>
      </c>
      <c r="S1506" t="s">
        <v>74</v>
      </c>
      <c r="T1506" t="s">
        <v>2024</v>
      </c>
      <c r="U1506" t="s">
        <v>2867</v>
      </c>
      <c r="V1506" t="s">
        <v>2929</v>
      </c>
      <c r="W1506" t="s">
        <v>2947</v>
      </c>
      <c r="X1506" t="s">
        <v>2058</v>
      </c>
      <c r="Y1506" t="s">
        <v>4764</v>
      </c>
      <c r="Z1506" t="s">
        <v>4765</v>
      </c>
      <c r="AA1506" t="s">
        <v>4766</v>
      </c>
      <c r="AB1506">
        <v>1</v>
      </c>
    </row>
    <row r="1507" spans="1:28" x14ac:dyDescent="0.25">
      <c r="A1507" t="s">
        <v>9284</v>
      </c>
      <c r="B1507" t="s">
        <v>9285</v>
      </c>
      <c r="C1507" t="s">
        <v>156</v>
      </c>
      <c r="D1507">
        <v>1</v>
      </c>
      <c r="E1507">
        <v>614</v>
      </c>
      <c r="F1507" t="s">
        <v>2065</v>
      </c>
      <c r="G1507" t="s">
        <v>1844</v>
      </c>
      <c r="H1507" t="s">
        <v>2091</v>
      </c>
      <c r="I1507" t="s">
        <v>2096</v>
      </c>
      <c r="J1507" t="s">
        <v>1789</v>
      </c>
      <c r="K1507" t="s">
        <v>2063</v>
      </c>
      <c r="L1507" t="s">
        <v>1828</v>
      </c>
      <c r="M1507" t="s">
        <v>2858</v>
      </c>
      <c r="N1507" t="s">
        <v>2859</v>
      </c>
      <c r="O1507" t="s">
        <v>2860</v>
      </c>
      <c r="P1507" t="s">
        <v>2022</v>
      </c>
      <c r="Q1507" t="s">
        <v>1829</v>
      </c>
      <c r="R1507" t="s">
        <v>1960</v>
      </c>
      <c r="S1507" t="s">
        <v>74</v>
      </c>
      <c r="T1507" t="s">
        <v>2024</v>
      </c>
      <c r="U1507" t="s">
        <v>2867</v>
      </c>
      <c r="V1507" t="s">
        <v>2929</v>
      </c>
      <c r="W1507" t="s">
        <v>2874</v>
      </c>
      <c r="X1507" t="s">
        <v>2058</v>
      </c>
      <c r="Y1507" t="s">
        <v>4266</v>
      </c>
      <c r="Z1507" t="s">
        <v>4267</v>
      </c>
      <c r="AA1507" t="s">
        <v>4268</v>
      </c>
      <c r="AB1507">
        <v>1</v>
      </c>
    </row>
    <row r="1508" spans="1:28" x14ac:dyDescent="0.25">
      <c r="A1508" t="s">
        <v>9284</v>
      </c>
      <c r="B1508" t="s">
        <v>9285</v>
      </c>
      <c r="C1508" t="s">
        <v>156</v>
      </c>
      <c r="D1508">
        <v>1</v>
      </c>
      <c r="E1508">
        <v>90</v>
      </c>
      <c r="F1508" t="s">
        <v>2032</v>
      </c>
      <c r="G1508" t="s">
        <v>1845</v>
      </c>
      <c r="H1508" t="s">
        <v>2091</v>
      </c>
      <c r="I1508" t="s">
        <v>2096</v>
      </c>
      <c r="J1508" t="s">
        <v>2900</v>
      </c>
      <c r="K1508" t="s">
        <v>2063</v>
      </c>
      <c r="L1508" t="s">
        <v>1828</v>
      </c>
      <c r="M1508" t="s">
        <v>2858</v>
      </c>
      <c r="N1508" t="s">
        <v>2859</v>
      </c>
      <c r="O1508" t="s">
        <v>2860</v>
      </c>
      <c r="P1508" t="s">
        <v>2022</v>
      </c>
      <c r="Q1508" t="s">
        <v>1829</v>
      </c>
      <c r="R1508" t="s">
        <v>1960</v>
      </c>
      <c r="S1508" t="s">
        <v>74</v>
      </c>
      <c r="T1508" t="s">
        <v>2024</v>
      </c>
      <c r="U1508" t="s">
        <v>2867</v>
      </c>
      <c r="V1508" t="s">
        <v>3309</v>
      </c>
      <c r="W1508" t="s">
        <v>2912</v>
      </c>
      <c r="X1508" t="s">
        <v>2058</v>
      </c>
      <c r="Y1508" t="s">
        <v>8337</v>
      </c>
      <c r="Z1508" t="s">
        <v>8338</v>
      </c>
      <c r="AA1508" t="s">
        <v>8339</v>
      </c>
      <c r="AB1508">
        <v>1</v>
      </c>
    </row>
    <row r="1509" spans="1:28" x14ac:dyDescent="0.25">
      <c r="A1509" t="s">
        <v>9284</v>
      </c>
      <c r="B1509" t="s">
        <v>9285</v>
      </c>
      <c r="C1509" t="s">
        <v>156</v>
      </c>
      <c r="D1509">
        <v>1</v>
      </c>
      <c r="E1509">
        <v>91</v>
      </c>
      <c r="F1509" t="s">
        <v>2051</v>
      </c>
      <c r="G1509" t="s">
        <v>1845</v>
      </c>
      <c r="H1509" t="s">
        <v>2091</v>
      </c>
      <c r="I1509" t="s">
        <v>2096</v>
      </c>
      <c r="J1509" t="s">
        <v>1788</v>
      </c>
      <c r="K1509" t="s">
        <v>2089</v>
      </c>
      <c r="L1509" t="s">
        <v>1828</v>
      </c>
      <c r="M1509" t="s">
        <v>2858</v>
      </c>
      <c r="N1509" t="s">
        <v>2859</v>
      </c>
      <c r="O1509" t="s">
        <v>2860</v>
      </c>
      <c r="P1509" t="s">
        <v>2022</v>
      </c>
      <c r="Q1509" t="s">
        <v>1829</v>
      </c>
      <c r="R1509" t="s">
        <v>1960</v>
      </c>
      <c r="S1509" t="s">
        <v>74</v>
      </c>
      <c r="T1509" t="s">
        <v>2024</v>
      </c>
      <c r="U1509" t="s">
        <v>2867</v>
      </c>
      <c r="V1509" t="s">
        <v>3314</v>
      </c>
      <c r="W1509" t="s">
        <v>2912</v>
      </c>
      <c r="X1509" t="s">
        <v>2058</v>
      </c>
      <c r="Y1509" t="s">
        <v>8340</v>
      </c>
      <c r="Z1509" t="s">
        <v>8341</v>
      </c>
      <c r="AA1509" t="s">
        <v>8342</v>
      </c>
      <c r="AB1509">
        <v>1</v>
      </c>
    </row>
    <row r="1510" spans="1:28" x14ac:dyDescent="0.25">
      <c r="A1510" t="s">
        <v>9284</v>
      </c>
      <c r="B1510" t="s">
        <v>9285</v>
      </c>
      <c r="C1510" t="s">
        <v>156</v>
      </c>
      <c r="D1510">
        <v>2</v>
      </c>
      <c r="E1510">
        <v>115</v>
      </c>
      <c r="F1510" t="s">
        <v>2019</v>
      </c>
      <c r="G1510" t="s">
        <v>1845</v>
      </c>
      <c r="H1510" t="s">
        <v>2091</v>
      </c>
      <c r="I1510" t="s">
        <v>2096</v>
      </c>
      <c r="J1510" t="s">
        <v>1788</v>
      </c>
      <c r="K1510" t="s">
        <v>2063</v>
      </c>
      <c r="L1510" t="s">
        <v>1828</v>
      </c>
      <c r="M1510" t="s">
        <v>2858</v>
      </c>
      <c r="N1510" t="s">
        <v>2859</v>
      </c>
      <c r="O1510" t="s">
        <v>2860</v>
      </c>
      <c r="P1510" t="s">
        <v>2022</v>
      </c>
      <c r="Q1510" t="s">
        <v>1829</v>
      </c>
      <c r="R1510" t="s">
        <v>1960</v>
      </c>
      <c r="S1510" t="s">
        <v>74</v>
      </c>
      <c r="T1510" t="s">
        <v>2024</v>
      </c>
      <c r="U1510" t="s">
        <v>2875</v>
      </c>
      <c r="V1510" t="s">
        <v>3436</v>
      </c>
      <c r="W1510" t="s">
        <v>2874</v>
      </c>
      <c r="X1510" t="s">
        <v>2058</v>
      </c>
      <c r="Y1510" t="s">
        <v>8343</v>
      </c>
      <c r="Z1510" t="s">
        <v>8344</v>
      </c>
      <c r="AA1510" t="s">
        <v>8345</v>
      </c>
      <c r="AB1510">
        <v>1</v>
      </c>
    </row>
    <row r="1511" spans="1:28" x14ac:dyDescent="0.25">
      <c r="A1511" t="s">
        <v>9284</v>
      </c>
      <c r="B1511" t="s">
        <v>9285</v>
      </c>
      <c r="C1511" t="s">
        <v>156</v>
      </c>
      <c r="D1511">
        <v>2</v>
      </c>
      <c r="E1511">
        <v>115</v>
      </c>
      <c r="F1511" t="s">
        <v>2029</v>
      </c>
      <c r="G1511" t="s">
        <v>1845</v>
      </c>
      <c r="H1511" t="s">
        <v>2091</v>
      </c>
      <c r="I1511" t="s">
        <v>2096</v>
      </c>
      <c r="J1511" t="s">
        <v>1789</v>
      </c>
      <c r="K1511" t="s">
        <v>2050</v>
      </c>
      <c r="L1511" t="s">
        <v>1828</v>
      </c>
      <c r="M1511" t="s">
        <v>2858</v>
      </c>
      <c r="N1511" t="s">
        <v>2859</v>
      </c>
      <c r="O1511" t="s">
        <v>2860</v>
      </c>
      <c r="P1511" t="s">
        <v>2022</v>
      </c>
      <c r="Q1511" t="s">
        <v>1829</v>
      </c>
      <c r="R1511" t="s">
        <v>1960</v>
      </c>
      <c r="S1511" t="s">
        <v>74</v>
      </c>
      <c r="T1511" t="s">
        <v>2024</v>
      </c>
      <c r="U1511" t="s">
        <v>2870</v>
      </c>
      <c r="V1511" t="s">
        <v>2871</v>
      </c>
      <c r="W1511" t="s">
        <v>4247</v>
      </c>
      <c r="X1511" t="s">
        <v>2058</v>
      </c>
      <c r="Y1511" t="s">
        <v>8346</v>
      </c>
      <c r="Z1511" t="s">
        <v>8347</v>
      </c>
      <c r="AA1511" t="s">
        <v>8348</v>
      </c>
      <c r="AB1511">
        <v>1</v>
      </c>
    </row>
    <row r="1512" spans="1:28" x14ac:dyDescent="0.25">
      <c r="A1512" t="s">
        <v>9284</v>
      </c>
      <c r="B1512" t="s">
        <v>9285</v>
      </c>
      <c r="C1512" t="s">
        <v>156</v>
      </c>
      <c r="D1512">
        <v>2</v>
      </c>
      <c r="E1512">
        <v>12</v>
      </c>
      <c r="F1512" t="s">
        <v>2052</v>
      </c>
      <c r="G1512" t="s">
        <v>1844</v>
      </c>
      <c r="H1512" t="s">
        <v>2091</v>
      </c>
      <c r="I1512" t="s">
        <v>2096</v>
      </c>
      <c r="J1512" t="s">
        <v>1789</v>
      </c>
      <c r="K1512" t="s">
        <v>2050</v>
      </c>
      <c r="L1512" t="s">
        <v>1828</v>
      </c>
      <c r="M1512" t="s">
        <v>2858</v>
      </c>
      <c r="N1512" t="s">
        <v>2859</v>
      </c>
      <c r="O1512" t="s">
        <v>2860</v>
      </c>
      <c r="P1512" t="s">
        <v>2022</v>
      </c>
      <c r="Q1512" t="s">
        <v>1829</v>
      </c>
      <c r="R1512" t="s">
        <v>1960</v>
      </c>
      <c r="S1512" t="s">
        <v>74</v>
      </c>
      <c r="T1512" t="s">
        <v>2024</v>
      </c>
      <c r="U1512" t="s">
        <v>2867</v>
      </c>
      <c r="V1512" t="s">
        <v>3317</v>
      </c>
      <c r="W1512" t="s">
        <v>2874</v>
      </c>
      <c r="X1512" t="s">
        <v>2058</v>
      </c>
      <c r="Y1512" t="s">
        <v>8349</v>
      </c>
      <c r="Z1512" t="s">
        <v>8350</v>
      </c>
      <c r="AA1512" t="s">
        <v>8351</v>
      </c>
      <c r="AB1512">
        <v>1</v>
      </c>
    </row>
    <row r="1513" spans="1:28" x14ac:dyDescent="0.25">
      <c r="A1513" t="s">
        <v>9284</v>
      </c>
      <c r="B1513" t="s">
        <v>9285</v>
      </c>
      <c r="C1513" t="s">
        <v>156</v>
      </c>
      <c r="D1513">
        <v>2</v>
      </c>
      <c r="E1513">
        <v>13</v>
      </c>
      <c r="F1513" t="s">
        <v>2076</v>
      </c>
      <c r="G1513" t="s">
        <v>1844</v>
      </c>
      <c r="H1513" t="s">
        <v>2091</v>
      </c>
      <c r="I1513" t="s">
        <v>2096</v>
      </c>
      <c r="J1513" t="s">
        <v>1789</v>
      </c>
      <c r="K1513" t="s">
        <v>2050</v>
      </c>
      <c r="L1513" t="s">
        <v>1828</v>
      </c>
      <c r="M1513" t="s">
        <v>2858</v>
      </c>
      <c r="N1513" t="s">
        <v>2859</v>
      </c>
      <c r="O1513" t="s">
        <v>2860</v>
      </c>
      <c r="P1513" t="s">
        <v>2022</v>
      </c>
      <c r="Q1513" t="s">
        <v>1829</v>
      </c>
      <c r="R1513" t="s">
        <v>1960</v>
      </c>
      <c r="S1513" t="s">
        <v>74</v>
      </c>
      <c r="T1513" t="s">
        <v>2024</v>
      </c>
      <c r="U1513" t="s">
        <v>2867</v>
      </c>
      <c r="V1513" t="s">
        <v>3317</v>
      </c>
      <c r="W1513" t="s">
        <v>2874</v>
      </c>
      <c r="X1513" t="s">
        <v>2058</v>
      </c>
      <c r="Y1513" t="s">
        <v>8352</v>
      </c>
      <c r="Z1513" t="s">
        <v>8353</v>
      </c>
      <c r="AA1513" t="s">
        <v>8354</v>
      </c>
      <c r="AB1513">
        <v>1</v>
      </c>
    </row>
    <row r="1514" spans="1:28" x14ac:dyDescent="0.25">
      <c r="A1514" t="s">
        <v>9284</v>
      </c>
      <c r="B1514" t="s">
        <v>9285</v>
      </c>
      <c r="C1514" t="s">
        <v>156</v>
      </c>
      <c r="D1514">
        <v>2</v>
      </c>
      <c r="E1514">
        <v>15</v>
      </c>
      <c r="F1514" t="s">
        <v>2083</v>
      </c>
      <c r="G1514" t="s">
        <v>1844</v>
      </c>
      <c r="H1514" t="s">
        <v>2091</v>
      </c>
      <c r="I1514" t="s">
        <v>2096</v>
      </c>
      <c r="J1514" t="s">
        <v>1789</v>
      </c>
      <c r="K1514" t="s">
        <v>2084</v>
      </c>
      <c r="L1514" t="s">
        <v>1828</v>
      </c>
      <c r="M1514" t="s">
        <v>2858</v>
      </c>
      <c r="N1514" t="s">
        <v>2859</v>
      </c>
      <c r="O1514" t="s">
        <v>2860</v>
      </c>
      <c r="P1514" t="s">
        <v>2022</v>
      </c>
      <c r="Q1514" t="s">
        <v>1829</v>
      </c>
      <c r="R1514" t="s">
        <v>1960</v>
      </c>
      <c r="S1514" t="s">
        <v>74</v>
      </c>
      <c r="T1514" t="s">
        <v>2024</v>
      </c>
      <c r="U1514" t="s">
        <v>2867</v>
      </c>
      <c r="V1514" t="s">
        <v>2872</v>
      </c>
      <c r="W1514" t="s">
        <v>2947</v>
      </c>
      <c r="X1514" t="s">
        <v>2058</v>
      </c>
      <c r="Y1514" t="s">
        <v>8355</v>
      </c>
      <c r="Z1514" t="s">
        <v>8356</v>
      </c>
      <c r="AA1514" t="s">
        <v>8357</v>
      </c>
      <c r="AB1514">
        <v>1</v>
      </c>
    </row>
    <row r="1515" spans="1:28" x14ac:dyDescent="0.25">
      <c r="A1515" t="s">
        <v>9284</v>
      </c>
      <c r="B1515" t="s">
        <v>9285</v>
      </c>
      <c r="C1515" t="s">
        <v>156</v>
      </c>
      <c r="D1515">
        <v>2</v>
      </c>
      <c r="E1515">
        <v>15</v>
      </c>
      <c r="F1515" t="s">
        <v>2076</v>
      </c>
      <c r="G1515" t="s">
        <v>1844</v>
      </c>
      <c r="H1515" t="s">
        <v>2091</v>
      </c>
      <c r="I1515" t="s">
        <v>2096</v>
      </c>
      <c r="J1515" t="s">
        <v>1789</v>
      </c>
      <c r="K1515" t="s">
        <v>2084</v>
      </c>
      <c r="L1515" t="s">
        <v>1828</v>
      </c>
      <c r="M1515" t="s">
        <v>2858</v>
      </c>
      <c r="N1515" t="s">
        <v>2859</v>
      </c>
      <c r="O1515" t="s">
        <v>2860</v>
      </c>
      <c r="P1515" t="s">
        <v>2022</v>
      </c>
      <c r="Q1515" t="s">
        <v>1829</v>
      </c>
      <c r="R1515" t="s">
        <v>1960</v>
      </c>
      <c r="S1515" t="s">
        <v>74</v>
      </c>
      <c r="T1515" t="s">
        <v>2024</v>
      </c>
      <c r="U1515" t="s">
        <v>2867</v>
      </c>
      <c r="V1515" t="s">
        <v>3314</v>
      </c>
      <c r="W1515" t="s">
        <v>2874</v>
      </c>
      <c r="X1515" t="s">
        <v>2058</v>
      </c>
      <c r="Y1515" t="s">
        <v>8358</v>
      </c>
      <c r="Z1515" t="s">
        <v>8359</v>
      </c>
      <c r="AA1515" t="s">
        <v>8360</v>
      </c>
      <c r="AB1515">
        <v>1</v>
      </c>
    </row>
    <row r="1516" spans="1:28" x14ac:dyDescent="0.25">
      <c r="A1516" t="s">
        <v>9284</v>
      </c>
      <c r="B1516" t="s">
        <v>9285</v>
      </c>
      <c r="C1516" t="s">
        <v>156</v>
      </c>
      <c r="D1516">
        <v>2</v>
      </c>
      <c r="E1516">
        <v>16</v>
      </c>
      <c r="F1516" t="s">
        <v>2028</v>
      </c>
      <c r="G1516" t="s">
        <v>1844</v>
      </c>
      <c r="H1516" t="s">
        <v>2091</v>
      </c>
      <c r="I1516" t="s">
        <v>2096</v>
      </c>
      <c r="J1516" t="s">
        <v>1789</v>
      </c>
      <c r="K1516" t="s">
        <v>2084</v>
      </c>
      <c r="L1516" t="s">
        <v>1828</v>
      </c>
      <c r="M1516" t="s">
        <v>2858</v>
      </c>
      <c r="N1516" t="s">
        <v>2859</v>
      </c>
      <c r="O1516" t="s">
        <v>2860</v>
      </c>
      <c r="P1516" t="s">
        <v>2022</v>
      </c>
      <c r="Q1516" t="s">
        <v>1829</v>
      </c>
      <c r="R1516" t="s">
        <v>1960</v>
      </c>
      <c r="S1516" t="s">
        <v>74</v>
      </c>
      <c r="T1516" t="s">
        <v>2024</v>
      </c>
      <c r="U1516" t="s">
        <v>2867</v>
      </c>
      <c r="V1516" t="s">
        <v>3314</v>
      </c>
      <c r="W1516" t="s">
        <v>2874</v>
      </c>
      <c r="X1516" t="s">
        <v>2058</v>
      </c>
      <c r="Y1516" t="s">
        <v>8361</v>
      </c>
      <c r="Z1516" t="s">
        <v>8362</v>
      </c>
      <c r="AA1516" t="s">
        <v>8363</v>
      </c>
      <c r="AB1516">
        <v>1</v>
      </c>
    </row>
    <row r="1517" spans="1:28" x14ac:dyDescent="0.25">
      <c r="A1517" t="s">
        <v>9284</v>
      </c>
      <c r="B1517" t="s">
        <v>9285</v>
      </c>
      <c r="C1517" t="s">
        <v>156</v>
      </c>
      <c r="D1517">
        <v>2</v>
      </c>
      <c r="E1517">
        <v>16</v>
      </c>
      <c r="F1517" t="s">
        <v>2034</v>
      </c>
      <c r="G1517" t="s">
        <v>1844</v>
      </c>
      <c r="H1517" t="s">
        <v>2091</v>
      </c>
      <c r="I1517" t="s">
        <v>2096</v>
      </c>
      <c r="J1517" t="s">
        <v>1789</v>
      </c>
      <c r="K1517" t="s">
        <v>2064</v>
      </c>
      <c r="L1517" t="s">
        <v>1828</v>
      </c>
      <c r="M1517" t="s">
        <v>2858</v>
      </c>
      <c r="N1517" t="s">
        <v>2859</v>
      </c>
      <c r="O1517" t="s">
        <v>2860</v>
      </c>
      <c r="P1517" t="s">
        <v>2022</v>
      </c>
      <c r="Q1517" t="s">
        <v>1829</v>
      </c>
      <c r="R1517" t="s">
        <v>1960</v>
      </c>
      <c r="S1517" t="s">
        <v>74</v>
      </c>
      <c r="T1517" t="s">
        <v>2024</v>
      </c>
      <c r="U1517" t="s">
        <v>2870</v>
      </c>
      <c r="V1517" t="s">
        <v>3361</v>
      </c>
      <c r="W1517" t="s">
        <v>2874</v>
      </c>
      <c r="X1517" t="s">
        <v>2058</v>
      </c>
      <c r="Y1517" t="s">
        <v>4269</v>
      </c>
      <c r="Z1517" t="s">
        <v>4270</v>
      </c>
      <c r="AA1517" t="s">
        <v>4271</v>
      </c>
      <c r="AB1517">
        <v>1</v>
      </c>
    </row>
    <row r="1518" spans="1:28" x14ac:dyDescent="0.25">
      <c r="A1518" t="s">
        <v>9284</v>
      </c>
      <c r="B1518" t="s">
        <v>9285</v>
      </c>
      <c r="C1518" t="s">
        <v>156</v>
      </c>
      <c r="D1518">
        <v>2</v>
      </c>
      <c r="E1518">
        <v>18</v>
      </c>
      <c r="F1518" t="s">
        <v>2054</v>
      </c>
      <c r="G1518" t="s">
        <v>1844</v>
      </c>
      <c r="H1518" t="s">
        <v>2091</v>
      </c>
      <c r="I1518" t="s">
        <v>2096</v>
      </c>
      <c r="J1518" t="s">
        <v>1789</v>
      </c>
      <c r="K1518" t="s">
        <v>2050</v>
      </c>
      <c r="L1518" t="s">
        <v>1828</v>
      </c>
      <c r="M1518" t="s">
        <v>2858</v>
      </c>
      <c r="N1518" t="s">
        <v>2859</v>
      </c>
      <c r="O1518" t="s">
        <v>2860</v>
      </c>
      <c r="P1518" t="s">
        <v>2022</v>
      </c>
      <c r="Q1518" t="s">
        <v>1829</v>
      </c>
      <c r="R1518" t="s">
        <v>1960</v>
      </c>
      <c r="S1518" t="s">
        <v>74</v>
      </c>
      <c r="T1518" t="s">
        <v>2024</v>
      </c>
      <c r="U1518" t="s">
        <v>2046</v>
      </c>
      <c r="V1518" t="s">
        <v>2865</v>
      </c>
      <c r="W1518" t="s">
        <v>2864</v>
      </c>
      <c r="X1518" t="s">
        <v>2058</v>
      </c>
      <c r="Y1518" t="s">
        <v>8364</v>
      </c>
      <c r="Z1518" t="s">
        <v>8365</v>
      </c>
      <c r="AA1518" t="s">
        <v>8366</v>
      </c>
      <c r="AB1518">
        <v>1</v>
      </c>
    </row>
    <row r="1519" spans="1:28" x14ac:dyDescent="0.25">
      <c r="A1519" t="s">
        <v>9284</v>
      </c>
      <c r="B1519" t="s">
        <v>9285</v>
      </c>
      <c r="C1519" t="s">
        <v>156</v>
      </c>
      <c r="D1519">
        <v>2</v>
      </c>
      <c r="E1519">
        <v>18</v>
      </c>
      <c r="F1519" t="s">
        <v>2028</v>
      </c>
      <c r="G1519" t="s">
        <v>1844</v>
      </c>
      <c r="H1519" t="s">
        <v>2091</v>
      </c>
      <c r="I1519" t="s">
        <v>2096</v>
      </c>
      <c r="J1519" t="s">
        <v>1788</v>
      </c>
      <c r="K1519" t="s">
        <v>2063</v>
      </c>
      <c r="L1519" t="s">
        <v>1828</v>
      </c>
      <c r="M1519" t="s">
        <v>2858</v>
      </c>
      <c r="N1519" t="s">
        <v>2859</v>
      </c>
      <c r="O1519" t="s">
        <v>2860</v>
      </c>
      <c r="P1519" t="s">
        <v>2022</v>
      </c>
      <c r="Q1519" t="s">
        <v>1829</v>
      </c>
      <c r="R1519" t="s">
        <v>1960</v>
      </c>
      <c r="S1519" t="s">
        <v>74</v>
      </c>
      <c r="T1519" t="s">
        <v>2024</v>
      </c>
      <c r="U1519" t="s">
        <v>2867</v>
      </c>
      <c r="V1519" t="s">
        <v>3314</v>
      </c>
      <c r="W1519" t="s">
        <v>2874</v>
      </c>
      <c r="X1519" t="s">
        <v>2058</v>
      </c>
      <c r="Y1519" t="s">
        <v>8367</v>
      </c>
      <c r="Z1519" t="s">
        <v>8368</v>
      </c>
      <c r="AA1519" t="s">
        <v>8369</v>
      </c>
      <c r="AB1519">
        <v>1</v>
      </c>
    </row>
    <row r="1520" spans="1:28" x14ac:dyDescent="0.25">
      <c r="A1520" t="s">
        <v>9284</v>
      </c>
      <c r="B1520" t="s">
        <v>9285</v>
      </c>
      <c r="C1520" t="s">
        <v>156</v>
      </c>
      <c r="D1520">
        <v>2</v>
      </c>
      <c r="E1520">
        <v>18</v>
      </c>
      <c r="F1520" t="s">
        <v>2083</v>
      </c>
      <c r="G1520" t="s">
        <v>1844</v>
      </c>
      <c r="H1520" t="s">
        <v>2091</v>
      </c>
      <c r="I1520" t="s">
        <v>2096</v>
      </c>
      <c r="J1520" t="s">
        <v>1789</v>
      </c>
      <c r="K1520" t="s">
        <v>2087</v>
      </c>
      <c r="L1520" t="s">
        <v>1828</v>
      </c>
      <c r="M1520" t="s">
        <v>2858</v>
      </c>
      <c r="N1520" t="s">
        <v>2859</v>
      </c>
      <c r="O1520" t="s">
        <v>2860</v>
      </c>
      <c r="P1520" t="s">
        <v>2022</v>
      </c>
      <c r="Q1520" t="s">
        <v>1829</v>
      </c>
      <c r="R1520" t="s">
        <v>1960</v>
      </c>
      <c r="S1520" t="s">
        <v>74</v>
      </c>
      <c r="T1520" t="s">
        <v>2024</v>
      </c>
      <c r="U1520" t="s">
        <v>2867</v>
      </c>
      <c r="V1520" t="s">
        <v>2872</v>
      </c>
      <c r="W1520" t="s">
        <v>2947</v>
      </c>
      <c r="X1520" t="s">
        <v>2058</v>
      </c>
      <c r="Y1520" t="s">
        <v>4767</v>
      </c>
      <c r="Z1520" t="s">
        <v>4768</v>
      </c>
      <c r="AA1520" t="s">
        <v>4769</v>
      </c>
      <c r="AB1520">
        <v>1</v>
      </c>
    </row>
    <row r="1521" spans="1:28" x14ac:dyDescent="0.25">
      <c r="A1521" t="s">
        <v>9284</v>
      </c>
      <c r="B1521" t="s">
        <v>9285</v>
      </c>
      <c r="C1521" t="s">
        <v>156</v>
      </c>
      <c r="D1521">
        <v>2</v>
      </c>
      <c r="E1521">
        <v>20</v>
      </c>
      <c r="F1521" t="s">
        <v>2077</v>
      </c>
      <c r="G1521" t="s">
        <v>1844</v>
      </c>
      <c r="H1521" t="s">
        <v>2091</v>
      </c>
      <c r="I1521" t="s">
        <v>2096</v>
      </c>
      <c r="J1521" t="s">
        <v>1789</v>
      </c>
      <c r="K1521" t="s">
        <v>2050</v>
      </c>
      <c r="L1521" t="s">
        <v>1828</v>
      </c>
      <c r="M1521" t="s">
        <v>2858</v>
      </c>
      <c r="N1521" t="s">
        <v>2859</v>
      </c>
      <c r="O1521" t="s">
        <v>2860</v>
      </c>
      <c r="P1521" t="s">
        <v>2022</v>
      </c>
      <c r="Q1521" t="s">
        <v>1829</v>
      </c>
      <c r="R1521" t="s">
        <v>1960</v>
      </c>
      <c r="S1521" t="s">
        <v>74</v>
      </c>
      <c r="T1521" t="s">
        <v>2024</v>
      </c>
      <c r="U1521" t="s">
        <v>2867</v>
      </c>
      <c r="V1521" t="s">
        <v>3314</v>
      </c>
      <c r="W1521" t="s">
        <v>2874</v>
      </c>
      <c r="X1521" t="s">
        <v>2058</v>
      </c>
      <c r="Y1521" t="s">
        <v>8370</v>
      </c>
      <c r="Z1521" t="s">
        <v>8371</v>
      </c>
      <c r="AA1521" t="s">
        <v>8372</v>
      </c>
      <c r="AB1521">
        <v>1</v>
      </c>
    </row>
    <row r="1522" spans="1:28" x14ac:dyDescent="0.25">
      <c r="A1522" t="s">
        <v>9284</v>
      </c>
      <c r="B1522" t="s">
        <v>9285</v>
      </c>
      <c r="C1522" t="s">
        <v>156</v>
      </c>
      <c r="D1522">
        <v>2</v>
      </c>
      <c r="E1522">
        <v>22</v>
      </c>
      <c r="F1522" t="s">
        <v>2028</v>
      </c>
      <c r="G1522" t="s">
        <v>1844</v>
      </c>
      <c r="H1522" t="s">
        <v>2091</v>
      </c>
      <c r="I1522" t="s">
        <v>2096</v>
      </c>
      <c r="J1522" t="s">
        <v>1789</v>
      </c>
      <c r="K1522" t="s">
        <v>2084</v>
      </c>
      <c r="L1522" t="s">
        <v>1828</v>
      </c>
      <c r="M1522" t="s">
        <v>2858</v>
      </c>
      <c r="N1522" t="s">
        <v>2859</v>
      </c>
      <c r="O1522" t="s">
        <v>2860</v>
      </c>
      <c r="P1522" t="s">
        <v>2022</v>
      </c>
      <c r="Q1522" t="s">
        <v>1829</v>
      </c>
      <c r="R1522" t="s">
        <v>1960</v>
      </c>
      <c r="S1522" t="s">
        <v>74</v>
      </c>
      <c r="T1522" t="s">
        <v>2024</v>
      </c>
      <c r="U1522" t="s">
        <v>2867</v>
      </c>
      <c r="V1522" t="s">
        <v>3314</v>
      </c>
      <c r="W1522" t="s">
        <v>2874</v>
      </c>
      <c r="X1522" t="s">
        <v>2058</v>
      </c>
      <c r="Y1522" t="s">
        <v>8373</v>
      </c>
      <c r="Z1522" t="s">
        <v>8374</v>
      </c>
      <c r="AA1522" t="s">
        <v>8375</v>
      </c>
      <c r="AB1522">
        <v>1</v>
      </c>
    </row>
    <row r="1523" spans="1:28" x14ac:dyDescent="0.25">
      <c r="A1523" t="s">
        <v>9284</v>
      </c>
      <c r="B1523" t="s">
        <v>9285</v>
      </c>
      <c r="C1523" t="s">
        <v>156</v>
      </c>
      <c r="D1523">
        <v>2</v>
      </c>
      <c r="E1523">
        <v>246</v>
      </c>
      <c r="F1523" t="s">
        <v>2062</v>
      </c>
      <c r="G1523" t="s">
        <v>1845</v>
      </c>
      <c r="H1523" t="s">
        <v>2091</v>
      </c>
      <c r="I1523" t="s">
        <v>2096</v>
      </c>
      <c r="J1523" t="s">
        <v>1788</v>
      </c>
      <c r="K1523" t="s">
        <v>2064</v>
      </c>
      <c r="L1523" t="s">
        <v>1828</v>
      </c>
      <c r="M1523" t="s">
        <v>2858</v>
      </c>
      <c r="N1523" t="s">
        <v>2859</v>
      </c>
      <c r="O1523" t="s">
        <v>2860</v>
      </c>
      <c r="P1523" t="s">
        <v>2022</v>
      </c>
      <c r="Q1523" t="s">
        <v>1829</v>
      </c>
      <c r="R1523" t="s">
        <v>1960</v>
      </c>
      <c r="S1523" t="s">
        <v>74</v>
      </c>
      <c r="T1523" t="s">
        <v>2024</v>
      </c>
      <c r="U1523" t="s">
        <v>2875</v>
      </c>
      <c r="V1523" t="s">
        <v>3324</v>
      </c>
      <c r="W1523" t="s">
        <v>2947</v>
      </c>
      <c r="X1523" t="s">
        <v>2058</v>
      </c>
      <c r="Y1523" t="s">
        <v>8919</v>
      </c>
      <c r="Z1523" t="s">
        <v>8920</v>
      </c>
      <c r="AA1523" t="s">
        <v>8921</v>
      </c>
      <c r="AB1523">
        <v>1</v>
      </c>
    </row>
    <row r="1524" spans="1:28" x14ac:dyDescent="0.25">
      <c r="A1524" t="s">
        <v>9284</v>
      </c>
      <c r="B1524" t="s">
        <v>9285</v>
      </c>
      <c r="C1524" t="s">
        <v>156</v>
      </c>
      <c r="D1524">
        <v>2</v>
      </c>
      <c r="E1524">
        <v>254</v>
      </c>
      <c r="F1524" t="s">
        <v>2030</v>
      </c>
      <c r="G1524" t="s">
        <v>1845</v>
      </c>
      <c r="H1524" t="s">
        <v>2091</v>
      </c>
      <c r="I1524" t="s">
        <v>2096</v>
      </c>
      <c r="J1524" t="s">
        <v>1789</v>
      </c>
      <c r="K1524" t="s">
        <v>2084</v>
      </c>
      <c r="L1524" t="s">
        <v>1828</v>
      </c>
      <c r="M1524" t="s">
        <v>2858</v>
      </c>
      <c r="N1524" t="s">
        <v>2859</v>
      </c>
      <c r="O1524" t="s">
        <v>2860</v>
      </c>
      <c r="P1524" t="s">
        <v>2022</v>
      </c>
      <c r="Q1524" t="s">
        <v>1829</v>
      </c>
      <c r="R1524" t="s">
        <v>1960</v>
      </c>
      <c r="S1524" t="s">
        <v>74</v>
      </c>
      <c r="T1524" t="s">
        <v>2024</v>
      </c>
      <c r="U1524" t="s">
        <v>2870</v>
      </c>
      <c r="V1524" t="s">
        <v>2871</v>
      </c>
      <c r="W1524" t="s">
        <v>2947</v>
      </c>
      <c r="X1524" t="s">
        <v>2058</v>
      </c>
      <c r="Y1524" t="s">
        <v>8376</v>
      </c>
      <c r="Z1524" t="s">
        <v>8377</v>
      </c>
      <c r="AA1524" t="s">
        <v>8378</v>
      </c>
      <c r="AB1524">
        <v>1</v>
      </c>
    </row>
    <row r="1525" spans="1:28" x14ac:dyDescent="0.25">
      <c r="A1525" t="s">
        <v>9284</v>
      </c>
      <c r="B1525" t="s">
        <v>9285</v>
      </c>
      <c r="C1525" t="s">
        <v>156</v>
      </c>
      <c r="D1525">
        <v>2</v>
      </c>
      <c r="E1525">
        <v>26</v>
      </c>
      <c r="F1525" t="s">
        <v>2032</v>
      </c>
      <c r="G1525" t="s">
        <v>1845</v>
      </c>
      <c r="H1525" t="s">
        <v>2091</v>
      </c>
      <c r="I1525" t="s">
        <v>2096</v>
      </c>
      <c r="J1525" t="s">
        <v>1789</v>
      </c>
      <c r="K1525" t="s">
        <v>2050</v>
      </c>
      <c r="L1525" t="s">
        <v>1828</v>
      </c>
      <c r="M1525" t="s">
        <v>2858</v>
      </c>
      <c r="N1525" t="s">
        <v>2859</v>
      </c>
      <c r="O1525" t="s">
        <v>2860</v>
      </c>
      <c r="P1525" t="s">
        <v>2022</v>
      </c>
      <c r="Q1525" t="s">
        <v>1829</v>
      </c>
      <c r="R1525" t="s">
        <v>1960</v>
      </c>
      <c r="S1525" t="s">
        <v>74</v>
      </c>
      <c r="T1525" t="s">
        <v>2024</v>
      </c>
      <c r="U1525" t="s">
        <v>2870</v>
      </c>
      <c r="V1525" t="s">
        <v>2871</v>
      </c>
      <c r="W1525" t="s">
        <v>2874</v>
      </c>
      <c r="X1525" t="s">
        <v>2058</v>
      </c>
      <c r="Y1525" t="s">
        <v>8379</v>
      </c>
      <c r="Z1525" t="s">
        <v>8380</v>
      </c>
      <c r="AA1525" t="s">
        <v>8381</v>
      </c>
      <c r="AB1525">
        <v>1</v>
      </c>
    </row>
    <row r="1526" spans="1:28" x14ac:dyDescent="0.25">
      <c r="A1526" t="s">
        <v>9284</v>
      </c>
      <c r="B1526" t="s">
        <v>9285</v>
      </c>
      <c r="C1526" t="s">
        <v>156</v>
      </c>
      <c r="D1526">
        <v>2</v>
      </c>
      <c r="E1526">
        <v>26</v>
      </c>
      <c r="F1526" t="s">
        <v>2047</v>
      </c>
      <c r="G1526" t="s">
        <v>1845</v>
      </c>
      <c r="H1526" t="s">
        <v>2091</v>
      </c>
      <c r="I1526" t="s">
        <v>2096</v>
      </c>
      <c r="J1526" t="s">
        <v>1789</v>
      </c>
      <c r="K1526" t="s">
        <v>2089</v>
      </c>
      <c r="L1526" t="s">
        <v>1828</v>
      </c>
      <c r="M1526" t="s">
        <v>2858</v>
      </c>
      <c r="N1526" t="s">
        <v>2859</v>
      </c>
      <c r="O1526" t="s">
        <v>2860</v>
      </c>
      <c r="P1526" t="s">
        <v>2022</v>
      </c>
      <c r="Q1526" t="s">
        <v>1829</v>
      </c>
      <c r="R1526" t="s">
        <v>1960</v>
      </c>
      <c r="S1526" t="s">
        <v>74</v>
      </c>
      <c r="T1526" t="s">
        <v>2024</v>
      </c>
      <c r="U1526" t="s">
        <v>2870</v>
      </c>
      <c r="V1526" t="s">
        <v>2871</v>
      </c>
      <c r="W1526" t="s">
        <v>4247</v>
      </c>
      <c r="X1526" t="s">
        <v>2058</v>
      </c>
      <c r="Y1526" t="s">
        <v>3321</v>
      </c>
      <c r="Z1526" t="s">
        <v>3322</v>
      </c>
      <c r="AA1526" t="s">
        <v>3323</v>
      </c>
      <c r="AB1526">
        <v>1</v>
      </c>
    </row>
    <row r="1527" spans="1:28" x14ac:dyDescent="0.25">
      <c r="A1527" t="s">
        <v>9284</v>
      </c>
      <c r="B1527" t="s">
        <v>9285</v>
      </c>
      <c r="C1527" t="s">
        <v>156</v>
      </c>
      <c r="D1527">
        <v>2</v>
      </c>
      <c r="E1527">
        <v>278</v>
      </c>
      <c r="F1527" t="s">
        <v>2042</v>
      </c>
      <c r="G1527" t="s">
        <v>1844</v>
      </c>
      <c r="H1527" t="s">
        <v>2091</v>
      </c>
      <c r="I1527" t="s">
        <v>2096</v>
      </c>
      <c r="J1527" t="s">
        <v>1789</v>
      </c>
      <c r="K1527" t="s">
        <v>2050</v>
      </c>
      <c r="L1527" t="s">
        <v>1828</v>
      </c>
      <c r="M1527" t="s">
        <v>2858</v>
      </c>
      <c r="N1527" t="s">
        <v>2859</v>
      </c>
      <c r="O1527" t="s">
        <v>2860</v>
      </c>
      <c r="P1527" t="s">
        <v>2022</v>
      </c>
      <c r="Q1527" t="s">
        <v>1829</v>
      </c>
      <c r="R1527" t="s">
        <v>1960</v>
      </c>
      <c r="S1527" t="s">
        <v>74</v>
      </c>
      <c r="T1527" t="s">
        <v>2024</v>
      </c>
      <c r="U1527" t="s">
        <v>2046</v>
      </c>
      <c r="V1527" t="s">
        <v>2865</v>
      </c>
      <c r="W1527" t="s">
        <v>4156</v>
      </c>
      <c r="X1527" t="s">
        <v>2058</v>
      </c>
      <c r="Y1527" t="s">
        <v>8382</v>
      </c>
      <c r="Z1527" t="s">
        <v>8383</v>
      </c>
      <c r="AA1527" t="s">
        <v>8384</v>
      </c>
      <c r="AB1527">
        <v>1</v>
      </c>
    </row>
    <row r="1528" spans="1:28" x14ac:dyDescent="0.25">
      <c r="A1528" t="s">
        <v>9284</v>
      </c>
      <c r="B1528" t="s">
        <v>9285</v>
      </c>
      <c r="C1528" t="s">
        <v>156</v>
      </c>
      <c r="D1528">
        <v>2</v>
      </c>
      <c r="E1528">
        <v>280</v>
      </c>
      <c r="F1528" t="s">
        <v>2083</v>
      </c>
      <c r="G1528" t="s">
        <v>1844</v>
      </c>
      <c r="H1528" t="s">
        <v>2091</v>
      </c>
      <c r="I1528" t="s">
        <v>2096</v>
      </c>
      <c r="J1528" t="s">
        <v>1789</v>
      </c>
      <c r="K1528" t="s">
        <v>2084</v>
      </c>
      <c r="L1528" t="s">
        <v>1828</v>
      </c>
      <c r="M1528" t="s">
        <v>2858</v>
      </c>
      <c r="N1528" t="s">
        <v>2859</v>
      </c>
      <c r="O1528" t="s">
        <v>2860</v>
      </c>
      <c r="P1528" t="s">
        <v>2022</v>
      </c>
      <c r="Q1528" t="s">
        <v>1829</v>
      </c>
      <c r="R1528" t="s">
        <v>1960</v>
      </c>
      <c r="S1528" t="s">
        <v>74</v>
      </c>
      <c r="T1528" t="s">
        <v>2024</v>
      </c>
      <c r="U1528" t="s">
        <v>2867</v>
      </c>
      <c r="V1528" t="s">
        <v>2872</v>
      </c>
      <c r="W1528" t="s">
        <v>2947</v>
      </c>
      <c r="X1528" t="s">
        <v>2058</v>
      </c>
      <c r="Y1528" t="s">
        <v>8385</v>
      </c>
      <c r="Z1528" t="s">
        <v>8386</v>
      </c>
      <c r="AA1528" t="s">
        <v>8387</v>
      </c>
      <c r="AB1528">
        <v>1</v>
      </c>
    </row>
    <row r="1529" spans="1:28" x14ac:dyDescent="0.25">
      <c r="A1529" t="s">
        <v>9284</v>
      </c>
      <c r="B1529" t="s">
        <v>9285</v>
      </c>
      <c r="C1529" t="s">
        <v>156</v>
      </c>
      <c r="D1529">
        <v>2</v>
      </c>
      <c r="E1529">
        <v>282</v>
      </c>
      <c r="F1529" t="s">
        <v>2031</v>
      </c>
      <c r="G1529" t="s">
        <v>1844</v>
      </c>
      <c r="H1529" t="s">
        <v>2091</v>
      </c>
      <c r="I1529" t="s">
        <v>2096</v>
      </c>
      <c r="J1529" t="s">
        <v>1789</v>
      </c>
      <c r="K1529" t="s">
        <v>2084</v>
      </c>
      <c r="L1529" t="s">
        <v>1828</v>
      </c>
      <c r="M1529" t="s">
        <v>2858</v>
      </c>
      <c r="N1529" t="s">
        <v>2859</v>
      </c>
      <c r="O1529" t="s">
        <v>2860</v>
      </c>
      <c r="P1529" t="s">
        <v>2022</v>
      </c>
      <c r="Q1529" t="s">
        <v>1829</v>
      </c>
      <c r="R1529" t="s">
        <v>1960</v>
      </c>
      <c r="S1529" t="s">
        <v>74</v>
      </c>
      <c r="T1529" t="s">
        <v>2024</v>
      </c>
      <c r="U1529" t="s">
        <v>2867</v>
      </c>
      <c r="V1529" t="s">
        <v>3314</v>
      </c>
      <c r="W1529" t="s">
        <v>2874</v>
      </c>
      <c r="X1529" t="s">
        <v>2058</v>
      </c>
      <c r="Y1529" t="s">
        <v>8388</v>
      </c>
      <c r="Z1529" t="s">
        <v>8389</v>
      </c>
      <c r="AA1529" t="s">
        <v>8390</v>
      </c>
      <c r="AB1529">
        <v>1</v>
      </c>
    </row>
    <row r="1530" spans="1:28" x14ac:dyDescent="0.25">
      <c r="A1530" t="s">
        <v>9284</v>
      </c>
      <c r="B1530" t="s">
        <v>9285</v>
      </c>
      <c r="C1530" t="s">
        <v>156</v>
      </c>
      <c r="D1530">
        <v>2</v>
      </c>
      <c r="E1530">
        <v>293</v>
      </c>
      <c r="F1530" t="s">
        <v>2049</v>
      </c>
      <c r="G1530" t="s">
        <v>1845</v>
      </c>
      <c r="H1530" t="s">
        <v>2091</v>
      </c>
      <c r="I1530" t="s">
        <v>2096</v>
      </c>
      <c r="J1530" t="s">
        <v>1789</v>
      </c>
      <c r="K1530" t="s">
        <v>2056</v>
      </c>
      <c r="L1530" t="s">
        <v>1828</v>
      </c>
      <c r="M1530" t="s">
        <v>2858</v>
      </c>
      <c r="N1530" t="s">
        <v>2859</v>
      </c>
      <c r="O1530" t="s">
        <v>2860</v>
      </c>
      <c r="P1530" t="s">
        <v>2022</v>
      </c>
      <c r="Q1530" t="s">
        <v>1829</v>
      </c>
      <c r="R1530" t="s">
        <v>1960</v>
      </c>
      <c r="S1530" t="s">
        <v>74</v>
      </c>
      <c r="T1530" t="s">
        <v>2024</v>
      </c>
      <c r="U1530" t="s">
        <v>2875</v>
      </c>
      <c r="V1530" t="s">
        <v>3324</v>
      </c>
      <c r="W1530" t="s">
        <v>2874</v>
      </c>
      <c r="X1530" t="s">
        <v>2058</v>
      </c>
      <c r="Y1530" t="s">
        <v>4770</v>
      </c>
      <c r="Z1530" t="s">
        <v>4771</v>
      </c>
      <c r="AA1530" t="s">
        <v>4772</v>
      </c>
      <c r="AB1530">
        <v>1</v>
      </c>
    </row>
    <row r="1531" spans="1:28" x14ac:dyDescent="0.25">
      <c r="A1531" t="s">
        <v>9284</v>
      </c>
      <c r="B1531" t="s">
        <v>9285</v>
      </c>
      <c r="C1531" t="s">
        <v>156</v>
      </c>
      <c r="D1531">
        <v>2</v>
      </c>
      <c r="E1531">
        <v>295</v>
      </c>
      <c r="F1531" t="s">
        <v>2021</v>
      </c>
      <c r="G1531" t="s">
        <v>1845</v>
      </c>
      <c r="H1531" t="s">
        <v>2091</v>
      </c>
      <c r="I1531" t="s">
        <v>2096</v>
      </c>
      <c r="J1531" t="s">
        <v>1795</v>
      </c>
      <c r="K1531" t="s">
        <v>2064</v>
      </c>
      <c r="L1531" t="s">
        <v>1828</v>
      </c>
      <c r="M1531" t="s">
        <v>2858</v>
      </c>
      <c r="N1531" t="s">
        <v>2859</v>
      </c>
      <c r="O1531" t="s">
        <v>2860</v>
      </c>
      <c r="P1531" t="s">
        <v>2022</v>
      </c>
      <c r="Q1531" t="s">
        <v>1829</v>
      </c>
      <c r="R1531" t="s">
        <v>1960</v>
      </c>
      <c r="S1531" t="s">
        <v>74</v>
      </c>
      <c r="T1531" t="s">
        <v>2024</v>
      </c>
      <c r="U1531" t="s">
        <v>2875</v>
      </c>
      <c r="V1531" t="s">
        <v>3324</v>
      </c>
      <c r="W1531" t="s">
        <v>2874</v>
      </c>
      <c r="X1531" t="s">
        <v>2058</v>
      </c>
      <c r="Y1531" t="s">
        <v>8922</v>
      </c>
      <c r="Z1531" t="s">
        <v>8923</v>
      </c>
      <c r="AA1531" t="s">
        <v>8924</v>
      </c>
      <c r="AB1531">
        <v>1</v>
      </c>
    </row>
    <row r="1532" spans="1:28" x14ac:dyDescent="0.25">
      <c r="A1532" t="s">
        <v>9284</v>
      </c>
      <c r="B1532" t="s">
        <v>9285</v>
      </c>
      <c r="C1532" t="s">
        <v>156</v>
      </c>
      <c r="D1532">
        <v>2</v>
      </c>
      <c r="E1532">
        <v>295</v>
      </c>
      <c r="F1532" t="s">
        <v>2020</v>
      </c>
      <c r="G1532" t="s">
        <v>1845</v>
      </c>
      <c r="H1532" t="s">
        <v>2091</v>
      </c>
      <c r="I1532" t="s">
        <v>2096</v>
      </c>
      <c r="J1532" t="s">
        <v>1795</v>
      </c>
      <c r="K1532" t="s">
        <v>2063</v>
      </c>
      <c r="L1532" t="s">
        <v>1828</v>
      </c>
      <c r="M1532" t="s">
        <v>2858</v>
      </c>
      <c r="N1532" t="s">
        <v>2859</v>
      </c>
      <c r="O1532" t="s">
        <v>2860</v>
      </c>
      <c r="P1532" t="s">
        <v>2022</v>
      </c>
      <c r="Q1532" t="s">
        <v>1829</v>
      </c>
      <c r="R1532" t="s">
        <v>1960</v>
      </c>
      <c r="S1532" t="s">
        <v>74</v>
      </c>
      <c r="T1532" t="s">
        <v>2024</v>
      </c>
      <c r="U1532" t="s">
        <v>2875</v>
      </c>
      <c r="V1532" t="s">
        <v>3324</v>
      </c>
      <c r="W1532" t="s">
        <v>2874</v>
      </c>
      <c r="X1532" t="s">
        <v>2058</v>
      </c>
      <c r="Y1532" t="s">
        <v>8391</v>
      </c>
      <c r="Z1532" t="s">
        <v>8392</v>
      </c>
      <c r="AA1532" t="s">
        <v>8393</v>
      </c>
      <c r="AB1532">
        <v>1</v>
      </c>
    </row>
    <row r="1533" spans="1:28" x14ac:dyDescent="0.25">
      <c r="A1533" t="s">
        <v>9284</v>
      </c>
      <c r="B1533" t="s">
        <v>9285</v>
      </c>
      <c r="C1533" t="s">
        <v>156</v>
      </c>
      <c r="D1533">
        <v>2</v>
      </c>
      <c r="E1533">
        <v>295</v>
      </c>
      <c r="F1533" t="s">
        <v>2041</v>
      </c>
      <c r="G1533" t="s">
        <v>1845</v>
      </c>
      <c r="H1533" t="s">
        <v>2091</v>
      </c>
      <c r="I1533" t="s">
        <v>2096</v>
      </c>
      <c r="J1533" t="s">
        <v>1788</v>
      </c>
      <c r="K1533" t="s">
        <v>2063</v>
      </c>
      <c r="L1533" t="s">
        <v>1828</v>
      </c>
      <c r="M1533" t="s">
        <v>2858</v>
      </c>
      <c r="N1533" t="s">
        <v>2859</v>
      </c>
      <c r="O1533" t="s">
        <v>2860</v>
      </c>
      <c r="P1533" t="s">
        <v>2022</v>
      </c>
      <c r="Q1533" t="s">
        <v>1829</v>
      </c>
      <c r="R1533" t="s">
        <v>1960</v>
      </c>
      <c r="S1533" t="s">
        <v>74</v>
      </c>
      <c r="T1533" t="s">
        <v>2024</v>
      </c>
      <c r="U1533" t="s">
        <v>2875</v>
      </c>
      <c r="V1533" t="s">
        <v>3324</v>
      </c>
      <c r="W1533" t="s">
        <v>2874</v>
      </c>
      <c r="X1533" t="s">
        <v>2058</v>
      </c>
      <c r="Y1533" t="s">
        <v>8394</v>
      </c>
      <c r="Z1533" t="s">
        <v>8395</v>
      </c>
      <c r="AA1533" t="s">
        <v>8396</v>
      </c>
      <c r="AB1533">
        <v>1</v>
      </c>
    </row>
    <row r="1534" spans="1:28" x14ac:dyDescent="0.25">
      <c r="A1534" t="s">
        <v>9284</v>
      </c>
      <c r="B1534" t="s">
        <v>9285</v>
      </c>
      <c r="C1534" t="s">
        <v>156</v>
      </c>
      <c r="D1534">
        <v>2</v>
      </c>
      <c r="E1534">
        <v>295</v>
      </c>
      <c r="F1534" t="s">
        <v>2057</v>
      </c>
      <c r="G1534" t="s">
        <v>1845</v>
      </c>
      <c r="H1534" t="s">
        <v>2091</v>
      </c>
      <c r="I1534" t="s">
        <v>2096</v>
      </c>
      <c r="J1534" t="s">
        <v>1795</v>
      </c>
      <c r="K1534" t="s">
        <v>2063</v>
      </c>
      <c r="L1534" t="s">
        <v>1828</v>
      </c>
      <c r="M1534" t="s">
        <v>2858</v>
      </c>
      <c r="N1534" t="s">
        <v>2859</v>
      </c>
      <c r="O1534" t="s">
        <v>2860</v>
      </c>
      <c r="P1534" t="s">
        <v>2022</v>
      </c>
      <c r="Q1534" t="s">
        <v>1829</v>
      </c>
      <c r="R1534" t="s">
        <v>1960</v>
      </c>
      <c r="S1534" t="s">
        <v>74</v>
      </c>
      <c r="T1534" t="s">
        <v>2024</v>
      </c>
      <c r="U1534" t="s">
        <v>2875</v>
      </c>
      <c r="V1534" t="s">
        <v>3297</v>
      </c>
      <c r="W1534" t="s">
        <v>2947</v>
      </c>
      <c r="X1534" t="s">
        <v>2058</v>
      </c>
      <c r="Y1534" t="s">
        <v>8397</v>
      </c>
      <c r="Z1534" t="s">
        <v>8398</v>
      </c>
      <c r="AA1534" t="s">
        <v>8399</v>
      </c>
      <c r="AB1534">
        <v>1</v>
      </c>
    </row>
    <row r="1535" spans="1:28" x14ac:dyDescent="0.25">
      <c r="A1535" t="s">
        <v>9284</v>
      </c>
      <c r="B1535" t="s">
        <v>9285</v>
      </c>
      <c r="C1535" t="s">
        <v>156</v>
      </c>
      <c r="D1535">
        <v>2</v>
      </c>
      <c r="E1535">
        <v>295</v>
      </c>
      <c r="F1535" t="s">
        <v>2079</v>
      </c>
      <c r="G1535" t="s">
        <v>1845</v>
      </c>
      <c r="H1535" t="s">
        <v>2091</v>
      </c>
      <c r="I1535" t="s">
        <v>2096</v>
      </c>
      <c r="J1535" t="s">
        <v>1789</v>
      </c>
      <c r="K1535" t="s">
        <v>2089</v>
      </c>
      <c r="L1535" t="s">
        <v>1828</v>
      </c>
      <c r="M1535" t="s">
        <v>2858</v>
      </c>
      <c r="N1535" t="s">
        <v>2859</v>
      </c>
      <c r="O1535" t="s">
        <v>2860</v>
      </c>
      <c r="P1535" t="s">
        <v>2022</v>
      </c>
      <c r="Q1535" t="s">
        <v>1829</v>
      </c>
      <c r="R1535" t="s">
        <v>1960</v>
      </c>
      <c r="S1535" t="s">
        <v>74</v>
      </c>
      <c r="T1535" t="s">
        <v>2024</v>
      </c>
      <c r="U1535" t="s">
        <v>2875</v>
      </c>
      <c r="V1535" t="s">
        <v>3324</v>
      </c>
      <c r="W1535" t="s">
        <v>2947</v>
      </c>
      <c r="X1535" t="s">
        <v>2058</v>
      </c>
      <c r="Y1535" t="s">
        <v>4773</v>
      </c>
      <c r="Z1535" t="s">
        <v>4774</v>
      </c>
      <c r="AA1535" t="s">
        <v>4775</v>
      </c>
      <c r="AB1535">
        <v>1</v>
      </c>
    </row>
    <row r="1536" spans="1:28" x14ac:dyDescent="0.25">
      <c r="A1536" t="s">
        <v>9284</v>
      </c>
      <c r="B1536" t="s">
        <v>9285</v>
      </c>
      <c r="C1536" t="s">
        <v>156</v>
      </c>
      <c r="D1536">
        <v>2</v>
      </c>
      <c r="E1536">
        <v>295</v>
      </c>
      <c r="F1536" t="s">
        <v>2035</v>
      </c>
      <c r="G1536" t="s">
        <v>1845</v>
      </c>
      <c r="H1536" t="s">
        <v>2091</v>
      </c>
      <c r="I1536" t="s">
        <v>2096</v>
      </c>
      <c r="J1536" t="s">
        <v>1789</v>
      </c>
      <c r="K1536" t="s">
        <v>2064</v>
      </c>
      <c r="L1536" t="s">
        <v>1828</v>
      </c>
      <c r="M1536" t="s">
        <v>2858</v>
      </c>
      <c r="N1536" t="s">
        <v>2859</v>
      </c>
      <c r="O1536" t="s">
        <v>2860</v>
      </c>
      <c r="P1536" t="s">
        <v>2022</v>
      </c>
      <c r="Q1536" t="s">
        <v>1829</v>
      </c>
      <c r="R1536" t="s">
        <v>1960</v>
      </c>
      <c r="S1536" t="s">
        <v>74</v>
      </c>
      <c r="T1536" t="s">
        <v>2024</v>
      </c>
      <c r="U1536" t="s">
        <v>2875</v>
      </c>
      <c r="V1536" t="s">
        <v>3324</v>
      </c>
      <c r="W1536" t="s">
        <v>2947</v>
      </c>
      <c r="X1536" t="s">
        <v>2058</v>
      </c>
      <c r="Y1536" t="s">
        <v>4776</v>
      </c>
      <c r="Z1536" t="s">
        <v>4777</v>
      </c>
      <c r="AA1536" t="s">
        <v>4778</v>
      </c>
      <c r="AB1536">
        <v>1</v>
      </c>
    </row>
    <row r="1537" spans="1:28" x14ac:dyDescent="0.25">
      <c r="A1537" t="s">
        <v>9284</v>
      </c>
      <c r="B1537" t="s">
        <v>9285</v>
      </c>
      <c r="C1537" t="s">
        <v>156</v>
      </c>
      <c r="D1537">
        <v>2</v>
      </c>
      <c r="E1537">
        <v>299</v>
      </c>
      <c r="F1537" t="s">
        <v>2051</v>
      </c>
      <c r="G1537" t="s">
        <v>1845</v>
      </c>
      <c r="H1537" t="s">
        <v>2091</v>
      </c>
      <c r="I1537" t="s">
        <v>2096</v>
      </c>
      <c r="J1537" t="s">
        <v>1788</v>
      </c>
      <c r="K1537" t="s">
        <v>2087</v>
      </c>
      <c r="L1537" t="s">
        <v>2092</v>
      </c>
      <c r="M1537" t="s">
        <v>2861</v>
      </c>
      <c r="N1537" t="s">
        <v>2092</v>
      </c>
      <c r="O1537" t="s">
        <v>2863</v>
      </c>
      <c r="P1537" t="s">
        <v>2022</v>
      </c>
      <c r="Q1537" t="s">
        <v>1829</v>
      </c>
      <c r="R1537" t="s">
        <v>1960</v>
      </c>
      <c r="S1537" t="s">
        <v>74</v>
      </c>
      <c r="T1537" t="s">
        <v>2024</v>
      </c>
      <c r="U1537" t="s">
        <v>2875</v>
      </c>
      <c r="V1537" t="s">
        <v>3297</v>
      </c>
      <c r="W1537" t="s">
        <v>2874</v>
      </c>
      <c r="X1537" t="s">
        <v>2058</v>
      </c>
      <c r="Y1537" t="s">
        <v>8400</v>
      </c>
      <c r="Z1537" t="s">
        <v>8401</v>
      </c>
      <c r="AA1537" t="s">
        <v>8402</v>
      </c>
      <c r="AB1537">
        <v>1</v>
      </c>
    </row>
    <row r="1538" spans="1:28" x14ac:dyDescent="0.25">
      <c r="A1538" t="s">
        <v>9284</v>
      </c>
      <c r="B1538" t="s">
        <v>9285</v>
      </c>
      <c r="C1538" t="s">
        <v>156</v>
      </c>
      <c r="D1538">
        <v>2</v>
      </c>
      <c r="E1538">
        <v>299</v>
      </c>
      <c r="F1538" t="s">
        <v>2068</v>
      </c>
      <c r="G1538" t="s">
        <v>1845</v>
      </c>
      <c r="H1538" t="s">
        <v>2091</v>
      </c>
      <c r="I1538" t="s">
        <v>2096</v>
      </c>
      <c r="J1538" t="s">
        <v>1788</v>
      </c>
      <c r="K1538" t="s">
        <v>2087</v>
      </c>
      <c r="L1538" t="s">
        <v>2092</v>
      </c>
      <c r="M1538" t="s">
        <v>2861</v>
      </c>
      <c r="N1538" t="s">
        <v>2092</v>
      </c>
      <c r="O1538" t="s">
        <v>2863</v>
      </c>
      <c r="P1538" t="s">
        <v>2022</v>
      </c>
      <c r="Q1538" t="s">
        <v>1829</v>
      </c>
      <c r="R1538" t="s">
        <v>1960</v>
      </c>
      <c r="S1538" t="s">
        <v>74</v>
      </c>
      <c r="T1538" t="s">
        <v>2024</v>
      </c>
      <c r="U1538" t="s">
        <v>2875</v>
      </c>
      <c r="V1538" t="s">
        <v>3297</v>
      </c>
      <c r="W1538" t="s">
        <v>2874</v>
      </c>
      <c r="X1538" t="s">
        <v>2058</v>
      </c>
      <c r="Y1538" t="s">
        <v>4779</v>
      </c>
      <c r="Z1538" t="s">
        <v>4780</v>
      </c>
      <c r="AA1538" t="s">
        <v>4781</v>
      </c>
      <c r="AB1538">
        <v>1</v>
      </c>
    </row>
    <row r="1539" spans="1:28" x14ac:dyDescent="0.25">
      <c r="A1539" t="s">
        <v>9284</v>
      </c>
      <c r="B1539" t="s">
        <v>9285</v>
      </c>
      <c r="C1539" t="s">
        <v>156</v>
      </c>
      <c r="D1539">
        <v>2</v>
      </c>
      <c r="E1539">
        <v>301</v>
      </c>
      <c r="F1539" t="s">
        <v>2079</v>
      </c>
      <c r="G1539" t="s">
        <v>1844</v>
      </c>
      <c r="H1539" t="s">
        <v>2091</v>
      </c>
      <c r="I1539" t="s">
        <v>2096</v>
      </c>
      <c r="J1539" t="s">
        <v>1789</v>
      </c>
      <c r="K1539" t="s">
        <v>2084</v>
      </c>
      <c r="L1539" t="s">
        <v>1828</v>
      </c>
      <c r="M1539" t="s">
        <v>2858</v>
      </c>
      <c r="N1539" t="s">
        <v>2859</v>
      </c>
      <c r="O1539" t="s">
        <v>2860</v>
      </c>
      <c r="P1539" t="s">
        <v>2022</v>
      </c>
      <c r="Q1539" t="s">
        <v>1829</v>
      </c>
      <c r="R1539" t="s">
        <v>1960</v>
      </c>
      <c r="S1539" t="s">
        <v>74</v>
      </c>
      <c r="T1539" t="s">
        <v>2024</v>
      </c>
      <c r="U1539" t="s">
        <v>2931</v>
      </c>
      <c r="V1539" t="s">
        <v>2966</v>
      </c>
      <c r="W1539" t="s">
        <v>2947</v>
      </c>
      <c r="X1539" t="s">
        <v>2058</v>
      </c>
      <c r="Y1539" t="s">
        <v>8403</v>
      </c>
      <c r="Z1539" t="s">
        <v>8404</v>
      </c>
      <c r="AA1539" t="s">
        <v>8405</v>
      </c>
      <c r="AB1539">
        <v>1</v>
      </c>
    </row>
    <row r="1540" spans="1:28" x14ac:dyDescent="0.25">
      <c r="A1540" t="s">
        <v>9284</v>
      </c>
      <c r="B1540" t="s">
        <v>9285</v>
      </c>
      <c r="C1540" t="s">
        <v>156</v>
      </c>
      <c r="D1540">
        <v>2</v>
      </c>
      <c r="E1540">
        <v>308</v>
      </c>
      <c r="F1540" t="s">
        <v>2021</v>
      </c>
      <c r="G1540" t="s">
        <v>1844</v>
      </c>
      <c r="H1540" t="s">
        <v>2091</v>
      </c>
      <c r="I1540" t="s">
        <v>2096</v>
      </c>
      <c r="J1540" t="s">
        <v>1788</v>
      </c>
      <c r="K1540" t="s">
        <v>2089</v>
      </c>
      <c r="L1540" t="s">
        <v>1828</v>
      </c>
      <c r="M1540" t="s">
        <v>2858</v>
      </c>
      <c r="N1540" t="s">
        <v>2859</v>
      </c>
      <c r="O1540" t="s">
        <v>2860</v>
      </c>
      <c r="P1540" t="s">
        <v>2022</v>
      </c>
      <c r="Q1540" t="s">
        <v>1829</v>
      </c>
      <c r="R1540" t="s">
        <v>1960</v>
      </c>
      <c r="S1540" t="s">
        <v>74</v>
      </c>
      <c r="T1540" t="s">
        <v>2024</v>
      </c>
      <c r="U1540" t="s">
        <v>2875</v>
      </c>
      <c r="V1540" t="s">
        <v>3324</v>
      </c>
      <c r="W1540" t="s">
        <v>2874</v>
      </c>
      <c r="X1540" t="s">
        <v>2058</v>
      </c>
      <c r="Y1540" t="s">
        <v>8406</v>
      </c>
      <c r="Z1540" t="s">
        <v>8407</v>
      </c>
      <c r="AA1540" t="s">
        <v>8408</v>
      </c>
      <c r="AB1540">
        <v>1</v>
      </c>
    </row>
    <row r="1541" spans="1:28" x14ac:dyDescent="0.25">
      <c r="A1541" t="s">
        <v>9284</v>
      </c>
      <c r="B1541" t="s">
        <v>9285</v>
      </c>
      <c r="C1541" t="s">
        <v>156</v>
      </c>
      <c r="D1541">
        <v>2</v>
      </c>
      <c r="E1541">
        <v>308</v>
      </c>
      <c r="F1541" t="s">
        <v>2081</v>
      </c>
      <c r="G1541" t="s">
        <v>1844</v>
      </c>
      <c r="H1541" t="s">
        <v>2091</v>
      </c>
      <c r="I1541" t="s">
        <v>2096</v>
      </c>
      <c r="J1541" t="s">
        <v>1789</v>
      </c>
      <c r="K1541" t="s">
        <v>2063</v>
      </c>
      <c r="L1541" t="s">
        <v>1828</v>
      </c>
      <c r="M1541" t="s">
        <v>2858</v>
      </c>
      <c r="N1541" t="s">
        <v>2859</v>
      </c>
      <c r="O1541" t="s">
        <v>2860</v>
      </c>
      <c r="P1541" t="s">
        <v>2022</v>
      </c>
      <c r="Q1541" t="s">
        <v>1829</v>
      </c>
      <c r="R1541" t="s">
        <v>1960</v>
      </c>
      <c r="S1541" t="s">
        <v>74</v>
      </c>
      <c r="T1541" t="s">
        <v>2024</v>
      </c>
      <c r="U1541" t="s">
        <v>2875</v>
      </c>
      <c r="V1541" t="s">
        <v>3297</v>
      </c>
      <c r="W1541" t="s">
        <v>2947</v>
      </c>
      <c r="X1541" t="s">
        <v>2058</v>
      </c>
      <c r="Y1541" t="s">
        <v>4782</v>
      </c>
      <c r="Z1541" t="s">
        <v>4783</v>
      </c>
      <c r="AA1541" t="s">
        <v>4784</v>
      </c>
      <c r="AB1541">
        <v>1</v>
      </c>
    </row>
    <row r="1542" spans="1:28" x14ac:dyDescent="0.25">
      <c r="A1542" t="s">
        <v>9284</v>
      </c>
      <c r="B1542" t="s">
        <v>9285</v>
      </c>
      <c r="C1542" t="s">
        <v>156</v>
      </c>
      <c r="D1542">
        <v>2</v>
      </c>
      <c r="E1542">
        <v>308</v>
      </c>
      <c r="F1542" t="s">
        <v>2076</v>
      </c>
      <c r="G1542" t="s">
        <v>1844</v>
      </c>
      <c r="H1542" t="s">
        <v>2091</v>
      </c>
      <c r="I1542" t="s">
        <v>2096</v>
      </c>
      <c r="J1542" t="s">
        <v>1797</v>
      </c>
      <c r="K1542" t="s">
        <v>2063</v>
      </c>
      <c r="L1542" t="s">
        <v>1828</v>
      </c>
      <c r="M1542" t="s">
        <v>2858</v>
      </c>
      <c r="N1542" t="s">
        <v>2859</v>
      </c>
      <c r="O1542" t="s">
        <v>2860</v>
      </c>
      <c r="P1542" t="s">
        <v>2022</v>
      </c>
      <c r="Q1542" t="s">
        <v>1829</v>
      </c>
      <c r="R1542" t="s">
        <v>1960</v>
      </c>
      <c r="S1542" t="s">
        <v>74</v>
      </c>
      <c r="T1542" t="s">
        <v>2024</v>
      </c>
      <c r="U1542" t="s">
        <v>2875</v>
      </c>
      <c r="V1542" t="s">
        <v>3324</v>
      </c>
      <c r="W1542" t="s">
        <v>2947</v>
      </c>
      <c r="X1542" t="s">
        <v>2058</v>
      </c>
      <c r="Y1542" t="s">
        <v>4272</v>
      </c>
      <c r="Z1542" t="s">
        <v>4273</v>
      </c>
      <c r="AA1542" t="s">
        <v>4274</v>
      </c>
      <c r="AB1542">
        <v>1</v>
      </c>
    </row>
    <row r="1543" spans="1:28" x14ac:dyDescent="0.25">
      <c r="A1543" t="s">
        <v>9284</v>
      </c>
      <c r="B1543" t="s">
        <v>9285</v>
      </c>
      <c r="C1543" t="s">
        <v>156</v>
      </c>
      <c r="D1543">
        <v>2</v>
      </c>
      <c r="E1543">
        <v>312</v>
      </c>
      <c r="F1543" t="s">
        <v>2081</v>
      </c>
      <c r="G1543" t="s">
        <v>1848</v>
      </c>
      <c r="H1543" t="s">
        <v>2091</v>
      </c>
      <c r="I1543" t="s">
        <v>2096</v>
      </c>
      <c r="J1543" t="s">
        <v>1795</v>
      </c>
      <c r="K1543" t="s">
        <v>2087</v>
      </c>
      <c r="L1543" t="s">
        <v>1828</v>
      </c>
      <c r="M1543" t="s">
        <v>2858</v>
      </c>
      <c r="N1543" t="s">
        <v>2859</v>
      </c>
      <c r="O1543" t="s">
        <v>2860</v>
      </c>
      <c r="P1543" t="s">
        <v>2022</v>
      </c>
      <c r="Q1543" t="s">
        <v>1829</v>
      </c>
      <c r="R1543" t="s">
        <v>1960</v>
      </c>
      <c r="S1543" t="s">
        <v>74</v>
      </c>
      <c r="T1543" t="s">
        <v>2024</v>
      </c>
      <c r="U1543" t="s">
        <v>2867</v>
      </c>
      <c r="V1543" t="s">
        <v>2929</v>
      </c>
      <c r="W1543" t="s">
        <v>2874</v>
      </c>
      <c r="X1543" t="s">
        <v>2058</v>
      </c>
      <c r="Y1543" t="s">
        <v>8409</v>
      </c>
      <c r="Z1543" t="s">
        <v>8410</v>
      </c>
      <c r="AA1543" t="s">
        <v>8411</v>
      </c>
      <c r="AB1543">
        <v>1</v>
      </c>
    </row>
    <row r="1544" spans="1:28" x14ac:dyDescent="0.25">
      <c r="A1544" t="s">
        <v>9284</v>
      </c>
      <c r="B1544" t="s">
        <v>9285</v>
      </c>
      <c r="C1544" t="s">
        <v>156</v>
      </c>
      <c r="D1544">
        <v>2</v>
      </c>
      <c r="E1544">
        <v>320</v>
      </c>
      <c r="F1544" t="s">
        <v>2052</v>
      </c>
      <c r="G1544" t="s">
        <v>1848</v>
      </c>
      <c r="H1544" t="s">
        <v>2091</v>
      </c>
      <c r="I1544" t="s">
        <v>2096</v>
      </c>
      <c r="J1544" t="s">
        <v>1789</v>
      </c>
      <c r="K1544" t="s">
        <v>8994</v>
      </c>
      <c r="L1544" t="s">
        <v>1828</v>
      </c>
      <c r="M1544" t="s">
        <v>2858</v>
      </c>
      <c r="N1544" t="s">
        <v>2859</v>
      </c>
      <c r="O1544" t="s">
        <v>2860</v>
      </c>
      <c r="P1544" t="s">
        <v>2022</v>
      </c>
      <c r="Q1544" t="s">
        <v>1829</v>
      </c>
      <c r="R1544" t="s">
        <v>1960</v>
      </c>
      <c r="S1544" t="s">
        <v>74</v>
      </c>
      <c r="T1544" t="s">
        <v>2024</v>
      </c>
      <c r="U1544" t="s">
        <v>2867</v>
      </c>
      <c r="V1544" t="s">
        <v>2868</v>
      </c>
      <c r="W1544" t="s">
        <v>2912</v>
      </c>
      <c r="X1544" t="s">
        <v>2058</v>
      </c>
      <c r="Y1544" t="s">
        <v>9256</v>
      </c>
      <c r="Z1544" t="s">
        <v>9257</v>
      </c>
      <c r="AA1544" t="s">
        <v>9258</v>
      </c>
      <c r="AB1544">
        <v>1</v>
      </c>
    </row>
    <row r="1545" spans="1:28" x14ac:dyDescent="0.25">
      <c r="A1545" t="s">
        <v>9284</v>
      </c>
      <c r="B1545" t="s">
        <v>9285</v>
      </c>
      <c r="C1545" t="s">
        <v>156</v>
      </c>
      <c r="D1545">
        <v>2</v>
      </c>
      <c r="E1545">
        <v>320</v>
      </c>
      <c r="F1545" t="s">
        <v>2076</v>
      </c>
      <c r="G1545" t="s">
        <v>1848</v>
      </c>
      <c r="H1545" t="s">
        <v>2091</v>
      </c>
      <c r="I1545" t="s">
        <v>2096</v>
      </c>
      <c r="J1545" t="s">
        <v>1789</v>
      </c>
      <c r="K1545" t="s">
        <v>8994</v>
      </c>
      <c r="L1545" t="s">
        <v>1828</v>
      </c>
      <c r="M1545" t="s">
        <v>2858</v>
      </c>
      <c r="N1545" t="s">
        <v>2859</v>
      </c>
      <c r="O1545" t="s">
        <v>2860</v>
      </c>
      <c r="P1545" t="s">
        <v>2022</v>
      </c>
      <c r="Q1545" t="s">
        <v>1829</v>
      </c>
      <c r="R1545" t="s">
        <v>1960</v>
      </c>
      <c r="S1545" t="s">
        <v>74</v>
      </c>
      <c r="T1545" t="s">
        <v>2024</v>
      </c>
      <c r="U1545" t="s">
        <v>2867</v>
      </c>
      <c r="V1545" t="s">
        <v>5438</v>
      </c>
      <c r="W1545" t="s">
        <v>4247</v>
      </c>
      <c r="X1545" t="s">
        <v>2058</v>
      </c>
      <c r="Y1545" t="s">
        <v>9259</v>
      </c>
      <c r="Z1545" t="s">
        <v>9260</v>
      </c>
      <c r="AA1545" t="s">
        <v>9261</v>
      </c>
      <c r="AB1545">
        <v>1</v>
      </c>
    </row>
    <row r="1546" spans="1:28" x14ac:dyDescent="0.25">
      <c r="A1546" t="s">
        <v>9284</v>
      </c>
      <c r="B1546" t="s">
        <v>9285</v>
      </c>
      <c r="C1546" t="s">
        <v>156</v>
      </c>
      <c r="D1546">
        <v>2</v>
      </c>
      <c r="E1546">
        <v>400</v>
      </c>
      <c r="F1546" t="s">
        <v>2033</v>
      </c>
      <c r="G1546" t="s">
        <v>1848</v>
      </c>
      <c r="H1546" t="s">
        <v>2091</v>
      </c>
      <c r="I1546" t="s">
        <v>2096</v>
      </c>
      <c r="J1546" t="s">
        <v>1789</v>
      </c>
      <c r="K1546" t="s">
        <v>2089</v>
      </c>
      <c r="L1546" t="s">
        <v>1828</v>
      </c>
      <c r="M1546" t="s">
        <v>2858</v>
      </c>
      <c r="N1546" t="s">
        <v>2859</v>
      </c>
      <c r="O1546" t="s">
        <v>2860</v>
      </c>
      <c r="P1546" t="s">
        <v>2022</v>
      </c>
      <c r="Q1546" t="s">
        <v>1829</v>
      </c>
      <c r="R1546" t="s">
        <v>1960</v>
      </c>
      <c r="S1546" t="s">
        <v>74</v>
      </c>
      <c r="T1546" t="s">
        <v>2024</v>
      </c>
      <c r="U1546" t="s">
        <v>2875</v>
      </c>
      <c r="V1546" t="s">
        <v>3324</v>
      </c>
      <c r="W1546" t="s">
        <v>2864</v>
      </c>
      <c r="X1546" t="s">
        <v>2058</v>
      </c>
      <c r="Y1546" t="s">
        <v>3325</v>
      </c>
      <c r="Z1546" t="s">
        <v>3326</v>
      </c>
      <c r="AA1546" t="s">
        <v>3327</v>
      </c>
      <c r="AB1546">
        <v>1</v>
      </c>
    </row>
    <row r="1547" spans="1:28" x14ac:dyDescent="0.25">
      <c r="A1547" t="s">
        <v>9284</v>
      </c>
      <c r="B1547" t="s">
        <v>9285</v>
      </c>
      <c r="C1547" t="s">
        <v>156</v>
      </c>
      <c r="D1547">
        <v>2</v>
      </c>
      <c r="E1547">
        <v>419</v>
      </c>
      <c r="F1547" t="s">
        <v>2077</v>
      </c>
      <c r="G1547" t="s">
        <v>1848</v>
      </c>
      <c r="H1547" t="s">
        <v>2091</v>
      </c>
      <c r="I1547" t="s">
        <v>2096</v>
      </c>
      <c r="J1547" t="s">
        <v>1788</v>
      </c>
      <c r="K1547" t="s">
        <v>2089</v>
      </c>
      <c r="L1547" t="s">
        <v>1828</v>
      </c>
      <c r="M1547" t="s">
        <v>2858</v>
      </c>
      <c r="N1547" t="s">
        <v>2859</v>
      </c>
      <c r="O1547" t="s">
        <v>2860</v>
      </c>
      <c r="P1547" t="s">
        <v>2022</v>
      </c>
      <c r="Q1547" t="s">
        <v>1829</v>
      </c>
      <c r="R1547" t="s">
        <v>1960</v>
      </c>
      <c r="S1547" t="s">
        <v>74</v>
      </c>
      <c r="T1547" t="s">
        <v>2024</v>
      </c>
      <c r="U1547" t="s">
        <v>2875</v>
      </c>
      <c r="V1547" t="s">
        <v>3297</v>
      </c>
      <c r="W1547" t="s">
        <v>2947</v>
      </c>
      <c r="X1547" t="s">
        <v>2058</v>
      </c>
      <c r="Y1547" t="s">
        <v>5460</v>
      </c>
      <c r="Z1547" t="s">
        <v>5461</v>
      </c>
      <c r="AA1547" t="s">
        <v>5462</v>
      </c>
      <c r="AB1547">
        <v>1</v>
      </c>
    </row>
    <row r="1548" spans="1:28" x14ac:dyDescent="0.25">
      <c r="A1548" t="s">
        <v>9284</v>
      </c>
      <c r="B1548" t="s">
        <v>9285</v>
      </c>
      <c r="C1548" t="s">
        <v>156</v>
      </c>
      <c r="D1548">
        <v>2</v>
      </c>
      <c r="E1548">
        <v>419</v>
      </c>
      <c r="F1548" t="s">
        <v>2025</v>
      </c>
      <c r="G1548" t="s">
        <v>1848</v>
      </c>
      <c r="H1548" t="s">
        <v>2091</v>
      </c>
      <c r="I1548" t="s">
        <v>2096</v>
      </c>
      <c r="J1548" t="s">
        <v>1788</v>
      </c>
      <c r="K1548" t="s">
        <v>2050</v>
      </c>
      <c r="L1548" t="s">
        <v>1828</v>
      </c>
      <c r="M1548" t="s">
        <v>2858</v>
      </c>
      <c r="N1548" t="s">
        <v>2859</v>
      </c>
      <c r="O1548" t="s">
        <v>2860</v>
      </c>
      <c r="P1548" t="s">
        <v>2022</v>
      </c>
      <c r="Q1548" t="s">
        <v>1829</v>
      </c>
      <c r="R1548" t="s">
        <v>1960</v>
      </c>
      <c r="S1548" t="s">
        <v>74</v>
      </c>
      <c r="T1548" t="s">
        <v>2024</v>
      </c>
      <c r="U1548" t="s">
        <v>2875</v>
      </c>
      <c r="V1548" t="s">
        <v>3297</v>
      </c>
      <c r="W1548" t="s">
        <v>2947</v>
      </c>
      <c r="X1548" t="s">
        <v>2058</v>
      </c>
      <c r="Y1548" t="s">
        <v>8412</v>
      </c>
      <c r="Z1548" t="s">
        <v>8413</v>
      </c>
      <c r="AA1548" t="s">
        <v>8414</v>
      </c>
      <c r="AB1548">
        <v>1</v>
      </c>
    </row>
    <row r="1549" spans="1:28" x14ac:dyDescent="0.25">
      <c r="A1549" t="s">
        <v>9284</v>
      </c>
      <c r="B1549" t="s">
        <v>9285</v>
      </c>
      <c r="C1549" t="s">
        <v>156</v>
      </c>
      <c r="D1549">
        <v>2</v>
      </c>
      <c r="E1549">
        <v>419</v>
      </c>
      <c r="F1549" t="s">
        <v>2027</v>
      </c>
      <c r="G1549" t="s">
        <v>1848</v>
      </c>
      <c r="H1549" t="s">
        <v>2091</v>
      </c>
      <c r="I1549" t="s">
        <v>2096</v>
      </c>
      <c r="J1549" t="s">
        <v>1788</v>
      </c>
      <c r="K1549" t="s">
        <v>2050</v>
      </c>
      <c r="L1549" t="s">
        <v>1828</v>
      </c>
      <c r="M1549" t="s">
        <v>2858</v>
      </c>
      <c r="N1549" t="s">
        <v>2859</v>
      </c>
      <c r="O1549" t="s">
        <v>2860</v>
      </c>
      <c r="P1549" t="s">
        <v>2022</v>
      </c>
      <c r="Q1549" t="s">
        <v>1829</v>
      </c>
      <c r="R1549" t="s">
        <v>1960</v>
      </c>
      <c r="S1549" t="s">
        <v>74</v>
      </c>
      <c r="T1549" t="s">
        <v>2024</v>
      </c>
      <c r="U1549" t="s">
        <v>2875</v>
      </c>
      <c r="V1549" t="s">
        <v>3297</v>
      </c>
      <c r="W1549" t="s">
        <v>2947</v>
      </c>
      <c r="X1549" t="s">
        <v>2058</v>
      </c>
      <c r="Y1549" t="s">
        <v>8415</v>
      </c>
      <c r="Z1549" t="s">
        <v>8416</v>
      </c>
      <c r="AA1549" t="s">
        <v>8417</v>
      </c>
      <c r="AB1549">
        <v>1</v>
      </c>
    </row>
    <row r="1550" spans="1:28" x14ac:dyDescent="0.25">
      <c r="A1550" t="s">
        <v>9284</v>
      </c>
      <c r="B1550" t="s">
        <v>9285</v>
      </c>
      <c r="C1550" t="s">
        <v>156</v>
      </c>
      <c r="D1550">
        <v>2</v>
      </c>
      <c r="E1550">
        <v>419</v>
      </c>
      <c r="F1550" t="s">
        <v>2033</v>
      </c>
      <c r="G1550" t="s">
        <v>1848</v>
      </c>
      <c r="H1550" t="s">
        <v>2091</v>
      </c>
      <c r="I1550" t="s">
        <v>2096</v>
      </c>
      <c r="J1550" t="s">
        <v>1795</v>
      </c>
      <c r="K1550" t="s">
        <v>2050</v>
      </c>
      <c r="L1550" t="s">
        <v>1828</v>
      </c>
      <c r="M1550" t="s">
        <v>2858</v>
      </c>
      <c r="N1550" t="s">
        <v>2859</v>
      </c>
      <c r="O1550" t="s">
        <v>2860</v>
      </c>
      <c r="P1550" t="s">
        <v>2022</v>
      </c>
      <c r="Q1550" t="s">
        <v>1829</v>
      </c>
      <c r="R1550" t="s">
        <v>1960</v>
      </c>
      <c r="S1550" t="s">
        <v>74</v>
      </c>
      <c r="T1550" t="s">
        <v>2024</v>
      </c>
      <c r="U1550" t="s">
        <v>2875</v>
      </c>
      <c r="V1550" t="s">
        <v>3297</v>
      </c>
      <c r="W1550" t="s">
        <v>2947</v>
      </c>
      <c r="X1550" t="s">
        <v>2058</v>
      </c>
      <c r="Y1550" t="s">
        <v>8418</v>
      </c>
      <c r="Z1550" t="s">
        <v>8419</v>
      </c>
      <c r="AA1550" t="s">
        <v>8420</v>
      </c>
      <c r="AB1550">
        <v>1</v>
      </c>
    </row>
    <row r="1551" spans="1:28" x14ac:dyDescent="0.25">
      <c r="A1551" t="s">
        <v>9284</v>
      </c>
      <c r="B1551" t="s">
        <v>9285</v>
      </c>
      <c r="C1551" t="s">
        <v>156</v>
      </c>
      <c r="D1551">
        <v>2</v>
      </c>
      <c r="E1551">
        <v>46</v>
      </c>
      <c r="F1551" t="s">
        <v>2048</v>
      </c>
      <c r="G1551" t="s">
        <v>1845</v>
      </c>
      <c r="H1551" t="s">
        <v>2091</v>
      </c>
      <c r="I1551" t="s">
        <v>2096</v>
      </c>
      <c r="J1551" t="s">
        <v>1789</v>
      </c>
      <c r="K1551" t="s">
        <v>2050</v>
      </c>
      <c r="L1551" t="s">
        <v>1828</v>
      </c>
      <c r="M1551" t="s">
        <v>2858</v>
      </c>
      <c r="N1551" t="s">
        <v>2859</v>
      </c>
      <c r="O1551" t="s">
        <v>2860</v>
      </c>
      <c r="P1551" t="s">
        <v>2022</v>
      </c>
      <c r="Q1551" t="s">
        <v>1829</v>
      </c>
      <c r="R1551" t="s">
        <v>1960</v>
      </c>
      <c r="S1551" t="s">
        <v>74</v>
      </c>
      <c r="T1551" t="s">
        <v>2024</v>
      </c>
      <c r="U1551" t="s">
        <v>2870</v>
      </c>
      <c r="V1551" t="s">
        <v>2871</v>
      </c>
      <c r="W1551" t="s">
        <v>2947</v>
      </c>
      <c r="X1551" t="s">
        <v>2058</v>
      </c>
      <c r="Y1551" t="s">
        <v>8421</v>
      </c>
      <c r="Z1551" t="s">
        <v>8422</v>
      </c>
      <c r="AA1551" t="s">
        <v>8423</v>
      </c>
      <c r="AB1551">
        <v>1</v>
      </c>
    </row>
    <row r="1552" spans="1:28" x14ac:dyDescent="0.25">
      <c r="A1552" t="s">
        <v>9284</v>
      </c>
      <c r="B1552" t="s">
        <v>9285</v>
      </c>
      <c r="C1552" t="s">
        <v>156</v>
      </c>
      <c r="D1552">
        <v>2</v>
      </c>
      <c r="E1552">
        <v>51</v>
      </c>
      <c r="F1552" t="s">
        <v>2052</v>
      </c>
      <c r="G1552" t="s">
        <v>1845</v>
      </c>
      <c r="H1552" t="s">
        <v>2091</v>
      </c>
      <c r="I1552" t="s">
        <v>2096</v>
      </c>
      <c r="J1552" t="s">
        <v>1789</v>
      </c>
      <c r="K1552" t="s">
        <v>2050</v>
      </c>
      <c r="L1552" t="s">
        <v>1828</v>
      </c>
      <c r="M1552" t="s">
        <v>2858</v>
      </c>
      <c r="N1552" t="s">
        <v>2859</v>
      </c>
      <c r="O1552" t="s">
        <v>2860</v>
      </c>
      <c r="P1552" t="s">
        <v>2022</v>
      </c>
      <c r="Q1552" t="s">
        <v>1829</v>
      </c>
      <c r="R1552" t="s">
        <v>1960</v>
      </c>
      <c r="S1552" t="s">
        <v>74</v>
      </c>
      <c r="T1552" t="s">
        <v>2024</v>
      </c>
      <c r="U1552" t="s">
        <v>2870</v>
      </c>
      <c r="V1552" t="s">
        <v>2871</v>
      </c>
      <c r="W1552" t="s">
        <v>4247</v>
      </c>
      <c r="X1552" t="s">
        <v>2058</v>
      </c>
      <c r="Y1552" t="s">
        <v>8424</v>
      </c>
      <c r="Z1552" t="s">
        <v>8425</v>
      </c>
      <c r="AA1552" t="s">
        <v>8426</v>
      </c>
      <c r="AB1552">
        <v>1</v>
      </c>
    </row>
    <row r="1553" spans="1:28" x14ac:dyDescent="0.25">
      <c r="A1553" t="s">
        <v>9284</v>
      </c>
      <c r="B1553" t="s">
        <v>9285</v>
      </c>
      <c r="C1553" t="s">
        <v>156</v>
      </c>
      <c r="D1553">
        <v>2</v>
      </c>
      <c r="E1553">
        <v>53</v>
      </c>
      <c r="F1553" t="s">
        <v>2057</v>
      </c>
      <c r="G1553" t="s">
        <v>1845</v>
      </c>
      <c r="H1553" t="s">
        <v>2091</v>
      </c>
      <c r="I1553" t="s">
        <v>2096</v>
      </c>
      <c r="J1553" t="s">
        <v>1789</v>
      </c>
      <c r="K1553" t="s">
        <v>2050</v>
      </c>
      <c r="L1553" t="s">
        <v>1828</v>
      </c>
      <c r="M1553" t="s">
        <v>2858</v>
      </c>
      <c r="N1553" t="s">
        <v>2859</v>
      </c>
      <c r="O1553" t="s">
        <v>2860</v>
      </c>
      <c r="P1553" t="s">
        <v>2022</v>
      </c>
      <c r="Q1553" t="s">
        <v>1829</v>
      </c>
      <c r="R1553" t="s">
        <v>1960</v>
      </c>
      <c r="S1553" t="s">
        <v>74</v>
      </c>
      <c r="T1553" t="s">
        <v>2024</v>
      </c>
      <c r="U1553" t="s">
        <v>2870</v>
      </c>
      <c r="V1553" t="s">
        <v>2871</v>
      </c>
      <c r="W1553" t="s">
        <v>2947</v>
      </c>
      <c r="X1553" t="s">
        <v>2058</v>
      </c>
      <c r="Y1553" t="s">
        <v>8427</v>
      </c>
      <c r="Z1553" t="s">
        <v>8428</v>
      </c>
      <c r="AA1553" t="s">
        <v>8429</v>
      </c>
      <c r="AB1553">
        <v>1</v>
      </c>
    </row>
    <row r="1554" spans="1:28" x14ac:dyDescent="0.25">
      <c r="A1554" t="s">
        <v>9284</v>
      </c>
      <c r="B1554" t="s">
        <v>9285</v>
      </c>
      <c r="C1554" t="s">
        <v>156</v>
      </c>
      <c r="D1554">
        <v>2</v>
      </c>
      <c r="E1554">
        <v>535</v>
      </c>
      <c r="F1554" t="s">
        <v>2029</v>
      </c>
      <c r="G1554" t="s">
        <v>1848</v>
      </c>
      <c r="H1554" t="s">
        <v>2091</v>
      </c>
      <c r="I1554" t="s">
        <v>2096</v>
      </c>
      <c r="J1554" t="s">
        <v>1789</v>
      </c>
      <c r="K1554" t="s">
        <v>2087</v>
      </c>
      <c r="L1554" t="s">
        <v>1828</v>
      </c>
      <c r="M1554" t="s">
        <v>2858</v>
      </c>
      <c r="N1554" t="s">
        <v>2859</v>
      </c>
      <c r="O1554" t="s">
        <v>2860</v>
      </c>
      <c r="P1554" t="s">
        <v>2022</v>
      </c>
      <c r="Q1554" t="s">
        <v>1829</v>
      </c>
      <c r="R1554" t="s">
        <v>1960</v>
      </c>
      <c r="S1554" t="s">
        <v>74</v>
      </c>
      <c r="T1554" t="s">
        <v>2024</v>
      </c>
      <c r="U1554" t="s">
        <v>2875</v>
      </c>
      <c r="V1554" t="s">
        <v>3297</v>
      </c>
      <c r="W1554" t="s">
        <v>4156</v>
      </c>
      <c r="X1554" t="s">
        <v>2058</v>
      </c>
      <c r="Y1554" t="s">
        <v>4785</v>
      </c>
      <c r="Z1554" t="s">
        <v>4786</v>
      </c>
      <c r="AA1554" t="s">
        <v>4787</v>
      </c>
      <c r="AB1554">
        <v>1</v>
      </c>
    </row>
    <row r="1555" spans="1:28" x14ac:dyDescent="0.25">
      <c r="A1555" t="s">
        <v>9284</v>
      </c>
      <c r="B1555" t="s">
        <v>9285</v>
      </c>
      <c r="C1555" t="s">
        <v>156</v>
      </c>
      <c r="D1555">
        <v>2</v>
      </c>
      <c r="E1555">
        <v>54</v>
      </c>
      <c r="F1555" t="s">
        <v>2082</v>
      </c>
      <c r="G1555" t="s">
        <v>1845</v>
      </c>
      <c r="H1555" t="s">
        <v>2091</v>
      </c>
      <c r="I1555" t="s">
        <v>2096</v>
      </c>
      <c r="J1555" t="s">
        <v>1797</v>
      </c>
      <c r="K1555" t="s">
        <v>2050</v>
      </c>
      <c r="L1555" t="s">
        <v>1828</v>
      </c>
      <c r="M1555" t="s">
        <v>2858</v>
      </c>
      <c r="N1555" t="s">
        <v>2859</v>
      </c>
      <c r="O1555" t="s">
        <v>2860</v>
      </c>
      <c r="P1555" t="s">
        <v>2022</v>
      </c>
      <c r="Q1555" t="s">
        <v>1829</v>
      </c>
      <c r="R1555" t="s">
        <v>1960</v>
      </c>
      <c r="S1555" t="s">
        <v>74</v>
      </c>
      <c r="T1555" t="s">
        <v>2024</v>
      </c>
      <c r="U1555" t="s">
        <v>2870</v>
      </c>
      <c r="V1555" t="s">
        <v>2871</v>
      </c>
      <c r="W1555" t="s">
        <v>2947</v>
      </c>
      <c r="X1555" t="s">
        <v>2058</v>
      </c>
      <c r="Y1555" t="s">
        <v>8430</v>
      </c>
      <c r="Z1555" t="s">
        <v>8431</v>
      </c>
      <c r="AA1555" t="s">
        <v>8432</v>
      </c>
      <c r="AB1555">
        <v>1</v>
      </c>
    </row>
    <row r="1556" spans="1:28" x14ac:dyDescent="0.25">
      <c r="A1556" t="s">
        <v>9284</v>
      </c>
      <c r="B1556" t="s">
        <v>9285</v>
      </c>
      <c r="C1556" t="s">
        <v>156</v>
      </c>
      <c r="D1556">
        <v>2</v>
      </c>
      <c r="E1556">
        <v>572</v>
      </c>
      <c r="F1556" t="s">
        <v>2025</v>
      </c>
      <c r="G1556" t="s">
        <v>1848</v>
      </c>
      <c r="H1556" t="s">
        <v>2091</v>
      </c>
      <c r="I1556" t="s">
        <v>2096</v>
      </c>
      <c r="J1556" t="s">
        <v>1789</v>
      </c>
      <c r="K1556" t="s">
        <v>2084</v>
      </c>
      <c r="L1556" t="s">
        <v>1828</v>
      </c>
      <c r="M1556" t="s">
        <v>2858</v>
      </c>
      <c r="N1556" t="s">
        <v>2859</v>
      </c>
      <c r="O1556" t="s">
        <v>2860</v>
      </c>
      <c r="P1556" t="s">
        <v>2022</v>
      </c>
      <c r="Q1556" t="s">
        <v>1829</v>
      </c>
      <c r="R1556" t="s">
        <v>1960</v>
      </c>
      <c r="S1556" t="s">
        <v>74</v>
      </c>
      <c r="T1556" t="s">
        <v>2024</v>
      </c>
      <c r="U1556" t="s">
        <v>2867</v>
      </c>
      <c r="V1556" t="s">
        <v>3314</v>
      </c>
      <c r="W1556" t="s">
        <v>4247</v>
      </c>
      <c r="X1556" t="s">
        <v>2058</v>
      </c>
      <c r="Y1556" t="s">
        <v>8433</v>
      </c>
      <c r="Z1556" t="s">
        <v>8434</v>
      </c>
      <c r="AA1556" t="s">
        <v>8435</v>
      </c>
      <c r="AB1556">
        <v>1</v>
      </c>
    </row>
    <row r="1557" spans="1:28" x14ac:dyDescent="0.25">
      <c r="A1557" t="s">
        <v>9284</v>
      </c>
      <c r="B1557" t="s">
        <v>9285</v>
      </c>
      <c r="C1557" t="s">
        <v>156</v>
      </c>
      <c r="D1557">
        <v>2</v>
      </c>
      <c r="E1557">
        <v>58</v>
      </c>
      <c r="F1557" t="s">
        <v>2076</v>
      </c>
      <c r="G1557" t="s">
        <v>1844</v>
      </c>
      <c r="H1557" t="s">
        <v>2091</v>
      </c>
      <c r="I1557" t="s">
        <v>2096</v>
      </c>
      <c r="J1557" t="s">
        <v>1789</v>
      </c>
      <c r="K1557" t="s">
        <v>2050</v>
      </c>
      <c r="L1557" t="s">
        <v>1828</v>
      </c>
      <c r="M1557" t="s">
        <v>2858</v>
      </c>
      <c r="N1557" t="s">
        <v>2859</v>
      </c>
      <c r="O1557" t="s">
        <v>2860</v>
      </c>
      <c r="P1557" t="s">
        <v>2022</v>
      </c>
      <c r="Q1557" t="s">
        <v>1829</v>
      </c>
      <c r="R1557" t="s">
        <v>1960</v>
      </c>
      <c r="S1557" t="s">
        <v>74</v>
      </c>
      <c r="T1557" t="s">
        <v>2024</v>
      </c>
      <c r="U1557" t="s">
        <v>2867</v>
      </c>
      <c r="V1557" t="s">
        <v>3307</v>
      </c>
      <c r="W1557" t="s">
        <v>2874</v>
      </c>
      <c r="X1557" t="s">
        <v>2058</v>
      </c>
      <c r="Y1557" t="s">
        <v>8436</v>
      </c>
      <c r="Z1557" t="s">
        <v>8437</v>
      </c>
      <c r="AA1557" t="s">
        <v>8438</v>
      </c>
      <c r="AB1557">
        <v>1</v>
      </c>
    </row>
    <row r="1558" spans="1:28" x14ac:dyDescent="0.25">
      <c r="A1558" t="s">
        <v>9284</v>
      </c>
      <c r="B1558" t="s">
        <v>9285</v>
      </c>
      <c r="C1558" t="s">
        <v>156</v>
      </c>
      <c r="D1558">
        <v>2</v>
      </c>
      <c r="E1558">
        <v>612</v>
      </c>
      <c r="F1558" t="s">
        <v>2035</v>
      </c>
      <c r="G1558" t="s">
        <v>1848</v>
      </c>
      <c r="H1558" t="s">
        <v>2091</v>
      </c>
      <c r="I1558" t="s">
        <v>2096</v>
      </c>
      <c r="J1558" t="s">
        <v>1797</v>
      </c>
      <c r="K1558" t="s">
        <v>2089</v>
      </c>
      <c r="L1558" t="s">
        <v>1828</v>
      </c>
      <c r="M1558" t="s">
        <v>2858</v>
      </c>
      <c r="N1558" t="s">
        <v>2859</v>
      </c>
      <c r="O1558" t="s">
        <v>2860</v>
      </c>
      <c r="P1558" t="s">
        <v>2022</v>
      </c>
      <c r="Q1558" t="s">
        <v>1829</v>
      </c>
      <c r="R1558" t="s">
        <v>1960</v>
      </c>
      <c r="S1558" t="s">
        <v>74</v>
      </c>
      <c r="T1558" t="s">
        <v>2024</v>
      </c>
      <c r="U1558" t="s">
        <v>2875</v>
      </c>
      <c r="V1558" t="s">
        <v>3324</v>
      </c>
      <c r="W1558" t="s">
        <v>2947</v>
      </c>
      <c r="X1558" t="s">
        <v>2058</v>
      </c>
      <c r="Y1558" t="s">
        <v>4275</v>
      </c>
      <c r="Z1558" t="s">
        <v>4276</v>
      </c>
      <c r="AA1558" t="s">
        <v>4277</v>
      </c>
      <c r="AB1558">
        <v>1</v>
      </c>
    </row>
    <row r="1559" spans="1:28" x14ac:dyDescent="0.25">
      <c r="A1559" t="s">
        <v>9284</v>
      </c>
      <c r="B1559" t="s">
        <v>9285</v>
      </c>
      <c r="C1559" t="s">
        <v>156</v>
      </c>
      <c r="D1559">
        <v>2</v>
      </c>
      <c r="E1559">
        <v>619</v>
      </c>
      <c r="F1559" t="s">
        <v>2020</v>
      </c>
      <c r="G1559" t="s">
        <v>1848</v>
      </c>
      <c r="H1559" t="s">
        <v>2091</v>
      </c>
      <c r="I1559" t="s">
        <v>2096</v>
      </c>
      <c r="J1559" t="s">
        <v>1789</v>
      </c>
      <c r="K1559" t="s">
        <v>2050</v>
      </c>
      <c r="L1559" t="s">
        <v>1828</v>
      </c>
      <c r="M1559" t="s">
        <v>2858</v>
      </c>
      <c r="N1559" t="s">
        <v>2859</v>
      </c>
      <c r="O1559" t="s">
        <v>2860</v>
      </c>
      <c r="P1559" t="s">
        <v>2022</v>
      </c>
      <c r="Q1559" t="s">
        <v>1829</v>
      </c>
      <c r="R1559" t="s">
        <v>1960</v>
      </c>
      <c r="S1559" t="s">
        <v>74</v>
      </c>
      <c r="T1559" t="s">
        <v>2024</v>
      </c>
      <c r="U1559" t="s">
        <v>2875</v>
      </c>
      <c r="V1559" t="s">
        <v>2876</v>
      </c>
      <c r="W1559" t="s">
        <v>4247</v>
      </c>
      <c r="X1559" t="s">
        <v>2058</v>
      </c>
      <c r="Y1559" t="s">
        <v>8439</v>
      </c>
      <c r="Z1559" t="s">
        <v>8440</v>
      </c>
      <c r="AA1559" t="s">
        <v>8441</v>
      </c>
      <c r="AB1559">
        <v>1</v>
      </c>
    </row>
    <row r="1560" spans="1:28" x14ac:dyDescent="0.25">
      <c r="A1560" t="s">
        <v>9284</v>
      </c>
      <c r="B1560" t="s">
        <v>9285</v>
      </c>
      <c r="C1560" t="s">
        <v>156</v>
      </c>
      <c r="D1560">
        <v>2</v>
      </c>
      <c r="E1560">
        <v>63</v>
      </c>
      <c r="F1560" t="s">
        <v>2052</v>
      </c>
      <c r="G1560" t="s">
        <v>1844</v>
      </c>
      <c r="H1560" t="s">
        <v>2091</v>
      </c>
      <c r="I1560" t="s">
        <v>2096</v>
      </c>
      <c r="J1560" t="s">
        <v>1788</v>
      </c>
      <c r="K1560" t="s">
        <v>2087</v>
      </c>
      <c r="L1560" t="s">
        <v>1828</v>
      </c>
      <c r="M1560" t="s">
        <v>2858</v>
      </c>
      <c r="N1560" t="s">
        <v>2859</v>
      </c>
      <c r="O1560" t="s">
        <v>2860</v>
      </c>
      <c r="P1560" t="s">
        <v>2022</v>
      </c>
      <c r="Q1560" t="s">
        <v>1829</v>
      </c>
      <c r="R1560" t="s">
        <v>1960</v>
      </c>
      <c r="S1560" t="s">
        <v>74</v>
      </c>
      <c r="T1560" t="s">
        <v>2024</v>
      </c>
      <c r="U1560" t="s">
        <v>2867</v>
      </c>
      <c r="V1560" t="s">
        <v>3317</v>
      </c>
      <c r="W1560" t="s">
        <v>2947</v>
      </c>
      <c r="X1560" t="s">
        <v>2058</v>
      </c>
      <c r="Y1560" t="s">
        <v>8442</v>
      </c>
      <c r="Z1560" t="s">
        <v>8443</v>
      </c>
      <c r="AA1560" t="s">
        <v>8444</v>
      </c>
      <c r="AB1560">
        <v>1</v>
      </c>
    </row>
    <row r="1561" spans="1:28" x14ac:dyDescent="0.25">
      <c r="A1561" t="s">
        <v>9284</v>
      </c>
      <c r="B1561" t="s">
        <v>9285</v>
      </c>
      <c r="C1561" t="s">
        <v>156</v>
      </c>
      <c r="D1561">
        <v>2</v>
      </c>
      <c r="E1561">
        <v>63</v>
      </c>
      <c r="F1561" t="s">
        <v>2076</v>
      </c>
      <c r="G1561" t="s">
        <v>1844</v>
      </c>
      <c r="H1561" t="s">
        <v>2091</v>
      </c>
      <c r="I1561" t="s">
        <v>2096</v>
      </c>
      <c r="J1561" t="s">
        <v>1788</v>
      </c>
      <c r="K1561" t="s">
        <v>2087</v>
      </c>
      <c r="L1561" t="s">
        <v>1828</v>
      </c>
      <c r="M1561" t="s">
        <v>2858</v>
      </c>
      <c r="N1561" t="s">
        <v>2859</v>
      </c>
      <c r="O1561" t="s">
        <v>2860</v>
      </c>
      <c r="P1561" t="s">
        <v>2022</v>
      </c>
      <c r="Q1561" t="s">
        <v>1829</v>
      </c>
      <c r="R1561" t="s">
        <v>1960</v>
      </c>
      <c r="S1561" t="s">
        <v>74</v>
      </c>
      <c r="T1561" t="s">
        <v>2024</v>
      </c>
      <c r="U1561" t="s">
        <v>2867</v>
      </c>
      <c r="V1561" t="s">
        <v>3317</v>
      </c>
      <c r="W1561" t="s">
        <v>2874</v>
      </c>
      <c r="X1561" t="s">
        <v>2058</v>
      </c>
      <c r="Y1561" t="s">
        <v>8445</v>
      </c>
      <c r="Z1561" t="s">
        <v>8446</v>
      </c>
      <c r="AA1561" t="s">
        <v>8447</v>
      </c>
      <c r="AB1561">
        <v>1</v>
      </c>
    </row>
    <row r="1562" spans="1:28" x14ac:dyDescent="0.25">
      <c r="A1562" t="s">
        <v>9284</v>
      </c>
      <c r="B1562" t="s">
        <v>9285</v>
      </c>
      <c r="C1562" t="s">
        <v>156</v>
      </c>
      <c r="D1562">
        <v>2</v>
      </c>
      <c r="E1562">
        <v>66</v>
      </c>
      <c r="F1562" t="s">
        <v>2052</v>
      </c>
      <c r="G1562" t="s">
        <v>1844</v>
      </c>
      <c r="H1562" t="s">
        <v>2091</v>
      </c>
      <c r="I1562" t="s">
        <v>2096</v>
      </c>
      <c r="J1562" t="s">
        <v>1788</v>
      </c>
      <c r="K1562" t="s">
        <v>2087</v>
      </c>
      <c r="L1562" t="s">
        <v>1828</v>
      </c>
      <c r="M1562" t="s">
        <v>2858</v>
      </c>
      <c r="N1562" t="s">
        <v>2859</v>
      </c>
      <c r="O1562" t="s">
        <v>2860</v>
      </c>
      <c r="P1562" t="s">
        <v>2022</v>
      </c>
      <c r="Q1562" t="s">
        <v>1829</v>
      </c>
      <c r="R1562" t="s">
        <v>1960</v>
      </c>
      <c r="S1562" t="s">
        <v>74</v>
      </c>
      <c r="T1562" t="s">
        <v>2024</v>
      </c>
      <c r="U1562" t="s">
        <v>2867</v>
      </c>
      <c r="V1562" t="s">
        <v>3317</v>
      </c>
      <c r="W1562" t="s">
        <v>2874</v>
      </c>
      <c r="X1562" t="s">
        <v>2058</v>
      </c>
      <c r="Y1562" t="s">
        <v>8448</v>
      </c>
      <c r="Z1562" t="s">
        <v>8449</v>
      </c>
      <c r="AA1562" t="s">
        <v>8450</v>
      </c>
      <c r="AB1562">
        <v>1</v>
      </c>
    </row>
    <row r="1563" spans="1:28" x14ac:dyDescent="0.25">
      <c r="A1563" t="s">
        <v>9284</v>
      </c>
      <c r="B1563" t="s">
        <v>9285</v>
      </c>
      <c r="C1563" t="s">
        <v>156</v>
      </c>
      <c r="D1563">
        <v>2</v>
      </c>
      <c r="E1563">
        <v>66</v>
      </c>
      <c r="F1563" t="s">
        <v>2076</v>
      </c>
      <c r="G1563" t="s">
        <v>1844</v>
      </c>
      <c r="H1563" t="s">
        <v>2091</v>
      </c>
      <c r="I1563" t="s">
        <v>2096</v>
      </c>
      <c r="J1563" t="s">
        <v>1788</v>
      </c>
      <c r="K1563" t="s">
        <v>2087</v>
      </c>
      <c r="L1563" t="s">
        <v>1828</v>
      </c>
      <c r="M1563" t="s">
        <v>2858</v>
      </c>
      <c r="N1563" t="s">
        <v>2859</v>
      </c>
      <c r="O1563" t="s">
        <v>2860</v>
      </c>
      <c r="P1563" t="s">
        <v>2022</v>
      </c>
      <c r="Q1563" t="s">
        <v>1829</v>
      </c>
      <c r="R1563" t="s">
        <v>1960</v>
      </c>
      <c r="S1563" t="s">
        <v>74</v>
      </c>
      <c r="T1563" t="s">
        <v>2024</v>
      </c>
      <c r="U1563" t="s">
        <v>2867</v>
      </c>
      <c r="V1563" t="s">
        <v>3317</v>
      </c>
      <c r="W1563" t="s">
        <v>2874</v>
      </c>
      <c r="X1563" t="s">
        <v>2058</v>
      </c>
      <c r="Y1563" t="s">
        <v>8451</v>
      </c>
      <c r="Z1563" t="s">
        <v>8452</v>
      </c>
      <c r="AA1563" t="s">
        <v>8453</v>
      </c>
      <c r="AB1563">
        <v>1</v>
      </c>
    </row>
    <row r="1564" spans="1:28" x14ac:dyDescent="0.25">
      <c r="A1564" t="s">
        <v>9284</v>
      </c>
      <c r="B1564" t="s">
        <v>9285</v>
      </c>
      <c r="C1564" t="s">
        <v>156</v>
      </c>
      <c r="D1564">
        <v>2</v>
      </c>
      <c r="E1564">
        <v>81</v>
      </c>
      <c r="F1564" t="s">
        <v>2025</v>
      </c>
      <c r="G1564" t="s">
        <v>1844</v>
      </c>
      <c r="H1564" t="s">
        <v>2091</v>
      </c>
      <c r="I1564" t="s">
        <v>2096</v>
      </c>
      <c r="J1564" t="s">
        <v>1789</v>
      </c>
      <c r="K1564" t="s">
        <v>2050</v>
      </c>
      <c r="L1564" t="s">
        <v>1828</v>
      </c>
      <c r="M1564" t="s">
        <v>2858</v>
      </c>
      <c r="N1564" t="s">
        <v>2859</v>
      </c>
      <c r="O1564" t="s">
        <v>2860</v>
      </c>
      <c r="P1564" t="s">
        <v>2022</v>
      </c>
      <c r="Q1564" t="s">
        <v>1829</v>
      </c>
      <c r="R1564" t="s">
        <v>1960</v>
      </c>
      <c r="S1564" t="s">
        <v>74</v>
      </c>
      <c r="T1564" t="s">
        <v>2024</v>
      </c>
      <c r="U1564" t="s">
        <v>2867</v>
      </c>
      <c r="V1564" t="s">
        <v>3317</v>
      </c>
      <c r="W1564" t="s">
        <v>2874</v>
      </c>
      <c r="X1564" t="s">
        <v>2058</v>
      </c>
      <c r="Y1564" t="s">
        <v>8454</v>
      </c>
      <c r="Z1564" t="s">
        <v>8455</v>
      </c>
      <c r="AA1564" t="s">
        <v>8456</v>
      </c>
      <c r="AB1564">
        <v>1</v>
      </c>
    </row>
    <row r="1565" spans="1:28" x14ac:dyDescent="0.25">
      <c r="A1565" t="s">
        <v>9284</v>
      </c>
      <c r="B1565" t="s">
        <v>9285</v>
      </c>
      <c r="C1565" t="s">
        <v>156</v>
      </c>
      <c r="D1565">
        <v>4</v>
      </c>
      <c r="E1565">
        <v>9</v>
      </c>
      <c r="F1565" t="s">
        <v>2045</v>
      </c>
      <c r="G1565" t="s">
        <v>1846</v>
      </c>
      <c r="H1565" t="s">
        <v>2091</v>
      </c>
      <c r="I1565" t="s">
        <v>2096</v>
      </c>
      <c r="J1565" t="s">
        <v>1795</v>
      </c>
      <c r="K1565" t="s">
        <v>2087</v>
      </c>
      <c r="L1565" t="s">
        <v>1828</v>
      </c>
      <c r="M1565" t="s">
        <v>2858</v>
      </c>
      <c r="N1565" t="s">
        <v>2859</v>
      </c>
      <c r="O1565" t="s">
        <v>2860</v>
      </c>
      <c r="P1565" t="s">
        <v>2022</v>
      </c>
      <c r="Q1565" t="s">
        <v>1829</v>
      </c>
      <c r="R1565" t="s">
        <v>1960</v>
      </c>
      <c r="S1565" t="s">
        <v>74</v>
      </c>
      <c r="T1565" t="s">
        <v>2024</v>
      </c>
      <c r="U1565" t="s">
        <v>2875</v>
      </c>
      <c r="V1565" t="s">
        <v>3297</v>
      </c>
      <c r="W1565" t="s">
        <v>2874</v>
      </c>
      <c r="X1565" t="s">
        <v>2058</v>
      </c>
      <c r="Y1565" t="s">
        <v>8457</v>
      </c>
      <c r="Z1565" t="s">
        <v>8458</v>
      </c>
      <c r="AA1565" t="s">
        <v>8459</v>
      </c>
      <c r="AB1565">
        <v>1</v>
      </c>
    </row>
    <row r="1566" spans="1:28" x14ac:dyDescent="0.25">
      <c r="A1566" t="s">
        <v>9284</v>
      </c>
      <c r="B1566" t="s">
        <v>9285</v>
      </c>
      <c r="C1566" t="s">
        <v>156</v>
      </c>
      <c r="D1566">
        <v>4</v>
      </c>
      <c r="E1566">
        <v>10</v>
      </c>
      <c r="F1566" t="s">
        <v>2036</v>
      </c>
      <c r="G1566" t="s">
        <v>1846</v>
      </c>
      <c r="H1566" t="s">
        <v>2091</v>
      </c>
      <c r="I1566" t="s">
        <v>2096</v>
      </c>
      <c r="J1566" t="s">
        <v>1795</v>
      </c>
      <c r="K1566" t="s">
        <v>2087</v>
      </c>
      <c r="L1566" t="s">
        <v>1828</v>
      </c>
      <c r="M1566" t="s">
        <v>2858</v>
      </c>
      <c r="N1566" t="s">
        <v>2859</v>
      </c>
      <c r="O1566" t="s">
        <v>2860</v>
      </c>
      <c r="P1566" t="s">
        <v>2022</v>
      </c>
      <c r="Q1566" t="s">
        <v>1829</v>
      </c>
      <c r="R1566" t="s">
        <v>1960</v>
      </c>
      <c r="S1566" t="s">
        <v>74</v>
      </c>
      <c r="T1566" t="s">
        <v>2024</v>
      </c>
      <c r="U1566" t="s">
        <v>2875</v>
      </c>
      <c r="V1566" t="s">
        <v>3297</v>
      </c>
      <c r="W1566" t="s">
        <v>2947</v>
      </c>
      <c r="X1566" t="s">
        <v>2058</v>
      </c>
      <c r="Y1566" t="s">
        <v>8925</v>
      </c>
      <c r="Z1566" t="s">
        <v>8926</v>
      </c>
      <c r="AA1566" t="s">
        <v>8927</v>
      </c>
      <c r="AB1566">
        <v>1</v>
      </c>
    </row>
    <row r="1567" spans="1:28" x14ac:dyDescent="0.25">
      <c r="A1567" t="s">
        <v>9284</v>
      </c>
      <c r="B1567" t="s">
        <v>9285</v>
      </c>
      <c r="C1567" t="s">
        <v>156</v>
      </c>
      <c r="D1567">
        <v>4</v>
      </c>
      <c r="E1567">
        <v>10</v>
      </c>
      <c r="F1567" t="s">
        <v>2054</v>
      </c>
      <c r="G1567" t="s">
        <v>1846</v>
      </c>
      <c r="H1567" t="s">
        <v>2091</v>
      </c>
      <c r="I1567" t="s">
        <v>2096</v>
      </c>
      <c r="J1567" t="s">
        <v>1789</v>
      </c>
      <c r="K1567" t="s">
        <v>2087</v>
      </c>
      <c r="L1567" t="s">
        <v>1828</v>
      </c>
      <c r="M1567" t="s">
        <v>2858</v>
      </c>
      <c r="N1567" t="s">
        <v>2859</v>
      </c>
      <c r="O1567" t="s">
        <v>2860</v>
      </c>
      <c r="P1567" t="s">
        <v>2022</v>
      </c>
      <c r="Q1567" t="s">
        <v>1829</v>
      </c>
      <c r="R1567" t="s">
        <v>1960</v>
      </c>
      <c r="S1567" t="s">
        <v>74</v>
      </c>
      <c r="T1567" t="s">
        <v>2024</v>
      </c>
      <c r="U1567" t="s">
        <v>2875</v>
      </c>
      <c r="V1567" t="s">
        <v>3297</v>
      </c>
      <c r="W1567" t="s">
        <v>2947</v>
      </c>
      <c r="X1567" t="s">
        <v>2058</v>
      </c>
      <c r="Y1567" t="s">
        <v>4788</v>
      </c>
      <c r="Z1567" t="s">
        <v>4789</v>
      </c>
      <c r="AA1567" t="s">
        <v>4790</v>
      </c>
      <c r="AB1567">
        <v>1</v>
      </c>
    </row>
    <row r="1568" spans="1:28" x14ac:dyDescent="0.25">
      <c r="A1568" t="s">
        <v>9284</v>
      </c>
      <c r="B1568" t="s">
        <v>9285</v>
      </c>
      <c r="C1568" t="s">
        <v>156</v>
      </c>
      <c r="D1568">
        <v>4</v>
      </c>
      <c r="E1568">
        <v>23</v>
      </c>
      <c r="F1568" t="s">
        <v>2024</v>
      </c>
      <c r="G1568" t="s">
        <v>1846</v>
      </c>
      <c r="H1568" t="s">
        <v>2091</v>
      </c>
      <c r="I1568" t="s">
        <v>2096</v>
      </c>
      <c r="J1568" t="s">
        <v>1789</v>
      </c>
      <c r="K1568" t="s">
        <v>2084</v>
      </c>
      <c r="L1568" t="s">
        <v>1828</v>
      </c>
      <c r="M1568" t="s">
        <v>2858</v>
      </c>
      <c r="N1568" t="s">
        <v>2859</v>
      </c>
      <c r="O1568" t="s">
        <v>2860</v>
      </c>
      <c r="P1568" t="s">
        <v>2022</v>
      </c>
      <c r="Q1568" t="s">
        <v>1829</v>
      </c>
      <c r="R1568" t="s">
        <v>1960</v>
      </c>
      <c r="S1568" t="s">
        <v>74</v>
      </c>
      <c r="T1568" t="s">
        <v>2024</v>
      </c>
      <c r="U1568" t="s">
        <v>2046</v>
      </c>
      <c r="V1568" t="s">
        <v>2865</v>
      </c>
      <c r="W1568" t="s">
        <v>2864</v>
      </c>
      <c r="X1568" t="s">
        <v>2058</v>
      </c>
      <c r="Y1568" t="s">
        <v>8460</v>
      </c>
      <c r="Z1568" t="s">
        <v>8461</v>
      </c>
      <c r="AA1568" t="s">
        <v>8462</v>
      </c>
      <c r="AB1568">
        <v>1</v>
      </c>
    </row>
    <row r="1569" spans="1:28" x14ac:dyDescent="0.25">
      <c r="A1569" t="s">
        <v>9284</v>
      </c>
      <c r="B1569" t="s">
        <v>9285</v>
      </c>
      <c r="C1569" t="s">
        <v>156</v>
      </c>
      <c r="D1569">
        <v>4</v>
      </c>
      <c r="E1569">
        <v>23</v>
      </c>
      <c r="F1569" t="s">
        <v>2061</v>
      </c>
      <c r="G1569" t="s">
        <v>1846</v>
      </c>
      <c r="H1569" t="s">
        <v>2091</v>
      </c>
      <c r="I1569" t="s">
        <v>2096</v>
      </c>
      <c r="J1569" t="s">
        <v>1789</v>
      </c>
      <c r="K1569" t="s">
        <v>2050</v>
      </c>
      <c r="L1569" t="s">
        <v>1828</v>
      </c>
      <c r="M1569" t="s">
        <v>2858</v>
      </c>
      <c r="N1569" t="s">
        <v>2859</v>
      </c>
      <c r="O1569" t="s">
        <v>2860</v>
      </c>
      <c r="P1569" t="s">
        <v>2022</v>
      </c>
      <c r="Q1569" t="s">
        <v>1829</v>
      </c>
      <c r="R1569" t="s">
        <v>1960</v>
      </c>
      <c r="S1569" t="s">
        <v>74</v>
      </c>
      <c r="T1569" t="s">
        <v>2024</v>
      </c>
      <c r="U1569" t="s">
        <v>2046</v>
      </c>
      <c r="V1569" t="s">
        <v>2865</v>
      </c>
      <c r="W1569" t="s">
        <v>2864</v>
      </c>
      <c r="X1569" t="s">
        <v>2058</v>
      </c>
      <c r="Y1569" t="s">
        <v>8463</v>
      </c>
      <c r="Z1569" t="s">
        <v>8464</v>
      </c>
      <c r="AA1569" t="s">
        <v>8465</v>
      </c>
      <c r="AB1569">
        <v>1</v>
      </c>
    </row>
    <row r="1570" spans="1:28" x14ac:dyDescent="0.25">
      <c r="A1570" t="s">
        <v>9284</v>
      </c>
      <c r="B1570" t="s">
        <v>9285</v>
      </c>
      <c r="C1570" t="s">
        <v>156</v>
      </c>
      <c r="D1570">
        <v>4</v>
      </c>
      <c r="E1570">
        <v>26</v>
      </c>
      <c r="F1570" t="s">
        <v>2068</v>
      </c>
      <c r="G1570" t="s">
        <v>1846</v>
      </c>
      <c r="H1570" t="s">
        <v>2091</v>
      </c>
      <c r="I1570" t="s">
        <v>2096</v>
      </c>
      <c r="J1570" t="s">
        <v>1789</v>
      </c>
      <c r="K1570" t="s">
        <v>2087</v>
      </c>
      <c r="L1570" t="s">
        <v>1828</v>
      </c>
      <c r="M1570" t="s">
        <v>2858</v>
      </c>
      <c r="N1570" t="s">
        <v>2859</v>
      </c>
      <c r="O1570" t="s">
        <v>2860</v>
      </c>
      <c r="P1570" t="s">
        <v>2022</v>
      </c>
      <c r="Q1570" t="s">
        <v>1829</v>
      </c>
      <c r="R1570" t="s">
        <v>1960</v>
      </c>
      <c r="S1570" t="s">
        <v>74</v>
      </c>
      <c r="T1570" t="s">
        <v>2024</v>
      </c>
      <c r="U1570" t="s">
        <v>2867</v>
      </c>
      <c r="V1570" t="s">
        <v>3314</v>
      </c>
      <c r="W1570" t="s">
        <v>2874</v>
      </c>
      <c r="X1570" t="s">
        <v>2058</v>
      </c>
      <c r="Y1570" t="s">
        <v>4791</v>
      </c>
      <c r="Z1570" t="s">
        <v>4792</v>
      </c>
      <c r="AA1570" t="s">
        <v>4793</v>
      </c>
      <c r="AB1570">
        <v>1</v>
      </c>
    </row>
    <row r="1571" spans="1:28" x14ac:dyDescent="0.25">
      <c r="A1571" t="s">
        <v>9284</v>
      </c>
      <c r="B1571" t="s">
        <v>9285</v>
      </c>
      <c r="C1571" t="s">
        <v>156</v>
      </c>
      <c r="D1571">
        <v>4</v>
      </c>
      <c r="E1571">
        <v>37</v>
      </c>
      <c r="F1571" t="s">
        <v>2036</v>
      </c>
      <c r="G1571" t="s">
        <v>1846</v>
      </c>
      <c r="H1571" t="s">
        <v>2091</v>
      </c>
      <c r="I1571" t="s">
        <v>2096</v>
      </c>
      <c r="J1571" t="s">
        <v>1789</v>
      </c>
      <c r="K1571" t="s">
        <v>2050</v>
      </c>
      <c r="L1571" t="s">
        <v>1828</v>
      </c>
      <c r="M1571" t="s">
        <v>2858</v>
      </c>
      <c r="N1571" t="s">
        <v>2859</v>
      </c>
      <c r="O1571" t="s">
        <v>2860</v>
      </c>
      <c r="P1571" t="s">
        <v>2022</v>
      </c>
      <c r="Q1571" t="s">
        <v>1829</v>
      </c>
      <c r="R1571" t="s">
        <v>1960</v>
      </c>
      <c r="S1571" t="s">
        <v>74</v>
      </c>
      <c r="T1571" t="s">
        <v>2024</v>
      </c>
      <c r="U1571" t="s">
        <v>2044</v>
      </c>
      <c r="V1571" t="s">
        <v>3204</v>
      </c>
      <c r="W1571" t="s">
        <v>2864</v>
      </c>
      <c r="X1571" t="s">
        <v>2058</v>
      </c>
      <c r="Y1571" t="s">
        <v>8466</v>
      </c>
      <c r="Z1571" t="s">
        <v>8467</v>
      </c>
      <c r="AA1571" t="s">
        <v>8468</v>
      </c>
      <c r="AB1571">
        <v>1</v>
      </c>
    </row>
    <row r="1572" spans="1:28" x14ac:dyDescent="0.25">
      <c r="A1572" t="s">
        <v>9284</v>
      </c>
      <c r="B1572" t="s">
        <v>9285</v>
      </c>
      <c r="C1572" t="s">
        <v>156</v>
      </c>
      <c r="D1572">
        <v>4</v>
      </c>
      <c r="E1572">
        <v>38</v>
      </c>
      <c r="F1572" t="s">
        <v>2019</v>
      </c>
      <c r="G1572" t="s">
        <v>1846</v>
      </c>
      <c r="H1572" t="s">
        <v>2091</v>
      </c>
      <c r="I1572" t="s">
        <v>2096</v>
      </c>
      <c r="J1572" t="s">
        <v>1789</v>
      </c>
      <c r="K1572" t="s">
        <v>2050</v>
      </c>
      <c r="L1572" t="s">
        <v>1828</v>
      </c>
      <c r="M1572" t="s">
        <v>2858</v>
      </c>
      <c r="N1572" t="s">
        <v>2859</v>
      </c>
      <c r="O1572" t="s">
        <v>2860</v>
      </c>
      <c r="P1572" t="s">
        <v>2022</v>
      </c>
      <c r="Q1572" t="s">
        <v>1829</v>
      </c>
      <c r="R1572" t="s">
        <v>1960</v>
      </c>
      <c r="S1572" t="s">
        <v>74</v>
      </c>
      <c r="T1572" t="s">
        <v>2024</v>
      </c>
      <c r="U1572" t="s">
        <v>2867</v>
      </c>
      <c r="V1572" t="s">
        <v>3314</v>
      </c>
      <c r="W1572" t="s">
        <v>2864</v>
      </c>
      <c r="X1572" t="s">
        <v>2058</v>
      </c>
      <c r="Y1572" t="s">
        <v>8469</v>
      </c>
      <c r="Z1572" t="s">
        <v>8470</v>
      </c>
      <c r="AA1572" t="s">
        <v>8471</v>
      </c>
      <c r="AB1572">
        <v>1</v>
      </c>
    </row>
    <row r="1573" spans="1:28" x14ac:dyDescent="0.25">
      <c r="A1573" t="s">
        <v>9284</v>
      </c>
      <c r="B1573" t="s">
        <v>9285</v>
      </c>
      <c r="C1573" t="s">
        <v>156</v>
      </c>
      <c r="D1573">
        <v>4</v>
      </c>
      <c r="E1573">
        <v>38</v>
      </c>
      <c r="F1573" t="s">
        <v>2031</v>
      </c>
      <c r="G1573" t="s">
        <v>1846</v>
      </c>
      <c r="H1573" t="s">
        <v>2091</v>
      </c>
      <c r="I1573" t="s">
        <v>2096</v>
      </c>
      <c r="J1573" t="s">
        <v>1789</v>
      </c>
      <c r="K1573" t="s">
        <v>2050</v>
      </c>
      <c r="L1573" t="s">
        <v>1828</v>
      </c>
      <c r="M1573" t="s">
        <v>2858</v>
      </c>
      <c r="N1573" t="s">
        <v>2859</v>
      </c>
      <c r="O1573" t="s">
        <v>2860</v>
      </c>
      <c r="P1573" t="s">
        <v>2022</v>
      </c>
      <c r="Q1573" t="s">
        <v>1829</v>
      </c>
      <c r="R1573" t="s">
        <v>1960</v>
      </c>
      <c r="S1573" t="s">
        <v>74</v>
      </c>
      <c r="T1573" t="s">
        <v>2024</v>
      </c>
      <c r="U1573" t="s">
        <v>2867</v>
      </c>
      <c r="V1573" t="s">
        <v>3314</v>
      </c>
      <c r="W1573" t="s">
        <v>2864</v>
      </c>
      <c r="X1573" t="s">
        <v>2058</v>
      </c>
      <c r="Y1573" t="s">
        <v>8472</v>
      </c>
      <c r="Z1573" t="s">
        <v>8473</v>
      </c>
      <c r="AA1573" t="s">
        <v>8474</v>
      </c>
      <c r="AB1573">
        <v>1</v>
      </c>
    </row>
    <row r="1574" spans="1:28" x14ac:dyDescent="0.25">
      <c r="A1574" t="s">
        <v>9284</v>
      </c>
      <c r="B1574" t="s">
        <v>9285</v>
      </c>
      <c r="C1574" t="s">
        <v>156</v>
      </c>
      <c r="D1574">
        <v>4</v>
      </c>
      <c r="E1574">
        <v>38</v>
      </c>
      <c r="F1574" t="s">
        <v>2042</v>
      </c>
      <c r="G1574" t="s">
        <v>1846</v>
      </c>
      <c r="H1574" t="s">
        <v>2091</v>
      </c>
      <c r="I1574" t="s">
        <v>2096</v>
      </c>
      <c r="J1574" t="s">
        <v>1789</v>
      </c>
      <c r="K1574" t="s">
        <v>2050</v>
      </c>
      <c r="L1574" t="s">
        <v>1828</v>
      </c>
      <c r="M1574" t="s">
        <v>2858</v>
      </c>
      <c r="N1574" t="s">
        <v>2859</v>
      </c>
      <c r="O1574" t="s">
        <v>2860</v>
      </c>
      <c r="P1574" t="s">
        <v>2022</v>
      </c>
      <c r="Q1574" t="s">
        <v>1829</v>
      </c>
      <c r="R1574" t="s">
        <v>1960</v>
      </c>
      <c r="S1574" t="s">
        <v>74</v>
      </c>
      <c r="T1574" t="s">
        <v>2024</v>
      </c>
      <c r="U1574" t="s">
        <v>2867</v>
      </c>
      <c r="V1574" t="s">
        <v>3314</v>
      </c>
      <c r="W1574" t="s">
        <v>2864</v>
      </c>
      <c r="X1574" t="s">
        <v>2058</v>
      </c>
      <c r="Y1574" t="s">
        <v>8475</v>
      </c>
      <c r="Z1574" t="s">
        <v>8476</v>
      </c>
      <c r="AA1574" t="s">
        <v>8477</v>
      </c>
      <c r="AB1574">
        <v>1</v>
      </c>
    </row>
    <row r="1575" spans="1:28" x14ac:dyDescent="0.25">
      <c r="A1575" t="s">
        <v>9284</v>
      </c>
      <c r="B1575" t="s">
        <v>9285</v>
      </c>
      <c r="C1575" t="s">
        <v>156</v>
      </c>
      <c r="D1575">
        <v>4</v>
      </c>
      <c r="E1575">
        <v>38</v>
      </c>
      <c r="F1575" t="s">
        <v>2077</v>
      </c>
      <c r="G1575" t="s">
        <v>1846</v>
      </c>
      <c r="H1575" t="s">
        <v>2091</v>
      </c>
      <c r="I1575" t="s">
        <v>2096</v>
      </c>
      <c r="J1575" t="s">
        <v>1789</v>
      </c>
      <c r="K1575" t="s">
        <v>2050</v>
      </c>
      <c r="L1575" t="s">
        <v>1828</v>
      </c>
      <c r="M1575" t="s">
        <v>2858</v>
      </c>
      <c r="N1575" t="s">
        <v>2859</v>
      </c>
      <c r="O1575" t="s">
        <v>2860</v>
      </c>
      <c r="P1575" t="s">
        <v>2022</v>
      </c>
      <c r="Q1575" t="s">
        <v>1829</v>
      </c>
      <c r="R1575" t="s">
        <v>1960</v>
      </c>
      <c r="S1575" t="s">
        <v>74</v>
      </c>
      <c r="T1575" t="s">
        <v>2024</v>
      </c>
      <c r="U1575" t="s">
        <v>2867</v>
      </c>
      <c r="V1575" t="s">
        <v>3314</v>
      </c>
      <c r="W1575" t="s">
        <v>2864</v>
      </c>
      <c r="X1575" t="s">
        <v>2058</v>
      </c>
      <c r="Y1575" t="s">
        <v>8478</v>
      </c>
      <c r="Z1575" t="s">
        <v>8479</v>
      </c>
      <c r="AA1575" t="s">
        <v>8480</v>
      </c>
      <c r="AB1575">
        <v>1</v>
      </c>
    </row>
    <row r="1576" spans="1:28" x14ac:dyDescent="0.25">
      <c r="A1576" t="s">
        <v>9284</v>
      </c>
      <c r="B1576" t="s">
        <v>9285</v>
      </c>
      <c r="C1576" t="s">
        <v>156</v>
      </c>
      <c r="D1576">
        <v>4</v>
      </c>
      <c r="E1576">
        <v>38</v>
      </c>
      <c r="F1576" t="s">
        <v>2033</v>
      </c>
      <c r="G1576" t="s">
        <v>1846</v>
      </c>
      <c r="H1576" t="s">
        <v>2091</v>
      </c>
      <c r="I1576" t="s">
        <v>2096</v>
      </c>
      <c r="J1576" t="s">
        <v>1789</v>
      </c>
      <c r="K1576" t="s">
        <v>2050</v>
      </c>
      <c r="L1576" t="s">
        <v>1828</v>
      </c>
      <c r="M1576" t="s">
        <v>2858</v>
      </c>
      <c r="N1576" t="s">
        <v>2859</v>
      </c>
      <c r="O1576" t="s">
        <v>2860</v>
      </c>
      <c r="P1576" t="s">
        <v>2022</v>
      </c>
      <c r="Q1576" t="s">
        <v>1829</v>
      </c>
      <c r="R1576" t="s">
        <v>1960</v>
      </c>
      <c r="S1576" t="s">
        <v>74</v>
      </c>
      <c r="T1576" t="s">
        <v>2024</v>
      </c>
      <c r="U1576" t="s">
        <v>2867</v>
      </c>
      <c r="V1576" t="s">
        <v>3314</v>
      </c>
      <c r="W1576" t="s">
        <v>2864</v>
      </c>
      <c r="X1576" t="s">
        <v>2058</v>
      </c>
      <c r="Y1576" t="s">
        <v>8481</v>
      </c>
      <c r="Z1576" t="s">
        <v>8482</v>
      </c>
      <c r="AA1576" t="s">
        <v>8483</v>
      </c>
      <c r="AB1576">
        <v>1</v>
      </c>
    </row>
    <row r="1577" spans="1:28" x14ac:dyDescent="0.25">
      <c r="A1577" t="s">
        <v>9284</v>
      </c>
      <c r="B1577" t="s">
        <v>9285</v>
      </c>
      <c r="C1577" t="s">
        <v>156</v>
      </c>
      <c r="D1577">
        <v>4</v>
      </c>
      <c r="E1577">
        <v>48</v>
      </c>
      <c r="F1577" t="s">
        <v>2055</v>
      </c>
      <c r="G1577" t="s">
        <v>1846</v>
      </c>
      <c r="H1577" t="s">
        <v>2091</v>
      </c>
      <c r="I1577" t="s">
        <v>2096</v>
      </c>
      <c r="J1577" t="s">
        <v>1789</v>
      </c>
      <c r="K1577" t="s">
        <v>2050</v>
      </c>
      <c r="L1577" t="s">
        <v>1828</v>
      </c>
      <c r="M1577" t="s">
        <v>2858</v>
      </c>
      <c r="N1577" t="s">
        <v>2859</v>
      </c>
      <c r="O1577" t="s">
        <v>2860</v>
      </c>
      <c r="P1577" t="s">
        <v>2022</v>
      </c>
      <c r="Q1577" t="s">
        <v>1829</v>
      </c>
      <c r="R1577" t="s">
        <v>1960</v>
      </c>
      <c r="S1577" t="s">
        <v>74</v>
      </c>
      <c r="T1577" t="s">
        <v>2024</v>
      </c>
      <c r="U1577" t="s">
        <v>2867</v>
      </c>
      <c r="V1577" t="s">
        <v>3317</v>
      </c>
      <c r="W1577" t="s">
        <v>2864</v>
      </c>
      <c r="X1577" t="s">
        <v>2058</v>
      </c>
      <c r="Y1577" t="s">
        <v>8484</v>
      </c>
      <c r="Z1577" t="s">
        <v>8485</v>
      </c>
      <c r="AA1577" t="s">
        <v>8486</v>
      </c>
      <c r="AB1577">
        <v>1</v>
      </c>
    </row>
    <row r="1578" spans="1:28" x14ac:dyDescent="0.25">
      <c r="A1578" t="s">
        <v>9284</v>
      </c>
      <c r="B1578" t="s">
        <v>9285</v>
      </c>
      <c r="C1578" t="s">
        <v>156</v>
      </c>
      <c r="D1578">
        <v>4</v>
      </c>
      <c r="E1578">
        <v>58</v>
      </c>
      <c r="F1578" t="s">
        <v>2019</v>
      </c>
      <c r="G1578" t="s">
        <v>1846</v>
      </c>
      <c r="H1578" t="s">
        <v>2091</v>
      </c>
      <c r="I1578" t="s">
        <v>2096</v>
      </c>
      <c r="J1578" t="s">
        <v>1789</v>
      </c>
      <c r="K1578" t="s">
        <v>2050</v>
      </c>
      <c r="L1578" t="s">
        <v>1828</v>
      </c>
      <c r="M1578" t="s">
        <v>2858</v>
      </c>
      <c r="N1578" t="s">
        <v>2859</v>
      </c>
      <c r="O1578" t="s">
        <v>2860</v>
      </c>
      <c r="P1578" t="s">
        <v>2022</v>
      </c>
      <c r="Q1578" t="s">
        <v>1829</v>
      </c>
      <c r="R1578" t="s">
        <v>1960</v>
      </c>
      <c r="S1578" t="s">
        <v>74</v>
      </c>
      <c r="T1578" t="s">
        <v>2024</v>
      </c>
      <c r="U1578" t="s">
        <v>2867</v>
      </c>
      <c r="V1578" t="s">
        <v>3317</v>
      </c>
      <c r="W1578" t="s">
        <v>2864</v>
      </c>
      <c r="X1578" t="s">
        <v>2058</v>
      </c>
      <c r="Y1578" t="s">
        <v>8487</v>
      </c>
      <c r="Z1578" t="s">
        <v>8488</v>
      </c>
      <c r="AA1578" t="s">
        <v>8489</v>
      </c>
      <c r="AB1578">
        <v>1</v>
      </c>
    </row>
    <row r="1579" spans="1:28" x14ac:dyDescent="0.25">
      <c r="A1579" t="s">
        <v>9284</v>
      </c>
      <c r="B1579" t="s">
        <v>9285</v>
      </c>
      <c r="C1579" t="s">
        <v>156</v>
      </c>
      <c r="D1579">
        <v>4</v>
      </c>
      <c r="E1579">
        <v>58</v>
      </c>
      <c r="F1579" t="s">
        <v>2031</v>
      </c>
      <c r="G1579" t="s">
        <v>1846</v>
      </c>
      <c r="H1579" t="s">
        <v>2091</v>
      </c>
      <c r="I1579" t="s">
        <v>2096</v>
      </c>
      <c r="J1579" t="s">
        <v>1789</v>
      </c>
      <c r="K1579" t="s">
        <v>2050</v>
      </c>
      <c r="L1579" t="s">
        <v>1828</v>
      </c>
      <c r="M1579" t="s">
        <v>2858</v>
      </c>
      <c r="N1579" t="s">
        <v>2859</v>
      </c>
      <c r="O1579" t="s">
        <v>2860</v>
      </c>
      <c r="P1579" t="s">
        <v>2022</v>
      </c>
      <c r="Q1579" t="s">
        <v>1829</v>
      </c>
      <c r="R1579" t="s">
        <v>1960</v>
      </c>
      <c r="S1579" t="s">
        <v>74</v>
      </c>
      <c r="T1579" t="s">
        <v>2024</v>
      </c>
      <c r="U1579" t="s">
        <v>2867</v>
      </c>
      <c r="V1579" t="s">
        <v>3317</v>
      </c>
      <c r="W1579" t="s">
        <v>2864</v>
      </c>
      <c r="X1579" t="s">
        <v>2058</v>
      </c>
      <c r="Y1579" t="s">
        <v>8490</v>
      </c>
      <c r="Z1579" t="s">
        <v>8491</v>
      </c>
      <c r="AA1579" t="s">
        <v>8492</v>
      </c>
      <c r="AB1579">
        <v>1</v>
      </c>
    </row>
    <row r="1580" spans="1:28" x14ac:dyDescent="0.25">
      <c r="A1580" t="s">
        <v>9284</v>
      </c>
      <c r="B1580" t="s">
        <v>9285</v>
      </c>
      <c r="C1580" t="s">
        <v>156</v>
      </c>
      <c r="D1580">
        <v>4</v>
      </c>
      <c r="E1580">
        <v>59</v>
      </c>
      <c r="F1580" t="s">
        <v>2019</v>
      </c>
      <c r="G1580" t="s">
        <v>1846</v>
      </c>
      <c r="H1580" t="s">
        <v>2091</v>
      </c>
      <c r="I1580" t="s">
        <v>2096</v>
      </c>
      <c r="J1580" t="s">
        <v>1789</v>
      </c>
      <c r="K1580" t="s">
        <v>2050</v>
      </c>
      <c r="L1580" t="s">
        <v>1828</v>
      </c>
      <c r="M1580" t="s">
        <v>2858</v>
      </c>
      <c r="N1580" t="s">
        <v>2859</v>
      </c>
      <c r="O1580" t="s">
        <v>2860</v>
      </c>
      <c r="P1580" t="s">
        <v>2022</v>
      </c>
      <c r="Q1580" t="s">
        <v>1829</v>
      </c>
      <c r="R1580" t="s">
        <v>1960</v>
      </c>
      <c r="S1580" t="s">
        <v>74</v>
      </c>
      <c r="T1580" t="s">
        <v>2024</v>
      </c>
      <c r="U1580" t="s">
        <v>2867</v>
      </c>
      <c r="V1580" t="s">
        <v>3317</v>
      </c>
      <c r="W1580" t="s">
        <v>2864</v>
      </c>
      <c r="X1580" t="s">
        <v>2058</v>
      </c>
      <c r="Y1580" t="s">
        <v>8493</v>
      </c>
      <c r="Z1580" t="s">
        <v>8494</v>
      </c>
      <c r="AA1580" t="s">
        <v>8495</v>
      </c>
      <c r="AB1580">
        <v>1</v>
      </c>
    </row>
    <row r="1581" spans="1:28" x14ac:dyDescent="0.25">
      <c r="A1581" t="s">
        <v>9284</v>
      </c>
      <c r="B1581" t="s">
        <v>9285</v>
      </c>
      <c r="C1581" t="s">
        <v>156</v>
      </c>
      <c r="D1581">
        <v>4</v>
      </c>
      <c r="E1581">
        <v>59</v>
      </c>
      <c r="F1581" t="s">
        <v>2031</v>
      </c>
      <c r="G1581" t="s">
        <v>1846</v>
      </c>
      <c r="H1581" t="s">
        <v>2091</v>
      </c>
      <c r="I1581" t="s">
        <v>2096</v>
      </c>
      <c r="J1581" t="s">
        <v>1789</v>
      </c>
      <c r="K1581" t="s">
        <v>2050</v>
      </c>
      <c r="L1581" t="s">
        <v>1828</v>
      </c>
      <c r="M1581" t="s">
        <v>2858</v>
      </c>
      <c r="N1581" t="s">
        <v>2859</v>
      </c>
      <c r="O1581" t="s">
        <v>2860</v>
      </c>
      <c r="P1581" t="s">
        <v>2022</v>
      </c>
      <c r="Q1581" t="s">
        <v>1829</v>
      </c>
      <c r="R1581" t="s">
        <v>1960</v>
      </c>
      <c r="S1581" t="s">
        <v>74</v>
      </c>
      <c r="T1581" t="s">
        <v>2024</v>
      </c>
      <c r="U1581" t="s">
        <v>2867</v>
      </c>
      <c r="V1581" t="s">
        <v>3314</v>
      </c>
      <c r="W1581" t="s">
        <v>4156</v>
      </c>
      <c r="X1581" t="s">
        <v>2058</v>
      </c>
      <c r="Y1581" t="s">
        <v>8496</v>
      </c>
      <c r="Z1581" t="s">
        <v>8497</v>
      </c>
      <c r="AA1581" t="s">
        <v>8498</v>
      </c>
      <c r="AB1581">
        <v>1</v>
      </c>
    </row>
    <row r="1582" spans="1:28" x14ac:dyDescent="0.25">
      <c r="A1582" t="s">
        <v>9284</v>
      </c>
      <c r="B1582" t="s">
        <v>9285</v>
      </c>
      <c r="C1582" t="s">
        <v>156</v>
      </c>
      <c r="D1582">
        <v>4</v>
      </c>
      <c r="E1582">
        <v>59</v>
      </c>
      <c r="F1582" t="s">
        <v>2029</v>
      </c>
      <c r="G1582" t="s">
        <v>1846</v>
      </c>
      <c r="H1582" t="s">
        <v>2091</v>
      </c>
      <c r="I1582" t="s">
        <v>2096</v>
      </c>
      <c r="J1582" t="s">
        <v>1789</v>
      </c>
      <c r="K1582" t="s">
        <v>2050</v>
      </c>
      <c r="L1582" t="s">
        <v>1828</v>
      </c>
      <c r="M1582" t="s">
        <v>2858</v>
      </c>
      <c r="N1582" t="s">
        <v>2859</v>
      </c>
      <c r="O1582" t="s">
        <v>2860</v>
      </c>
      <c r="P1582" t="s">
        <v>2022</v>
      </c>
      <c r="Q1582" t="s">
        <v>1829</v>
      </c>
      <c r="R1582" t="s">
        <v>1960</v>
      </c>
      <c r="S1582" t="s">
        <v>74</v>
      </c>
      <c r="T1582" t="s">
        <v>2024</v>
      </c>
      <c r="U1582" t="s">
        <v>2867</v>
      </c>
      <c r="V1582" t="s">
        <v>3317</v>
      </c>
      <c r="W1582" t="s">
        <v>2864</v>
      </c>
      <c r="X1582" t="s">
        <v>2058</v>
      </c>
      <c r="Y1582" t="s">
        <v>8499</v>
      </c>
      <c r="Z1582" t="s">
        <v>8500</v>
      </c>
      <c r="AA1582" t="s">
        <v>8501</v>
      </c>
      <c r="AB1582">
        <v>1</v>
      </c>
    </row>
    <row r="1583" spans="1:28" x14ac:dyDescent="0.25">
      <c r="A1583" t="s">
        <v>9284</v>
      </c>
      <c r="B1583" t="s">
        <v>9285</v>
      </c>
      <c r="C1583" t="s">
        <v>156</v>
      </c>
      <c r="D1583">
        <v>4</v>
      </c>
      <c r="E1583">
        <v>59</v>
      </c>
      <c r="F1583" t="s">
        <v>2077</v>
      </c>
      <c r="G1583" t="s">
        <v>1846</v>
      </c>
      <c r="H1583" t="s">
        <v>2091</v>
      </c>
      <c r="I1583" t="s">
        <v>2096</v>
      </c>
      <c r="J1583" t="s">
        <v>1789</v>
      </c>
      <c r="K1583" t="s">
        <v>2050</v>
      </c>
      <c r="L1583" t="s">
        <v>1828</v>
      </c>
      <c r="M1583" t="s">
        <v>2858</v>
      </c>
      <c r="N1583" t="s">
        <v>2859</v>
      </c>
      <c r="O1583" t="s">
        <v>2860</v>
      </c>
      <c r="P1583" t="s">
        <v>2022</v>
      </c>
      <c r="Q1583" t="s">
        <v>1829</v>
      </c>
      <c r="R1583" t="s">
        <v>1960</v>
      </c>
      <c r="S1583" t="s">
        <v>74</v>
      </c>
      <c r="T1583" t="s">
        <v>2024</v>
      </c>
      <c r="U1583" t="s">
        <v>2867</v>
      </c>
      <c r="V1583" t="s">
        <v>3314</v>
      </c>
      <c r="W1583" t="s">
        <v>2864</v>
      </c>
      <c r="X1583" t="s">
        <v>2058</v>
      </c>
      <c r="Y1583" t="s">
        <v>8502</v>
      </c>
      <c r="Z1583" t="s">
        <v>8503</v>
      </c>
      <c r="AA1583" t="s">
        <v>8504</v>
      </c>
      <c r="AB1583">
        <v>1</v>
      </c>
    </row>
    <row r="1584" spans="1:28" x14ac:dyDescent="0.25">
      <c r="A1584" t="s">
        <v>9284</v>
      </c>
      <c r="B1584" t="s">
        <v>9285</v>
      </c>
      <c r="C1584" t="s">
        <v>156</v>
      </c>
      <c r="D1584">
        <v>4</v>
      </c>
      <c r="E1584">
        <v>59</v>
      </c>
      <c r="F1584" t="s">
        <v>2021</v>
      </c>
      <c r="G1584" t="s">
        <v>1846</v>
      </c>
      <c r="H1584" t="s">
        <v>2091</v>
      </c>
      <c r="I1584" t="s">
        <v>2096</v>
      </c>
      <c r="J1584" t="s">
        <v>1789</v>
      </c>
      <c r="K1584" t="s">
        <v>2050</v>
      </c>
      <c r="L1584" t="s">
        <v>1828</v>
      </c>
      <c r="M1584" t="s">
        <v>2858</v>
      </c>
      <c r="N1584" t="s">
        <v>2859</v>
      </c>
      <c r="O1584" t="s">
        <v>2860</v>
      </c>
      <c r="P1584" t="s">
        <v>2022</v>
      </c>
      <c r="Q1584" t="s">
        <v>1829</v>
      </c>
      <c r="R1584" t="s">
        <v>1960</v>
      </c>
      <c r="S1584" t="s">
        <v>74</v>
      </c>
      <c r="T1584" t="s">
        <v>2024</v>
      </c>
      <c r="U1584" t="s">
        <v>2867</v>
      </c>
      <c r="V1584" t="s">
        <v>3314</v>
      </c>
      <c r="W1584" t="s">
        <v>4156</v>
      </c>
      <c r="X1584" t="s">
        <v>2058</v>
      </c>
      <c r="Y1584" t="s">
        <v>8505</v>
      </c>
      <c r="Z1584" t="s">
        <v>8506</v>
      </c>
      <c r="AA1584" t="s">
        <v>8507</v>
      </c>
      <c r="AB1584">
        <v>1</v>
      </c>
    </row>
    <row r="1585" spans="1:28" x14ac:dyDescent="0.25">
      <c r="A1585" t="s">
        <v>9284</v>
      </c>
      <c r="B1585" t="s">
        <v>9285</v>
      </c>
      <c r="C1585" t="s">
        <v>156</v>
      </c>
      <c r="D1585">
        <v>4</v>
      </c>
      <c r="E1585">
        <v>59</v>
      </c>
      <c r="F1585" t="s">
        <v>2026</v>
      </c>
      <c r="G1585" t="s">
        <v>1846</v>
      </c>
      <c r="H1585" t="s">
        <v>2091</v>
      </c>
      <c r="I1585" t="s">
        <v>2096</v>
      </c>
      <c r="J1585" t="s">
        <v>1789</v>
      </c>
      <c r="K1585" t="s">
        <v>2050</v>
      </c>
      <c r="L1585" t="s">
        <v>1828</v>
      </c>
      <c r="M1585" t="s">
        <v>2858</v>
      </c>
      <c r="N1585" t="s">
        <v>2859</v>
      </c>
      <c r="O1585" t="s">
        <v>2860</v>
      </c>
      <c r="P1585" t="s">
        <v>2022</v>
      </c>
      <c r="Q1585" t="s">
        <v>1829</v>
      </c>
      <c r="R1585" t="s">
        <v>1960</v>
      </c>
      <c r="S1585" t="s">
        <v>74</v>
      </c>
      <c r="T1585" t="s">
        <v>2024</v>
      </c>
      <c r="U1585" t="s">
        <v>2867</v>
      </c>
      <c r="V1585" t="s">
        <v>3314</v>
      </c>
      <c r="W1585" t="s">
        <v>2864</v>
      </c>
      <c r="X1585" t="s">
        <v>2058</v>
      </c>
      <c r="Y1585" t="s">
        <v>8508</v>
      </c>
      <c r="Z1585" t="s">
        <v>8509</v>
      </c>
      <c r="AA1585" t="s">
        <v>8510</v>
      </c>
      <c r="AB1585">
        <v>1</v>
      </c>
    </row>
    <row r="1586" spans="1:28" x14ac:dyDescent="0.25">
      <c r="A1586" t="s">
        <v>9284</v>
      </c>
      <c r="B1586" t="s">
        <v>9285</v>
      </c>
      <c r="C1586" t="s">
        <v>156</v>
      </c>
      <c r="D1586">
        <v>4</v>
      </c>
      <c r="E1586">
        <v>59</v>
      </c>
      <c r="F1586" t="s">
        <v>2083</v>
      </c>
      <c r="G1586" t="s">
        <v>1846</v>
      </c>
      <c r="H1586" t="s">
        <v>2091</v>
      </c>
      <c r="I1586" t="s">
        <v>2096</v>
      </c>
      <c r="J1586" t="s">
        <v>1789</v>
      </c>
      <c r="K1586" t="s">
        <v>2050</v>
      </c>
      <c r="L1586" t="s">
        <v>1828</v>
      </c>
      <c r="M1586" t="s">
        <v>2858</v>
      </c>
      <c r="N1586" t="s">
        <v>2859</v>
      </c>
      <c r="O1586" t="s">
        <v>2860</v>
      </c>
      <c r="P1586" t="s">
        <v>2022</v>
      </c>
      <c r="Q1586" t="s">
        <v>1829</v>
      </c>
      <c r="R1586" t="s">
        <v>1960</v>
      </c>
      <c r="S1586" t="s">
        <v>74</v>
      </c>
      <c r="T1586" t="s">
        <v>2024</v>
      </c>
      <c r="U1586" t="s">
        <v>2867</v>
      </c>
      <c r="V1586" t="s">
        <v>2868</v>
      </c>
      <c r="W1586" t="s">
        <v>2864</v>
      </c>
      <c r="X1586" t="s">
        <v>2058</v>
      </c>
      <c r="Y1586" t="s">
        <v>8511</v>
      </c>
      <c r="Z1586" t="s">
        <v>8512</v>
      </c>
      <c r="AA1586" t="s">
        <v>8513</v>
      </c>
      <c r="AB1586">
        <v>1</v>
      </c>
    </row>
    <row r="1587" spans="1:28" x14ac:dyDescent="0.25">
      <c r="A1587" t="s">
        <v>9284</v>
      </c>
      <c r="B1587" t="s">
        <v>9285</v>
      </c>
      <c r="C1587" t="s">
        <v>156</v>
      </c>
      <c r="D1587">
        <v>4</v>
      </c>
      <c r="E1587">
        <v>67</v>
      </c>
      <c r="F1587" t="s">
        <v>2036</v>
      </c>
      <c r="G1587" t="s">
        <v>1846</v>
      </c>
      <c r="H1587" t="s">
        <v>2091</v>
      </c>
      <c r="I1587" t="s">
        <v>2096</v>
      </c>
      <c r="J1587" t="s">
        <v>1797</v>
      </c>
      <c r="K1587" t="s">
        <v>2087</v>
      </c>
      <c r="L1587" t="s">
        <v>2092</v>
      </c>
      <c r="M1587" t="s">
        <v>2861</v>
      </c>
      <c r="N1587" t="s">
        <v>2092</v>
      </c>
      <c r="O1587" t="s">
        <v>2863</v>
      </c>
      <c r="P1587" t="s">
        <v>2022</v>
      </c>
      <c r="Q1587" t="s">
        <v>1829</v>
      </c>
      <c r="R1587" t="s">
        <v>1960</v>
      </c>
      <c r="S1587" t="s">
        <v>74</v>
      </c>
      <c r="T1587" t="s">
        <v>2024</v>
      </c>
      <c r="U1587" t="s">
        <v>2875</v>
      </c>
      <c r="V1587" t="s">
        <v>3297</v>
      </c>
      <c r="W1587" t="s">
        <v>2912</v>
      </c>
      <c r="X1587" t="s">
        <v>2058</v>
      </c>
      <c r="Y1587" t="s">
        <v>4794</v>
      </c>
      <c r="Z1587" t="s">
        <v>4795</v>
      </c>
      <c r="AA1587" t="s">
        <v>4796</v>
      </c>
      <c r="AB1587">
        <v>1</v>
      </c>
    </row>
    <row r="1588" spans="1:28" x14ac:dyDescent="0.25">
      <c r="A1588" t="s">
        <v>9284</v>
      </c>
      <c r="B1588" t="s">
        <v>9285</v>
      </c>
      <c r="C1588" t="s">
        <v>156</v>
      </c>
      <c r="D1588">
        <v>4</v>
      </c>
      <c r="E1588">
        <v>68</v>
      </c>
      <c r="F1588" t="s">
        <v>2029</v>
      </c>
      <c r="G1588" t="s">
        <v>1846</v>
      </c>
      <c r="H1588" t="s">
        <v>2091</v>
      </c>
      <c r="I1588" t="s">
        <v>2096</v>
      </c>
      <c r="J1588" t="s">
        <v>1795</v>
      </c>
      <c r="K1588" t="s">
        <v>2087</v>
      </c>
      <c r="L1588" t="s">
        <v>2092</v>
      </c>
      <c r="M1588" t="s">
        <v>2861</v>
      </c>
      <c r="N1588" t="s">
        <v>2092</v>
      </c>
      <c r="O1588" t="s">
        <v>2863</v>
      </c>
      <c r="P1588" t="s">
        <v>2022</v>
      </c>
      <c r="Q1588" t="s">
        <v>1829</v>
      </c>
      <c r="R1588" t="s">
        <v>1960</v>
      </c>
      <c r="S1588" t="s">
        <v>74</v>
      </c>
      <c r="T1588" t="s">
        <v>2024</v>
      </c>
      <c r="U1588" t="s">
        <v>2875</v>
      </c>
      <c r="V1588" t="s">
        <v>3297</v>
      </c>
      <c r="W1588" t="s">
        <v>2874</v>
      </c>
      <c r="X1588" t="s">
        <v>2058</v>
      </c>
      <c r="Y1588" t="s">
        <v>9389</v>
      </c>
      <c r="Z1588" t="s">
        <v>9390</v>
      </c>
      <c r="AA1588" t="s">
        <v>9391</v>
      </c>
      <c r="AB1588">
        <v>1</v>
      </c>
    </row>
    <row r="1589" spans="1:28" x14ac:dyDescent="0.25">
      <c r="A1589" t="s">
        <v>9284</v>
      </c>
      <c r="B1589" t="s">
        <v>9285</v>
      </c>
      <c r="C1589" t="s">
        <v>156</v>
      </c>
      <c r="D1589">
        <v>4</v>
      </c>
      <c r="E1589">
        <v>68</v>
      </c>
      <c r="F1589" t="s">
        <v>2048</v>
      </c>
      <c r="G1589" t="s">
        <v>1846</v>
      </c>
      <c r="H1589" t="s">
        <v>2091</v>
      </c>
      <c r="I1589" t="s">
        <v>2096</v>
      </c>
      <c r="J1589" t="s">
        <v>1795</v>
      </c>
      <c r="K1589" t="s">
        <v>2087</v>
      </c>
      <c r="L1589" t="s">
        <v>2092</v>
      </c>
      <c r="M1589" t="s">
        <v>2861</v>
      </c>
      <c r="N1589" t="s">
        <v>2092</v>
      </c>
      <c r="O1589" t="s">
        <v>2863</v>
      </c>
      <c r="P1589" t="s">
        <v>2022</v>
      </c>
      <c r="Q1589" t="s">
        <v>1829</v>
      </c>
      <c r="R1589" t="s">
        <v>1960</v>
      </c>
      <c r="S1589" t="s">
        <v>74</v>
      </c>
      <c r="T1589" t="s">
        <v>2024</v>
      </c>
      <c r="U1589" t="s">
        <v>2875</v>
      </c>
      <c r="V1589" t="s">
        <v>3297</v>
      </c>
      <c r="W1589" t="s">
        <v>2874</v>
      </c>
      <c r="X1589" t="s">
        <v>2058</v>
      </c>
      <c r="Y1589" t="s">
        <v>9262</v>
      </c>
      <c r="Z1589" t="s">
        <v>9263</v>
      </c>
      <c r="AA1589" t="s">
        <v>9264</v>
      </c>
      <c r="AB1589">
        <v>1</v>
      </c>
    </row>
    <row r="1590" spans="1:28" x14ac:dyDescent="0.25">
      <c r="A1590" t="s">
        <v>9284</v>
      </c>
      <c r="B1590" t="s">
        <v>9285</v>
      </c>
      <c r="C1590" t="s">
        <v>156</v>
      </c>
      <c r="D1590">
        <v>1</v>
      </c>
      <c r="E1590">
        <v>96</v>
      </c>
      <c r="F1590" t="s">
        <v>2042</v>
      </c>
      <c r="G1590" t="s">
        <v>1845</v>
      </c>
      <c r="H1590" t="s">
        <v>2091</v>
      </c>
      <c r="I1590" t="s">
        <v>2096</v>
      </c>
      <c r="J1590" t="s">
        <v>5368</v>
      </c>
      <c r="K1590" t="s">
        <v>2064</v>
      </c>
      <c r="L1590" t="s">
        <v>1828</v>
      </c>
      <c r="M1590" t="s">
        <v>2858</v>
      </c>
      <c r="N1590" t="s">
        <v>2859</v>
      </c>
      <c r="O1590" t="s">
        <v>2860</v>
      </c>
      <c r="P1590" t="s">
        <v>2022</v>
      </c>
      <c r="Q1590" t="s">
        <v>1943</v>
      </c>
      <c r="R1590" t="s">
        <v>1961</v>
      </c>
      <c r="S1590" t="s">
        <v>74</v>
      </c>
      <c r="T1590" t="s">
        <v>2034</v>
      </c>
      <c r="U1590" t="s">
        <v>2867</v>
      </c>
      <c r="V1590" t="s">
        <v>3314</v>
      </c>
      <c r="W1590" t="s">
        <v>4844</v>
      </c>
      <c r="X1590" t="s">
        <v>8928</v>
      </c>
      <c r="Y1590" t="s">
        <v>8929</v>
      </c>
      <c r="Z1590" t="s">
        <v>8930</v>
      </c>
      <c r="AA1590" t="s">
        <v>8931</v>
      </c>
      <c r="AB1590">
        <v>1</v>
      </c>
    </row>
    <row r="1591" spans="1:28" x14ac:dyDescent="0.25">
      <c r="A1591" t="s">
        <v>9284</v>
      </c>
      <c r="B1591" t="s">
        <v>9285</v>
      </c>
      <c r="C1591" t="s">
        <v>156</v>
      </c>
      <c r="D1591">
        <v>2</v>
      </c>
      <c r="E1591">
        <v>617</v>
      </c>
      <c r="F1591" t="s">
        <v>2052</v>
      </c>
      <c r="G1591" t="s">
        <v>1848</v>
      </c>
      <c r="H1591" t="s">
        <v>2091</v>
      </c>
      <c r="I1591" t="s">
        <v>2096</v>
      </c>
      <c r="J1591" t="s">
        <v>1788</v>
      </c>
      <c r="K1591" t="s">
        <v>2087</v>
      </c>
      <c r="L1591" t="s">
        <v>1828</v>
      </c>
      <c r="M1591" t="s">
        <v>2858</v>
      </c>
      <c r="N1591" t="s">
        <v>2859</v>
      </c>
      <c r="O1591" t="s">
        <v>2860</v>
      </c>
      <c r="P1591" t="s">
        <v>2022</v>
      </c>
      <c r="Q1591" t="s">
        <v>1943</v>
      </c>
      <c r="R1591" t="s">
        <v>1961</v>
      </c>
      <c r="S1591" t="s">
        <v>74</v>
      </c>
      <c r="T1591" t="s">
        <v>2034</v>
      </c>
      <c r="U1591" t="s">
        <v>2875</v>
      </c>
      <c r="V1591" t="s">
        <v>3297</v>
      </c>
      <c r="W1591" t="s">
        <v>2874</v>
      </c>
      <c r="X1591" t="s">
        <v>8928</v>
      </c>
      <c r="Y1591" t="s">
        <v>9265</v>
      </c>
      <c r="Z1591" t="s">
        <v>9266</v>
      </c>
      <c r="AA1591" t="s">
        <v>9267</v>
      </c>
      <c r="AB1591">
        <v>1</v>
      </c>
    </row>
    <row r="1592" spans="1:28" x14ac:dyDescent="0.25">
      <c r="A1592" t="s">
        <v>9284</v>
      </c>
      <c r="B1592" t="s">
        <v>9285</v>
      </c>
      <c r="C1592" t="s">
        <v>156</v>
      </c>
      <c r="D1592">
        <v>4</v>
      </c>
      <c r="E1592">
        <v>16</v>
      </c>
      <c r="F1592" t="s">
        <v>2021</v>
      </c>
      <c r="G1592" t="s">
        <v>1846</v>
      </c>
      <c r="H1592" t="s">
        <v>2091</v>
      </c>
      <c r="I1592" t="s">
        <v>2096</v>
      </c>
      <c r="J1592" t="s">
        <v>1795</v>
      </c>
      <c r="K1592" t="s">
        <v>2056</v>
      </c>
      <c r="L1592" t="s">
        <v>1828</v>
      </c>
      <c r="M1592" t="s">
        <v>2858</v>
      </c>
      <c r="N1592" t="s">
        <v>2859</v>
      </c>
      <c r="O1592" t="s">
        <v>2860</v>
      </c>
      <c r="P1592" t="s">
        <v>2022</v>
      </c>
      <c r="Q1592" t="s">
        <v>1943</v>
      </c>
      <c r="R1592" t="s">
        <v>1961</v>
      </c>
      <c r="S1592" t="s">
        <v>74</v>
      </c>
      <c r="T1592" t="s">
        <v>2034</v>
      </c>
      <c r="U1592" t="s">
        <v>2046</v>
      </c>
      <c r="V1592" t="s">
        <v>2865</v>
      </c>
      <c r="W1592" t="s">
        <v>4638</v>
      </c>
      <c r="X1592" t="s">
        <v>8928</v>
      </c>
      <c r="Y1592" t="s">
        <v>9392</v>
      </c>
      <c r="Z1592" t="s">
        <v>9393</v>
      </c>
      <c r="AA1592" t="s">
        <v>9394</v>
      </c>
      <c r="AB1592">
        <v>1</v>
      </c>
    </row>
    <row r="1593" spans="1:28" x14ac:dyDescent="0.25">
      <c r="A1593" t="s">
        <v>9284</v>
      </c>
      <c r="B1593" t="s">
        <v>9285</v>
      </c>
      <c r="C1593" t="s">
        <v>156</v>
      </c>
      <c r="D1593">
        <v>1</v>
      </c>
      <c r="E1593">
        <v>210</v>
      </c>
      <c r="F1593" t="s">
        <v>2054</v>
      </c>
      <c r="G1593" t="s">
        <v>1845</v>
      </c>
      <c r="H1593" t="s">
        <v>2091</v>
      </c>
      <c r="I1593" t="s">
        <v>2096</v>
      </c>
      <c r="J1593" t="s">
        <v>1788</v>
      </c>
      <c r="K1593" t="s">
        <v>8817</v>
      </c>
      <c r="L1593" t="s">
        <v>1828</v>
      </c>
      <c r="M1593" t="s">
        <v>2858</v>
      </c>
      <c r="N1593" t="s">
        <v>5463</v>
      </c>
      <c r="O1593" t="s">
        <v>3336</v>
      </c>
      <c r="P1593" t="s">
        <v>2059</v>
      </c>
      <c r="Q1593" t="s">
        <v>1836</v>
      </c>
      <c r="R1593" t="s">
        <v>94</v>
      </c>
      <c r="S1593" t="s">
        <v>74</v>
      </c>
      <c r="T1593" t="s">
        <v>2075</v>
      </c>
      <c r="U1593" t="s">
        <v>2875</v>
      </c>
      <c r="V1593" t="s">
        <v>3324</v>
      </c>
      <c r="W1593" t="s">
        <v>2874</v>
      </c>
      <c r="X1593" t="s">
        <v>1837</v>
      </c>
      <c r="Y1593" t="s">
        <v>5464</v>
      </c>
      <c r="Z1593" t="s">
        <v>5465</v>
      </c>
      <c r="AA1593" t="s">
        <v>5466</v>
      </c>
      <c r="AB1593">
        <v>1</v>
      </c>
    </row>
    <row r="1594" spans="1:28" x14ac:dyDescent="0.25">
      <c r="A1594" t="s">
        <v>9284</v>
      </c>
      <c r="B1594" t="s">
        <v>9285</v>
      </c>
      <c r="C1594" t="s">
        <v>156</v>
      </c>
      <c r="D1594">
        <v>1</v>
      </c>
      <c r="E1594">
        <v>280</v>
      </c>
      <c r="F1594" t="s">
        <v>2040</v>
      </c>
      <c r="G1594" t="s">
        <v>1845</v>
      </c>
      <c r="H1594" t="s">
        <v>2091</v>
      </c>
      <c r="I1594" t="s">
        <v>2096</v>
      </c>
      <c r="J1594" t="s">
        <v>1788</v>
      </c>
      <c r="K1594" t="s">
        <v>9268</v>
      </c>
      <c r="L1594" t="s">
        <v>5650</v>
      </c>
      <c r="M1594" t="s">
        <v>2858</v>
      </c>
      <c r="N1594" t="s">
        <v>8514</v>
      </c>
      <c r="O1594" t="s">
        <v>8515</v>
      </c>
      <c r="P1594" t="s">
        <v>2059</v>
      </c>
      <c r="Q1594" t="s">
        <v>1836</v>
      </c>
      <c r="R1594" t="s">
        <v>94</v>
      </c>
      <c r="S1594" t="s">
        <v>74</v>
      </c>
      <c r="T1594" t="s">
        <v>2075</v>
      </c>
      <c r="U1594" t="s">
        <v>74</v>
      </c>
      <c r="V1594" t="s">
        <v>1836</v>
      </c>
      <c r="W1594" t="s">
        <v>2864</v>
      </c>
      <c r="X1594" t="s">
        <v>1837</v>
      </c>
      <c r="Y1594" t="s">
        <v>8516</v>
      </c>
      <c r="Z1594" t="s">
        <v>8517</v>
      </c>
      <c r="AA1594" t="s">
        <v>8518</v>
      </c>
      <c r="AB1594">
        <v>1</v>
      </c>
    </row>
    <row r="1595" spans="1:28" x14ac:dyDescent="0.25">
      <c r="A1595" t="s">
        <v>9284</v>
      </c>
      <c r="B1595" t="s">
        <v>9285</v>
      </c>
      <c r="C1595" t="s">
        <v>156</v>
      </c>
      <c r="D1595">
        <v>1</v>
      </c>
      <c r="E1595">
        <v>280</v>
      </c>
      <c r="F1595" t="s">
        <v>2081</v>
      </c>
      <c r="G1595" t="s">
        <v>1845</v>
      </c>
      <c r="H1595" t="s">
        <v>2091</v>
      </c>
      <c r="I1595" t="s">
        <v>2096</v>
      </c>
      <c r="J1595" t="s">
        <v>1788</v>
      </c>
      <c r="K1595" t="s">
        <v>2080</v>
      </c>
      <c r="L1595" t="s">
        <v>1828</v>
      </c>
      <c r="M1595" t="s">
        <v>2858</v>
      </c>
      <c r="N1595" t="s">
        <v>3328</v>
      </c>
      <c r="O1595" t="s">
        <v>3329</v>
      </c>
      <c r="P1595" t="s">
        <v>2059</v>
      </c>
      <c r="Q1595" t="s">
        <v>1836</v>
      </c>
      <c r="R1595" t="s">
        <v>94</v>
      </c>
      <c r="S1595" t="s">
        <v>74</v>
      </c>
      <c r="T1595" t="s">
        <v>2075</v>
      </c>
      <c r="U1595" t="s">
        <v>74</v>
      </c>
      <c r="V1595" t="s">
        <v>1836</v>
      </c>
      <c r="W1595" t="s">
        <v>2864</v>
      </c>
      <c r="X1595" t="s">
        <v>1837</v>
      </c>
      <c r="Y1595" t="s">
        <v>8519</v>
      </c>
      <c r="Z1595" t="s">
        <v>8520</v>
      </c>
      <c r="AA1595" t="s">
        <v>8521</v>
      </c>
      <c r="AB1595">
        <v>1</v>
      </c>
    </row>
    <row r="1596" spans="1:28" x14ac:dyDescent="0.25">
      <c r="A1596" t="s">
        <v>9284</v>
      </c>
      <c r="B1596" t="s">
        <v>9285</v>
      </c>
      <c r="C1596" t="s">
        <v>156</v>
      </c>
      <c r="D1596">
        <v>1</v>
      </c>
      <c r="E1596">
        <v>284</v>
      </c>
      <c r="F1596" t="s">
        <v>2041</v>
      </c>
      <c r="G1596" t="s">
        <v>1809</v>
      </c>
      <c r="H1596" t="s">
        <v>2091</v>
      </c>
      <c r="I1596" t="s">
        <v>2096</v>
      </c>
      <c r="J1596" t="s">
        <v>1788</v>
      </c>
      <c r="K1596" t="s">
        <v>8817</v>
      </c>
      <c r="L1596" t="s">
        <v>1828</v>
      </c>
      <c r="M1596" t="s">
        <v>2858</v>
      </c>
      <c r="N1596" t="s">
        <v>3328</v>
      </c>
      <c r="O1596" t="s">
        <v>3329</v>
      </c>
      <c r="P1596" t="s">
        <v>2059</v>
      </c>
      <c r="Q1596" t="s">
        <v>1836</v>
      </c>
      <c r="R1596" t="s">
        <v>94</v>
      </c>
      <c r="S1596" t="s">
        <v>74</v>
      </c>
      <c r="T1596" t="s">
        <v>2075</v>
      </c>
      <c r="U1596" t="s">
        <v>74</v>
      </c>
      <c r="V1596" t="s">
        <v>1836</v>
      </c>
      <c r="W1596" t="s">
        <v>2864</v>
      </c>
      <c r="X1596" t="s">
        <v>1837</v>
      </c>
      <c r="Y1596" t="s">
        <v>5467</v>
      </c>
      <c r="Z1596" t="s">
        <v>5468</v>
      </c>
      <c r="AA1596" t="s">
        <v>5469</v>
      </c>
      <c r="AB1596">
        <v>1</v>
      </c>
    </row>
    <row r="1597" spans="1:28" x14ac:dyDescent="0.25">
      <c r="A1597" t="s">
        <v>9284</v>
      </c>
      <c r="B1597" t="s">
        <v>9285</v>
      </c>
      <c r="C1597" t="s">
        <v>156</v>
      </c>
      <c r="D1597">
        <v>2</v>
      </c>
      <c r="E1597">
        <v>386</v>
      </c>
      <c r="F1597" t="s">
        <v>2038</v>
      </c>
      <c r="G1597" t="s">
        <v>1848</v>
      </c>
      <c r="H1597" t="s">
        <v>2091</v>
      </c>
      <c r="I1597" t="s">
        <v>2096</v>
      </c>
      <c r="J1597" t="s">
        <v>1788</v>
      </c>
      <c r="K1597" t="s">
        <v>8993</v>
      </c>
      <c r="L1597" t="s">
        <v>1828</v>
      </c>
      <c r="M1597" t="s">
        <v>2858</v>
      </c>
      <c r="N1597" t="s">
        <v>5463</v>
      </c>
      <c r="O1597" t="s">
        <v>3336</v>
      </c>
      <c r="P1597" t="s">
        <v>2059</v>
      </c>
      <c r="Q1597" t="s">
        <v>1836</v>
      </c>
      <c r="R1597" t="s">
        <v>94</v>
      </c>
      <c r="S1597" t="s">
        <v>74</v>
      </c>
      <c r="T1597" t="s">
        <v>2075</v>
      </c>
      <c r="U1597" t="s">
        <v>3226</v>
      </c>
      <c r="V1597" t="s">
        <v>3288</v>
      </c>
      <c r="W1597" t="s">
        <v>3235</v>
      </c>
      <c r="X1597" t="s">
        <v>1837</v>
      </c>
      <c r="Y1597" t="s">
        <v>5470</v>
      </c>
      <c r="Z1597" t="s">
        <v>5471</v>
      </c>
      <c r="AA1597" t="s">
        <v>5472</v>
      </c>
      <c r="AB1597">
        <v>1</v>
      </c>
    </row>
    <row r="1598" spans="1:28" x14ac:dyDescent="0.25">
      <c r="A1598" t="s">
        <v>9284</v>
      </c>
      <c r="B1598" t="s">
        <v>9285</v>
      </c>
      <c r="C1598" t="s">
        <v>156</v>
      </c>
      <c r="D1598">
        <v>2</v>
      </c>
      <c r="E1598">
        <v>568</v>
      </c>
      <c r="F1598" t="s">
        <v>2019</v>
      </c>
      <c r="G1598" t="s">
        <v>1848</v>
      </c>
      <c r="H1598" t="s">
        <v>2091</v>
      </c>
      <c r="I1598" t="s">
        <v>2096</v>
      </c>
      <c r="J1598" t="s">
        <v>1788</v>
      </c>
      <c r="K1598" t="s">
        <v>8993</v>
      </c>
      <c r="L1598" t="s">
        <v>1828</v>
      </c>
      <c r="M1598" t="s">
        <v>2858</v>
      </c>
      <c r="N1598" t="s">
        <v>5463</v>
      </c>
      <c r="O1598" t="s">
        <v>3336</v>
      </c>
      <c r="P1598" t="s">
        <v>2059</v>
      </c>
      <c r="Q1598" t="s">
        <v>1836</v>
      </c>
      <c r="R1598" t="s">
        <v>94</v>
      </c>
      <c r="S1598" t="s">
        <v>74</v>
      </c>
      <c r="T1598" t="s">
        <v>2075</v>
      </c>
      <c r="U1598" t="s">
        <v>2875</v>
      </c>
      <c r="V1598" t="s">
        <v>3297</v>
      </c>
      <c r="W1598" t="s">
        <v>2864</v>
      </c>
      <c r="X1598" t="s">
        <v>1837</v>
      </c>
      <c r="Y1598" t="s">
        <v>5473</v>
      </c>
      <c r="Z1598" t="s">
        <v>5474</v>
      </c>
      <c r="AA1598" t="s">
        <v>5475</v>
      </c>
      <c r="AB1598">
        <v>1</v>
      </c>
    </row>
    <row r="1599" spans="1:28" x14ac:dyDescent="0.25">
      <c r="A1599" t="s">
        <v>9284</v>
      </c>
      <c r="B1599" t="s">
        <v>9285</v>
      </c>
      <c r="C1599" t="s">
        <v>156</v>
      </c>
      <c r="D1599">
        <v>2</v>
      </c>
      <c r="E1599">
        <v>79</v>
      </c>
      <c r="F1599" t="s">
        <v>2047</v>
      </c>
      <c r="G1599" t="s">
        <v>1844</v>
      </c>
      <c r="H1599" t="s">
        <v>2091</v>
      </c>
      <c r="I1599" t="s">
        <v>2096</v>
      </c>
      <c r="J1599" t="s">
        <v>1788</v>
      </c>
      <c r="K1599" t="s">
        <v>8992</v>
      </c>
      <c r="L1599" t="s">
        <v>1828</v>
      </c>
      <c r="M1599" t="s">
        <v>2858</v>
      </c>
      <c r="N1599" t="s">
        <v>3328</v>
      </c>
      <c r="O1599" t="s">
        <v>3329</v>
      </c>
      <c r="P1599" t="s">
        <v>2059</v>
      </c>
      <c r="Q1599" t="s">
        <v>1836</v>
      </c>
      <c r="R1599" t="s">
        <v>94</v>
      </c>
      <c r="S1599" t="s">
        <v>74</v>
      </c>
      <c r="T1599" t="s">
        <v>2075</v>
      </c>
      <c r="U1599" t="s">
        <v>2046</v>
      </c>
      <c r="V1599" t="s">
        <v>2865</v>
      </c>
      <c r="W1599" t="s">
        <v>2874</v>
      </c>
      <c r="X1599" t="s">
        <v>1837</v>
      </c>
      <c r="Y1599" t="s">
        <v>5476</v>
      </c>
      <c r="Z1599" t="s">
        <v>5477</v>
      </c>
      <c r="AA1599" t="s">
        <v>5478</v>
      </c>
      <c r="AB1599">
        <v>1</v>
      </c>
    </row>
    <row r="1600" spans="1:28" x14ac:dyDescent="0.25">
      <c r="A1600" t="s">
        <v>9284</v>
      </c>
      <c r="B1600" t="s">
        <v>9285</v>
      </c>
      <c r="C1600" t="s">
        <v>156</v>
      </c>
      <c r="D1600">
        <v>1</v>
      </c>
      <c r="E1600">
        <v>418</v>
      </c>
      <c r="F1600" t="s">
        <v>2065</v>
      </c>
      <c r="G1600" t="s">
        <v>1844</v>
      </c>
      <c r="H1600" t="s">
        <v>2091</v>
      </c>
      <c r="I1600" t="s">
        <v>2096</v>
      </c>
      <c r="J1600" t="s">
        <v>1795</v>
      </c>
      <c r="K1600" t="s">
        <v>2937</v>
      </c>
      <c r="L1600" t="s">
        <v>1798</v>
      </c>
      <c r="M1600" t="s">
        <v>2858</v>
      </c>
      <c r="N1600" t="s">
        <v>3328</v>
      </c>
      <c r="O1600" t="s">
        <v>3329</v>
      </c>
      <c r="P1600" t="s">
        <v>2059</v>
      </c>
      <c r="Q1600" t="s">
        <v>1791</v>
      </c>
      <c r="R1600" t="s">
        <v>1953</v>
      </c>
      <c r="S1600" t="s">
        <v>1792</v>
      </c>
      <c r="T1600" t="s">
        <v>2032</v>
      </c>
      <c r="U1600" t="s">
        <v>2044</v>
      </c>
      <c r="V1600" t="s">
        <v>2873</v>
      </c>
      <c r="W1600" t="s">
        <v>2874</v>
      </c>
      <c r="X1600" t="s">
        <v>1811</v>
      </c>
      <c r="Y1600" t="s">
        <v>8522</v>
      </c>
      <c r="Z1600" t="s">
        <v>8523</v>
      </c>
      <c r="AA1600" t="s">
        <v>8524</v>
      </c>
      <c r="AB1600">
        <v>1</v>
      </c>
    </row>
    <row r="1601" spans="1:28" x14ac:dyDescent="0.25">
      <c r="A1601" t="s">
        <v>9284</v>
      </c>
      <c r="B1601" t="s">
        <v>9285</v>
      </c>
      <c r="C1601" t="s">
        <v>156</v>
      </c>
      <c r="D1601">
        <v>1</v>
      </c>
      <c r="E1601">
        <v>89</v>
      </c>
      <c r="F1601" t="s">
        <v>2060</v>
      </c>
      <c r="G1601" t="s">
        <v>1845</v>
      </c>
      <c r="H1601" t="s">
        <v>2091</v>
      </c>
      <c r="I1601" t="s">
        <v>2096</v>
      </c>
      <c r="J1601" t="s">
        <v>1789</v>
      </c>
      <c r="K1601" t="s">
        <v>5185</v>
      </c>
      <c r="L1601" t="s">
        <v>1798</v>
      </c>
      <c r="M1601" t="s">
        <v>2858</v>
      </c>
      <c r="N1601" t="s">
        <v>3328</v>
      </c>
      <c r="O1601" t="s">
        <v>3329</v>
      </c>
      <c r="P1601" t="s">
        <v>2059</v>
      </c>
      <c r="Q1601" t="s">
        <v>1791</v>
      </c>
      <c r="R1601" t="s">
        <v>1953</v>
      </c>
      <c r="S1601" t="s">
        <v>1792</v>
      </c>
      <c r="T1601" t="s">
        <v>2032</v>
      </c>
      <c r="U1601" t="s">
        <v>2867</v>
      </c>
      <c r="V1601" t="s">
        <v>2868</v>
      </c>
      <c r="W1601" t="s">
        <v>2947</v>
      </c>
      <c r="X1601" t="s">
        <v>1811</v>
      </c>
      <c r="Y1601" t="s">
        <v>8525</v>
      </c>
      <c r="Z1601" t="s">
        <v>8526</v>
      </c>
      <c r="AA1601" t="s">
        <v>8527</v>
      </c>
      <c r="AB1601">
        <v>1</v>
      </c>
    </row>
    <row r="1602" spans="1:28" x14ac:dyDescent="0.25">
      <c r="A1602" t="s">
        <v>9284</v>
      </c>
      <c r="B1602" t="s">
        <v>9285</v>
      </c>
      <c r="C1602" t="s">
        <v>156</v>
      </c>
      <c r="D1602">
        <v>1</v>
      </c>
      <c r="E1602">
        <v>89</v>
      </c>
      <c r="F1602" t="s">
        <v>2030</v>
      </c>
      <c r="G1602" t="s">
        <v>1845</v>
      </c>
      <c r="H1602" t="s">
        <v>2091</v>
      </c>
      <c r="I1602" t="s">
        <v>2096</v>
      </c>
      <c r="J1602" t="s">
        <v>1788</v>
      </c>
      <c r="K1602" t="s">
        <v>2866</v>
      </c>
      <c r="L1602" t="s">
        <v>1798</v>
      </c>
      <c r="M1602" t="s">
        <v>2858</v>
      </c>
      <c r="N1602" t="s">
        <v>3328</v>
      </c>
      <c r="O1602" t="s">
        <v>3329</v>
      </c>
      <c r="P1602" t="s">
        <v>2059</v>
      </c>
      <c r="Q1602" t="s">
        <v>1791</v>
      </c>
      <c r="R1602" t="s">
        <v>1953</v>
      </c>
      <c r="S1602" t="s">
        <v>1792</v>
      </c>
      <c r="T1602" t="s">
        <v>2032</v>
      </c>
      <c r="U1602" t="s">
        <v>2044</v>
      </c>
      <c r="V1602" t="s">
        <v>2873</v>
      </c>
      <c r="W1602" t="s">
        <v>2874</v>
      </c>
      <c r="X1602" t="s">
        <v>1811</v>
      </c>
      <c r="Y1602" t="s">
        <v>4797</v>
      </c>
      <c r="Z1602" t="s">
        <v>4798</v>
      </c>
      <c r="AA1602" t="s">
        <v>4799</v>
      </c>
      <c r="AB1602">
        <v>1</v>
      </c>
    </row>
    <row r="1603" spans="1:28" x14ac:dyDescent="0.25">
      <c r="A1603" t="s">
        <v>9284</v>
      </c>
      <c r="B1603" t="s">
        <v>9285</v>
      </c>
      <c r="C1603" t="s">
        <v>156</v>
      </c>
      <c r="D1603">
        <v>1</v>
      </c>
      <c r="E1603">
        <v>91</v>
      </c>
      <c r="F1603" t="s">
        <v>2081</v>
      </c>
      <c r="G1603" t="s">
        <v>1845</v>
      </c>
      <c r="H1603" t="s">
        <v>2091</v>
      </c>
      <c r="I1603" t="s">
        <v>2096</v>
      </c>
      <c r="J1603" t="s">
        <v>1795</v>
      </c>
      <c r="K1603" t="s">
        <v>4551</v>
      </c>
      <c r="L1603" t="s">
        <v>1800</v>
      </c>
      <c r="M1603" t="s">
        <v>2858</v>
      </c>
      <c r="N1603" t="s">
        <v>3328</v>
      </c>
      <c r="O1603" t="s">
        <v>3329</v>
      </c>
      <c r="P1603" t="s">
        <v>2059</v>
      </c>
      <c r="Q1603" t="s">
        <v>1791</v>
      </c>
      <c r="R1603" t="s">
        <v>1953</v>
      </c>
      <c r="S1603" t="s">
        <v>1792</v>
      </c>
      <c r="T1603" t="s">
        <v>2032</v>
      </c>
      <c r="U1603" t="s">
        <v>2867</v>
      </c>
      <c r="V1603" t="s">
        <v>2868</v>
      </c>
      <c r="W1603" t="s">
        <v>2874</v>
      </c>
      <c r="X1603" t="s">
        <v>1811</v>
      </c>
      <c r="Y1603" t="s">
        <v>8528</v>
      </c>
      <c r="Z1603" t="s">
        <v>8529</v>
      </c>
      <c r="AA1603" t="s">
        <v>8530</v>
      </c>
      <c r="AB1603">
        <v>1</v>
      </c>
    </row>
    <row r="1604" spans="1:28" x14ac:dyDescent="0.25">
      <c r="A1604" t="s">
        <v>9284</v>
      </c>
      <c r="B1604" t="s">
        <v>9285</v>
      </c>
      <c r="C1604" t="s">
        <v>156</v>
      </c>
      <c r="D1604">
        <v>2</v>
      </c>
      <c r="E1604">
        <v>5</v>
      </c>
      <c r="F1604" t="s">
        <v>2065</v>
      </c>
      <c r="G1604" t="s">
        <v>1845</v>
      </c>
      <c r="H1604" t="s">
        <v>2091</v>
      </c>
      <c r="I1604" t="s">
        <v>2096</v>
      </c>
      <c r="J1604" t="s">
        <v>1795</v>
      </c>
      <c r="K1604" t="s">
        <v>3935</v>
      </c>
      <c r="L1604" t="s">
        <v>1798</v>
      </c>
      <c r="M1604" t="s">
        <v>2858</v>
      </c>
      <c r="N1604" t="s">
        <v>3328</v>
      </c>
      <c r="O1604" t="s">
        <v>3329</v>
      </c>
      <c r="P1604" t="s">
        <v>2059</v>
      </c>
      <c r="Q1604" t="s">
        <v>1791</v>
      </c>
      <c r="R1604" t="s">
        <v>1953</v>
      </c>
      <c r="S1604" t="s">
        <v>1792</v>
      </c>
      <c r="T1604" t="s">
        <v>2032</v>
      </c>
      <c r="U1604" t="s">
        <v>2867</v>
      </c>
      <c r="V1604" t="s">
        <v>2929</v>
      </c>
      <c r="W1604" t="s">
        <v>2874</v>
      </c>
      <c r="X1604" t="s">
        <v>1811</v>
      </c>
      <c r="Y1604" t="s">
        <v>8531</v>
      </c>
      <c r="Z1604" t="s">
        <v>8532</v>
      </c>
      <c r="AA1604" t="s">
        <v>8533</v>
      </c>
      <c r="AB1604">
        <v>1</v>
      </c>
    </row>
    <row r="1605" spans="1:28" x14ac:dyDescent="0.25">
      <c r="A1605" t="s">
        <v>9284</v>
      </c>
      <c r="B1605" t="s">
        <v>9285</v>
      </c>
      <c r="C1605" t="s">
        <v>156</v>
      </c>
      <c r="D1605">
        <v>2</v>
      </c>
      <c r="E1605">
        <v>8</v>
      </c>
      <c r="F1605" t="s">
        <v>2021</v>
      </c>
      <c r="G1605" t="s">
        <v>1845</v>
      </c>
      <c r="H1605" t="s">
        <v>2091</v>
      </c>
      <c r="I1605" t="s">
        <v>2096</v>
      </c>
      <c r="J1605" t="s">
        <v>1795</v>
      </c>
      <c r="K1605" t="s">
        <v>7232</v>
      </c>
      <c r="L1605" t="s">
        <v>1800</v>
      </c>
      <c r="M1605" t="s">
        <v>2858</v>
      </c>
      <c r="N1605" t="s">
        <v>3328</v>
      </c>
      <c r="O1605" t="s">
        <v>3329</v>
      </c>
      <c r="P1605" t="s">
        <v>2059</v>
      </c>
      <c r="Q1605" t="s">
        <v>1791</v>
      </c>
      <c r="R1605" t="s">
        <v>1953</v>
      </c>
      <c r="S1605" t="s">
        <v>1792</v>
      </c>
      <c r="T1605" t="s">
        <v>2032</v>
      </c>
      <c r="U1605" t="s">
        <v>2044</v>
      </c>
      <c r="V1605" t="s">
        <v>2873</v>
      </c>
      <c r="W1605" t="s">
        <v>2874</v>
      </c>
      <c r="X1605" t="s">
        <v>1811</v>
      </c>
      <c r="Y1605" t="s">
        <v>8534</v>
      </c>
      <c r="Z1605" t="s">
        <v>8535</v>
      </c>
      <c r="AA1605" t="s">
        <v>8536</v>
      </c>
      <c r="AB1605">
        <v>1</v>
      </c>
    </row>
    <row r="1606" spans="1:28" x14ac:dyDescent="0.25">
      <c r="A1606" t="s">
        <v>9284</v>
      </c>
      <c r="B1606" t="s">
        <v>9285</v>
      </c>
      <c r="C1606" t="s">
        <v>156</v>
      </c>
      <c r="D1606">
        <v>4</v>
      </c>
      <c r="E1606">
        <v>66</v>
      </c>
      <c r="F1606" t="s">
        <v>2035</v>
      </c>
      <c r="G1606" t="s">
        <v>1846</v>
      </c>
      <c r="H1606" t="s">
        <v>2091</v>
      </c>
      <c r="I1606" t="s">
        <v>2096</v>
      </c>
      <c r="J1606" t="s">
        <v>1797</v>
      </c>
      <c r="K1606" t="s">
        <v>2937</v>
      </c>
      <c r="L1606" t="s">
        <v>1798</v>
      </c>
      <c r="M1606" t="s">
        <v>2858</v>
      </c>
      <c r="N1606" t="s">
        <v>3328</v>
      </c>
      <c r="O1606" t="s">
        <v>3329</v>
      </c>
      <c r="P1606" t="s">
        <v>2059</v>
      </c>
      <c r="Q1606" t="s">
        <v>1791</v>
      </c>
      <c r="R1606" t="s">
        <v>1953</v>
      </c>
      <c r="S1606" t="s">
        <v>1792</v>
      </c>
      <c r="T1606" t="s">
        <v>2032</v>
      </c>
      <c r="U1606" t="s">
        <v>2931</v>
      </c>
      <c r="V1606" t="s">
        <v>2968</v>
      </c>
      <c r="W1606" t="s">
        <v>2864</v>
      </c>
      <c r="X1606" t="s">
        <v>1811</v>
      </c>
      <c r="Y1606" t="s">
        <v>2181</v>
      </c>
      <c r="Z1606" t="s">
        <v>1905</v>
      </c>
      <c r="AA1606" t="s">
        <v>3330</v>
      </c>
      <c r="AB1606">
        <v>1</v>
      </c>
    </row>
    <row r="1607" spans="1:28" x14ac:dyDescent="0.25">
      <c r="A1607" t="s">
        <v>9284</v>
      </c>
      <c r="B1607" t="s">
        <v>9285</v>
      </c>
      <c r="C1607" t="s">
        <v>156</v>
      </c>
      <c r="D1607">
        <v>1</v>
      </c>
      <c r="E1607">
        <v>15</v>
      </c>
      <c r="F1607" t="s">
        <v>2049</v>
      </c>
      <c r="G1607" t="s">
        <v>1845</v>
      </c>
      <c r="H1607" t="s">
        <v>2091</v>
      </c>
      <c r="I1607" t="s">
        <v>2096</v>
      </c>
      <c r="J1607" t="s">
        <v>1797</v>
      </c>
      <c r="K1607" t="s">
        <v>3970</v>
      </c>
      <c r="L1607" t="s">
        <v>1798</v>
      </c>
      <c r="M1607" t="s">
        <v>2858</v>
      </c>
      <c r="N1607" t="s">
        <v>3328</v>
      </c>
      <c r="O1607" t="s">
        <v>3329</v>
      </c>
      <c r="P1607" t="s">
        <v>2059</v>
      </c>
      <c r="Q1607" t="s">
        <v>1801</v>
      </c>
      <c r="R1607" t="s">
        <v>1953</v>
      </c>
      <c r="S1607" t="s">
        <v>1802</v>
      </c>
      <c r="T1607" t="s">
        <v>2045</v>
      </c>
      <c r="U1607" t="s">
        <v>2931</v>
      </c>
      <c r="V1607" t="s">
        <v>2932</v>
      </c>
      <c r="W1607" t="s">
        <v>2947</v>
      </c>
      <c r="X1607" t="s">
        <v>1812</v>
      </c>
      <c r="Y1607" t="s">
        <v>3331</v>
      </c>
      <c r="Z1607" t="s">
        <v>3332</v>
      </c>
      <c r="AA1607" t="s">
        <v>3333</v>
      </c>
      <c r="AB1607">
        <v>1</v>
      </c>
    </row>
    <row r="1608" spans="1:28" x14ac:dyDescent="0.25">
      <c r="A1608" t="s">
        <v>9284</v>
      </c>
      <c r="B1608" t="s">
        <v>9285</v>
      </c>
      <c r="C1608" t="s">
        <v>156</v>
      </c>
      <c r="D1608">
        <v>1</v>
      </c>
      <c r="E1608">
        <v>221</v>
      </c>
      <c r="F1608" t="s">
        <v>2046</v>
      </c>
      <c r="G1608" t="s">
        <v>1845</v>
      </c>
      <c r="H1608" t="s">
        <v>2091</v>
      </c>
      <c r="I1608" t="s">
        <v>2096</v>
      </c>
      <c r="J1608" t="s">
        <v>1797</v>
      </c>
      <c r="K1608" t="s">
        <v>2387</v>
      </c>
      <c r="L1608" t="s">
        <v>1798</v>
      </c>
      <c r="M1608" t="s">
        <v>2858</v>
      </c>
      <c r="N1608" t="s">
        <v>3328</v>
      </c>
      <c r="O1608" t="s">
        <v>3329</v>
      </c>
      <c r="P1608" t="s">
        <v>2059</v>
      </c>
      <c r="Q1608" t="s">
        <v>1801</v>
      </c>
      <c r="R1608" t="s">
        <v>1953</v>
      </c>
      <c r="S1608" t="s">
        <v>1802</v>
      </c>
      <c r="T1608" t="s">
        <v>2045</v>
      </c>
      <c r="U1608" t="s">
        <v>2044</v>
      </c>
      <c r="V1608" t="s">
        <v>4278</v>
      </c>
      <c r="W1608" t="s">
        <v>2947</v>
      </c>
      <c r="X1608" t="s">
        <v>1812</v>
      </c>
      <c r="Y1608" t="s">
        <v>4279</v>
      </c>
      <c r="Z1608" t="s">
        <v>4280</v>
      </c>
      <c r="AA1608" t="s">
        <v>4281</v>
      </c>
      <c r="AB1608">
        <v>1</v>
      </c>
    </row>
    <row r="1609" spans="1:28" x14ac:dyDescent="0.25">
      <c r="A1609" t="s">
        <v>9284</v>
      </c>
      <c r="B1609" t="s">
        <v>9285</v>
      </c>
      <c r="C1609" t="s">
        <v>156</v>
      </c>
      <c r="D1609">
        <v>1</v>
      </c>
      <c r="E1609">
        <v>299</v>
      </c>
      <c r="F1609" t="s">
        <v>2030</v>
      </c>
      <c r="G1609" t="s">
        <v>1845</v>
      </c>
      <c r="H1609" t="s">
        <v>2091</v>
      </c>
      <c r="I1609" t="s">
        <v>2096</v>
      </c>
      <c r="J1609" t="s">
        <v>1797</v>
      </c>
      <c r="K1609" t="s">
        <v>2387</v>
      </c>
      <c r="L1609" t="s">
        <v>1798</v>
      </c>
      <c r="M1609" t="s">
        <v>2858</v>
      </c>
      <c r="N1609" t="s">
        <v>3328</v>
      </c>
      <c r="O1609" t="s">
        <v>3329</v>
      </c>
      <c r="P1609" t="s">
        <v>2059</v>
      </c>
      <c r="Q1609" t="s">
        <v>1801</v>
      </c>
      <c r="R1609" t="s">
        <v>1953</v>
      </c>
      <c r="S1609" t="s">
        <v>1802</v>
      </c>
      <c r="T1609" t="s">
        <v>2045</v>
      </c>
      <c r="U1609" t="s">
        <v>2044</v>
      </c>
      <c r="V1609" t="s">
        <v>2873</v>
      </c>
      <c r="W1609" t="s">
        <v>2947</v>
      </c>
      <c r="X1609" t="s">
        <v>1812</v>
      </c>
      <c r="Y1609" t="s">
        <v>4282</v>
      </c>
      <c r="Z1609" t="s">
        <v>4283</v>
      </c>
      <c r="AA1609" t="s">
        <v>4284</v>
      </c>
      <c r="AB1609">
        <v>1</v>
      </c>
    </row>
    <row r="1610" spans="1:28" x14ac:dyDescent="0.25">
      <c r="A1610" t="s">
        <v>9284</v>
      </c>
      <c r="B1610" t="s">
        <v>9285</v>
      </c>
      <c r="C1610" t="s">
        <v>156</v>
      </c>
      <c r="D1610">
        <v>1</v>
      </c>
      <c r="E1610">
        <v>308</v>
      </c>
      <c r="F1610" t="s">
        <v>2021</v>
      </c>
      <c r="G1610" t="s">
        <v>1845</v>
      </c>
      <c r="H1610" t="s">
        <v>2091</v>
      </c>
      <c r="I1610" t="s">
        <v>2096</v>
      </c>
      <c r="J1610" t="s">
        <v>1797</v>
      </c>
      <c r="K1610" t="s">
        <v>2387</v>
      </c>
      <c r="L1610" t="s">
        <v>1798</v>
      </c>
      <c r="M1610" t="s">
        <v>2858</v>
      </c>
      <c r="N1610" t="s">
        <v>3328</v>
      </c>
      <c r="O1610" t="s">
        <v>3329</v>
      </c>
      <c r="P1610" t="s">
        <v>2059</v>
      </c>
      <c r="Q1610" t="s">
        <v>1801</v>
      </c>
      <c r="R1610" t="s">
        <v>1953</v>
      </c>
      <c r="S1610" t="s">
        <v>1802</v>
      </c>
      <c r="T1610" t="s">
        <v>2045</v>
      </c>
      <c r="U1610" t="s">
        <v>2044</v>
      </c>
      <c r="V1610" t="s">
        <v>2873</v>
      </c>
      <c r="W1610" t="s">
        <v>2874</v>
      </c>
      <c r="X1610" t="s">
        <v>1812</v>
      </c>
      <c r="Y1610" t="s">
        <v>2406</v>
      </c>
      <c r="Z1610" t="s">
        <v>2407</v>
      </c>
      <c r="AA1610" t="s">
        <v>3334</v>
      </c>
      <c r="AB1610">
        <v>1</v>
      </c>
    </row>
    <row r="1611" spans="1:28" x14ac:dyDescent="0.25">
      <c r="A1611" t="s">
        <v>9284</v>
      </c>
      <c r="B1611" t="s">
        <v>9285</v>
      </c>
      <c r="C1611" t="s">
        <v>156</v>
      </c>
      <c r="D1611">
        <v>1</v>
      </c>
      <c r="E1611">
        <v>47</v>
      </c>
      <c r="F1611" t="s">
        <v>2062</v>
      </c>
      <c r="G1611" t="s">
        <v>1845</v>
      </c>
      <c r="H1611" t="s">
        <v>2091</v>
      </c>
      <c r="I1611" t="s">
        <v>2096</v>
      </c>
      <c r="J1611" t="s">
        <v>1797</v>
      </c>
      <c r="K1611" t="s">
        <v>2386</v>
      </c>
      <c r="L1611" t="s">
        <v>1798</v>
      </c>
      <c r="M1611" t="s">
        <v>2858</v>
      </c>
      <c r="N1611" t="s">
        <v>3328</v>
      </c>
      <c r="O1611" t="s">
        <v>3329</v>
      </c>
      <c r="P1611" t="s">
        <v>2059</v>
      </c>
      <c r="Q1611" t="s">
        <v>1801</v>
      </c>
      <c r="R1611" t="s">
        <v>1953</v>
      </c>
      <c r="S1611" t="s">
        <v>1802</v>
      </c>
      <c r="T1611" t="s">
        <v>2045</v>
      </c>
      <c r="U1611" t="s">
        <v>2044</v>
      </c>
      <c r="V1611" t="s">
        <v>2873</v>
      </c>
      <c r="W1611" t="s">
        <v>2874</v>
      </c>
      <c r="X1611" t="s">
        <v>1812</v>
      </c>
      <c r="Y1611" t="s">
        <v>2182</v>
      </c>
      <c r="Z1611" t="s">
        <v>1906</v>
      </c>
      <c r="AA1611" t="s">
        <v>3337</v>
      </c>
      <c r="AB1611">
        <v>1</v>
      </c>
    </row>
    <row r="1612" spans="1:28" x14ac:dyDescent="0.25">
      <c r="A1612" t="s">
        <v>9284</v>
      </c>
      <c r="B1612" t="s">
        <v>9285</v>
      </c>
      <c r="C1612" t="s">
        <v>156</v>
      </c>
      <c r="D1612">
        <v>1</v>
      </c>
      <c r="E1612">
        <v>51</v>
      </c>
      <c r="F1612" t="s">
        <v>2065</v>
      </c>
      <c r="G1612" t="s">
        <v>1845</v>
      </c>
      <c r="H1612" t="s">
        <v>2091</v>
      </c>
      <c r="I1612" t="s">
        <v>2096</v>
      </c>
      <c r="J1612" t="s">
        <v>1797</v>
      </c>
      <c r="K1612" t="s">
        <v>2866</v>
      </c>
      <c r="L1612" t="s">
        <v>1798</v>
      </c>
      <c r="M1612" t="s">
        <v>2858</v>
      </c>
      <c r="N1612" t="s">
        <v>3328</v>
      </c>
      <c r="O1612" t="s">
        <v>3329</v>
      </c>
      <c r="P1612" t="s">
        <v>2059</v>
      </c>
      <c r="Q1612" t="s">
        <v>1801</v>
      </c>
      <c r="R1612" t="s">
        <v>1953</v>
      </c>
      <c r="S1612" t="s">
        <v>1802</v>
      </c>
      <c r="T1612" t="s">
        <v>2045</v>
      </c>
      <c r="U1612" t="s">
        <v>2931</v>
      </c>
      <c r="V1612" t="s">
        <v>2932</v>
      </c>
      <c r="W1612" t="s">
        <v>4563</v>
      </c>
      <c r="X1612" t="s">
        <v>1812</v>
      </c>
      <c r="Y1612" t="s">
        <v>3338</v>
      </c>
      <c r="Z1612" t="s">
        <v>3339</v>
      </c>
      <c r="AA1612" t="s">
        <v>3340</v>
      </c>
      <c r="AB1612">
        <v>1</v>
      </c>
    </row>
    <row r="1613" spans="1:28" x14ac:dyDescent="0.25">
      <c r="A1613" t="s">
        <v>9284</v>
      </c>
      <c r="B1613" t="s">
        <v>9285</v>
      </c>
      <c r="C1613" t="s">
        <v>156</v>
      </c>
      <c r="D1613">
        <v>1</v>
      </c>
      <c r="E1613">
        <v>520</v>
      </c>
      <c r="F1613" t="s">
        <v>2030</v>
      </c>
      <c r="G1613" t="s">
        <v>1844</v>
      </c>
      <c r="H1613" t="s">
        <v>2091</v>
      </c>
      <c r="I1613" t="s">
        <v>2096</v>
      </c>
      <c r="J1613" t="s">
        <v>1797</v>
      </c>
      <c r="K1613" t="s">
        <v>2387</v>
      </c>
      <c r="L1613" t="s">
        <v>1798</v>
      </c>
      <c r="M1613" t="s">
        <v>2858</v>
      </c>
      <c r="N1613" t="s">
        <v>3328</v>
      </c>
      <c r="O1613" t="s">
        <v>3329</v>
      </c>
      <c r="P1613" t="s">
        <v>2059</v>
      </c>
      <c r="Q1613" t="s">
        <v>1801</v>
      </c>
      <c r="R1613" t="s">
        <v>1953</v>
      </c>
      <c r="S1613" t="s">
        <v>1802</v>
      </c>
      <c r="T1613" t="s">
        <v>2045</v>
      </c>
      <c r="U1613" t="s">
        <v>2044</v>
      </c>
      <c r="V1613" t="s">
        <v>2873</v>
      </c>
      <c r="W1613" t="s">
        <v>2947</v>
      </c>
      <c r="X1613" t="s">
        <v>1812</v>
      </c>
      <c r="Y1613" t="s">
        <v>4285</v>
      </c>
      <c r="Z1613" t="s">
        <v>4286</v>
      </c>
      <c r="AA1613" t="s">
        <v>4287</v>
      </c>
      <c r="AB1613">
        <v>1</v>
      </c>
    </row>
    <row r="1614" spans="1:28" x14ac:dyDescent="0.25">
      <c r="A1614" t="s">
        <v>9284</v>
      </c>
      <c r="B1614" t="s">
        <v>9285</v>
      </c>
      <c r="C1614" t="s">
        <v>156</v>
      </c>
      <c r="D1614">
        <v>1</v>
      </c>
      <c r="E1614">
        <v>92</v>
      </c>
      <c r="F1614" t="s">
        <v>2068</v>
      </c>
      <c r="G1614" t="s">
        <v>1845</v>
      </c>
      <c r="H1614" t="s">
        <v>2091</v>
      </c>
      <c r="I1614" t="s">
        <v>2096</v>
      </c>
      <c r="J1614" t="s">
        <v>1795</v>
      </c>
      <c r="K1614" t="s">
        <v>2937</v>
      </c>
      <c r="L1614" t="s">
        <v>1798</v>
      </c>
      <c r="M1614" t="s">
        <v>2858</v>
      </c>
      <c r="N1614" t="s">
        <v>3328</v>
      </c>
      <c r="O1614" t="s">
        <v>3329</v>
      </c>
      <c r="P1614" t="s">
        <v>2059</v>
      </c>
      <c r="Q1614" t="s">
        <v>1801</v>
      </c>
      <c r="R1614" t="s">
        <v>1953</v>
      </c>
      <c r="S1614" t="s">
        <v>1802</v>
      </c>
      <c r="T1614" t="s">
        <v>2045</v>
      </c>
      <c r="U1614" t="s">
        <v>2867</v>
      </c>
      <c r="V1614" t="s">
        <v>2868</v>
      </c>
      <c r="W1614" t="s">
        <v>2874</v>
      </c>
      <c r="X1614" t="s">
        <v>1812</v>
      </c>
      <c r="Y1614" t="s">
        <v>8537</v>
      </c>
      <c r="Z1614" t="s">
        <v>8538</v>
      </c>
      <c r="AA1614" t="s">
        <v>8539</v>
      </c>
      <c r="AB1614">
        <v>1</v>
      </c>
    </row>
    <row r="1615" spans="1:28" x14ac:dyDescent="0.25">
      <c r="A1615" t="s">
        <v>9284</v>
      </c>
      <c r="B1615" t="s">
        <v>9285</v>
      </c>
      <c r="C1615" t="s">
        <v>156</v>
      </c>
      <c r="D1615">
        <v>2</v>
      </c>
      <c r="E1615">
        <v>115</v>
      </c>
      <c r="F1615" t="s">
        <v>2065</v>
      </c>
      <c r="G1615" t="s">
        <v>1845</v>
      </c>
      <c r="H1615" t="s">
        <v>2091</v>
      </c>
      <c r="I1615" t="s">
        <v>2096</v>
      </c>
      <c r="J1615" t="s">
        <v>1797</v>
      </c>
      <c r="K1615" t="s">
        <v>2386</v>
      </c>
      <c r="L1615" t="s">
        <v>1798</v>
      </c>
      <c r="M1615" t="s">
        <v>2858</v>
      </c>
      <c r="N1615" t="s">
        <v>3328</v>
      </c>
      <c r="O1615" t="s">
        <v>3329</v>
      </c>
      <c r="P1615" t="s">
        <v>2059</v>
      </c>
      <c r="Q1615" t="s">
        <v>1801</v>
      </c>
      <c r="R1615" t="s">
        <v>1953</v>
      </c>
      <c r="S1615" t="s">
        <v>1802</v>
      </c>
      <c r="T1615" t="s">
        <v>2045</v>
      </c>
      <c r="U1615" t="s">
        <v>2044</v>
      </c>
      <c r="V1615" t="s">
        <v>2873</v>
      </c>
      <c r="W1615" t="s">
        <v>2947</v>
      </c>
      <c r="X1615" t="s">
        <v>1812</v>
      </c>
      <c r="Y1615" t="s">
        <v>3341</v>
      </c>
      <c r="Z1615" t="s">
        <v>3342</v>
      </c>
      <c r="AA1615" t="s">
        <v>3343</v>
      </c>
      <c r="AB1615">
        <v>1</v>
      </c>
    </row>
    <row r="1616" spans="1:28" x14ac:dyDescent="0.25">
      <c r="A1616" t="s">
        <v>9284</v>
      </c>
      <c r="B1616" t="s">
        <v>9285</v>
      </c>
      <c r="C1616" t="s">
        <v>156</v>
      </c>
      <c r="D1616">
        <v>2</v>
      </c>
      <c r="E1616">
        <v>115</v>
      </c>
      <c r="F1616" t="s">
        <v>2060</v>
      </c>
      <c r="G1616" t="s">
        <v>1845</v>
      </c>
      <c r="H1616" t="s">
        <v>2091</v>
      </c>
      <c r="I1616" t="s">
        <v>2096</v>
      </c>
      <c r="J1616" t="s">
        <v>1795</v>
      </c>
      <c r="K1616" t="s">
        <v>2386</v>
      </c>
      <c r="L1616" t="s">
        <v>1798</v>
      </c>
      <c r="M1616" t="s">
        <v>2858</v>
      </c>
      <c r="N1616" t="s">
        <v>3328</v>
      </c>
      <c r="O1616" t="s">
        <v>3329</v>
      </c>
      <c r="P1616" t="s">
        <v>2059</v>
      </c>
      <c r="Q1616" t="s">
        <v>1801</v>
      </c>
      <c r="R1616" t="s">
        <v>1953</v>
      </c>
      <c r="S1616" t="s">
        <v>1802</v>
      </c>
      <c r="T1616" t="s">
        <v>2045</v>
      </c>
      <c r="U1616" t="s">
        <v>2044</v>
      </c>
      <c r="V1616" t="s">
        <v>2873</v>
      </c>
      <c r="W1616" t="s">
        <v>2947</v>
      </c>
      <c r="X1616" t="s">
        <v>1812</v>
      </c>
      <c r="Y1616" t="s">
        <v>8540</v>
      </c>
      <c r="Z1616" t="s">
        <v>8541</v>
      </c>
      <c r="AA1616" t="s">
        <v>8542</v>
      </c>
      <c r="AB1616">
        <v>1</v>
      </c>
    </row>
    <row r="1617" spans="1:28" x14ac:dyDescent="0.25">
      <c r="A1617" t="s">
        <v>9284</v>
      </c>
      <c r="B1617" t="s">
        <v>9285</v>
      </c>
      <c r="C1617" t="s">
        <v>156</v>
      </c>
      <c r="D1617">
        <v>2</v>
      </c>
      <c r="E1617">
        <v>177</v>
      </c>
      <c r="F1617" t="s">
        <v>2021</v>
      </c>
      <c r="G1617" t="s">
        <v>1844</v>
      </c>
      <c r="H1617" t="s">
        <v>2091</v>
      </c>
      <c r="I1617" t="s">
        <v>2096</v>
      </c>
      <c r="J1617" t="s">
        <v>1795</v>
      </c>
      <c r="K1617" t="s">
        <v>7232</v>
      </c>
      <c r="L1617" t="s">
        <v>1800</v>
      </c>
      <c r="M1617" t="s">
        <v>2858</v>
      </c>
      <c r="N1617" t="s">
        <v>3328</v>
      </c>
      <c r="O1617" t="s">
        <v>3329</v>
      </c>
      <c r="P1617" t="s">
        <v>2059</v>
      </c>
      <c r="Q1617" t="s">
        <v>1801</v>
      </c>
      <c r="R1617" t="s">
        <v>1953</v>
      </c>
      <c r="S1617" t="s">
        <v>1802</v>
      </c>
      <c r="T1617" t="s">
        <v>2045</v>
      </c>
      <c r="U1617" t="s">
        <v>2044</v>
      </c>
      <c r="V1617" t="s">
        <v>2873</v>
      </c>
      <c r="W1617" t="s">
        <v>2874</v>
      </c>
      <c r="X1617" t="s">
        <v>1812</v>
      </c>
      <c r="Y1617" t="s">
        <v>8932</v>
      </c>
      <c r="Z1617" t="s">
        <v>8933</v>
      </c>
      <c r="AA1617" t="s">
        <v>8934</v>
      </c>
      <c r="AB1617">
        <v>1</v>
      </c>
    </row>
    <row r="1618" spans="1:28" x14ac:dyDescent="0.25">
      <c r="A1618" t="s">
        <v>9284</v>
      </c>
      <c r="B1618" t="s">
        <v>9285</v>
      </c>
      <c r="C1618" t="s">
        <v>156</v>
      </c>
      <c r="D1618">
        <v>2</v>
      </c>
      <c r="E1618">
        <v>47</v>
      </c>
      <c r="F1618" t="s">
        <v>2077</v>
      </c>
      <c r="G1618" t="s">
        <v>1845</v>
      </c>
      <c r="H1618" t="s">
        <v>2091</v>
      </c>
      <c r="I1618" t="s">
        <v>2096</v>
      </c>
      <c r="J1618" t="s">
        <v>1797</v>
      </c>
      <c r="K1618" t="s">
        <v>2386</v>
      </c>
      <c r="L1618" t="s">
        <v>1798</v>
      </c>
      <c r="M1618" t="s">
        <v>2858</v>
      </c>
      <c r="N1618" t="s">
        <v>3328</v>
      </c>
      <c r="O1618" t="s">
        <v>3329</v>
      </c>
      <c r="P1618" t="s">
        <v>2059</v>
      </c>
      <c r="Q1618" t="s">
        <v>1801</v>
      </c>
      <c r="R1618" t="s">
        <v>1953</v>
      </c>
      <c r="S1618" t="s">
        <v>1802</v>
      </c>
      <c r="T1618" t="s">
        <v>2045</v>
      </c>
      <c r="U1618" t="s">
        <v>2044</v>
      </c>
      <c r="V1618" t="s">
        <v>2873</v>
      </c>
      <c r="W1618" t="s">
        <v>2947</v>
      </c>
      <c r="X1618" t="s">
        <v>1812</v>
      </c>
      <c r="Y1618" t="s">
        <v>4288</v>
      </c>
      <c r="Z1618" t="s">
        <v>4289</v>
      </c>
      <c r="AA1618" t="s">
        <v>4290</v>
      </c>
      <c r="AB1618">
        <v>1</v>
      </c>
    </row>
    <row r="1619" spans="1:28" x14ac:dyDescent="0.25">
      <c r="A1619" t="s">
        <v>9284</v>
      </c>
      <c r="B1619" t="s">
        <v>9285</v>
      </c>
      <c r="C1619" t="s">
        <v>156</v>
      </c>
      <c r="D1619">
        <v>4</v>
      </c>
      <c r="E1619">
        <v>46</v>
      </c>
      <c r="F1619" t="s">
        <v>2060</v>
      </c>
      <c r="G1619" t="s">
        <v>1846</v>
      </c>
      <c r="H1619" t="s">
        <v>2091</v>
      </c>
      <c r="I1619" t="s">
        <v>2096</v>
      </c>
      <c r="J1619" t="s">
        <v>1795</v>
      </c>
      <c r="K1619" t="s">
        <v>3935</v>
      </c>
      <c r="L1619" t="s">
        <v>1798</v>
      </c>
      <c r="M1619" t="s">
        <v>2858</v>
      </c>
      <c r="N1619" t="s">
        <v>3328</v>
      </c>
      <c r="O1619" t="s">
        <v>3329</v>
      </c>
      <c r="P1619" t="s">
        <v>2059</v>
      </c>
      <c r="Q1619" t="s">
        <v>1801</v>
      </c>
      <c r="R1619" t="s">
        <v>1953</v>
      </c>
      <c r="S1619" t="s">
        <v>1802</v>
      </c>
      <c r="T1619" t="s">
        <v>2045</v>
      </c>
      <c r="U1619" t="s">
        <v>2044</v>
      </c>
      <c r="V1619" t="s">
        <v>2873</v>
      </c>
      <c r="W1619" t="s">
        <v>2947</v>
      </c>
      <c r="X1619" t="s">
        <v>1812</v>
      </c>
      <c r="Y1619" t="s">
        <v>8543</v>
      </c>
      <c r="Z1619" t="s">
        <v>8544</v>
      </c>
      <c r="AA1619" t="s">
        <v>8545</v>
      </c>
      <c r="AB1619">
        <v>1</v>
      </c>
    </row>
    <row r="1620" spans="1:28" x14ac:dyDescent="0.25">
      <c r="A1620" t="s">
        <v>9284</v>
      </c>
      <c r="B1620" t="s">
        <v>9285</v>
      </c>
      <c r="C1620" t="s">
        <v>156</v>
      </c>
      <c r="D1620">
        <v>4</v>
      </c>
      <c r="E1620">
        <v>66</v>
      </c>
      <c r="F1620" t="s">
        <v>2065</v>
      </c>
      <c r="G1620" t="s">
        <v>1846</v>
      </c>
      <c r="H1620" t="s">
        <v>2091</v>
      </c>
      <c r="I1620" t="s">
        <v>2096</v>
      </c>
      <c r="J1620" t="s">
        <v>1797</v>
      </c>
      <c r="K1620" t="s">
        <v>5936</v>
      </c>
      <c r="L1620" t="s">
        <v>1798</v>
      </c>
      <c r="M1620" t="s">
        <v>2858</v>
      </c>
      <c r="N1620" t="s">
        <v>3328</v>
      </c>
      <c r="O1620" t="s">
        <v>3329</v>
      </c>
      <c r="P1620" t="s">
        <v>2059</v>
      </c>
      <c r="Q1620" t="s">
        <v>1801</v>
      </c>
      <c r="R1620" t="s">
        <v>1953</v>
      </c>
      <c r="S1620" t="s">
        <v>1802</v>
      </c>
      <c r="T1620" t="s">
        <v>2045</v>
      </c>
      <c r="U1620" t="s">
        <v>2044</v>
      </c>
      <c r="V1620" t="s">
        <v>2873</v>
      </c>
      <c r="W1620" t="s">
        <v>2874</v>
      </c>
      <c r="X1620" t="s">
        <v>1812</v>
      </c>
      <c r="Y1620" t="s">
        <v>2183</v>
      </c>
      <c r="Z1620" t="s">
        <v>1907</v>
      </c>
      <c r="AA1620" t="s">
        <v>3344</v>
      </c>
      <c r="AB1620">
        <v>1</v>
      </c>
    </row>
    <row r="1621" spans="1:28" x14ac:dyDescent="0.25">
      <c r="A1621" t="s">
        <v>9284</v>
      </c>
      <c r="B1621" t="s">
        <v>9285</v>
      </c>
      <c r="C1621" t="s">
        <v>156</v>
      </c>
      <c r="D1621">
        <v>1</v>
      </c>
      <c r="E1621">
        <v>308</v>
      </c>
      <c r="F1621" t="s">
        <v>2020</v>
      </c>
      <c r="G1621" t="s">
        <v>1845</v>
      </c>
      <c r="H1621" t="s">
        <v>2091</v>
      </c>
      <c r="I1621" t="s">
        <v>2096</v>
      </c>
      <c r="J1621" t="s">
        <v>1797</v>
      </c>
      <c r="K1621" t="s">
        <v>5185</v>
      </c>
      <c r="L1621" t="s">
        <v>1798</v>
      </c>
      <c r="M1621" t="s">
        <v>2858</v>
      </c>
      <c r="N1621" t="s">
        <v>3328</v>
      </c>
      <c r="O1621" t="s">
        <v>3329</v>
      </c>
      <c r="P1621" t="s">
        <v>2059</v>
      </c>
      <c r="Q1621" t="s">
        <v>1791</v>
      </c>
      <c r="R1621" t="s">
        <v>1954</v>
      </c>
      <c r="S1621" t="s">
        <v>1792</v>
      </c>
      <c r="T1621" t="s">
        <v>2057</v>
      </c>
      <c r="U1621" t="s">
        <v>2867</v>
      </c>
      <c r="V1621" t="s">
        <v>2868</v>
      </c>
      <c r="W1621" t="s">
        <v>2874</v>
      </c>
      <c r="X1621" t="s">
        <v>1813</v>
      </c>
      <c r="Y1621" t="s">
        <v>2184</v>
      </c>
      <c r="Z1621" t="s">
        <v>1908</v>
      </c>
      <c r="AA1621" t="s">
        <v>3345</v>
      </c>
      <c r="AB1621">
        <v>1</v>
      </c>
    </row>
    <row r="1622" spans="1:28" x14ac:dyDescent="0.25">
      <c r="A1622" t="s">
        <v>9284</v>
      </c>
      <c r="B1622" t="s">
        <v>9285</v>
      </c>
      <c r="C1622" t="s">
        <v>156</v>
      </c>
      <c r="D1622">
        <v>4</v>
      </c>
      <c r="E1622">
        <v>66</v>
      </c>
      <c r="F1622" t="s">
        <v>2077</v>
      </c>
      <c r="G1622" t="s">
        <v>1846</v>
      </c>
      <c r="H1622" t="s">
        <v>2091</v>
      </c>
      <c r="I1622" t="s">
        <v>2096</v>
      </c>
      <c r="J1622" t="s">
        <v>1797</v>
      </c>
      <c r="K1622" t="s">
        <v>5936</v>
      </c>
      <c r="L1622" t="s">
        <v>1800</v>
      </c>
      <c r="M1622" t="s">
        <v>2858</v>
      </c>
      <c r="N1622" t="s">
        <v>3328</v>
      </c>
      <c r="O1622" t="s">
        <v>3329</v>
      </c>
      <c r="P1622" t="s">
        <v>2059</v>
      </c>
      <c r="Q1622" t="s">
        <v>1791</v>
      </c>
      <c r="R1622" t="s">
        <v>1954</v>
      </c>
      <c r="S1622" t="s">
        <v>1792</v>
      </c>
      <c r="T1622" t="s">
        <v>2057</v>
      </c>
      <c r="U1622" t="s">
        <v>2931</v>
      </c>
      <c r="V1622" t="s">
        <v>2967</v>
      </c>
      <c r="W1622" t="s">
        <v>2874</v>
      </c>
      <c r="X1622" t="s">
        <v>1813</v>
      </c>
      <c r="Y1622" t="s">
        <v>2185</v>
      </c>
      <c r="Z1622" t="s">
        <v>1909</v>
      </c>
      <c r="AA1622" t="s">
        <v>3346</v>
      </c>
      <c r="AB1622">
        <v>1</v>
      </c>
    </row>
    <row r="1623" spans="1:28" x14ac:dyDescent="0.25">
      <c r="A1623" t="s">
        <v>9284</v>
      </c>
      <c r="B1623" t="s">
        <v>9285</v>
      </c>
      <c r="C1623" t="s">
        <v>156</v>
      </c>
      <c r="D1623">
        <v>4</v>
      </c>
      <c r="E1623">
        <v>66</v>
      </c>
      <c r="F1623" t="s">
        <v>2021</v>
      </c>
      <c r="G1623" t="s">
        <v>1846</v>
      </c>
      <c r="H1623" t="s">
        <v>2091</v>
      </c>
      <c r="I1623" t="s">
        <v>2096</v>
      </c>
      <c r="J1623" t="s">
        <v>1797</v>
      </c>
      <c r="K1623" t="s">
        <v>5936</v>
      </c>
      <c r="L1623" t="s">
        <v>1798</v>
      </c>
      <c r="M1623" t="s">
        <v>2858</v>
      </c>
      <c r="N1623" t="s">
        <v>3328</v>
      </c>
      <c r="O1623" t="s">
        <v>3329</v>
      </c>
      <c r="P1623" t="s">
        <v>2059</v>
      </c>
      <c r="Q1623" t="s">
        <v>1791</v>
      </c>
      <c r="R1623" t="s">
        <v>1954</v>
      </c>
      <c r="S1623" t="s">
        <v>1792</v>
      </c>
      <c r="T1623" t="s">
        <v>2057</v>
      </c>
      <c r="U1623" t="s">
        <v>2044</v>
      </c>
      <c r="V1623" t="s">
        <v>2873</v>
      </c>
      <c r="W1623" t="s">
        <v>2874</v>
      </c>
      <c r="X1623" t="s">
        <v>1813</v>
      </c>
      <c r="Y1623" t="s">
        <v>2186</v>
      </c>
      <c r="Z1623" t="s">
        <v>1910</v>
      </c>
      <c r="AA1623" t="s">
        <v>3347</v>
      </c>
      <c r="AB1623">
        <v>1</v>
      </c>
    </row>
    <row r="1624" spans="1:28" x14ac:dyDescent="0.25">
      <c r="A1624" t="s">
        <v>9284</v>
      </c>
      <c r="B1624" t="s">
        <v>9285</v>
      </c>
      <c r="C1624" t="s">
        <v>156</v>
      </c>
      <c r="D1624">
        <v>4</v>
      </c>
      <c r="E1624">
        <v>66</v>
      </c>
      <c r="F1624" t="s">
        <v>2062</v>
      </c>
      <c r="G1624" t="s">
        <v>1846</v>
      </c>
      <c r="H1624" t="s">
        <v>2091</v>
      </c>
      <c r="I1624" t="s">
        <v>2096</v>
      </c>
      <c r="J1624" t="s">
        <v>1797</v>
      </c>
      <c r="K1624" t="s">
        <v>5936</v>
      </c>
      <c r="L1624" t="s">
        <v>1798</v>
      </c>
      <c r="M1624" t="s">
        <v>2858</v>
      </c>
      <c r="N1624" t="s">
        <v>3328</v>
      </c>
      <c r="O1624" t="s">
        <v>3329</v>
      </c>
      <c r="P1624" t="s">
        <v>2059</v>
      </c>
      <c r="Q1624" t="s">
        <v>1791</v>
      </c>
      <c r="R1624" t="s">
        <v>1954</v>
      </c>
      <c r="S1624" t="s">
        <v>1792</v>
      </c>
      <c r="T1624" t="s">
        <v>2057</v>
      </c>
      <c r="U1624" t="s">
        <v>2044</v>
      </c>
      <c r="V1624" t="s">
        <v>2873</v>
      </c>
      <c r="W1624" t="s">
        <v>2874</v>
      </c>
      <c r="X1624" t="s">
        <v>1813</v>
      </c>
      <c r="Y1624" t="s">
        <v>2187</v>
      </c>
      <c r="Z1624" t="s">
        <v>1911</v>
      </c>
      <c r="AA1624" t="s">
        <v>3348</v>
      </c>
      <c r="AB1624">
        <v>1</v>
      </c>
    </row>
    <row r="1625" spans="1:28" x14ac:dyDescent="0.25">
      <c r="A1625" t="s">
        <v>9284</v>
      </c>
      <c r="B1625" t="s">
        <v>9285</v>
      </c>
      <c r="C1625" t="s">
        <v>156</v>
      </c>
      <c r="D1625">
        <v>1</v>
      </c>
      <c r="E1625">
        <v>214</v>
      </c>
      <c r="F1625" t="s">
        <v>2060</v>
      </c>
      <c r="G1625" t="s">
        <v>1845</v>
      </c>
      <c r="H1625" t="s">
        <v>2091</v>
      </c>
      <c r="I1625" t="s">
        <v>2096</v>
      </c>
      <c r="J1625" t="s">
        <v>1797</v>
      </c>
      <c r="K1625" t="s">
        <v>5145</v>
      </c>
      <c r="L1625" t="s">
        <v>1798</v>
      </c>
      <c r="M1625" t="s">
        <v>2858</v>
      </c>
      <c r="N1625" t="s">
        <v>3328</v>
      </c>
      <c r="O1625" t="s">
        <v>3329</v>
      </c>
      <c r="P1625" t="s">
        <v>2059</v>
      </c>
      <c r="Q1625" t="s">
        <v>1801</v>
      </c>
      <c r="R1625" t="s">
        <v>1954</v>
      </c>
      <c r="S1625" t="s">
        <v>1802</v>
      </c>
      <c r="T1625" t="s">
        <v>2048</v>
      </c>
      <c r="U1625" t="s">
        <v>2867</v>
      </c>
      <c r="V1625" t="s">
        <v>2929</v>
      </c>
      <c r="W1625" t="s">
        <v>4563</v>
      </c>
      <c r="X1625" t="s">
        <v>1814</v>
      </c>
      <c r="Y1625" t="s">
        <v>3349</v>
      </c>
      <c r="Z1625" t="s">
        <v>3350</v>
      </c>
      <c r="AA1625" t="s">
        <v>3351</v>
      </c>
      <c r="AB1625">
        <v>1</v>
      </c>
    </row>
    <row r="1626" spans="1:28" x14ac:dyDescent="0.25">
      <c r="A1626" t="s">
        <v>9284</v>
      </c>
      <c r="B1626" t="s">
        <v>9285</v>
      </c>
      <c r="C1626" t="s">
        <v>156</v>
      </c>
      <c r="D1626">
        <v>1</v>
      </c>
      <c r="E1626">
        <v>47</v>
      </c>
      <c r="F1626" t="s">
        <v>2054</v>
      </c>
      <c r="G1626" t="s">
        <v>1845</v>
      </c>
      <c r="H1626" t="s">
        <v>2091</v>
      </c>
      <c r="I1626" t="s">
        <v>2096</v>
      </c>
      <c r="J1626" t="s">
        <v>1797</v>
      </c>
      <c r="K1626" t="s">
        <v>2866</v>
      </c>
      <c r="L1626" t="s">
        <v>1798</v>
      </c>
      <c r="M1626" t="s">
        <v>2858</v>
      </c>
      <c r="N1626" t="s">
        <v>3328</v>
      </c>
      <c r="O1626" t="s">
        <v>3329</v>
      </c>
      <c r="P1626" t="s">
        <v>2059</v>
      </c>
      <c r="Q1626" t="s">
        <v>1801</v>
      </c>
      <c r="R1626" t="s">
        <v>1954</v>
      </c>
      <c r="S1626" t="s">
        <v>1802</v>
      </c>
      <c r="T1626" t="s">
        <v>2048</v>
      </c>
      <c r="U1626" t="s">
        <v>2044</v>
      </c>
      <c r="V1626" t="s">
        <v>2873</v>
      </c>
      <c r="W1626" t="s">
        <v>2947</v>
      </c>
      <c r="X1626" t="s">
        <v>1814</v>
      </c>
      <c r="Y1626" t="s">
        <v>4800</v>
      </c>
      <c r="Z1626" t="s">
        <v>4801</v>
      </c>
      <c r="AA1626" t="s">
        <v>4802</v>
      </c>
      <c r="AB1626">
        <v>1</v>
      </c>
    </row>
    <row r="1627" spans="1:28" x14ac:dyDescent="0.25">
      <c r="A1627" t="s">
        <v>9284</v>
      </c>
      <c r="B1627" t="s">
        <v>9285</v>
      </c>
      <c r="C1627" t="s">
        <v>156</v>
      </c>
      <c r="D1627">
        <v>1</v>
      </c>
      <c r="E1627">
        <v>57</v>
      </c>
      <c r="F1627" t="s">
        <v>2061</v>
      </c>
      <c r="G1627" t="s">
        <v>1845</v>
      </c>
      <c r="H1627" t="s">
        <v>2091</v>
      </c>
      <c r="I1627" t="s">
        <v>2096</v>
      </c>
      <c r="J1627" t="s">
        <v>1797</v>
      </c>
      <c r="K1627" t="s">
        <v>2386</v>
      </c>
      <c r="L1627" t="s">
        <v>1798</v>
      </c>
      <c r="M1627" t="s">
        <v>2858</v>
      </c>
      <c r="N1627" t="s">
        <v>3328</v>
      </c>
      <c r="O1627" t="s">
        <v>3329</v>
      </c>
      <c r="P1627" t="s">
        <v>2059</v>
      </c>
      <c r="Q1627" t="s">
        <v>1801</v>
      </c>
      <c r="R1627" t="s">
        <v>1954</v>
      </c>
      <c r="S1627" t="s">
        <v>1802</v>
      </c>
      <c r="T1627" t="s">
        <v>2048</v>
      </c>
      <c r="U1627" t="s">
        <v>2931</v>
      </c>
      <c r="V1627" t="s">
        <v>2966</v>
      </c>
      <c r="W1627" t="s">
        <v>2947</v>
      </c>
      <c r="X1627" t="s">
        <v>1814</v>
      </c>
      <c r="Y1627" t="s">
        <v>4291</v>
      </c>
      <c r="Z1627" t="s">
        <v>4292</v>
      </c>
      <c r="AA1627" t="s">
        <v>4293</v>
      </c>
      <c r="AB1627">
        <v>1</v>
      </c>
    </row>
    <row r="1628" spans="1:28" x14ac:dyDescent="0.25">
      <c r="A1628" t="s">
        <v>9284</v>
      </c>
      <c r="B1628" t="s">
        <v>9285</v>
      </c>
      <c r="C1628" t="s">
        <v>156</v>
      </c>
      <c r="D1628">
        <v>2</v>
      </c>
      <c r="E1628">
        <v>7</v>
      </c>
      <c r="F1628" t="s">
        <v>2020</v>
      </c>
      <c r="G1628" t="s">
        <v>1845</v>
      </c>
      <c r="H1628" t="s">
        <v>2091</v>
      </c>
      <c r="I1628" t="s">
        <v>2096</v>
      </c>
      <c r="J1628" t="s">
        <v>1788</v>
      </c>
      <c r="K1628" t="s">
        <v>3935</v>
      </c>
      <c r="L1628" t="s">
        <v>1798</v>
      </c>
      <c r="M1628" t="s">
        <v>2858</v>
      </c>
      <c r="N1628" t="s">
        <v>3328</v>
      </c>
      <c r="O1628" t="s">
        <v>3329</v>
      </c>
      <c r="P1628" t="s">
        <v>2059</v>
      </c>
      <c r="Q1628" t="s">
        <v>1801</v>
      </c>
      <c r="R1628" t="s">
        <v>1954</v>
      </c>
      <c r="S1628" t="s">
        <v>1802</v>
      </c>
      <c r="T1628" t="s">
        <v>2048</v>
      </c>
      <c r="U1628" t="s">
        <v>2867</v>
      </c>
      <c r="V1628" t="s">
        <v>2868</v>
      </c>
      <c r="W1628" t="s">
        <v>2874</v>
      </c>
      <c r="X1628" t="s">
        <v>1814</v>
      </c>
      <c r="Y1628" t="s">
        <v>5479</v>
      </c>
      <c r="Z1628" t="s">
        <v>5480</v>
      </c>
      <c r="AA1628" t="s">
        <v>5481</v>
      </c>
      <c r="AB1628">
        <v>1</v>
      </c>
    </row>
    <row r="1629" spans="1:28" x14ac:dyDescent="0.25">
      <c r="A1629" t="s">
        <v>9284</v>
      </c>
      <c r="B1629" t="s">
        <v>9285</v>
      </c>
      <c r="C1629" t="s">
        <v>156</v>
      </c>
      <c r="D1629">
        <v>2</v>
      </c>
      <c r="E1629">
        <v>171</v>
      </c>
      <c r="F1629" t="s">
        <v>2062</v>
      </c>
      <c r="G1629" t="s">
        <v>1844</v>
      </c>
      <c r="H1629" t="s">
        <v>2091</v>
      </c>
      <c r="I1629" t="s">
        <v>2096</v>
      </c>
      <c r="J1629" t="s">
        <v>1788</v>
      </c>
      <c r="K1629" t="s">
        <v>2067</v>
      </c>
      <c r="L1629" t="s">
        <v>1842</v>
      </c>
      <c r="M1629" t="s">
        <v>2861</v>
      </c>
      <c r="N1629" t="s">
        <v>3335</v>
      </c>
      <c r="O1629" t="s">
        <v>3336</v>
      </c>
      <c r="P1629" t="s">
        <v>2059</v>
      </c>
      <c r="Q1629" t="s">
        <v>1801</v>
      </c>
      <c r="R1629" t="s">
        <v>1954</v>
      </c>
      <c r="S1629" t="s">
        <v>1802</v>
      </c>
      <c r="T1629" t="s">
        <v>2048</v>
      </c>
      <c r="U1629" t="s">
        <v>2931</v>
      </c>
      <c r="V1629" t="s">
        <v>2968</v>
      </c>
      <c r="W1629" t="s">
        <v>2947</v>
      </c>
      <c r="X1629" t="s">
        <v>1814</v>
      </c>
      <c r="Y1629" t="s">
        <v>5482</v>
      </c>
      <c r="Z1629" t="s">
        <v>5483</v>
      </c>
      <c r="AA1629" t="s">
        <v>5484</v>
      </c>
      <c r="AB1629">
        <v>1</v>
      </c>
    </row>
    <row r="1630" spans="1:28" x14ac:dyDescent="0.25">
      <c r="A1630" t="s">
        <v>9284</v>
      </c>
      <c r="B1630" t="s">
        <v>9285</v>
      </c>
      <c r="C1630" t="s">
        <v>156</v>
      </c>
      <c r="D1630">
        <v>2</v>
      </c>
      <c r="E1630">
        <v>51</v>
      </c>
      <c r="F1630" t="s">
        <v>2024</v>
      </c>
      <c r="G1630" t="s">
        <v>1845</v>
      </c>
      <c r="H1630" t="s">
        <v>2091</v>
      </c>
      <c r="I1630" t="s">
        <v>2096</v>
      </c>
      <c r="J1630" t="s">
        <v>1788</v>
      </c>
      <c r="K1630" t="s">
        <v>2078</v>
      </c>
      <c r="L1630" t="s">
        <v>1798</v>
      </c>
      <c r="M1630" t="s">
        <v>2858</v>
      </c>
      <c r="N1630" t="s">
        <v>3328</v>
      </c>
      <c r="O1630" t="s">
        <v>3329</v>
      </c>
      <c r="P1630" t="s">
        <v>2059</v>
      </c>
      <c r="Q1630" t="s">
        <v>1801</v>
      </c>
      <c r="R1630" t="s">
        <v>1954</v>
      </c>
      <c r="S1630" t="s">
        <v>1802</v>
      </c>
      <c r="T1630" t="s">
        <v>2048</v>
      </c>
      <c r="U1630" t="s">
        <v>2867</v>
      </c>
      <c r="V1630" t="s">
        <v>2929</v>
      </c>
      <c r="W1630" t="s">
        <v>2874</v>
      </c>
      <c r="X1630" t="s">
        <v>1814</v>
      </c>
      <c r="Y1630" t="s">
        <v>5485</v>
      </c>
      <c r="Z1630" t="s">
        <v>5486</v>
      </c>
      <c r="AA1630" t="s">
        <v>5487</v>
      </c>
      <c r="AB1630">
        <v>1</v>
      </c>
    </row>
    <row r="1631" spans="1:28" x14ac:dyDescent="0.25">
      <c r="A1631" t="s">
        <v>9284</v>
      </c>
      <c r="B1631" t="s">
        <v>9285</v>
      </c>
      <c r="C1631" t="s">
        <v>156</v>
      </c>
      <c r="D1631">
        <v>3</v>
      </c>
      <c r="E1631">
        <v>23</v>
      </c>
      <c r="F1631" t="s">
        <v>2020</v>
      </c>
      <c r="G1631" t="s">
        <v>1848</v>
      </c>
      <c r="H1631" t="s">
        <v>2091</v>
      </c>
      <c r="I1631" t="s">
        <v>2096</v>
      </c>
      <c r="J1631" t="s">
        <v>1797</v>
      </c>
      <c r="K1631" t="s">
        <v>2408</v>
      </c>
      <c r="L1631" t="s">
        <v>1798</v>
      </c>
      <c r="M1631" t="s">
        <v>2858</v>
      </c>
      <c r="N1631" t="s">
        <v>3328</v>
      </c>
      <c r="O1631" t="s">
        <v>3329</v>
      </c>
      <c r="P1631" t="s">
        <v>2059</v>
      </c>
      <c r="Q1631" t="s">
        <v>1801</v>
      </c>
      <c r="R1631" t="s">
        <v>1954</v>
      </c>
      <c r="S1631" t="s">
        <v>1802</v>
      </c>
      <c r="T1631" t="s">
        <v>2048</v>
      </c>
      <c r="U1631" t="s">
        <v>2044</v>
      </c>
      <c r="V1631" t="s">
        <v>2873</v>
      </c>
      <c r="W1631" t="s">
        <v>2874</v>
      </c>
      <c r="X1631" t="s">
        <v>1814</v>
      </c>
      <c r="Y1631" t="s">
        <v>2188</v>
      </c>
      <c r="Z1631" t="s">
        <v>1912</v>
      </c>
      <c r="AA1631" t="s">
        <v>3352</v>
      </c>
      <c r="AB1631">
        <v>1</v>
      </c>
    </row>
    <row r="1632" spans="1:28" x14ac:dyDescent="0.25">
      <c r="A1632" t="s">
        <v>9284</v>
      </c>
      <c r="B1632" t="s">
        <v>9285</v>
      </c>
      <c r="C1632" t="s">
        <v>156</v>
      </c>
      <c r="D1632">
        <v>3</v>
      </c>
      <c r="E1632">
        <v>23</v>
      </c>
      <c r="F1632" t="s">
        <v>2040</v>
      </c>
      <c r="G1632" t="s">
        <v>1848</v>
      </c>
      <c r="H1632" t="s">
        <v>2091</v>
      </c>
      <c r="I1632" t="s">
        <v>2096</v>
      </c>
      <c r="J1632" t="s">
        <v>1797</v>
      </c>
      <c r="K1632" t="s">
        <v>2387</v>
      </c>
      <c r="L1632" t="s">
        <v>1798</v>
      </c>
      <c r="M1632" t="s">
        <v>2858</v>
      </c>
      <c r="N1632" t="s">
        <v>3328</v>
      </c>
      <c r="O1632" t="s">
        <v>3329</v>
      </c>
      <c r="P1632" t="s">
        <v>2059</v>
      </c>
      <c r="Q1632" t="s">
        <v>1801</v>
      </c>
      <c r="R1632" t="s">
        <v>1954</v>
      </c>
      <c r="S1632" t="s">
        <v>1802</v>
      </c>
      <c r="T1632" t="s">
        <v>2048</v>
      </c>
      <c r="U1632" t="s">
        <v>2867</v>
      </c>
      <c r="V1632" t="s">
        <v>2929</v>
      </c>
      <c r="W1632" t="s">
        <v>2874</v>
      </c>
      <c r="X1632" t="s">
        <v>1814</v>
      </c>
      <c r="Y1632" t="s">
        <v>2189</v>
      </c>
      <c r="Z1632" t="s">
        <v>1913</v>
      </c>
      <c r="AA1632" t="s">
        <v>3353</v>
      </c>
      <c r="AB1632">
        <v>1</v>
      </c>
    </row>
    <row r="1633" spans="1:28" x14ac:dyDescent="0.25">
      <c r="A1633" t="s">
        <v>9284</v>
      </c>
      <c r="B1633" t="s">
        <v>9285</v>
      </c>
      <c r="C1633" t="s">
        <v>156</v>
      </c>
      <c r="D1633">
        <v>4</v>
      </c>
      <c r="E1633">
        <v>66</v>
      </c>
      <c r="F1633" t="s">
        <v>2030</v>
      </c>
      <c r="G1633" t="s">
        <v>1846</v>
      </c>
      <c r="H1633" t="s">
        <v>2091</v>
      </c>
      <c r="I1633" t="s">
        <v>2096</v>
      </c>
      <c r="J1633" t="s">
        <v>1797</v>
      </c>
      <c r="K1633" t="s">
        <v>5145</v>
      </c>
      <c r="L1633" t="s">
        <v>1798</v>
      </c>
      <c r="M1633" t="s">
        <v>2858</v>
      </c>
      <c r="N1633" t="s">
        <v>3328</v>
      </c>
      <c r="O1633" t="s">
        <v>3329</v>
      </c>
      <c r="P1633" t="s">
        <v>2059</v>
      </c>
      <c r="Q1633" t="s">
        <v>1801</v>
      </c>
      <c r="R1633" t="s">
        <v>1955</v>
      </c>
      <c r="S1633" t="s">
        <v>1802</v>
      </c>
      <c r="T1633" t="s">
        <v>2046</v>
      </c>
      <c r="U1633" t="s">
        <v>2867</v>
      </c>
      <c r="V1633" t="s">
        <v>2929</v>
      </c>
      <c r="W1633" t="s">
        <v>2874</v>
      </c>
      <c r="X1633" t="s">
        <v>2095</v>
      </c>
      <c r="Y1633" t="s">
        <v>2190</v>
      </c>
      <c r="Z1633" t="s">
        <v>2191</v>
      </c>
      <c r="AA1633" t="s">
        <v>3354</v>
      </c>
      <c r="AB1633">
        <v>1</v>
      </c>
    </row>
    <row r="1634" spans="1:28" x14ac:dyDescent="0.25">
      <c r="A1634" t="s">
        <v>9284</v>
      </c>
      <c r="B1634" t="s">
        <v>9285</v>
      </c>
      <c r="C1634" t="s">
        <v>156</v>
      </c>
      <c r="D1634">
        <v>1</v>
      </c>
      <c r="E1634">
        <v>101</v>
      </c>
      <c r="F1634" t="s">
        <v>2030</v>
      </c>
      <c r="G1634" t="s">
        <v>1845</v>
      </c>
      <c r="H1634" t="s">
        <v>2091</v>
      </c>
      <c r="I1634" t="s">
        <v>2096</v>
      </c>
      <c r="J1634" t="s">
        <v>1795</v>
      </c>
      <c r="K1634" t="s">
        <v>2937</v>
      </c>
      <c r="L1634" t="s">
        <v>1798</v>
      </c>
      <c r="M1634" t="s">
        <v>2858</v>
      </c>
      <c r="N1634" t="s">
        <v>3328</v>
      </c>
      <c r="O1634" t="s">
        <v>3329</v>
      </c>
      <c r="P1634" t="s">
        <v>2059</v>
      </c>
      <c r="Q1634" t="s">
        <v>1791</v>
      </c>
      <c r="R1634" t="s">
        <v>1956</v>
      </c>
      <c r="S1634" t="s">
        <v>1792</v>
      </c>
      <c r="T1634" t="s">
        <v>2048</v>
      </c>
      <c r="U1634" t="s">
        <v>3162</v>
      </c>
      <c r="V1634" t="s">
        <v>3164</v>
      </c>
      <c r="W1634" t="s">
        <v>2947</v>
      </c>
      <c r="X1634" t="s">
        <v>1816</v>
      </c>
      <c r="Y1634" t="s">
        <v>5488</v>
      </c>
      <c r="Z1634" t="s">
        <v>5489</v>
      </c>
      <c r="AA1634" t="s">
        <v>5490</v>
      </c>
      <c r="AB1634">
        <v>1</v>
      </c>
    </row>
    <row r="1635" spans="1:28" x14ac:dyDescent="0.25">
      <c r="A1635" t="s">
        <v>9284</v>
      </c>
      <c r="B1635" t="s">
        <v>9285</v>
      </c>
      <c r="C1635" t="s">
        <v>156</v>
      </c>
      <c r="D1635">
        <v>1</v>
      </c>
      <c r="E1635">
        <v>12</v>
      </c>
      <c r="F1635" t="s">
        <v>2047</v>
      </c>
      <c r="G1635" t="s">
        <v>1845</v>
      </c>
      <c r="H1635" t="s">
        <v>2091</v>
      </c>
      <c r="I1635" t="s">
        <v>2096</v>
      </c>
      <c r="J1635" t="s">
        <v>1795</v>
      </c>
      <c r="K1635" t="s">
        <v>2866</v>
      </c>
      <c r="L1635" t="s">
        <v>1798</v>
      </c>
      <c r="M1635" t="s">
        <v>2858</v>
      </c>
      <c r="N1635" t="s">
        <v>3328</v>
      </c>
      <c r="O1635" t="s">
        <v>3329</v>
      </c>
      <c r="P1635" t="s">
        <v>2059</v>
      </c>
      <c r="Q1635" t="s">
        <v>1791</v>
      </c>
      <c r="R1635" t="s">
        <v>1956</v>
      </c>
      <c r="S1635" t="s">
        <v>1792</v>
      </c>
      <c r="T1635" t="s">
        <v>2048</v>
      </c>
      <c r="U1635" t="s">
        <v>3162</v>
      </c>
      <c r="V1635" t="s">
        <v>3164</v>
      </c>
      <c r="W1635" t="s">
        <v>2947</v>
      </c>
      <c r="X1635" t="s">
        <v>1816</v>
      </c>
      <c r="Y1635" t="s">
        <v>5491</v>
      </c>
      <c r="Z1635" t="s">
        <v>5492</v>
      </c>
      <c r="AA1635" t="s">
        <v>5493</v>
      </c>
      <c r="AB1635">
        <v>1</v>
      </c>
    </row>
    <row r="1636" spans="1:28" x14ac:dyDescent="0.25">
      <c r="A1636" t="s">
        <v>9284</v>
      </c>
      <c r="B1636" t="s">
        <v>9285</v>
      </c>
      <c r="C1636" t="s">
        <v>156</v>
      </c>
      <c r="D1636">
        <v>1</v>
      </c>
      <c r="E1636">
        <v>200</v>
      </c>
      <c r="F1636" t="s">
        <v>2020</v>
      </c>
      <c r="G1636" t="s">
        <v>1845</v>
      </c>
      <c r="H1636" t="s">
        <v>2091</v>
      </c>
      <c r="I1636" t="s">
        <v>2096</v>
      </c>
      <c r="J1636" t="s">
        <v>1795</v>
      </c>
      <c r="K1636" t="s">
        <v>5145</v>
      </c>
      <c r="L1636" t="s">
        <v>1798</v>
      </c>
      <c r="M1636" t="s">
        <v>2858</v>
      </c>
      <c r="N1636" t="s">
        <v>3328</v>
      </c>
      <c r="O1636" t="s">
        <v>3329</v>
      </c>
      <c r="P1636" t="s">
        <v>2059</v>
      </c>
      <c r="Q1636" t="s">
        <v>1791</v>
      </c>
      <c r="R1636" t="s">
        <v>1956</v>
      </c>
      <c r="S1636" t="s">
        <v>1792</v>
      </c>
      <c r="T1636" t="s">
        <v>2048</v>
      </c>
      <c r="U1636" t="s">
        <v>2867</v>
      </c>
      <c r="V1636" t="s">
        <v>2868</v>
      </c>
      <c r="W1636" t="s">
        <v>2874</v>
      </c>
      <c r="X1636" t="s">
        <v>1816</v>
      </c>
      <c r="Y1636" t="s">
        <v>9269</v>
      </c>
      <c r="Z1636" t="s">
        <v>9270</v>
      </c>
      <c r="AA1636" t="s">
        <v>9271</v>
      </c>
      <c r="AB1636">
        <v>1</v>
      </c>
    </row>
    <row r="1637" spans="1:28" x14ac:dyDescent="0.25">
      <c r="A1637" t="s">
        <v>9284</v>
      </c>
      <c r="B1637" t="s">
        <v>9285</v>
      </c>
      <c r="C1637" t="s">
        <v>156</v>
      </c>
      <c r="D1637">
        <v>1</v>
      </c>
      <c r="E1637">
        <v>310</v>
      </c>
      <c r="F1637" t="s">
        <v>2054</v>
      </c>
      <c r="G1637" t="s">
        <v>1844</v>
      </c>
      <c r="H1637" t="s">
        <v>2091</v>
      </c>
      <c r="I1637" t="s">
        <v>2096</v>
      </c>
      <c r="J1637" t="s">
        <v>1797</v>
      </c>
      <c r="K1637" t="s">
        <v>5936</v>
      </c>
      <c r="L1637" t="s">
        <v>1800</v>
      </c>
      <c r="M1637" t="s">
        <v>2858</v>
      </c>
      <c r="N1637" t="s">
        <v>3328</v>
      </c>
      <c r="O1637" t="s">
        <v>3329</v>
      </c>
      <c r="P1637" t="s">
        <v>2059</v>
      </c>
      <c r="Q1637" t="s">
        <v>1791</v>
      </c>
      <c r="R1637" t="s">
        <v>1956</v>
      </c>
      <c r="S1637" t="s">
        <v>1792</v>
      </c>
      <c r="T1637" t="s">
        <v>2048</v>
      </c>
      <c r="U1637" t="s">
        <v>2867</v>
      </c>
      <c r="V1637" t="s">
        <v>2868</v>
      </c>
      <c r="W1637" t="s">
        <v>2947</v>
      </c>
      <c r="X1637" t="s">
        <v>1816</v>
      </c>
      <c r="Y1637" t="s">
        <v>4294</v>
      </c>
      <c r="Z1637" t="s">
        <v>4295</v>
      </c>
      <c r="AA1637" t="s">
        <v>4296</v>
      </c>
      <c r="AB1637">
        <v>1</v>
      </c>
    </row>
    <row r="1638" spans="1:28" x14ac:dyDescent="0.25">
      <c r="A1638" t="s">
        <v>9284</v>
      </c>
      <c r="B1638" t="s">
        <v>9285</v>
      </c>
      <c r="C1638" t="s">
        <v>156</v>
      </c>
      <c r="D1638">
        <v>1</v>
      </c>
      <c r="E1638">
        <v>318</v>
      </c>
      <c r="F1638" t="s">
        <v>2061</v>
      </c>
      <c r="G1638" t="s">
        <v>1844</v>
      </c>
      <c r="H1638" t="s">
        <v>2091</v>
      </c>
      <c r="I1638" t="s">
        <v>2096</v>
      </c>
      <c r="J1638" t="s">
        <v>1797</v>
      </c>
      <c r="K1638" t="s">
        <v>2937</v>
      </c>
      <c r="L1638" t="s">
        <v>1798</v>
      </c>
      <c r="M1638" t="s">
        <v>2858</v>
      </c>
      <c r="N1638" t="s">
        <v>3328</v>
      </c>
      <c r="O1638" t="s">
        <v>3329</v>
      </c>
      <c r="P1638" t="s">
        <v>2059</v>
      </c>
      <c r="Q1638" t="s">
        <v>1791</v>
      </c>
      <c r="R1638" t="s">
        <v>1956</v>
      </c>
      <c r="S1638" t="s">
        <v>1792</v>
      </c>
      <c r="T1638" t="s">
        <v>2048</v>
      </c>
      <c r="U1638" t="s">
        <v>2867</v>
      </c>
      <c r="V1638" t="s">
        <v>2868</v>
      </c>
      <c r="W1638" t="s">
        <v>2947</v>
      </c>
      <c r="X1638" t="s">
        <v>1816</v>
      </c>
      <c r="Y1638" t="s">
        <v>4297</v>
      </c>
      <c r="Z1638" t="s">
        <v>4298</v>
      </c>
      <c r="AA1638" t="s">
        <v>4299</v>
      </c>
      <c r="AB1638">
        <v>1</v>
      </c>
    </row>
    <row r="1639" spans="1:28" x14ac:dyDescent="0.25">
      <c r="A1639" t="s">
        <v>9284</v>
      </c>
      <c r="B1639" t="s">
        <v>9285</v>
      </c>
      <c r="C1639" t="s">
        <v>156</v>
      </c>
      <c r="D1639">
        <v>1</v>
      </c>
      <c r="E1639">
        <v>366</v>
      </c>
      <c r="F1639" t="s">
        <v>2047</v>
      </c>
      <c r="G1639" t="s">
        <v>1844</v>
      </c>
      <c r="H1639" t="s">
        <v>2091</v>
      </c>
      <c r="I1639" t="s">
        <v>2096</v>
      </c>
      <c r="J1639" t="s">
        <v>1797</v>
      </c>
      <c r="K1639" t="s">
        <v>5185</v>
      </c>
      <c r="L1639" t="s">
        <v>1798</v>
      </c>
      <c r="M1639" t="s">
        <v>2858</v>
      </c>
      <c r="N1639" t="s">
        <v>3328</v>
      </c>
      <c r="O1639" t="s">
        <v>3329</v>
      </c>
      <c r="P1639" t="s">
        <v>2059</v>
      </c>
      <c r="Q1639" t="s">
        <v>1791</v>
      </c>
      <c r="R1639" t="s">
        <v>1956</v>
      </c>
      <c r="S1639" t="s">
        <v>1792</v>
      </c>
      <c r="T1639" t="s">
        <v>2048</v>
      </c>
      <c r="U1639" t="s">
        <v>2867</v>
      </c>
      <c r="V1639" t="s">
        <v>2868</v>
      </c>
      <c r="W1639" t="s">
        <v>4563</v>
      </c>
      <c r="X1639" t="s">
        <v>1816</v>
      </c>
      <c r="Y1639" t="s">
        <v>4300</v>
      </c>
      <c r="Z1639" t="s">
        <v>4301</v>
      </c>
      <c r="AA1639" t="s">
        <v>4302</v>
      </c>
      <c r="AB1639">
        <v>1</v>
      </c>
    </row>
    <row r="1640" spans="1:28" x14ac:dyDescent="0.25">
      <c r="A1640" t="s">
        <v>9284</v>
      </c>
      <c r="B1640" t="s">
        <v>9285</v>
      </c>
      <c r="C1640" t="s">
        <v>156</v>
      </c>
      <c r="D1640">
        <v>1</v>
      </c>
      <c r="E1640">
        <v>597</v>
      </c>
      <c r="F1640" t="s">
        <v>2030</v>
      </c>
      <c r="G1640" t="s">
        <v>1844</v>
      </c>
      <c r="H1640" t="s">
        <v>2091</v>
      </c>
      <c r="I1640" t="s">
        <v>2096</v>
      </c>
      <c r="J1640" t="s">
        <v>1797</v>
      </c>
      <c r="K1640" t="s">
        <v>3986</v>
      </c>
      <c r="L1640" t="s">
        <v>1800</v>
      </c>
      <c r="M1640" t="s">
        <v>2858</v>
      </c>
      <c r="N1640" t="s">
        <v>3328</v>
      </c>
      <c r="O1640" t="s">
        <v>3329</v>
      </c>
      <c r="P1640" t="s">
        <v>2059</v>
      </c>
      <c r="Q1640" t="s">
        <v>1791</v>
      </c>
      <c r="R1640" t="s">
        <v>1956</v>
      </c>
      <c r="S1640" t="s">
        <v>1792</v>
      </c>
      <c r="T1640" t="s">
        <v>2048</v>
      </c>
      <c r="U1640" t="s">
        <v>2867</v>
      </c>
      <c r="V1640" t="s">
        <v>2868</v>
      </c>
      <c r="W1640" t="s">
        <v>2947</v>
      </c>
      <c r="X1640" t="s">
        <v>1816</v>
      </c>
      <c r="Y1640" t="s">
        <v>4303</v>
      </c>
      <c r="Z1640" t="s">
        <v>4304</v>
      </c>
      <c r="AA1640" t="s">
        <v>4305</v>
      </c>
      <c r="AB1640">
        <v>1</v>
      </c>
    </row>
    <row r="1641" spans="1:28" x14ac:dyDescent="0.25">
      <c r="A1641" t="s">
        <v>9284</v>
      </c>
      <c r="B1641" t="s">
        <v>9285</v>
      </c>
      <c r="C1641" t="s">
        <v>156</v>
      </c>
      <c r="D1641">
        <v>2</v>
      </c>
      <c r="E1641">
        <v>53</v>
      </c>
      <c r="F1641" t="s">
        <v>2054</v>
      </c>
      <c r="G1641" t="s">
        <v>1845</v>
      </c>
      <c r="H1641" t="s">
        <v>2091</v>
      </c>
      <c r="I1641" t="s">
        <v>2096</v>
      </c>
      <c r="J1641" t="s">
        <v>1788</v>
      </c>
      <c r="K1641" t="s">
        <v>2039</v>
      </c>
      <c r="L1641" t="s">
        <v>1798</v>
      </c>
      <c r="M1641" t="s">
        <v>2858</v>
      </c>
      <c r="N1641" t="s">
        <v>3328</v>
      </c>
      <c r="O1641" t="s">
        <v>3329</v>
      </c>
      <c r="P1641" t="s">
        <v>2059</v>
      </c>
      <c r="Q1641" t="s">
        <v>1791</v>
      </c>
      <c r="R1641" t="s">
        <v>1956</v>
      </c>
      <c r="S1641" t="s">
        <v>1792</v>
      </c>
      <c r="T1641" t="s">
        <v>2048</v>
      </c>
      <c r="U1641" t="s">
        <v>2044</v>
      </c>
      <c r="V1641" t="s">
        <v>2873</v>
      </c>
      <c r="W1641" t="s">
        <v>2947</v>
      </c>
      <c r="X1641" t="s">
        <v>1816</v>
      </c>
      <c r="Y1641" t="s">
        <v>5494</v>
      </c>
      <c r="Z1641" t="s">
        <v>5495</v>
      </c>
      <c r="AA1641" t="s">
        <v>5496</v>
      </c>
      <c r="AB1641">
        <v>1</v>
      </c>
    </row>
    <row r="1642" spans="1:28" x14ac:dyDescent="0.25">
      <c r="A1642" t="s">
        <v>9284</v>
      </c>
      <c r="B1642" t="s">
        <v>9285</v>
      </c>
      <c r="C1642" t="s">
        <v>156</v>
      </c>
      <c r="D1642">
        <v>2</v>
      </c>
      <c r="E1642">
        <v>55</v>
      </c>
      <c r="F1642" t="s">
        <v>2033</v>
      </c>
      <c r="G1642" t="s">
        <v>1845</v>
      </c>
      <c r="H1642" t="s">
        <v>2091</v>
      </c>
      <c r="I1642" t="s">
        <v>2096</v>
      </c>
      <c r="J1642" t="s">
        <v>1797</v>
      </c>
      <c r="K1642" t="s">
        <v>2387</v>
      </c>
      <c r="L1642" t="s">
        <v>1798</v>
      </c>
      <c r="M1642" t="s">
        <v>2858</v>
      </c>
      <c r="N1642" t="s">
        <v>3328</v>
      </c>
      <c r="O1642" t="s">
        <v>3329</v>
      </c>
      <c r="P1642" t="s">
        <v>2059</v>
      </c>
      <c r="Q1642" t="s">
        <v>1791</v>
      </c>
      <c r="R1642" t="s">
        <v>1956</v>
      </c>
      <c r="S1642" t="s">
        <v>1792</v>
      </c>
      <c r="T1642" t="s">
        <v>2048</v>
      </c>
      <c r="U1642" t="s">
        <v>3162</v>
      </c>
      <c r="V1642" t="s">
        <v>3164</v>
      </c>
      <c r="W1642" t="s">
        <v>2874</v>
      </c>
      <c r="X1642" t="s">
        <v>1816</v>
      </c>
      <c r="Y1642" t="s">
        <v>4306</v>
      </c>
      <c r="Z1642" t="s">
        <v>4307</v>
      </c>
      <c r="AA1642" t="s">
        <v>4308</v>
      </c>
      <c r="AB1642">
        <v>1</v>
      </c>
    </row>
    <row r="1643" spans="1:28" x14ac:dyDescent="0.25">
      <c r="A1643" t="s">
        <v>9284</v>
      </c>
      <c r="B1643" t="s">
        <v>9285</v>
      </c>
      <c r="C1643" t="s">
        <v>156</v>
      </c>
      <c r="D1643">
        <v>2</v>
      </c>
      <c r="E1643">
        <v>55</v>
      </c>
      <c r="F1643" t="s">
        <v>2020</v>
      </c>
      <c r="G1643" t="s">
        <v>1845</v>
      </c>
      <c r="H1643" t="s">
        <v>2091</v>
      </c>
      <c r="I1643" t="s">
        <v>2096</v>
      </c>
      <c r="J1643" t="s">
        <v>1788</v>
      </c>
      <c r="K1643" t="s">
        <v>3935</v>
      </c>
      <c r="L1643" t="s">
        <v>1798</v>
      </c>
      <c r="M1643" t="s">
        <v>2858</v>
      </c>
      <c r="N1643" t="s">
        <v>3328</v>
      </c>
      <c r="O1643" t="s">
        <v>3329</v>
      </c>
      <c r="P1643" t="s">
        <v>2059</v>
      </c>
      <c r="Q1643" t="s">
        <v>1791</v>
      </c>
      <c r="R1643" t="s">
        <v>1956</v>
      </c>
      <c r="S1643" t="s">
        <v>1792</v>
      </c>
      <c r="T1643" t="s">
        <v>2048</v>
      </c>
      <c r="U1643" t="s">
        <v>2931</v>
      </c>
      <c r="V1643" t="s">
        <v>2932</v>
      </c>
      <c r="W1643" t="s">
        <v>2874</v>
      </c>
      <c r="X1643" t="s">
        <v>1816</v>
      </c>
      <c r="Y1643" t="s">
        <v>8546</v>
      </c>
      <c r="Z1643" t="s">
        <v>8547</v>
      </c>
      <c r="AA1643" t="s">
        <v>8548</v>
      </c>
      <c r="AB1643">
        <v>1</v>
      </c>
    </row>
    <row r="1644" spans="1:28" x14ac:dyDescent="0.25">
      <c r="A1644" t="s">
        <v>9284</v>
      </c>
      <c r="B1644" t="s">
        <v>9285</v>
      </c>
      <c r="C1644" t="s">
        <v>156</v>
      </c>
      <c r="D1644">
        <v>4</v>
      </c>
      <c r="E1644">
        <v>66</v>
      </c>
      <c r="F1644" t="s">
        <v>2055</v>
      </c>
      <c r="G1644" t="s">
        <v>1846</v>
      </c>
      <c r="H1644" t="s">
        <v>2091</v>
      </c>
      <c r="I1644" t="s">
        <v>2096</v>
      </c>
      <c r="J1644" t="s">
        <v>1797</v>
      </c>
      <c r="K1644" t="s">
        <v>2408</v>
      </c>
      <c r="L1644" t="s">
        <v>1798</v>
      </c>
      <c r="M1644" t="s">
        <v>2858</v>
      </c>
      <c r="N1644" t="s">
        <v>3328</v>
      </c>
      <c r="O1644" t="s">
        <v>3329</v>
      </c>
      <c r="P1644" t="s">
        <v>2059</v>
      </c>
      <c r="Q1644" t="s">
        <v>1791</v>
      </c>
      <c r="R1644" t="s">
        <v>1956</v>
      </c>
      <c r="S1644" t="s">
        <v>1792</v>
      </c>
      <c r="T1644" t="s">
        <v>2048</v>
      </c>
      <c r="U1644" t="s">
        <v>2931</v>
      </c>
      <c r="V1644" t="s">
        <v>2932</v>
      </c>
      <c r="W1644" t="s">
        <v>2874</v>
      </c>
      <c r="X1644" t="s">
        <v>1816</v>
      </c>
      <c r="Y1644" t="s">
        <v>2192</v>
      </c>
      <c r="Z1644" t="s">
        <v>1914</v>
      </c>
      <c r="AA1644" t="s">
        <v>3355</v>
      </c>
      <c r="AB1644">
        <v>1</v>
      </c>
    </row>
    <row r="1645" spans="1:28" x14ac:dyDescent="0.25">
      <c r="A1645" t="s">
        <v>9284</v>
      </c>
      <c r="B1645" t="s">
        <v>9285</v>
      </c>
      <c r="C1645" t="s">
        <v>156</v>
      </c>
      <c r="D1645">
        <v>4</v>
      </c>
      <c r="E1645">
        <v>66</v>
      </c>
      <c r="F1645" t="s">
        <v>2052</v>
      </c>
      <c r="G1645" t="s">
        <v>1846</v>
      </c>
      <c r="H1645" t="s">
        <v>2091</v>
      </c>
      <c r="I1645" t="s">
        <v>2096</v>
      </c>
      <c r="J1645" t="s">
        <v>1797</v>
      </c>
      <c r="K1645" t="s">
        <v>5145</v>
      </c>
      <c r="L1645" t="s">
        <v>1798</v>
      </c>
      <c r="M1645" t="s">
        <v>2858</v>
      </c>
      <c r="N1645" t="s">
        <v>3328</v>
      </c>
      <c r="O1645" t="s">
        <v>3329</v>
      </c>
      <c r="P1645" t="s">
        <v>2059</v>
      </c>
      <c r="Q1645" t="s">
        <v>1791</v>
      </c>
      <c r="R1645" t="s">
        <v>1956</v>
      </c>
      <c r="S1645" t="s">
        <v>1792</v>
      </c>
      <c r="T1645" t="s">
        <v>2048</v>
      </c>
      <c r="U1645" t="s">
        <v>74</v>
      </c>
      <c r="V1645" t="s">
        <v>1836</v>
      </c>
      <c r="W1645" t="s">
        <v>3158</v>
      </c>
      <c r="X1645" t="s">
        <v>1816</v>
      </c>
      <c r="Y1645" t="s">
        <v>2193</v>
      </c>
      <c r="Z1645" t="s">
        <v>1915</v>
      </c>
      <c r="AA1645" t="s">
        <v>3356</v>
      </c>
      <c r="AB1645">
        <v>1</v>
      </c>
    </row>
    <row r="1646" spans="1:28" x14ac:dyDescent="0.25">
      <c r="A1646" t="s">
        <v>9284</v>
      </c>
      <c r="B1646" t="s">
        <v>9285</v>
      </c>
      <c r="C1646" t="s">
        <v>156</v>
      </c>
      <c r="D1646">
        <v>1</v>
      </c>
      <c r="E1646">
        <v>191</v>
      </c>
      <c r="F1646" t="s">
        <v>2054</v>
      </c>
      <c r="G1646" t="s">
        <v>1845</v>
      </c>
      <c r="H1646" t="s">
        <v>2091</v>
      </c>
      <c r="I1646" t="s">
        <v>2096</v>
      </c>
      <c r="J1646" t="s">
        <v>1797</v>
      </c>
      <c r="K1646" t="s">
        <v>5185</v>
      </c>
      <c r="L1646" t="s">
        <v>1798</v>
      </c>
      <c r="M1646" t="s">
        <v>2858</v>
      </c>
      <c r="N1646" t="s">
        <v>3328</v>
      </c>
      <c r="O1646" t="s">
        <v>3329</v>
      </c>
      <c r="P1646" t="s">
        <v>2059</v>
      </c>
      <c r="Q1646" t="s">
        <v>1801</v>
      </c>
      <c r="R1646" t="s">
        <v>1956</v>
      </c>
      <c r="S1646" t="s">
        <v>1802</v>
      </c>
      <c r="T1646" t="s">
        <v>2051</v>
      </c>
      <c r="U1646" t="s">
        <v>2875</v>
      </c>
      <c r="V1646" t="s">
        <v>2876</v>
      </c>
      <c r="W1646" t="s">
        <v>2947</v>
      </c>
      <c r="X1646" t="s">
        <v>1817</v>
      </c>
      <c r="Y1646" t="s">
        <v>3357</v>
      </c>
      <c r="Z1646" t="s">
        <v>3358</v>
      </c>
      <c r="AA1646" t="s">
        <v>3359</v>
      </c>
      <c r="AB1646">
        <v>1</v>
      </c>
    </row>
    <row r="1647" spans="1:28" x14ac:dyDescent="0.25">
      <c r="A1647" t="s">
        <v>9284</v>
      </c>
      <c r="B1647" t="s">
        <v>9285</v>
      </c>
      <c r="C1647" t="s">
        <v>156</v>
      </c>
      <c r="D1647">
        <v>1</v>
      </c>
      <c r="E1647">
        <v>249</v>
      </c>
      <c r="F1647" t="s">
        <v>2020</v>
      </c>
      <c r="G1647" t="s">
        <v>1845</v>
      </c>
      <c r="H1647" t="s">
        <v>2091</v>
      </c>
      <c r="I1647" t="s">
        <v>2096</v>
      </c>
      <c r="J1647" t="s">
        <v>1795</v>
      </c>
      <c r="K1647" t="s">
        <v>2386</v>
      </c>
      <c r="L1647" t="s">
        <v>1798</v>
      </c>
      <c r="M1647" t="s">
        <v>2858</v>
      </c>
      <c r="N1647" t="s">
        <v>3328</v>
      </c>
      <c r="O1647" t="s">
        <v>3329</v>
      </c>
      <c r="P1647" t="s">
        <v>2059</v>
      </c>
      <c r="Q1647" t="s">
        <v>1801</v>
      </c>
      <c r="R1647" t="s">
        <v>1956</v>
      </c>
      <c r="S1647" t="s">
        <v>1802</v>
      </c>
      <c r="T1647" t="s">
        <v>2051</v>
      </c>
      <c r="U1647" t="s">
        <v>2875</v>
      </c>
      <c r="V1647" t="s">
        <v>3565</v>
      </c>
      <c r="W1647" t="s">
        <v>2947</v>
      </c>
      <c r="X1647" t="s">
        <v>1817</v>
      </c>
      <c r="Y1647" t="s">
        <v>5497</v>
      </c>
      <c r="Z1647" t="s">
        <v>5498</v>
      </c>
      <c r="AA1647" t="s">
        <v>5499</v>
      </c>
      <c r="AB1647">
        <v>1</v>
      </c>
    </row>
    <row r="1648" spans="1:28" x14ac:dyDescent="0.25">
      <c r="A1648" t="s">
        <v>9284</v>
      </c>
      <c r="B1648" t="s">
        <v>9285</v>
      </c>
      <c r="C1648" t="s">
        <v>156</v>
      </c>
      <c r="D1648">
        <v>1</v>
      </c>
      <c r="E1648">
        <v>304</v>
      </c>
      <c r="F1648" t="s">
        <v>2030</v>
      </c>
      <c r="G1648" t="s">
        <v>1845</v>
      </c>
      <c r="H1648" t="s">
        <v>2091</v>
      </c>
      <c r="I1648" t="s">
        <v>2096</v>
      </c>
      <c r="J1648" t="s">
        <v>1825</v>
      </c>
      <c r="K1648" t="s">
        <v>2387</v>
      </c>
      <c r="L1648" t="s">
        <v>1798</v>
      </c>
      <c r="M1648" t="s">
        <v>2858</v>
      </c>
      <c r="N1648" t="s">
        <v>3328</v>
      </c>
      <c r="O1648" t="s">
        <v>3329</v>
      </c>
      <c r="P1648" t="s">
        <v>2059</v>
      </c>
      <c r="Q1648" t="s">
        <v>1801</v>
      </c>
      <c r="R1648" t="s">
        <v>1956</v>
      </c>
      <c r="S1648" t="s">
        <v>1802</v>
      </c>
      <c r="T1648" t="s">
        <v>2051</v>
      </c>
      <c r="U1648" t="s">
        <v>3162</v>
      </c>
      <c r="V1648" t="s">
        <v>3163</v>
      </c>
      <c r="W1648" t="s">
        <v>2874</v>
      </c>
      <c r="X1648" t="s">
        <v>1817</v>
      </c>
      <c r="Y1648" t="s">
        <v>8549</v>
      </c>
      <c r="Z1648" t="s">
        <v>8550</v>
      </c>
      <c r="AA1648" t="s">
        <v>8551</v>
      </c>
      <c r="AB1648">
        <v>1</v>
      </c>
    </row>
    <row r="1649" spans="1:28" x14ac:dyDescent="0.25">
      <c r="A1649" t="s">
        <v>9284</v>
      </c>
      <c r="B1649" t="s">
        <v>9285</v>
      </c>
      <c r="C1649" t="s">
        <v>156</v>
      </c>
      <c r="D1649">
        <v>1</v>
      </c>
      <c r="E1649">
        <v>373</v>
      </c>
      <c r="F1649" t="s">
        <v>2040</v>
      </c>
      <c r="G1649" t="s">
        <v>1844</v>
      </c>
      <c r="H1649" t="s">
        <v>2091</v>
      </c>
      <c r="I1649" t="s">
        <v>2096</v>
      </c>
      <c r="J1649" t="s">
        <v>1795</v>
      </c>
      <c r="K1649" t="s">
        <v>3970</v>
      </c>
      <c r="L1649" t="s">
        <v>1798</v>
      </c>
      <c r="M1649" t="s">
        <v>2858</v>
      </c>
      <c r="N1649" t="s">
        <v>3328</v>
      </c>
      <c r="O1649" t="s">
        <v>3329</v>
      </c>
      <c r="P1649" t="s">
        <v>2059</v>
      </c>
      <c r="Q1649" t="s">
        <v>1801</v>
      </c>
      <c r="R1649" t="s">
        <v>1956</v>
      </c>
      <c r="S1649" t="s">
        <v>1802</v>
      </c>
      <c r="T1649" t="s">
        <v>2051</v>
      </c>
      <c r="U1649" t="s">
        <v>2867</v>
      </c>
      <c r="V1649" t="s">
        <v>2929</v>
      </c>
      <c r="W1649" t="s">
        <v>2874</v>
      </c>
      <c r="X1649" t="s">
        <v>1817</v>
      </c>
      <c r="Y1649" t="s">
        <v>9395</v>
      </c>
      <c r="Z1649" t="s">
        <v>9396</v>
      </c>
      <c r="AA1649" t="s">
        <v>9397</v>
      </c>
      <c r="AB1649">
        <v>1</v>
      </c>
    </row>
    <row r="1650" spans="1:28" x14ac:dyDescent="0.25">
      <c r="A1650" t="s">
        <v>9284</v>
      </c>
      <c r="B1650" t="s">
        <v>9285</v>
      </c>
      <c r="C1650" t="s">
        <v>156</v>
      </c>
      <c r="D1650">
        <v>1</v>
      </c>
      <c r="E1650">
        <v>401</v>
      </c>
      <c r="F1650" t="s">
        <v>2065</v>
      </c>
      <c r="G1650" t="s">
        <v>1844</v>
      </c>
      <c r="H1650" t="s">
        <v>2091</v>
      </c>
      <c r="I1650" t="s">
        <v>2096</v>
      </c>
      <c r="J1650" t="s">
        <v>1797</v>
      </c>
      <c r="K1650" t="s">
        <v>9180</v>
      </c>
      <c r="L1650" t="s">
        <v>1800</v>
      </c>
      <c r="M1650" t="s">
        <v>2858</v>
      </c>
      <c r="N1650" t="s">
        <v>3328</v>
      </c>
      <c r="O1650" t="s">
        <v>3329</v>
      </c>
      <c r="P1650" t="s">
        <v>2059</v>
      </c>
      <c r="Q1650" t="s">
        <v>1801</v>
      </c>
      <c r="R1650" t="s">
        <v>1956</v>
      </c>
      <c r="S1650" t="s">
        <v>1802</v>
      </c>
      <c r="T1650" t="s">
        <v>2051</v>
      </c>
      <c r="U1650" t="s">
        <v>2931</v>
      </c>
      <c r="V1650" t="s">
        <v>2966</v>
      </c>
      <c r="W1650" t="s">
        <v>2874</v>
      </c>
      <c r="X1650" t="s">
        <v>1817</v>
      </c>
      <c r="Y1650" t="s">
        <v>2194</v>
      </c>
      <c r="Z1650" t="s">
        <v>1916</v>
      </c>
      <c r="AA1650" t="s">
        <v>3360</v>
      </c>
      <c r="AB1650">
        <v>1</v>
      </c>
    </row>
    <row r="1651" spans="1:28" x14ac:dyDescent="0.25">
      <c r="A1651" t="s">
        <v>9284</v>
      </c>
      <c r="B1651" t="s">
        <v>9285</v>
      </c>
      <c r="C1651" t="s">
        <v>156</v>
      </c>
      <c r="D1651">
        <v>1</v>
      </c>
      <c r="E1651">
        <v>522</v>
      </c>
      <c r="F1651" t="s">
        <v>2020</v>
      </c>
      <c r="G1651" t="s">
        <v>1844</v>
      </c>
      <c r="H1651" t="s">
        <v>2091</v>
      </c>
      <c r="I1651" t="s">
        <v>2096</v>
      </c>
      <c r="J1651" t="s">
        <v>1797</v>
      </c>
      <c r="K1651" t="s">
        <v>5185</v>
      </c>
      <c r="L1651" t="s">
        <v>1798</v>
      </c>
      <c r="M1651" t="s">
        <v>2858</v>
      </c>
      <c r="N1651" t="s">
        <v>3328</v>
      </c>
      <c r="O1651" t="s">
        <v>3329</v>
      </c>
      <c r="P1651" t="s">
        <v>2059</v>
      </c>
      <c r="Q1651" t="s">
        <v>1801</v>
      </c>
      <c r="R1651" t="s">
        <v>1956</v>
      </c>
      <c r="S1651" t="s">
        <v>1802</v>
      </c>
      <c r="T1651" t="s">
        <v>2051</v>
      </c>
      <c r="U1651" t="s">
        <v>2044</v>
      </c>
      <c r="V1651" t="s">
        <v>2873</v>
      </c>
      <c r="W1651" t="s">
        <v>2947</v>
      </c>
      <c r="X1651" t="s">
        <v>1817</v>
      </c>
      <c r="Y1651" t="s">
        <v>4309</v>
      </c>
      <c r="Z1651" t="s">
        <v>4310</v>
      </c>
      <c r="AA1651" t="s">
        <v>4311</v>
      </c>
      <c r="AB1651">
        <v>1</v>
      </c>
    </row>
    <row r="1652" spans="1:28" x14ac:dyDescent="0.25">
      <c r="A1652" t="s">
        <v>9284</v>
      </c>
      <c r="B1652" t="s">
        <v>9285</v>
      </c>
      <c r="C1652" t="s">
        <v>156</v>
      </c>
      <c r="D1652">
        <v>1</v>
      </c>
      <c r="E1652">
        <v>602</v>
      </c>
      <c r="F1652" t="s">
        <v>2038</v>
      </c>
      <c r="G1652" t="s">
        <v>1844</v>
      </c>
      <c r="H1652" t="s">
        <v>2091</v>
      </c>
      <c r="I1652" t="s">
        <v>2096</v>
      </c>
      <c r="J1652" t="s">
        <v>1788</v>
      </c>
      <c r="K1652" t="s">
        <v>3935</v>
      </c>
      <c r="L1652" t="s">
        <v>1798</v>
      </c>
      <c r="M1652" t="s">
        <v>2858</v>
      </c>
      <c r="N1652" t="s">
        <v>3328</v>
      </c>
      <c r="O1652" t="s">
        <v>3329</v>
      </c>
      <c r="P1652" t="s">
        <v>2059</v>
      </c>
      <c r="Q1652" t="s">
        <v>1801</v>
      </c>
      <c r="R1652" t="s">
        <v>1956</v>
      </c>
      <c r="S1652" t="s">
        <v>1802</v>
      </c>
      <c r="T1652" t="s">
        <v>2051</v>
      </c>
      <c r="U1652" t="s">
        <v>3162</v>
      </c>
      <c r="V1652" t="s">
        <v>3164</v>
      </c>
      <c r="W1652" t="s">
        <v>2874</v>
      </c>
      <c r="X1652" t="s">
        <v>1817</v>
      </c>
      <c r="Y1652" t="s">
        <v>5500</v>
      </c>
      <c r="Z1652" t="s">
        <v>5501</v>
      </c>
      <c r="AA1652" t="s">
        <v>5502</v>
      </c>
      <c r="AB1652">
        <v>1</v>
      </c>
    </row>
    <row r="1653" spans="1:28" x14ac:dyDescent="0.25">
      <c r="A1653" t="s">
        <v>9284</v>
      </c>
      <c r="B1653" t="s">
        <v>9285</v>
      </c>
      <c r="C1653" t="s">
        <v>156</v>
      </c>
      <c r="D1653">
        <v>1</v>
      </c>
      <c r="E1653">
        <v>98</v>
      </c>
      <c r="F1653" t="s">
        <v>2030</v>
      </c>
      <c r="G1653" t="s">
        <v>1845</v>
      </c>
      <c r="H1653" t="s">
        <v>2091</v>
      </c>
      <c r="I1653" t="s">
        <v>2096</v>
      </c>
      <c r="J1653" t="s">
        <v>1788</v>
      </c>
      <c r="K1653" t="s">
        <v>2390</v>
      </c>
      <c r="L1653" t="s">
        <v>1798</v>
      </c>
      <c r="M1653" t="s">
        <v>2858</v>
      </c>
      <c r="N1653" t="s">
        <v>3328</v>
      </c>
      <c r="O1653" t="s">
        <v>3329</v>
      </c>
      <c r="P1653" t="s">
        <v>2059</v>
      </c>
      <c r="Q1653" t="s">
        <v>1801</v>
      </c>
      <c r="R1653" t="s">
        <v>1956</v>
      </c>
      <c r="S1653" t="s">
        <v>1802</v>
      </c>
      <c r="T1653" t="s">
        <v>2051</v>
      </c>
      <c r="U1653" t="s">
        <v>2875</v>
      </c>
      <c r="V1653" t="s">
        <v>2876</v>
      </c>
      <c r="W1653" t="s">
        <v>2874</v>
      </c>
      <c r="X1653" t="s">
        <v>1817</v>
      </c>
      <c r="Y1653" t="s">
        <v>5503</v>
      </c>
      <c r="Z1653" t="s">
        <v>5504</v>
      </c>
      <c r="AA1653" t="s">
        <v>5505</v>
      </c>
      <c r="AB1653">
        <v>1</v>
      </c>
    </row>
    <row r="1654" spans="1:28" x14ac:dyDescent="0.25">
      <c r="A1654" t="s">
        <v>9284</v>
      </c>
      <c r="B1654" t="s">
        <v>9285</v>
      </c>
      <c r="C1654" t="s">
        <v>156</v>
      </c>
      <c r="D1654">
        <v>2</v>
      </c>
      <c r="E1654">
        <v>123</v>
      </c>
      <c r="F1654" t="s">
        <v>2060</v>
      </c>
      <c r="G1654" t="s">
        <v>1844</v>
      </c>
      <c r="H1654" t="s">
        <v>2091</v>
      </c>
      <c r="I1654" t="s">
        <v>2096</v>
      </c>
      <c r="J1654" t="s">
        <v>1797</v>
      </c>
      <c r="K1654" t="s">
        <v>2383</v>
      </c>
      <c r="L1654" t="s">
        <v>1798</v>
      </c>
      <c r="M1654" t="s">
        <v>2858</v>
      </c>
      <c r="N1654" t="s">
        <v>3328</v>
      </c>
      <c r="O1654" t="s">
        <v>3329</v>
      </c>
      <c r="P1654" t="s">
        <v>2059</v>
      </c>
      <c r="Q1654" t="s">
        <v>1801</v>
      </c>
      <c r="R1654" t="s">
        <v>1956</v>
      </c>
      <c r="S1654" t="s">
        <v>1802</v>
      </c>
      <c r="T1654" t="s">
        <v>2051</v>
      </c>
      <c r="U1654" t="s">
        <v>2867</v>
      </c>
      <c r="V1654" t="s">
        <v>2929</v>
      </c>
      <c r="W1654" t="s">
        <v>2874</v>
      </c>
      <c r="X1654" t="s">
        <v>1817</v>
      </c>
      <c r="Y1654" t="s">
        <v>4312</v>
      </c>
      <c r="Z1654" t="s">
        <v>4313</v>
      </c>
      <c r="AA1654" t="s">
        <v>4314</v>
      </c>
      <c r="AB1654">
        <v>1</v>
      </c>
    </row>
    <row r="1655" spans="1:28" x14ac:dyDescent="0.25">
      <c r="A1655" t="s">
        <v>9284</v>
      </c>
      <c r="B1655" t="s">
        <v>9285</v>
      </c>
      <c r="C1655" t="s">
        <v>156</v>
      </c>
      <c r="D1655">
        <v>2</v>
      </c>
      <c r="E1655">
        <v>124</v>
      </c>
      <c r="F1655" t="s">
        <v>2047</v>
      </c>
      <c r="G1655" t="s">
        <v>1844</v>
      </c>
      <c r="H1655" t="s">
        <v>2091</v>
      </c>
      <c r="I1655" t="s">
        <v>2096</v>
      </c>
      <c r="J1655" t="s">
        <v>1797</v>
      </c>
      <c r="K1655" t="s">
        <v>2383</v>
      </c>
      <c r="L1655" t="s">
        <v>1798</v>
      </c>
      <c r="M1655" t="s">
        <v>2858</v>
      </c>
      <c r="N1655" t="s">
        <v>3328</v>
      </c>
      <c r="O1655" t="s">
        <v>3329</v>
      </c>
      <c r="P1655" t="s">
        <v>2059</v>
      </c>
      <c r="Q1655" t="s">
        <v>1801</v>
      </c>
      <c r="R1655" t="s">
        <v>1956</v>
      </c>
      <c r="S1655" t="s">
        <v>1802</v>
      </c>
      <c r="T1655" t="s">
        <v>2051</v>
      </c>
      <c r="U1655" t="s">
        <v>2867</v>
      </c>
      <c r="V1655" t="s">
        <v>2929</v>
      </c>
      <c r="W1655" t="s">
        <v>2947</v>
      </c>
      <c r="X1655" t="s">
        <v>1817</v>
      </c>
      <c r="Y1655" t="s">
        <v>4315</v>
      </c>
      <c r="Z1655" t="s">
        <v>4316</v>
      </c>
      <c r="AA1655" t="s">
        <v>4317</v>
      </c>
      <c r="AB1655">
        <v>1</v>
      </c>
    </row>
    <row r="1656" spans="1:28" x14ac:dyDescent="0.25">
      <c r="A1656" t="s">
        <v>9284</v>
      </c>
      <c r="B1656" t="s">
        <v>9285</v>
      </c>
      <c r="C1656" t="s">
        <v>156</v>
      </c>
      <c r="D1656">
        <v>2</v>
      </c>
      <c r="E1656">
        <v>124</v>
      </c>
      <c r="F1656" t="s">
        <v>2060</v>
      </c>
      <c r="G1656" t="s">
        <v>1844</v>
      </c>
      <c r="H1656" t="s">
        <v>2091</v>
      </c>
      <c r="I1656" t="s">
        <v>2096</v>
      </c>
      <c r="J1656" t="s">
        <v>1797</v>
      </c>
      <c r="K1656" t="s">
        <v>2383</v>
      </c>
      <c r="L1656" t="s">
        <v>1798</v>
      </c>
      <c r="M1656" t="s">
        <v>2858</v>
      </c>
      <c r="N1656" t="s">
        <v>3328</v>
      </c>
      <c r="O1656" t="s">
        <v>3329</v>
      </c>
      <c r="P1656" t="s">
        <v>2059</v>
      </c>
      <c r="Q1656" t="s">
        <v>1801</v>
      </c>
      <c r="R1656" t="s">
        <v>1956</v>
      </c>
      <c r="S1656" t="s">
        <v>1802</v>
      </c>
      <c r="T1656" t="s">
        <v>2051</v>
      </c>
      <c r="U1656" t="s">
        <v>2867</v>
      </c>
      <c r="V1656" t="s">
        <v>2929</v>
      </c>
      <c r="W1656" t="s">
        <v>2947</v>
      </c>
      <c r="X1656" t="s">
        <v>1817</v>
      </c>
      <c r="Y1656" t="s">
        <v>4318</v>
      </c>
      <c r="Z1656" t="s">
        <v>4319</v>
      </c>
      <c r="AA1656" t="s">
        <v>4320</v>
      </c>
      <c r="AB1656">
        <v>1</v>
      </c>
    </row>
    <row r="1657" spans="1:28" x14ac:dyDescent="0.25">
      <c r="A1657" t="s">
        <v>9284</v>
      </c>
      <c r="B1657" t="s">
        <v>9285</v>
      </c>
      <c r="C1657" t="s">
        <v>156</v>
      </c>
      <c r="D1657">
        <v>2</v>
      </c>
      <c r="E1657">
        <v>170</v>
      </c>
      <c r="F1657" t="s">
        <v>2077</v>
      </c>
      <c r="G1657" t="s">
        <v>1844</v>
      </c>
      <c r="H1657" t="s">
        <v>2091</v>
      </c>
      <c r="I1657" t="s">
        <v>2096</v>
      </c>
      <c r="J1657" t="s">
        <v>1797</v>
      </c>
      <c r="K1657" t="s">
        <v>2869</v>
      </c>
      <c r="L1657" t="s">
        <v>1842</v>
      </c>
      <c r="M1657" t="s">
        <v>2861</v>
      </c>
      <c r="N1657" t="s">
        <v>3335</v>
      </c>
      <c r="O1657" t="s">
        <v>3336</v>
      </c>
      <c r="P1657" t="s">
        <v>2059</v>
      </c>
      <c r="Q1657" t="s">
        <v>1801</v>
      </c>
      <c r="R1657" t="s">
        <v>1956</v>
      </c>
      <c r="S1657" t="s">
        <v>1802</v>
      </c>
      <c r="T1657" t="s">
        <v>2051</v>
      </c>
      <c r="U1657" t="s">
        <v>3162</v>
      </c>
      <c r="V1657" t="s">
        <v>3164</v>
      </c>
      <c r="W1657" t="s">
        <v>2947</v>
      </c>
      <c r="X1657" t="s">
        <v>1817</v>
      </c>
      <c r="Y1657" t="s">
        <v>4321</v>
      </c>
      <c r="Z1657" t="s">
        <v>4322</v>
      </c>
      <c r="AA1657" t="s">
        <v>4323</v>
      </c>
      <c r="AB1657">
        <v>1</v>
      </c>
    </row>
    <row r="1658" spans="1:28" x14ac:dyDescent="0.25">
      <c r="A1658" t="s">
        <v>9284</v>
      </c>
      <c r="B1658" t="s">
        <v>9285</v>
      </c>
      <c r="C1658" t="s">
        <v>156</v>
      </c>
      <c r="D1658">
        <v>2</v>
      </c>
      <c r="E1658">
        <v>252</v>
      </c>
      <c r="F1658" t="s">
        <v>2021</v>
      </c>
      <c r="G1658" t="s">
        <v>1845</v>
      </c>
      <c r="H1658" t="s">
        <v>2091</v>
      </c>
      <c r="I1658" t="s">
        <v>2096</v>
      </c>
      <c r="J1658" t="s">
        <v>1797</v>
      </c>
      <c r="K1658" t="s">
        <v>2387</v>
      </c>
      <c r="L1658" t="s">
        <v>1798</v>
      </c>
      <c r="M1658" t="s">
        <v>2858</v>
      </c>
      <c r="N1658" t="s">
        <v>3328</v>
      </c>
      <c r="O1658" t="s">
        <v>3329</v>
      </c>
      <c r="P1658" t="s">
        <v>2059</v>
      </c>
      <c r="Q1658" t="s">
        <v>1801</v>
      </c>
      <c r="R1658" t="s">
        <v>1956</v>
      </c>
      <c r="S1658" t="s">
        <v>1802</v>
      </c>
      <c r="T1658" t="s">
        <v>2051</v>
      </c>
      <c r="U1658" t="s">
        <v>2867</v>
      </c>
      <c r="V1658" t="s">
        <v>2868</v>
      </c>
      <c r="W1658" t="s">
        <v>2874</v>
      </c>
      <c r="X1658" t="s">
        <v>1817</v>
      </c>
      <c r="Y1658" t="s">
        <v>2195</v>
      </c>
      <c r="Z1658" t="s">
        <v>1917</v>
      </c>
      <c r="AA1658" t="s">
        <v>3362</v>
      </c>
      <c r="AB1658">
        <v>1</v>
      </c>
    </row>
    <row r="1659" spans="1:28" x14ac:dyDescent="0.25">
      <c r="A1659" t="s">
        <v>9284</v>
      </c>
      <c r="B1659" t="s">
        <v>9285</v>
      </c>
      <c r="C1659" t="s">
        <v>156</v>
      </c>
      <c r="D1659">
        <v>2</v>
      </c>
      <c r="E1659">
        <v>267</v>
      </c>
      <c r="F1659" t="s">
        <v>2054</v>
      </c>
      <c r="G1659" t="s">
        <v>1845</v>
      </c>
      <c r="H1659" t="s">
        <v>2091</v>
      </c>
      <c r="I1659" t="s">
        <v>2096</v>
      </c>
      <c r="J1659" t="s">
        <v>1795</v>
      </c>
      <c r="K1659" t="s">
        <v>7232</v>
      </c>
      <c r="L1659" t="s">
        <v>1798</v>
      </c>
      <c r="M1659" t="s">
        <v>2858</v>
      </c>
      <c r="N1659" t="s">
        <v>3328</v>
      </c>
      <c r="O1659" t="s">
        <v>3329</v>
      </c>
      <c r="P1659" t="s">
        <v>2059</v>
      </c>
      <c r="Q1659" t="s">
        <v>1801</v>
      </c>
      <c r="R1659" t="s">
        <v>1956</v>
      </c>
      <c r="S1659" t="s">
        <v>1802</v>
      </c>
      <c r="T1659" t="s">
        <v>2051</v>
      </c>
      <c r="U1659" t="s">
        <v>2875</v>
      </c>
      <c r="V1659" t="s">
        <v>3092</v>
      </c>
      <c r="W1659" t="s">
        <v>2947</v>
      </c>
      <c r="X1659" t="s">
        <v>1817</v>
      </c>
      <c r="Y1659" t="s">
        <v>8552</v>
      </c>
      <c r="Z1659" t="s">
        <v>8553</v>
      </c>
      <c r="AA1659" t="s">
        <v>8554</v>
      </c>
      <c r="AB1659">
        <v>1</v>
      </c>
    </row>
    <row r="1660" spans="1:28" x14ac:dyDescent="0.25">
      <c r="A1660" t="s">
        <v>9284</v>
      </c>
      <c r="B1660" t="s">
        <v>9285</v>
      </c>
      <c r="C1660" t="s">
        <v>156</v>
      </c>
      <c r="D1660">
        <v>2</v>
      </c>
      <c r="E1660">
        <v>268</v>
      </c>
      <c r="F1660" t="s">
        <v>2062</v>
      </c>
      <c r="G1660" t="s">
        <v>1845</v>
      </c>
      <c r="H1660" t="s">
        <v>2091</v>
      </c>
      <c r="I1660" t="s">
        <v>2096</v>
      </c>
      <c r="J1660" t="s">
        <v>1795</v>
      </c>
      <c r="K1660" t="s">
        <v>2387</v>
      </c>
      <c r="L1660" t="s">
        <v>1798</v>
      </c>
      <c r="M1660" t="s">
        <v>2858</v>
      </c>
      <c r="N1660" t="s">
        <v>3328</v>
      </c>
      <c r="O1660" t="s">
        <v>3329</v>
      </c>
      <c r="P1660" t="s">
        <v>2059</v>
      </c>
      <c r="Q1660" t="s">
        <v>1801</v>
      </c>
      <c r="R1660" t="s">
        <v>1956</v>
      </c>
      <c r="S1660" t="s">
        <v>1802</v>
      </c>
      <c r="T1660" t="s">
        <v>2051</v>
      </c>
      <c r="U1660" t="s">
        <v>2875</v>
      </c>
      <c r="V1660" t="s">
        <v>3092</v>
      </c>
      <c r="W1660" t="s">
        <v>2947</v>
      </c>
      <c r="X1660" t="s">
        <v>1817</v>
      </c>
      <c r="Y1660" t="s">
        <v>8555</v>
      </c>
      <c r="Z1660" t="s">
        <v>8556</v>
      </c>
      <c r="AA1660" t="s">
        <v>8557</v>
      </c>
      <c r="AB1660">
        <v>1</v>
      </c>
    </row>
    <row r="1661" spans="1:28" x14ac:dyDescent="0.25">
      <c r="A1661" t="s">
        <v>9284</v>
      </c>
      <c r="B1661" t="s">
        <v>9285</v>
      </c>
      <c r="C1661" t="s">
        <v>156</v>
      </c>
      <c r="D1661">
        <v>2</v>
      </c>
      <c r="E1661">
        <v>270</v>
      </c>
      <c r="F1661" t="s">
        <v>2033</v>
      </c>
      <c r="G1661" t="s">
        <v>1845</v>
      </c>
      <c r="H1661" t="s">
        <v>2091</v>
      </c>
      <c r="I1661" t="s">
        <v>2096</v>
      </c>
      <c r="J1661" t="s">
        <v>1795</v>
      </c>
      <c r="K1661" t="s">
        <v>5145</v>
      </c>
      <c r="L1661" t="s">
        <v>1798</v>
      </c>
      <c r="M1661" t="s">
        <v>2858</v>
      </c>
      <c r="N1661" t="s">
        <v>3328</v>
      </c>
      <c r="O1661" t="s">
        <v>3329</v>
      </c>
      <c r="P1661" t="s">
        <v>2059</v>
      </c>
      <c r="Q1661" t="s">
        <v>1801</v>
      </c>
      <c r="R1661" t="s">
        <v>1956</v>
      </c>
      <c r="S1661" t="s">
        <v>1802</v>
      </c>
      <c r="T1661" t="s">
        <v>2051</v>
      </c>
      <c r="U1661" t="s">
        <v>2875</v>
      </c>
      <c r="V1661" t="s">
        <v>3092</v>
      </c>
      <c r="W1661" t="s">
        <v>2947</v>
      </c>
      <c r="X1661" t="s">
        <v>1817</v>
      </c>
      <c r="Y1661" t="s">
        <v>5506</v>
      </c>
      <c r="Z1661" t="s">
        <v>5507</v>
      </c>
      <c r="AA1661" t="s">
        <v>5508</v>
      </c>
      <c r="AB1661">
        <v>1</v>
      </c>
    </row>
    <row r="1662" spans="1:28" x14ac:dyDescent="0.25">
      <c r="A1662" t="s">
        <v>9284</v>
      </c>
      <c r="B1662" t="s">
        <v>9285</v>
      </c>
      <c r="C1662" t="s">
        <v>156</v>
      </c>
      <c r="D1662">
        <v>2</v>
      </c>
      <c r="E1662">
        <v>275</v>
      </c>
      <c r="F1662" t="s">
        <v>2040</v>
      </c>
      <c r="G1662" t="s">
        <v>1845</v>
      </c>
      <c r="H1662" t="s">
        <v>2091</v>
      </c>
      <c r="I1662" t="s">
        <v>2096</v>
      </c>
      <c r="J1662" t="s">
        <v>1795</v>
      </c>
      <c r="K1662" t="s">
        <v>4050</v>
      </c>
      <c r="L1662" t="s">
        <v>1798</v>
      </c>
      <c r="M1662" t="s">
        <v>2858</v>
      </c>
      <c r="N1662" t="s">
        <v>3328</v>
      </c>
      <c r="O1662" t="s">
        <v>3329</v>
      </c>
      <c r="P1662" t="s">
        <v>2059</v>
      </c>
      <c r="Q1662" t="s">
        <v>1801</v>
      </c>
      <c r="R1662" t="s">
        <v>1956</v>
      </c>
      <c r="S1662" t="s">
        <v>1802</v>
      </c>
      <c r="T1662" t="s">
        <v>2051</v>
      </c>
      <c r="U1662" t="s">
        <v>2875</v>
      </c>
      <c r="V1662" t="s">
        <v>2876</v>
      </c>
      <c r="W1662" t="s">
        <v>2947</v>
      </c>
      <c r="X1662" t="s">
        <v>1817</v>
      </c>
      <c r="Y1662" t="s">
        <v>5509</v>
      </c>
      <c r="Z1662" t="s">
        <v>5510</v>
      </c>
      <c r="AA1662" t="s">
        <v>5511</v>
      </c>
      <c r="AB1662">
        <v>1</v>
      </c>
    </row>
    <row r="1663" spans="1:28" x14ac:dyDescent="0.25">
      <c r="A1663" t="s">
        <v>9284</v>
      </c>
      <c r="B1663" t="s">
        <v>9285</v>
      </c>
      <c r="C1663" t="s">
        <v>156</v>
      </c>
      <c r="D1663">
        <v>2</v>
      </c>
      <c r="E1663">
        <v>277</v>
      </c>
      <c r="F1663" t="s">
        <v>2060</v>
      </c>
      <c r="G1663" t="s">
        <v>1845</v>
      </c>
      <c r="H1663" t="s">
        <v>2091</v>
      </c>
      <c r="I1663" t="s">
        <v>2096</v>
      </c>
      <c r="J1663" t="s">
        <v>1795</v>
      </c>
      <c r="K1663" t="s">
        <v>2408</v>
      </c>
      <c r="L1663" t="s">
        <v>1798</v>
      </c>
      <c r="M1663" t="s">
        <v>2858</v>
      </c>
      <c r="N1663" t="s">
        <v>3328</v>
      </c>
      <c r="O1663" t="s">
        <v>3329</v>
      </c>
      <c r="P1663" t="s">
        <v>2059</v>
      </c>
      <c r="Q1663" t="s">
        <v>1801</v>
      </c>
      <c r="R1663" t="s">
        <v>1956</v>
      </c>
      <c r="S1663" t="s">
        <v>1802</v>
      </c>
      <c r="T1663" t="s">
        <v>2051</v>
      </c>
      <c r="U1663" t="s">
        <v>2875</v>
      </c>
      <c r="V1663" t="s">
        <v>2876</v>
      </c>
      <c r="W1663" t="s">
        <v>2947</v>
      </c>
      <c r="X1663" t="s">
        <v>1817</v>
      </c>
      <c r="Y1663" t="s">
        <v>5512</v>
      </c>
      <c r="Z1663" t="s">
        <v>5513</v>
      </c>
      <c r="AA1663" t="s">
        <v>5514</v>
      </c>
      <c r="AB1663">
        <v>1</v>
      </c>
    </row>
    <row r="1664" spans="1:28" x14ac:dyDescent="0.25">
      <c r="A1664" t="s">
        <v>9284</v>
      </c>
      <c r="B1664" t="s">
        <v>9285</v>
      </c>
      <c r="C1664" t="s">
        <v>156</v>
      </c>
      <c r="D1664">
        <v>2</v>
      </c>
      <c r="E1664">
        <v>277</v>
      </c>
      <c r="F1664" t="s">
        <v>2030</v>
      </c>
      <c r="G1664" t="s">
        <v>1845</v>
      </c>
      <c r="H1664" t="s">
        <v>2091</v>
      </c>
      <c r="I1664" t="s">
        <v>2096</v>
      </c>
      <c r="J1664" t="s">
        <v>1788</v>
      </c>
      <c r="K1664" t="s">
        <v>5319</v>
      </c>
      <c r="L1664" t="s">
        <v>1800</v>
      </c>
      <c r="M1664" t="s">
        <v>2858</v>
      </c>
      <c r="N1664" t="s">
        <v>3328</v>
      </c>
      <c r="O1664" t="s">
        <v>3329</v>
      </c>
      <c r="P1664" t="s">
        <v>2059</v>
      </c>
      <c r="Q1664" t="s">
        <v>1801</v>
      </c>
      <c r="R1664" t="s">
        <v>1956</v>
      </c>
      <c r="S1664" t="s">
        <v>1802</v>
      </c>
      <c r="T1664" t="s">
        <v>2051</v>
      </c>
      <c r="U1664" t="s">
        <v>2875</v>
      </c>
      <c r="V1664" t="s">
        <v>3092</v>
      </c>
      <c r="W1664" t="s">
        <v>2874</v>
      </c>
      <c r="X1664" t="s">
        <v>1817</v>
      </c>
      <c r="Y1664" t="s">
        <v>5515</v>
      </c>
      <c r="Z1664" t="s">
        <v>5516</v>
      </c>
      <c r="AA1664" t="s">
        <v>5517</v>
      </c>
      <c r="AB1664">
        <v>1</v>
      </c>
    </row>
    <row r="1665" spans="1:28" x14ac:dyDescent="0.25">
      <c r="A1665" t="s">
        <v>9284</v>
      </c>
      <c r="B1665" t="s">
        <v>9285</v>
      </c>
      <c r="C1665" t="s">
        <v>156</v>
      </c>
      <c r="D1665">
        <v>2</v>
      </c>
      <c r="E1665">
        <v>317</v>
      </c>
      <c r="F1665" t="s">
        <v>2065</v>
      </c>
      <c r="G1665" t="s">
        <v>1848</v>
      </c>
      <c r="H1665" t="s">
        <v>2091</v>
      </c>
      <c r="I1665" t="s">
        <v>2096</v>
      </c>
      <c r="J1665" t="s">
        <v>1797</v>
      </c>
      <c r="K1665" t="s">
        <v>2390</v>
      </c>
      <c r="L1665" t="s">
        <v>1798</v>
      </c>
      <c r="M1665" t="s">
        <v>2858</v>
      </c>
      <c r="N1665" t="s">
        <v>3328</v>
      </c>
      <c r="O1665" t="s">
        <v>3329</v>
      </c>
      <c r="P1665" t="s">
        <v>2059</v>
      </c>
      <c r="Q1665" t="s">
        <v>1801</v>
      </c>
      <c r="R1665" t="s">
        <v>1956</v>
      </c>
      <c r="S1665" t="s">
        <v>1802</v>
      </c>
      <c r="T1665" t="s">
        <v>2051</v>
      </c>
      <c r="U1665" t="s">
        <v>2870</v>
      </c>
      <c r="V1665" t="s">
        <v>3363</v>
      </c>
      <c r="W1665" t="s">
        <v>2874</v>
      </c>
      <c r="X1665" t="s">
        <v>1817</v>
      </c>
      <c r="Y1665" t="s">
        <v>2196</v>
      </c>
      <c r="Z1665" t="s">
        <v>1918</v>
      </c>
      <c r="AA1665" t="s">
        <v>3364</v>
      </c>
      <c r="AB1665">
        <v>1</v>
      </c>
    </row>
    <row r="1666" spans="1:28" x14ac:dyDescent="0.25">
      <c r="A1666" t="s">
        <v>9284</v>
      </c>
      <c r="B1666" t="s">
        <v>9285</v>
      </c>
      <c r="C1666" t="s">
        <v>156</v>
      </c>
      <c r="D1666">
        <v>2</v>
      </c>
      <c r="E1666">
        <v>363</v>
      </c>
      <c r="F1666" t="s">
        <v>2054</v>
      </c>
      <c r="G1666" t="s">
        <v>1848</v>
      </c>
      <c r="H1666" t="s">
        <v>2091</v>
      </c>
      <c r="I1666" t="s">
        <v>2096</v>
      </c>
      <c r="J1666" t="s">
        <v>2900</v>
      </c>
      <c r="K1666" t="s">
        <v>5145</v>
      </c>
      <c r="L1666" t="s">
        <v>1798</v>
      </c>
      <c r="M1666" t="s">
        <v>2858</v>
      </c>
      <c r="N1666" t="s">
        <v>3328</v>
      </c>
      <c r="O1666" t="s">
        <v>3329</v>
      </c>
      <c r="P1666" t="s">
        <v>2059</v>
      </c>
      <c r="Q1666" t="s">
        <v>1801</v>
      </c>
      <c r="R1666" t="s">
        <v>1956</v>
      </c>
      <c r="S1666" t="s">
        <v>1802</v>
      </c>
      <c r="T1666" t="s">
        <v>2051</v>
      </c>
      <c r="U1666" t="s">
        <v>74</v>
      </c>
      <c r="V1666" t="s">
        <v>1836</v>
      </c>
      <c r="W1666" t="s">
        <v>2874</v>
      </c>
      <c r="X1666" t="s">
        <v>1817</v>
      </c>
      <c r="Y1666" t="s">
        <v>3365</v>
      </c>
      <c r="Z1666" t="s">
        <v>3366</v>
      </c>
      <c r="AA1666" t="s">
        <v>3367</v>
      </c>
      <c r="AB1666">
        <v>1</v>
      </c>
    </row>
    <row r="1667" spans="1:28" x14ac:dyDescent="0.25">
      <c r="A1667" t="s">
        <v>9284</v>
      </c>
      <c r="B1667" t="s">
        <v>9285</v>
      </c>
      <c r="C1667" t="s">
        <v>156</v>
      </c>
      <c r="D1667">
        <v>2</v>
      </c>
      <c r="E1667">
        <v>405</v>
      </c>
      <c r="F1667" t="s">
        <v>2033</v>
      </c>
      <c r="G1667" t="s">
        <v>1848</v>
      </c>
      <c r="H1667" t="s">
        <v>2091</v>
      </c>
      <c r="I1667" t="s">
        <v>2096</v>
      </c>
      <c r="J1667" t="s">
        <v>1788</v>
      </c>
      <c r="K1667" t="s">
        <v>2387</v>
      </c>
      <c r="L1667" t="s">
        <v>1798</v>
      </c>
      <c r="M1667" t="s">
        <v>2858</v>
      </c>
      <c r="N1667" t="s">
        <v>3328</v>
      </c>
      <c r="O1667" t="s">
        <v>3329</v>
      </c>
      <c r="P1667" t="s">
        <v>2059</v>
      </c>
      <c r="Q1667" t="s">
        <v>1801</v>
      </c>
      <c r="R1667" t="s">
        <v>1956</v>
      </c>
      <c r="S1667" t="s">
        <v>1802</v>
      </c>
      <c r="T1667" t="s">
        <v>2051</v>
      </c>
      <c r="U1667" t="s">
        <v>2044</v>
      </c>
      <c r="V1667" t="s">
        <v>2873</v>
      </c>
      <c r="W1667" t="s">
        <v>2874</v>
      </c>
      <c r="X1667" t="s">
        <v>1817</v>
      </c>
      <c r="Y1667" t="s">
        <v>5518</v>
      </c>
      <c r="Z1667" t="s">
        <v>5519</v>
      </c>
      <c r="AA1667" t="s">
        <v>5520</v>
      </c>
      <c r="AB1667">
        <v>1</v>
      </c>
    </row>
    <row r="1668" spans="1:28" x14ac:dyDescent="0.25">
      <c r="A1668" t="s">
        <v>9284</v>
      </c>
      <c r="B1668" t="s">
        <v>9285</v>
      </c>
      <c r="C1668" t="s">
        <v>156</v>
      </c>
      <c r="D1668">
        <v>2</v>
      </c>
      <c r="E1668">
        <v>416</v>
      </c>
      <c r="F1668" t="s">
        <v>2042</v>
      </c>
      <c r="G1668" t="s">
        <v>1848</v>
      </c>
      <c r="H1668" t="s">
        <v>2091</v>
      </c>
      <c r="I1668" t="s">
        <v>2096</v>
      </c>
      <c r="J1668" t="s">
        <v>1797</v>
      </c>
      <c r="K1668" t="s">
        <v>2869</v>
      </c>
      <c r="L1668" t="s">
        <v>1842</v>
      </c>
      <c r="M1668" t="s">
        <v>2861</v>
      </c>
      <c r="N1668" t="s">
        <v>3335</v>
      </c>
      <c r="O1668" t="s">
        <v>3336</v>
      </c>
      <c r="P1668" t="s">
        <v>2059</v>
      </c>
      <c r="Q1668" t="s">
        <v>1801</v>
      </c>
      <c r="R1668" t="s">
        <v>1956</v>
      </c>
      <c r="S1668" t="s">
        <v>1802</v>
      </c>
      <c r="T1668" t="s">
        <v>2051</v>
      </c>
      <c r="U1668" t="s">
        <v>2931</v>
      </c>
      <c r="V1668" t="s">
        <v>2932</v>
      </c>
      <c r="W1668" t="s">
        <v>2947</v>
      </c>
      <c r="X1668" t="s">
        <v>1817</v>
      </c>
      <c r="Y1668" t="s">
        <v>3368</v>
      </c>
      <c r="Z1668" t="s">
        <v>3369</v>
      </c>
      <c r="AA1668" t="s">
        <v>3370</v>
      </c>
      <c r="AB1668">
        <v>1</v>
      </c>
    </row>
    <row r="1669" spans="1:28" x14ac:dyDescent="0.25">
      <c r="A1669" t="s">
        <v>9284</v>
      </c>
      <c r="B1669" t="s">
        <v>9285</v>
      </c>
      <c r="C1669" t="s">
        <v>156</v>
      </c>
      <c r="D1669">
        <v>2</v>
      </c>
      <c r="E1669">
        <v>418</v>
      </c>
      <c r="F1669" t="s">
        <v>2033</v>
      </c>
      <c r="G1669" t="s">
        <v>1848</v>
      </c>
      <c r="H1669" t="s">
        <v>2091</v>
      </c>
      <c r="I1669" t="s">
        <v>2096</v>
      </c>
      <c r="J1669" t="s">
        <v>1797</v>
      </c>
      <c r="K1669" t="s">
        <v>2386</v>
      </c>
      <c r="L1669" t="s">
        <v>1842</v>
      </c>
      <c r="M1669" t="s">
        <v>2861</v>
      </c>
      <c r="N1669" t="s">
        <v>3335</v>
      </c>
      <c r="O1669" t="s">
        <v>3336</v>
      </c>
      <c r="P1669" t="s">
        <v>2059</v>
      </c>
      <c r="Q1669" t="s">
        <v>1801</v>
      </c>
      <c r="R1669" t="s">
        <v>1956</v>
      </c>
      <c r="S1669" t="s">
        <v>1802</v>
      </c>
      <c r="T1669" t="s">
        <v>2051</v>
      </c>
      <c r="U1669" t="s">
        <v>2931</v>
      </c>
      <c r="V1669" t="s">
        <v>2932</v>
      </c>
      <c r="W1669" t="s">
        <v>2947</v>
      </c>
      <c r="X1669" t="s">
        <v>1817</v>
      </c>
      <c r="Y1669" t="s">
        <v>3371</v>
      </c>
      <c r="Z1669" t="s">
        <v>3372</v>
      </c>
      <c r="AA1669" t="s">
        <v>3373</v>
      </c>
      <c r="AB1669">
        <v>1</v>
      </c>
    </row>
    <row r="1670" spans="1:28" x14ac:dyDescent="0.25">
      <c r="A1670" t="s">
        <v>9284</v>
      </c>
      <c r="B1670" t="s">
        <v>9285</v>
      </c>
      <c r="C1670" t="s">
        <v>156</v>
      </c>
      <c r="D1670">
        <v>2</v>
      </c>
      <c r="E1670">
        <v>55</v>
      </c>
      <c r="F1670" t="s">
        <v>2046</v>
      </c>
      <c r="G1670" t="s">
        <v>1845</v>
      </c>
      <c r="H1670" t="s">
        <v>2091</v>
      </c>
      <c r="I1670" t="s">
        <v>2096</v>
      </c>
      <c r="J1670" t="s">
        <v>1795</v>
      </c>
      <c r="K1670" t="s">
        <v>2387</v>
      </c>
      <c r="L1670" t="s">
        <v>1798</v>
      </c>
      <c r="M1670" t="s">
        <v>2858</v>
      </c>
      <c r="N1670" t="s">
        <v>3328</v>
      </c>
      <c r="O1670" t="s">
        <v>3329</v>
      </c>
      <c r="P1670" t="s">
        <v>2059</v>
      </c>
      <c r="Q1670" t="s">
        <v>1801</v>
      </c>
      <c r="R1670" t="s">
        <v>1956</v>
      </c>
      <c r="S1670" t="s">
        <v>1802</v>
      </c>
      <c r="T1670" t="s">
        <v>2051</v>
      </c>
      <c r="U1670" t="s">
        <v>2867</v>
      </c>
      <c r="V1670" t="s">
        <v>2929</v>
      </c>
      <c r="W1670" t="s">
        <v>2874</v>
      </c>
      <c r="X1670" t="s">
        <v>1817</v>
      </c>
      <c r="Y1670" t="s">
        <v>5521</v>
      </c>
      <c r="Z1670" t="s">
        <v>5522</v>
      </c>
      <c r="AA1670" t="s">
        <v>5523</v>
      </c>
      <c r="AB1670">
        <v>1</v>
      </c>
    </row>
    <row r="1671" spans="1:28" x14ac:dyDescent="0.25">
      <c r="A1671" t="s">
        <v>9284</v>
      </c>
      <c r="B1671" t="s">
        <v>9285</v>
      </c>
      <c r="C1671" t="s">
        <v>156</v>
      </c>
      <c r="D1671">
        <v>2</v>
      </c>
      <c r="E1671">
        <v>66</v>
      </c>
      <c r="F1671" t="s">
        <v>2049</v>
      </c>
      <c r="G1671" t="s">
        <v>1844</v>
      </c>
      <c r="H1671" t="s">
        <v>2091</v>
      </c>
      <c r="I1671" t="s">
        <v>2096</v>
      </c>
      <c r="J1671" t="s">
        <v>1797</v>
      </c>
      <c r="K1671" t="s">
        <v>2039</v>
      </c>
      <c r="L1671" t="s">
        <v>1798</v>
      </c>
      <c r="M1671" t="s">
        <v>2858</v>
      </c>
      <c r="N1671" t="s">
        <v>3328</v>
      </c>
      <c r="O1671" t="s">
        <v>3329</v>
      </c>
      <c r="P1671" t="s">
        <v>2059</v>
      </c>
      <c r="Q1671" t="s">
        <v>1801</v>
      </c>
      <c r="R1671" t="s">
        <v>1956</v>
      </c>
      <c r="S1671" t="s">
        <v>1802</v>
      </c>
      <c r="T1671" t="s">
        <v>2051</v>
      </c>
      <c r="U1671" t="s">
        <v>3162</v>
      </c>
      <c r="V1671" t="s">
        <v>3164</v>
      </c>
      <c r="W1671" t="s">
        <v>2947</v>
      </c>
      <c r="X1671" t="s">
        <v>1817</v>
      </c>
      <c r="Y1671" t="s">
        <v>4324</v>
      </c>
      <c r="Z1671" t="s">
        <v>4325</v>
      </c>
      <c r="AA1671" t="s">
        <v>4326</v>
      </c>
      <c r="AB1671">
        <v>1</v>
      </c>
    </row>
    <row r="1672" spans="1:28" x14ac:dyDescent="0.25">
      <c r="A1672" t="s">
        <v>9284</v>
      </c>
      <c r="B1672" t="s">
        <v>9285</v>
      </c>
      <c r="C1672" t="s">
        <v>156</v>
      </c>
      <c r="D1672">
        <v>2</v>
      </c>
      <c r="E1672">
        <v>81</v>
      </c>
      <c r="F1672" t="s">
        <v>2033</v>
      </c>
      <c r="G1672" t="s">
        <v>1844</v>
      </c>
      <c r="H1672" t="s">
        <v>2091</v>
      </c>
      <c r="I1672" t="s">
        <v>2096</v>
      </c>
      <c r="J1672" t="s">
        <v>1797</v>
      </c>
      <c r="K1672" t="s">
        <v>2039</v>
      </c>
      <c r="L1672" t="s">
        <v>1798</v>
      </c>
      <c r="M1672" t="s">
        <v>2858</v>
      </c>
      <c r="N1672" t="s">
        <v>3328</v>
      </c>
      <c r="O1672" t="s">
        <v>3329</v>
      </c>
      <c r="P1672" t="s">
        <v>2059</v>
      </c>
      <c r="Q1672" t="s">
        <v>1801</v>
      </c>
      <c r="R1672" t="s">
        <v>1956</v>
      </c>
      <c r="S1672" t="s">
        <v>1802</v>
      </c>
      <c r="T1672" t="s">
        <v>2051</v>
      </c>
      <c r="U1672" t="s">
        <v>2044</v>
      </c>
      <c r="V1672" t="s">
        <v>2873</v>
      </c>
      <c r="W1672" t="s">
        <v>2947</v>
      </c>
      <c r="X1672" t="s">
        <v>1817</v>
      </c>
      <c r="Y1672" t="s">
        <v>4327</v>
      </c>
      <c r="Z1672" t="s">
        <v>4328</v>
      </c>
      <c r="AA1672" t="s">
        <v>4329</v>
      </c>
      <c r="AB1672">
        <v>1</v>
      </c>
    </row>
    <row r="1673" spans="1:28" x14ac:dyDescent="0.25">
      <c r="A1673" t="s">
        <v>9284</v>
      </c>
      <c r="B1673" t="s">
        <v>9285</v>
      </c>
      <c r="C1673" t="s">
        <v>156</v>
      </c>
      <c r="D1673">
        <v>3</v>
      </c>
      <c r="E1673">
        <v>23</v>
      </c>
      <c r="F1673" t="s">
        <v>2021</v>
      </c>
      <c r="G1673" t="s">
        <v>1848</v>
      </c>
      <c r="H1673" t="s">
        <v>2091</v>
      </c>
      <c r="I1673" t="s">
        <v>2096</v>
      </c>
      <c r="J1673" t="s">
        <v>1797</v>
      </c>
      <c r="K1673" t="s">
        <v>2387</v>
      </c>
      <c r="L1673" t="s">
        <v>1798</v>
      </c>
      <c r="M1673" t="s">
        <v>2858</v>
      </c>
      <c r="N1673" t="s">
        <v>3328</v>
      </c>
      <c r="O1673" t="s">
        <v>3329</v>
      </c>
      <c r="P1673" t="s">
        <v>2059</v>
      </c>
      <c r="Q1673" t="s">
        <v>1801</v>
      </c>
      <c r="R1673" t="s">
        <v>1956</v>
      </c>
      <c r="S1673" t="s">
        <v>1802</v>
      </c>
      <c r="T1673" t="s">
        <v>2051</v>
      </c>
      <c r="U1673" t="s">
        <v>2931</v>
      </c>
      <c r="V1673" t="s">
        <v>2967</v>
      </c>
      <c r="W1673" t="s">
        <v>2874</v>
      </c>
      <c r="X1673" t="s">
        <v>1817</v>
      </c>
      <c r="Y1673" t="s">
        <v>2197</v>
      </c>
      <c r="Z1673" t="s">
        <v>1919</v>
      </c>
      <c r="AA1673" t="s">
        <v>3374</v>
      </c>
      <c r="AB1673">
        <v>1</v>
      </c>
    </row>
    <row r="1674" spans="1:28" x14ac:dyDescent="0.25">
      <c r="A1674" t="s">
        <v>9284</v>
      </c>
      <c r="B1674" t="s">
        <v>9285</v>
      </c>
      <c r="C1674" t="s">
        <v>156</v>
      </c>
      <c r="D1674">
        <v>3</v>
      </c>
      <c r="E1674">
        <v>23</v>
      </c>
      <c r="F1674" t="s">
        <v>2033</v>
      </c>
      <c r="G1674" t="s">
        <v>1848</v>
      </c>
      <c r="H1674" t="s">
        <v>2091</v>
      </c>
      <c r="I1674" t="s">
        <v>2096</v>
      </c>
      <c r="J1674" t="s">
        <v>1797</v>
      </c>
      <c r="K1674" t="s">
        <v>2387</v>
      </c>
      <c r="L1674" t="s">
        <v>1798</v>
      </c>
      <c r="M1674" t="s">
        <v>2858</v>
      </c>
      <c r="N1674" t="s">
        <v>3328</v>
      </c>
      <c r="O1674" t="s">
        <v>3329</v>
      </c>
      <c r="P1674" t="s">
        <v>2059</v>
      </c>
      <c r="Q1674" t="s">
        <v>1801</v>
      </c>
      <c r="R1674" t="s">
        <v>1956</v>
      </c>
      <c r="S1674" t="s">
        <v>1802</v>
      </c>
      <c r="T1674" t="s">
        <v>2051</v>
      </c>
      <c r="U1674" t="s">
        <v>2931</v>
      </c>
      <c r="V1674" t="s">
        <v>2967</v>
      </c>
      <c r="W1674" t="s">
        <v>2874</v>
      </c>
      <c r="X1674" t="s">
        <v>1817</v>
      </c>
      <c r="Y1674" t="s">
        <v>2198</v>
      </c>
      <c r="Z1674" t="s">
        <v>1920</v>
      </c>
      <c r="AA1674" t="s">
        <v>3375</v>
      </c>
      <c r="AB1674">
        <v>1</v>
      </c>
    </row>
    <row r="1675" spans="1:28" x14ac:dyDescent="0.25">
      <c r="A1675" t="s">
        <v>9284</v>
      </c>
      <c r="B1675" t="s">
        <v>9285</v>
      </c>
      <c r="C1675" t="s">
        <v>156</v>
      </c>
      <c r="D1675">
        <v>3</v>
      </c>
      <c r="E1675">
        <v>23</v>
      </c>
      <c r="F1675" t="s">
        <v>2047</v>
      </c>
      <c r="G1675" t="s">
        <v>1848</v>
      </c>
      <c r="H1675" t="s">
        <v>2091</v>
      </c>
      <c r="I1675" t="s">
        <v>2096</v>
      </c>
      <c r="J1675" t="s">
        <v>1797</v>
      </c>
      <c r="K1675" t="s">
        <v>2386</v>
      </c>
      <c r="L1675" t="s">
        <v>1798</v>
      </c>
      <c r="M1675" t="s">
        <v>2858</v>
      </c>
      <c r="N1675" t="s">
        <v>3328</v>
      </c>
      <c r="O1675" t="s">
        <v>3329</v>
      </c>
      <c r="P1675" t="s">
        <v>2059</v>
      </c>
      <c r="Q1675" t="s">
        <v>1801</v>
      </c>
      <c r="R1675" t="s">
        <v>1956</v>
      </c>
      <c r="S1675" t="s">
        <v>1802</v>
      </c>
      <c r="T1675" t="s">
        <v>2051</v>
      </c>
      <c r="U1675" t="s">
        <v>2931</v>
      </c>
      <c r="V1675" t="s">
        <v>2967</v>
      </c>
      <c r="W1675" t="s">
        <v>2947</v>
      </c>
      <c r="X1675" t="s">
        <v>1817</v>
      </c>
      <c r="Y1675" t="s">
        <v>2199</v>
      </c>
      <c r="Z1675" t="s">
        <v>1921</v>
      </c>
      <c r="AA1675" t="s">
        <v>3376</v>
      </c>
      <c r="AB1675">
        <v>1</v>
      </c>
    </row>
    <row r="1676" spans="1:28" x14ac:dyDescent="0.25">
      <c r="A1676" t="s">
        <v>9284</v>
      </c>
      <c r="B1676" t="s">
        <v>9285</v>
      </c>
      <c r="C1676" t="s">
        <v>156</v>
      </c>
      <c r="D1676">
        <v>3</v>
      </c>
      <c r="E1676">
        <v>23</v>
      </c>
      <c r="F1676" t="s">
        <v>2060</v>
      </c>
      <c r="G1676" t="s">
        <v>1848</v>
      </c>
      <c r="H1676" t="s">
        <v>2091</v>
      </c>
      <c r="I1676" t="s">
        <v>2096</v>
      </c>
      <c r="J1676" t="s">
        <v>1797</v>
      </c>
      <c r="K1676" t="s">
        <v>3935</v>
      </c>
      <c r="L1676" t="s">
        <v>1798</v>
      </c>
      <c r="M1676" t="s">
        <v>2858</v>
      </c>
      <c r="N1676" t="s">
        <v>3328</v>
      </c>
      <c r="O1676" t="s">
        <v>3329</v>
      </c>
      <c r="P1676" t="s">
        <v>2059</v>
      </c>
      <c r="Q1676" t="s">
        <v>1801</v>
      </c>
      <c r="R1676" t="s">
        <v>1956</v>
      </c>
      <c r="S1676" t="s">
        <v>1802</v>
      </c>
      <c r="T1676" t="s">
        <v>2051</v>
      </c>
      <c r="U1676" t="s">
        <v>2931</v>
      </c>
      <c r="V1676" t="s">
        <v>2967</v>
      </c>
      <c r="W1676" t="s">
        <v>2874</v>
      </c>
      <c r="X1676" t="s">
        <v>1817</v>
      </c>
      <c r="Y1676" t="s">
        <v>2200</v>
      </c>
      <c r="Z1676" t="s">
        <v>1922</v>
      </c>
      <c r="AA1676" t="s">
        <v>3377</v>
      </c>
      <c r="AB1676">
        <v>1</v>
      </c>
    </row>
    <row r="1677" spans="1:28" x14ac:dyDescent="0.25">
      <c r="A1677" t="s">
        <v>9284</v>
      </c>
      <c r="B1677" t="s">
        <v>9285</v>
      </c>
      <c r="C1677" t="s">
        <v>156</v>
      </c>
      <c r="D1677">
        <v>3</v>
      </c>
      <c r="E1677">
        <v>23</v>
      </c>
      <c r="F1677" t="s">
        <v>2030</v>
      </c>
      <c r="G1677" t="s">
        <v>1848</v>
      </c>
      <c r="H1677" t="s">
        <v>2091</v>
      </c>
      <c r="I1677" t="s">
        <v>2096</v>
      </c>
      <c r="J1677" t="s">
        <v>1797</v>
      </c>
      <c r="K1677" t="s">
        <v>2386</v>
      </c>
      <c r="L1677" t="s">
        <v>1798</v>
      </c>
      <c r="M1677" t="s">
        <v>2858</v>
      </c>
      <c r="N1677" t="s">
        <v>3328</v>
      </c>
      <c r="O1677" t="s">
        <v>3329</v>
      </c>
      <c r="P1677" t="s">
        <v>2059</v>
      </c>
      <c r="Q1677" t="s">
        <v>1801</v>
      </c>
      <c r="R1677" t="s">
        <v>1956</v>
      </c>
      <c r="S1677" t="s">
        <v>1802</v>
      </c>
      <c r="T1677" t="s">
        <v>2051</v>
      </c>
      <c r="U1677" t="s">
        <v>2931</v>
      </c>
      <c r="V1677" t="s">
        <v>2967</v>
      </c>
      <c r="W1677" t="s">
        <v>2874</v>
      </c>
      <c r="X1677" t="s">
        <v>1817</v>
      </c>
      <c r="Y1677" t="s">
        <v>2201</v>
      </c>
      <c r="Z1677" t="s">
        <v>1923</v>
      </c>
      <c r="AA1677" t="s">
        <v>3378</v>
      </c>
      <c r="AB1677">
        <v>1</v>
      </c>
    </row>
    <row r="1678" spans="1:28" x14ac:dyDescent="0.25">
      <c r="A1678" t="s">
        <v>9284</v>
      </c>
      <c r="B1678" t="s">
        <v>9285</v>
      </c>
      <c r="C1678" t="s">
        <v>156</v>
      </c>
      <c r="D1678">
        <v>3</v>
      </c>
      <c r="E1678">
        <v>23</v>
      </c>
      <c r="F1678" t="s">
        <v>2049</v>
      </c>
      <c r="G1678" t="s">
        <v>1848</v>
      </c>
      <c r="H1678" t="s">
        <v>2091</v>
      </c>
      <c r="I1678" t="s">
        <v>2096</v>
      </c>
      <c r="J1678" t="s">
        <v>1797</v>
      </c>
      <c r="K1678" t="s">
        <v>2386</v>
      </c>
      <c r="L1678" t="s">
        <v>1798</v>
      </c>
      <c r="M1678" t="s">
        <v>2858</v>
      </c>
      <c r="N1678" t="s">
        <v>3328</v>
      </c>
      <c r="O1678" t="s">
        <v>3329</v>
      </c>
      <c r="P1678" t="s">
        <v>2059</v>
      </c>
      <c r="Q1678" t="s">
        <v>1801</v>
      </c>
      <c r="R1678" t="s">
        <v>1956</v>
      </c>
      <c r="S1678" t="s">
        <v>1802</v>
      </c>
      <c r="T1678" t="s">
        <v>2051</v>
      </c>
      <c r="U1678" t="s">
        <v>2931</v>
      </c>
      <c r="V1678" t="s">
        <v>2967</v>
      </c>
      <c r="W1678" t="s">
        <v>2947</v>
      </c>
      <c r="X1678" t="s">
        <v>1817</v>
      </c>
      <c r="Y1678" t="s">
        <v>2202</v>
      </c>
      <c r="Z1678" t="s">
        <v>1924</v>
      </c>
      <c r="AA1678" t="s">
        <v>3379</v>
      </c>
      <c r="AB1678">
        <v>1</v>
      </c>
    </row>
    <row r="1679" spans="1:28" x14ac:dyDescent="0.25">
      <c r="A1679" t="s">
        <v>9284</v>
      </c>
      <c r="B1679" t="s">
        <v>9285</v>
      </c>
      <c r="C1679" t="s">
        <v>156</v>
      </c>
      <c r="D1679">
        <v>3</v>
      </c>
      <c r="E1679">
        <v>23</v>
      </c>
      <c r="F1679" t="s">
        <v>2062</v>
      </c>
      <c r="G1679" t="s">
        <v>1848</v>
      </c>
      <c r="H1679" t="s">
        <v>2091</v>
      </c>
      <c r="I1679" t="s">
        <v>2096</v>
      </c>
      <c r="J1679" t="s">
        <v>1797</v>
      </c>
      <c r="K1679" t="s">
        <v>2386</v>
      </c>
      <c r="L1679" t="s">
        <v>1798</v>
      </c>
      <c r="M1679" t="s">
        <v>2858</v>
      </c>
      <c r="N1679" t="s">
        <v>3328</v>
      </c>
      <c r="O1679" t="s">
        <v>3329</v>
      </c>
      <c r="P1679" t="s">
        <v>2059</v>
      </c>
      <c r="Q1679" t="s">
        <v>1801</v>
      </c>
      <c r="R1679" t="s">
        <v>1956</v>
      </c>
      <c r="S1679" t="s">
        <v>1802</v>
      </c>
      <c r="T1679" t="s">
        <v>2051</v>
      </c>
      <c r="U1679" t="s">
        <v>2931</v>
      </c>
      <c r="V1679" t="s">
        <v>2967</v>
      </c>
      <c r="W1679" t="s">
        <v>2874</v>
      </c>
      <c r="X1679" t="s">
        <v>1817</v>
      </c>
      <c r="Y1679" t="s">
        <v>2203</v>
      </c>
      <c r="Z1679" t="s">
        <v>1925</v>
      </c>
      <c r="AA1679" t="s">
        <v>3380</v>
      </c>
      <c r="AB1679">
        <v>1</v>
      </c>
    </row>
    <row r="1680" spans="1:28" x14ac:dyDescent="0.25">
      <c r="A1680" t="s">
        <v>9284</v>
      </c>
      <c r="B1680" t="s">
        <v>9285</v>
      </c>
      <c r="C1680" t="s">
        <v>156</v>
      </c>
      <c r="D1680">
        <v>3</v>
      </c>
      <c r="E1680">
        <v>23</v>
      </c>
      <c r="F1680" t="s">
        <v>2055</v>
      </c>
      <c r="G1680" t="s">
        <v>1848</v>
      </c>
      <c r="H1680" t="s">
        <v>2091</v>
      </c>
      <c r="I1680" t="s">
        <v>2096</v>
      </c>
      <c r="J1680" t="s">
        <v>1797</v>
      </c>
      <c r="K1680" t="s">
        <v>2386</v>
      </c>
      <c r="L1680" t="s">
        <v>1798</v>
      </c>
      <c r="M1680" t="s">
        <v>2858</v>
      </c>
      <c r="N1680" t="s">
        <v>3328</v>
      </c>
      <c r="O1680" t="s">
        <v>3329</v>
      </c>
      <c r="P1680" t="s">
        <v>2059</v>
      </c>
      <c r="Q1680" t="s">
        <v>1801</v>
      </c>
      <c r="R1680" t="s">
        <v>1956</v>
      </c>
      <c r="S1680" t="s">
        <v>1802</v>
      </c>
      <c r="T1680" t="s">
        <v>2051</v>
      </c>
      <c r="U1680" t="s">
        <v>2931</v>
      </c>
      <c r="V1680" t="s">
        <v>2967</v>
      </c>
      <c r="W1680" t="s">
        <v>2947</v>
      </c>
      <c r="X1680" t="s">
        <v>1817</v>
      </c>
      <c r="Y1680" t="s">
        <v>2204</v>
      </c>
      <c r="Z1680" t="s">
        <v>1926</v>
      </c>
      <c r="AA1680" t="s">
        <v>3381</v>
      </c>
      <c r="AB1680">
        <v>1</v>
      </c>
    </row>
    <row r="1681" spans="1:28" x14ac:dyDescent="0.25">
      <c r="A1681" t="s">
        <v>9284</v>
      </c>
      <c r="B1681" t="s">
        <v>9285</v>
      </c>
      <c r="C1681" t="s">
        <v>156</v>
      </c>
      <c r="D1681">
        <v>3</v>
      </c>
      <c r="E1681">
        <v>23</v>
      </c>
      <c r="F1681" t="s">
        <v>2068</v>
      </c>
      <c r="G1681" t="s">
        <v>1848</v>
      </c>
      <c r="H1681" t="s">
        <v>2091</v>
      </c>
      <c r="I1681" t="s">
        <v>2096</v>
      </c>
      <c r="J1681" t="s">
        <v>1797</v>
      </c>
      <c r="K1681" t="s">
        <v>2386</v>
      </c>
      <c r="L1681" t="s">
        <v>1798</v>
      </c>
      <c r="M1681" t="s">
        <v>2858</v>
      </c>
      <c r="N1681" t="s">
        <v>3328</v>
      </c>
      <c r="O1681" t="s">
        <v>3329</v>
      </c>
      <c r="P1681" t="s">
        <v>2059</v>
      </c>
      <c r="Q1681" t="s">
        <v>1801</v>
      </c>
      <c r="R1681" t="s">
        <v>1956</v>
      </c>
      <c r="S1681" t="s">
        <v>1802</v>
      </c>
      <c r="T1681" t="s">
        <v>2051</v>
      </c>
      <c r="U1681" t="s">
        <v>2931</v>
      </c>
      <c r="V1681" t="s">
        <v>2967</v>
      </c>
      <c r="W1681" t="s">
        <v>2947</v>
      </c>
      <c r="X1681" t="s">
        <v>1817</v>
      </c>
      <c r="Y1681" t="s">
        <v>2205</v>
      </c>
      <c r="Z1681" t="s">
        <v>1927</v>
      </c>
      <c r="AA1681" t="s">
        <v>3382</v>
      </c>
      <c r="AB1681">
        <v>1</v>
      </c>
    </row>
    <row r="1682" spans="1:28" x14ac:dyDescent="0.25">
      <c r="A1682" t="s">
        <v>9284</v>
      </c>
      <c r="B1682" t="s">
        <v>9285</v>
      </c>
      <c r="C1682" t="s">
        <v>156</v>
      </c>
      <c r="D1682">
        <v>3</v>
      </c>
      <c r="E1682">
        <v>23</v>
      </c>
      <c r="F1682" t="s">
        <v>2061</v>
      </c>
      <c r="G1682" t="s">
        <v>1848</v>
      </c>
      <c r="H1682" t="s">
        <v>2091</v>
      </c>
      <c r="I1682" t="s">
        <v>2096</v>
      </c>
      <c r="J1682" t="s">
        <v>1797</v>
      </c>
      <c r="K1682" t="s">
        <v>2386</v>
      </c>
      <c r="L1682" t="s">
        <v>1798</v>
      </c>
      <c r="M1682" t="s">
        <v>2858</v>
      </c>
      <c r="N1682" t="s">
        <v>3328</v>
      </c>
      <c r="O1682" t="s">
        <v>3329</v>
      </c>
      <c r="P1682" t="s">
        <v>2059</v>
      </c>
      <c r="Q1682" t="s">
        <v>1801</v>
      </c>
      <c r="R1682" t="s">
        <v>1956</v>
      </c>
      <c r="S1682" t="s">
        <v>1802</v>
      </c>
      <c r="T1682" t="s">
        <v>2051</v>
      </c>
      <c r="U1682" t="s">
        <v>2931</v>
      </c>
      <c r="V1682" t="s">
        <v>2967</v>
      </c>
      <c r="W1682" t="s">
        <v>2874</v>
      </c>
      <c r="X1682" t="s">
        <v>1817</v>
      </c>
      <c r="Y1682" t="s">
        <v>2206</v>
      </c>
      <c r="Z1682" t="s">
        <v>1928</v>
      </c>
      <c r="AA1682" t="s">
        <v>3383</v>
      </c>
      <c r="AB1682">
        <v>1</v>
      </c>
    </row>
    <row r="1683" spans="1:28" x14ac:dyDescent="0.25">
      <c r="A1683" t="s">
        <v>9284</v>
      </c>
      <c r="B1683" t="s">
        <v>9285</v>
      </c>
      <c r="C1683" t="s">
        <v>156</v>
      </c>
      <c r="D1683">
        <v>3</v>
      </c>
      <c r="E1683">
        <v>23</v>
      </c>
      <c r="F1683" t="s">
        <v>2081</v>
      </c>
      <c r="G1683" t="s">
        <v>1848</v>
      </c>
      <c r="H1683" t="s">
        <v>2091</v>
      </c>
      <c r="I1683" t="s">
        <v>2096</v>
      </c>
      <c r="J1683" t="s">
        <v>1797</v>
      </c>
      <c r="K1683" t="s">
        <v>2387</v>
      </c>
      <c r="L1683" t="s">
        <v>1798</v>
      </c>
      <c r="M1683" t="s">
        <v>2858</v>
      </c>
      <c r="N1683" t="s">
        <v>3328</v>
      </c>
      <c r="O1683" t="s">
        <v>3329</v>
      </c>
      <c r="P1683" t="s">
        <v>2059</v>
      </c>
      <c r="Q1683" t="s">
        <v>1801</v>
      </c>
      <c r="R1683" t="s">
        <v>1956</v>
      </c>
      <c r="S1683" t="s">
        <v>1802</v>
      </c>
      <c r="T1683" t="s">
        <v>2051</v>
      </c>
      <c r="U1683" t="s">
        <v>2931</v>
      </c>
      <c r="V1683" t="s">
        <v>2967</v>
      </c>
      <c r="W1683" t="s">
        <v>2947</v>
      </c>
      <c r="X1683" t="s">
        <v>1817</v>
      </c>
      <c r="Y1683" t="s">
        <v>2207</v>
      </c>
      <c r="Z1683" t="s">
        <v>1929</v>
      </c>
      <c r="AA1683" t="s">
        <v>3384</v>
      </c>
      <c r="AB1683">
        <v>1</v>
      </c>
    </row>
    <row r="1684" spans="1:28" x14ac:dyDescent="0.25">
      <c r="A1684" t="s">
        <v>9284</v>
      </c>
      <c r="B1684" t="s">
        <v>9285</v>
      </c>
      <c r="C1684" t="s">
        <v>156</v>
      </c>
      <c r="D1684">
        <v>4</v>
      </c>
      <c r="E1684">
        <v>66</v>
      </c>
      <c r="F1684" t="s">
        <v>2033</v>
      </c>
      <c r="G1684" t="s">
        <v>1846</v>
      </c>
      <c r="H1684" t="s">
        <v>2091</v>
      </c>
      <c r="I1684" t="s">
        <v>2096</v>
      </c>
      <c r="J1684" t="s">
        <v>1797</v>
      </c>
      <c r="K1684" t="s">
        <v>4050</v>
      </c>
      <c r="L1684" t="s">
        <v>1798</v>
      </c>
      <c r="M1684" t="s">
        <v>2858</v>
      </c>
      <c r="N1684" t="s">
        <v>3328</v>
      </c>
      <c r="O1684" t="s">
        <v>3329</v>
      </c>
      <c r="P1684" t="s">
        <v>2059</v>
      </c>
      <c r="Q1684" t="s">
        <v>1801</v>
      </c>
      <c r="R1684" t="s">
        <v>1956</v>
      </c>
      <c r="S1684" t="s">
        <v>1802</v>
      </c>
      <c r="T1684" t="s">
        <v>2051</v>
      </c>
      <c r="U1684" t="s">
        <v>3162</v>
      </c>
      <c r="V1684" t="s">
        <v>3163</v>
      </c>
      <c r="W1684" t="s">
        <v>2874</v>
      </c>
      <c r="X1684" t="s">
        <v>1817</v>
      </c>
      <c r="Y1684" t="s">
        <v>2208</v>
      </c>
      <c r="Z1684" t="s">
        <v>1930</v>
      </c>
      <c r="AA1684" t="s">
        <v>3385</v>
      </c>
      <c r="AB1684">
        <v>1</v>
      </c>
    </row>
    <row r="1685" spans="1:28" x14ac:dyDescent="0.25">
      <c r="A1685" t="s">
        <v>9284</v>
      </c>
      <c r="B1685" t="s">
        <v>9285</v>
      </c>
      <c r="C1685" t="s">
        <v>156</v>
      </c>
      <c r="D1685">
        <v>4</v>
      </c>
      <c r="E1685">
        <v>66</v>
      </c>
      <c r="F1685" t="s">
        <v>2020</v>
      </c>
      <c r="G1685" t="s">
        <v>1846</v>
      </c>
      <c r="H1685" t="s">
        <v>2091</v>
      </c>
      <c r="I1685" t="s">
        <v>2096</v>
      </c>
      <c r="J1685" t="s">
        <v>1797</v>
      </c>
      <c r="K1685" t="s">
        <v>2383</v>
      </c>
      <c r="L1685" t="s">
        <v>1798</v>
      </c>
      <c r="M1685" t="s">
        <v>2858</v>
      </c>
      <c r="N1685" t="s">
        <v>3328</v>
      </c>
      <c r="O1685" t="s">
        <v>3329</v>
      </c>
      <c r="P1685" t="s">
        <v>2059</v>
      </c>
      <c r="Q1685" t="s">
        <v>1801</v>
      </c>
      <c r="R1685" t="s">
        <v>1956</v>
      </c>
      <c r="S1685" t="s">
        <v>1802</v>
      </c>
      <c r="T1685" t="s">
        <v>2051</v>
      </c>
      <c r="U1685" t="s">
        <v>3162</v>
      </c>
      <c r="V1685" t="s">
        <v>3164</v>
      </c>
      <c r="W1685" t="s">
        <v>2874</v>
      </c>
      <c r="X1685" t="s">
        <v>1817</v>
      </c>
      <c r="Y1685" t="s">
        <v>2209</v>
      </c>
      <c r="Z1685" t="s">
        <v>1931</v>
      </c>
      <c r="AA1685" t="s">
        <v>3386</v>
      </c>
      <c r="AB1685">
        <v>1</v>
      </c>
    </row>
    <row r="1686" spans="1:28" x14ac:dyDescent="0.25">
      <c r="A1686" t="s">
        <v>9284</v>
      </c>
      <c r="B1686" t="s">
        <v>9285</v>
      </c>
      <c r="C1686" t="s">
        <v>156</v>
      </c>
      <c r="D1686">
        <v>4</v>
      </c>
      <c r="E1686">
        <v>66</v>
      </c>
      <c r="F1686" t="s">
        <v>2060</v>
      </c>
      <c r="G1686" t="s">
        <v>1846</v>
      </c>
      <c r="H1686" t="s">
        <v>2091</v>
      </c>
      <c r="I1686" t="s">
        <v>2096</v>
      </c>
      <c r="J1686" t="s">
        <v>1797</v>
      </c>
      <c r="K1686" t="s">
        <v>2387</v>
      </c>
      <c r="L1686" t="s">
        <v>1798</v>
      </c>
      <c r="M1686" t="s">
        <v>2858</v>
      </c>
      <c r="N1686" t="s">
        <v>3328</v>
      </c>
      <c r="O1686" t="s">
        <v>3329</v>
      </c>
      <c r="P1686" t="s">
        <v>2059</v>
      </c>
      <c r="Q1686" t="s">
        <v>1801</v>
      </c>
      <c r="R1686" t="s">
        <v>1956</v>
      </c>
      <c r="S1686" t="s">
        <v>1802</v>
      </c>
      <c r="T1686" t="s">
        <v>2051</v>
      </c>
      <c r="U1686" t="s">
        <v>2867</v>
      </c>
      <c r="V1686" t="s">
        <v>2872</v>
      </c>
      <c r="W1686" t="s">
        <v>2874</v>
      </c>
      <c r="X1686" t="s">
        <v>1817</v>
      </c>
      <c r="Y1686" t="s">
        <v>2210</v>
      </c>
      <c r="Z1686" t="s">
        <v>1932</v>
      </c>
      <c r="AA1686" t="s">
        <v>3387</v>
      </c>
      <c r="AB1686">
        <v>1</v>
      </c>
    </row>
    <row r="1687" spans="1:28" x14ac:dyDescent="0.25">
      <c r="A1687" t="s">
        <v>9284</v>
      </c>
      <c r="B1687" t="s">
        <v>9285</v>
      </c>
      <c r="C1687" t="s">
        <v>156</v>
      </c>
      <c r="D1687">
        <v>4</v>
      </c>
      <c r="E1687">
        <v>66</v>
      </c>
      <c r="F1687" t="s">
        <v>2049</v>
      </c>
      <c r="G1687" t="s">
        <v>1846</v>
      </c>
      <c r="H1687" t="s">
        <v>2091</v>
      </c>
      <c r="I1687" t="s">
        <v>2096</v>
      </c>
      <c r="J1687" t="s">
        <v>1797</v>
      </c>
      <c r="K1687" t="s">
        <v>3935</v>
      </c>
      <c r="L1687" t="s">
        <v>1798</v>
      </c>
      <c r="M1687" t="s">
        <v>2858</v>
      </c>
      <c r="N1687" t="s">
        <v>3328</v>
      </c>
      <c r="O1687" t="s">
        <v>3329</v>
      </c>
      <c r="P1687" t="s">
        <v>2059</v>
      </c>
      <c r="Q1687" t="s">
        <v>1801</v>
      </c>
      <c r="R1687" t="s">
        <v>1956</v>
      </c>
      <c r="S1687" t="s">
        <v>1802</v>
      </c>
      <c r="T1687" t="s">
        <v>2051</v>
      </c>
      <c r="U1687" t="s">
        <v>3162</v>
      </c>
      <c r="V1687" t="s">
        <v>3164</v>
      </c>
      <c r="W1687" t="s">
        <v>2874</v>
      </c>
      <c r="X1687" t="s">
        <v>1817</v>
      </c>
      <c r="Y1687" t="s">
        <v>2211</v>
      </c>
      <c r="Z1687" t="s">
        <v>1933</v>
      </c>
      <c r="AA1687" t="s">
        <v>3388</v>
      </c>
      <c r="AB1687">
        <v>1</v>
      </c>
    </row>
    <row r="1688" spans="1:28" x14ac:dyDescent="0.25">
      <c r="A1688" t="s">
        <v>9284</v>
      </c>
      <c r="B1688" t="s">
        <v>9285</v>
      </c>
      <c r="C1688" t="s">
        <v>156</v>
      </c>
      <c r="D1688">
        <v>4</v>
      </c>
      <c r="E1688">
        <v>66</v>
      </c>
      <c r="F1688" t="s">
        <v>2068</v>
      </c>
      <c r="G1688" t="s">
        <v>1846</v>
      </c>
      <c r="H1688" t="s">
        <v>2091</v>
      </c>
      <c r="I1688" t="s">
        <v>2096</v>
      </c>
      <c r="J1688" t="s">
        <v>1797</v>
      </c>
      <c r="K1688" t="s">
        <v>2386</v>
      </c>
      <c r="L1688" t="s">
        <v>1798</v>
      </c>
      <c r="M1688" t="s">
        <v>2858</v>
      </c>
      <c r="N1688" t="s">
        <v>3328</v>
      </c>
      <c r="O1688" t="s">
        <v>3329</v>
      </c>
      <c r="P1688" t="s">
        <v>2059</v>
      </c>
      <c r="Q1688" t="s">
        <v>1801</v>
      </c>
      <c r="R1688" t="s">
        <v>1956</v>
      </c>
      <c r="S1688" t="s">
        <v>1802</v>
      </c>
      <c r="T1688" t="s">
        <v>2051</v>
      </c>
      <c r="U1688" t="s">
        <v>3162</v>
      </c>
      <c r="V1688" t="s">
        <v>3164</v>
      </c>
      <c r="W1688" t="s">
        <v>2874</v>
      </c>
      <c r="X1688" t="s">
        <v>1817</v>
      </c>
      <c r="Y1688" t="s">
        <v>2212</v>
      </c>
      <c r="Z1688" t="s">
        <v>1934</v>
      </c>
      <c r="AA1688" t="s">
        <v>3389</v>
      </c>
      <c r="AB1688">
        <v>1</v>
      </c>
    </row>
    <row r="1689" spans="1:28" x14ac:dyDescent="0.25">
      <c r="A1689" t="s">
        <v>9284</v>
      </c>
      <c r="B1689" t="s">
        <v>9285</v>
      </c>
      <c r="C1689" t="s">
        <v>156</v>
      </c>
      <c r="D1689">
        <v>4</v>
      </c>
      <c r="E1689">
        <v>66</v>
      </c>
      <c r="F1689" t="s">
        <v>2037</v>
      </c>
      <c r="G1689" t="s">
        <v>1846</v>
      </c>
      <c r="H1689" t="s">
        <v>2091</v>
      </c>
      <c r="I1689" t="s">
        <v>2096</v>
      </c>
      <c r="J1689" t="s">
        <v>1797</v>
      </c>
      <c r="K1689" t="s">
        <v>3986</v>
      </c>
      <c r="L1689" t="s">
        <v>1800</v>
      </c>
      <c r="M1689" t="s">
        <v>2858</v>
      </c>
      <c r="N1689" t="s">
        <v>3328</v>
      </c>
      <c r="O1689" t="s">
        <v>3329</v>
      </c>
      <c r="P1689" t="s">
        <v>2059</v>
      </c>
      <c r="Q1689" t="s">
        <v>1801</v>
      </c>
      <c r="R1689" t="s">
        <v>1956</v>
      </c>
      <c r="S1689" t="s">
        <v>1802</v>
      </c>
      <c r="T1689" t="s">
        <v>2051</v>
      </c>
      <c r="U1689" t="s">
        <v>3162</v>
      </c>
      <c r="V1689" t="s">
        <v>3164</v>
      </c>
      <c r="W1689" t="s">
        <v>2874</v>
      </c>
      <c r="X1689" t="s">
        <v>1817</v>
      </c>
      <c r="Y1689" t="s">
        <v>2213</v>
      </c>
      <c r="Z1689" t="s">
        <v>1935</v>
      </c>
      <c r="AA1689" t="s">
        <v>3390</v>
      </c>
      <c r="AB1689">
        <v>1</v>
      </c>
    </row>
    <row r="1690" spans="1:28" x14ac:dyDescent="0.25">
      <c r="A1690" t="s">
        <v>9284</v>
      </c>
      <c r="B1690" t="s">
        <v>9285</v>
      </c>
      <c r="C1690" t="s">
        <v>156</v>
      </c>
      <c r="D1690">
        <v>4</v>
      </c>
      <c r="E1690">
        <v>66</v>
      </c>
      <c r="F1690" t="s">
        <v>2024</v>
      </c>
      <c r="G1690" t="s">
        <v>1846</v>
      </c>
      <c r="H1690" t="s">
        <v>2091</v>
      </c>
      <c r="I1690" t="s">
        <v>2096</v>
      </c>
      <c r="J1690" t="s">
        <v>1797</v>
      </c>
      <c r="K1690" t="s">
        <v>2937</v>
      </c>
      <c r="L1690" t="s">
        <v>1798</v>
      </c>
      <c r="M1690" t="s">
        <v>2858</v>
      </c>
      <c r="N1690" t="s">
        <v>3328</v>
      </c>
      <c r="O1690" t="s">
        <v>3329</v>
      </c>
      <c r="P1690" t="s">
        <v>2059</v>
      </c>
      <c r="Q1690" t="s">
        <v>1801</v>
      </c>
      <c r="R1690" t="s">
        <v>1956</v>
      </c>
      <c r="S1690" t="s">
        <v>1802</v>
      </c>
      <c r="T1690" t="s">
        <v>2051</v>
      </c>
      <c r="U1690" t="s">
        <v>2875</v>
      </c>
      <c r="V1690" t="s">
        <v>3324</v>
      </c>
      <c r="W1690" t="s">
        <v>2864</v>
      </c>
      <c r="X1690" t="s">
        <v>1817</v>
      </c>
      <c r="Y1690" t="s">
        <v>2214</v>
      </c>
      <c r="Z1690" t="s">
        <v>1936</v>
      </c>
      <c r="AA1690" t="s">
        <v>3391</v>
      </c>
      <c r="AB1690">
        <v>1</v>
      </c>
    </row>
    <row r="1691" spans="1:28" x14ac:dyDescent="0.25">
      <c r="A1691" t="s">
        <v>9284</v>
      </c>
      <c r="B1691" t="s">
        <v>9285</v>
      </c>
      <c r="C1691" t="s">
        <v>156</v>
      </c>
      <c r="D1691">
        <v>1</v>
      </c>
      <c r="E1691">
        <v>195</v>
      </c>
      <c r="F1691" t="s">
        <v>2047</v>
      </c>
      <c r="G1691" t="s">
        <v>1845</v>
      </c>
      <c r="H1691" t="s">
        <v>2091</v>
      </c>
      <c r="I1691" t="s">
        <v>2096</v>
      </c>
      <c r="J1691" t="s">
        <v>1795</v>
      </c>
      <c r="K1691" t="s">
        <v>2071</v>
      </c>
      <c r="L1691" t="s">
        <v>1828</v>
      </c>
      <c r="M1691" t="s">
        <v>2858</v>
      </c>
      <c r="N1691" t="s">
        <v>3328</v>
      </c>
      <c r="O1691" t="s">
        <v>3329</v>
      </c>
      <c r="P1691" t="s">
        <v>2059</v>
      </c>
      <c r="Q1691" t="s">
        <v>1829</v>
      </c>
      <c r="R1691" t="s">
        <v>1957</v>
      </c>
      <c r="S1691" t="s">
        <v>74</v>
      </c>
      <c r="T1691" t="s">
        <v>2045</v>
      </c>
      <c r="U1691" t="s">
        <v>2875</v>
      </c>
      <c r="V1691" t="s">
        <v>3324</v>
      </c>
      <c r="W1691" t="s">
        <v>2874</v>
      </c>
      <c r="X1691" t="s">
        <v>1937</v>
      </c>
      <c r="Y1691" t="s">
        <v>9398</v>
      </c>
      <c r="Z1691" t="s">
        <v>9399</v>
      </c>
      <c r="AA1691" t="s">
        <v>9400</v>
      </c>
      <c r="AB1691">
        <v>1</v>
      </c>
    </row>
    <row r="1692" spans="1:28" x14ac:dyDescent="0.25">
      <c r="A1692" t="s">
        <v>9284</v>
      </c>
      <c r="B1692" t="s">
        <v>9285</v>
      </c>
      <c r="C1692" t="s">
        <v>156</v>
      </c>
      <c r="D1692">
        <v>1</v>
      </c>
      <c r="E1692">
        <v>195</v>
      </c>
      <c r="F1692" t="s">
        <v>2049</v>
      </c>
      <c r="G1692" t="s">
        <v>1845</v>
      </c>
      <c r="H1692" t="s">
        <v>2091</v>
      </c>
      <c r="I1692" t="s">
        <v>2096</v>
      </c>
      <c r="J1692" t="s">
        <v>1795</v>
      </c>
      <c r="K1692" t="s">
        <v>2071</v>
      </c>
      <c r="L1692" t="s">
        <v>1828</v>
      </c>
      <c r="M1692" t="s">
        <v>2858</v>
      </c>
      <c r="N1692" t="s">
        <v>3328</v>
      </c>
      <c r="O1692" t="s">
        <v>3329</v>
      </c>
      <c r="P1692" t="s">
        <v>2059</v>
      </c>
      <c r="Q1692" t="s">
        <v>1829</v>
      </c>
      <c r="R1692" t="s">
        <v>1957</v>
      </c>
      <c r="S1692" t="s">
        <v>74</v>
      </c>
      <c r="T1692" t="s">
        <v>2045</v>
      </c>
      <c r="U1692" t="s">
        <v>2875</v>
      </c>
      <c r="V1692" t="s">
        <v>3324</v>
      </c>
      <c r="W1692" t="s">
        <v>2874</v>
      </c>
      <c r="X1692" t="s">
        <v>1937</v>
      </c>
      <c r="Y1692" t="s">
        <v>9401</v>
      </c>
      <c r="Z1692" t="s">
        <v>9402</v>
      </c>
      <c r="AA1692" t="s">
        <v>9403</v>
      </c>
      <c r="AB1692">
        <v>1</v>
      </c>
    </row>
    <row r="1693" spans="1:28" x14ac:dyDescent="0.25">
      <c r="A1693" t="s">
        <v>9284</v>
      </c>
      <c r="B1693" t="s">
        <v>9285</v>
      </c>
      <c r="C1693" t="s">
        <v>156</v>
      </c>
      <c r="D1693">
        <v>1</v>
      </c>
      <c r="E1693">
        <v>210</v>
      </c>
      <c r="F1693" t="s">
        <v>2033</v>
      </c>
      <c r="G1693" t="s">
        <v>1845</v>
      </c>
      <c r="H1693" t="s">
        <v>2091</v>
      </c>
      <c r="I1693" t="s">
        <v>2096</v>
      </c>
      <c r="J1693" t="s">
        <v>1795</v>
      </c>
      <c r="K1693" t="s">
        <v>2063</v>
      </c>
      <c r="L1693" t="s">
        <v>1828</v>
      </c>
      <c r="M1693" t="s">
        <v>2858</v>
      </c>
      <c r="N1693" t="s">
        <v>3328</v>
      </c>
      <c r="O1693" t="s">
        <v>3329</v>
      </c>
      <c r="P1693" t="s">
        <v>2059</v>
      </c>
      <c r="Q1693" t="s">
        <v>1829</v>
      </c>
      <c r="R1693" t="s">
        <v>1957</v>
      </c>
      <c r="S1693" t="s">
        <v>74</v>
      </c>
      <c r="T1693" t="s">
        <v>2045</v>
      </c>
      <c r="U1693" t="s">
        <v>2867</v>
      </c>
      <c r="V1693" t="s">
        <v>3314</v>
      </c>
      <c r="W1693" t="s">
        <v>2947</v>
      </c>
      <c r="X1693" t="s">
        <v>1937</v>
      </c>
      <c r="Y1693" t="s">
        <v>5524</v>
      </c>
      <c r="Z1693" t="s">
        <v>5525</v>
      </c>
      <c r="AA1693" t="s">
        <v>5526</v>
      </c>
      <c r="AB1693">
        <v>1</v>
      </c>
    </row>
    <row r="1694" spans="1:28" x14ac:dyDescent="0.25">
      <c r="A1694" t="s">
        <v>9284</v>
      </c>
      <c r="B1694" t="s">
        <v>9285</v>
      </c>
      <c r="C1694" t="s">
        <v>156</v>
      </c>
      <c r="D1694">
        <v>1</v>
      </c>
      <c r="E1694">
        <v>257</v>
      </c>
      <c r="F1694" t="s">
        <v>2047</v>
      </c>
      <c r="G1694" t="s">
        <v>1845</v>
      </c>
      <c r="H1694" t="s">
        <v>2091</v>
      </c>
      <c r="I1694" t="s">
        <v>2096</v>
      </c>
      <c r="J1694" t="s">
        <v>1795</v>
      </c>
      <c r="K1694" t="s">
        <v>2071</v>
      </c>
      <c r="L1694" t="s">
        <v>1828</v>
      </c>
      <c r="M1694" t="s">
        <v>2858</v>
      </c>
      <c r="N1694" t="s">
        <v>3328</v>
      </c>
      <c r="O1694" t="s">
        <v>3329</v>
      </c>
      <c r="P1694" t="s">
        <v>2059</v>
      </c>
      <c r="Q1694" t="s">
        <v>1829</v>
      </c>
      <c r="R1694" t="s">
        <v>1957</v>
      </c>
      <c r="S1694" t="s">
        <v>74</v>
      </c>
      <c r="T1694" t="s">
        <v>2045</v>
      </c>
      <c r="U1694" t="s">
        <v>2046</v>
      </c>
      <c r="V1694" t="s">
        <v>3279</v>
      </c>
      <c r="W1694" t="s">
        <v>2874</v>
      </c>
      <c r="X1694" t="s">
        <v>1937</v>
      </c>
      <c r="Y1694" t="s">
        <v>8558</v>
      </c>
      <c r="Z1694" t="s">
        <v>8559</v>
      </c>
      <c r="AA1694" t="s">
        <v>8560</v>
      </c>
      <c r="AB1694">
        <v>1</v>
      </c>
    </row>
    <row r="1695" spans="1:28" x14ac:dyDescent="0.25">
      <c r="A1695" t="s">
        <v>9284</v>
      </c>
      <c r="B1695" t="s">
        <v>9285</v>
      </c>
      <c r="C1695" t="s">
        <v>156</v>
      </c>
      <c r="D1695">
        <v>1</v>
      </c>
      <c r="E1695">
        <v>257</v>
      </c>
      <c r="F1695" t="s">
        <v>2054</v>
      </c>
      <c r="G1695" t="s">
        <v>1845</v>
      </c>
      <c r="H1695" t="s">
        <v>2091</v>
      </c>
      <c r="I1695" t="s">
        <v>2096</v>
      </c>
      <c r="J1695" t="s">
        <v>1788</v>
      </c>
      <c r="K1695" t="s">
        <v>2071</v>
      </c>
      <c r="L1695" t="s">
        <v>1828</v>
      </c>
      <c r="M1695" t="s">
        <v>2858</v>
      </c>
      <c r="N1695" t="s">
        <v>3328</v>
      </c>
      <c r="O1695" t="s">
        <v>3329</v>
      </c>
      <c r="P1695" t="s">
        <v>2059</v>
      </c>
      <c r="Q1695" t="s">
        <v>1829</v>
      </c>
      <c r="R1695" t="s">
        <v>1957</v>
      </c>
      <c r="S1695" t="s">
        <v>74</v>
      </c>
      <c r="T1695" t="s">
        <v>2045</v>
      </c>
      <c r="U1695" t="s">
        <v>2046</v>
      </c>
      <c r="V1695" t="s">
        <v>3224</v>
      </c>
      <c r="W1695" t="s">
        <v>2874</v>
      </c>
      <c r="X1695" t="s">
        <v>1937</v>
      </c>
      <c r="Y1695" t="s">
        <v>8561</v>
      </c>
      <c r="Z1695" t="s">
        <v>8562</v>
      </c>
      <c r="AA1695" t="s">
        <v>8563</v>
      </c>
      <c r="AB1695">
        <v>1</v>
      </c>
    </row>
    <row r="1696" spans="1:28" x14ac:dyDescent="0.25">
      <c r="A1696" t="s">
        <v>9284</v>
      </c>
      <c r="B1696" t="s">
        <v>9285</v>
      </c>
      <c r="C1696" t="s">
        <v>156</v>
      </c>
      <c r="D1696">
        <v>1</v>
      </c>
      <c r="E1696">
        <v>261</v>
      </c>
      <c r="F1696" t="s">
        <v>2061</v>
      </c>
      <c r="G1696" t="s">
        <v>1845</v>
      </c>
      <c r="H1696" t="s">
        <v>2091</v>
      </c>
      <c r="I1696" t="s">
        <v>2096</v>
      </c>
      <c r="J1696" t="s">
        <v>1789</v>
      </c>
      <c r="K1696" t="s">
        <v>2383</v>
      </c>
      <c r="L1696" t="s">
        <v>1828</v>
      </c>
      <c r="M1696" t="s">
        <v>2858</v>
      </c>
      <c r="N1696" t="s">
        <v>3328</v>
      </c>
      <c r="O1696" t="s">
        <v>3329</v>
      </c>
      <c r="P1696" t="s">
        <v>2059</v>
      </c>
      <c r="Q1696" t="s">
        <v>1829</v>
      </c>
      <c r="R1696" t="s">
        <v>1957</v>
      </c>
      <c r="S1696" t="s">
        <v>74</v>
      </c>
      <c r="T1696" t="s">
        <v>2045</v>
      </c>
      <c r="U1696" t="s">
        <v>2044</v>
      </c>
      <c r="V1696" t="s">
        <v>3204</v>
      </c>
      <c r="W1696" t="s">
        <v>2874</v>
      </c>
      <c r="X1696" t="s">
        <v>1937</v>
      </c>
      <c r="Y1696" t="s">
        <v>4333</v>
      </c>
      <c r="Z1696" t="s">
        <v>4334</v>
      </c>
      <c r="AA1696" t="s">
        <v>4335</v>
      </c>
      <c r="AB1696">
        <v>1</v>
      </c>
    </row>
    <row r="1697" spans="1:28" x14ac:dyDescent="0.25">
      <c r="A1697" t="s">
        <v>9284</v>
      </c>
      <c r="B1697" t="s">
        <v>9285</v>
      </c>
      <c r="C1697" t="s">
        <v>156</v>
      </c>
      <c r="D1697">
        <v>1</v>
      </c>
      <c r="E1697">
        <v>284</v>
      </c>
      <c r="F1697" t="s">
        <v>2047</v>
      </c>
      <c r="G1697" t="s">
        <v>1809</v>
      </c>
      <c r="H1697" t="s">
        <v>2091</v>
      </c>
      <c r="I1697" t="s">
        <v>2096</v>
      </c>
      <c r="J1697" t="s">
        <v>1789</v>
      </c>
      <c r="K1697" t="s">
        <v>2063</v>
      </c>
      <c r="L1697" t="s">
        <v>1828</v>
      </c>
      <c r="M1697" t="s">
        <v>2858</v>
      </c>
      <c r="N1697" t="s">
        <v>3328</v>
      </c>
      <c r="O1697" t="s">
        <v>3329</v>
      </c>
      <c r="P1697" t="s">
        <v>2059</v>
      </c>
      <c r="Q1697" t="s">
        <v>1829</v>
      </c>
      <c r="R1697" t="s">
        <v>1957</v>
      </c>
      <c r="S1697" t="s">
        <v>74</v>
      </c>
      <c r="T1697" t="s">
        <v>2045</v>
      </c>
      <c r="U1697" t="s">
        <v>74</v>
      </c>
      <c r="V1697" t="s">
        <v>1836</v>
      </c>
      <c r="W1697" t="s">
        <v>2864</v>
      </c>
      <c r="X1697" t="s">
        <v>1937</v>
      </c>
      <c r="Y1697" t="s">
        <v>4336</v>
      </c>
      <c r="Z1697" t="s">
        <v>4337</v>
      </c>
      <c r="AA1697" t="s">
        <v>4338</v>
      </c>
      <c r="AB1697">
        <v>1</v>
      </c>
    </row>
    <row r="1698" spans="1:28" x14ac:dyDescent="0.25">
      <c r="A1698" t="s">
        <v>9284</v>
      </c>
      <c r="B1698" t="s">
        <v>9285</v>
      </c>
      <c r="C1698" t="s">
        <v>156</v>
      </c>
      <c r="D1698">
        <v>1</v>
      </c>
      <c r="E1698">
        <v>29</v>
      </c>
      <c r="F1698" t="s">
        <v>2049</v>
      </c>
      <c r="G1698" t="s">
        <v>1845</v>
      </c>
      <c r="H1698" t="s">
        <v>2091</v>
      </c>
      <c r="I1698" t="s">
        <v>2096</v>
      </c>
      <c r="J1698" t="s">
        <v>1789</v>
      </c>
      <c r="K1698" t="s">
        <v>2089</v>
      </c>
      <c r="L1698" t="s">
        <v>1828</v>
      </c>
      <c r="M1698" t="s">
        <v>2858</v>
      </c>
      <c r="N1698" t="s">
        <v>3328</v>
      </c>
      <c r="O1698" t="s">
        <v>3329</v>
      </c>
      <c r="P1698" t="s">
        <v>2059</v>
      </c>
      <c r="Q1698" t="s">
        <v>1829</v>
      </c>
      <c r="R1698" t="s">
        <v>1957</v>
      </c>
      <c r="S1698" t="s">
        <v>74</v>
      </c>
      <c r="T1698" t="s">
        <v>2045</v>
      </c>
      <c r="U1698" t="s">
        <v>2046</v>
      </c>
      <c r="V1698" t="s">
        <v>2865</v>
      </c>
      <c r="W1698" t="s">
        <v>2874</v>
      </c>
      <c r="X1698" t="s">
        <v>1937</v>
      </c>
      <c r="Y1698" t="s">
        <v>3392</v>
      </c>
      <c r="Z1698" t="s">
        <v>3393</v>
      </c>
      <c r="AA1698" t="s">
        <v>3394</v>
      </c>
      <c r="AB1698">
        <v>1</v>
      </c>
    </row>
    <row r="1699" spans="1:28" x14ac:dyDescent="0.25">
      <c r="A1699" t="s">
        <v>9284</v>
      </c>
      <c r="B1699" t="s">
        <v>9285</v>
      </c>
      <c r="C1699" t="s">
        <v>156</v>
      </c>
      <c r="D1699">
        <v>1</v>
      </c>
      <c r="E1699">
        <v>364</v>
      </c>
      <c r="F1699" t="s">
        <v>2055</v>
      </c>
      <c r="G1699" t="s">
        <v>1844</v>
      </c>
      <c r="H1699" t="s">
        <v>2091</v>
      </c>
      <c r="I1699" t="s">
        <v>2096</v>
      </c>
      <c r="J1699" t="s">
        <v>1795</v>
      </c>
      <c r="K1699" t="s">
        <v>2069</v>
      </c>
      <c r="L1699" t="s">
        <v>1828</v>
      </c>
      <c r="M1699" t="s">
        <v>2858</v>
      </c>
      <c r="N1699" t="s">
        <v>3328</v>
      </c>
      <c r="O1699" t="s">
        <v>3329</v>
      </c>
      <c r="P1699" t="s">
        <v>2059</v>
      </c>
      <c r="Q1699" t="s">
        <v>1829</v>
      </c>
      <c r="R1699" t="s">
        <v>1957</v>
      </c>
      <c r="S1699" t="s">
        <v>74</v>
      </c>
      <c r="T1699" t="s">
        <v>2045</v>
      </c>
      <c r="U1699" t="s">
        <v>2046</v>
      </c>
      <c r="V1699" t="s">
        <v>3243</v>
      </c>
      <c r="W1699" t="s">
        <v>2874</v>
      </c>
      <c r="X1699" t="s">
        <v>1937</v>
      </c>
      <c r="Y1699" t="s">
        <v>9404</v>
      </c>
      <c r="Z1699" t="s">
        <v>9405</v>
      </c>
      <c r="AA1699" t="s">
        <v>9406</v>
      </c>
      <c r="AB1699">
        <v>1</v>
      </c>
    </row>
    <row r="1700" spans="1:28" x14ac:dyDescent="0.25">
      <c r="A1700" t="s">
        <v>9284</v>
      </c>
      <c r="B1700" t="s">
        <v>9285</v>
      </c>
      <c r="C1700" t="s">
        <v>156</v>
      </c>
      <c r="D1700">
        <v>1</v>
      </c>
      <c r="E1700">
        <v>367</v>
      </c>
      <c r="F1700" t="s">
        <v>2068</v>
      </c>
      <c r="G1700" t="s">
        <v>1844</v>
      </c>
      <c r="H1700" t="s">
        <v>2091</v>
      </c>
      <c r="I1700" t="s">
        <v>2096</v>
      </c>
      <c r="J1700" t="s">
        <v>1795</v>
      </c>
      <c r="K1700" t="s">
        <v>2071</v>
      </c>
      <c r="L1700" t="s">
        <v>1828</v>
      </c>
      <c r="M1700" t="s">
        <v>2858</v>
      </c>
      <c r="N1700" t="s">
        <v>3328</v>
      </c>
      <c r="O1700" t="s">
        <v>3329</v>
      </c>
      <c r="P1700" t="s">
        <v>2059</v>
      </c>
      <c r="Q1700" t="s">
        <v>1829</v>
      </c>
      <c r="R1700" t="s">
        <v>1957</v>
      </c>
      <c r="S1700" t="s">
        <v>74</v>
      </c>
      <c r="T1700" t="s">
        <v>2045</v>
      </c>
      <c r="U1700" t="s">
        <v>2046</v>
      </c>
      <c r="V1700" t="s">
        <v>2865</v>
      </c>
      <c r="W1700" t="s">
        <v>2874</v>
      </c>
      <c r="X1700" t="s">
        <v>1937</v>
      </c>
      <c r="Y1700" t="s">
        <v>9407</v>
      </c>
      <c r="Z1700" t="s">
        <v>9408</v>
      </c>
      <c r="AA1700" t="s">
        <v>9409</v>
      </c>
      <c r="AB1700">
        <v>1</v>
      </c>
    </row>
    <row r="1701" spans="1:28" x14ac:dyDescent="0.25">
      <c r="A1701" t="s">
        <v>9284</v>
      </c>
      <c r="B1701" t="s">
        <v>9285</v>
      </c>
      <c r="C1701" t="s">
        <v>156</v>
      </c>
      <c r="D1701">
        <v>1</v>
      </c>
      <c r="E1701">
        <v>368</v>
      </c>
      <c r="F1701" t="s">
        <v>2054</v>
      </c>
      <c r="G1701" t="s">
        <v>1844</v>
      </c>
      <c r="H1701" t="s">
        <v>2091</v>
      </c>
      <c r="I1701" t="s">
        <v>2096</v>
      </c>
      <c r="J1701" t="s">
        <v>1789</v>
      </c>
      <c r="K1701" t="s">
        <v>2084</v>
      </c>
      <c r="L1701" t="s">
        <v>1828</v>
      </c>
      <c r="M1701" t="s">
        <v>2858</v>
      </c>
      <c r="N1701" t="s">
        <v>5463</v>
      </c>
      <c r="O1701" t="s">
        <v>3336</v>
      </c>
      <c r="P1701" t="s">
        <v>2059</v>
      </c>
      <c r="Q1701" t="s">
        <v>1829</v>
      </c>
      <c r="R1701" t="s">
        <v>1957</v>
      </c>
      <c r="S1701" t="s">
        <v>74</v>
      </c>
      <c r="T1701" t="s">
        <v>2045</v>
      </c>
      <c r="U1701" t="s">
        <v>2870</v>
      </c>
      <c r="V1701" t="s">
        <v>3271</v>
      </c>
      <c r="W1701" t="s">
        <v>2874</v>
      </c>
      <c r="X1701" t="s">
        <v>1937</v>
      </c>
      <c r="Y1701" t="s">
        <v>8564</v>
      </c>
      <c r="Z1701" t="s">
        <v>8565</v>
      </c>
      <c r="AA1701" t="s">
        <v>8566</v>
      </c>
      <c r="AB1701">
        <v>1</v>
      </c>
    </row>
    <row r="1702" spans="1:28" x14ac:dyDescent="0.25">
      <c r="A1702" t="s">
        <v>9284</v>
      </c>
      <c r="B1702" t="s">
        <v>9285</v>
      </c>
      <c r="C1702" t="s">
        <v>156</v>
      </c>
      <c r="D1702">
        <v>1</v>
      </c>
      <c r="E1702">
        <v>372</v>
      </c>
      <c r="F1702" t="s">
        <v>2030</v>
      </c>
      <c r="G1702" t="s">
        <v>1844</v>
      </c>
      <c r="H1702" t="s">
        <v>2091</v>
      </c>
      <c r="I1702" t="s">
        <v>2096</v>
      </c>
      <c r="J1702" t="s">
        <v>1797</v>
      </c>
      <c r="K1702" t="s">
        <v>2383</v>
      </c>
      <c r="L1702" t="s">
        <v>1828</v>
      </c>
      <c r="M1702" t="s">
        <v>2858</v>
      </c>
      <c r="N1702" t="s">
        <v>3328</v>
      </c>
      <c r="O1702" t="s">
        <v>3329</v>
      </c>
      <c r="P1702" t="s">
        <v>2059</v>
      </c>
      <c r="Q1702" t="s">
        <v>1829</v>
      </c>
      <c r="R1702" t="s">
        <v>1957</v>
      </c>
      <c r="S1702" t="s">
        <v>74</v>
      </c>
      <c r="T1702" t="s">
        <v>2045</v>
      </c>
      <c r="U1702" t="s">
        <v>2870</v>
      </c>
      <c r="V1702" t="s">
        <v>3271</v>
      </c>
      <c r="W1702" t="s">
        <v>2874</v>
      </c>
      <c r="X1702" t="s">
        <v>1937</v>
      </c>
      <c r="Y1702" t="s">
        <v>2215</v>
      </c>
      <c r="Z1702" t="s">
        <v>2216</v>
      </c>
      <c r="AA1702" t="s">
        <v>3395</v>
      </c>
      <c r="AB1702">
        <v>1</v>
      </c>
    </row>
    <row r="1703" spans="1:28" x14ac:dyDescent="0.25">
      <c r="A1703" t="s">
        <v>9284</v>
      </c>
      <c r="B1703" t="s">
        <v>9285</v>
      </c>
      <c r="C1703" t="s">
        <v>156</v>
      </c>
      <c r="D1703">
        <v>1</v>
      </c>
      <c r="E1703">
        <v>376</v>
      </c>
      <c r="F1703" t="s">
        <v>2060</v>
      </c>
      <c r="G1703" t="s">
        <v>1844</v>
      </c>
      <c r="H1703" t="s">
        <v>2091</v>
      </c>
      <c r="I1703" t="s">
        <v>2096</v>
      </c>
      <c r="J1703" t="s">
        <v>1788</v>
      </c>
      <c r="K1703" t="s">
        <v>2084</v>
      </c>
      <c r="L1703" t="s">
        <v>1828</v>
      </c>
      <c r="M1703" t="s">
        <v>2858</v>
      </c>
      <c r="N1703" t="s">
        <v>5463</v>
      </c>
      <c r="O1703" t="s">
        <v>3336</v>
      </c>
      <c r="P1703" t="s">
        <v>2059</v>
      </c>
      <c r="Q1703" t="s">
        <v>1829</v>
      </c>
      <c r="R1703" t="s">
        <v>1957</v>
      </c>
      <c r="S1703" t="s">
        <v>74</v>
      </c>
      <c r="T1703" t="s">
        <v>2045</v>
      </c>
      <c r="U1703" t="s">
        <v>2046</v>
      </c>
      <c r="V1703" t="s">
        <v>2865</v>
      </c>
      <c r="W1703" t="s">
        <v>2874</v>
      </c>
      <c r="X1703" t="s">
        <v>1937</v>
      </c>
      <c r="Y1703" t="s">
        <v>9410</v>
      </c>
      <c r="Z1703" t="s">
        <v>9411</v>
      </c>
      <c r="AA1703" t="s">
        <v>9412</v>
      </c>
      <c r="AB1703">
        <v>1</v>
      </c>
    </row>
    <row r="1704" spans="1:28" x14ac:dyDescent="0.25">
      <c r="A1704" t="s">
        <v>9284</v>
      </c>
      <c r="B1704" t="s">
        <v>9285</v>
      </c>
      <c r="C1704" t="s">
        <v>156</v>
      </c>
      <c r="D1704">
        <v>1</v>
      </c>
      <c r="E1704">
        <v>378</v>
      </c>
      <c r="F1704" t="s">
        <v>2055</v>
      </c>
      <c r="G1704" t="s">
        <v>1844</v>
      </c>
      <c r="H1704" t="s">
        <v>2091</v>
      </c>
      <c r="I1704" t="s">
        <v>2096</v>
      </c>
      <c r="J1704" t="s">
        <v>1795</v>
      </c>
      <c r="K1704" t="s">
        <v>2084</v>
      </c>
      <c r="L1704" t="s">
        <v>1828</v>
      </c>
      <c r="M1704" t="s">
        <v>2858</v>
      </c>
      <c r="N1704" t="s">
        <v>5463</v>
      </c>
      <c r="O1704" t="s">
        <v>3336</v>
      </c>
      <c r="P1704" t="s">
        <v>2059</v>
      </c>
      <c r="Q1704" t="s">
        <v>1829</v>
      </c>
      <c r="R1704" t="s">
        <v>1957</v>
      </c>
      <c r="S1704" t="s">
        <v>74</v>
      </c>
      <c r="T1704" t="s">
        <v>2045</v>
      </c>
      <c r="U1704" t="s">
        <v>2046</v>
      </c>
      <c r="V1704" t="s">
        <v>2865</v>
      </c>
      <c r="W1704" t="s">
        <v>2874</v>
      </c>
      <c r="X1704" t="s">
        <v>1937</v>
      </c>
      <c r="Y1704" t="s">
        <v>9413</v>
      </c>
      <c r="Z1704" t="s">
        <v>9414</v>
      </c>
      <c r="AA1704" t="s">
        <v>9415</v>
      </c>
      <c r="AB1704">
        <v>1</v>
      </c>
    </row>
    <row r="1705" spans="1:28" x14ac:dyDescent="0.25">
      <c r="A1705" t="s">
        <v>9284</v>
      </c>
      <c r="B1705" t="s">
        <v>9285</v>
      </c>
      <c r="C1705" t="s">
        <v>156</v>
      </c>
      <c r="D1705">
        <v>1</v>
      </c>
      <c r="E1705">
        <v>416</v>
      </c>
      <c r="F1705" t="s">
        <v>2030</v>
      </c>
      <c r="G1705" t="s">
        <v>1844</v>
      </c>
      <c r="H1705" t="s">
        <v>2091</v>
      </c>
      <c r="I1705" t="s">
        <v>2096</v>
      </c>
      <c r="J1705" t="s">
        <v>1788</v>
      </c>
      <c r="K1705" t="s">
        <v>2071</v>
      </c>
      <c r="L1705" t="s">
        <v>1828</v>
      </c>
      <c r="M1705" t="s">
        <v>2858</v>
      </c>
      <c r="N1705" t="s">
        <v>3328</v>
      </c>
      <c r="O1705" t="s">
        <v>3329</v>
      </c>
      <c r="P1705" t="s">
        <v>2059</v>
      </c>
      <c r="Q1705" t="s">
        <v>1829</v>
      </c>
      <c r="R1705" t="s">
        <v>1957</v>
      </c>
      <c r="S1705" t="s">
        <v>74</v>
      </c>
      <c r="T1705" t="s">
        <v>2045</v>
      </c>
      <c r="U1705" t="s">
        <v>2046</v>
      </c>
      <c r="V1705" t="s">
        <v>3279</v>
      </c>
      <c r="W1705" t="s">
        <v>2874</v>
      </c>
      <c r="X1705" t="s">
        <v>1937</v>
      </c>
      <c r="Y1705" t="s">
        <v>9416</v>
      </c>
      <c r="Z1705" t="s">
        <v>9417</v>
      </c>
      <c r="AA1705" t="s">
        <v>9418</v>
      </c>
      <c r="AB1705">
        <v>1</v>
      </c>
    </row>
    <row r="1706" spans="1:28" x14ac:dyDescent="0.25">
      <c r="A1706" t="s">
        <v>9284</v>
      </c>
      <c r="B1706" t="s">
        <v>9285</v>
      </c>
      <c r="C1706" t="s">
        <v>156</v>
      </c>
      <c r="D1706">
        <v>1</v>
      </c>
      <c r="E1706">
        <v>51</v>
      </c>
      <c r="F1706" t="s">
        <v>2068</v>
      </c>
      <c r="G1706" t="s">
        <v>1845</v>
      </c>
      <c r="H1706" t="s">
        <v>2091</v>
      </c>
      <c r="I1706" t="s">
        <v>2096</v>
      </c>
      <c r="J1706" t="s">
        <v>1789</v>
      </c>
      <c r="K1706" t="s">
        <v>2383</v>
      </c>
      <c r="L1706" t="s">
        <v>1828</v>
      </c>
      <c r="M1706" t="s">
        <v>2858</v>
      </c>
      <c r="N1706" t="s">
        <v>3328</v>
      </c>
      <c r="O1706" t="s">
        <v>3329</v>
      </c>
      <c r="P1706" t="s">
        <v>2059</v>
      </c>
      <c r="Q1706" t="s">
        <v>1829</v>
      </c>
      <c r="R1706" t="s">
        <v>1957</v>
      </c>
      <c r="S1706" t="s">
        <v>74</v>
      </c>
      <c r="T1706" t="s">
        <v>2045</v>
      </c>
      <c r="U1706" t="s">
        <v>2867</v>
      </c>
      <c r="V1706" t="s">
        <v>3314</v>
      </c>
      <c r="W1706" t="s">
        <v>2874</v>
      </c>
      <c r="X1706" t="s">
        <v>1937</v>
      </c>
      <c r="Y1706" t="s">
        <v>4339</v>
      </c>
      <c r="Z1706" t="s">
        <v>4340</v>
      </c>
      <c r="AA1706" t="s">
        <v>4341</v>
      </c>
      <c r="AB1706">
        <v>1</v>
      </c>
    </row>
    <row r="1707" spans="1:28" x14ac:dyDescent="0.25">
      <c r="A1707" t="s">
        <v>9284</v>
      </c>
      <c r="B1707" t="s">
        <v>9285</v>
      </c>
      <c r="C1707" t="s">
        <v>156</v>
      </c>
      <c r="D1707">
        <v>1</v>
      </c>
      <c r="E1707">
        <v>521</v>
      </c>
      <c r="F1707" t="s">
        <v>2061</v>
      </c>
      <c r="G1707" t="s">
        <v>1844</v>
      </c>
      <c r="H1707" t="s">
        <v>2091</v>
      </c>
      <c r="I1707" t="s">
        <v>2096</v>
      </c>
      <c r="J1707" t="s">
        <v>1789</v>
      </c>
      <c r="K1707" t="s">
        <v>2383</v>
      </c>
      <c r="L1707" t="s">
        <v>1828</v>
      </c>
      <c r="M1707" t="s">
        <v>2858</v>
      </c>
      <c r="N1707" t="s">
        <v>3328</v>
      </c>
      <c r="O1707" t="s">
        <v>3329</v>
      </c>
      <c r="P1707" t="s">
        <v>2059</v>
      </c>
      <c r="Q1707" t="s">
        <v>1829</v>
      </c>
      <c r="R1707" t="s">
        <v>1957</v>
      </c>
      <c r="S1707" t="s">
        <v>74</v>
      </c>
      <c r="T1707" t="s">
        <v>2045</v>
      </c>
      <c r="U1707" t="s">
        <v>2044</v>
      </c>
      <c r="V1707" t="s">
        <v>3204</v>
      </c>
      <c r="W1707" t="s">
        <v>2874</v>
      </c>
      <c r="X1707" t="s">
        <v>1937</v>
      </c>
      <c r="Y1707" t="s">
        <v>3396</v>
      </c>
      <c r="Z1707" t="s">
        <v>3397</v>
      </c>
      <c r="AA1707" t="s">
        <v>3398</v>
      </c>
      <c r="AB1707">
        <v>1</v>
      </c>
    </row>
    <row r="1708" spans="1:28" x14ac:dyDescent="0.25">
      <c r="A1708" t="s">
        <v>9284</v>
      </c>
      <c r="B1708" t="s">
        <v>9285</v>
      </c>
      <c r="C1708" t="s">
        <v>156</v>
      </c>
      <c r="D1708">
        <v>1</v>
      </c>
      <c r="E1708">
        <v>58</v>
      </c>
      <c r="F1708" t="s">
        <v>2049</v>
      </c>
      <c r="G1708" t="s">
        <v>1845</v>
      </c>
      <c r="H1708" t="s">
        <v>2091</v>
      </c>
      <c r="I1708" t="s">
        <v>2096</v>
      </c>
      <c r="J1708" t="s">
        <v>1789</v>
      </c>
      <c r="K1708" t="s">
        <v>2069</v>
      </c>
      <c r="L1708" t="s">
        <v>1828</v>
      </c>
      <c r="M1708" t="s">
        <v>2858</v>
      </c>
      <c r="N1708" t="s">
        <v>3328</v>
      </c>
      <c r="O1708" t="s">
        <v>3329</v>
      </c>
      <c r="P1708" t="s">
        <v>2059</v>
      </c>
      <c r="Q1708" t="s">
        <v>1829</v>
      </c>
      <c r="R1708" t="s">
        <v>1957</v>
      </c>
      <c r="S1708" t="s">
        <v>74</v>
      </c>
      <c r="T1708" t="s">
        <v>2045</v>
      </c>
      <c r="U1708" t="s">
        <v>2867</v>
      </c>
      <c r="V1708" t="s">
        <v>3314</v>
      </c>
      <c r="W1708" t="s">
        <v>2874</v>
      </c>
      <c r="X1708" t="s">
        <v>1937</v>
      </c>
      <c r="Y1708" t="s">
        <v>4803</v>
      </c>
      <c r="Z1708" t="s">
        <v>4804</v>
      </c>
      <c r="AA1708" t="s">
        <v>4805</v>
      </c>
      <c r="AB1708">
        <v>1</v>
      </c>
    </row>
    <row r="1709" spans="1:28" x14ac:dyDescent="0.25">
      <c r="A1709" t="s">
        <v>9284</v>
      </c>
      <c r="B1709" t="s">
        <v>9285</v>
      </c>
      <c r="C1709" t="s">
        <v>156</v>
      </c>
      <c r="D1709">
        <v>1</v>
      </c>
      <c r="E1709">
        <v>608</v>
      </c>
      <c r="F1709" t="s">
        <v>2068</v>
      </c>
      <c r="G1709" t="s">
        <v>1844</v>
      </c>
      <c r="H1709" t="s">
        <v>2091</v>
      </c>
      <c r="I1709" t="s">
        <v>2096</v>
      </c>
      <c r="J1709" t="s">
        <v>1789</v>
      </c>
      <c r="K1709" t="s">
        <v>2063</v>
      </c>
      <c r="L1709" t="s">
        <v>1828</v>
      </c>
      <c r="M1709" t="s">
        <v>2858</v>
      </c>
      <c r="N1709" t="s">
        <v>3328</v>
      </c>
      <c r="O1709" t="s">
        <v>3329</v>
      </c>
      <c r="P1709" t="s">
        <v>2059</v>
      </c>
      <c r="Q1709" t="s">
        <v>1829</v>
      </c>
      <c r="R1709" t="s">
        <v>1957</v>
      </c>
      <c r="S1709" t="s">
        <v>74</v>
      </c>
      <c r="T1709" t="s">
        <v>2045</v>
      </c>
      <c r="U1709" t="s">
        <v>2867</v>
      </c>
      <c r="V1709" t="s">
        <v>3314</v>
      </c>
      <c r="W1709" t="s">
        <v>3469</v>
      </c>
      <c r="X1709" t="s">
        <v>1937</v>
      </c>
      <c r="Y1709" t="s">
        <v>5527</v>
      </c>
      <c r="Z1709" t="s">
        <v>5528</v>
      </c>
      <c r="AA1709" t="s">
        <v>5529</v>
      </c>
      <c r="AB1709">
        <v>1</v>
      </c>
    </row>
    <row r="1710" spans="1:28" x14ac:dyDescent="0.25">
      <c r="A1710" t="s">
        <v>9284</v>
      </c>
      <c r="B1710" t="s">
        <v>9285</v>
      </c>
      <c r="C1710" t="s">
        <v>156</v>
      </c>
      <c r="D1710">
        <v>1</v>
      </c>
      <c r="E1710">
        <v>96</v>
      </c>
      <c r="F1710" t="s">
        <v>2038</v>
      </c>
      <c r="G1710" t="s">
        <v>1845</v>
      </c>
      <c r="H1710" t="s">
        <v>2091</v>
      </c>
      <c r="I1710" t="s">
        <v>2096</v>
      </c>
      <c r="J1710" t="s">
        <v>2900</v>
      </c>
      <c r="K1710" t="s">
        <v>2063</v>
      </c>
      <c r="L1710" t="s">
        <v>1828</v>
      </c>
      <c r="M1710" t="s">
        <v>2858</v>
      </c>
      <c r="N1710" t="s">
        <v>3328</v>
      </c>
      <c r="O1710" t="s">
        <v>3329</v>
      </c>
      <c r="P1710" t="s">
        <v>2059</v>
      </c>
      <c r="Q1710" t="s">
        <v>1829</v>
      </c>
      <c r="R1710" t="s">
        <v>1957</v>
      </c>
      <c r="S1710" t="s">
        <v>74</v>
      </c>
      <c r="T1710" t="s">
        <v>2045</v>
      </c>
      <c r="U1710" t="s">
        <v>2867</v>
      </c>
      <c r="V1710" t="s">
        <v>3309</v>
      </c>
      <c r="W1710" t="s">
        <v>2874</v>
      </c>
      <c r="X1710" t="s">
        <v>1937</v>
      </c>
      <c r="Y1710" t="s">
        <v>4342</v>
      </c>
      <c r="Z1710" t="s">
        <v>4343</v>
      </c>
      <c r="AA1710" t="s">
        <v>4344</v>
      </c>
      <c r="AB1710">
        <v>1</v>
      </c>
    </row>
    <row r="1711" spans="1:28" x14ac:dyDescent="0.25">
      <c r="A1711" t="s">
        <v>9284</v>
      </c>
      <c r="B1711" t="s">
        <v>9285</v>
      </c>
      <c r="C1711" t="s">
        <v>156</v>
      </c>
      <c r="D1711">
        <v>2</v>
      </c>
      <c r="E1711">
        <v>3</v>
      </c>
      <c r="F1711" t="s">
        <v>2049</v>
      </c>
      <c r="G1711" t="s">
        <v>1845</v>
      </c>
      <c r="H1711" t="s">
        <v>2091</v>
      </c>
      <c r="I1711" t="s">
        <v>2096</v>
      </c>
      <c r="J1711" t="s">
        <v>1789</v>
      </c>
      <c r="K1711" t="s">
        <v>2084</v>
      </c>
      <c r="L1711" t="s">
        <v>1828</v>
      </c>
      <c r="M1711" t="s">
        <v>2858</v>
      </c>
      <c r="N1711" t="s">
        <v>5463</v>
      </c>
      <c r="O1711" t="s">
        <v>3336</v>
      </c>
      <c r="P1711" t="s">
        <v>2059</v>
      </c>
      <c r="Q1711" t="s">
        <v>1829</v>
      </c>
      <c r="R1711" t="s">
        <v>1957</v>
      </c>
      <c r="S1711" t="s">
        <v>74</v>
      </c>
      <c r="T1711" t="s">
        <v>2045</v>
      </c>
      <c r="U1711" t="s">
        <v>2867</v>
      </c>
      <c r="V1711" t="s">
        <v>3309</v>
      </c>
      <c r="W1711" t="s">
        <v>2912</v>
      </c>
      <c r="X1711" t="s">
        <v>1937</v>
      </c>
      <c r="Y1711" t="s">
        <v>8567</v>
      </c>
      <c r="Z1711" t="s">
        <v>8568</v>
      </c>
      <c r="AA1711" t="s">
        <v>8569</v>
      </c>
      <c r="AB1711">
        <v>1</v>
      </c>
    </row>
    <row r="1712" spans="1:28" x14ac:dyDescent="0.25">
      <c r="A1712" t="s">
        <v>9284</v>
      </c>
      <c r="B1712" t="s">
        <v>9285</v>
      </c>
      <c r="C1712" t="s">
        <v>156</v>
      </c>
      <c r="D1712">
        <v>2</v>
      </c>
      <c r="E1712">
        <v>5</v>
      </c>
      <c r="F1712" t="s">
        <v>2062</v>
      </c>
      <c r="G1712" t="s">
        <v>1845</v>
      </c>
      <c r="H1712" t="s">
        <v>2091</v>
      </c>
      <c r="I1712" t="s">
        <v>2096</v>
      </c>
      <c r="J1712" t="s">
        <v>1789</v>
      </c>
      <c r="K1712" t="s">
        <v>2383</v>
      </c>
      <c r="L1712" t="s">
        <v>1828</v>
      </c>
      <c r="M1712" t="s">
        <v>2858</v>
      </c>
      <c r="N1712" t="s">
        <v>3328</v>
      </c>
      <c r="O1712" t="s">
        <v>3329</v>
      </c>
      <c r="P1712" t="s">
        <v>2059</v>
      </c>
      <c r="Q1712" t="s">
        <v>1829</v>
      </c>
      <c r="R1712" t="s">
        <v>1957</v>
      </c>
      <c r="S1712" t="s">
        <v>74</v>
      </c>
      <c r="T1712" t="s">
        <v>2045</v>
      </c>
      <c r="U1712" t="s">
        <v>2867</v>
      </c>
      <c r="V1712" t="s">
        <v>3309</v>
      </c>
      <c r="W1712" t="s">
        <v>2874</v>
      </c>
      <c r="X1712" t="s">
        <v>1937</v>
      </c>
      <c r="Y1712" t="s">
        <v>4345</v>
      </c>
      <c r="Z1712" t="s">
        <v>4346</v>
      </c>
      <c r="AA1712" t="s">
        <v>4347</v>
      </c>
      <c r="AB1712">
        <v>1</v>
      </c>
    </row>
    <row r="1713" spans="1:28" x14ac:dyDescent="0.25">
      <c r="A1713" t="s">
        <v>9284</v>
      </c>
      <c r="B1713" t="s">
        <v>9285</v>
      </c>
      <c r="C1713" t="s">
        <v>156</v>
      </c>
      <c r="D1713">
        <v>2</v>
      </c>
      <c r="E1713">
        <v>129</v>
      </c>
      <c r="F1713" t="s">
        <v>2055</v>
      </c>
      <c r="G1713" t="s">
        <v>1844</v>
      </c>
      <c r="H1713" t="s">
        <v>2091</v>
      </c>
      <c r="I1713" t="s">
        <v>2096</v>
      </c>
      <c r="J1713" t="s">
        <v>1789</v>
      </c>
      <c r="K1713" t="s">
        <v>2063</v>
      </c>
      <c r="L1713" t="s">
        <v>1828</v>
      </c>
      <c r="M1713" t="s">
        <v>2858</v>
      </c>
      <c r="N1713" t="s">
        <v>3328</v>
      </c>
      <c r="O1713" t="s">
        <v>3329</v>
      </c>
      <c r="P1713" t="s">
        <v>2059</v>
      </c>
      <c r="Q1713" t="s">
        <v>1829</v>
      </c>
      <c r="R1713" t="s">
        <v>1957</v>
      </c>
      <c r="S1713" t="s">
        <v>74</v>
      </c>
      <c r="T1713" t="s">
        <v>2045</v>
      </c>
      <c r="U1713" t="s">
        <v>2867</v>
      </c>
      <c r="V1713" t="s">
        <v>3317</v>
      </c>
      <c r="W1713" t="s">
        <v>3469</v>
      </c>
      <c r="X1713" t="s">
        <v>1937</v>
      </c>
      <c r="Y1713" t="s">
        <v>4330</v>
      </c>
      <c r="Z1713" t="s">
        <v>4331</v>
      </c>
      <c r="AA1713" t="s">
        <v>4332</v>
      </c>
      <c r="AB1713">
        <v>1</v>
      </c>
    </row>
    <row r="1714" spans="1:28" x14ac:dyDescent="0.25">
      <c r="A1714" t="s">
        <v>9284</v>
      </c>
      <c r="B1714" t="s">
        <v>9285</v>
      </c>
      <c r="C1714" t="s">
        <v>156</v>
      </c>
      <c r="D1714">
        <v>2</v>
      </c>
      <c r="E1714">
        <v>129</v>
      </c>
      <c r="F1714" t="s">
        <v>2037</v>
      </c>
      <c r="G1714" t="s">
        <v>1844</v>
      </c>
      <c r="H1714" t="s">
        <v>2091</v>
      </c>
      <c r="I1714" t="s">
        <v>2096</v>
      </c>
      <c r="J1714" t="s">
        <v>1789</v>
      </c>
      <c r="K1714" t="s">
        <v>2089</v>
      </c>
      <c r="L1714" t="s">
        <v>1828</v>
      </c>
      <c r="M1714" t="s">
        <v>2858</v>
      </c>
      <c r="N1714" t="s">
        <v>3328</v>
      </c>
      <c r="O1714" t="s">
        <v>3329</v>
      </c>
      <c r="P1714" t="s">
        <v>2059</v>
      </c>
      <c r="Q1714" t="s">
        <v>1829</v>
      </c>
      <c r="R1714" t="s">
        <v>1957</v>
      </c>
      <c r="S1714" t="s">
        <v>74</v>
      </c>
      <c r="T1714" t="s">
        <v>2045</v>
      </c>
      <c r="U1714" t="s">
        <v>2867</v>
      </c>
      <c r="V1714" t="s">
        <v>3314</v>
      </c>
      <c r="W1714" t="s">
        <v>3469</v>
      </c>
      <c r="X1714" t="s">
        <v>1937</v>
      </c>
      <c r="Y1714" t="s">
        <v>4806</v>
      </c>
      <c r="Z1714" t="s">
        <v>4807</v>
      </c>
      <c r="AA1714" t="s">
        <v>4808</v>
      </c>
      <c r="AB1714">
        <v>1</v>
      </c>
    </row>
    <row r="1715" spans="1:28" x14ac:dyDescent="0.25">
      <c r="A1715" t="s">
        <v>9284</v>
      </c>
      <c r="B1715" t="s">
        <v>9285</v>
      </c>
      <c r="C1715" t="s">
        <v>156</v>
      </c>
      <c r="D1715">
        <v>2</v>
      </c>
      <c r="E1715">
        <v>174</v>
      </c>
      <c r="F1715" t="s">
        <v>2020</v>
      </c>
      <c r="G1715" t="s">
        <v>1844</v>
      </c>
      <c r="H1715" t="s">
        <v>2091</v>
      </c>
      <c r="I1715" t="s">
        <v>2096</v>
      </c>
      <c r="J1715" t="s">
        <v>1788</v>
      </c>
      <c r="K1715" t="s">
        <v>2084</v>
      </c>
      <c r="L1715" t="s">
        <v>1828</v>
      </c>
      <c r="M1715" t="s">
        <v>2858</v>
      </c>
      <c r="N1715" t="s">
        <v>3328</v>
      </c>
      <c r="O1715" t="s">
        <v>3329</v>
      </c>
      <c r="P1715" t="s">
        <v>2059</v>
      </c>
      <c r="Q1715" t="s">
        <v>1829</v>
      </c>
      <c r="R1715" t="s">
        <v>1957</v>
      </c>
      <c r="S1715" t="s">
        <v>74</v>
      </c>
      <c r="T1715" t="s">
        <v>2045</v>
      </c>
      <c r="U1715" t="s">
        <v>2044</v>
      </c>
      <c r="V1715" t="s">
        <v>3212</v>
      </c>
      <c r="W1715" t="s">
        <v>2874</v>
      </c>
      <c r="X1715" t="s">
        <v>1937</v>
      </c>
      <c r="Y1715" t="s">
        <v>8570</v>
      </c>
      <c r="Z1715" t="s">
        <v>8571</v>
      </c>
      <c r="AA1715" t="s">
        <v>8572</v>
      </c>
      <c r="AB1715">
        <v>1</v>
      </c>
    </row>
    <row r="1716" spans="1:28" x14ac:dyDescent="0.25">
      <c r="A1716" t="s">
        <v>9284</v>
      </c>
      <c r="B1716" t="s">
        <v>9285</v>
      </c>
      <c r="C1716" t="s">
        <v>156</v>
      </c>
      <c r="D1716">
        <v>2</v>
      </c>
      <c r="E1716">
        <v>177</v>
      </c>
      <c r="F1716" t="s">
        <v>2029</v>
      </c>
      <c r="G1716" t="s">
        <v>1844</v>
      </c>
      <c r="H1716" t="s">
        <v>2091</v>
      </c>
      <c r="I1716" t="s">
        <v>2096</v>
      </c>
      <c r="J1716" t="s">
        <v>1789</v>
      </c>
      <c r="K1716" t="s">
        <v>2063</v>
      </c>
      <c r="L1716" t="s">
        <v>1828</v>
      </c>
      <c r="M1716" t="s">
        <v>2858</v>
      </c>
      <c r="N1716" t="s">
        <v>3328</v>
      </c>
      <c r="O1716" t="s">
        <v>3329</v>
      </c>
      <c r="P1716" t="s">
        <v>2059</v>
      </c>
      <c r="Q1716" t="s">
        <v>1829</v>
      </c>
      <c r="R1716" t="s">
        <v>1957</v>
      </c>
      <c r="S1716" t="s">
        <v>74</v>
      </c>
      <c r="T1716" t="s">
        <v>2045</v>
      </c>
      <c r="U1716" t="s">
        <v>2044</v>
      </c>
      <c r="V1716" t="s">
        <v>3260</v>
      </c>
      <c r="W1716" t="s">
        <v>2874</v>
      </c>
      <c r="X1716" t="s">
        <v>1937</v>
      </c>
      <c r="Y1716" t="s">
        <v>3399</v>
      </c>
      <c r="Z1716" t="s">
        <v>3400</v>
      </c>
      <c r="AA1716" t="s">
        <v>3401</v>
      </c>
      <c r="AB1716">
        <v>1</v>
      </c>
    </row>
    <row r="1717" spans="1:28" x14ac:dyDescent="0.25">
      <c r="A1717" t="s">
        <v>9284</v>
      </c>
      <c r="B1717" t="s">
        <v>9285</v>
      </c>
      <c r="C1717" t="s">
        <v>156</v>
      </c>
      <c r="D1717">
        <v>2</v>
      </c>
      <c r="E1717">
        <v>177</v>
      </c>
      <c r="F1717" t="s">
        <v>2077</v>
      </c>
      <c r="G1717" t="s">
        <v>1844</v>
      </c>
      <c r="H1717" t="s">
        <v>2091</v>
      </c>
      <c r="I1717" t="s">
        <v>2096</v>
      </c>
      <c r="J1717" t="s">
        <v>1795</v>
      </c>
      <c r="K1717" t="s">
        <v>2064</v>
      </c>
      <c r="L1717" t="s">
        <v>1828</v>
      </c>
      <c r="M1717" t="s">
        <v>2858</v>
      </c>
      <c r="N1717" t="s">
        <v>3328</v>
      </c>
      <c r="O1717" t="s">
        <v>3329</v>
      </c>
      <c r="P1717" t="s">
        <v>2059</v>
      </c>
      <c r="Q1717" t="s">
        <v>1829</v>
      </c>
      <c r="R1717" t="s">
        <v>1957</v>
      </c>
      <c r="S1717" t="s">
        <v>74</v>
      </c>
      <c r="T1717" t="s">
        <v>2045</v>
      </c>
      <c r="U1717" t="s">
        <v>2039</v>
      </c>
      <c r="V1717" t="s">
        <v>5530</v>
      </c>
      <c r="W1717" t="s">
        <v>2874</v>
      </c>
      <c r="X1717" t="s">
        <v>1937</v>
      </c>
      <c r="Y1717" t="s">
        <v>8573</v>
      </c>
      <c r="Z1717" t="s">
        <v>8574</v>
      </c>
      <c r="AA1717" t="s">
        <v>8575</v>
      </c>
      <c r="AB1717">
        <v>1</v>
      </c>
    </row>
    <row r="1718" spans="1:28" x14ac:dyDescent="0.25">
      <c r="A1718" t="s">
        <v>9284</v>
      </c>
      <c r="B1718" t="s">
        <v>9285</v>
      </c>
      <c r="C1718" t="s">
        <v>156</v>
      </c>
      <c r="D1718">
        <v>2</v>
      </c>
      <c r="E1718">
        <v>21</v>
      </c>
      <c r="F1718" t="s">
        <v>2033</v>
      </c>
      <c r="G1718" t="s">
        <v>1844</v>
      </c>
      <c r="H1718" t="s">
        <v>2091</v>
      </c>
      <c r="I1718" t="s">
        <v>2096</v>
      </c>
      <c r="J1718" t="s">
        <v>1795</v>
      </c>
      <c r="K1718" t="s">
        <v>2053</v>
      </c>
      <c r="L1718" t="s">
        <v>1828</v>
      </c>
      <c r="M1718" t="s">
        <v>2858</v>
      </c>
      <c r="N1718" t="s">
        <v>3328</v>
      </c>
      <c r="O1718" t="s">
        <v>3329</v>
      </c>
      <c r="P1718" t="s">
        <v>2059</v>
      </c>
      <c r="Q1718" t="s">
        <v>1829</v>
      </c>
      <c r="R1718" t="s">
        <v>1957</v>
      </c>
      <c r="S1718" t="s">
        <v>74</v>
      </c>
      <c r="T1718" t="s">
        <v>2045</v>
      </c>
      <c r="U1718" t="s">
        <v>2039</v>
      </c>
      <c r="V1718" t="s">
        <v>3408</v>
      </c>
      <c r="W1718" t="s">
        <v>2874</v>
      </c>
      <c r="X1718" t="s">
        <v>1937</v>
      </c>
      <c r="Y1718" t="s">
        <v>5531</v>
      </c>
      <c r="Z1718" t="s">
        <v>5532</v>
      </c>
      <c r="AA1718" t="s">
        <v>5533</v>
      </c>
      <c r="AB1718">
        <v>1</v>
      </c>
    </row>
    <row r="1719" spans="1:28" x14ac:dyDescent="0.25">
      <c r="A1719" t="s">
        <v>9284</v>
      </c>
      <c r="B1719" t="s">
        <v>9285</v>
      </c>
      <c r="C1719" t="s">
        <v>156</v>
      </c>
      <c r="D1719">
        <v>2</v>
      </c>
      <c r="E1719">
        <v>251</v>
      </c>
      <c r="F1719" t="s">
        <v>2037</v>
      </c>
      <c r="G1719" t="s">
        <v>1845</v>
      </c>
      <c r="H1719" t="s">
        <v>2091</v>
      </c>
      <c r="I1719" t="s">
        <v>2096</v>
      </c>
      <c r="J1719" t="s">
        <v>1789</v>
      </c>
      <c r="K1719" t="s">
        <v>2071</v>
      </c>
      <c r="L1719" t="s">
        <v>1828</v>
      </c>
      <c r="M1719" t="s">
        <v>2858</v>
      </c>
      <c r="N1719" t="s">
        <v>3328</v>
      </c>
      <c r="O1719" t="s">
        <v>3329</v>
      </c>
      <c r="P1719" t="s">
        <v>2059</v>
      </c>
      <c r="Q1719" t="s">
        <v>1829</v>
      </c>
      <c r="R1719" t="s">
        <v>1957</v>
      </c>
      <c r="S1719" t="s">
        <v>74</v>
      </c>
      <c r="T1719" t="s">
        <v>2045</v>
      </c>
      <c r="U1719" t="s">
        <v>2044</v>
      </c>
      <c r="V1719" t="s">
        <v>4809</v>
      </c>
      <c r="W1719" t="s">
        <v>2947</v>
      </c>
      <c r="X1719" t="s">
        <v>1937</v>
      </c>
      <c r="Y1719" t="s">
        <v>4810</v>
      </c>
      <c r="Z1719" t="s">
        <v>4811</v>
      </c>
      <c r="AA1719" t="s">
        <v>4812</v>
      </c>
      <c r="AB1719">
        <v>1</v>
      </c>
    </row>
    <row r="1720" spans="1:28" x14ac:dyDescent="0.25">
      <c r="A1720" t="s">
        <v>9284</v>
      </c>
      <c r="B1720" t="s">
        <v>9285</v>
      </c>
      <c r="C1720" t="s">
        <v>156</v>
      </c>
      <c r="D1720">
        <v>2</v>
      </c>
      <c r="E1720">
        <v>268</v>
      </c>
      <c r="F1720" t="s">
        <v>2047</v>
      </c>
      <c r="G1720" t="s">
        <v>1845</v>
      </c>
      <c r="H1720" t="s">
        <v>2091</v>
      </c>
      <c r="I1720" t="s">
        <v>2096</v>
      </c>
      <c r="J1720" t="s">
        <v>1789</v>
      </c>
      <c r="K1720" t="s">
        <v>2053</v>
      </c>
      <c r="L1720" t="s">
        <v>1828</v>
      </c>
      <c r="M1720" t="s">
        <v>2858</v>
      </c>
      <c r="N1720" t="s">
        <v>3328</v>
      </c>
      <c r="O1720" t="s">
        <v>3329</v>
      </c>
      <c r="P1720" t="s">
        <v>2059</v>
      </c>
      <c r="Q1720" t="s">
        <v>1829</v>
      </c>
      <c r="R1720" t="s">
        <v>1957</v>
      </c>
      <c r="S1720" t="s">
        <v>74</v>
      </c>
      <c r="T1720" t="s">
        <v>2045</v>
      </c>
      <c r="U1720" t="s">
        <v>2044</v>
      </c>
      <c r="V1720" t="s">
        <v>3204</v>
      </c>
      <c r="W1720" t="s">
        <v>2874</v>
      </c>
      <c r="X1720" t="s">
        <v>1937</v>
      </c>
      <c r="Y1720" t="s">
        <v>5534</v>
      </c>
      <c r="Z1720" t="s">
        <v>5535</v>
      </c>
      <c r="AA1720" t="s">
        <v>5536</v>
      </c>
      <c r="AB1720">
        <v>1</v>
      </c>
    </row>
    <row r="1721" spans="1:28" x14ac:dyDescent="0.25">
      <c r="A1721" t="s">
        <v>9284</v>
      </c>
      <c r="B1721" t="s">
        <v>9285</v>
      </c>
      <c r="C1721" t="s">
        <v>156</v>
      </c>
      <c r="D1721">
        <v>2</v>
      </c>
      <c r="E1721">
        <v>268</v>
      </c>
      <c r="F1721" t="s">
        <v>2054</v>
      </c>
      <c r="G1721" t="s">
        <v>1845</v>
      </c>
      <c r="H1721" t="s">
        <v>2091</v>
      </c>
      <c r="I1721" t="s">
        <v>2096</v>
      </c>
      <c r="J1721" t="s">
        <v>1789</v>
      </c>
      <c r="K1721" t="s">
        <v>2053</v>
      </c>
      <c r="L1721" t="s">
        <v>1828</v>
      </c>
      <c r="M1721" t="s">
        <v>2858</v>
      </c>
      <c r="N1721" t="s">
        <v>3328</v>
      </c>
      <c r="O1721" t="s">
        <v>3329</v>
      </c>
      <c r="P1721" t="s">
        <v>2059</v>
      </c>
      <c r="Q1721" t="s">
        <v>1829</v>
      </c>
      <c r="R1721" t="s">
        <v>1957</v>
      </c>
      <c r="S1721" t="s">
        <v>74</v>
      </c>
      <c r="T1721" t="s">
        <v>2045</v>
      </c>
      <c r="U1721" t="s">
        <v>2044</v>
      </c>
      <c r="V1721" t="s">
        <v>3212</v>
      </c>
      <c r="W1721" t="s">
        <v>2874</v>
      </c>
      <c r="X1721" t="s">
        <v>1937</v>
      </c>
      <c r="Y1721" t="s">
        <v>5537</v>
      </c>
      <c r="Z1721" t="s">
        <v>5538</v>
      </c>
      <c r="AA1721" t="s">
        <v>5539</v>
      </c>
      <c r="AB1721">
        <v>1</v>
      </c>
    </row>
    <row r="1722" spans="1:28" x14ac:dyDescent="0.25">
      <c r="A1722" t="s">
        <v>9284</v>
      </c>
      <c r="B1722" t="s">
        <v>9285</v>
      </c>
      <c r="C1722" t="s">
        <v>156</v>
      </c>
      <c r="D1722">
        <v>2</v>
      </c>
      <c r="E1722">
        <v>268</v>
      </c>
      <c r="F1722" t="s">
        <v>2060</v>
      </c>
      <c r="G1722" t="s">
        <v>1845</v>
      </c>
      <c r="H1722" t="s">
        <v>2091</v>
      </c>
      <c r="I1722" t="s">
        <v>2096</v>
      </c>
      <c r="J1722" t="s">
        <v>1789</v>
      </c>
      <c r="K1722" t="s">
        <v>2087</v>
      </c>
      <c r="L1722" t="s">
        <v>1828</v>
      </c>
      <c r="M1722" t="s">
        <v>2858</v>
      </c>
      <c r="N1722" t="s">
        <v>3328</v>
      </c>
      <c r="O1722" t="s">
        <v>3329</v>
      </c>
      <c r="P1722" t="s">
        <v>2059</v>
      </c>
      <c r="Q1722" t="s">
        <v>1829</v>
      </c>
      <c r="R1722" t="s">
        <v>1957</v>
      </c>
      <c r="S1722" t="s">
        <v>74</v>
      </c>
      <c r="T1722" t="s">
        <v>2045</v>
      </c>
      <c r="U1722" t="s">
        <v>2044</v>
      </c>
      <c r="V1722" t="s">
        <v>3204</v>
      </c>
      <c r="W1722" t="s">
        <v>2874</v>
      </c>
      <c r="X1722" t="s">
        <v>1937</v>
      </c>
      <c r="Y1722" t="s">
        <v>4813</v>
      </c>
      <c r="Z1722" t="s">
        <v>4814</v>
      </c>
      <c r="AA1722" t="s">
        <v>4815</v>
      </c>
      <c r="AB1722">
        <v>1</v>
      </c>
    </row>
    <row r="1723" spans="1:28" x14ac:dyDescent="0.25">
      <c r="A1723" t="s">
        <v>9284</v>
      </c>
      <c r="B1723" t="s">
        <v>9285</v>
      </c>
      <c r="C1723" t="s">
        <v>156</v>
      </c>
      <c r="D1723">
        <v>2</v>
      </c>
      <c r="E1723">
        <v>315</v>
      </c>
      <c r="F1723" t="s">
        <v>2054</v>
      </c>
      <c r="G1723" t="s">
        <v>1848</v>
      </c>
      <c r="H1723" t="s">
        <v>2091</v>
      </c>
      <c r="I1723" t="s">
        <v>2096</v>
      </c>
      <c r="J1723" t="s">
        <v>1788</v>
      </c>
      <c r="K1723" t="s">
        <v>2087</v>
      </c>
      <c r="L1723" t="s">
        <v>1828</v>
      </c>
      <c r="M1723" t="s">
        <v>2858</v>
      </c>
      <c r="N1723" t="s">
        <v>3328</v>
      </c>
      <c r="O1723" t="s">
        <v>3329</v>
      </c>
      <c r="P1723" t="s">
        <v>2059</v>
      </c>
      <c r="Q1723" t="s">
        <v>1829</v>
      </c>
      <c r="R1723" t="s">
        <v>1957</v>
      </c>
      <c r="S1723" t="s">
        <v>74</v>
      </c>
      <c r="T1723" t="s">
        <v>2045</v>
      </c>
      <c r="U1723" t="s">
        <v>2044</v>
      </c>
      <c r="V1723" t="s">
        <v>3260</v>
      </c>
      <c r="W1723" t="s">
        <v>2947</v>
      </c>
      <c r="X1723" t="s">
        <v>1937</v>
      </c>
      <c r="Y1723" t="s">
        <v>4816</v>
      </c>
      <c r="Z1723" t="s">
        <v>4817</v>
      </c>
      <c r="AA1723" t="s">
        <v>4818</v>
      </c>
      <c r="AB1723">
        <v>1</v>
      </c>
    </row>
    <row r="1724" spans="1:28" x14ac:dyDescent="0.25">
      <c r="A1724" t="s">
        <v>9284</v>
      </c>
      <c r="B1724" t="s">
        <v>9285</v>
      </c>
      <c r="C1724" t="s">
        <v>156</v>
      </c>
      <c r="D1724">
        <v>2</v>
      </c>
      <c r="E1724">
        <v>318</v>
      </c>
      <c r="F1724" t="s">
        <v>2024</v>
      </c>
      <c r="G1724" t="s">
        <v>1848</v>
      </c>
      <c r="H1724" t="s">
        <v>2091</v>
      </c>
      <c r="I1724" t="s">
        <v>2096</v>
      </c>
      <c r="J1724" t="s">
        <v>1789</v>
      </c>
      <c r="K1724" t="s">
        <v>2383</v>
      </c>
      <c r="L1724" t="s">
        <v>1828</v>
      </c>
      <c r="M1724" t="s">
        <v>2858</v>
      </c>
      <c r="N1724" t="s">
        <v>3328</v>
      </c>
      <c r="O1724" t="s">
        <v>3329</v>
      </c>
      <c r="P1724" t="s">
        <v>2059</v>
      </c>
      <c r="Q1724" t="s">
        <v>1829</v>
      </c>
      <c r="R1724" t="s">
        <v>1957</v>
      </c>
      <c r="S1724" t="s">
        <v>74</v>
      </c>
      <c r="T1724" t="s">
        <v>2045</v>
      </c>
      <c r="U1724" t="s">
        <v>2044</v>
      </c>
      <c r="V1724" t="s">
        <v>2873</v>
      </c>
      <c r="W1724" t="s">
        <v>2947</v>
      </c>
      <c r="X1724" t="s">
        <v>1937</v>
      </c>
      <c r="Y1724" t="s">
        <v>2409</v>
      </c>
      <c r="Z1724" t="s">
        <v>2410</v>
      </c>
      <c r="AA1724" t="s">
        <v>3402</v>
      </c>
      <c r="AB1724">
        <v>1</v>
      </c>
    </row>
    <row r="1725" spans="1:28" x14ac:dyDescent="0.25">
      <c r="A1725" t="s">
        <v>9284</v>
      </c>
      <c r="B1725" t="s">
        <v>9285</v>
      </c>
      <c r="C1725" t="s">
        <v>156</v>
      </c>
      <c r="D1725">
        <v>2</v>
      </c>
      <c r="E1725">
        <v>372</v>
      </c>
      <c r="F1725" t="s">
        <v>2068</v>
      </c>
      <c r="G1725" t="s">
        <v>1848</v>
      </c>
      <c r="H1725" t="s">
        <v>2091</v>
      </c>
      <c r="I1725" t="s">
        <v>2096</v>
      </c>
      <c r="J1725" t="s">
        <v>1789</v>
      </c>
      <c r="K1725" t="s">
        <v>2071</v>
      </c>
      <c r="L1725" t="s">
        <v>1828</v>
      </c>
      <c r="M1725" t="s">
        <v>2858</v>
      </c>
      <c r="N1725" t="s">
        <v>3328</v>
      </c>
      <c r="O1725" t="s">
        <v>3329</v>
      </c>
      <c r="P1725" t="s">
        <v>2059</v>
      </c>
      <c r="Q1725" t="s">
        <v>1829</v>
      </c>
      <c r="R1725" t="s">
        <v>1957</v>
      </c>
      <c r="S1725" t="s">
        <v>74</v>
      </c>
      <c r="T1725" t="s">
        <v>2045</v>
      </c>
      <c r="U1725" t="s">
        <v>2039</v>
      </c>
      <c r="V1725" t="s">
        <v>3299</v>
      </c>
      <c r="W1725" t="s">
        <v>4247</v>
      </c>
      <c r="X1725" t="s">
        <v>1937</v>
      </c>
      <c r="Y1725" t="s">
        <v>4819</v>
      </c>
      <c r="Z1725" t="s">
        <v>4820</v>
      </c>
      <c r="AA1725" t="s">
        <v>4821</v>
      </c>
      <c r="AB1725">
        <v>1</v>
      </c>
    </row>
    <row r="1726" spans="1:28" x14ac:dyDescent="0.25">
      <c r="A1726" t="s">
        <v>9284</v>
      </c>
      <c r="B1726" t="s">
        <v>9285</v>
      </c>
      <c r="C1726" t="s">
        <v>156</v>
      </c>
      <c r="D1726">
        <v>2</v>
      </c>
      <c r="E1726">
        <v>399</v>
      </c>
      <c r="F1726" t="s">
        <v>2047</v>
      </c>
      <c r="G1726" t="s">
        <v>1848</v>
      </c>
      <c r="H1726" t="s">
        <v>2091</v>
      </c>
      <c r="I1726" t="s">
        <v>2096</v>
      </c>
      <c r="J1726" t="s">
        <v>1789</v>
      </c>
      <c r="K1726" t="s">
        <v>2383</v>
      </c>
      <c r="L1726" t="s">
        <v>1828</v>
      </c>
      <c r="M1726" t="s">
        <v>2858</v>
      </c>
      <c r="N1726" t="s">
        <v>3328</v>
      </c>
      <c r="O1726" t="s">
        <v>3329</v>
      </c>
      <c r="P1726" t="s">
        <v>2059</v>
      </c>
      <c r="Q1726" t="s">
        <v>1829</v>
      </c>
      <c r="R1726" t="s">
        <v>1957</v>
      </c>
      <c r="S1726" t="s">
        <v>74</v>
      </c>
      <c r="T1726" t="s">
        <v>2045</v>
      </c>
      <c r="U1726" t="s">
        <v>3226</v>
      </c>
      <c r="V1726" t="s">
        <v>3288</v>
      </c>
      <c r="W1726" t="s">
        <v>2874</v>
      </c>
      <c r="X1726" t="s">
        <v>1937</v>
      </c>
      <c r="Y1726" t="s">
        <v>2217</v>
      </c>
      <c r="Z1726" t="s">
        <v>1938</v>
      </c>
      <c r="AA1726" t="s">
        <v>3403</v>
      </c>
      <c r="AB1726">
        <v>1</v>
      </c>
    </row>
    <row r="1727" spans="1:28" x14ac:dyDescent="0.25">
      <c r="A1727" t="s">
        <v>9284</v>
      </c>
      <c r="B1727" t="s">
        <v>9285</v>
      </c>
      <c r="C1727" t="s">
        <v>156</v>
      </c>
      <c r="D1727">
        <v>2</v>
      </c>
      <c r="E1727">
        <v>405</v>
      </c>
      <c r="F1727" t="s">
        <v>2020</v>
      </c>
      <c r="G1727" t="s">
        <v>1848</v>
      </c>
      <c r="H1727" t="s">
        <v>2091</v>
      </c>
      <c r="I1727" t="s">
        <v>2096</v>
      </c>
      <c r="J1727" t="s">
        <v>1789</v>
      </c>
      <c r="K1727" t="s">
        <v>2063</v>
      </c>
      <c r="L1727" t="s">
        <v>1828</v>
      </c>
      <c r="M1727" t="s">
        <v>2858</v>
      </c>
      <c r="N1727" t="s">
        <v>3328</v>
      </c>
      <c r="O1727" t="s">
        <v>3329</v>
      </c>
      <c r="P1727" t="s">
        <v>2059</v>
      </c>
      <c r="Q1727" t="s">
        <v>1829</v>
      </c>
      <c r="R1727" t="s">
        <v>1957</v>
      </c>
      <c r="S1727" t="s">
        <v>74</v>
      </c>
      <c r="T1727" t="s">
        <v>2045</v>
      </c>
      <c r="U1727" t="s">
        <v>2046</v>
      </c>
      <c r="V1727" t="s">
        <v>3279</v>
      </c>
      <c r="W1727" t="s">
        <v>2874</v>
      </c>
      <c r="X1727" t="s">
        <v>1937</v>
      </c>
      <c r="Y1727" t="s">
        <v>2411</v>
      </c>
      <c r="Z1727" t="s">
        <v>2412</v>
      </c>
      <c r="AA1727" t="s">
        <v>3404</v>
      </c>
      <c r="AB1727">
        <v>1</v>
      </c>
    </row>
    <row r="1728" spans="1:28" x14ac:dyDescent="0.25">
      <c r="A1728" t="s">
        <v>9284</v>
      </c>
      <c r="B1728" t="s">
        <v>9285</v>
      </c>
      <c r="C1728" t="s">
        <v>156</v>
      </c>
      <c r="D1728">
        <v>2</v>
      </c>
      <c r="E1728">
        <v>405</v>
      </c>
      <c r="F1728" t="s">
        <v>2047</v>
      </c>
      <c r="G1728" t="s">
        <v>1848</v>
      </c>
      <c r="H1728" t="s">
        <v>2091</v>
      </c>
      <c r="I1728" t="s">
        <v>2096</v>
      </c>
      <c r="J1728" t="s">
        <v>1789</v>
      </c>
      <c r="K1728" t="s">
        <v>2383</v>
      </c>
      <c r="L1728" t="s">
        <v>1828</v>
      </c>
      <c r="M1728" t="s">
        <v>2858</v>
      </c>
      <c r="N1728" t="s">
        <v>3328</v>
      </c>
      <c r="O1728" t="s">
        <v>3329</v>
      </c>
      <c r="P1728" t="s">
        <v>2059</v>
      </c>
      <c r="Q1728" t="s">
        <v>1829</v>
      </c>
      <c r="R1728" t="s">
        <v>1957</v>
      </c>
      <c r="S1728" t="s">
        <v>74</v>
      </c>
      <c r="T1728" t="s">
        <v>2045</v>
      </c>
      <c r="U1728" t="s">
        <v>2044</v>
      </c>
      <c r="V1728" t="s">
        <v>3204</v>
      </c>
      <c r="W1728" t="s">
        <v>2947</v>
      </c>
      <c r="X1728" t="s">
        <v>1937</v>
      </c>
      <c r="Y1728" t="s">
        <v>3405</v>
      </c>
      <c r="Z1728" t="s">
        <v>3406</v>
      </c>
      <c r="AA1728" t="s">
        <v>3407</v>
      </c>
      <c r="AB1728">
        <v>1</v>
      </c>
    </row>
    <row r="1729" spans="1:28" x14ac:dyDescent="0.25">
      <c r="A1729" t="s">
        <v>9284</v>
      </c>
      <c r="B1729" t="s">
        <v>9285</v>
      </c>
      <c r="C1729" t="s">
        <v>156</v>
      </c>
      <c r="D1729">
        <v>2</v>
      </c>
      <c r="E1729">
        <v>407</v>
      </c>
      <c r="F1729" t="s">
        <v>2081</v>
      </c>
      <c r="G1729" t="s">
        <v>1848</v>
      </c>
      <c r="H1729" t="s">
        <v>2091</v>
      </c>
      <c r="I1729" t="s">
        <v>2096</v>
      </c>
      <c r="J1729" t="s">
        <v>1789</v>
      </c>
      <c r="K1729" t="s">
        <v>2064</v>
      </c>
      <c r="L1729" t="s">
        <v>1828</v>
      </c>
      <c r="M1729" t="s">
        <v>2858</v>
      </c>
      <c r="N1729" t="s">
        <v>3328</v>
      </c>
      <c r="O1729" t="s">
        <v>3329</v>
      </c>
      <c r="P1729" t="s">
        <v>2059</v>
      </c>
      <c r="Q1729" t="s">
        <v>1829</v>
      </c>
      <c r="R1729" t="s">
        <v>1957</v>
      </c>
      <c r="S1729" t="s">
        <v>74</v>
      </c>
      <c r="T1729" t="s">
        <v>2045</v>
      </c>
      <c r="U1729" t="s">
        <v>2039</v>
      </c>
      <c r="V1729" t="s">
        <v>3408</v>
      </c>
      <c r="W1729" t="s">
        <v>4247</v>
      </c>
      <c r="X1729" t="s">
        <v>1937</v>
      </c>
      <c r="Y1729" t="s">
        <v>2413</v>
      </c>
      <c r="Z1729" t="s">
        <v>2414</v>
      </c>
      <c r="AA1729" t="s">
        <v>3409</v>
      </c>
      <c r="AB1729">
        <v>1</v>
      </c>
    </row>
    <row r="1730" spans="1:28" x14ac:dyDescent="0.25">
      <c r="A1730" t="s">
        <v>9284</v>
      </c>
      <c r="B1730" t="s">
        <v>9285</v>
      </c>
      <c r="C1730" t="s">
        <v>156</v>
      </c>
      <c r="D1730">
        <v>2</v>
      </c>
      <c r="E1730">
        <v>408</v>
      </c>
      <c r="F1730" t="s">
        <v>2047</v>
      </c>
      <c r="G1730" t="s">
        <v>1848</v>
      </c>
      <c r="H1730" t="s">
        <v>2091</v>
      </c>
      <c r="I1730" t="s">
        <v>2096</v>
      </c>
      <c r="J1730" t="s">
        <v>1789</v>
      </c>
      <c r="K1730" t="s">
        <v>2089</v>
      </c>
      <c r="L1730" t="s">
        <v>1828</v>
      </c>
      <c r="M1730" t="s">
        <v>2858</v>
      </c>
      <c r="N1730" t="s">
        <v>3328</v>
      </c>
      <c r="O1730" t="s">
        <v>3329</v>
      </c>
      <c r="P1730" t="s">
        <v>2059</v>
      </c>
      <c r="Q1730" t="s">
        <v>1829</v>
      </c>
      <c r="R1730" t="s">
        <v>1957</v>
      </c>
      <c r="S1730" t="s">
        <v>74</v>
      </c>
      <c r="T1730" t="s">
        <v>2045</v>
      </c>
      <c r="U1730" t="s">
        <v>2039</v>
      </c>
      <c r="V1730" t="s">
        <v>3408</v>
      </c>
      <c r="W1730" t="s">
        <v>2947</v>
      </c>
      <c r="X1730" t="s">
        <v>1937</v>
      </c>
      <c r="Y1730" t="s">
        <v>2415</v>
      </c>
      <c r="Z1730" t="s">
        <v>2416</v>
      </c>
      <c r="AA1730" t="s">
        <v>3410</v>
      </c>
      <c r="AB1730">
        <v>1</v>
      </c>
    </row>
    <row r="1731" spans="1:28" x14ac:dyDescent="0.25">
      <c r="A1731" t="s">
        <v>9284</v>
      </c>
      <c r="B1731" t="s">
        <v>9285</v>
      </c>
      <c r="C1731" t="s">
        <v>156</v>
      </c>
      <c r="D1731">
        <v>2</v>
      </c>
      <c r="E1731">
        <v>413</v>
      </c>
      <c r="F1731" t="s">
        <v>2047</v>
      </c>
      <c r="G1731" t="s">
        <v>1848</v>
      </c>
      <c r="H1731" t="s">
        <v>2091</v>
      </c>
      <c r="I1731" t="s">
        <v>2096</v>
      </c>
      <c r="J1731" t="s">
        <v>1788</v>
      </c>
      <c r="K1731" t="s">
        <v>2071</v>
      </c>
      <c r="L1731" t="s">
        <v>1828</v>
      </c>
      <c r="M1731" t="s">
        <v>2858</v>
      </c>
      <c r="N1731" t="s">
        <v>3328</v>
      </c>
      <c r="O1731" t="s">
        <v>3329</v>
      </c>
      <c r="P1731" t="s">
        <v>2059</v>
      </c>
      <c r="Q1731" t="s">
        <v>1829</v>
      </c>
      <c r="R1731" t="s">
        <v>1957</v>
      </c>
      <c r="S1731" t="s">
        <v>74</v>
      </c>
      <c r="T1731" t="s">
        <v>2045</v>
      </c>
      <c r="U1731" t="s">
        <v>3226</v>
      </c>
      <c r="V1731" t="s">
        <v>3227</v>
      </c>
      <c r="W1731" t="s">
        <v>2947</v>
      </c>
      <c r="X1731" t="s">
        <v>1937</v>
      </c>
      <c r="Y1731" t="s">
        <v>4348</v>
      </c>
      <c r="Z1731" t="s">
        <v>4349</v>
      </c>
      <c r="AA1731" t="s">
        <v>4350</v>
      </c>
      <c r="AB1731">
        <v>1</v>
      </c>
    </row>
    <row r="1732" spans="1:28" x14ac:dyDescent="0.25">
      <c r="A1732" t="s">
        <v>9284</v>
      </c>
      <c r="B1732" t="s">
        <v>9285</v>
      </c>
      <c r="C1732" t="s">
        <v>156</v>
      </c>
      <c r="D1732">
        <v>2</v>
      </c>
      <c r="E1732">
        <v>414</v>
      </c>
      <c r="F1732" t="s">
        <v>2060</v>
      </c>
      <c r="G1732" t="s">
        <v>1848</v>
      </c>
      <c r="H1732" t="s">
        <v>2091</v>
      </c>
      <c r="I1732" t="s">
        <v>2096</v>
      </c>
      <c r="J1732" t="s">
        <v>1789</v>
      </c>
      <c r="K1732" t="s">
        <v>2383</v>
      </c>
      <c r="L1732" t="s">
        <v>1828</v>
      </c>
      <c r="M1732" t="s">
        <v>2858</v>
      </c>
      <c r="N1732" t="s">
        <v>3328</v>
      </c>
      <c r="O1732" t="s">
        <v>3329</v>
      </c>
      <c r="P1732" t="s">
        <v>2059</v>
      </c>
      <c r="Q1732" t="s">
        <v>1829</v>
      </c>
      <c r="R1732" t="s">
        <v>1957</v>
      </c>
      <c r="S1732" t="s">
        <v>74</v>
      </c>
      <c r="T1732" t="s">
        <v>2045</v>
      </c>
      <c r="U1732" t="s">
        <v>2867</v>
      </c>
      <c r="V1732" t="s">
        <v>3314</v>
      </c>
      <c r="W1732" t="s">
        <v>2947</v>
      </c>
      <c r="X1732" t="s">
        <v>1937</v>
      </c>
      <c r="Y1732" t="s">
        <v>2218</v>
      </c>
      <c r="Z1732" t="s">
        <v>1939</v>
      </c>
      <c r="AA1732" t="s">
        <v>3411</v>
      </c>
      <c r="AB1732">
        <v>1</v>
      </c>
    </row>
    <row r="1733" spans="1:28" x14ac:dyDescent="0.25">
      <c r="A1733" t="s">
        <v>9284</v>
      </c>
      <c r="B1733" t="s">
        <v>9285</v>
      </c>
      <c r="C1733" t="s">
        <v>156</v>
      </c>
      <c r="D1733">
        <v>2</v>
      </c>
      <c r="E1733">
        <v>52</v>
      </c>
      <c r="F1733" t="s">
        <v>2048</v>
      </c>
      <c r="G1733" t="s">
        <v>1845</v>
      </c>
      <c r="H1733" t="s">
        <v>2091</v>
      </c>
      <c r="I1733" t="s">
        <v>2096</v>
      </c>
      <c r="J1733" t="s">
        <v>1789</v>
      </c>
      <c r="K1733" t="s">
        <v>2050</v>
      </c>
      <c r="L1733" t="s">
        <v>1828</v>
      </c>
      <c r="M1733" t="s">
        <v>2858</v>
      </c>
      <c r="N1733" t="s">
        <v>3328</v>
      </c>
      <c r="O1733" t="s">
        <v>3329</v>
      </c>
      <c r="P1733" t="s">
        <v>2059</v>
      </c>
      <c r="Q1733" t="s">
        <v>1829</v>
      </c>
      <c r="R1733" t="s">
        <v>1957</v>
      </c>
      <c r="S1733" t="s">
        <v>74</v>
      </c>
      <c r="T1733" t="s">
        <v>2045</v>
      </c>
      <c r="U1733" t="s">
        <v>2044</v>
      </c>
      <c r="V1733" t="s">
        <v>3204</v>
      </c>
      <c r="W1733" t="s">
        <v>2874</v>
      </c>
      <c r="X1733" t="s">
        <v>1937</v>
      </c>
      <c r="Y1733" t="s">
        <v>8576</v>
      </c>
      <c r="Z1733" t="s">
        <v>8577</v>
      </c>
      <c r="AA1733" t="s">
        <v>8578</v>
      </c>
      <c r="AB1733">
        <v>1</v>
      </c>
    </row>
    <row r="1734" spans="1:28" x14ac:dyDescent="0.25">
      <c r="A1734" t="s">
        <v>9284</v>
      </c>
      <c r="B1734" t="s">
        <v>9285</v>
      </c>
      <c r="C1734" t="s">
        <v>156</v>
      </c>
      <c r="D1734">
        <v>2</v>
      </c>
      <c r="E1734">
        <v>53</v>
      </c>
      <c r="F1734" t="s">
        <v>2041</v>
      </c>
      <c r="G1734" t="s">
        <v>1845</v>
      </c>
      <c r="H1734" t="s">
        <v>2091</v>
      </c>
      <c r="I1734" t="s">
        <v>2096</v>
      </c>
      <c r="J1734" t="s">
        <v>2900</v>
      </c>
      <c r="K1734" t="s">
        <v>2383</v>
      </c>
      <c r="L1734" t="s">
        <v>1828</v>
      </c>
      <c r="M1734" t="s">
        <v>2858</v>
      </c>
      <c r="N1734" t="s">
        <v>3328</v>
      </c>
      <c r="O1734" t="s">
        <v>3329</v>
      </c>
      <c r="P1734" t="s">
        <v>2059</v>
      </c>
      <c r="Q1734" t="s">
        <v>1829</v>
      </c>
      <c r="R1734" t="s">
        <v>1957</v>
      </c>
      <c r="S1734" t="s">
        <v>74</v>
      </c>
      <c r="T1734" t="s">
        <v>2045</v>
      </c>
      <c r="U1734" t="s">
        <v>2875</v>
      </c>
      <c r="V1734" t="s">
        <v>3436</v>
      </c>
      <c r="W1734" t="s">
        <v>2874</v>
      </c>
      <c r="X1734" t="s">
        <v>1937</v>
      </c>
      <c r="Y1734" t="s">
        <v>4351</v>
      </c>
      <c r="Z1734" t="s">
        <v>4352</v>
      </c>
      <c r="AA1734" t="s">
        <v>4353</v>
      </c>
      <c r="AB1734">
        <v>1</v>
      </c>
    </row>
    <row r="1735" spans="1:28" x14ac:dyDescent="0.25">
      <c r="A1735" t="s">
        <v>9284</v>
      </c>
      <c r="B1735" t="s">
        <v>9285</v>
      </c>
      <c r="C1735" t="s">
        <v>156</v>
      </c>
      <c r="D1735">
        <v>2</v>
      </c>
      <c r="E1735">
        <v>533</v>
      </c>
      <c r="F1735" t="s">
        <v>2049</v>
      </c>
      <c r="G1735" t="s">
        <v>1848</v>
      </c>
      <c r="H1735" t="s">
        <v>2091</v>
      </c>
      <c r="I1735" t="s">
        <v>2096</v>
      </c>
      <c r="J1735" t="s">
        <v>1789</v>
      </c>
      <c r="K1735" t="s">
        <v>2064</v>
      </c>
      <c r="L1735" t="s">
        <v>1828</v>
      </c>
      <c r="M1735" t="s">
        <v>2858</v>
      </c>
      <c r="N1735" t="s">
        <v>3328</v>
      </c>
      <c r="O1735" t="s">
        <v>3329</v>
      </c>
      <c r="P1735" t="s">
        <v>2059</v>
      </c>
      <c r="Q1735" t="s">
        <v>1829</v>
      </c>
      <c r="R1735" t="s">
        <v>1957</v>
      </c>
      <c r="S1735" t="s">
        <v>74</v>
      </c>
      <c r="T1735" t="s">
        <v>2045</v>
      </c>
      <c r="U1735" t="s">
        <v>2046</v>
      </c>
      <c r="V1735" t="s">
        <v>2865</v>
      </c>
      <c r="W1735" t="s">
        <v>4247</v>
      </c>
      <c r="X1735" t="s">
        <v>1937</v>
      </c>
      <c r="Y1735" t="s">
        <v>4354</v>
      </c>
      <c r="Z1735" t="s">
        <v>4355</v>
      </c>
      <c r="AA1735" t="s">
        <v>4356</v>
      </c>
      <c r="AB1735">
        <v>1</v>
      </c>
    </row>
    <row r="1736" spans="1:28" x14ac:dyDescent="0.25">
      <c r="A1736" t="s">
        <v>9284</v>
      </c>
      <c r="B1736" t="s">
        <v>9285</v>
      </c>
      <c r="C1736" t="s">
        <v>156</v>
      </c>
      <c r="D1736">
        <v>2</v>
      </c>
      <c r="E1736">
        <v>537</v>
      </c>
      <c r="F1736" t="s">
        <v>2027</v>
      </c>
      <c r="G1736" t="s">
        <v>1848</v>
      </c>
      <c r="H1736" t="s">
        <v>2091</v>
      </c>
      <c r="I1736" t="s">
        <v>2096</v>
      </c>
      <c r="J1736" t="s">
        <v>1789</v>
      </c>
      <c r="K1736" t="s">
        <v>2063</v>
      </c>
      <c r="L1736" t="s">
        <v>1828</v>
      </c>
      <c r="M1736" t="s">
        <v>2858</v>
      </c>
      <c r="N1736" t="s">
        <v>3328</v>
      </c>
      <c r="O1736" t="s">
        <v>3329</v>
      </c>
      <c r="P1736" t="s">
        <v>2059</v>
      </c>
      <c r="Q1736" t="s">
        <v>1829</v>
      </c>
      <c r="R1736" t="s">
        <v>1957</v>
      </c>
      <c r="S1736" t="s">
        <v>74</v>
      </c>
      <c r="T1736" t="s">
        <v>2045</v>
      </c>
      <c r="U1736" t="s">
        <v>3226</v>
      </c>
      <c r="V1736" t="s">
        <v>3412</v>
      </c>
      <c r="W1736" t="s">
        <v>4247</v>
      </c>
      <c r="X1736" t="s">
        <v>1937</v>
      </c>
      <c r="Y1736" t="s">
        <v>2219</v>
      </c>
      <c r="Z1736" t="s">
        <v>2220</v>
      </c>
      <c r="AA1736" t="s">
        <v>3413</v>
      </c>
      <c r="AB1736">
        <v>1</v>
      </c>
    </row>
    <row r="1737" spans="1:28" x14ac:dyDescent="0.25">
      <c r="A1737" t="s">
        <v>9284</v>
      </c>
      <c r="B1737" t="s">
        <v>9285</v>
      </c>
      <c r="C1737" t="s">
        <v>156</v>
      </c>
      <c r="D1737">
        <v>2</v>
      </c>
      <c r="E1737">
        <v>555</v>
      </c>
      <c r="F1737" t="s">
        <v>2049</v>
      </c>
      <c r="G1737" t="s">
        <v>1848</v>
      </c>
      <c r="H1737" t="s">
        <v>2091</v>
      </c>
      <c r="I1737" t="s">
        <v>2096</v>
      </c>
      <c r="J1737" t="s">
        <v>1789</v>
      </c>
      <c r="K1737" t="s">
        <v>2069</v>
      </c>
      <c r="L1737" t="s">
        <v>1828</v>
      </c>
      <c r="M1737" t="s">
        <v>2858</v>
      </c>
      <c r="N1737" t="s">
        <v>3328</v>
      </c>
      <c r="O1737" t="s">
        <v>3329</v>
      </c>
      <c r="P1737" t="s">
        <v>2059</v>
      </c>
      <c r="Q1737" t="s">
        <v>1829</v>
      </c>
      <c r="R1737" t="s">
        <v>1957</v>
      </c>
      <c r="S1737" t="s">
        <v>74</v>
      </c>
      <c r="T1737" t="s">
        <v>2045</v>
      </c>
      <c r="U1737" t="s">
        <v>2044</v>
      </c>
      <c r="V1737" t="s">
        <v>3204</v>
      </c>
      <c r="W1737" t="s">
        <v>4247</v>
      </c>
      <c r="X1737" t="s">
        <v>1937</v>
      </c>
      <c r="Y1737" t="s">
        <v>4822</v>
      </c>
      <c r="Z1737" t="s">
        <v>4823</v>
      </c>
      <c r="AA1737" t="s">
        <v>4824</v>
      </c>
      <c r="AB1737">
        <v>1</v>
      </c>
    </row>
    <row r="1738" spans="1:28" x14ac:dyDescent="0.25">
      <c r="A1738" t="s">
        <v>9284</v>
      </c>
      <c r="B1738" t="s">
        <v>9285</v>
      </c>
      <c r="C1738" t="s">
        <v>156</v>
      </c>
      <c r="D1738">
        <v>2</v>
      </c>
      <c r="E1738">
        <v>563</v>
      </c>
      <c r="F1738" t="s">
        <v>2049</v>
      </c>
      <c r="G1738" t="s">
        <v>1848</v>
      </c>
      <c r="H1738" t="s">
        <v>2091</v>
      </c>
      <c r="I1738" t="s">
        <v>2096</v>
      </c>
      <c r="J1738" t="s">
        <v>2900</v>
      </c>
      <c r="K1738" t="s">
        <v>2053</v>
      </c>
      <c r="L1738" t="s">
        <v>1828</v>
      </c>
      <c r="M1738" t="s">
        <v>2858</v>
      </c>
      <c r="N1738" t="s">
        <v>3328</v>
      </c>
      <c r="O1738" t="s">
        <v>3329</v>
      </c>
      <c r="P1738" t="s">
        <v>2059</v>
      </c>
      <c r="Q1738" t="s">
        <v>1829</v>
      </c>
      <c r="R1738" t="s">
        <v>1957</v>
      </c>
      <c r="S1738" t="s">
        <v>74</v>
      </c>
      <c r="T1738" t="s">
        <v>2045</v>
      </c>
      <c r="U1738" t="s">
        <v>2044</v>
      </c>
      <c r="V1738" t="s">
        <v>3260</v>
      </c>
      <c r="W1738" t="s">
        <v>2947</v>
      </c>
      <c r="X1738" t="s">
        <v>1937</v>
      </c>
      <c r="Y1738" t="s">
        <v>5540</v>
      </c>
      <c r="Z1738" t="s">
        <v>5541</v>
      </c>
      <c r="AA1738" t="s">
        <v>5542</v>
      </c>
      <c r="AB1738">
        <v>1</v>
      </c>
    </row>
    <row r="1739" spans="1:28" x14ac:dyDescent="0.25">
      <c r="A1739" t="s">
        <v>9284</v>
      </c>
      <c r="B1739" t="s">
        <v>9285</v>
      </c>
      <c r="C1739" t="s">
        <v>156</v>
      </c>
      <c r="D1739">
        <v>2</v>
      </c>
      <c r="E1739">
        <v>609</v>
      </c>
      <c r="F1739" t="s">
        <v>2049</v>
      </c>
      <c r="G1739" t="s">
        <v>1848</v>
      </c>
      <c r="H1739" t="s">
        <v>2091</v>
      </c>
      <c r="I1739" t="s">
        <v>2096</v>
      </c>
      <c r="J1739" t="s">
        <v>1789</v>
      </c>
      <c r="K1739" t="s">
        <v>2064</v>
      </c>
      <c r="L1739" t="s">
        <v>1828</v>
      </c>
      <c r="M1739" t="s">
        <v>2858</v>
      </c>
      <c r="N1739" t="s">
        <v>3328</v>
      </c>
      <c r="O1739" t="s">
        <v>3329</v>
      </c>
      <c r="P1739" t="s">
        <v>2059</v>
      </c>
      <c r="Q1739" t="s">
        <v>1829</v>
      </c>
      <c r="R1739" t="s">
        <v>1957</v>
      </c>
      <c r="S1739" t="s">
        <v>74</v>
      </c>
      <c r="T1739" t="s">
        <v>2045</v>
      </c>
      <c r="U1739" t="s">
        <v>2044</v>
      </c>
      <c r="V1739" t="s">
        <v>3204</v>
      </c>
      <c r="W1739" t="s">
        <v>4247</v>
      </c>
      <c r="X1739" t="s">
        <v>1937</v>
      </c>
      <c r="Y1739" t="s">
        <v>4825</v>
      </c>
      <c r="Z1739" t="s">
        <v>4826</v>
      </c>
      <c r="AA1739" t="s">
        <v>4827</v>
      </c>
      <c r="AB1739">
        <v>1</v>
      </c>
    </row>
    <row r="1740" spans="1:28" x14ac:dyDescent="0.25">
      <c r="A1740" t="s">
        <v>9284</v>
      </c>
      <c r="B1740" t="s">
        <v>9285</v>
      </c>
      <c r="C1740" t="s">
        <v>156</v>
      </c>
      <c r="D1740">
        <v>4</v>
      </c>
      <c r="E1740">
        <v>121</v>
      </c>
      <c r="F1740" t="s">
        <v>2065</v>
      </c>
      <c r="G1740" t="s">
        <v>1846</v>
      </c>
      <c r="H1740" t="s">
        <v>2091</v>
      </c>
      <c r="I1740" t="s">
        <v>2096</v>
      </c>
      <c r="J1740" t="s">
        <v>1789</v>
      </c>
      <c r="K1740" t="s">
        <v>8994</v>
      </c>
      <c r="L1740" t="s">
        <v>1828</v>
      </c>
      <c r="M1740" t="s">
        <v>2858</v>
      </c>
      <c r="N1740" t="s">
        <v>3328</v>
      </c>
      <c r="O1740" t="s">
        <v>3329</v>
      </c>
      <c r="P1740" t="s">
        <v>2059</v>
      </c>
      <c r="Q1740" t="s">
        <v>1829</v>
      </c>
      <c r="R1740" t="s">
        <v>1957</v>
      </c>
      <c r="S1740" t="s">
        <v>74</v>
      </c>
      <c r="T1740" t="s">
        <v>2045</v>
      </c>
      <c r="U1740" t="s">
        <v>2867</v>
      </c>
      <c r="V1740" t="s">
        <v>3317</v>
      </c>
      <c r="W1740" t="s">
        <v>2947</v>
      </c>
      <c r="X1740" t="s">
        <v>1937</v>
      </c>
      <c r="Y1740" t="s">
        <v>9272</v>
      </c>
      <c r="Z1740" t="s">
        <v>9273</v>
      </c>
      <c r="AA1740" t="s">
        <v>9274</v>
      </c>
      <c r="AB1740">
        <v>1</v>
      </c>
    </row>
    <row r="1741" spans="1:28" x14ac:dyDescent="0.25">
      <c r="A1741" t="s">
        <v>9284</v>
      </c>
      <c r="B1741" t="s">
        <v>9285</v>
      </c>
      <c r="C1741" t="s">
        <v>156</v>
      </c>
      <c r="D1741">
        <v>4</v>
      </c>
      <c r="E1741">
        <v>13</v>
      </c>
      <c r="F1741" t="s">
        <v>2032</v>
      </c>
      <c r="G1741" t="s">
        <v>1846</v>
      </c>
      <c r="H1741" t="s">
        <v>2091</v>
      </c>
      <c r="I1741" t="s">
        <v>2096</v>
      </c>
      <c r="J1741" t="s">
        <v>1789</v>
      </c>
      <c r="K1741" t="s">
        <v>2063</v>
      </c>
      <c r="L1741" t="s">
        <v>1828</v>
      </c>
      <c r="M1741" t="s">
        <v>2858</v>
      </c>
      <c r="N1741" t="s">
        <v>3328</v>
      </c>
      <c r="O1741" t="s">
        <v>3329</v>
      </c>
      <c r="P1741" t="s">
        <v>2059</v>
      </c>
      <c r="Q1741" t="s">
        <v>1829</v>
      </c>
      <c r="R1741" t="s">
        <v>1957</v>
      </c>
      <c r="S1741" t="s">
        <v>74</v>
      </c>
      <c r="T1741" t="s">
        <v>2045</v>
      </c>
      <c r="U1741" t="s">
        <v>2044</v>
      </c>
      <c r="V1741" t="s">
        <v>3260</v>
      </c>
      <c r="W1741" t="s">
        <v>2874</v>
      </c>
      <c r="X1741" t="s">
        <v>1937</v>
      </c>
      <c r="Y1741" t="s">
        <v>2221</v>
      </c>
      <c r="Z1741" t="s">
        <v>2222</v>
      </c>
      <c r="AA1741" t="s">
        <v>3414</v>
      </c>
      <c r="AB1741">
        <v>1</v>
      </c>
    </row>
    <row r="1742" spans="1:28" x14ac:dyDescent="0.25">
      <c r="A1742" t="s">
        <v>9284</v>
      </c>
      <c r="B1742" t="s">
        <v>9285</v>
      </c>
      <c r="C1742" t="s">
        <v>156</v>
      </c>
      <c r="D1742">
        <v>4</v>
      </c>
      <c r="E1742">
        <v>130</v>
      </c>
      <c r="F1742" t="s">
        <v>2047</v>
      </c>
      <c r="G1742" t="s">
        <v>1846</v>
      </c>
      <c r="H1742" t="s">
        <v>2091</v>
      </c>
      <c r="I1742" t="s">
        <v>2096</v>
      </c>
      <c r="J1742" t="s">
        <v>1789</v>
      </c>
      <c r="K1742" t="s">
        <v>2383</v>
      </c>
      <c r="L1742" t="s">
        <v>1828</v>
      </c>
      <c r="M1742" t="s">
        <v>2858</v>
      </c>
      <c r="N1742" t="s">
        <v>3328</v>
      </c>
      <c r="O1742" t="s">
        <v>3329</v>
      </c>
      <c r="P1742" t="s">
        <v>2059</v>
      </c>
      <c r="Q1742" t="s">
        <v>1829</v>
      </c>
      <c r="R1742" t="s">
        <v>1957</v>
      </c>
      <c r="S1742" t="s">
        <v>74</v>
      </c>
      <c r="T1742" t="s">
        <v>2045</v>
      </c>
      <c r="U1742" t="s">
        <v>2039</v>
      </c>
      <c r="V1742" t="s">
        <v>3408</v>
      </c>
      <c r="W1742" t="s">
        <v>2874</v>
      </c>
      <c r="X1742" t="s">
        <v>1937</v>
      </c>
      <c r="Y1742" t="s">
        <v>2223</v>
      </c>
      <c r="Z1742" t="s">
        <v>1940</v>
      </c>
      <c r="AA1742" t="s">
        <v>3415</v>
      </c>
      <c r="AB1742">
        <v>1</v>
      </c>
    </row>
    <row r="1743" spans="1:28" x14ac:dyDescent="0.25">
      <c r="A1743" t="s">
        <v>9284</v>
      </c>
      <c r="B1743" t="s">
        <v>9285</v>
      </c>
      <c r="C1743" t="s">
        <v>156</v>
      </c>
      <c r="D1743">
        <v>4</v>
      </c>
      <c r="E1743">
        <v>131</v>
      </c>
      <c r="F1743" t="s">
        <v>2065</v>
      </c>
      <c r="G1743" t="s">
        <v>1846</v>
      </c>
      <c r="H1743" t="s">
        <v>2091</v>
      </c>
      <c r="I1743" t="s">
        <v>2096</v>
      </c>
      <c r="J1743" t="s">
        <v>1789</v>
      </c>
      <c r="K1743" t="s">
        <v>2071</v>
      </c>
      <c r="L1743" t="s">
        <v>1828</v>
      </c>
      <c r="M1743" t="s">
        <v>2858</v>
      </c>
      <c r="N1743" t="s">
        <v>3328</v>
      </c>
      <c r="O1743" t="s">
        <v>3329</v>
      </c>
      <c r="P1743" t="s">
        <v>2059</v>
      </c>
      <c r="Q1743" t="s">
        <v>1829</v>
      </c>
      <c r="R1743" t="s">
        <v>1957</v>
      </c>
      <c r="S1743" t="s">
        <v>74</v>
      </c>
      <c r="T1743" t="s">
        <v>2045</v>
      </c>
      <c r="U1743" t="s">
        <v>2039</v>
      </c>
      <c r="V1743" t="s">
        <v>3408</v>
      </c>
      <c r="W1743" t="s">
        <v>2874</v>
      </c>
      <c r="X1743" t="s">
        <v>1937</v>
      </c>
      <c r="Y1743" t="s">
        <v>3416</v>
      </c>
      <c r="Z1743" t="s">
        <v>3417</v>
      </c>
      <c r="AA1743" t="s">
        <v>3418</v>
      </c>
      <c r="AB1743">
        <v>1</v>
      </c>
    </row>
    <row r="1744" spans="1:28" x14ac:dyDescent="0.25">
      <c r="A1744" t="s">
        <v>9284</v>
      </c>
      <c r="B1744" t="s">
        <v>9285</v>
      </c>
      <c r="C1744" t="s">
        <v>156</v>
      </c>
      <c r="D1744">
        <v>4</v>
      </c>
      <c r="E1744">
        <v>131</v>
      </c>
      <c r="F1744" t="s">
        <v>2047</v>
      </c>
      <c r="G1744" t="s">
        <v>1846</v>
      </c>
      <c r="H1744" t="s">
        <v>2091</v>
      </c>
      <c r="I1744" t="s">
        <v>2096</v>
      </c>
      <c r="J1744" t="s">
        <v>1789</v>
      </c>
      <c r="K1744" t="s">
        <v>2383</v>
      </c>
      <c r="L1744" t="s">
        <v>1828</v>
      </c>
      <c r="M1744" t="s">
        <v>2858</v>
      </c>
      <c r="N1744" t="s">
        <v>3328</v>
      </c>
      <c r="O1744" t="s">
        <v>3329</v>
      </c>
      <c r="P1744" t="s">
        <v>2059</v>
      </c>
      <c r="Q1744" t="s">
        <v>1829</v>
      </c>
      <c r="R1744" t="s">
        <v>1957</v>
      </c>
      <c r="S1744" t="s">
        <v>74</v>
      </c>
      <c r="T1744" t="s">
        <v>2045</v>
      </c>
      <c r="U1744" t="s">
        <v>2039</v>
      </c>
      <c r="V1744" t="s">
        <v>3299</v>
      </c>
      <c r="W1744" t="s">
        <v>2874</v>
      </c>
      <c r="X1744" t="s">
        <v>1937</v>
      </c>
      <c r="Y1744" t="s">
        <v>3419</v>
      </c>
      <c r="Z1744" t="s">
        <v>3420</v>
      </c>
      <c r="AA1744" t="s">
        <v>3421</v>
      </c>
      <c r="AB1744">
        <v>1</v>
      </c>
    </row>
    <row r="1745" spans="1:28" x14ac:dyDescent="0.25">
      <c r="A1745" t="s">
        <v>9284</v>
      </c>
      <c r="B1745" t="s">
        <v>9285</v>
      </c>
      <c r="C1745" t="s">
        <v>156</v>
      </c>
      <c r="D1745">
        <v>4</v>
      </c>
      <c r="E1745">
        <v>45</v>
      </c>
      <c r="F1745" t="s">
        <v>2036</v>
      </c>
      <c r="G1745" t="s">
        <v>1846</v>
      </c>
      <c r="H1745" t="s">
        <v>2091</v>
      </c>
      <c r="I1745" t="s">
        <v>2096</v>
      </c>
      <c r="J1745" t="s">
        <v>1795</v>
      </c>
      <c r="K1745" t="s">
        <v>2053</v>
      </c>
      <c r="L1745" t="s">
        <v>1828</v>
      </c>
      <c r="M1745" t="s">
        <v>2858</v>
      </c>
      <c r="N1745" t="s">
        <v>3328</v>
      </c>
      <c r="O1745" t="s">
        <v>3329</v>
      </c>
      <c r="P1745" t="s">
        <v>2059</v>
      </c>
      <c r="Q1745" t="s">
        <v>1829</v>
      </c>
      <c r="R1745" t="s">
        <v>1957</v>
      </c>
      <c r="S1745" t="s">
        <v>74</v>
      </c>
      <c r="T1745" t="s">
        <v>2045</v>
      </c>
      <c r="U1745" t="s">
        <v>2046</v>
      </c>
      <c r="V1745" t="s">
        <v>2865</v>
      </c>
      <c r="W1745" t="s">
        <v>2947</v>
      </c>
      <c r="X1745" t="s">
        <v>1937</v>
      </c>
      <c r="Y1745" t="s">
        <v>8579</v>
      </c>
      <c r="Z1745" t="s">
        <v>8580</v>
      </c>
      <c r="AA1745" t="s">
        <v>8581</v>
      </c>
      <c r="AB1745">
        <v>1</v>
      </c>
    </row>
    <row r="1746" spans="1:28" x14ac:dyDescent="0.25">
      <c r="A1746" t="s">
        <v>9284</v>
      </c>
      <c r="B1746" t="s">
        <v>9285</v>
      </c>
      <c r="C1746" t="s">
        <v>156</v>
      </c>
      <c r="D1746">
        <v>4</v>
      </c>
      <c r="E1746">
        <v>49</v>
      </c>
      <c r="F1746" t="s">
        <v>2060</v>
      </c>
      <c r="G1746" t="s">
        <v>1846</v>
      </c>
      <c r="H1746" t="s">
        <v>2091</v>
      </c>
      <c r="I1746" t="s">
        <v>2096</v>
      </c>
      <c r="J1746" t="s">
        <v>1789</v>
      </c>
      <c r="K1746" t="s">
        <v>2056</v>
      </c>
      <c r="L1746" t="s">
        <v>1828</v>
      </c>
      <c r="M1746" t="s">
        <v>2858</v>
      </c>
      <c r="N1746" t="s">
        <v>3328</v>
      </c>
      <c r="O1746" t="s">
        <v>3329</v>
      </c>
      <c r="P1746" t="s">
        <v>2059</v>
      </c>
      <c r="Q1746" t="s">
        <v>1829</v>
      </c>
      <c r="R1746" t="s">
        <v>1957</v>
      </c>
      <c r="S1746" t="s">
        <v>74</v>
      </c>
      <c r="T1746" t="s">
        <v>2045</v>
      </c>
      <c r="U1746" t="s">
        <v>2046</v>
      </c>
      <c r="V1746" t="s">
        <v>3224</v>
      </c>
      <c r="W1746" t="s">
        <v>2874</v>
      </c>
      <c r="X1746" t="s">
        <v>1937</v>
      </c>
      <c r="Y1746" t="s">
        <v>3422</v>
      </c>
      <c r="Z1746" t="s">
        <v>3423</v>
      </c>
      <c r="AA1746" t="s">
        <v>3424</v>
      </c>
      <c r="AB1746">
        <v>1</v>
      </c>
    </row>
    <row r="1747" spans="1:28" x14ac:dyDescent="0.25">
      <c r="A1747" t="s">
        <v>9284</v>
      </c>
      <c r="B1747" t="s">
        <v>9285</v>
      </c>
      <c r="C1747" t="s">
        <v>156</v>
      </c>
      <c r="D1747">
        <v>4</v>
      </c>
      <c r="E1747">
        <v>49</v>
      </c>
      <c r="F1747" t="s">
        <v>2046</v>
      </c>
      <c r="G1747" t="s">
        <v>1846</v>
      </c>
      <c r="H1747" t="s">
        <v>2091</v>
      </c>
      <c r="I1747" t="s">
        <v>2096</v>
      </c>
      <c r="J1747" t="s">
        <v>1789</v>
      </c>
      <c r="K1747" t="s">
        <v>2383</v>
      </c>
      <c r="L1747" t="s">
        <v>1828</v>
      </c>
      <c r="M1747" t="s">
        <v>2858</v>
      </c>
      <c r="N1747" t="s">
        <v>3328</v>
      </c>
      <c r="O1747" t="s">
        <v>3329</v>
      </c>
      <c r="P1747" t="s">
        <v>2059</v>
      </c>
      <c r="Q1747" t="s">
        <v>1829</v>
      </c>
      <c r="R1747" t="s">
        <v>1957</v>
      </c>
      <c r="S1747" t="s">
        <v>74</v>
      </c>
      <c r="T1747" t="s">
        <v>2045</v>
      </c>
      <c r="U1747" t="s">
        <v>2044</v>
      </c>
      <c r="V1747" t="s">
        <v>3212</v>
      </c>
      <c r="W1747" t="s">
        <v>2874</v>
      </c>
      <c r="X1747" t="s">
        <v>1937</v>
      </c>
      <c r="Y1747" t="s">
        <v>3425</v>
      </c>
      <c r="Z1747" t="s">
        <v>3426</v>
      </c>
      <c r="AA1747" t="s">
        <v>3427</v>
      </c>
      <c r="AB1747">
        <v>1</v>
      </c>
    </row>
    <row r="1748" spans="1:28" x14ac:dyDescent="0.25">
      <c r="A1748" t="s">
        <v>9284</v>
      </c>
      <c r="B1748" t="s">
        <v>9285</v>
      </c>
      <c r="C1748" t="s">
        <v>156</v>
      </c>
      <c r="D1748">
        <v>4</v>
      </c>
      <c r="E1748">
        <v>57</v>
      </c>
      <c r="F1748" t="s">
        <v>2045</v>
      </c>
      <c r="G1748" t="s">
        <v>1846</v>
      </c>
      <c r="H1748" t="s">
        <v>2091</v>
      </c>
      <c r="I1748" t="s">
        <v>2096</v>
      </c>
      <c r="J1748" t="s">
        <v>1789</v>
      </c>
      <c r="K1748" t="s">
        <v>2089</v>
      </c>
      <c r="L1748" t="s">
        <v>1828</v>
      </c>
      <c r="M1748" t="s">
        <v>2858</v>
      </c>
      <c r="N1748" t="s">
        <v>3328</v>
      </c>
      <c r="O1748" t="s">
        <v>3329</v>
      </c>
      <c r="P1748" t="s">
        <v>2059</v>
      </c>
      <c r="Q1748" t="s">
        <v>1829</v>
      </c>
      <c r="R1748" t="s">
        <v>1957</v>
      </c>
      <c r="S1748" t="s">
        <v>74</v>
      </c>
      <c r="T1748" t="s">
        <v>2045</v>
      </c>
      <c r="U1748" t="s">
        <v>2044</v>
      </c>
      <c r="V1748" t="s">
        <v>3212</v>
      </c>
      <c r="W1748" t="s">
        <v>2874</v>
      </c>
      <c r="X1748" t="s">
        <v>1937</v>
      </c>
      <c r="Y1748" t="s">
        <v>2224</v>
      </c>
      <c r="Z1748" t="s">
        <v>2225</v>
      </c>
      <c r="AA1748" t="s">
        <v>3428</v>
      </c>
      <c r="AB1748">
        <v>1</v>
      </c>
    </row>
    <row r="1749" spans="1:28" x14ac:dyDescent="0.25">
      <c r="A1749" t="s">
        <v>9284</v>
      </c>
      <c r="B1749" t="s">
        <v>9285</v>
      </c>
      <c r="C1749" t="s">
        <v>156</v>
      </c>
      <c r="D1749">
        <v>4</v>
      </c>
      <c r="E1749">
        <v>58</v>
      </c>
      <c r="F1749" t="s">
        <v>2045</v>
      </c>
      <c r="G1749" t="s">
        <v>1846</v>
      </c>
      <c r="H1749" t="s">
        <v>2091</v>
      </c>
      <c r="I1749" t="s">
        <v>2096</v>
      </c>
      <c r="J1749" t="s">
        <v>1789</v>
      </c>
      <c r="K1749" t="s">
        <v>2071</v>
      </c>
      <c r="L1749" t="s">
        <v>1828</v>
      </c>
      <c r="M1749" t="s">
        <v>2858</v>
      </c>
      <c r="N1749" t="s">
        <v>3328</v>
      </c>
      <c r="O1749" t="s">
        <v>3329</v>
      </c>
      <c r="P1749" t="s">
        <v>2059</v>
      </c>
      <c r="Q1749" t="s">
        <v>1829</v>
      </c>
      <c r="R1749" t="s">
        <v>1957</v>
      </c>
      <c r="S1749" t="s">
        <v>74</v>
      </c>
      <c r="T1749" t="s">
        <v>2045</v>
      </c>
      <c r="U1749" t="s">
        <v>2044</v>
      </c>
      <c r="V1749" t="s">
        <v>3212</v>
      </c>
      <c r="W1749" t="s">
        <v>2947</v>
      </c>
      <c r="X1749" t="s">
        <v>1937</v>
      </c>
      <c r="Y1749" t="s">
        <v>3429</v>
      </c>
      <c r="Z1749" t="s">
        <v>3430</v>
      </c>
      <c r="AA1749" t="s">
        <v>3431</v>
      </c>
      <c r="AB1749">
        <v>1</v>
      </c>
    </row>
    <row r="1750" spans="1:28" x14ac:dyDescent="0.25">
      <c r="A1750" t="s">
        <v>9284</v>
      </c>
      <c r="B1750" t="s">
        <v>9285</v>
      </c>
      <c r="C1750" t="s">
        <v>156</v>
      </c>
      <c r="D1750">
        <v>4</v>
      </c>
      <c r="E1750">
        <v>59</v>
      </c>
      <c r="F1750" t="s">
        <v>2045</v>
      </c>
      <c r="G1750" t="s">
        <v>1846</v>
      </c>
      <c r="H1750" t="s">
        <v>2091</v>
      </c>
      <c r="I1750" t="s">
        <v>2096</v>
      </c>
      <c r="J1750" t="s">
        <v>1789</v>
      </c>
      <c r="K1750" t="s">
        <v>2089</v>
      </c>
      <c r="L1750" t="s">
        <v>1828</v>
      </c>
      <c r="M1750" t="s">
        <v>2858</v>
      </c>
      <c r="N1750" t="s">
        <v>3328</v>
      </c>
      <c r="O1750" t="s">
        <v>3329</v>
      </c>
      <c r="P1750" t="s">
        <v>2059</v>
      </c>
      <c r="Q1750" t="s">
        <v>1829</v>
      </c>
      <c r="R1750" t="s">
        <v>1957</v>
      </c>
      <c r="S1750" t="s">
        <v>74</v>
      </c>
      <c r="T1750" t="s">
        <v>2045</v>
      </c>
      <c r="U1750" t="s">
        <v>2044</v>
      </c>
      <c r="V1750" t="s">
        <v>3212</v>
      </c>
      <c r="W1750" t="s">
        <v>2874</v>
      </c>
      <c r="X1750" t="s">
        <v>1937</v>
      </c>
      <c r="Y1750" t="s">
        <v>2226</v>
      </c>
      <c r="Z1750" t="s">
        <v>2227</v>
      </c>
      <c r="AA1750" t="s">
        <v>3432</v>
      </c>
      <c r="AB1750">
        <v>1</v>
      </c>
    </row>
    <row r="1751" spans="1:28" x14ac:dyDescent="0.25">
      <c r="A1751" t="s">
        <v>9284</v>
      </c>
      <c r="B1751" t="s">
        <v>9285</v>
      </c>
      <c r="C1751" t="s">
        <v>156</v>
      </c>
      <c r="D1751">
        <v>1</v>
      </c>
      <c r="E1751">
        <v>207</v>
      </c>
      <c r="F1751" t="s">
        <v>2061</v>
      </c>
      <c r="G1751" t="s">
        <v>1845</v>
      </c>
      <c r="H1751" t="s">
        <v>2091</v>
      </c>
      <c r="I1751" t="s">
        <v>2096</v>
      </c>
      <c r="J1751" t="s">
        <v>1789</v>
      </c>
      <c r="K1751" t="s">
        <v>2050</v>
      </c>
      <c r="L1751" t="s">
        <v>1828</v>
      </c>
      <c r="M1751" t="s">
        <v>2858</v>
      </c>
      <c r="N1751" t="s">
        <v>3328</v>
      </c>
      <c r="O1751" t="s">
        <v>3329</v>
      </c>
      <c r="P1751" t="s">
        <v>2059</v>
      </c>
      <c r="Q1751" t="s">
        <v>1943</v>
      </c>
      <c r="R1751" t="s">
        <v>2228</v>
      </c>
      <c r="S1751" t="s">
        <v>74</v>
      </c>
      <c r="T1751" t="s">
        <v>2057</v>
      </c>
      <c r="U1751" t="s">
        <v>2044</v>
      </c>
      <c r="V1751" t="s">
        <v>3204</v>
      </c>
      <c r="W1751" t="s">
        <v>4638</v>
      </c>
      <c r="X1751" t="s">
        <v>2229</v>
      </c>
      <c r="Y1751" t="s">
        <v>8582</v>
      </c>
      <c r="Z1751" t="s">
        <v>8583</v>
      </c>
      <c r="AA1751" t="s">
        <v>8584</v>
      </c>
      <c r="AB1751">
        <v>1</v>
      </c>
    </row>
    <row r="1752" spans="1:28" x14ac:dyDescent="0.25">
      <c r="A1752" t="s">
        <v>9284</v>
      </c>
      <c r="B1752" t="s">
        <v>9285</v>
      </c>
      <c r="C1752" t="s">
        <v>156</v>
      </c>
      <c r="D1752">
        <v>1</v>
      </c>
      <c r="E1752">
        <v>208</v>
      </c>
      <c r="F1752" t="s">
        <v>2021</v>
      </c>
      <c r="G1752" t="s">
        <v>1845</v>
      </c>
      <c r="H1752" t="s">
        <v>2091</v>
      </c>
      <c r="I1752" t="s">
        <v>2096</v>
      </c>
      <c r="J1752" t="s">
        <v>1788</v>
      </c>
      <c r="K1752" t="s">
        <v>2064</v>
      </c>
      <c r="L1752" t="s">
        <v>1828</v>
      </c>
      <c r="M1752" t="s">
        <v>2858</v>
      </c>
      <c r="N1752" t="s">
        <v>3328</v>
      </c>
      <c r="O1752" t="s">
        <v>3329</v>
      </c>
      <c r="P1752" t="s">
        <v>2059</v>
      </c>
      <c r="Q1752" t="s">
        <v>1943</v>
      </c>
      <c r="R1752" t="s">
        <v>2228</v>
      </c>
      <c r="S1752" t="s">
        <v>74</v>
      </c>
      <c r="T1752" t="s">
        <v>2057</v>
      </c>
      <c r="U1752" t="s">
        <v>2044</v>
      </c>
      <c r="V1752" t="s">
        <v>3204</v>
      </c>
      <c r="W1752" t="s">
        <v>4638</v>
      </c>
      <c r="X1752" t="s">
        <v>2229</v>
      </c>
      <c r="Y1752" t="s">
        <v>9419</v>
      </c>
      <c r="Z1752" t="s">
        <v>9420</v>
      </c>
      <c r="AA1752" t="s">
        <v>9421</v>
      </c>
      <c r="AB1752">
        <v>1</v>
      </c>
    </row>
    <row r="1753" spans="1:28" x14ac:dyDescent="0.25">
      <c r="A1753" t="s">
        <v>9284</v>
      </c>
      <c r="B1753" t="s">
        <v>9285</v>
      </c>
      <c r="C1753" t="s">
        <v>156</v>
      </c>
      <c r="D1753">
        <v>1</v>
      </c>
      <c r="E1753">
        <v>211</v>
      </c>
      <c r="F1753" t="s">
        <v>2033</v>
      </c>
      <c r="G1753" t="s">
        <v>1845</v>
      </c>
      <c r="H1753" t="s">
        <v>2091</v>
      </c>
      <c r="I1753" t="s">
        <v>2096</v>
      </c>
      <c r="J1753" t="s">
        <v>1788</v>
      </c>
      <c r="K1753" t="s">
        <v>2089</v>
      </c>
      <c r="L1753" t="s">
        <v>1828</v>
      </c>
      <c r="M1753" t="s">
        <v>2858</v>
      </c>
      <c r="N1753" t="s">
        <v>3328</v>
      </c>
      <c r="O1753" t="s">
        <v>3329</v>
      </c>
      <c r="P1753" t="s">
        <v>2059</v>
      </c>
      <c r="Q1753" t="s">
        <v>1943</v>
      </c>
      <c r="R1753" t="s">
        <v>2228</v>
      </c>
      <c r="S1753" t="s">
        <v>74</v>
      </c>
      <c r="T1753" t="s">
        <v>2057</v>
      </c>
      <c r="U1753" t="s">
        <v>2044</v>
      </c>
      <c r="V1753" t="s">
        <v>3204</v>
      </c>
      <c r="W1753" t="s">
        <v>4638</v>
      </c>
      <c r="X1753" t="s">
        <v>2229</v>
      </c>
      <c r="Y1753" t="s">
        <v>4828</v>
      </c>
      <c r="Z1753" t="s">
        <v>4829</v>
      </c>
      <c r="AA1753" t="s">
        <v>4830</v>
      </c>
      <c r="AB1753">
        <v>1</v>
      </c>
    </row>
    <row r="1754" spans="1:28" x14ac:dyDescent="0.25">
      <c r="A1754" t="s">
        <v>9284</v>
      </c>
      <c r="B1754" t="s">
        <v>9285</v>
      </c>
      <c r="C1754" t="s">
        <v>156</v>
      </c>
      <c r="D1754">
        <v>1</v>
      </c>
      <c r="E1754">
        <v>221</v>
      </c>
      <c r="F1754" t="s">
        <v>2033</v>
      </c>
      <c r="G1754" t="s">
        <v>1845</v>
      </c>
      <c r="H1754" t="s">
        <v>2091</v>
      </c>
      <c r="I1754" t="s">
        <v>2096</v>
      </c>
      <c r="J1754" t="s">
        <v>1788</v>
      </c>
      <c r="K1754" t="s">
        <v>2069</v>
      </c>
      <c r="L1754" t="s">
        <v>1828</v>
      </c>
      <c r="M1754" t="s">
        <v>2858</v>
      </c>
      <c r="N1754" t="s">
        <v>3328</v>
      </c>
      <c r="O1754" t="s">
        <v>3329</v>
      </c>
      <c r="P1754" t="s">
        <v>2059</v>
      </c>
      <c r="Q1754" t="s">
        <v>1943</v>
      </c>
      <c r="R1754" t="s">
        <v>2228</v>
      </c>
      <c r="S1754" t="s">
        <v>74</v>
      </c>
      <c r="T1754" t="s">
        <v>2057</v>
      </c>
      <c r="U1754" t="s">
        <v>2044</v>
      </c>
      <c r="V1754" t="s">
        <v>3204</v>
      </c>
      <c r="W1754" t="s">
        <v>4638</v>
      </c>
      <c r="X1754" t="s">
        <v>2229</v>
      </c>
      <c r="Y1754" t="s">
        <v>4831</v>
      </c>
      <c r="Z1754" t="s">
        <v>4832</v>
      </c>
      <c r="AA1754" t="s">
        <v>4833</v>
      </c>
      <c r="AB1754">
        <v>1</v>
      </c>
    </row>
    <row r="1755" spans="1:28" x14ac:dyDescent="0.25">
      <c r="A1755" t="s">
        <v>9284</v>
      </c>
      <c r="B1755" t="s">
        <v>9285</v>
      </c>
      <c r="C1755" t="s">
        <v>156</v>
      </c>
      <c r="D1755">
        <v>1</v>
      </c>
      <c r="E1755">
        <v>221</v>
      </c>
      <c r="F1755" t="s">
        <v>2020</v>
      </c>
      <c r="G1755" t="s">
        <v>1845</v>
      </c>
      <c r="H1755" t="s">
        <v>2091</v>
      </c>
      <c r="I1755" t="s">
        <v>2096</v>
      </c>
      <c r="J1755" t="s">
        <v>1789</v>
      </c>
      <c r="K1755" t="s">
        <v>2064</v>
      </c>
      <c r="L1755" t="s">
        <v>1828</v>
      </c>
      <c r="M1755" t="s">
        <v>2858</v>
      </c>
      <c r="N1755" t="s">
        <v>3328</v>
      </c>
      <c r="O1755" t="s">
        <v>3329</v>
      </c>
      <c r="P1755" t="s">
        <v>2059</v>
      </c>
      <c r="Q1755" t="s">
        <v>1943</v>
      </c>
      <c r="R1755" t="s">
        <v>2228</v>
      </c>
      <c r="S1755" t="s">
        <v>74</v>
      </c>
      <c r="T1755" t="s">
        <v>2057</v>
      </c>
      <c r="U1755" t="s">
        <v>2044</v>
      </c>
      <c r="V1755" t="s">
        <v>4834</v>
      </c>
      <c r="W1755" t="s">
        <v>3235</v>
      </c>
      <c r="X1755" t="s">
        <v>2229</v>
      </c>
      <c r="Y1755" t="s">
        <v>4835</v>
      </c>
      <c r="Z1755" t="s">
        <v>4836</v>
      </c>
      <c r="AA1755" t="s">
        <v>4837</v>
      </c>
      <c r="AB1755">
        <v>1</v>
      </c>
    </row>
    <row r="1756" spans="1:28" x14ac:dyDescent="0.25">
      <c r="A1756" t="s">
        <v>9284</v>
      </c>
      <c r="B1756" t="s">
        <v>9285</v>
      </c>
      <c r="C1756" t="s">
        <v>156</v>
      </c>
      <c r="D1756">
        <v>1</v>
      </c>
      <c r="E1756">
        <v>221</v>
      </c>
      <c r="F1756" t="s">
        <v>2052</v>
      </c>
      <c r="G1756" t="s">
        <v>1845</v>
      </c>
      <c r="H1756" t="s">
        <v>2091</v>
      </c>
      <c r="I1756" t="s">
        <v>2096</v>
      </c>
      <c r="J1756" t="s">
        <v>1789</v>
      </c>
      <c r="K1756" t="s">
        <v>2383</v>
      </c>
      <c r="L1756" t="s">
        <v>1828</v>
      </c>
      <c r="M1756" t="s">
        <v>2858</v>
      </c>
      <c r="N1756" t="s">
        <v>3328</v>
      </c>
      <c r="O1756" t="s">
        <v>3329</v>
      </c>
      <c r="P1756" t="s">
        <v>2059</v>
      </c>
      <c r="Q1756" t="s">
        <v>1943</v>
      </c>
      <c r="R1756" t="s">
        <v>2228</v>
      </c>
      <c r="S1756" t="s">
        <v>74</v>
      </c>
      <c r="T1756" t="s">
        <v>2057</v>
      </c>
      <c r="U1756" t="s">
        <v>2044</v>
      </c>
      <c r="V1756" t="s">
        <v>3204</v>
      </c>
      <c r="W1756" t="s">
        <v>3235</v>
      </c>
      <c r="X1756" t="s">
        <v>2229</v>
      </c>
      <c r="Y1756" t="s">
        <v>4838</v>
      </c>
      <c r="Z1756" t="s">
        <v>4839</v>
      </c>
      <c r="AA1756" t="s">
        <v>4840</v>
      </c>
      <c r="AB1756">
        <v>1</v>
      </c>
    </row>
    <row r="1757" spans="1:28" x14ac:dyDescent="0.25">
      <c r="A1757" t="s">
        <v>9284</v>
      </c>
      <c r="B1757" t="s">
        <v>9285</v>
      </c>
      <c r="C1757" t="s">
        <v>156</v>
      </c>
      <c r="D1757">
        <v>1</v>
      </c>
      <c r="E1757">
        <v>304</v>
      </c>
      <c r="F1757" t="s">
        <v>2036</v>
      </c>
      <c r="G1757" t="s">
        <v>1845</v>
      </c>
      <c r="H1757" t="s">
        <v>2091</v>
      </c>
      <c r="I1757" t="s">
        <v>2096</v>
      </c>
      <c r="J1757" t="s">
        <v>1789</v>
      </c>
      <c r="K1757" t="s">
        <v>2383</v>
      </c>
      <c r="L1757" t="s">
        <v>1828</v>
      </c>
      <c r="M1757" t="s">
        <v>2858</v>
      </c>
      <c r="N1757" t="s">
        <v>3328</v>
      </c>
      <c r="O1757" t="s">
        <v>3329</v>
      </c>
      <c r="P1757" t="s">
        <v>2059</v>
      </c>
      <c r="Q1757" t="s">
        <v>1943</v>
      </c>
      <c r="R1757" t="s">
        <v>2228</v>
      </c>
      <c r="S1757" t="s">
        <v>74</v>
      </c>
      <c r="T1757" t="s">
        <v>2057</v>
      </c>
      <c r="U1757" t="s">
        <v>2044</v>
      </c>
      <c r="V1757" t="s">
        <v>3204</v>
      </c>
      <c r="W1757" t="s">
        <v>2874</v>
      </c>
      <c r="X1757" t="s">
        <v>2229</v>
      </c>
      <c r="Y1757" t="s">
        <v>3433</v>
      </c>
      <c r="Z1757" t="s">
        <v>3434</v>
      </c>
      <c r="AA1757" t="s">
        <v>3435</v>
      </c>
      <c r="AB1757">
        <v>1</v>
      </c>
    </row>
    <row r="1758" spans="1:28" x14ac:dyDescent="0.25">
      <c r="A1758" t="s">
        <v>9284</v>
      </c>
      <c r="B1758" t="s">
        <v>9285</v>
      </c>
      <c r="C1758" t="s">
        <v>156</v>
      </c>
      <c r="D1758">
        <v>1</v>
      </c>
      <c r="E1758">
        <v>370</v>
      </c>
      <c r="F1758" t="s">
        <v>2037</v>
      </c>
      <c r="G1758" t="s">
        <v>1844</v>
      </c>
      <c r="H1758" t="s">
        <v>2091</v>
      </c>
      <c r="I1758" t="s">
        <v>2096</v>
      </c>
      <c r="J1758" t="s">
        <v>1789</v>
      </c>
      <c r="K1758" t="s">
        <v>2084</v>
      </c>
      <c r="L1758" t="s">
        <v>1828</v>
      </c>
      <c r="M1758" t="s">
        <v>2858</v>
      </c>
      <c r="N1758" t="s">
        <v>3328</v>
      </c>
      <c r="O1758" t="s">
        <v>3329</v>
      </c>
      <c r="P1758" t="s">
        <v>2059</v>
      </c>
      <c r="Q1758" t="s">
        <v>1943</v>
      </c>
      <c r="R1758" t="s">
        <v>2228</v>
      </c>
      <c r="S1758" t="s">
        <v>74</v>
      </c>
      <c r="T1758" t="s">
        <v>2057</v>
      </c>
      <c r="U1758" t="s">
        <v>2867</v>
      </c>
      <c r="V1758" t="s">
        <v>3314</v>
      </c>
      <c r="W1758" t="s">
        <v>3235</v>
      </c>
      <c r="X1758" t="s">
        <v>2229</v>
      </c>
      <c r="Y1758" t="s">
        <v>8585</v>
      </c>
      <c r="Z1758" t="s">
        <v>8586</v>
      </c>
      <c r="AA1758" t="s">
        <v>8587</v>
      </c>
      <c r="AB1758">
        <v>1</v>
      </c>
    </row>
    <row r="1759" spans="1:28" x14ac:dyDescent="0.25">
      <c r="A1759" t="s">
        <v>9284</v>
      </c>
      <c r="B1759" t="s">
        <v>9285</v>
      </c>
      <c r="C1759" t="s">
        <v>156</v>
      </c>
      <c r="D1759">
        <v>1</v>
      </c>
      <c r="E1759">
        <v>377</v>
      </c>
      <c r="F1759" t="s">
        <v>2065</v>
      </c>
      <c r="G1759" t="s">
        <v>1844</v>
      </c>
      <c r="H1759" t="s">
        <v>2091</v>
      </c>
      <c r="I1759" t="s">
        <v>2096</v>
      </c>
      <c r="J1759" t="s">
        <v>5368</v>
      </c>
      <c r="K1759" t="s">
        <v>2063</v>
      </c>
      <c r="L1759" t="s">
        <v>1828</v>
      </c>
      <c r="M1759" t="s">
        <v>2858</v>
      </c>
      <c r="N1759" t="s">
        <v>3328</v>
      </c>
      <c r="O1759" t="s">
        <v>3329</v>
      </c>
      <c r="P1759" t="s">
        <v>2059</v>
      </c>
      <c r="Q1759" t="s">
        <v>1943</v>
      </c>
      <c r="R1759" t="s">
        <v>2228</v>
      </c>
      <c r="S1759" t="s">
        <v>74</v>
      </c>
      <c r="T1759" t="s">
        <v>2057</v>
      </c>
      <c r="U1759" t="s">
        <v>2044</v>
      </c>
      <c r="V1759" t="s">
        <v>3204</v>
      </c>
      <c r="W1759" t="s">
        <v>2947</v>
      </c>
      <c r="X1759" t="s">
        <v>2229</v>
      </c>
      <c r="Y1759" t="s">
        <v>8935</v>
      </c>
      <c r="Z1759" t="s">
        <v>8936</v>
      </c>
      <c r="AA1759" t="s">
        <v>8937</v>
      </c>
      <c r="AB1759">
        <v>1</v>
      </c>
    </row>
    <row r="1760" spans="1:28" x14ac:dyDescent="0.25">
      <c r="A1760" t="s">
        <v>9284</v>
      </c>
      <c r="B1760" t="s">
        <v>9285</v>
      </c>
      <c r="C1760" t="s">
        <v>156</v>
      </c>
      <c r="D1760">
        <v>1</v>
      </c>
      <c r="E1760">
        <v>385</v>
      </c>
      <c r="F1760" t="s">
        <v>2033</v>
      </c>
      <c r="G1760" t="s">
        <v>1844</v>
      </c>
      <c r="H1760" t="s">
        <v>2091</v>
      </c>
      <c r="I1760" t="s">
        <v>2096</v>
      </c>
      <c r="J1760" t="s">
        <v>1789</v>
      </c>
      <c r="K1760" t="s">
        <v>2071</v>
      </c>
      <c r="L1760" t="s">
        <v>1828</v>
      </c>
      <c r="M1760" t="s">
        <v>2858</v>
      </c>
      <c r="N1760" t="s">
        <v>3328</v>
      </c>
      <c r="O1760" t="s">
        <v>3329</v>
      </c>
      <c r="P1760" t="s">
        <v>2059</v>
      </c>
      <c r="Q1760" t="s">
        <v>1943</v>
      </c>
      <c r="R1760" t="s">
        <v>2228</v>
      </c>
      <c r="S1760" t="s">
        <v>74</v>
      </c>
      <c r="T1760" t="s">
        <v>2057</v>
      </c>
      <c r="U1760" t="s">
        <v>2875</v>
      </c>
      <c r="V1760" t="s">
        <v>3436</v>
      </c>
      <c r="W1760" t="s">
        <v>3235</v>
      </c>
      <c r="X1760" t="s">
        <v>2229</v>
      </c>
      <c r="Y1760" t="s">
        <v>2417</v>
      </c>
      <c r="Z1760" t="s">
        <v>2418</v>
      </c>
      <c r="AA1760" t="s">
        <v>3437</v>
      </c>
      <c r="AB1760">
        <v>1</v>
      </c>
    </row>
    <row r="1761" spans="1:28" x14ac:dyDescent="0.25">
      <c r="A1761" t="s">
        <v>9284</v>
      </c>
      <c r="B1761" t="s">
        <v>9285</v>
      </c>
      <c r="C1761" t="s">
        <v>156</v>
      </c>
      <c r="D1761">
        <v>1</v>
      </c>
      <c r="E1761">
        <v>385</v>
      </c>
      <c r="F1761" t="s">
        <v>2020</v>
      </c>
      <c r="G1761" t="s">
        <v>1844</v>
      </c>
      <c r="H1761" t="s">
        <v>2091</v>
      </c>
      <c r="I1761" t="s">
        <v>2096</v>
      </c>
      <c r="J1761" t="s">
        <v>1789</v>
      </c>
      <c r="K1761" t="s">
        <v>2089</v>
      </c>
      <c r="L1761" t="s">
        <v>1828</v>
      </c>
      <c r="M1761" t="s">
        <v>2858</v>
      </c>
      <c r="N1761" t="s">
        <v>3328</v>
      </c>
      <c r="O1761" t="s">
        <v>3329</v>
      </c>
      <c r="P1761" t="s">
        <v>2059</v>
      </c>
      <c r="Q1761" t="s">
        <v>1943</v>
      </c>
      <c r="R1761" t="s">
        <v>2228</v>
      </c>
      <c r="S1761" t="s">
        <v>74</v>
      </c>
      <c r="T1761" t="s">
        <v>2057</v>
      </c>
      <c r="U1761" t="s">
        <v>2875</v>
      </c>
      <c r="V1761" t="s">
        <v>3436</v>
      </c>
      <c r="W1761" t="s">
        <v>3235</v>
      </c>
      <c r="X1761" t="s">
        <v>2229</v>
      </c>
      <c r="Y1761" t="s">
        <v>2236</v>
      </c>
      <c r="Z1761" t="s">
        <v>2237</v>
      </c>
      <c r="AA1761" t="s">
        <v>3438</v>
      </c>
      <c r="AB1761">
        <v>1</v>
      </c>
    </row>
    <row r="1762" spans="1:28" x14ac:dyDescent="0.25">
      <c r="A1762" t="s">
        <v>9284</v>
      </c>
      <c r="B1762" t="s">
        <v>9285</v>
      </c>
      <c r="C1762" t="s">
        <v>156</v>
      </c>
      <c r="D1762">
        <v>1</v>
      </c>
      <c r="E1762">
        <v>385</v>
      </c>
      <c r="F1762" t="s">
        <v>2054</v>
      </c>
      <c r="G1762" t="s">
        <v>1844</v>
      </c>
      <c r="H1762" t="s">
        <v>2091</v>
      </c>
      <c r="I1762" t="s">
        <v>2096</v>
      </c>
      <c r="J1762" t="s">
        <v>1789</v>
      </c>
      <c r="K1762" t="s">
        <v>2089</v>
      </c>
      <c r="L1762" t="s">
        <v>1828</v>
      </c>
      <c r="M1762" t="s">
        <v>2858</v>
      </c>
      <c r="N1762" t="s">
        <v>3328</v>
      </c>
      <c r="O1762" t="s">
        <v>3329</v>
      </c>
      <c r="P1762" t="s">
        <v>2059</v>
      </c>
      <c r="Q1762" t="s">
        <v>1943</v>
      </c>
      <c r="R1762" t="s">
        <v>2228</v>
      </c>
      <c r="S1762" t="s">
        <v>74</v>
      </c>
      <c r="T1762" t="s">
        <v>2057</v>
      </c>
      <c r="U1762" t="s">
        <v>2875</v>
      </c>
      <c r="V1762" t="s">
        <v>3436</v>
      </c>
      <c r="W1762" t="s">
        <v>3235</v>
      </c>
      <c r="X1762" t="s">
        <v>2229</v>
      </c>
      <c r="Y1762" t="s">
        <v>2234</v>
      </c>
      <c r="Z1762" t="s">
        <v>2235</v>
      </c>
      <c r="AA1762" t="s">
        <v>3439</v>
      </c>
      <c r="AB1762">
        <v>1</v>
      </c>
    </row>
    <row r="1763" spans="1:28" x14ac:dyDescent="0.25">
      <c r="A1763" t="s">
        <v>9284</v>
      </c>
      <c r="B1763" t="s">
        <v>9285</v>
      </c>
      <c r="C1763" t="s">
        <v>156</v>
      </c>
      <c r="D1763">
        <v>1</v>
      </c>
      <c r="E1763">
        <v>416</v>
      </c>
      <c r="F1763" t="s">
        <v>2062</v>
      </c>
      <c r="G1763" t="s">
        <v>1844</v>
      </c>
      <c r="H1763" t="s">
        <v>2091</v>
      </c>
      <c r="I1763" t="s">
        <v>2096</v>
      </c>
      <c r="J1763" t="s">
        <v>2900</v>
      </c>
      <c r="K1763" t="s">
        <v>2383</v>
      </c>
      <c r="L1763" t="s">
        <v>1828</v>
      </c>
      <c r="M1763" t="s">
        <v>2858</v>
      </c>
      <c r="N1763" t="s">
        <v>3328</v>
      </c>
      <c r="O1763" t="s">
        <v>3329</v>
      </c>
      <c r="P1763" t="s">
        <v>2059</v>
      </c>
      <c r="Q1763" t="s">
        <v>1943</v>
      </c>
      <c r="R1763" t="s">
        <v>2228</v>
      </c>
      <c r="S1763" t="s">
        <v>74</v>
      </c>
      <c r="T1763" t="s">
        <v>2057</v>
      </c>
      <c r="U1763" t="s">
        <v>2867</v>
      </c>
      <c r="V1763" t="s">
        <v>3309</v>
      </c>
      <c r="W1763" t="s">
        <v>3235</v>
      </c>
      <c r="X1763" t="s">
        <v>2229</v>
      </c>
      <c r="Y1763" t="s">
        <v>4357</v>
      </c>
      <c r="Z1763" t="s">
        <v>4358</v>
      </c>
      <c r="AA1763" t="s">
        <v>4359</v>
      </c>
      <c r="AB1763">
        <v>1</v>
      </c>
    </row>
    <row r="1764" spans="1:28" x14ac:dyDescent="0.25">
      <c r="A1764" t="s">
        <v>9284</v>
      </c>
      <c r="B1764" t="s">
        <v>9285</v>
      </c>
      <c r="C1764" t="s">
        <v>156</v>
      </c>
      <c r="D1764">
        <v>1</v>
      </c>
      <c r="E1764">
        <v>416</v>
      </c>
      <c r="F1764" t="s">
        <v>2055</v>
      </c>
      <c r="G1764" t="s">
        <v>1844</v>
      </c>
      <c r="H1764" t="s">
        <v>2091</v>
      </c>
      <c r="I1764" t="s">
        <v>2096</v>
      </c>
      <c r="J1764" t="s">
        <v>1789</v>
      </c>
      <c r="K1764" t="s">
        <v>2064</v>
      </c>
      <c r="L1764" t="s">
        <v>1828</v>
      </c>
      <c r="M1764" t="s">
        <v>2858</v>
      </c>
      <c r="N1764" t="s">
        <v>3328</v>
      </c>
      <c r="O1764" t="s">
        <v>3329</v>
      </c>
      <c r="P1764" t="s">
        <v>2059</v>
      </c>
      <c r="Q1764" t="s">
        <v>1943</v>
      </c>
      <c r="R1764" t="s">
        <v>2228</v>
      </c>
      <c r="S1764" t="s">
        <v>74</v>
      </c>
      <c r="T1764" t="s">
        <v>2057</v>
      </c>
      <c r="U1764" t="s">
        <v>2867</v>
      </c>
      <c r="V1764" t="s">
        <v>3222</v>
      </c>
      <c r="W1764" t="s">
        <v>3235</v>
      </c>
      <c r="X1764" t="s">
        <v>2229</v>
      </c>
      <c r="Y1764" t="s">
        <v>4360</v>
      </c>
      <c r="Z1764" t="s">
        <v>4361</v>
      </c>
      <c r="AA1764" t="s">
        <v>4362</v>
      </c>
      <c r="AB1764">
        <v>1</v>
      </c>
    </row>
    <row r="1765" spans="1:28" x14ac:dyDescent="0.25">
      <c r="A1765" t="s">
        <v>9284</v>
      </c>
      <c r="B1765" t="s">
        <v>9285</v>
      </c>
      <c r="C1765" t="s">
        <v>156</v>
      </c>
      <c r="D1765">
        <v>1</v>
      </c>
      <c r="E1765">
        <v>597</v>
      </c>
      <c r="F1765" t="s">
        <v>2060</v>
      </c>
      <c r="G1765" t="s">
        <v>1844</v>
      </c>
      <c r="H1765" t="s">
        <v>2091</v>
      </c>
      <c r="I1765" t="s">
        <v>2096</v>
      </c>
      <c r="J1765" t="s">
        <v>1788</v>
      </c>
      <c r="K1765" t="s">
        <v>2089</v>
      </c>
      <c r="L1765" t="s">
        <v>1828</v>
      </c>
      <c r="M1765" t="s">
        <v>2858</v>
      </c>
      <c r="N1765" t="s">
        <v>3328</v>
      </c>
      <c r="O1765" t="s">
        <v>3329</v>
      </c>
      <c r="P1765" t="s">
        <v>2059</v>
      </c>
      <c r="Q1765" t="s">
        <v>1943</v>
      </c>
      <c r="R1765" t="s">
        <v>2228</v>
      </c>
      <c r="S1765" t="s">
        <v>74</v>
      </c>
      <c r="T1765" t="s">
        <v>2057</v>
      </c>
      <c r="U1765" t="s">
        <v>3226</v>
      </c>
      <c r="V1765" t="s">
        <v>3288</v>
      </c>
      <c r="W1765" t="s">
        <v>4844</v>
      </c>
      <c r="X1765" t="s">
        <v>2229</v>
      </c>
      <c r="Y1765" t="s">
        <v>8588</v>
      </c>
      <c r="Z1765" t="s">
        <v>8589</v>
      </c>
      <c r="AA1765" t="s">
        <v>8590</v>
      </c>
      <c r="AB1765">
        <v>1</v>
      </c>
    </row>
    <row r="1766" spans="1:28" x14ac:dyDescent="0.25">
      <c r="A1766" t="s">
        <v>9284</v>
      </c>
      <c r="B1766" t="s">
        <v>9285</v>
      </c>
      <c r="C1766" t="s">
        <v>156</v>
      </c>
      <c r="D1766">
        <v>1</v>
      </c>
      <c r="E1766">
        <v>605</v>
      </c>
      <c r="F1766" t="s">
        <v>2083</v>
      </c>
      <c r="G1766" t="s">
        <v>1844</v>
      </c>
      <c r="H1766" t="s">
        <v>2091</v>
      </c>
      <c r="I1766" t="s">
        <v>2096</v>
      </c>
      <c r="J1766" t="s">
        <v>1789</v>
      </c>
      <c r="K1766" t="s">
        <v>2063</v>
      </c>
      <c r="L1766" t="s">
        <v>1828</v>
      </c>
      <c r="M1766" t="s">
        <v>2858</v>
      </c>
      <c r="N1766" t="s">
        <v>3328</v>
      </c>
      <c r="O1766" t="s">
        <v>3329</v>
      </c>
      <c r="P1766" t="s">
        <v>2059</v>
      </c>
      <c r="Q1766" t="s">
        <v>1943</v>
      </c>
      <c r="R1766" t="s">
        <v>2228</v>
      </c>
      <c r="S1766" t="s">
        <v>74</v>
      </c>
      <c r="T1766" t="s">
        <v>2057</v>
      </c>
      <c r="U1766" t="s">
        <v>2044</v>
      </c>
      <c r="V1766" t="s">
        <v>3204</v>
      </c>
      <c r="W1766" t="s">
        <v>3469</v>
      </c>
      <c r="X1766" t="s">
        <v>2229</v>
      </c>
      <c r="Y1766" t="s">
        <v>4841</v>
      </c>
      <c r="Z1766" t="s">
        <v>4842</v>
      </c>
      <c r="AA1766" t="s">
        <v>4843</v>
      </c>
      <c r="AB1766">
        <v>1</v>
      </c>
    </row>
    <row r="1767" spans="1:28" x14ac:dyDescent="0.25">
      <c r="A1767" t="s">
        <v>9284</v>
      </c>
      <c r="B1767" t="s">
        <v>9285</v>
      </c>
      <c r="C1767" t="s">
        <v>156</v>
      </c>
      <c r="D1767">
        <v>1</v>
      </c>
      <c r="E1767">
        <v>616</v>
      </c>
      <c r="F1767" t="s">
        <v>2065</v>
      </c>
      <c r="G1767" t="s">
        <v>1844</v>
      </c>
      <c r="H1767" t="s">
        <v>2091</v>
      </c>
      <c r="I1767" t="s">
        <v>2096</v>
      </c>
      <c r="J1767" t="s">
        <v>1789</v>
      </c>
      <c r="K1767" t="s">
        <v>2063</v>
      </c>
      <c r="L1767" t="s">
        <v>1828</v>
      </c>
      <c r="M1767" t="s">
        <v>2858</v>
      </c>
      <c r="N1767" t="s">
        <v>3328</v>
      </c>
      <c r="O1767" t="s">
        <v>3329</v>
      </c>
      <c r="P1767" t="s">
        <v>2059</v>
      </c>
      <c r="Q1767" t="s">
        <v>1943</v>
      </c>
      <c r="R1767" t="s">
        <v>2228</v>
      </c>
      <c r="S1767" t="s">
        <v>74</v>
      </c>
      <c r="T1767" t="s">
        <v>2057</v>
      </c>
      <c r="U1767" t="s">
        <v>2875</v>
      </c>
      <c r="V1767" t="s">
        <v>3436</v>
      </c>
      <c r="W1767" t="s">
        <v>4844</v>
      </c>
      <c r="X1767" t="s">
        <v>2229</v>
      </c>
      <c r="Y1767" t="s">
        <v>4845</v>
      </c>
      <c r="Z1767" t="s">
        <v>4846</v>
      </c>
      <c r="AA1767" t="s">
        <v>4847</v>
      </c>
      <c r="AB1767">
        <v>1</v>
      </c>
    </row>
    <row r="1768" spans="1:28" x14ac:dyDescent="0.25">
      <c r="A1768" t="s">
        <v>9284</v>
      </c>
      <c r="B1768" t="s">
        <v>9285</v>
      </c>
      <c r="C1768" t="s">
        <v>156</v>
      </c>
      <c r="D1768">
        <v>1</v>
      </c>
      <c r="E1768">
        <v>92</v>
      </c>
      <c r="F1768" t="s">
        <v>2054</v>
      </c>
      <c r="G1768" t="s">
        <v>1845</v>
      </c>
      <c r="H1768" t="s">
        <v>2091</v>
      </c>
      <c r="I1768" t="s">
        <v>2096</v>
      </c>
      <c r="J1768" t="s">
        <v>1788</v>
      </c>
      <c r="K1768" t="s">
        <v>2053</v>
      </c>
      <c r="L1768" t="s">
        <v>1828</v>
      </c>
      <c r="M1768" t="s">
        <v>2858</v>
      </c>
      <c r="N1768" t="s">
        <v>3328</v>
      </c>
      <c r="O1768" t="s">
        <v>3329</v>
      </c>
      <c r="P1768" t="s">
        <v>2059</v>
      </c>
      <c r="Q1768" t="s">
        <v>1943</v>
      </c>
      <c r="R1768" t="s">
        <v>2228</v>
      </c>
      <c r="S1768" t="s">
        <v>74</v>
      </c>
      <c r="T1768" t="s">
        <v>2057</v>
      </c>
      <c r="U1768" t="s">
        <v>2044</v>
      </c>
      <c r="V1768" t="s">
        <v>3260</v>
      </c>
      <c r="W1768" t="s">
        <v>3235</v>
      </c>
      <c r="X1768" t="s">
        <v>2229</v>
      </c>
      <c r="Y1768" t="s">
        <v>5543</v>
      </c>
      <c r="Z1768" t="s">
        <v>5544</v>
      </c>
      <c r="AA1768" t="s">
        <v>5545</v>
      </c>
      <c r="AB1768">
        <v>1</v>
      </c>
    </row>
    <row r="1769" spans="1:28" x14ac:dyDescent="0.25">
      <c r="A1769" t="s">
        <v>9284</v>
      </c>
      <c r="B1769" t="s">
        <v>9285</v>
      </c>
      <c r="C1769" t="s">
        <v>156</v>
      </c>
      <c r="D1769">
        <v>1</v>
      </c>
      <c r="E1769">
        <v>95</v>
      </c>
      <c r="F1769" t="s">
        <v>2049</v>
      </c>
      <c r="G1769" t="s">
        <v>1845</v>
      </c>
      <c r="H1769" t="s">
        <v>2091</v>
      </c>
      <c r="I1769" t="s">
        <v>2096</v>
      </c>
      <c r="J1769" t="s">
        <v>1789</v>
      </c>
      <c r="K1769" t="s">
        <v>2089</v>
      </c>
      <c r="L1769" t="s">
        <v>1828</v>
      </c>
      <c r="M1769" t="s">
        <v>2858</v>
      </c>
      <c r="N1769" t="s">
        <v>3328</v>
      </c>
      <c r="O1769" t="s">
        <v>3329</v>
      </c>
      <c r="P1769" t="s">
        <v>2059</v>
      </c>
      <c r="Q1769" t="s">
        <v>1943</v>
      </c>
      <c r="R1769" t="s">
        <v>2228</v>
      </c>
      <c r="S1769" t="s">
        <v>74</v>
      </c>
      <c r="T1769" t="s">
        <v>2057</v>
      </c>
      <c r="U1769" t="s">
        <v>2875</v>
      </c>
      <c r="V1769" t="s">
        <v>3436</v>
      </c>
      <c r="W1769" t="s">
        <v>3235</v>
      </c>
      <c r="X1769" t="s">
        <v>2229</v>
      </c>
      <c r="Y1769" t="s">
        <v>4413</v>
      </c>
      <c r="Z1769" t="s">
        <v>4414</v>
      </c>
      <c r="AA1769" t="s">
        <v>4415</v>
      </c>
      <c r="AB1769">
        <v>1</v>
      </c>
    </row>
    <row r="1770" spans="1:28" x14ac:dyDescent="0.25">
      <c r="A1770" t="s">
        <v>9284</v>
      </c>
      <c r="B1770" t="s">
        <v>9285</v>
      </c>
      <c r="C1770" t="s">
        <v>156</v>
      </c>
      <c r="D1770">
        <v>1</v>
      </c>
      <c r="E1770">
        <v>97</v>
      </c>
      <c r="F1770" t="s">
        <v>2054</v>
      </c>
      <c r="G1770" t="s">
        <v>1845</v>
      </c>
      <c r="H1770" t="s">
        <v>2091</v>
      </c>
      <c r="I1770" t="s">
        <v>2096</v>
      </c>
      <c r="J1770" t="s">
        <v>1788</v>
      </c>
      <c r="K1770" t="s">
        <v>2071</v>
      </c>
      <c r="L1770" t="s">
        <v>1828</v>
      </c>
      <c r="M1770" t="s">
        <v>2858</v>
      </c>
      <c r="N1770" t="s">
        <v>3328</v>
      </c>
      <c r="O1770" t="s">
        <v>3329</v>
      </c>
      <c r="P1770" t="s">
        <v>2059</v>
      </c>
      <c r="Q1770" t="s">
        <v>1943</v>
      </c>
      <c r="R1770" t="s">
        <v>2228</v>
      </c>
      <c r="S1770" t="s">
        <v>74</v>
      </c>
      <c r="T1770" t="s">
        <v>2057</v>
      </c>
      <c r="U1770" t="s">
        <v>2044</v>
      </c>
      <c r="V1770" t="s">
        <v>3020</v>
      </c>
      <c r="W1770" t="s">
        <v>2947</v>
      </c>
      <c r="X1770" t="s">
        <v>2229</v>
      </c>
      <c r="Y1770" t="s">
        <v>4848</v>
      </c>
      <c r="Z1770" t="s">
        <v>4849</v>
      </c>
      <c r="AA1770" t="s">
        <v>4850</v>
      </c>
      <c r="AB1770">
        <v>1</v>
      </c>
    </row>
    <row r="1771" spans="1:28" x14ac:dyDescent="0.25">
      <c r="A1771" t="s">
        <v>9284</v>
      </c>
      <c r="B1771" t="s">
        <v>9285</v>
      </c>
      <c r="C1771" t="s">
        <v>156</v>
      </c>
      <c r="D1771">
        <v>2</v>
      </c>
      <c r="E1771">
        <v>1</v>
      </c>
      <c r="F1771" t="s">
        <v>2065</v>
      </c>
      <c r="G1771" t="s">
        <v>1845</v>
      </c>
      <c r="H1771" t="s">
        <v>2091</v>
      </c>
      <c r="I1771" t="s">
        <v>2096</v>
      </c>
      <c r="J1771" t="s">
        <v>1789</v>
      </c>
      <c r="K1771" t="s">
        <v>5875</v>
      </c>
      <c r="L1771" t="s">
        <v>1828</v>
      </c>
      <c r="M1771" t="s">
        <v>2858</v>
      </c>
      <c r="N1771" t="s">
        <v>3328</v>
      </c>
      <c r="O1771" t="s">
        <v>3329</v>
      </c>
      <c r="P1771" t="s">
        <v>2059</v>
      </c>
      <c r="Q1771" t="s">
        <v>1943</v>
      </c>
      <c r="R1771" t="s">
        <v>2228</v>
      </c>
      <c r="S1771" t="s">
        <v>74</v>
      </c>
      <c r="T1771" t="s">
        <v>2057</v>
      </c>
      <c r="U1771" t="s">
        <v>2046</v>
      </c>
      <c r="V1771" t="s">
        <v>2865</v>
      </c>
      <c r="W1771" t="s">
        <v>3235</v>
      </c>
      <c r="X1771" t="s">
        <v>2229</v>
      </c>
      <c r="Y1771" t="s">
        <v>2230</v>
      </c>
      <c r="Z1771" t="s">
        <v>2231</v>
      </c>
      <c r="AA1771" t="s">
        <v>3441</v>
      </c>
      <c r="AB1771">
        <v>1</v>
      </c>
    </row>
    <row r="1772" spans="1:28" x14ac:dyDescent="0.25">
      <c r="A1772" t="s">
        <v>9284</v>
      </c>
      <c r="B1772" t="s">
        <v>9285</v>
      </c>
      <c r="C1772" t="s">
        <v>156</v>
      </c>
      <c r="D1772">
        <v>2</v>
      </c>
      <c r="E1772">
        <v>8</v>
      </c>
      <c r="F1772" t="s">
        <v>2024</v>
      </c>
      <c r="G1772" t="s">
        <v>1845</v>
      </c>
      <c r="H1772" t="s">
        <v>2091</v>
      </c>
      <c r="I1772" t="s">
        <v>2096</v>
      </c>
      <c r="J1772" t="s">
        <v>1788</v>
      </c>
      <c r="K1772" t="s">
        <v>2071</v>
      </c>
      <c r="L1772" t="s">
        <v>1828</v>
      </c>
      <c r="M1772" t="s">
        <v>2858</v>
      </c>
      <c r="N1772" t="s">
        <v>3328</v>
      </c>
      <c r="O1772" t="s">
        <v>3329</v>
      </c>
      <c r="P1772" t="s">
        <v>2059</v>
      </c>
      <c r="Q1772" t="s">
        <v>1943</v>
      </c>
      <c r="R1772" t="s">
        <v>2228</v>
      </c>
      <c r="S1772" t="s">
        <v>74</v>
      </c>
      <c r="T1772" t="s">
        <v>2057</v>
      </c>
      <c r="U1772" t="s">
        <v>2044</v>
      </c>
      <c r="V1772" t="s">
        <v>3205</v>
      </c>
      <c r="W1772" t="s">
        <v>2947</v>
      </c>
      <c r="X1772" t="s">
        <v>2229</v>
      </c>
      <c r="Y1772" t="s">
        <v>4851</v>
      </c>
      <c r="Z1772" t="s">
        <v>4852</v>
      </c>
      <c r="AA1772" t="s">
        <v>4853</v>
      </c>
      <c r="AB1772">
        <v>1</v>
      </c>
    </row>
    <row r="1773" spans="1:28" x14ac:dyDescent="0.25">
      <c r="A1773" t="s">
        <v>9284</v>
      </c>
      <c r="B1773" t="s">
        <v>9285</v>
      </c>
      <c r="C1773" t="s">
        <v>156</v>
      </c>
      <c r="D1773">
        <v>2</v>
      </c>
      <c r="E1773">
        <v>129</v>
      </c>
      <c r="F1773" t="s">
        <v>2068</v>
      </c>
      <c r="G1773" t="s">
        <v>1844</v>
      </c>
      <c r="H1773" t="s">
        <v>2091</v>
      </c>
      <c r="I1773" t="s">
        <v>2096</v>
      </c>
      <c r="J1773" t="s">
        <v>1789</v>
      </c>
      <c r="K1773" t="s">
        <v>2063</v>
      </c>
      <c r="L1773" t="s">
        <v>1828</v>
      </c>
      <c r="M1773" t="s">
        <v>2858</v>
      </c>
      <c r="N1773" t="s">
        <v>3328</v>
      </c>
      <c r="O1773" t="s">
        <v>3329</v>
      </c>
      <c r="P1773" t="s">
        <v>2059</v>
      </c>
      <c r="Q1773" t="s">
        <v>1943</v>
      </c>
      <c r="R1773" t="s">
        <v>2228</v>
      </c>
      <c r="S1773" t="s">
        <v>74</v>
      </c>
      <c r="T1773" t="s">
        <v>2057</v>
      </c>
      <c r="U1773" t="s">
        <v>2044</v>
      </c>
      <c r="V1773" t="s">
        <v>3204</v>
      </c>
      <c r="W1773" t="s">
        <v>4638</v>
      </c>
      <c r="X1773" t="s">
        <v>2229</v>
      </c>
      <c r="Y1773" t="s">
        <v>4854</v>
      </c>
      <c r="Z1773" t="s">
        <v>4855</v>
      </c>
      <c r="AA1773" t="s">
        <v>4856</v>
      </c>
      <c r="AB1773">
        <v>1</v>
      </c>
    </row>
    <row r="1774" spans="1:28" x14ac:dyDescent="0.25">
      <c r="A1774" t="s">
        <v>9284</v>
      </c>
      <c r="B1774" t="s">
        <v>9285</v>
      </c>
      <c r="C1774" t="s">
        <v>156</v>
      </c>
      <c r="D1774">
        <v>2</v>
      </c>
      <c r="E1774">
        <v>129</v>
      </c>
      <c r="F1774" t="s">
        <v>2038</v>
      </c>
      <c r="G1774" t="s">
        <v>1844</v>
      </c>
      <c r="H1774" t="s">
        <v>2091</v>
      </c>
      <c r="I1774" t="s">
        <v>2096</v>
      </c>
      <c r="J1774" t="s">
        <v>1789</v>
      </c>
      <c r="K1774" t="s">
        <v>2064</v>
      </c>
      <c r="L1774" t="s">
        <v>1828</v>
      </c>
      <c r="M1774" t="s">
        <v>2858</v>
      </c>
      <c r="N1774" t="s">
        <v>3328</v>
      </c>
      <c r="O1774" t="s">
        <v>3329</v>
      </c>
      <c r="P1774" t="s">
        <v>2059</v>
      </c>
      <c r="Q1774" t="s">
        <v>1943</v>
      </c>
      <c r="R1774" t="s">
        <v>2228</v>
      </c>
      <c r="S1774" t="s">
        <v>74</v>
      </c>
      <c r="T1774" t="s">
        <v>2057</v>
      </c>
      <c r="U1774" t="s">
        <v>2044</v>
      </c>
      <c r="V1774" t="s">
        <v>3204</v>
      </c>
      <c r="W1774" t="s">
        <v>3469</v>
      </c>
      <c r="X1774" t="s">
        <v>2229</v>
      </c>
      <c r="Y1774" t="s">
        <v>4857</v>
      </c>
      <c r="Z1774" t="s">
        <v>4858</v>
      </c>
      <c r="AA1774" t="s">
        <v>4859</v>
      </c>
      <c r="AB1774">
        <v>1</v>
      </c>
    </row>
    <row r="1775" spans="1:28" x14ac:dyDescent="0.25">
      <c r="A1775" t="s">
        <v>9284</v>
      </c>
      <c r="B1775" t="s">
        <v>9285</v>
      </c>
      <c r="C1775" t="s">
        <v>156</v>
      </c>
      <c r="D1775">
        <v>2</v>
      </c>
      <c r="E1775">
        <v>270</v>
      </c>
      <c r="F1775" t="s">
        <v>2030</v>
      </c>
      <c r="G1775" t="s">
        <v>1845</v>
      </c>
      <c r="H1775" t="s">
        <v>2091</v>
      </c>
      <c r="I1775" t="s">
        <v>2096</v>
      </c>
      <c r="J1775" t="s">
        <v>1789</v>
      </c>
      <c r="K1775" t="s">
        <v>2064</v>
      </c>
      <c r="L1775" t="s">
        <v>1828</v>
      </c>
      <c r="M1775" t="s">
        <v>2858</v>
      </c>
      <c r="N1775" t="s">
        <v>3328</v>
      </c>
      <c r="O1775" t="s">
        <v>3329</v>
      </c>
      <c r="P1775" t="s">
        <v>2059</v>
      </c>
      <c r="Q1775" t="s">
        <v>1943</v>
      </c>
      <c r="R1775" t="s">
        <v>2228</v>
      </c>
      <c r="S1775" t="s">
        <v>74</v>
      </c>
      <c r="T1775" t="s">
        <v>2057</v>
      </c>
      <c r="U1775" t="s">
        <v>3226</v>
      </c>
      <c r="V1775" t="s">
        <v>3440</v>
      </c>
      <c r="W1775" t="s">
        <v>4638</v>
      </c>
      <c r="X1775" t="s">
        <v>2229</v>
      </c>
      <c r="Y1775" t="s">
        <v>4860</v>
      </c>
      <c r="Z1775" t="s">
        <v>4861</v>
      </c>
      <c r="AA1775" t="s">
        <v>4862</v>
      </c>
      <c r="AB1775">
        <v>1</v>
      </c>
    </row>
    <row r="1776" spans="1:28" x14ac:dyDescent="0.25">
      <c r="A1776" t="s">
        <v>9284</v>
      </c>
      <c r="B1776" t="s">
        <v>9285</v>
      </c>
      <c r="C1776" t="s">
        <v>156</v>
      </c>
      <c r="D1776">
        <v>2</v>
      </c>
      <c r="E1776">
        <v>312</v>
      </c>
      <c r="F1776" t="s">
        <v>2020</v>
      </c>
      <c r="G1776" t="s">
        <v>1848</v>
      </c>
      <c r="H1776" t="s">
        <v>2091</v>
      </c>
      <c r="I1776" t="s">
        <v>2096</v>
      </c>
      <c r="J1776" t="s">
        <v>1795</v>
      </c>
      <c r="K1776" t="s">
        <v>2078</v>
      </c>
      <c r="L1776" t="s">
        <v>1828</v>
      </c>
      <c r="M1776" t="s">
        <v>2858</v>
      </c>
      <c r="N1776" t="s">
        <v>3328</v>
      </c>
      <c r="O1776" t="s">
        <v>3329</v>
      </c>
      <c r="P1776" t="s">
        <v>2059</v>
      </c>
      <c r="Q1776" t="s">
        <v>1943</v>
      </c>
      <c r="R1776" t="s">
        <v>2228</v>
      </c>
      <c r="S1776" t="s">
        <v>74</v>
      </c>
      <c r="T1776" t="s">
        <v>2057</v>
      </c>
      <c r="U1776" t="s">
        <v>3226</v>
      </c>
      <c r="V1776" t="s">
        <v>3288</v>
      </c>
      <c r="W1776" t="s">
        <v>4638</v>
      </c>
      <c r="X1776" t="s">
        <v>2229</v>
      </c>
      <c r="Y1776" t="s">
        <v>9422</v>
      </c>
      <c r="Z1776" t="s">
        <v>9423</v>
      </c>
      <c r="AA1776" t="s">
        <v>9424</v>
      </c>
      <c r="AB1776">
        <v>1</v>
      </c>
    </row>
    <row r="1777" spans="1:28" x14ac:dyDescent="0.25">
      <c r="A1777" t="s">
        <v>9284</v>
      </c>
      <c r="B1777" t="s">
        <v>9285</v>
      </c>
      <c r="C1777" t="s">
        <v>156</v>
      </c>
      <c r="D1777">
        <v>2</v>
      </c>
      <c r="E1777">
        <v>312</v>
      </c>
      <c r="F1777" t="s">
        <v>2068</v>
      </c>
      <c r="G1777" t="s">
        <v>1848</v>
      </c>
      <c r="H1777" t="s">
        <v>2091</v>
      </c>
      <c r="I1777" t="s">
        <v>2096</v>
      </c>
      <c r="J1777" t="s">
        <v>1797</v>
      </c>
      <c r="K1777" t="s">
        <v>5875</v>
      </c>
      <c r="L1777" t="s">
        <v>1828</v>
      </c>
      <c r="M1777" t="s">
        <v>2858</v>
      </c>
      <c r="N1777" t="s">
        <v>3328</v>
      </c>
      <c r="O1777" t="s">
        <v>3329</v>
      </c>
      <c r="P1777" t="s">
        <v>2059</v>
      </c>
      <c r="Q1777" t="s">
        <v>1943</v>
      </c>
      <c r="R1777" t="s">
        <v>2228</v>
      </c>
      <c r="S1777" t="s">
        <v>74</v>
      </c>
      <c r="T1777" t="s">
        <v>2057</v>
      </c>
      <c r="U1777" t="s">
        <v>2044</v>
      </c>
      <c r="V1777" t="s">
        <v>3020</v>
      </c>
      <c r="W1777" t="s">
        <v>4844</v>
      </c>
      <c r="X1777" t="s">
        <v>2229</v>
      </c>
      <c r="Y1777" t="s">
        <v>3442</v>
      </c>
      <c r="Z1777" t="s">
        <v>3443</v>
      </c>
      <c r="AA1777" t="s">
        <v>3444</v>
      </c>
      <c r="AB1777">
        <v>1</v>
      </c>
    </row>
    <row r="1778" spans="1:28" x14ac:dyDescent="0.25">
      <c r="A1778" t="s">
        <v>9284</v>
      </c>
      <c r="B1778" t="s">
        <v>9285</v>
      </c>
      <c r="C1778" t="s">
        <v>156</v>
      </c>
      <c r="D1778">
        <v>2</v>
      </c>
      <c r="E1778">
        <v>321</v>
      </c>
      <c r="F1778" t="s">
        <v>2024</v>
      </c>
      <c r="G1778" t="s">
        <v>1848</v>
      </c>
      <c r="H1778" t="s">
        <v>2091</v>
      </c>
      <c r="I1778" t="s">
        <v>2096</v>
      </c>
      <c r="J1778" t="s">
        <v>1789</v>
      </c>
      <c r="K1778" t="s">
        <v>2087</v>
      </c>
      <c r="L1778" t="s">
        <v>1828</v>
      </c>
      <c r="M1778" t="s">
        <v>2858</v>
      </c>
      <c r="N1778" t="s">
        <v>3328</v>
      </c>
      <c r="O1778" t="s">
        <v>3329</v>
      </c>
      <c r="P1778" t="s">
        <v>2059</v>
      </c>
      <c r="Q1778" t="s">
        <v>1943</v>
      </c>
      <c r="R1778" t="s">
        <v>2228</v>
      </c>
      <c r="S1778" t="s">
        <v>74</v>
      </c>
      <c r="T1778" t="s">
        <v>2057</v>
      </c>
      <c r="U1778" t="s">
        <v>2870</v>
      </c>
      <c r="V1778" t="s">
        <v>2871</v>
      </c>
      <c r="W1778" t="s">
        <v>4247</v>
      </c>
      <c r="X1778" t="s">
        <v>2229</v>
      </c>
      <c r="Y1778" t="s">
        <v>4863</v>
      </c>
      <c r="Z1778" t="s">
        <v>4864</v>
      </c>
      <c r="AA1778" t="s">
        <v>4865</v>
      </c>
      <c r="AB1778">
        <v>1</v>
      </c>
    </row>
    <row r="1779" spans="1:28" x14ac:dyDescent="0.25">
      <c r="A1779" t="s">
        <v>9284</v>
      </c>
      <c r="B1779" t="s">
        <v>9285</v>
      </c>
      <c r="C1779" t="s">
        <v>156</v>
      </c>
      <c r="D1779">
        <v>2</v>
      </c>
      <c r="E1779">
        <v>339</v>
      </c>
      <c r="F1779" t="s">
        <v>2021</v>
      </c>
      <c r="G1779" t="s">
        <v>1848</v>
      </c>
      <c r="H1779" t="s">
        <v>2091</v>
      </c>
      <c r="I1779" t="s">
        <v>2096</v>
      </c>
      <c r="J1779" t="s">
        <v>1788</v>
      </c>
      <c r="K1779" t="s">
        <v>2063</v>
      </c>
      <c r="L1779" t="s">
        <v>1828</v>
      </c>
      <c r="M1779" t="s">
        <v>2858</v>
      </c>
      <c r="N1779" t="s">
        <v>3328</v>
      </c>
      <c r="O1779" t="s">
        <v>3329</v>
      </c>
      <c r="P1779" t="s">
        <v>2059</v>
      </c>
      <c r="Q1779" t="s">
        <v>1943</v>
      </c>
      <c r="R1779" t="s">
        <v>2228</v>
      </c>
      <c r="S1779" t="s">
        <v>74</v>
      </c>
      <c r="T1779" t="s">
        <v>2057</v>
      </c>
      <c r="U1779" t="s">
        <v>2044</v>
      </c>
      <c r="V1779" t="s">
        <v>3260</v>
      </c>
      <c r="W1779" t="s">
        <v>3235</v>
      </c>
      <c r="X1779" t="s">
        <v>2229</v>
      </c>
      <c r="Y1779" t="s">
        <v>8591</v>
      </c>
      <c r="Z1779" t="s">
        <v>8592</v>
      </c>
      <c r="AA1779" t="s">
        <v>8593</v>
      </c>
      <c r="AB1779">
        <v>1</v>
      </c>
    </row>
    <row r="1780" spans="1:28" x14ac:dyDescent="0.25">
      <c r="A1780" t="s">
        <v>9284</v>
      </c>
      <c r="B1780" t="s">
        <v>9285</v>
      </c>
      <c r="C1780" t="s">
        <v>156</v>
      </c>
      <c r="D1780">
        <v>2</v>
      </c>
      <c r="E1780">
        <v>364</v>
      </c>
      <c r="F1780" t="s">
        <v>2038</v>
      </c>
      <c r="G1780" t="s">
        <v>1848</v>
      </c>
      <c r="H1780" t="s">
        <v>2091</v>
      </c>
      <c r="I1780" t="s">
        <v>2096</v>
      </c>
      <c r="J1780" t="s">
        <v>1788</v>
      </c>
      <c r="K1780" t="s">
        <v>2071</v>
      </c>
      <c r="L1780" t="s">
        <v>1828</v>
      </c>
      <c r="M1780" t="s">
        <v>2858</v>
      </c>
      <c r="N1780" t="s">
        <v>3328</v>
      </c>
      <c r="O1780" t="s">
        <v>3329</v>
      </c>
      <c r="P1780" t="s">
        <v>2059</v>
      </c>
      <c r="Q1780" t="s">
        <v>1943</v>
      </c>
      <c r="R1780" t="s">
        <v>2228</v>
      </c>
      <c r="S1780" t="s">
        <v>74</v>
      </c>
      <c r="T1780" t="s">
        <v>2057</v>
      </c>
      <c r="U1780" t="s">
        <v>2875</v>
      </c>
      <c r="V1780" t="s">
        <v>3436</v>
      </c>
      <c r="W1780" t="s">
        <v>4247</v>
      </c>
      <c r="X1780" t="s">
        <v>2229</v>
      </c>
      <c r="Y1780" t="s">
        <v>4866</v>
      </c>
      <c r="Z1780" t="s">
        <v>4867</v>
      </c>
      <c r="AA1780" t="s">
        <v>4868</v>
      </c>
      <c r="AB1780">
        <v>1</v>
      </c>
    </row>
    <row r="1781" spans="1:28" x14ac:dyDescent="0.25">
      <c r="A1781" t="s">
        <v>9284</v>
      </c>
      <c r="B1781" t="s">
        <v>9285</v>
      </c>
      <c r="C1781" t="s">
        <v>156</v>
      </c>
      <c r="D1781">
        <v>2</v>
      </c>
      <c r="E1781">
        <v>377</v>
      </c>
      <c r="F1781" t="s">
        <v>2047</v>
      </c>
      <c r="G1781" t="s">
        <v>1848</v>
      </c>
      <c r="H1781" t="s">
        <v>2091</v>
      </c>
      <c r="I1781" t="s">
        <v>2096</v>
      </c>
      <c r="J1781" t="s">
        <v>1789</v>
      </c>
      <c r="K1781" t="s">
        <v>2064</v>
      </c>
      <c r="L1781" t="s">
        <v>1828</v>
      </c>
      <c r="M1781" t="s">
        <v>2858</v>
      </c>
      <c r="N1781" t="s">
        <v>3328</v>
      </c>
      <c r="O1781" t="s">
        <v>3329</v>
      </c>
      <c r="P1781" t="s">
        <v>2059</v>
      </c>
      <c r="Q1781" t="s">
        <v>1943</v>
      </c>
      <c r="R1781" t="s">
        <v>2228</v>
      </c>
      <c r="S1781" t="s">
        <v>74</v>
      </c>
      <c r="T1781" t="s">
        <v>2057</v>
      </c>
      <c r="U1781" t="s">
        <v>2875</v>
      </c>
      <c r="V1781" t="s">
        <v>3324</v>
      </c>
      <c r="W1781" t="s">
        <v>4844</v>
      </c>
      <c r="X1781" t="s">
        <v>2229</v>
      </c>
      <c r="Y1781" t="s">
        <v>4363</v>
      </c>
      <c r="Z1781" t="s">
        <v>4364</v>
      </c>
      <c r="AA1781" t="s">
        <v>4365</v>
      </c>
      <c r="AB1781">
        <v>1</v>
      </c>
    </row>
    <row r="1782" spans="1:28" x14ac:dyDescent="0.25">
      <c r="A1782" t="s">
        <v>9284</v>
      </c>
      <c r="B1782" t="s">
        <v>9285</v>
      </c>
      <c r="C1782" t="s">
        <v>156</v>
      </c>
      <c r="D1782">
        <v>2</v>
      </c>
      <c r="E1782">
        <v>379</v>
      </c>
      <c r="F1782" t="s">
        <v>2054</v>
      </c>
      <c r="G1782" t="s">
        <v>1848</v>
      </c>
      <c r="H1782" t="s">
        <v>2091</v>
      </c>
      <c r="I1782" t="s">
        <v>2096</v>
      </c>
      <c r="J1782" t="s">
        <v>1789</v>
      </c>
      <c r="K1782" t="s">
        <v>2383</v>
      </c>
      <c r="L1782" t="s">
        <v>1828</v>
      </c>
      <c r="M1782" t="s">
        <v>2858</v>
      </c>
      <c r="N1782" t="s">
        <v>3328</v>
      </c>
      <c r="O1782" t="s">
        <v>3329</v>
      </c>
      <c r="P1782" t="s">
        <v>2059</v>
      </c>
      <c r="Q1782" t="s">
        <v>1943</v>
      </c>
      <c r="R1782" t="s">
        <v>2228</v>
      </c>
      <c r="S1782" t="s">
        <v>74</v>
      </c>
      <c r="T1782" t="s">
        <v>2057</v>
      </c>
      <c r="U1782" t="s">
        <v>2875</v>
      </c>
      <c r="V1782" t="s">
        <v>3436</v>
      </c>
      <c r="W1782" t="s">
        <v>2947</v>
      </c>
      <c r="X1782" t="s">
        <v>2229</v>
      </c>
      <c r="Y1782" t="s">
        <v>4869</v>
      </c>
      <c r="Z1782" t="s">
        <v>4870</v>
      </c>
      <c r="AA1782" t="s">
        <v>4871</v>
      </c>
      <c r="AB1782">
        <v>1</v>
      </c>
    </row>
    <row r="1783" spans="1:28" x14ac:dyDescent="0.25">
      <c r="A1783" t="s">
        <v>9284</v>
      </c>
      <c r="B1783" t="s">
        <v>9285</v>
      </c>
      <c r="C1783" t="s">
        <v>156</v>
      </c>
      <c r="D1783">
        <v>2</v>
      </c>
      <c r="E1783">
        <v>385</v>
      </c>
      <c r="F1783" t="s">
        <v>2047</v>
      </c>
      <c r="G1783" t="s">
        <v>1848</v>
      </c>
      <c r="H1783" t="s">
        <v>2091</v>
      </c>
      <c r="I1783" t="s">
        <v>2096</v>
      </c>
      <c r="J1783" t="s">
        <v>1795</v>
      </c>
      <c r="K1783" t="s">
        <v>2089</v>
      </c>
      <c r="L1783" t="s">
        <v>1828</v>
      </c>
      <c r="M1783" t="s">
        <v>2858</v>
      </c>
      <c r="N1783" t="s">
        <v>3328</v>
      </c>
      <c r="O1783" t="s">
        <v>3329</v>
      </c>
      <c r="P1783" t="s">
        <v>2059</v>
      </c>
      <c r="Q1783" t="s">
        <v>1943</v>
      </c>
      <c r="R1783" t="s">
        <v>2228</v>
      </c>
      <c r="S1783" t="s">
        <v>74</v>
      </c>
      <c r="T1783" t="s">
        <v>2057</v>
      </c>
      <c r="U1783" t="s">
        <v>3226</v>
      </c>
      <c r="V1783" t="s">
        <v>3288</v>
      </c>
      <c r="W1783" t="s">
        <v>2947</v>
      </c>
      <c r="X1783" t="s">
        <v>2229</v>
      </c>
      <c r="Y1783" t="s">
        <v>4366</v>
      </c>
      <c r="Z1783" t="s">
        <v>4367</v>
      </c>
      <c r="AA1783" t="s">
        <v>4368</v>
      </c>
      <c r="AB1783">
        <v>1</v>
      </c>
    </row>
    <row r="1784" spans="1:28" x14ac:dyDescent="0.25">
      <c r="A1784" t="s">
        <v>9284</v>
      </c>
      <c r="B1784" t="s">
        <v>9285</v>
      </c>
      <c r="C1784" t="s">
        <v>156</v>
      </c>
      <c r="D1784">
        <v>2</v>
      </c>
      <c r="E1784">
        <v>399</v>
      </c>
      <c r="F1784" t="s">
        <v>2048</v>
      </c>
      <c r="G1784" t="s">
        <v>1848</v>
      </c>
      <c r="H1784" t="s">
        <v>2091</v>
      </c>
      <c r="I1784" t="s">
        <v>2096</v>
      </c>
      <c r="J1784" t="s">
        <v>1789</v>
      </c>
      <c r="K1784" t="s">
        <v>2063</v>
      </c>
      <c r="L1784" t="s">
        <v>1828</v>
      </c>
      <c r="M1784" t="s">
        <v>2858</v>
      </c>
      <c r="N1784" t="s">
        <v>3328</v>
      </c>
      <c r="O1784" t="s">
        <v>3329</v>
      </c>
      <c r="P1784" t="s">
        <v>2059</v>
      </c>
      <c r="Q1784" t="s">
        <v>1943</v>
      </c>
      <c r="R1784" t="s">
        <v>2228</v>
      </c>
      <c r="S1784" t="s">
        <v>74</v>
      </c>
      <c r="T1784" t="s">
        <v>2057</v>
      </c>
      <c r="U1784" t="s">
        <v>2044</v>
      </c>
      <c r="V1784" t="s">
        <v>3204</v>
      </c>
      <c r="W1784" t="s">
        <v>4247</v>
      </c>
      <c r="X1784" t="s">
        <v>2229</v>
      </c>
      <c r="Y1784" t="s">
        <v>2232</v>
      </c>
      <c r="Z1784" t="s">
        <v>2233</v>
      </c>
      <c r="AA1784" t="s">
        <v>3445</v>
      </c>
      <c r="AB1784">
        <v>1</v>
      </c>
    </row>
    <row r="1785" spans="1:28" x14ac:dyDescent="0.25">
      <c r="A1785" t="s">
        <v>9284</v>
      </c>
      <c r="B1785" t="s">
        <v>9285</v>
      </c>
      <c r="C1785" t="s">
        <v>156</v>
      </c>
      <c r="D1785">
        <v>2</v>
      </c>
      <c r="E1785">
        <v>46</v>
      </c>
      <c r="F1785" t="s">
        <v>2030</v>
      </c>
      <c r="G1785" t="s">
        <v>1845</v>
      </c>
      <c r="H1785" t="s">
        <v>2091</v>
      </c>
      <c r="I1785" t="s">
        <v>2096</v>
      </c>
      <c r="J1785" t="s">
        <v>1788</v>
      </c>
      <c r="K1785" t="s">
        <v>2056</v>
      </c>
      <c r="L1785" t="s">
        <v>1828</v>
      </c>
      <c r="M1785" t="s">
        <v>2858</v>
      </c>
      <c r="N1785" t="s">
        <v>3328</v>
      </c>
      <c r="O1785" t="s">
        <v>3329</v>
      </c>
      <c r="P1785" t="s">
        <v>2059</v>
      </c>
      <c r="Q1785" t="s">
        <v>1943</v>
      </c>
      <c r="R1785" t="s">
        <v>2228</v>
      </c>
      <c r="S1785" t="s">
        <v>74</v>
      </c>
      <c r="T1785" t="s">
        <v>2057</v>
      </c>
      <c r="U1785" t="s">
        <v>3226</v>
      </c>
      <c r="V1785" t="s">
        <v>3288</v>
      </c>
      <c r="W1785" t="s">
        <v>2947</v>
      </c>
      <c r="X1785" t="s">
        <v>2229</v>
      </c>
      <c r="Y1785" t="s">
        <v>8594</v>
      </c>
      <c r="Z1785" t="s">
        <v>8595</v>
      </c>
      <c r="AA1785" t="s">
        <v>8596</v>
      </c>
      <c r="AB1785">
        <v>1</v>
      </c>
    </row>
    <row r="1786" spans="1:28" x14ac:dyDescent="0.25">
      <c r="A1786" t="s">
        <v>9284</v>
      </c>
      <c r="B1786" t="s">
        <v>9285</v>
      </c>
      <c r="C1786" t="s">
        <v>156</v>
      </c>
      <c r="D1786">
        <v>2</v>
      </c>
      <c r="E1786">
        <v>47</v>
      </c>
      <c r="F1786" t="s">
        <v>2061</v>
      </c>
      <c r="G1786" t="s">
        <v>1845</v>
      </c>
      <c r="H1786" t="s">
        <v>2091</v>
      </c>
      <c r="I1786" t="s">
        <v>2096</v>
      </c>
      <c r="J1786" t="s">
        <v>1788</v>
      </c>
      <c r="K1786" t="s">
        <v>2063</v>
      </c>
      <c r="L1786" t="s">
        <v>1828</v>
      </c>
      <c r="M1786" t="s">
        <v>2858</v>
      </c>
      <c r="N1786" t="s">
        <v>3328</v>
      </c>
      <c r="O1786" t="s">
        <v>3329</v>
      </c>
      <c r="P1786" t="s">
        <v>2059</v>
      </c>
      <c r="Q1786" t="s">
        <v>1943</v>
      </c>
      <c r="R1786" t="s">
        <v>2228</v>
      </c>
      <c r="S1786" t="s">
        <v>74</v>
      </c>
      <c r="T1786" t="s">
        <v>2057</v>
      </c>
      <c r="U1786" t="s">
        <v>2044</v>
      </c>
      <c r="V1786" t="s">
        <v>3205</v>
      </c>
      <c r="W1786" t="s">
        <v>2947</v>
      </c>
      <c r="X1786" t="s">
        <v>2229</v>
      </c>
      <c r="Y1786" t="s">
        <v>4872</v>
      </c>
      <c r="Z1786" t="s">
        <v>4873</v>
      </c>
      <c r="AA1786" t="s">
        <v>4874</v>
      </c>
      <c r="AB1786">
        <v>1</v>
      </c>
    </row>
    <row r="1787" spans="1:28" x14ac:dyDescent="0.25">
      <c r="A1787" t="s">
        <v>9284</v>
      </c>
      <c r="B1787" t="s">
        <v>9285</v>
      </c>
      <c r="C1787" t="s">
        <v>156</v>
      </c>
      <c r="D1787">
        <v>2</v>
      </c>
      <c r="E1787">
        <v>48</v>
      </c>
      <c r="F1787" t="s">
        <v>2030</v>
      </c>
      <c r="G1787" t="s">
        <v>1845</v>
      </c>
      <c r="H1787" t="s">
        <v>2091</v>
      </c>
      <c r="I1787" t="s">
        <v>2096</v>
      </c>
      <c r="J1787" t="s">
        <v>1788</v>
      </c>
      <c r="K1787" t="s">
        <v>2078</v>
      </c>
      <c r="L1787" t="s">
        <v>1828</v>
      </c>
      <c r="M1787" t="s">
        <v>2858</v>
      </c>
      <c r="N1787" t="s">
        <v>3328</v>
      </c>
      <c r="O1787" t="s">
        <v>3329</v>
      </c>
      <c r="P1787" t="s">
        <v>2059</v>
      </c>
      <c r="Q1787" t="s">
        <v>1943</v>
      </c>
      <c r="R1787" t="s">
        <v>2228</v>
      </c>
      <c r="S1787" t="s">
        <v>74</v>
      </c>
      <c r="T1787" t="s">
        <v>2057</v>
      </c>
      <c r="U1787" t="s">
        <v>2867</v>
      </c>
      <c r="V1787" t="s">
        <v>3309</v>
      </c>
      <c r="W1787" t="s">
        <v>2947</v>
      </c>
      <c r="X1787" t="s">
        <v>2229</v>
      </c>
      <c r="Y1787" t="s">
        <v>5546</v>
      </c>
      <c r="Z1787" t="s">
        <v>5547</v>
      </c>
      <c r="AA1787" t="s">
        <v>5548</v>
      </c>
      <c r="AB1787">
        <v>1</v>
      </c>
    </row>
    <row r="1788" spans="1:28" x14ac:dyDescent="0.25">
      <c r="A1788" t="s">
        <v>9284</v>
      </c>
      <c r="B1788" t="s">
        <v>9285</v>
      </c>
      <c r="C1788" t="s">
        <v>156</v>
      </c>
      <c r="D1788">
        <v>2</v>
      </c>
      <c r="E1788">
        <v>51</v>
      </c>
      <c r="F1788" t="s">
        <v>2047</v>
      </c>
      <c r="G1788" t="s">
        <v>1845</v>
      </c>
      <c r="H1788" t="s">
        <v>2091</v>
      </c>
      <c r="I1788" t="s">
        <v>2096</v>
      </c>
      <c r="J1788" t="s">
        <v>1788</v>
      </c>
      <c r="K1788" t="s">
        <v>2063</v>
      </c>
      <c r="L1788" t="s">
        <v>1828</v>
      </c>
      <c r="M1788" t="s">
        <v>2858</v>
      </c>
      <c r="N1788" t="s">
        <v>3328</v>
      </c>
      <c r="O1788" t="s">
        <v>3329</v>
      </c>
      <c r="P1788" t="s">
        <v>2059</v>
      </c>
      <c r="Q1788" t="s">
        <v>1943</v>
      </c>
      <c r="R1788" t="s">
        <v>2228</v>
      </c>
      <c r="S1788" t="s">
        <v>74</v>
      </c>
      <c r="T1788" t="s">
        <v>2057</v>
      </c>
      <c r="U1788" t="s">
        <v>3226</v>
      </c>
      <c r="V1788" t="s">
        <v>3288</v>
      </c>
      <c r="W1788" t="s">
        <v>4638</v>
      </c>
      <c r="X1788" t="s">
        <v>2229</v>
      </c>
      <c r="Y1788" t="s">
        <v>4369</v>
      </c>
      <c r="Z1788" t="s">
        <v>4370</v>
      </c>
      <c r="AA1788" t="s">
        <v>4371</v>
      </c>
      <c r="AB1788">
        <v>1</v>
      </c>
    </row>
    <row r="1789" spans="1:28" x14ac:dyDescent="0.25">
      <c r="A1789" t="s">
        <v>9284</v>
      </c>
      <c r="B1789" t="s">
        <v>9285</v>
      </c>
      <c r="C1789" t="s">
        <v>156</v>
      </c>
      <c r="D1789">
        <v>2</v>
      </c>
      <c r="E1789">
        <v>519</v>
      </c>
      <c r="F1789" t="s">
        <v>2020</v>
      </c>
      <c r="G1789" t="s">
        <v>1848</v>
      </c>
      <c r="H1789" t="s">
        <v>2091</v>
      </c>
      <c r="I1789" t="s">
        <v>2096</v>
      </c>
      <c r="J1789" t="s">
        <v>1789</v>
      </c>
      <c r="K1789" t="s">
        <v>2089</v>
      </c>
      <c r="L1789" t="s">
        <v>1828</v>
      </c>
      <c r="M1789" t="s">
        <v>2858</v>
      </c>
      <c r="N1789" t="s">
        <v>3328</v>
      </c>
      <c r="O1789" t="s">
        <v>3329</v>
      </c>
      <c r="P1789" t="s">
        <v>2059</v>
      </c>
      <c r="Q1789" t="s">
        <v>1943</v>
      </c>
      <c r="R1789" t="s">
        <v>2228</v>
      </c>
      <c r="S1789" t="s">
        <v>74</v>
      </c>
      <c r="T1789" t="s">
        <v>2057</v>
      </c>
      <c r="U1789" t="s">
        <v>3226</v>
      </c>
      <c r="V1789" t="s">
        <v>3440</v>
      </c>
      <c r="W1789" t="s">
        <v>4844</v>
      </c>
      <c r="X1789" t="s">
        <v>2229</v>
      </c>
      <c r="Y1789" t="s">
        <v>4875</v>
      </c>
      <c r="Z1789" t="s">
        <v>4876</v>
      </c>
      <c r="AA1789" t="s">
        <v>4877</v>
      </c>
      <c r="AB1789">
        <v>1</v>
      </c>
    </row>
    <row r="1790" spans="1:28" x14ac:dyDescent="0.25">
      <c r="A1790" t="s">
        <v>9284</v>
      </c>
      <c r="B1790" t="s">
        <v>9285</v>
      </c>
      <c r="C1790" t="s">
        <v>156</v>
      </c>
      <c r="D1790">
        <v>2</v>
      </c>
      <c r="E1790">
        <v>519</v>
      </c>
      <c r="F1790" t="s">
        <v>2054</v>
      </c>
      <c r="G1790" t="s">
        <v>1848</v>
      </c>
      <c r="H1790" t="s">
        <v>2091</v>
      </c>
      <c r="I1790" t="s">
        <v>2096</v>
      </c>
      <c r="J1790" t="s">
        <v>1788</v>
      </c>
      <c r="K1790" t="s">
        <v>2064</v>
      </c>
      <c r="L1790" t="s">
        <v>1828</v>
      </c>
      <c r="M1790" t="s">
        <v>2858</v>
      </c>
      <c r="N1790" t="s">
        <v>3328</v>
      </c>
      <c r="O1790" t="s">
        <v>3329</v>
      </c>
      <c r="P1790" t="s">
        <v>2059</v>
      </c>
      <c r="Q1790" t="s">
        <v>1943</v>
      </c>
      <c r="R1790" t="s">
        <v>2228</v>
      </c>
      <c r="S1790" t="s">
        <v>74</v>
      </c>
      <c r="T1790" t="s">
        <v>2057</v>
      </c>
      <c r="U1790" t="s">
        <v>2044</v>
      </c>
      <c r="V1790" t="s">
        <v>3204</v>
      </c>
      <c r="W1790" t="s">
        <v>2874</v>
      </c>
      <c r="X1790" t="s">
        <v>2229</v>
      </c>
      <c r="Y1790" t="s">
        <v>5549</v>
      </c>
      <c r="Z1790" t="s">
        <v>5550</v>
      </c>
      <c r="AA1790" t="s">
        <v>5551</v>
      </c>
      <c r="AB1790">
        <v>1</v>
      </c>
    </row>
    <row r="1791" spans="1:28" x14ac:dyDescent="0.25">
      <c r="A1791" t="s">
        <v>9284</v>
      </c>
      <c r="B1791" t="s">
        <v>9285</v>
      </c>
      <c r="C1791" t="s">
        <v>156</v>
      </c>
      <c r="D1791">
        <v>2</v>
      </c>
      <c r="E1791">
        <v>520</v>
      </c>
      <c r="F1791" t="s">
        <v>2065</v>
      </c>
      <c r="G1791" t="s">
        <v>1848</v>
      </c>
      <c r="H1791" t="s">
        <v>2091</v>
      </c>
      <c r="I1791" t="s">
        <v>2096</v>
      </c>
      <c r="J1791" t="s">
        <v>1795</v>
      </c>
      <c r="K1791" t="s">
        <v>2069</v>
      </c>
      <c r="L1791" t="s">
        <v>1828</v>
      </c>
      <c r="M1791" t="s">
        <v>2858</v>
      </c>
      <c r="N1791" t="s">
        <v>3328</v>
      </c>
      <c r="O1791" t="s">
        <v>3329</v>
      </c>
      <c r="P1791" t="s">
        <v>2059</v>
      </c>
      <c r="Q1791" t="s">
        <v>1943</v>
      </c>
      <c r="R1791" t="s">
        <v>2228</v>
      </c>
      <c r="S1791" t="s">
        <v>74</v>
      </c>
      <c r="T1791" t="s">
        <v>2057</v>
      </c>
      <c r="U1791" t="s">
        <v>2044</v>
      </c>
      <c r="V1791" t="s">
        <v>3204</v>
      </c>
      <c r="W1791" t="s">
        <v>8938</v>
      </c>
      <c r="X1791" t="s">
        <v>2229</v>
      </c>
      <c r="Y1791" t="s">
        <v>8939</v>
      </c>
      <c r="Z1791" t="s">
        <v>8940</v>
      </c>
      <c r="AA1791" t="s">
        <v>8941</v>
      </c>
      <c r="AB1791">
        <v>1</v>
      </c>
    </row>
    <row r="1792" spans="1:28" x14ac:dyDescent="0.25">
      <c r="A1792" t="s">
        <v>9284</v>
      </c>
      <c r="B1792" t="s">
        <v>9285</v>
      </c>
      <c r="C1792" t="s">
        <v>156</v>
      </c>
      <c r="D1792">
        <v>2</v>
      </c>
      <c r="E1792">
        <v>526</v>
      </c>
      <c r="F1792" t="s">
        <v>2037</v>
      </c>
      <c r="G1792" t="s">
        <v>1848</v>
      </c>
      <c r="H1792" t="s">
        <v>2091</v>
      </c>
      <c r="I1792" t="s">
        <v>2096</v>
      </c>
      <c r="J1792" t="s">
        <v>1789</v>
      </c>
      <c r="K1792" t="s">
        <v>2071</v>
      </c>
      <c r="L1792" t="s">
        <v>1828</v>
      </c>
      <c r="M1792" t="s">
        <v>2858</v>
      </c>
      <c r="N1792" t="s">
        <v>3328</v>
      </c>
      <c r="O1792" t="s">
        <v>3329</v>
      </c>
      <c r="P1792" t="s">
        <v>2059</v>
      </c>
      <c r="Q1792" t="s">
        <v>1943</v>
      </c>
      <c r="R1792" t="s">
        <v>2228</v>
      </c>
      <c r="S1792" t="s">
        <v>74</v>
      </c>
      <c r="T1792" t="s">
        <v>2057</v>
      </c>
      <c r="U1792" t="s">
        <v>2044</v>
      </c>
      <c r="V1792" t="s">
        <v>3204</v>
      </c>
      <c r="W1792" t="s">
        <v>4844</v>
      </c>
      <c r="X1792" t="s">
        <v>2229</v>
      </c>
      <c r="Y1792" t="s">
        <v>4878</v>
      </c>
      <c r="Z1792" t="s">
        <v>4879</v>
      </c>
      <c r="AA1792" t="s">
        <v>4880</v>
      </c>
      <c r="AB1792">
        <v>1</v>
      </c>
    </row>
    <row r="1793" spans="1:28" x14ac:dyDescent="0.25">
      <c r="A1793" t="s">
        <v>9284</v>
      </c>
      <c r="B1793" t="s">
        <v>9285</v>
      </c>
      <c r="C1793" t="s">
        <v>156</v>
      </c>
      <c r="D1793">
        <v>2</v>
      </c>
      <c r="E1793">
        <v>530</v>
      </c>
      <c r="F1793" t="s">
        <v>2046</v>
      </c>
      <c r="G1793" t="s">
        <v>1848</v>
      </c>
      <c r="H1793" t="s">
        <v>2091</v>
      </c>
      <c r="I1793" t="s">
        <v>2096</v>
      </c>
      <c r="J1793" t="s">
        <v>1788</v>
      </c>
      <c r="K1793" t="s">
        <v>2064</v>
      </c>
      <c r="L1793" t="s">
        <v>1828</v>
      </c>
      <c r="M1793" t="s">
        <v>2858</v>
      </c>
      <c r="N1793" t="s">
        <v>3328</v>
      </c>
      <c r="O1793" t="s">
        <v>3329</v>
      </c>
      <c r="P1793" t="s">
        <v>2059</v>
      </c>
      <c r="Q1793" t="s">
        <v>1943</v>
      </c>
      <c r="R1793" t="s">
        <v>2228</v>
      </c>
      <c r="S1793" t="s">
        <v>74</v>
      </c>
      <c r="T1793" t="s">
        <v>2057</v>
      </c>
      <c r="U1793" t="s">
        <v>2044</v>
      </c>
      <c r="V1793" t="s">
        <v>3020</v>
      </c>
      <c r="W1793" t="s">
        <v>3235</v>
      </c>
      <c r="X1793" t="s">
        <v>2229</v>
      </c>
      <c r="Y1793" t="s">
        <v>8597</v>
      </c>
      <c r="Z1793" t="s">
        <v>8598</v>
      </c>
      <c r="AA1793" t="s">
        <v>8599</v>
      </c>
      <c r="AB1793">
        <v>1</v>
      </c>
    </row>
    <row r="1794" spans="1:28" x14ac:dyDescent="0.25">
      <c r="A1794" t="s">
        <v>9284</v>
      </c>
      <c r="B1794" t="s">
        <v>9285</v>
      </c>
      <c r="C1794" t="s">
        <v>156</v>
      </c>
      <c r="D1794">
        <v>2</v>
      </c>
      <c r="E1794">
        <v>555</v>
      </c>
      <c r="F1794" t="s">
        <v>2030</v>
      </c>
      <c r="G1794" t="s">
        <v>1848</v>
      </c>
      <c r="H1794" t="s">
        <v>2091</v>
      </c>
      <c r="I1794" t="s">
        <v>2096</v>
      </c>
      <c r="J1794" t="s">
        <v>1789</v>
      </c>
      <c r="K1794" t="s">
        <v>2383</v>
      </c>
      <c r="L1794" t="s">
        <v>1828</v>
      </c>
      <c r="M1794" t="s">
        <v>2858</v>
      </c>
      <c r="N1794" t="s">
        <v>3328</v>
      </c>
      <c r="O1794" t="s">
        <v>3329</v>
      </c>
      <c r="P1794" t="s">
        <v>2059</v>
      </c>
      <c r="Q1794" t="s">
        <v>1943</v>
      </c>
      <c r="R1794" t="s">
        <v>2228</v>
      </c>
      <c r="S1794" t="s">
        <v>74</v>
      </c>
      <c r="T1794" t="s">
        <v>2057</v>
      </c>
      <c r="U1794" t="s">
        <v>3226</v>
      </c>
      <c r="V1794" t="s">
        <v>3288</v>
      </c>
      <c r="W1794" t="s">
        <v>4638</v>
      </c>
      <c r="X1794" t="s">
        <v>2229</v>
      </c>
      <c r="Y1794" t="s">
        <v>4881</v>
      </c>
      <c r="Z1794" t="s">
        <v>4882</v>
      </c>
      <c r="AA1794" t="s">
        <v>4883</v>
      </c>
      <c r="AB1794">
        <v>1</v>
      </c>
    </row>
    <row r="1795" spans="1:28" x14ac:dyDescent="0.25">
      <c r="A1795" t="s">
        <v>9284</v>
      </c>
      <c r="B1795" t="s">
        <v>9285</v>
      </c>
      <c r="C1795" t="s">
        <v>156</v>
      </c>
      <c r="D1795">
        <v>2</v>
      </c>
      <c r="E1795">
        <v>564</v>
      </c>
      <c r="F1795" t="s">
        <v>2054</v>
      </c>
      <c r="G1795" t="s">
        <v>1848</v>
      </c>
      <c r="H1795" t="s">
        <v>2091</v>
      </c>
      <c r="I1795" t="s">
        <v>2096</v>
      </c>
      <c r="J1795" t="s">
        <v>1788</v>
      </c>
      <c r="K1795" t="s">
        <v>2071</v>
      </c>
      <c r="L1795" t="s">
        <v>1828</v>
      </c>
      <c r="M1795" t="s">
        <v>2858</v>
      </c>
      <c r="N1795" t="s">
        <v>3328</v>
      </c>
      <c r="O1795" t="s">
        <v>3329</v>
      </c>
      <c r="P1795" t="s">
        <v>2059</v>
      </c>
      <c r="Q1795" t="s">
        <v>1943</v>
      </c>
      <c r="R1795" t="s">
        <v>2228</v>
      </c>
      <c r="S1795" t="s">
        <v>74</v>
      </c>
      <c r="T1795" t="s">
        <v>2057</v>
      </c>
      <c r="U1795" t="s">
        <v>2867</v>
      </c>
      <c r="V1795" t="s">
        <v>3314</v>
      </c>
      <c r="W1795" t="s">
        <v>4638</v>
      </c>
      <c r="X1795" t="s">
        <v>2229</v>
      </c>
      <c r="Y1795" t="s">
        <v>4884</v>
      </c>
      <c r="Z1795" t="s">
        <v>4885</v>
      </c>
      <c r="AA1795" t="s">
        <v>4886</v>
      </c>
      <c r="AB1795">
        <v>1</v>
      </c>
    </row>
    <row r="1796" spans="1:28" x14ac:dyDescent="0.25">
      <c r="A1796" t="s">
        <v>9284</v>
      </c>
      <c r="B1796" t="s">
        <v>9285</v>
      </c>
      <c r="C1796" t="s">
        <v>156</v>
      </c>
      <c r="D1796">
        <v>2</v>
      </c>
      <c r="E1796">
        <v>606</v>
      </c>
      <c r="F1796" t="s">
        <v>2047</v>
      </c>
      <c r="G1796" t="s">
        <v>1848</v>
      </c>
      <c r="H1796" t="s">
        <v>2091</v>
      </c>
      <c r="I1796" t="s">
        <v>2096</v>
      </c>
      <c r="J1796" t="s">
        <v>1788</v>
      </c>
      <c r="K1796" t="s">
        <v>2087</v>
      </c>
      <c r="L1796" t="s">
        <v>1828</v>
      </c>
      <c r="M1796" t="s">
        <v>2858</v>
      </c>
      <c r="N1796" t="s">
        <v>3328</v>
      </c>
      <c r="O1796" t="s">
        <v>3329</v>
      </c>
      <c r="P1796" t="s">
        <v>2059</v>
      </c>
      <c r="Q1796" t="s">
        <v>1943</v>
      </c>
      <c r="R1796" t="s">
        <v>2228</v>
      </c>
      <c r="S1796" t="s">
        <v>74</v>
      </c>
      <c r="T1796" t="s">
        <v>2057</v>
      </c>
      <c r="U1796" t="s">
        <v>2875</v>
      </c>
      <c r="V1796" t="s">
        <v>3436</v>
      </c>
      <c r="W1796" t="s">
        <v>4247</v>
      </c>
      <c r="X1796" t="s">
        <v>2229</v>
      </c>
      <c r="Y1796" t="s">
        <v>4887</v>
      </c>
      <c r="Z1796" t="s">
        <v>4888</v>
      </c>
      <c r="AA1796" t="s">
        <v>4889</v>
      </c>
      <c r="AB1796">
        <v>1</v>
      </c>
    </row>
    <row r="1797" spans="1:28" x14ac:dyDescent="0.25">
      <c r="A1797" t="s">
        <v>9284</v>
      </c>
      <c r="B1797" t="s">
        <v>9285</v>
      </c>
      <c r="C1797" t="s">
        <v>156</v>
      </c>
      <c r="D1797">
        <v>1</v>
      </c>
      <c r="E1797">
        <v>189</v>
      </c>
      <c r="F1797" t="s">
        <v>2030</v>
      </c>
      <c r="G1797" t="s">
        <v>1845</v>
      </c>
      <c r="H1797" t="s">
        <v>2091</v>
      </c>
      <c r="I1797" t="s">
        <v>2096</v>
      </c>
      <c r="J1797" t="s">
        <v>1789</v>
      </c>
      <c r="K1797" t="s">
        <v>2063</v>
      </c>
      <c r="L1797" t="s">
        <v>1828</v>
      </c>
      <c r="M1797" t="s">
        <v>2858</v>
      </c>
      <c r="N1797" t="s">
        <v>3328</v>
      </c>
      <c r="O1797" t="s">
        <v>3329</v>
      </c>
      <c r="P1797" t="s">
        <v>2059</v>
      </c>
      <c r="Q1797" t="s">
        <v>1829</v>
      </c>
      <c r="R1797" t="s">
        <v>1958</v>
      </c>
      <c r="S1797" t="s">
        <v>74</v>
      </c>
      <c r="T1797" t="s">
        <v>2051</v>
      </c>
      <c r="U1797" t="s">
        <v>2044</v>
      </c>
      <c r="V1797" t="s">
        <v>3204</v>
      </c>
      <c r="W1797" t="s">
        <v>2947</v>
      </c>
      <c r="X1797" t="s">
        <v>1941</v>
      </c>
      <c r="Y1797" t="s">
        <v>8600</v>
      </c>
      <c r="Z1797" t="s">
        <v>8601</v>
      </c>
      <c r="AA1797" t="s">
        <v>8602</v>
      </c>
      <c r="AB1797">
        <v>1</v>
      </c>
    </row>
    <row r="1798" spans="1:28" x14ac:dyDescent="0.25">
      <c r="A1798" t="s">
        <v>9284</v>
      </c>
      <c r="B1798" t="s">
        <v>9285</v>
      </c>
      <c r="C1798" t="s">
        <v>156</v>
      </c>
      <c r="D1798">
        <v>1</v>
      </c>
      <c r="E1798">
        <v>190</v>
      </c>
      <c r="F1798" t="s">
        <v>2030</v>
      </c>
      <c r="G1798" t="s">
        <v>1845</v>
      </c>
      <c r="H1798" t="s">
        <v>2091</v>
      </c>
      <c r="I1798" t="s">
        <v>2096</v>
      </c>
      <c r="J1798" t="s">
        <v>1789</v>
      </c>
      <c r="K1798" t="s">
        <v>2383</v>
      </c>
      <c r="L1798" t="s">
        <v>1828</v>
      </c>
      <c r="M1798" t="s">
        <v>2858</v>
      </c>
      <c r="N1798" t="s">
        <v>3328</v>
      </c>
      <c r="O1798" t="s">
        <v>3329</v>
      </c>
      <c r="P1798" t="s">
        <v>2059</v>
      </c>
      <c r="Q1798" t="s">
        <v>1829</v>
      </c>
      <c r="R1798" t="s">
        <v>1958</v>
      </c>
      <c r="S1798" t="s">
        <v>74</v>
      </c>
      <c r="T1798" t="s">
        <v>2051</v>
      </c>
      <c r="U1798" t="s">
        <v>2044</v>
      </c>
      <c r="V1798" t="s">
        <v>3204</v>
      </c>
      <c r="W1798" t="s">
        <v>2947</v>
      </c>
      <c r="X1798" t="s">
        <v>1941</v>
      </c>
      <c r="Y1798" t="s">
        <v>8603</v>
      </c>
      <c r="Z1798" t="s">
        <v>8604</v>
      </c>
      <c r="AA1798" t="s">
        <v>8605</v>
      </c>
      <c r="AB1798">
        <v>1</v>
      </c>
    </row>
    <row r="1799" spans="1:28" x14ac:dyDescent="0.25">
      <c r="A1799" t="s">
        <v>9284</v>
      </c>
      <c r="B1799" t="s">
        <v>9285</v>
      </c>
      <c r="C1799" t="s">
        <v>156</v>
      </c>
      <c r="D1799">
        <v>1</v>
      </c>
      <c r="E1799">
        <v>219</v>
      </c>
      <c r="F1799" t="s">
        <v>2054</v>
      </c>
      <c r="G1799" t="s">
        <v>1845</v>
      </c>
      <c r="H1799" t="s">
        <v>2091</v>
      </c>
      <c r="I1799" t="s">
        <v>2096</v>
      </c>
      <c r="J1799" t="s">
        <v>1795</v>
      </c>
      <c r="K1799" t="s">
        <v>2071</v>
      </c>
      <c r="L1799" t="s">
        <v>1828</v>
      </c>
      <c r="M1799" t="s">
        <v>2858</v>
      </c>
      <c r="N1799" t="s">
        <v>3328</v>
      </c>
      <c r="O1799" t="s">
        <v>3329</v>
      </c>
      <c r="P1799" t="s">
        <v>2059</v>
      </c>
      <c r="Q1799" t="s">
        <v>1829</v>
      </c>
      <c r="R1799" t="s">
        <v>1958</v>
      </c>
      <c r="S1799" t="s">
        <v>74</v>
      </c>
      <c r="T1799" t="s">
        <v>2051</v>
      </c>
      <c r="U1799" t="s">
        <v>2875</v>
      </c>
      <c r="V1799" t="s">
        <v>3436</v>
      </c>
      <c r="W1799" t="s">
        <v>2874</v>
      </c>
      <c r="X1799" t="s">
        <v>1941</v>
      </c>
      <c r="Y1799" t="s">
        <v>9425</v>
      </c>
      <c r="Z1799" t="s">
        <v>9426</v>
      </c>
      <c r="AA1799" t="s">
        <v>9427</v>
      </c>
      <c r="AB1799">
        <v>1</v>
      </c>
    </row>
    <row r="1800" spans="1:28" x14ac:dyDescent="0.25">
      <c r="A1800" t="s">
        <v>9284</v>
      </c>
      <c r="B1800" t="s">
        <v>9285</v>
      </c>
      <c r="C1800" t="s">
        <v>156</v>
      </c>
      <c r="D1800">
        <v>1</v>
      </c>
      <c r="E1800">
        <v>312</v>
      </c>
      <c r="F1800" t="s">
        <v>2054</v>
      </c>
      <c r="G1800" t="s">
        <v>1844</v>
      </c>
      <c r="H1800" t="s">
        <v>2091</v>
      </c>
      <c r="I1800" t="s">
        <v>2096</v>
      </c>
      <c r="J1800" t="s">
        <v>1797</v>
      </c>
      <c r="K1800" t="s">
        <v>2053</v>
      </c>
      <c r="L1800" t="s">
        <v>1828</v>
      </c>
      <c r="M1800" t="s">
        <v>2858</v>
      </c>
      <c r="N1800" t="s">
        <v>3328</v>
      </c>
      <c r="O1800" t="s">
        <v>3329</v>
      </c>
      <c r="P1800" t="s">
        <v>2059</v>
      </c>
      <c r="Q1800" t="s">
        <v>1829</v>
      </c>
      <c r="R1800" t="s">
        <v>1958</v>
      </c>
      <c r="S1800" t="s">
        <v>74</v>
      </c>
      <c r="T1800" t="s">
        <v>2051</v>
      </c>
      <c r="U1800" t="s">
        <v>2044</v>
      </c>
      <c r="V1800" t="s">
        <v>3204</v>
      </c>
      <c r="W1800" t="s">
        <v>4247</v>
      </c>
      <c r="X1800" t="s">
        <v>1941</v>
      </c>
      <c r="Y1800" t="s">
        <v>5552</v>
      </c>
      <c r="Z1800" t="s">
        <v>5553</v>
      </c>
      <c r="AA1800" t="s">
        <v>5554</v>
      </c>
      <c r="AB1800">
        <v>1</v>
      </c>
    </row>
    <row r="1801" spans="1:28" x14ac:dyDescent="0.25">
      <c r="A1801" t="s">
        <v>9284</v>
      </c>
      <c r="B1801" t="s">
        <v>9285</v>
      </c>
      <c r="C1801" t="s">
        <v>156</v>
      </c>
      <c r="D1801">
        <v>1</v>
      </c>
      <c r="E1801">
        <v>313</v>
      </c>
      <c r="F1801" t="s">
        <v>2049</v>
      </c>
      <c r="G1801" t="s">
        <v>1844</v>
      </c>
      <c r="H1801" t="s">
        <v>2091</v>
      </c>
      <c r="I1801" t="s">
        <v>2096</v>
      </c>
      <c r="J1801" t="s">
        <v>1789</v>
      </c>
      <c r="K1801" t="s">
        <v>2053</v>
      </c>
      <c r="L1801" t="s">
        <v>1828</v>
      </c>
      <c r="M1801" t="s">
        <v>2858</v>
      </c>
      <c r="N1801" t="s">
        <v>3328</v>
      </c>
      <c r="O1801" t="s">
        <v>3329</v>
      </c>
      <c r="P1801" t="s">
        <v>2059</v>
      </c>
      <c r="Q1801" t="s">
        <v>1829</v>
      </c>
      <c r="R1801" t="s">
        <v>1958</v>
      </c>
      <c r="S1801" t="s">
        <v>74</v>
      </c>
      <c r="T1801" t="s">
        <v>2051</v>
      </c>
      <c r="U1801" t="s">
        <v>2044</v>
      </c>
      <c r="V1801" t="s">
        <v>3212</v>
      </c>
      <c r="W1801" t="s">
        <v>4247</v>
      </c>
      <c r="X1801" t="s">
        <v>1941</v>
      </c>
      <c r="Y1801" t="s">
        <v>5555</v>
      </c>
      <c r="Z1801" t="s">
        <v>5556</v>
      </c>
      <c r="AA1801" t="s">
        <v>5557</v>
      </c>
      <c r="AB1801">
        <v>1</v>
      </c>
    </row>
    <row r="1802" spans="1:28" x14ac:dyDescent="0.25">
      <c r="A1802" t="s">
        <v>9284</v>
      </c>
      <c r="B1802" t="s">
        <v>9285</v>
      </c>
      <c r="C1802" t="s">
        <v>156</v>
      </c>
      <c r="D1802">
        <v>1</v>
      </c>
      <c r="E1802">
        <v>313</v>
      </c>
      <c r="F1802" t="s">
        <v>2040</v>
      </c>
      <c r="G1802" t="s">
        <v>1844</v>
      </c>
      <c r="H1802" t="s">
        <v>2091</v>
      </c>
      <c r="I1802" t="s">
        <v>2096</v>
      </c>
      <c r="J1802" t="s">
        <v>1789</v>
      </c>
      <c r="K1802" t="s">
        <v>2383</v>
      </c>
      <c r="L1802" t="s">
        <v>1828</v>
      </c>
      <c r="M1802" t="s">
        <v>2858</v>
      </c>
      <c r="N1802" t="s">
        <v>3328</v>
      </c>
      <c r="O1802" t="s">
        <v>3329</v>
      </c>
      <c r="P1802" t="s">
        <v>2059</v>
      </c>
      <c r="Q1802" t="s">
        <v>1829</v>
      </c>
      <c r="R1802" t="s">
        <v>1958</v>
      </c>
      <c r="S1802" t="s">
        <v>74</v>
      </c>
      <c r="T1802" t="s">
        <v>2051</v>
      </c>
      <c r="U1802" t="s">
        <v>2044</v>
      </c>
      <c r="V1802" t="s">
        <v>3212</v>
      </c>
      <c r="W1802" t="s">
        <v>4247</v>
      </c>
      <c r="X1802" t="s">
        <v>1941</v>
      </c>
      <c r="Y1802" t="s">
        <v>4372</v>
      </c>
      <c r="Z1802" t="s">
        <v>4373</v>
      </c>
      <c r="AA1802" t="s">
        <v>4374</v>
      </c>
      <c r="AB1802">
        <v>1</v>
      </c>
    </row>
    <row r="1803" spans="1:28" x14ac:dyDescent="0.25">
      <c r="A1803" t="s">
        <v>9284</v>
      </c>
      <c r="B1803" t="s">
        <v>9285</v>
      </c>
      <c r="C1803" t="s">
        <v>156</v>
      </c>
      <c r="D1803">
        <v>1</v>
      </c>
      <c r="E1803">
        <v>313</v>
      </c>
      <c r="F1803" t="s">
        <v>2061</v>
      </c>
      <c r="G1803" t="s">
        <v>1844</v>
      </c>
      <c r="H1803" t="s">
        <v>2091</v>
      </c>
      <c r="I1803" t="s">
        <v>2096</v>
      </c>
      <c r="J1803" t="s">
        <v>1797</v>
      </c>
      <c r="K1803" t="s">
        <v>2383</v>
      </c>
      <c r="L1803" t="s">
        <v>1828</v>
      </c>
      <c r="M1803" t="s">
        <v>2858</v>
      </c>
      <c r="N1803" t="s">
        <v>3328</v>
      </c>
      <c r="O1803" t="s">
        <v>3329</v>
      </c>
      <c r="P1803" t="s">
        <v>2059</v>
      </c>
      <c r="Q1803" t="s">
        <v>1829</v>
      </c>
      <c r="R1803" t="s">
        <v>1958</v>
      </c>
      <c r="S1803" t="s">
        <v>74</v>
      </c>
      <c r="T1803" t="s">
        <v>2051</v>
      </c>
      <c r="U1803" t="s">
        <v>2044</v>
      </c>
      <c r="V1803" t="s">
        <v>3205</v>
      </c>
      <c r="W1803" t="s">
        <v>2947</v>
      </c>
      <c r="X1803" t="s">
        <v>1941</v>
      </c>
      <c r="Y1803" t="s">
        <v>4375</v>
      </c>
      <c r="Z1803" t="s">
        <v>4376</v>
      </c>
      <c r="AA1803" t="s">
        <v>4377</v>
      </c>
      <c r="AB1803">
        <v>1</v>
      </c>
    </row>
    <row r="1804" spans="1:28" x14ac:dyDescent="0.25">
      <c r="A1804" t="s">
        <v>9284</v>
      </c>
      <c r="B1804" t="s">
        <v>9285</v>
      </c>
      <c r="C1804" t="s">
        <v>156</v>
      </c>
      <c r="D1804">
        <v>1</v>
      </c>
      <c r="E1804">
        <v>313</v>
      </c>
      <c r="F1804" t="s">
        <v>2081</v>
      </c>
      <c r="G1804" t="s">
        <v>1844</v>
      </c>
      <c r="H1804" t="s">
        <v>2091</v>
      </c>
      <c r="I1804" t="s">
        <v>2096</v>
      </c>
      <c r="J1804" t="s">
        <v>1789</v>
      </c>
      <c r="K1804" t="s">
        <v>2053</v>
      </c>
      <c r="L1804" t="s">
        <v>1828</v>
      </c>
      <c r="M1804" t="s">
        <v>2858</v>
      </c>
      <c r="N1804" t="s">
        <v>3328</v>
      </c>
      <c r="O1804" t="s">
        <v>3329</v>
      </c>
      <c r="P1804" t="s">
        <v>2059</v>
      </c>
      <c r="Q1804" t="s">
        <v>1829</v>
      </c>
      <c r="R1804" t="s">
        <v>1958</v>
      </c>
      <c r="S1804" t="s">
        <v>74</v>
      </c>
      <c r="T1804" t="s">
        <v>2051</v>
      </c>
      <c r="U1804" t="s">
        <v>4934</v>
      </c>
      <c r="V1804" t="s">
        <v>5558</v>
      </c>
      <c r="W1804" t="s">
        <v>4247</v>
      </c>
      <c r="X1804" t="s">
        <v>1941</v>
      </c>
      <c r="Y1804" t="s">
        <v>5559</v>
      </c>
      <c r="Z1804" t="s">
        <v>5560</v>
      </c>
      <c r="AA1804" t="s">
        <v>5561</v>
      </c>
      <c r="AB1804">
        <v>1</v>
      </c>
    </row>
    <row r="1805" spans="1:28" x14ac:dyDescent="0.25">
      <c r="A1805" t="s">
        <v>9284</v>
      </c>
      <c r="B1805" t="s">
        <v>9285</v>
      </c>
      <c r="C1805" t="s">
        <v>156</v>
      </c>
      <c r="D1805">
        <v>1</v>
      </c>
      <c r="E1805">
        <v>313</v>
      </c>
      <c r="F1805" t="s">
        <v>2083</v>
      </c>
      <c r="G1805" t="s">
        <v>1844</v>
      </c>
      <c r="H1805" t="s">
        <v>2091</v>
      </c>
      <c r="I1805" t="s">
        <v>2096</v>
      </c>
      <c r="J1805" t="s">
        <v>1789</v>
      </c>
      <c r="K1805" t="s">
        <v>2053</v>
      </c>
      <c r="L1805" t="s">
        <v>1828</v>
      </c>
      <c r="M1805" t="s">
        <v>2858</v>
      </c>
      <c r="N1805" t="s">
        <v>3328</v>
      </c>
      <c r="O1805" t="s">
        <v>3329</v>
      </c>
      <c r="P1805" t="s">
        <v>2059</v>
      </c>
      <c r="Q1805" t="s">
        <v>1829</v>
      </c>
      <c r="R1805" t="s">
        <v>1958</v>
      </c>
      <c r="S1805" t="s">
        <v>74</v>
      </c>
      <c r="T1805" t="s">
        <v>2051</v>
      </c>
      <c r="U1805" t="s">
        <v>2044</v>
      </c>
      <c r="V1805" t="s">
        <v>3204</v>
      </c>
      <c r="W1805" t="s">
        <v>4247</v>
      </c>
      <c r="X1805" t="s">
        <v>1941</v>
      </c>
      <c r="Y1805" t="s">
        <v>5562</v>
      </c>
      <c r="Z1805" t="s">
        <v>5563</v>
      </c>
      <c r="AA1805" t="s">
        <v>5564</v>
      </c>
      <c r="AB1805">
        <v>1</v>
      </c>
    </row>
    <row r="1806" spans="1:28" x14ac:dyDescent="0.25">
      <c r="A1806" t="s">
        <v>9284</v>
      </c>
      <c r="B1806" t="s">
        <v>9285</v>
      </c>
      <c r="C1806" t="s">
        <v>156</v>
      </c>
      <c r="D1806">
        <v>1</v>
      </c>
      <c r="E1806">
        <v>366</v>
      </c>
      <c r="F1806" t="s">
        <v>2030</v>
      </c>
      <c r="G1806" t="s">
        <v>1844</v>
      </c>
      <c r="H1806" t="s">
        <v>2091</v>
      </c>
      <c r="I1806" t="s">
        <v>2096</v>
      </c>
      <c r="J1806" t="s">
        <v>1789</v>
      </c>
      <c r="K1806" t="s">
        <v>2063</v>
      </c>
      <c r="L1806" t="s">
        <v>1828</v>
      </c>
      <c r="M1806" t="s">
        <v>2858</v>
      </c>
      <c r="N1806" t="s">
        <v>3328</v>
      </c>
      <c r="O1806" t="s">
        <v>3329</v>
      </c>
      <c r="P1806" t="s">
        <v>2059</v>
      </c>
      <c r="Q1806" t="s">
        <v>1829</v>
      </c>
      <c r="R1806" t="s">
        <v>1958</v>
      </c>
      <c r="S1806" t="s">
        <v>74</v>
      </c>
      <c r="T1806" t="s">
        <v>2051</v>
      </c>
      <c r="U1806" t="s">
        <v>2931</v>
      </c>
      <c r="V1806" t="s">
        <v>2933</v>
      </c>
      <c r="W1806" t="s">
        <v>2874</v>
      </c>
      <c r="X1806" t="s">
        <v>1941</v>
      </c>
      <c r="Y1806" t="s">
        <v>2238</v>
      </c>
      <c r="Z1806" t="s">
        <v>2239</v>
      </c>
      <c r="AA1806" t="s">
        <v>3446</v>
      </c>
      <c r="AB1806">
        <v>1</v>
      </c>
    </row>
    <row r="1807" spans="1:28" x14ac:dyDescent="0.25">
      <c r="A1807" t="s">
        <v>9284</v>
      </c>
      <c r="B1807" t="s">
        <v>9285</v>
      </c>
      <c r="C1807" t="s">
        <v>156</v>
      </c>
      <c r="D1807">
        <v>1</v>
      </c>
      <c r="E1807">
        <v>374</v>
      </c>
      <c r="F1807" t="s">
        <v>2054</v>
      </c>
      <c r="G1807" t="s">
        <v>1844</v>
      </c>
      <c r="H1807" t="s">
        <v>2091</v>
      </c>
      <c r="I1807" t="s">
        <v>2096</v>
      </c>
      <c r="J1807" t="s">
        <v>1789</v>
      </c>
      <c r="K1807" t="s">
        <v>2383</v>
      </c>
      <c r="L1807" t="s">
        <v>1828</v>
      </c>
      <c r="M1807" t="s">
        <v>2858</v>
      </c>
      <c r="N1807" t="s">
        <v>3328</v>
      </c>
      <c r="O1807" t="s">
        <v>3329</v>
      </c>
      <c r="P1807" t="s">
        <v>2059</v>
      </c>
      <c r="Q1807" t="s">
        <v>1829</v>
      </c>
      <c r="R1807" t="s">
        <v>1958</v>
      </c>
      <c r="S1807" t="s">
        <v>74</v>
      </c>
      <c r="T1807" t="s">
        <v>2051</v>
      </c>
      <c r="U1807" t="s">
        <v>2044</v>
      </c>
      <c r="V1807" t="s">
        <v>3204</v>
      </c>
      <c r="W1807" t="s">
        <v>2874</v>
      </c>
      <c r="X1807" t="s">
        <v>1941</v>
      </c>
      <c r="Y1807" t="s">
        <v>3447</v>
      </c>
      <c r="Z1807" t="s">
        <v>3448</v>
      </c>
      <c r="AA1807" t="s">
        <v>3449</v>
      </c>
      <c r="AB1807">
        <v>1</v>
      </c>
    </row>
    <row r="1808" spans="1:28" x14ac:dyDescent="0.25">
      <c r="A1808" t="s">
        <v>9284</v>
      </c>
      <c r="B1808" t="s">
        <v>9285</v>
      </c>
      <c r="C1808" t="s">
        <v>156</v>
      </c>
      <c r="D1808">
        <v>1</v>
      </c>
      <c r="E1808">
        <v>376</v>
      </c>
      <c r="F1808" t="s">
        <v>2054</v>
      </c>
      <c r="G1808" t="s">
        <v>1844</v>
      </c>
      <c r="H1808" t="s">
        <v>2091</v>
      </c>
      <c r="I1808" t="s">
        <v>2096</v>
      </c>
      <c r="J1808" t="s">
        <v>2900</v>
      </c>
      <c r="K1808" t="s">
        <v>2063</v>
      </c>
      <c r="L1808" t="s">
        <v>1828</v>
      </c>
      <c r="M1808" t="s">
        <v>2858</v>
      </c>
      <c r="N1808" t="s">
        <v>3328</v>
      </c>
      <c r="O1808" t="s">
        <v>3329</v>
      </c>
      <c r="P1808" t="s">
        <v>2059</v>
      </c>
      <c r="Q1808" t="s">
        <v>1829</v>
      </c>
      <c r="R1808" t="s">
        <v>1958</v>
      </c>
      <c r="S1808" t="s">
        <v>74</v>
      </c>
      <c r="T1808" t="s">
        <v>2051</v>
      </c>
      <c r="U1808" t="s">
        <v>2044</v>
      </c>
      <c r="V1808" t="s">
        <v>3260</v>
      </c>
      <c r="W1808" t="s">
        <v>2947</v>
      </c>
      <c r="X1808" t="s">
        <v>1941</v>
      </c>
      <c r="Y1808" t="s">
        <v>8606</v>
      </c>
      <c r="Z1808" t="s">
        <v>8607</v>
      </c>
      <c r="AA1808" t="s">
        <v>8608</v>
      </c>
      <c r="AB1808">
        <v>1</v>
      </c>
    </row>
    <row r="1809" spans="1:28" x14ac:dyDescent="0.25">
      <c r="A1809" t="s">
        <v>9284</v>
      </c>
      <c r="B1809" t="s">
        <v>9285</v>
      </c>
      <c r="C1809" t="s">
        <v>156</v>
      </c>
      <c r="D1809">
        <v>1</v>
      </c>
      <c r="E1809">
        <v>387</v>
      </c>
      <c r="F1809" t="s">
        <v>2065</v>
      </c>
      <c r="G1809" t="s">
        <v>1844</v>
      </c>
      <c r="H1809" t="s">
        <v>2091</v>
      </c>
      <c r="I1809" t="s">
        <v>2096</v>
      </c>
      <c r="J1809" t="s">
        <v>1795</v>
      </c>
      <c r="K1809" t="s">
        <v>2053</v>
      </c>
      <c r="L1809" t="s">
        <v>1828</v>
      </c>
      <c r="M1809" t="s">
        <v>2858</v>
      </c>
      <c r="N1809" t="s">
        <v>3328</v>
      </c>
      <c r="O1809" t="s">
        <v>3329</v>
      </c>
      <c r="P1809" t="s">
        <v>2059</v>
      </c>
      <c r="Q1809" t="s">
        <v>1829</v>
      </c>
      <c r="R1809" t="s">
        <v>1958</v>
      </c>
      <c r="S1809" t="s">
        <v>74</v>
      </c>
      <c r="T1809" t="s">
        <v>2051</v>
      </c>
      <c r="U1809" t="s">
        <v>2867</v>
      </c>
      <c r="V1809" t="s">
        <v>3317</v>
      </c>
      <c r="W1809" t="s">
        <v>2874</v>
      </c>
      <c r="X1809" t="s">
        <v>1941</v>
      </c>
      <c r="Y1809" t="s">
        <v>8609</v>
      </c>
      <c r="Z1809" t="s">
        <v>8610</v>
      </c>
      <c r="AA1809" t="s">
        <v>8611</v>
      </c>
      <c r="AB1809">
        <v>1</v>
      </c>
    </row>
    <row r="1810" spans="1:28" x14ac:dyDescent="0.25">
      <c r="A1810" t="s">
        <v>9284</v>
      </c>
      <c r="B1810" t="s">
        <v>9285</v>
      </c>
      <c r="C1810" t="s">
        <v>156</v>
      </c>
      <c r="D1810">
        <v>1</v>
      </c>
      <c r="E1810">
        <v>414</v>
      </c>
      <c r="F1810" t="s">
        <v>2049</v>
      </c>
      <c r="G1810" t="s">
        <v>1844</v>
      </c>
      <c r="H1810" t="s">
        <v>2091</v>
      </c>
      <c r="I1810" t="s">
        <v>2096</v>
      </c>
      <c r="J1810" t="s">
        <v>1789</v>
      </c>
      <c r="K1810" t="s">
        <v>2053</v>
      </c>
      <c r="L1810" t="s">
        <v>1828</v>
      </c>
      <c r="M1810" t="s">
        <v>2858</v>
      </c>
      <c r="N1810" t="s">
        <v>3328</v>
      </c>
      <c r="O1810" t="s">
        <v>3329</v>
      </c>
      <c r="P1810" t="s">
        <v>2059</v>
      </c>
      <c r="Q1810" t="s">
        <v>1829</v>
      </c>
      <c r="R1810" t="s">
        <v>1958</v>
      </c>
      <c r="S1810" t="s">
        <v>74</v>
      </c>
      <c r="T1810" t="s">
        <v>2051</v>
      </c>
      <c r="U1810" t="s">
        <v>2867</v>
      </c>
      <c r="V1810" t="s">
        <v>3314</v>
      </c>
      <c r="W1810" t="s">
        <v>3235</v>
      </c>
      <c r="X1810" t="s">
        <v>1941</v>
      </c>
      <c r="Y1810" t="s">
        <v>5565</v>
      </c>
      <c r="Z1810" t="s">
        <v>5566</v>
      </c>
      <c r="AA1810" t="s">
        <v>5567</v>
      </c>
      <c r="AB1810">
        <v>1</v>
      </c>
    </row>
    <row r="1811" spans="1:28" x14ac:dyDescent="0.25">
      <c r="A1811" t="s">
        <v>9284</v>
      </c>
      <c r="B1811" t="s">
        <v>9285</v>
      </c>
      <c r="C1811" t="s">
        <v>156</v>
      </c>
      <c r="D1811">
        <v>1</v>
      </c>
      <c r="E1811">
        <v>415</v>
      </c>
      <c r="F1811" t="s">
        <v>2030</v>
      </c>
      <c r="G1811" t="s">
        <v>1844</v>
      </c>
      <c r="H1811" t="s">
        <v>2091</v>
      </c>
      <c r="I1811" t="s">
        <v>2096</v>
      </c>
      <c r="J1811" t="s">
        <v>1789</v>
      </c>
      <c r="K1811" t="s">
        <v>2063</v>
      </c>
      <c r="L1811" t="s">
        <v>1828</v>
      </c>
      <c r="M1811" t="s">
        <v>2858</v>
      </c>
      <c r="N1811" t="s">
        <v>3328</v>
      </c>
      <c r="O1811" t="s">
        <v>3329</v>
      </c>
      <c r="P1811" t="s">
        <v>2059</v>
      </c>
      <c r="Q1811" t="s">
        <v>1829</v>
      </c>
      <c r="R1811" t="s">
        <v>1958</v>
      </c>
      <c r="S1811" t="s">
        <v>74</v>
      </c>
      <c r="T1811" t="s">
        <v>2051</v>
      </c>
      <c r="U1811" t="s">
        <v>2867</v>
      </c>
      <c r="V1811" t="s">
        <v>3307</v>
      </c>
      <c r="W1811" t="s">
        <v>2874</v>
      </c>
      <c r="X1811" t="s">
        <v>1941</v>
      </c>
      <c r="Y1811" t="s">
        <v>2240</v>
      </c>
      <c r="Z1811" t="s">
        <v>2241</v>
      </c>
      <c r="AA1811" t="s">
        <v>3450</v>
      </c>
      <c r="AB1811">
        <v>1</v>
      </c>
    </row>
    <row r="1812" spans="1:28" x14ac:dyDescent="0.25">
      <c r="A1812" t="s">
        <v>9284</v>
      </c>
      <c r="B1812" t="s">
        <v>9285</v>
      </c>
      <c r="C1812" t="s">
        <v>156</v>
      </c>
      <c r="D1812">
        <v>1</v>
      </c>
      <c r="E1812">
        <v>522</v>
      </c>
      <c r="F1812" t="s">
        <v>2046</v>
      </c>
      <c r="G1812" t="s">
        <v>1844</v>
      </c>
      <c r="H1812" t="s">
        <v>2091</v>
      </c>
      <c r="I1812" t="s">
        <v>2096</v>
      </c>
      <c r="J1812" t="s">
        <v>1795</v>
      </c>
      <c r="K1812" t="s">
        <v>2063</v>
      </c>
      <c r="L1812" t="s">
        <v>1828</v>
      </c>
      <c r="M1812" t="s">
        <v>2858</v>
      </c>
      <c r="N1812" t="s">
        <v>3328</v>
      </c>
      <c r="O1812" t="s">
        <v>3329</v>
      </c>
      <c r="P1812" t="s">
        <v>2059</v>
      </c>
      <c r="Q1812" t="s">
        <v>1829</v>
      </c>
      <c r="R1812" t="s">
        <v>1958</v>
      </c>
      <c r="S1812" t="s">
        <v>74</v>
      </c>
      <c r="T1812" t="s">
        <v>2051</v>
      </c>
      <c r="U1812" t="s">
        <v>2867</v>
      </c>
      <c r="V1812" t="s">
        <v>3314</v>
      </c>
      <c r="W1812" t="s">
        <v>2874</v>
      </c>
      <c r="X1812" t="s">
        <v>1941</v>
      </c>
      <c r="Y1812" t="s">
        <v>8612</v>
      </c>
      <c r="Z1812" t="s">
        <v>8613</v>
      </c>
      <c r="AA1812" t="s">
        <v>8614</v>
      </c>
      <c r="AB1812">
        <v>1</v>
      </c>
    </row>
    <row r="1813" spans="1:28" x14ac:dyDescent="0.25">
      <c r="A1813" t="s">
        <v>9284</v>
      </c>
      <c r="B1813" t="s">
        <v>9285</v>
      </c>
      <c r="C1813" t="s">
        <v>156</v>
      </c>
      <c r="D1813">
        <v>1</v>
      </c>
      <c r="E1813">
        <v>524</v>
      </c>
      <c r="F1813" t="s">
        <v>2065</v>
      </c>
      <c r="G1813" t="s">
        <v>1844</v>
      </c>
      <c r="H1813" t="s">
        <v>2091</v>
      </c>
      <c r="I1813" t="s">
        <v>2096</v>
      </c>
      <c r="J1813" t="s">
        <v>1789</v>
      </c>
      <c r="K1813" t="s">
        <v>2071</v>
      </c>
      <c r="L1813" t="s">
        <v>1828</v>
      </c>
      <c r="M1813" t="s">
        <v>2858</v>
      </c>
      <c r="N1813" t="s">
        <v>3328</v>
      </c>
      <c r="O1813" t="s">
        <v>3329</v>
      </c>
      <c r="P1813" t="s">
        <v>2059</v>
      </c>
      <c r="Q1813" t="s">
        <v>1829</v>
      </c>
      <c r="R1813" t="s">
        <v>1958</v>
      </c>
      <c r="S1813" t="s">
        <v>74</v>
      </c>
      <c r="T1813" t="s">
        <v>2051</v>
      </c>
      <c r="U1813" t="s">
        <v>3226</v>
      </c>
      <c r="V1813" t="s">
        <v>3440</v>
      </c>
      <c r="W1813" t="s">
        <v>2874</v>
      </c>
      <c r="X1813" t="s">
        <v>1941</v>
      </c>
      <c r="Y1813" t="s">
        <v>4890</v>
      </c>
      <c r="Z1813" t="s">
        <v>4891</v>
      </c>
      <c r="AA1813" t="s">
        <v>4892</v>
      </c>
      <c r="AB1813">
        <v>1</v>
      </c>
    </row>
    <row r="1814" spans="1:28" x14ac:dyDescent="0.25">
      <c r="A1814" t="s">
        <v>9284</v>
      </c>
      <c r="B1814" t="s">
        <v>9285</v>
      </c>
      <c r="C1814" t="s">
        <v>156</v>
      </c>
      <c r="D1814">
        <v>1</v>
      </c>
      <c r="E1814">
        <v>528</v>
      </c>
      <c r="F1814" t="s">
        <v>2036</v>
      </c>
      <c r="G1814" t="s">
        <v>1844</v>
      </c>
      <c r="H1814" t="s">
        <v>2091</v>
      </c>
      <c r="I1814" t="s">
        <v>2096</v>
      </c>
      <c r="J1814" t="s">
        <v>1789</v>
      </c>
      <c r="K1814" t="s">
        <v>2063</v>
      </c>
      <c r="L1814" t="s">
        <v>1828</v>
      </c>
      <c r="M1814" t="s">
        <v>2858</v>
      </c>
      <c r="N1814" t="s">
        <v>3328</v>
      </c>
      <c r="O1814" t="s">
        <v>3329</v>
      </c>
      <c r="P1814" t="s">
        <v>2059</v>
      </c>
      <c r="Q1814" t="s">
        <v>1829</v>
      </c>
      <c r="R1814" t="s">
        <v>1958</v>
      </c>
      <c r="S1814" t="s">
        <v>74</v>
      </c>
      <c r="T1814" t="s">
        <v>2051</v>
      </c>
      <c r="U1814" t="s">
        <v>2044</v>
      </c>
      <c r="V1814" t="s">
        <v>3205</v>
      </c>
      <c r="W1814" t="s">
        <v>2947</v>
      </c>
      <c r="X1814" t="s">
        <v>1941</v>
      </c>
      <c r="Y1814" t="s">
        <v>2242</v>
      </c>
      <c r="Z1814" t="s">
        <v>2243</v>
      </c>
      <c r="AA1814" t="s">
        <v>3451</v>
      </c>
      <c r="AB1814">
        <v>1</v>
      </c>
    </row>
    <row r="1815" spans="1:28" x14ac:dyDescent="0.25">
      <c r="A1815" t="s">
        <v>9284</v>
      </c>
      <c r="B1815" t="s">
        <v>9285</v>
      </c>
      <c r="C1815" t="s">
        <v>156</v>
      </c>
      <c r="D1815">
        <v>1</v>
      </c>
      <c r="E1815">
        <v>601</v>
      </c>
      <c r="F1815" t="s">
        <v>2077</v>
      </c>
      <c r="G1815" t="s">
        <v>1844</v>
      </c>
      <c r="H1815" t="s">
        <v>2091</v>
      </c>
      <c r="I1815" t="s">
        <v>2096</v>
      </c>
      <c r="J1815" t="s">
        <v>2900</v>
      </c>
      <c r="K1815" t="s">
        <v>2064</v>
      </c>
      <c r="L1815" t="s">
        <v>1828</v>
      </c>
      <c r="M1815" t="s">
        <v>2858</v>
      </c>
      <c r="N1815" t="s">
        <v>3328</v>
      </c>
      <c r="O1815" t="s">
        <v>3329</v>
      </c>
      <c r="P1815" t="s">
        <v>2059</v>
      </c>
      <c r="Q1815" t="s">
        <v>1829</v>
      </c>
      <c r="R1815" t="s">
        <v>1958</v>
      </c>
      <c r="S1815" t="s">
        <v>74</v>
      </c>
      <c r="T1815" t="s">
        <v>2051</v>
      </c>
      <c r="U1815" t="s">
        <v>2867</v>
      </c>
      <c r="V1815" t="s">
        <v>3309</v>
      </c>
      <c r="W1815" t="s">
        <v>2947</v>
      </c>
      <c r="X1815" t="s">
        <v>1941</v>
      </c>
      <c r="Y1815" t="s">
        <v>4378</v>
      </c>
      <c r="Z1815" t="s">
        <v>4379</v>
      </c>
      <c r="AA1815" t="s">
        <v>4380</v>
      </c>
      <c r="AB1815">
        <v>1</v>
      </c>
    </row>
    <row r="1816" spans="1:28" x14ac:dyDescent="0.25">
      <c r="A1816" t="s">
        <v>9284</v>
      </c>
      <c r="B1816" t="s">
        <v>9285</v>
      </c>
      <c r="C1816" t="s">
        <v>156</v>
      </c>
      <c r="D1816">
        <v>2</v>
      </c>
      <c r="E1816">
        <v>4</v>
      </c>
      <c r="F1816" t="s">
        <v>2021</v>
      </c>
      <c r="G1816" t="s">
        <v>1845</v>
      </c>
      <c r="H1816" t="s">
        <v>2091</v>
      </c>
      <c r="I1816" t="s">
        <v>2096</v>
      </c>
      <c r="J1816" t="s">
        <v>1789</v>
      </c>
      <c r="K1816" t="s">
        <v>2053</v>
      </c>
      <c r="L1816" t="s">
        <v>1828</v>
      </c>
      <c r="M1816" t="s">
        <v>2858</v>
      </c>
      <c r="N1816" t="s">
        <v>3328</v>
      </c>
      <c r="O1816" t="s">
        <v>3329</v>
      </c>
      <c r="P1816" t="s">
        <v>2059</v>
      </c>
      <c r="Q1816" t="s">
        <v>1829</v>
      </c>
      <c r="R1816" t="s">
        <v>1958</v>
      </c>
      <c r="S1816" t="s">
        <v>74</v>
      </c>
      <c r="T1816" t="s">
        <v>2051</v>
      </c>
      <c r="U1816" t="s">
        <v>2044</v>
      </c>
      <c r="V1816" t="s">
        <v>3204</v>
      </c>
      <c r="W1816" t="s">
        <v>2947</v>
      </c>
      <c r="X1816" t="s">
        <v>1941</v>
      </c>
      <c r="Y1816" t="s">
        <v>5568</v>
      </c>
      <c r="Z1816" t="s">
        <v>5569</v>
      </c>
      <c r="AA1816" t="s">
        <v>5570</v>
      </c>
      <c r="AB1816">
        <v>1</v>
      </c>
    </row>
    <row r="1817" spans="1:28" x14ac:dyDescent="0.25">
      <c r="A1817" t="s">
        <v>9284</v>
      </c>
      <c r="B1817" t="s">
        <v>9285</v>
      </c>
      <c r="C1817" t="s">
        <v>156</v>
      </c>
      <c r="D1817">
        <v>2</v>
      </c>
      <c r="E1817">
        <v>174</v>
      </c>
      <c r="F1817" t="s">
        <v>2033</v>
      </c>
      <c r="G1817" t="s">
        <v>1844</v>
      </c>
      <c r="H1817" t="s">
        <v>2091</v>
      </c>
      <c r="I1817" t="s">
        <v>2096</v>
      </c>
      <c r="J1817" t="s">
        <v>1789</v>
      </c>
      <c r="K1817" t="s">
        <v>2063</v>
      </c>
      <c r="L1817" t="s">
        <v>1828</v>
      </c>
      <c r="M1817" t="s">
        <v>2858</v>
      </c>
      <c r="N1817" t="s">
        <v>3328</v>
      </c>
      <c r="O1817" t="s">
        <v>3329</v>
      </c>
      <c r="P1817" t="s">
        <v>2059</v>
      </c>
      <c r="Q1817" t="s">
        <v>1829</v>
      </c>
      <c r="R1817" t="s">
        <v>1958</v>
      </c>
      <c r="S1817" t="s">
        <v>74</v>
      </c>
      <c r="T1817" t="s">
        <v>2051</v>
      </c>
      <c r="U1817" t="s">
        <v>2867</v>
      </c>
      <c r="V1817" t="s">
        <v>2929</v>
      </c>
      <c r="W1817" t="s">
        <v>2947</v>
      </c>
      <c r="X1817" t="s">
        <v>1941</v>
      </c>
      <c r="Y1817" t="s">
        <v>4381</v>
      </c>
      <c r="Z1817" t="s">
        <v>4382</v>
      </c>
      <c r="AA1817" t="s">
        <v>4383</v>
      </c>
      <c r="AB1817">
        <v>1</v>
      </c>
    </row>
    <row r="1818" spans="1:28" x14ac:dyDescent="0.25">
      <c r="A1818" t="s">
        <v>9284</v>
      </c>
      <c r="B1818" t="s">
        <v>9285</v>
      </c>
      <c r="C1818" t="s">
        <v>156</v>
      </c>
      <c r="D1818">
        <v>2</v>
      </c>
      <c r="E1818">
        <v>176</v>
      </c>
      <c r="F1818" t="s">
        <v>2029</v>
      </c>
      <c r="G1818" t="s">
        <v>1844</v>
      </c>
      <c r="H1818" t="s">
        <v>2091</v>
      </c>
      <c r="I1818" t="s">
        <v>2096</v>
      </c>
      <c r="J1818" t="s">
        <v>1789</v>
      </c>
      <c r="K1818" t="s">
        <v>2063</v>
      </c>
      <c r="L1818" t="s">
        <v>1828</v>
      </c>
      <c r="M1818" t="s">
        <v>2858</v>
      </c>
      <c r="N1818" t="s">
        <v>3328</v>
      </c>
      <c r="O1818" t="s">
        <v>3329</v>
      </c>
      <c r="P1818" t="s">
        <v>2059</v>
      </c>
      <c r="Q1818" t="s">
        <v>1829</v>
      </c>
      <c r="R1818" t="s">
        <v>1958</v>
      </c>
      <c r="S1818" t="s">
        <v>74</v>
      </c>
      <c r="T1818" t="s">
        <v>2051</v>
      </c>
      <c r="U1818" t="s">
        <v>2039</v>
      </c>
      <c r="V1818" t="s">
        <v>4384</v>
      </c>
      <c r="W1818" t="s">
        <v>4247</v>
      </c>
      <c r="X1818" t="s">
        <v>1941</v>
      </c>
      <c r="Y1818" t="s">
        <v>4385</v>
      </c>
      <c r="Z1818" t="s">
        <v>4386</v>
      </c>
      <c r="AA1818" t="s">
        <v>4387</v>
      </c>
      <c r="AB1818">
        <v>1</v>
      </c>
    </row>
    <row r="1819" spans="1:28" x14ac:dyDescent="0.25">
      <c r="A1819" t="s">
        <v>9284</v>
      </c>
      <c r="B1819" t="s">
        <v>9285</v>
      </c>
      <c r="C1819" t="s">
        <v>156</v>
      </c>
      <c r="D1819">
        <v>2</v>
      </c>
      <c r="E1819">
        <v>23</v>
      </c>
      <c r="F1819" t="s">
        <v>2074</v>
      </c>
      <c r="G1819" t="s">
        <v>1845</v>
      </c>
      <c r="H1819" t="s">
        <v>2091</v>
      </c>
      <c r="I1819" t="s">
        <v>2096</v>
      </c>
      <c r="J1819" t="s">
        <v>1789</v>
      </c>
      <c r="K1819" t="s">
        <v>2053</v>
      </c>
      <c r="L1819" t="s">
        <v>1828</v>
      </c>
      <c r="M1819" t="s">
        <v>2858</v>
      </c>
      <c r="N1819" t="s">
        <v>3328</v>
      </c>
      <c r="O1819" t="s">
        <v>3329</v>
      </c>
      <c r="P1819" t="s">
        <v>2059</v>
      </c>
      <c r="Q1819" t="s">
        <v>1829</v>
      </c>
      <c r="R1819" t="s">
        <v>1958</v>
      </c>
      <c r="S1819" t="s">
        <v>74</v>
      </c>
      <c r="T1819" t="s">
        <v>2051</v>
      </c>
      <c r="U1819" t="s">
        <v>2931</v>
      </c>
      <c r="V1819" t="s">
        <v>2966</v>
      </c>
      <c r="W1819" t="s">
        <v>2947</v>
      </c>
      <c r="X1819" t="s">
        <v>1941</v>
      </c>
      <c r="Y1819" t="s">
        <v>5571</v>
      </c>
      <c r="Z1819" t="s">
        <v>5572</v>
      </c>
      <c r="AA1819" t="s">
        <v>5573</v>
      </c>
      <c r="AB1819">
        <v>1</v>
      </c>
    </row>
    <row r="1820" spans="1:28" x14ac:dyDescent="0.25">
      <c r="A1820" t="s">
        <v>9284</v>
      </c>
      <c r="B1820" t="s">
        <v>9285</v>
      </c>
      <c r="C1820" t="s">
        <v>156</v>
      </c>
      <c r="D1820">
        <v>2</v>
      </c>
      <c r="E1820">
        <v>24</v>
      </c>
      <c r="F1820" t="s">
        <v>2048</v>
      </c>
      <c r="G1820" t="s">
        <v>1845</v>
      </c>
      <c r="H1820" t="s">
        <v>2091</v>
      </c>
      <c r="I1820" t="s">
        <v>2096</v>
      </c>
      <c r="J1820" t="s">
        <v>1789</v>
      </c>
      <c r="K1820" t="s">
        <v>2053</v>
      </c>
      <c r="L1820" t="s">
        <v>1828</v>
      </c>
      <c r="M1820" t="s">
        <v>2858</v>
      </c>
      <c r="N1820" t="s">
        <v>3328</v>
      </c>
      <c r="O1820" t="s">
        <v>3329</v>
      </c>
      <c r="P1820" t="s">
        <v>2059</v>
      </c>
      <c r="Q1820" t="s">
        <v>1829</v>
      </c>
      <c r="R1820" t="s">
        <v>1958</v>
      </c>
      <c r="S1820" t="s">
        <v>74</v>
      </c>
      <c r="T1820" t="s">
        <v>2051</v>
      </c>
      <c r="U1820" t="s">
        <v>2931</v>
      </c>
      <c r="V1820" t="s">
        <v>2966</v>
      </c>
      <c r="W1820" t="s">
        <v>2947</v>
      </c>
      <c r="X1820" t="s">
        <v>1941</v>
      </c>
      <c r="Y1820" t="s">
        <v>5574</v>
      </c>
      <c r="Z1820" t="s">
        <v>5575</v>
      </c>
      <c r="AA1820" t="s">
        <v>5576</v>
      </c>
      <c r="AB1820">
        <v>1</v>
      </c>
    </row>
    <row r="1821" spans="1:28" x14ac:dyDescent="0.25">
      <c r="A1821" t="s">
        <v>9284</v>
      </c>
      <c r="B1821" t="s">
        <v>9285</v>
      </c>
      <c r="C1821" t="s">
        <v>156</v>
      </c>
      <c r="D1821">
        <v>2</v>
      </c>
      <c r="E1821">
        <v>24</v>
      </c>
      <c r="F1821" t="s">
        <v>2046</v>
      </c>
      <c r="G1821" t="s">
        <v>1845</v>
      </c>
      <c r="H1821" t="s">
        <v>2091</v>
      </c>
      <c r="I1821" t="s">
        <v>2096</v>
      </c>
      <c r="J1821" t="s">
        <v>1789</v>
      </c>
      <c r="K1821" t="s">
        <v>2053</v>
      </c>
      <c r="L1821" t="s">
        <v>1828</v>
      </c>
      <c r="M1821" t="s">
        <v>2858</v>
      </c>
      <c r="N1821" t="s">
        <v>3328</v>
      </c>
      <c r="O1821" t="s">
        <v>3329</v>
      </c>
      <c r="P1821" t="s">
        <v>2059</v>
      </c>
      <c r="Q1821" t="s">
        <v>1829</v>
      </c>
      <c r="R1821" t="s">
        <v>1958</v>
      </c>
      <c r="S1821" t="s">
        <v>74</v>
      </c>
      <c r="T1821" t="s">
        <v>2051</v>
      </c>
      <c r="U1821" t="s">
        <v>2931</v>
      </c>
      <c r="V1821" t="s">
        <v>2966</v>
      </c>
      <c r="W1821" t="s">
        <v>2947</v>
      </c>
      <c r="X1821" t="s">
        <v>1941</v>
      </c>
      <c r="Y1821" t="s">
        <v>5577</v>
      </c>
      <c r="Z1821" t="s">
        <v>5578</v>
      </c>
      <c r="AA1821" t="s">
        <v>5579</v>
      </c>
      <c r="AB1821">
        <v>1</v>
      </c>
    </row>
    <row r="1822" spans="1:28" x14ac:dyDescent="0.25">
      <c r="A1822" t="s">
        <v>9284</v>
      </c>
      <c r="B1822" t="s">
        <v>9285</v>
      </c>
      <c r="C1822" t="s">
        <v>156</v>
      </c>
      <c r="D1822">
        <v>2</v>
      </c>
      <c r="E1822">
        <v>246</v>
      </c>
      <c r="F1822" t="s">
        <v>2065</v>
      </c>
      <c r="G1822" t="s">
        <v>1845</v>
      </c>
      <c r="H1822" t="s">
        <v>2091</v>
      </c>
      <c r="I1822" t="s">
        <v>2096</v>
      </c>
      <c r="J1822" t="s">
        <v>1788</v>
      </c>
      <c r="K1822" t="s">
        <v>2064</v>
      </c>
      <c r="L1822" t="s">
        <v>1828</v>
      </c>
      <c r="M1822" t="s">
        <v>2858</v>
      </c>
      <c r="N1822" t="s">
        <v>3328</v>
      </c>
      <c r="O1822" t="s">
        <v>3329</v>
      </c>
      <c r="P1822" t="s">
        <v>2059</v>
      </c>
      <c r="Q1822" t="s">
        <v>1829</v>
      </c>
      <c r="R1822" t="s">
        <v>1958</v>
      </c>
      <c r="S1822" t="s">
        <v>74</v>
      </c>
      <c r="T1822" t="s">
        <v>2051</v>
      </c>
      <c r="U1822" t="s">
        <v>2044</v>
      </c>
      <c r="V1822" t="s">
        <v>3212</v>
      </c>
      <c r="W1822" t="s">
        <v>2874</v>
      </c>
      <c r="X1822" t="s">
        <v>1941</v>
      </c>
      <c r="Y1822" t="s">
        <v>8615</v>
      </c>
      <c r="Z1822" t="s">
        <v>8616</v>
      </c>
      <c r="AA1822" t="s">
        <v>8617</v>
      </c>
      <c r="AB1822">
        <v>1</v>
      </c>
    </row>
    <row r="1823" spans="1:28" x14ac:dyDescent="0.25">
      <c r="A1823" t="s">
        <v>9284</v>
      </c>
      <c r="B1823" t="s">
        <v>9285</v>
      </c>
      <c r="C1823" t="s">
        <v>156</v>
      </c>
      <c r="D1823">
        <v>2</v>
      </c>
      <c r="E1823">
        <v>246</v>
      </c>
      <c r="F1823" t="s">
        <v>2030</v>
      </c>
      <c r="G1823" t="s">
        <v>1845</v>
      </c>
      <c r="H1823" t="s">
        <v>2091</v>
      </c>
      <c r="I1823" t="s">
        <v>2096</v>
      </c>
      <c r="J1823" t="s">
        <v>1789</v>
      </c>
      <c r="K1823" t="s">
        <v>2064</v>
      </c>
      <c r="L1823" t="s">
        <v>1828</v>
      </c>
      <c r="M1823" t="s">
        <v>2858</v>
      </c>
      <c r="N1823" t="s">
        <v>3328</v>
      </c>
      <c r="O1823" t="s">
        <v>3329</v>
      </c>
      <c r="P1823" t="s">
        <v>2059</v>
      </c>
      <c r="Q1823" t="s">
        <v>1829</v>
      </c>
      <c r="R1823" t="s">
        <v>1958</v>
      </c>
      <c r="S1823" t="s">
        <v>74</v>
      </c>
      <c r="T1823" t="s">
        <v>2051</v>
      </c>
      <c r="U1823" t="s">
        <v>2931</v>
      </c>
      <c r="V1823" t="s">
        <v>3096</v>
      </c>
      <c r="W1823" t="s">
        <v>3469</v>
      </c>
      <c r="X1823" t="s">
        <v>1941</v>
      </c>
      <c r="Y1823" t="s">
        <v>8618</v>
      </c>
      <c r="Z1823" t="s">
        <v>8619</v>
      </c>
      <c r="AA1823" t="s">
        <v>8620</v>
      </c>
      <c r="AB1823">
        <v>1</v>
      </c>
    </row>
    <row r="1824" spans="1:28" x14ac:dyDescent="0.25">
      <c r="A1824" t="s">
        <v>9284</v>
      </c>
      <c r="B1824" t="s">
        <v>9285</v>
      </c>
      <c r="C1824" t="s">
        <v>156</v>
      </c>
      <c r="D1824">
        <v>2</v>
      </c>
      <c r="E1824">
        <v>251</v>
      </c>
      <c r="F1824" t="s">
        <v>2065</v>
      </c>
      <c r="G1824" t="s">
        <v>1845</v>
      </c>
      <c r="H1824" t="s">
        <v>2091</v>
      </c>
      <c r="I1824" t="s">
        <v>2096</v>
      </c>
      <c r="J1824" t="s">
        <v>1789</v>
      </c>
      <c r="K1824" t="s">
        <v>2050</v>
      </c>
      <c r="L1824" t="s">
        <v>1828</v>
      </c>
      <c r="M1824" t="s">
        <v>2858</v>
      </c>
      <c r="N1824" t="s">
        <v>3328</v>
      </c>
      <c r="O1824" t="s">
        <v>3329</v>
      </c>
      <c r="P1824" t="s">
        <v>2059</v>
      </c>
      <c r="Q1824" t="s">
        <v>1829</v>
      </c>
      <c r="R1824" t="s">
        <v>1958</v>
      </c>
      <c r="S1824" t="s">
        <v>74</v>
      </c>
      <c r="T1824" t="s">
        <v>2051</v>
      </c>
      <c r="U1824" t="s">
        <v>2044</v>
      </c>
      <c r="V1824" t="s">
        <v>3260</v>
      </c>
      <c r="W1824" t="s">
        <v>2947</v>
      </c>
      <c r="X1824" t="s">
        <v>1941</v>
      </c>
      <c r="Y1824" t="s">
        <v>8621</v>
      </c>
      <c r="Z1824" t="s">
        <v>8622</v>
      </c>
      <c r="AA1824" t="s">
        <v>8623</v>
      </c>
      <c r="AB1824">
        <v>1</v>
      </c>
    </row>
    <row r="1825" spans="1:28" x14ac:dyDescent="0.25">
      <c r="A1825" t="s">
        <v>9284</v>
      </c>
      <c r="B1825" t="s">
        <v>9285</v>
      </c>
      <c r="C1825" t="s">
        <v>156</v>
      </c>
      <c r="D1825">
        <v>2</v>
      </c>
      <c r="E1825">
        <v>334</v>
      </c>
      <c r="F1825" t="s">
        <v>2030</v>
      </c>
      <c r="G1825" t="s">
        <v>1848</v>
      </c>
      <c r="H1825" t="s">
        <v>2091</v>
      </c>
      <c r="I1825" t="s">
        <v>2096</v>
      </c>
      <c r="J1825" t="s">
        <v>1789</v>
      </c>
      <c r="K1825" t="s">
        <v>2050</v>
      </c>
      <c r="L1825" t="s">
        <v>1828</v>
      </c>
      <c r="M1825" t="s">
        <v>2858</v>
      </c>
      <c r="N1825" t="s">
        <v>3328</v>
      </c>
      <c r="O1825" t="s">
        <v>3329</v>
      </c>
      <c r="P1825" t="s">
        <v>2059</v>
      </c>
      <c r="Q1825" t="s">
        <v>1829</v>
      </c>
      <c r="R1825" t="s">
        <v>1958</v>
      </c>
      <c r="S1825" t="s">
        <v>74</v>
      </c>
      <c r="T1825" t="s">
        <v>2051</v>
      </c>
      <c r="U1825" t="s">
        <v>2039</v>
      </c>
      <c r="V1825" t="s">
        <v>4631</v>
      </c>
      <c r="W1825" t="s">
        <v>2947</v>
      </c>
      <c r="X1825" t="s">
        <v>1941</v>
      </c>
      <c r="Y1825" t="s">
        <v>8624</v>
      </c>
      <c r="Z1825" t="s">
        <v>8625</v>
      </c>
      <c r="AA1825" t="s">
        <v>8626</v>
      </c>
      <c r="AB1825">
        <v>1</v>
      </c>
    </row>
    <row r="1826" spans="1:28" x14ac:dyDescent="0.25">
      <c r="A1826" t="s">
        <v>9284</v>
      </c>
      <c r="B1826" t="s">
        <v>9285</v>
      </c>
      <c r="C1826" t="s">
        <v>156</v>
      </c>
      <c r="D1826">
        <v>2</v>
      </c>
      <c r="E1826">
        <v>335</v>
      </c>
      <c r="F1826" t="s">
        <v>2030</v>
      </c>
      <c r="G1826" t="s">
        <v>1848</v>
      </c>
      <c r="H1826" t="s">
        <v>2091</v>
      </c>
      <c r="I1826" t="s">
        <v>2096</v>
      </c>
      <c r="J1826" t="s">
        <v>1789</v>
      </c>
      <c r="K1826" t="s">
        <v>2071</v>
      </c>
      <c r="L1826" t="s">
        <v>1828</v>
      </c>
      <c r="M1826" t="s">
        <v>2858</v>
      </c>
      <c r="N1826" t="s">
        <v>3328</v>
      </c>
      <c r="O1826" t="s">
        <v>3329</v>
      </c>
      <c r="P1826" t="s">
        <v>2059</v>
      </c>
      <c r="Q1826" t="s">
        <v>1829</v>
      </c>
      <c r="R1826" t="s">
        <v>1958</v>
      </c>
      <c r="S1826" t="s">
        <v>74</v>
      </c>
      <c r="T1826" t="s">
        <v>2051</v>
      </c>
      <c r="U1826" t="s">
        <v>3226</v>
      </c>
      <c r="V1826" t="s">
        <v>3288</v>
      </c>
      <c r="W1826" t="s">
        <v>4247</v>
      </c>
      <c r="X1826" t="s">
        <v>1941</v>
      </c>
      <c r="Y1826" t="s">
        <v>4388</v>
      </c>
      <c r="Z1826" t="s">
        <v>4389</v>
      </c>
      <c r="AA1826" t="s">
        <v>4390</v>
      </c>
      <c r="AB1826">
        <v>1</v>
      </c>
    </row>
    <row r="1827" spans="1:28" x14ac:dyDescent="0.25">
      <c r="A1827" t="s">
        <v>9284</v>
      </c>
      <c r="B1827" t="s">
        <v>9285</v>
      </c>
      <c r="C1827" t="s">
        <v>156</v>
      </c>
      <c r="D1827">
        <v>2</v>
      </c>
      <c r="E1827">
        <v>336</v>
      </c>
      <c r="F1827" t="s">
        <v>2038</v>
      </c>
      <c r="G1827" t="s">
        <v>1848</v>
      </c>
      <c r="H1827" t="s">
        <v>2091</v>
      </c>
      <c r="I1827" t="s">
        <v>2096</v>
      </c>
      <c r="J1827" t="s">
        <v>1789</v>
      </c>
      <c r="K1827" t="s">
        <v>2071</v>
      </c>
      <c r="L1827" t="s">
        <v>1828</v>
      </c>
      <c r="M1827" t="s">
        <v>2858</v>
      </c>
      <c r="N1827" t="s">
        <v>3328</v>
      </c>
      <c r="O1827" t="s">
        <v>3329</v>
      </c>
      <c r="P1827" t="s">
        <v>2059</v>
      </c>
      <c r="Q1827" t="s">
        <v>1829</v>
      </c>
      <c r="R1827" t="s">
        <v>1958</v>
      </c>
      <c r="S1827" t="s">
        <v>74</v>
      </c>
      <c r="T1827" t="s">
        <v>2051</v>
      </c>
      <c r="U1827" t="s">
        <v>2039</v>
      </c>
      <c r="V1827" t="s">
        <v>4631</v>
      </c>
      <c r="W1827" t="s">
        <v>2947</v>
      </c>
      <c r="X1827" t="s">
        <v>1941</v>
      </c>
      <c r="Y1827" t="s">
        <v>4893</v>
      </c>
      <c r="Z1827" t="s">
        <v>4894</v>
      </c>
      <c r="AA1827" t="s">
        <v>4895</v>
      </c>
      <c r="AB1827">
        <v>1</v>
      </c>
    </row>
    <row r="1828" spans="1:28" x14ac:dyDescent="0.25">
      <c r="A1828" t="s">
        <v>9284</v>
      </c>
      <c r="B1828" t="s">
        <v>9285</v>
      </c>
      <c r="C1828" t="s">
        <v>156</v>
      </c>
      <c r="D1828">
        <v>2</v>
      </c>
      <c r="E1828">
        <v>339</v>
      </c>
      <c r="F1828" t="s">
        <v>2047</v>
      </c>
      <c r="G1828" t="s">
        <v>1848</v>
      </c>
      <c r="H1828" t="s">
        <v>2091</v>
      </c>
      <c r="I1828" t="s">
        <v>2096</v>
      </c>
      <c r="J1828" t="s">
        <v>1789</v>
      </c>
      <c r="K1828" t="s">
        <v>2069</v>
      </c>
      <c r="L1828" t="s">
        <v>1828</v>
      </c>
      <c r="M1828" t="s">
        <v>2858</v>
      </c>
      <c r="N1828" t="s">
        <v>3328</v>
      </c>
      <c r="O1828" t="s">
        <v>3329</v>
      </c>
      <c r="P1828" t="s">
        <v>2059</v>
      </c>
      <c r="Q1828" t="s">
        <v>1829</v>
      </c>
      <c r="R1828" t="s">
        <v>1958</v>
      </c>
      <c r="S1828" t="s">
        <v>74</v>
      </c>
      <c r="T1828" t="s">
        <v>2051</v>
      </c>
      <c r="U1828" t="s">
        <v>3226</v>
      </c>
      <c r="V1828" t="s">
        <v>3288</v>
      </c>
      <c r="W1828" t="s">
        <v>4247</v>
      </c>
      <c r="X1828" t="s">
        <v>1941</v>
      </c>
      <c r="Y1828" t="s">
        <v>3452</v>
      </c>
      <c r="Z1828" t="s">
        <v>3453</v>
      </c>
      <c r="AA1828" t="s">
        <v>3454</v>
      </c>
      <c r="AB1828">
        <v>1</v>
      </c>
    </row>
    <row r="1829" spans="1:28" x14ac:dyDescent="0.25">
      <c r="A1829" t="s">
        <v>9284</v>
      </c>
      <c r="B1829" t="s">
        <v>9285</v>
      </c>
      <c r="C1829" t="s">
        <v>156</v>
      </c>
      <c r="D1829">
        <v>2</v>
      </c>
      <c r="E1829">
        <v>362</v>
      </c>
      <c r="F1829" t="s">
        <v>2026</v>
      </c>
      <c r="G1829" t="s">
        <v>1848</v>
      </c>
      <c r="H1829" t="s">
        <v>2091</v>
      </c>
      <c r="I1829" t="s">
        <v>2096</v>
      </c>
      <c r="J1829" t="s">
        <v>1789</v>
      </c>
      <c r="K1829" t="s">
        <v>2063</v>
      </c>
      <c r="L1829" t="s">
        <v>1828</v>
      </c>
      <c r="M1829" t="s">
        <v>2858</v>
      </c>
      <c r="N1829" t="s">
        <v>3328</v>
      </c>
      <c r="O1829" t="s">
        <v>3329</v>
      </c>
      <c r="P1829" t="s">
        <v>2059</v>
      </c>
      <c r="Q1829" t="s">
        <v>1829</v>
      </c>
      <c r="R1829" t="s">
        <v>1958</v>
      </c>
      <c r="S1829" t="s">
        <v>74</v>
      </c>
      <c r="T1829" t="s">
        <v>2051</v>
      </c>
      <c r="U1829" t="s">
        <v>2867</v>
      </c>
      <c r="V1829" t="s">
        <v>3309</v>
      </c>
      <c r="W1829" t="s">
        <v>4247</v>
      </c>
      <c r="X1829" t="s">
        <v>1941</v>
      </c>
      <c r="Y1829" t="s">
        <v>2244</v>
      </c>
      <c r="Z1829" t="s">
        <v>2245</v>
      </c>
      <c r="AA1829" t="s">
        <v>3455</v>
      </c>
      <c r="AB1829">
        <v>1</v>
      </c>
    </row>
    <row r="1830" spans="1:28" x14ac:dyDescent="0.25">
      <c r="A1830" t="s">
        <v>9284</v>
      </c>
      <c r="B1830" t="s">
        <v>9285</v>
      </c>
      <c r="C1830" t="s">
        <v>156</v>
      </c>
      <c r="D1830">
        <v>2</v>
      </c>
      <c r="E1830">
        <v>366</v>
      </c>
      <c r="F1830" t="s">
        <v>2049</v>
      </c>
      <c r="G1830" t="s">
        <v>1848</v>
      </c>
      <c r="H1830" t="s">
        <v>2091</v>
      </c>
      <c r="I1830" t="s">
        <v>2096</v>
      </c>
      <c r="J1830" t="s">
        <v>1789</v>
      </c>
      <c r="K1830" t="s">
        <v>2053</v>
      </c>
      <c r="L1830" t="s">
        <v>1828</v>
      </c>
      <c r="M1830" t="s">
        <v>2858</v>
      </c>
      <c r="N1830" t="s">
        <v>3328</v>
      </c>
      <c r="O1830" t="s">
        <v>3329</v>
      </c>
      <c r="P1830" t="s">
        <v>2059</v>
      </c>
      <c r="Q1830" t="s">
        <v>1829</v>
      </c>
      <c r="R1830" t="s">
        <v>1958</v>
      </c>
      <c r="S1830" t="s">
        <v>74</v>
      </c>
      <c r="T1830" t="s">
        <v>2051</v>
      </c>
      <c r="U1830" t="s">
        <v>3226</v>
      </c>
      <c r="V1830" t="s">
        <v>3288</v>
      </c>
      <c r="W1830" t="s">
        <v>2947</v>
      </c>
      <c r="X1830" t="s">
        <v>1941</v>
      </c>
      <c r="Y1830" t="s">
        <v>5580</v>
      </c>
      <c r="Z1830" t="s">
        <v>5581</v>
      </c>
      <c r="AA1830" t="s">
        <v>5582</v>
      </c>
      <c r="AB1830">
        <v>1</v>
      </c>
    </row>
    <row r="1831" spans="1:28" x14ac:dyDescent="0.25">
      <c r="A1831" t="s">
        <v>9284</v>
      </c>
      <c r="B1831" t="s">
        <v>9285</v>
      </c>
      <c r="C1831" t="s">
        <v>156</v>
      </c>
      <c r="D1831">
        <v>2</v>
      </c>
      <c r="E1831">
        <v>367</v>
      </c>
      <c r="F1831" t="s">
        <v>2060</v>
      </c>
      <c r="G1831" t="s">
        <v>1848</v>
      </c>
      <c r="H1831" t="s">
        <v>2091</v>
      </c>
      <c r="I1831" t="s">
        <v>2096</v>
      </c>
      <c r="J1831" t="s">
        <v>1789</v>
      </c>
      <c r="K1831" t="s">
        <v>2086</v>
      </c>
      <c r="L1831" t="s">
        <v>1828</v>
      </c>
      <c r="M1831" t="s">
        <v>2858</v>
      </c>
      <c r="N1831" t="s">
        <v>3328</v>
      </c>
      <c r="O1831" t="s">
        <v>3329</v>
      </c>
      <c r="P1831" t="s">
        <v>2059</v>
      </c>
      <c r="Q1831" t="s">
        <v>1829</v>
      </c>
      <c r="R1831" t="s">
        <v>1958</v>
      </c>
      <c r="S1831" t="s">
        <v>74</v>
      </c>
      <c r="T1831" t="s">
        <v>2051</v>
      </c>
      <c r="U1831" t="s">
        <v>2039</v>
      </c>
      <c r="V1831" t="s">
        <v>4631</v>
      </c>
      <c r="W1831" t="s">
        <v>4247</v>
      </c>
      <c r="X1831" t="s">
        <v>1941</v>
      </c>
      <c r="Y1831" t="s">
        <v>5583</v>
      </c>
      <c r="Z1831" t="s">
        <v>5584</v>
      </c>
      <c r="AA1831" t="s">
        <v>5585</v>
      </c>
      <c r="AB1831">
        <v>1</v>
      </c>
    </row>
    <row r="1832" spans="1:28" x14ac:dyDescent="0.25">
      <c r="A1832" t="s">
        <v>9284</v>
      </c>
      <c r="B1832" t="s">
        <v>9285</v>
      </c>
      <c r="C1832" t="s">
        <v>156</v>
      </c>
      <c r="D1832">
        <v>2</v>
      </c>
      <c r="E1832">
        <v>370</v>
      </c>
      <c r="F1832" t="s">
        <v>2061</v>
      </c>
      <c r="G1832" t="s">
        <v>1848</v>
      </c>
      <c r="H1832" t="s">
        <v>2091</v>
      </c>
      <c r="I1832" t="s">
        <v>2096</v>
      </c>
      <c r="J1832" t="s">
        <v>2900</v>
      </c>
      <c r="K1832" t="s">
        <v>2063</v>
      </c>
      <c r="L1832" t="s">
        <v>1828</v>
      </c>
      <c r="M1832" t="s">
        <v>2858</v>
      </c>
      <c r="N1832" t="s">
        <v>3328</v>
      </c>
      <c r="O1832" t="s">
        <v>3329</v>
      </c>
      <c r="P1832" t="s">
        <v>2059</v>
      </c>
      <c r="Q1832" t="s">
        <v>1829</v>
      </c>
      <c r="R1832" t="s">
        <v>1958</v>
      </c>
      <c r="S1832" t="s">
        <v>74</v>
      </c>
      <c r="T1832" t="s">
        <v>2051</v>
      </c>
      <c r="U1832" t="s">
        <v>2867</v>
      </c>
      <c r="V1832" t="s">
        <v>2959</v>
      </c>
      <c r="W1832" t="s">
        <v>4247</v>
      </c>
      <c r="X1832" t="s">
        <v>1941</v>
      </c>
      <c r="Y1832" t="s">
        <v>2246</v>
      </c>
      <c r="Z1832" t="s">
        <v>2247</v>
      </c>
      <c r="AA1832" t="s">
        <v>3456</v>
      </c>
      <c r="AB1832">
        <v>1</v>
      </c>
    </row>
    <row r="1833" spans="1:28" x14ac:dyDescent="0.25">
      <c r="A1833" t="s">
        <v>9284</v>
      </c>
      <c r="B1833" t="s">
        <v>9285</v>
      </c>
      <c r="C1833" t="s">
        <v>156</v>
      </c>
      <c r="D1833">
        <v>2</v>
      </c>
      <c r="E1833">
        <v>372</v>
      </c>
      <c r="F1833" t="s">
        <v>2045</v>
      </c>
      <c r="G1833" t="s">
        <v>1848</v>
      </c>
      <c r="H1833" t="s">
        <v>2091</v>
      </c>
      <c r="I1833" t="s">
        <v>2096</v>
      </c>
      <c r="J1833" t="s">
        <v>1789</v>
      </c>
      <c r="K1833" t="s">
        <v>2064</v>
      </c>
      <c r="L1833" t="s">
        <v>1828</v>
      </c>
      <c r="M1833" t="s">
        <v>2858</v>
      </c>
      <c r="N1833" t="s">
        <v>3328</v>
      </c>
      <c r="O1833" t="s">
        <v>3329</v>
      </c>
      <c r="P1833" t="s">
        <v>2059</v>
      </c>
      <c r="Q1833" t="s">
        <v>1829</v>
      </c>
      <c r="R1833" t="s">
        <v>1958</v>
      </c>
      <c r="S1833" t="s">
        <v>74</v>
      </c>
      <c r="T1833" t="s">
        <v>2051</v>
      </c>
      <c r="U1833" t="s">
        <v>3226</v>
      </c>
      <c r="V1833" t="s">
        <v>3227</v>
      </c>
      <c r="W1833" t="s">
        <v>4844</v>
      </c>
      <c r="X1833" t="s">
        <v>1941</v>
      </c>
      <c r="Y1833" t="s">
        <v>3457</v>
      </c>
      <c r="Z1833" t="s">
        <v>3458</v>
      </c>
      <c r="AA1833" t="s">
        <v>3459</v>
      </c>
      <c r="AB1833">
        <v>1</v>
      </c>
    </row>
    <row r="1834" spans="1:28" x14ac:dyDescent="0.25">
      <c r="A1834" t="s">
        <v>9284</v>
      </c>
      <c r="B1834" t="s">
        <v>9285</v>
      </c>
      <c r="C1834" t="s">
        <v>156</v>
      </c>
      <c r="D1834">
        <v>2</v>
      </c>
      <c r="E1834">
        <v>381</v>
      </c>
      <c r="F1834" t="s">
        <v>2065</v>
      </c>
      <c r="G1834" t="s">
        <v>1848</v>
      </c>
      <c r="H1834" t="s">
        <v>2091</v>
      </c>
      <c r="I1834" t="s">
        <v>2096</v>
      </c>
      <c r="J1834" t="s">
        <v>1789</v>
      </c>
      <c r="K1834" t="s">
        <v>2089</v>
      </c>
      <c r="L1834" t="s">
        <v>1828</v>
      </c>
      <c r="M1834" t="s">
        <v>2858</v>
      </c>
      <c r="N1834" t="s">
        <v>3328</v>
      </c>
      <c r="O1834" t="s">
        <v>3329</v>
      </c>
      <c r="P1834" t="s">
        <v>2059</v>
      </c>
      <c r="Q1834" t="s">
        <v>1829</v>
      </c>
      <c r="R1834" t="s">
        <v>1958</v>
      </c>
      <c r="S1834" t="s">
        <v>74</v>
      </c>
      <c r="T1834" t="s">
        <v>2051</v>
      </c>
      <c r="U1834" t="s">
        <v>2870</v>
      </c>
      <c r="V1834" t="s">
        <v>2871</v>
      </c>
      <c r="W1834" t="s">
        <v>4247</v>
      </c>
      <c r="X1834" t="s">
        <v>1941</v>
      </c>
      <c r="Y1834" t="s">
        <v>2248</v>
      </c>
      <c r="Z1834" t="s">
        <v>2249</v>
      </c>
      <c r="AA1834" t="s">
        <v>3460</v>
      </c>
      <c r="AB1834">
        <v>1</v>
      </c>
    </row>
    <row r="1835" spans="1:28" x14ac:dyDescent="0.25">
      <c r="A1835" t="s">
        <v>9284</v>
      </c>
      <c r="B1835" t="s">
        <v>9285</v>
      </c>
      <c r="C1835" t="s">
        <v>156</v>
      </c>
      <c r="D1835">
        <v>2</v>
      </c>
      <c r="E1835">
        <v>383</v>
      </c>
      <c r="F1835" t="s">
        <v>2062</v>
      </c>
      <c r="G1835" t="s">
        <v>1848</v>
      </c>
      <c r="H1835" t="s">
        <v>2091</v>
      </c>
      <c r="I1835" t="s">
        <v>2096</v>
      </c>
      <c r="J1835" t="s">
        <v>1789</v>
      </c>
      <c r="K1835" t="s">
        <v>2063</v>
      </c>
      <c r="L1835" t="s">
        <v>1828</v>
      </c>
      <c r="M1835" t="s">
        <v>2858</v>
      </c>
      <c r="N1835" t="s">
        <v>3328</v>
      </c>
      <c r="O1835" t="s">
        <v>3329</v>
      </c>
      <c r="P1835" t="s">
        <v>2059</v>
      </c>
      <c r="Q1835" t="s">
        <v>1829</v>
      </c>
      <c r="R1835" t="s">
        <v>1958</v>
      </c>
      <c r="S1835" t="s">
        <v>74</v>
      </c>
      <c r="T1835" t="s">
        <v>2051</v>
      </c>
      <c r="U1835" t="s">
        <v>3226</v>
      </c>
      <c r="V1835" t="s">
        <v>3461</v>
      </c>
      <c r="W1835" t="s">
        <v>4247</v>
      </c>
      <c r="X1835" t="s">
        <v>1941</v>
      </c>
      <c r="Y1835" t="s">
        <v>2250</v>
      </c>
      <c r="Z1835" t="s">
        <v>2251</v>
      </c>
      <c r="AA1835" t="s">
        <v>3462</v>
      </c>
      <c r="AB1835">
        <v>1</v>
      </c>
    </row>
    <row r="1836" spans="1:28" x14ac:dyDescent="0.25">
      <c r="A1836" t="s">
        <v>9284</v>
      </c>
      <c r="B1836" t="s">
        <v>9285</v>
      </c>
      <c r="C1836" t="s">
        <v>156</v>
      </c>
      <c r="D1836">
        <v>2</v>
      </c>
      <c r="E1836">
        <v>384</v>
      </c>
      <c r="F1836" t="s">
        <v>2062</v>
      </c>
      <c r="G1836" t="s">
        <v>1848</v>
      </c>
      <c r="H1836" t="s">
        <v>2091</v>
      </c>
      <c r="I1836" t="s">
        <v>2096</v>
      </c>
      <c r="J1836" t="s">
        <v>1789</v>
      </c>
      <c r="K1836" t="s">
        <v>2063</v>
      </c>
      <c r="L1836" t="s">
        <v>1828</v>
      </c>
      <c r="M1836" t="s">
        <v>2858</v>
      </c>
      <c r="N1836" t="s">
        <v>3328</v>
      </c>
      <c r="O1836" t="s">
        <v>3329</v>
      </c>
      <c r="P1836" t="s">
        <v>2059</v>
      </c>
      <c r="Q1836" t="s">
        <v>1829</v>
      </c>
      <c r="R1836" t="s">
        <v>1958</v>
      </c>
      <c r="S1836" t="s">
        <v>74</v>
      </c>
      <c r="T1836" t="s">
        <v>2051</v>
      </c>
      <c r="U1836" t="s">
        <v>2870</v>
      </c>
      <c r="V1836" t="s">
        <v>3361</v>
      </c>
      <c r="W1836" t="s">
        <v>4247</v>
      </c>
      <c r="X1836" t="s">
        <v>1941</v>
      </c>
      <c r="Y1836" t="s">
        <v>2252</v>
      </c>
      <c r="Z1836" t="s">
        <v>2253</v>
      </c>
      <c r="AA1836" t="s">
        <v>3463</v>
      </c>
      <c r="AB1836">
        <v>1</v>
      </c>
    </row>
    <row r="1837" spans="1:28" x14ac:dyDescent="0.25">
      <c r="A1837" t="s">
        <v>9284</v>
      </c>
      <c r="B1837" t="s">
        <v>9285</v>
      </c>
      <c r="C1837" t="s">
        <v>156</v>
      </c>
      <c r="D1837">
        <v>2</v>
      </c>
      <c r="E1837">
        <v>399</v>
      </c>
      <c r="F1837" t="s">
        <v>2020</v>
      </c>
      <c r="G1837" t="s">
        <v>1848</v>
      </c>
      <c r="H1837" t="s">
        <v>2091</v>
      </c>
      <c r="I1837" t="s">
        <v>2096</v>
      </c>
      <c r="J1837" t="s">
        <v>1789</v>
      </c>
      <c r="K1837" t="s">
        <v>2050</v>
      </c>
      <c r="L1837" t="s">
        <v>1828</v>
      </c>
      <c r="M1837" t="s">
        <v>2858</v>
      </c>
      <c r="N1837" t="s">
        <v>3328</v>
      </c>
      <c r="O1837" t="s">
        <v>3329</v>
      </c>
      <c r="P1837" t="s">
        <v>2059</v>
      </c>
      <c r="Q1837" t="s">
        <v>1829</v>
      </c>
      <c r="R1837" t="s">
        <v>1958</v>
      </c>
      <c r="S1837" t="s">
        <v>74</v>
      </c>
      <c r="T1837" t="s">
        <v>2051</v>
      </c>
      <c r="U1837" t="s">
        <v>3226</v>
      </c>
      <c r="V1837" t="s">
        <v>3288</v>
      </c>
      <c r="W1837" t="s">
        <v>2947</v>
      </c>
      <c r="X1837" t="s">
        <v>1941</v>
      </c>
      <c r="Y1837" t="s">
        <v>8627</v>
      </c>
      <c r="Z1837" t="s">
        <v>8628</v>
      </c>
      <c r="AA1837" t="s">
        <v>8629</v>
      </c>
      <c r="AB1837">
        <v>1</v>
      </c>
    </row>
    <row r="1838" spans="1:28" x14ac:dyDescent="0.25">
      <c r="A1838" t="s">
        <v>9284</v>
      </c>
      <c r="B1838" t="s">
        <v>9285</v>
      </c>
      <c r="C1838" t="s">
        <v>156</v>
      </c>
      <c r="D1838">
        <v>2</v>
      </c>
      <c r="E1838">
        <v>401</v>
      </c>
      <c r="F1838" t="s">
        <v>2048</v>
      </c>
      <c r="G1838" t="s">
        <v>1848</v>
      </c>
      <c r="H1838" t="s">
        <v>2091</v>
      </c>
      <c r="I1838" t="s">
        <v>2096</v>
      </c>
      <c r="J1838" t="s">
        <v>1797</v>
      </c>
      <c r="K1838" t="s">
        <v>2088</v>
      </c>
      <c r="L1838" t="s">
        <v>1828</v>
      </c>
      <c r="M1838" t="s">
        <v>2858</v>
      </c>
      <c r="N1838" t="s">
        <v>3328</v>
      </c>
      <c r="O1838" t="s">
        <v>3329</v>
      </c>
      <c r="P1838" t="s">
        <v>2059</v>
      </c>
      <c r="Q1838" t="s">
        <v>1829</v>
      </c>
      <c r="R1838" t="s">
        <v>1958</v>
      </c>
      <c r="S1838" t="s">
        <v>74</v>
      </c>
      <c r="T1838" t="s">
        <v>2051</v>
      </c>
      <c r="U1838" t="s">
        <v>3226</v>
      </c>
      <c r="V1838" t="s">
        <v>3227</v>
      </c>
      <c r="W1838" t="s">
        <v>2874</v>
      </c>
      <c r="X1838" t="s">
        <v>1941</v>
      </c>
      <c r="Y1838" t="s">
        <v>8630</v>
      </c>
      <c r="Z1838" t="s">
        <v>8631</v>
      </c>
      <c r="AA1838" t="s">
        <v>8632</v>
      </c>
      <c r="AB1838">
        <v>1</v>
      </c>
    </row>
    <row r="1839" spans="1:28" x14ac:dyDescent="0.25">
      <c r="A1839" t="s">
        <v>9284</v>
      </c>
      <c r="B1839" t="s">
        <v>9285</v>
      </c>
      <c r="C1839" t="s">
        <v>156</v>
      </c>
      <c r="D1839">
        <v>2</v>
      </c>
      <c r="E1839">
        <v>401</v>
      </c>
      <c r="F1839" t="s">
        <v>2079</v>
      </c>
      <c r="G1839" t="s">
        <v>1848</v>
      </c>
      <c r="H1839" t="s">
        <v>2091</v>
      </c>
      <c r="I1839" t="s">
        <v>2096</v>
      </c>
      <c r="J1839" t="s">
        <v>1789</v>
      </c>
      <c r="K1839" t="s">
        <v>2053</v>
      </c>
      <c r="L1839" t="s">
        <v>1828</v>
      </c>
      <c r="M1839" t="s">
        <v>2858</v>
      </c>
      <c r="N1839" t="s">
        <v>3328</v>
      </c>
      <c r="O1839" t="s">
        <v>3329</v>
      </c>
      <c r="P1839" t="s">
        <v>2059</v>
      </c>
      <c r="Q1839" t="s">
        <v>1829</v>
      </c>
      <c r="R1839" t="s">
        <v>1958</v>
      </c>
      <c r="S1839" t="s">
        <v>74</v>
      </c>
      <c r="T1839" t="s">
        <v>2051</v>
      </c>
      <c r="U1839" t="s">
        <v>3226</v>
      </c>
      <c r="V1839" t="s">
        <v>3227</v>
      </c>
      <c r="W1839" t="s">
        <v>2947</v>
      </c>
      <c r="X1839" t="s">
        <v>1941</v>
      </c>
      <c r="Y1839" t="s">
        <v>5586</v>
      </c>
      <c r="Z1839" t="s">
        <v>5587</v>
      </c>
      <c r="AA1839" t="s">
        <v>5588</v>
      </c>
      <c r="AB1839">
        <v>1</v>
      </c>
    </row>
    <row r="1840" spans="1:28" x14ac:dyDescent="0.25">
      <c r="A1840" t="s">
        <v>9284</v>
      </c>
      <c r="B1840" t="s">
        <v>9285</v>
      </c>
      <c r="C1840" t="s">
        <v>156</v>
      </c>
      <c r="D1840">
        <v>2</v>
      </c>
      <c r="E1840">
        <v>406</v>
      </c>
      <c r="F1840" t="s">
        <v>2047</v>
      </c>
      <c r="G1840" t="s">
        <v>1848</v>
      </c>
      <c r="H1840" t="s">
        <v>2091</v>
      </c>
      <c r="I1840" t="s">
        <v>2096</v>
      </c>
      <c r="J1840" t="s">
        <v>1789</v>
      </c>
      <c r="K1840" t="s">
        <v>2071</v>
      </c>
      <c r="L1840" t="s">
        <v>1828</v>
      </c>
      <c r="M1840" t="s">
        <v>2858</v>
      </c>
      <c r="N1840" t="s">
        <v>3328</v>
      </c>
      <c r="O1840" t="s">
        <v>3329</v>
      </c>
      <c r="P1840" t="s">
        <v>2059</v>
      </c>
      <c r="Q1840" t="s">
        <v>1829</v>
      </c>
      <c r="R1840" t="s">
        <v>1958</v>
      </c>
      <c r="S1840" t="s">
        <v>74</v>
      </c>
      <c r="T1840" t="s">
        <v>2051</v>
      </c>
      <c r="U1840" t="s">
        <v>2870</v>
      </c>
      <c r="V1840" t="s">
        <v>3361</v>
      </c>
      <c r="W1840" t="s">
        <v>4247</v>
      </c>
      <c r="X1840" t="s">
        <v>1941</v>
      </c>
      <c r="Y1840" t="s">
        <v>2419</v>
      </c>
      <c r="Z1840" t="s">
        <v>2420</v>
      </c>
      <c r="AA1840" t="s">
        <v>3464</v>
      </c>
      <c r="AB1840">
        <v>1</v>
      </c>
    </row>
    <row r="1841" spans="1:28" x14ac:dyDescent="0.25">
      <c r="A1841" t="s">
        <v>9284</v>
      </c>
      <c r="B1841" t="s">
        <v>9285</v>
      </c>
      <c r="C1841" t="s">
        <v>156</v>
      </c>
      <c r="D1841">
        <v>2</v>
      </c>
      <c r="E1841">
        <v>406</v>
      </c>
      <c r="F1841" t="s">
        <v>2054</v>
      </c>
      <c r="G1841" t="s">
        <v>1848</v>
      </c>
      <c r="H1841" t="s">
        <v>2091</v>
      </c>
      <c r="I1841" t="s">
        <v>2096</v>
      </c>
      <c r="J1841" t="s">
        <v>1789</v>
      </c>
      <c r="K1841" t="s">
        <v>2071</v>
      </c>
      <c r="L1841" t="s">
        <v>1828</v>
      </c>
      <c r="M1841" t="s">
        <v>2858</v>
      </c>
      <c r="N1841" t="s">
        <v>3328</v>
      </c>
      <c r="O1841" t="s">
        <v>3329</v>
      </c>
      <c r="P1841" t="s">
        <v>2059</v>
      </c>
      <c r="Q1841" t="s">
        <v>1829</v>
      </c>
      <c r="R1841" t="s">
        <v>1958</v>
      </c>
      <c r="S1841" t="s">
        <v>74</v>
      </c>
      <c r="T1841" t="s">
        <v>2051</v>
      </c>
      <c r="U1841" t="s">
        <v>2870</v>
      </c>
      <c r="V1841" t="s">
        <v>3361</v>
      </c>
      <c r="W1841" t="s">
        <v>4247</v>
      </c>
      <c r="X1841" t="s">
        <v>1941</v>
      </c>
      <c r="Y1841" t="s">
        <v>2421</v>
      </c>
      <c r="Z1841" t="s">
        <v>2422</v>
      </c>
      <c r="AA1841" t="s">
        <v>3465</v>
      </c>
      <c r="AB1841">
        <v>1</v>
      </c>
    </row>
    <row r="1842" spans="1:28" x14ac:dyDescent="0.25">
      <c r="A1842" t="s">
        <v>9284</v>
      </c>
      <c r="B1842" t="s">
        <v>9285</v>
      </c>
      <c r="C1842" t="s">
        <v>156</v>
      </c>
      <c r="D1842">
        <v>2</v>
      </c>
      <c r="E1842">
        <v>409</v>
      </c>
      <c r="F1842" t="s">
        <v>2020</v>
      </c>
      <c r="G1842" t="s">
        <v>1848</v>
      </c>
      <c r="H1842" t="s">
        <v>2091</v>
      </c>
      <c r="I1842" t="s">
        <v>2096</v>
      </c>
      <c r="J1842" t="s">
        <v>1789</v>
      </c>
      <c r="K1842" t="s">
        <v>2089</v>
      </c>
      <c r="L1842" t="s">
        <v>1828</v>
      </c>
      <c r="M1842" t="s">
        <v>2858</v>
      </c>
      <c r="N1842" t="s">
        <v>3328</v>
      </c>
      <c r="O1842" t="s">
        <v>3329</v>
      </c>
      <c r="P1842" t="s">
        <v>2059</v>
      </c>
      <c r="Q1842" t="s">
        <v>1829</v>
      </c>
      <c r="R1842" t="s">
        <v>1958</v>
      </c>
      <c r="S1842" t="s">
        <v>74</v>
      </c>
      <c r="T1842" t="s">
        <v>2051</v>
      </c>
      <c r="U1842" t="s">
        <v>2870</v>
      </c>
      <c r="V1842" t="s">
        <v>2871</v>
      </c>
      <c r="W1842" t="s">
        <v>4247</v>
      </c>
      <c r="X1842" t="s">
        <v>1941</v>
      </c>
      <c r="Y1842" t="s">
        <v>2254</v>
      </c>
      <c r="Z1842" t="s">
        <v>2255</v>
      </c>
      <c r="AA1842" t="s">
        <v>3466</v>
      </c>
      <c r="AB1842">
        <v>1</v>
      </c>
    </row>
    <row r="1843" spans="1:28" x14ac:dyDescent="0.25">
      <c r="A1843" t="s">
        <v>9284</v>
      </c>
      <c r="B1843" t="s">
        <v>9285</v>
      </c>
      <c r="C1843" t="s">
        <v>156</v>
      </c>
      <c r="D1843">
        <v>2</v>
      </c>
      <c r="E1843">
        <v>409</v>
      </c>
      <c r="F1843" t="s">
        <v>2079</v>
      </c>
      <c r="G1843" t="s">
        <v>1848</v>
      </c>
      <c r="H1843" t="s">
        <v>2091</v>
      </c>
      <c r="I1843" t="s">
        <v>2096</v>
      </c>
      <c r="J1843" t="s">
        <v>1789</v>
      </c>
      <c r="K1843" t="s">
        <v>2089</v>
      </c>
      <c r="L1843" t="s">
        <v>1828</v>
      </c>
      <c r="M1843" t="s">
        <v>2858</v>
      </c>
      <c r="N1843" t="s">
        <v>3328</v>
      </c>
      <c r="O1843" t="s">
        <v>3329</v>
      </c>
      <c r="P1843" t="s">
        <v>2059</v>
      </c>
      <c r="Q1843" t="s">
        <v>1829</v>
      </c>
      <c r="R1843" t="s">
        <v>1958</v>
      </c>
      <c r="S1843" t="s">
        <v>74</v>
      </c>
      <c r="T1843" t="s">
        <v>2051</v>
      </c>
      <c r="U1843" t="s">
        <v>2870</v>
      </c>
      <c r="V1843" t="s">
        <v>2871</v>
      </c>
      <c r="W1843" t="s">
        <v>2947</v>
      </c>
      <c r="X1843" t="s">
        <v>1941</v>
      </c>
      <c r="Y1843" t="s">
        <v>2256</v>
      </c>
      <c r="Z1843" t="s">
        <v>2257</v>
      </c>
      <c r="AA1843" t="s">
        <v>3467</v>
      </c>
      <c r="AB1843">
        <v>1</v>
      </c>
    </row>
    <row r="1844" spans="1:28" x14ac:dyDescent="0.25">
      <c r="A1844" t="s">
        <v>9284</v>
      </c>
      <c r="B1844" t="s">
        <v>9285</v>
      </c>
      <c r="C1844" t="s">
        <v>156</v>
      </c>
      <c r="D1844">
        <v>2</v>
      </c>
      <c r="E1844">
        <v>411</v>
      </c>
      <c r="F1844" t="s">
        <v>2061</v>
      </c>
      <c r="G1844" t="s">
        <v>1848</v>
      </c>
      <c r="H1844" t="s">
        <v>2091</v>
      </c>
      <c r="I1844" t="s">
        <v>2096</v>
      </c>
      <c r="J1844" t="s">
        <v>1789</v>
      </c>
      <c r="K1844" t="s">
        <v>2383</v>
      </c>
      <c r="L1844" t="s">
        <v>1828</v>
      </c>
      <c r="M1844" t="s">
        <v>2858</v>
      </c>
      <c r="N1844" t="s">
        <v>3328</v>
      </c>
      <c r="O1844" t="s">
        <v>3329</v>
      </c>
      <c r="P1844" t="s">
        <v>2059</v>
      </c>
      <c r="Q1844" t="s">
        <v>1829</v>
      </c>
      <c r="R1844" t="s">
        <v>1958</v>
      </c>
      <c r="S1844" t="s">
        <v>74</v>
      </c>
      <c r="T1844" t="s">
        <v>2051</v>
      </c>
      <c r="U1844" t="s">
        <v>2870</v>
      </c>
      <c r="V1844" t="s">
        <v>2871</v>
      </c>
      <c r="W1844" t="s">
        <v>2947</v>
      </c>
      <c r="X1844" t="s">
        <v>1941</v>
      </c>
      <c r="Y1844" t="s">
        <v>2258</v>
      </c>
      <c r="Z1844" t="s">
        <v>1942</v>
      </c>
      <c r="AA1844" t="s">
        <v>3468</v>
      </c>
      <c r="AB1844">
        <v>1</v>
      </c>
    </row>
    <row r="1845" spans="1:28" x14ac:dyDescent="0.25">
      <c r="A1845" t="s">
        <v>9284</v>
      </c>
      <c r="B1845" t="s">
        <v>9285</v>
      </c>
      <c r="C1845" t="s">
        <v>156</v>
      </c>
      <c r="D1845">
        <v>2</v>
      </c>
      <c r="E1845">
        <v>46</v>
      </c>
      <c r="F1845" t="s">
        <v>2047</v>
      </c>
      <c r="G1845" t="s">
        <v>1845</v>
      </c>
      <c r="H1845" t="s">
        <v>2091</v>
      </c>
      <c r="I1845" t="s">
        <v>2096</v>
      </c>
      <c r="J1845" t="s">
        <v>2900</v>
      </c>
      <c r="K1845" t="s">
        <v>2053</v>
      </c>
      <c r="L1845" t="s">
        <v>1828</v>
      </c>
      <c r="M1845" t="s">
        <v>2858</v>
      </c>
      <c r="N1845" t="s">
        <v>3328</v>
      </c>
      <c r="O1845" t="s">
        <v>3329</v>
      </c>
      <c r="P1845" t="s">
        <v>2059</v>
      </c>
      <c r="Q1845" t="s">
        <v>1829</v>
      </c>
      <c r="R1845" t="s">
        <v>1958</v>
      </c>
      <c r="S1845" t="s">
        <v>74</v>
      </c>
      <c r="T1845" t="s">
        <v>2051</v>
      </c>
      <c r="U1845" t="s">
        <v>3162</v>
      </c>
      <c r="V1845" t="s">
        <v>8633</v>
      </c>
      <c r="W1845" t="s">
        <v>2947</v>
      </c>
      <c r="X1845" t="s">
        <v>1941</v>
      </c>
      <c r="Y1845" t="s">
        <v>8634</v>
      </c>
      <c r="Z1845" t="s">
        <v>8635</v>
      </c>
      <c r="AA1845" t="s">
        <v>8636</v>
      </c>
      <c r="AB1845">
        <v>1</v>
      </c>
    </row>
    <row r="1846" spans="1:28" x14ac:dyDescent="0.25">
      <c r="A1846" t="s">
        <v>9284</v>
      </c>
      <c r="B1846" t="s">
        <v>9285</v>
      </c>
      <c r="C1846" t="s">
        <v>156</v>
      </c>
      <c r="D1846">
        <v>2</v>
      </c>
      <c r="E1846">
        <v>49</v>
      </c>
      <c r="F1846" t="s">
        <v>2020</v>
      </c>
      <c r="G1846" t="s">
        <v>1845</v>
      </c>
      <c r="H1846" t="s">
        <v>2091</v>
      </c>
      <c r="I1846" t="s">
        <v>2096</v>
      </c>
      <c r="J1846" t="s">
        <v>1789</v>
      </c>
      <c r="K1846" t="s">
        <v>2053</v>
      </c>
      <c r="L1846" t="s">
        <v>1828</v>
      </c>
      <c r="M1846" t="s">
        <v>2858</v>
      </c>
      <c r="N1846" t="s">
        <v>3328</v>
      </c>
      <c r="O1846" t="s">
        <v>3329</v>
      </c>
      <c r="P1846" t="s">
        <v>2059</v>
      </c>
      <c r="Q1846" t="s">
        <v>1829</v>
      </c>
      <c r="R1846" t="s">
        <v>1958</v>
      </c>
      <c r="S1846" t="s">
        <v>74</v>
      </c>
      <c r="T1846" t="s">
        <v>2051</v>
      </c>
      <c r="U1846" t="s">
        <v>2044</v>
      </c>
      <c r="V1846" t="s">
        <v>3204</v>
      </c>
      <c r="W1846" t="s">
        <v>2947</v>
      </c>
      <c r="X1846" t="s">
        <v>1941</v>
      </c>
      <c r="Y1846" t="s">
        <v>5589</v>
      </c>
      <c r="Z1846" t="s">
        <v>5590</v>
      </c>
      <c r="AA1846" t="s">
        <v>5591</v>
      </c>
      <c r="AB1846">
        <v>1</v>
      </c>
    </row>
    <row r="1847" spans="1:28" x14ac:dyDescent="0.25">
      <c r="A1847" t="s">
        <v>9284</v>
      </c>
      <c r="B1847" t="s">
        <v>9285</v>
      </c>
      <c r="C1847" t="s">
        <v>156</v>
      </c>
      <c r="D1847">
        <v>2</v>
      </c>
      <c r="E1847">
        <v>51</v>
      </c>
      <c r="F1847" t="s">
        <v>2021</v>
      </c>
      <c r="G1847" t="s">
        <v>1845</v>
      </c>
      <c r="H1847" t="s">
        <v>2091</v>
      </c>
      <c r="I1847" t="s">
        <v>2096</v>
      </c>
      <c r="J1847" t="s">
        <v>1789</v>
      </c>
      <c r="K1847" t="s">
        <v>2063</v>
      </c>
      <c r="L1847" t="s">
        <v>1828</v>
      </c>
      <c r="M1847" t="s">
        <v>2858</v>
      </c>
      <c r="N1847" t="s">
        <v>3328</v>
      </c>
      <c r="O1847" t="s">
        <v>3329</v>
      </c>
      <c r="P1847" t="s">
        <v>2059</v>
      </c>
      <c r="Q1847" t="s">
        <v>1829</v>
      </c>
      <c r="R1847" t="s">
        <v>1958</v>
      </c>
      <c r="S1847" t="s">
        <v>74</v>
      </c>
      <c r="T1847" t="s">
        <v>2051</v>
      </c>
      <c r="U1847" t="s">
        <v>3226</v>
      </c>
      <c r="V1847" t="s">
        <v>3412</v>
      </c>
      <c r="W1847" t="s">
        <v>2947</v>
      </c>
      <c r="X1847" t="s">
        <v>1941</v>
      </c>
      <c r="Y1847" t="s">
        <v>4391</v>
      </c>
      <c r="Z1847" t="s">
        <v>4392</v>
      </c>
      <c r="AA1847" t="s">
        <v>4393</v>
      </c>
      <c r="AB1847">
        <v>1</v>
      </c>
    </row>
    <row r="1848" spans="1:28" x14ac:dyDescent="0.25">
      <c r="A1848" t="s">
        <v>9284</v>
      </c>
      <c r="B1848" t="s">
        <v>9285</v>
      </c>
      <c r="C1848" t="s">
        <v>156</v>
      </c>
      <c r="D1848">
        <v>2</v>
      </c>
      <c r="E1848">
        <v>51</v>
      </c>
      <c r="F1848" t="s">
        <v>2035</v>
      </c>
      <c r="G1848" t="s">
        <v>1845</v>
      </c>
      <c r="H1848" t="s">
        <v>2091</v>
      </c>
      <c r="I1848" t="s">
        <v>2096</v>
      </c>
      <c r="J1848" t="s">
        <v>1789</v>
      </c>
      <c r="K1848" t="s">
        <v>2084</v>
      </c>
      <c r="L1848" t="s">
        <v>1828</v>
      </c>
      <c r="M1848" t="s">
        <v>2858</v>
      </c>
      <c r="N1848" t="s">
        <v>3328</v>
      </c>
      <c r="O1848" t="s">
        <v>3329</v>
      </c>
      <c r="P1848" t="s">
        <v>2059</v>
      </c>
      <c r="Q1848" t="s">
        <v>1829</v>
      </c>
      <c r="R1848" t="s">
        <v>1958</v>
      </c>
      <c r="S1848" t="s">
        <v>74</v>
      </c>
      <c r="T1848" t="s">
        <v>2051</v>
      </c>
      <c r="U1848" t="s">
        <v>3226</v>
      </c>
      <c r="V1848" t="s">
        <v>3288</v>
      </c>
      <c r="W1848" t="s">
        <v>2947</v>
      </c>
      <c r="X1848" t="s">
        <v>1941</v>
      </c>
      <c r="Y1848" t="s">
        <v>8637</v>
      </c>
      <c r="Z1848" t="s">
        <v>8638</v>
      </c>
      <c r="AA1848" t="s">
        <v>8639</v>
      </c>
      <c r="AB1848">
        <v>1</v>
      </c>
    </row>
    <row r="1849" spans="1:28" x14ac:dyDescent="0.25">
      <c r="A1849" t="s">
        <v>9284</v>
      </c>
      <c r="B1849" t="s">
        <v>9285</v>
      </c>
      <c r="C1849" t="s">
        <v>156</v>
      </c>
      <c r="D1849">
        <v>2</v>
      </c>
      <c r="E1849">
        <v>515</v>
      </c>
      <c r="F1849" t="s">
        <v>2031</v>
      </c>
      <c r="G1849" t="s">
        <v>1848</v>
      </c>
      <c r="H1849" t="s">
        <v>2091</v>
      </c>
      <c r="I1849" t="s">
        <v>2096</v>
      </c>
      <c r="J1849" t="s">
        <v>1789</v>
      </c>
      <c r="K1849" t="s">
        <v>2056</v>
      </c>
      <c r="L1849" t="s">
        <v>1828</v>
      </c>
      <c r="M1849" t="s">
        <v>2858</v>
      </c>
      <c r="N1849" t="s">
        <v>3328</v>
      </c>
      <c r="O1849" t="s">
        <v>3329</v>
      </c>
      <c r="P1849" t="s">
        <v>2059</v>
      </c>
      <c r="Q1849" t="s">
        <v>1829</v>
      </c>
      <c r="R1849" t="s">
        <v>1958</v>
      </c>
      <c r="S1849" t="s">
        <v>74</v>
      </c>
      <c r="T1849" t="s">
        <v>2051</v>
      </c>
      <c r="U1849" t="s">
        <v>3226</v>
      </c>
      <c r="V1849" t="s">
        <v>3288</v>
      </c>
      <c r="W1849" t="s">
        <v>2947</v>
      </c>
      <c r="X1849" t="s">
        <v>1941</v>
      </c>
      <c r="Y1849" t="s">
        <v>3470</v>
      </c>
      <c r="Z1849" t="s">
        <v>3471</v>
      </c>
      <c r="AA1849" t="s">
        <v>3472</v>
      </c>
      <c r="AB1849">
        <v>1</v>
      </c>
    </row>
    <row r="1850" spans="1:28" x14ac:dyDescent="0.25">
      <c r="A1850" t="s">
        <v>9284</v>
      </c>
      <c r="B1850" t="s">
        <v>9285</v>
      </c>
      <c r="C1850" t="s">
        <v>156</v>
      </c>
      <c r="D1850">
        <v>2</v>
      </c>
      <c r="E1850">
        <v>518</v>
      </c>
      <c r="F1850" t="s">
        <v>2047</v>
      </c>
      <c r="G1850" t="s">
        <v>1848</v>
      </c>
      <c r="H1850" t="s">
        <v>2091</v>
      </c>
      <c r="I1850" t="s">
        <v>2096</v>
      </c>
      <c r="J1850" t="s">
        <v>1789</v>
      </c>
      <c r="K1850" t="s">
        <v>2056</v>
      </c>
      <c r="L1850" t="s">
        <v>1828</v>
      </c>
      <c r="M1850" t="s">
        <v>2858</v>
      </c>
      <c r="N1850" t="s">
        <v>3328</v>
      </c>
      <c r="O1850" t="s">
        <v>3329</v>
      </c>
      <c r="P1850" t="s">
        <v>2059</v>
      </c>
      <c r="Q1850" t="s">
        <v>1829</v>
      </c>
      <c r="R1850" t="s">
        <v>1958</v>
      </c>
      <c r="S1850" t="s">
        <v>74</v>
      </c>
      <c r="T1850" t="s">
        <v>2051</v>
      </c>
      <c r="U1850" t="s">
        <v>2044</v>
      </c>
      <c r="V1850" t="s">
        <v>3204</v>
      </c>
      <c r="W1850" t="s">
        <v>2947</v>
      </c>
      <c r="X1850" t="s">
        <v>1941</v>
      </c>
      <c r="Y1850" t="s">
        <v>4896</v>
      </c>
      <c r="Z1850" t="s">
        <v>4897</v>
      </c>
      <c r="AA1850" t="s">
        <v>4898</v>
      </c>
      <c r="AB1850">
        <v>1</v>
      </c>
    </row>
    <row r="1851" spans="1:28" x14ac:dyDescent="0.25">
      <c r="A1851" t="s">
        <v>9284</v>
      </c>
      <c r="B1851" t="s">
        <v>9285</v>
      </c>
      <c r="C1851" t="s">
        <v>156</v>
      </c>
      <c r="D1851">
        <v>2</v>
      </c>
      <c r="E1851">
        <v>522</v>
      </c>
      <c r="F1851" t="s">
        <v>2047</v>
      </c>
      <c r="G1851" t="s">
        <v>1848</v>
      </c>
      <c r="H1851" t="s">
        <v>2091</v>
      </c>
      <c r="I1851" t="s">
        <v>2096</v>
      </c>
      <c r="J1851" t="s">
        <v>1789</v>
      </c>
      <c r="K1851" t="s">
        <v>2063</v>
      </c>
      <c r="L1851" t="s">
        <v>1828</v>
      </c>
      <c r="M1851" t="s">
        <v>2858</v>
      </c>
      <c r="N1851" t="s">
        <v>3328</v>
      </c>
      <c r="O1851" t="s">
        <v>3329</v>
      </c>
      <c r="P1851" t="s">
        <v>2059</v>
      </c>
      <c r="Q1851" t="s">
        <v>1829</v>
      </c>
      <c r="R1851" t="s">
        <v>1958</v>
      </c>
      <c r="S1851" t="s">
        <v>74</v>
      </c>
      <c r="T1851" t="s">
        <v>2051</v>
      </c>
      <c r="U1851" t="s">
        <v>2870</v>
      </c>
      <c r="V1851" t="s">
        <v>2871</v>
      </c>
      <c r="W1851" t="s">
        <v>4247</v>
      </c>
      <c r="X1851" t="s">
        <v>1941</v>
      </c>
      <c r="Y1851" t="s">
        <v>2259</v>
      </c>
      <c r="Z1851" t="s">
        <v>2260</v>
      </c>
      <c r="AA1851" t="s">
        <v>3473</v>
      </c>
      <c r="AB1851">
        <v>1</v>
      </c>
    </row>
    <row r="1852" spans="1:28" x14ac:dyDescent="0.25">
      <c r="A1852" t="s">
        <v>9284</v>
      </c>
      <c r="B1852" t="s">
        <v>9285</v>
      </c>
      <c r="C1852" t="s">
        <v>156</v>
      </c>
      <c r="D1852">
        <v>2</v>
      </c>
      <c r="E1852">
        <v>524</v>
      </c>
      <c r="F1852" t="s">
        <v>2047</v>
      </c>
      <c r="G1852" t="s">
        <v>1848</v>
      </c>
      <c r="H1852" t="s">
        <v>2091</v>
      </c>
      <c r="I1852" t="s">
        <v>2096</v>
      </c>
      <c r="J1852" t="s">
        <v>1789</v>
      </c>
      <c r="K1852" t="s">
        <v>2063</v>
      </c>
      <c r="L1852" t="s">
        <v>1828</v>
      </c>
      <c r="M1852" t="s">
        <v>2858</v>
      </c>
      <c r="N1852" t="s">
        <v>3328</v>
      </c>
      <c r="O1852" t="s">
        <v>3329</v>
      </c>
      <c r="P1852" t="s">
        <v>2059</v>
      </c>
      <c r="Q1852" t="s">
        <v>1829</v>
      </c>
      <c r="R1852" t="s">
        <v>1958</v>
      </c>
      <c r="S1852" t="s">
        <v>74</v>
      </c>
      <c r="T1852" t="s">
        <v>2051</v>
      </c>
      <c r="U1852" t="s">
        <v>2870</v>
      </c>
      <c r="V1852" t="s">
        <v>2871</v>
      </c>
      <c r="W1852" t="s">
        <v>2874</v>
      </c>
      <c r="X1852" t="s">
        <v>1941</v>
      </c>
      <c r="Y1852" t="s">
        <v>2261</v>
      </c>
      <c r="Z1852" t="s">
        <v>2262</v>
      </c>
      <c r="AA1852" t="s">
        <v>3474</v>
      </c>
      <c r="AB1852">
        <v>1</v>
      </c>
    </row>
    <row r="1853" spans="1:28" x14ac:dyDescent="0.25">
      <c r="A1853" t="s">
        <v>9284</v>
      </c>
      <c r="B1853" t="s">
        <v>9285</v>
      </c>
      <c r="C1853" t="s">
        <v>156</v>
      </c>
      <c r="D1853">
        <v>2</v>
      </c>
      <c r="E1853">
        <v>535</v>
      </c>
      <c r="F1853" t="s">
        <v>2033</v>
      </c>
      <c r="G1853" t="s">
        <v>1848</v>
      </c>
      <c r="H1853" t="s">
        <v>2091</v>
      </c>
      <c r="I1853" t="s">
        <v>2096</v>
      </c>
      <c r="J1853" t="s">
        <v>1789</v>
      </c>
      <c r="K1853" t="s">
        <v>2053</v>
      </c>
      <c r="L1853" t="s">
        <v>1828</v>
      </c>
      <c r="M1853" t="s">
        <v>2858</v>
      </c>
      <c r="N1853" t="s">
        <v>3328</v>
      </c>
      <c r="O1853" t="s">
        <v>3329</v>
      </c>
      <c r="P1853" t="s">
        <v>2059</v>
      </c>
      <c r="Q1853" t="s">
        <v>1829</v>
      </c>
      <c r="R1853" t="s">
        <v>1958</v>
      </c>
      <c r="S1853" t="s">
        <v>74</v>
      </c>
      <c r="T1853" t="s">
        <v>2051</v>
      </c>
      <c r="U1853" t="s">
        <v>2044</v>
      </c>
      <c r="V1853" t="s">
        <v>3260</v>
      </c>
      <c r="W1853" t="s">
        <v>4638</v>
      </c>
      <c r="X1853" t="s">
        <v>1941</v>
      </c>
      <c r="Y1853" t="s">
        <v>5592</v>
      </c>
      <c r="Z1853" t="s">
        <v>5593</v>
      </c>
      <c r="AA1853" t="s">
        <v>5594</v>
      </c>
      <c r="AB1853">
        <v>1</v>
      </c>
    </row>
    <row r="1854" spans="1:28" x14ac:dyDescent="0.25">
      <c r="A1854" t="s">
        <v>9284</v>
      </c>
      <c r="B1854" t="s">
        <v>9285</v>
      </c>
      <c r="C1854" t="s">
        <v>156</v>
      </c>
      <c r="D1854">
        <v>2</v>
      </c>
      <c r="E1854">
        <v>535</v>
      </c>
      <c r="F1854" t="s">
        <v>2038</v>
      </c>
      <c r="G1854" t="s">
        <v>1848</v>
      </c>
      <c r="H1854" t="s">
        <v>2091</v>
      </c>
      <c r="I1854" t="s">
        <v>2096</v>
      </c>
      <c r="J1854" t="s">
        <v>1789</v>
      </c>
      <c r="K1854" t="s">
        <v>2089</v>
      </c>
      <c r="L1854" t="s">
        <v>1828</v>
      </c>
      <c r="M1854" t="s">
        <v>2858</v>
      </c>
      <c r="N1854" t="s">
        <v>3328</v>
      </c>
      <c r="O1854" t="s">
        <v>3329</v>
      </c>
      <c r="P1854" t="s">
        <v>2059</v>
      </c>
      <c r="Q1854" t="s">
        <v>1829</v>
      </c>
      <c r="R1854" t="s">
        <v>1958</v>
      </c>
      <c r="S1854" t="s">
        <v>74</v>
      </c>
      <c r="T1854" t="s">
        <v>2051</v>
      </c>
      <c r="U1854" t="s">
        <v>2044</v>
      </c>
      <c r="V1854" t="s">
        <v>3204</v>
      </c>
      <c r="W1854" t="s">
        <v>2947</v>
      </c>
      <c r="X1854" t="s">
        <v>1941</v>
      </c>
      <c r="Y1854" t="s">
        <v>2423</v>
      </c>
      <c r="Z1854" t="s">
        <v>2424</v>
      </c>
      <c r="AA1854" t="s">
        <v>3475</v>
      </c>
      <c r="AB1854">
        <v>1</v>
      </c>
    </row>
    <row r="1855" spans="1:28" x14ac:dyDescent="0.25">
      <c r="A1855" t="s">
        <v>9284</v>
      </c>
      <c r="B1855" t="s">
        <v>9285</v>
      </c>
      <c r="C1855" t="s">
        <v>156</v>
      </c>
      <c r="D1855">
        <v>2</v>
      </c>
      <c r="E1855">
        <v>567</v>
      </c>
      <c r="F1855" t="s">
        <v>2020</v>
      </c>
      <c r="G1855" t="s">
        <v>1848</v>
      </c>
      <c r="H1855" t="s">
        <v>2091</v>
      </c>
      <c r="I1855" t="s">
        <v>2096</v>
      </c>
      <c r="J1855" t="s">
        <v>1789</v>
      </c>
      <c r="K1855" t="s">
        <v>2063</v>
      </c>
      <c r="L1855" t="s">
        <v>1828</v>
      </c>
      <c r="M1855" t="s">
        <v>2858</v>
      </c>
      <c r="N1855" t="s">
        <v>3328</v>
      </c>
      <c r="O1855" t="s">
        <v>3329</v>
      </c>
      <c r="P1855" t="s">
        <v>2059</v>
      </c>
      <c r="Q1855" t="s">
        <v>1829</v>
      </c>
      <c r="R1855" t="s">
        <v>1958</v>
      </c>
      <c r="S1855" t="s">
        <v>74</v>
      </c>
      <c r="T1855" t="s">
        <v>2051</v>
      </c>
      <c r="U1855" t="s">
        <v>3226</v>
      </c>
      <c r="V1855" t="s">
        <v>3461</v>
      </c>
      <c r="W1855" t="s">
        <v>4247</v>
      </c>
      <c r="X1855" t="s">
        <v>1941</v>
      </c>
      <c r="Y1855" t="s">
        <v>2263</v>
      </c>
      <c r="Z1855" t="s">
        <v>2264</v>
      </c>
      <c r="AA1855" t="s">
        <v>3476</v>
      </c>
      <c r="AB1855">
        <v>1</v>
      </c>
    </row>
    <row r="1856" spans="1:28" x14ac:dyDescent="0.25">
      <c r="A1856" t="s">
        <v>9284</v>
      </c>
      <c r="B1856" t="s">
        <v>9285</v>
      </c>
      <c r="C1856" t="s">
        <v>156</v>
      </c>
      <c r="D1856">
        <v>2</v>
      </c>
      <c r="E1856">
        <v>569</v>
      </c>
      <c r="F1856" t="s">
        <v>2047</v>
      </c>
      <c r="G1856" t="s">
        <v>1848</v>
      </c>
      <c r="H1856" t="s">
        <v>2091</v>
      </c>
      <c r="I1856" t="s">
        <v>2096</v>
      </c>
      <c r="J1856" t="s">
        <v>1789</v>
      </c>
      <c r="K1856" t="s">
        <v>2064</v>
      </c>
      <c r="L1856" t="s">
        <v>1828</v>
      </c>
      <c r="M1856" t="s">
        <v>2858</v>
      </c>
      <c r="N1856" t="s">
        <v>3328</v>
      </c>
      <c r="O1856" t="s">
        <v>3329</v>
      </c>
      <c r="P1856" t="s">
        <v>2059</v>
      </c>
      <c r="Q1856" t="s">
        <v>1829</v>
      </c>
      <c r="R1856" t="s">
        <v>1958</v>
      </c>
      <c r="S1856" t="s">
        <v>74</v>
      </c>
      <c r="T1856" t="s">
        <v>2051</v>
      </c>
      <c r="U1856" t="s">
        <v>2044</v>
      </c>
      <c r="V1856" t="s">
        <v>3204</v>
      </c>
      <c r="W1856" t="s">
        <v>2874</v>
      </c>
      <c r="X1856" t="s">
        <v>1941</v>
      </c>
      <c r="Y1856" t="s">
        <v>2425</v>
      </c>
      <c r="Z1856" t="s">
        <v>2426</v>
      </c>
      <c r="AA1856" t="s">
        <v>3477</v>
      </c>
      <c r="AB1856">
        <v>1</v>
      </c>
    </row>
    <row r="1857" spans="1:28" x14ac:dyDescent="0.25">
      <c r="A1857" t="s">
        <v>9284</v>
      </c>
      <c r="B1857" t="s">
        <v>9285</v>
      </c>
      <c r="C1857" t="s">
        <v>156</v>
      </c>
      <c r="D1857">
        <v>2</v>
      </c>
      <c r="E1857">
        <v>576</v>
      </c>
      <c r="F1857" t="s">
        <v>2032</v>
      </c>
      <c r="G1857" t="s">
        <v>1848</v>
      </c>
      <c r="H1857" t="s">
        <v>2091</v>
      </c>
      <c r="I1857" t="s">
        <v>2096</v>
      </c>
      <c r="J1857" t="s">
        <v>1789</v>
      </c>
      <c r="K1857" t="s">
        <v>2071</v>
      </c>
      <c r="L1857" t="s">
        <v>1828</v>
      </c>
      <c r="M1857" t="s">
        <v>2858</v>
      </c>
      <c r="N1857" t="s">
        <v>3328</v>
      </c>
      <c r="O1857" t="s">
        <v>3329</v>
      </c>
      <c r="P1857" t="s">
        <v>2059</v>
      </c>
      <c r="Q1857" t="s">
        <v>1829</v>
      </c>
      <c r="R1857" t="s">
        <v>1958</v>
      </c>
      <c r="S1857" t="s">
        <v>74</v>
      </c>
      <c r="T1857" t="s">
        <v>2051</v>
      </c>
      <c r="U1857" t="s">
        <v>2044</v>
      </c>
      <c r="V1857" t="s">
        <v>3212</v>
      </c>
      <c r="W1857" t="s">
        <v>4247</v>
      </c>
      <c r="X1857" t="s">
        <v>1941</v>
      </c>
      <c r="Y1857" t="s">
        <v>4394</v>
      </c>
      <c r="Z1857" t="s">
        <v>4395</v>
      </c>
      <c r="AA1857" t="s">
        <v>4396</v>
      </c>
      <c r="AB1857">
        <v>1</v>
      </c>
    </row>
    <row r="1858" spans="1:28" x14ac:dyDescent="0.25">
      <c r="A1858" t="s">
        <v>9284</v>
      </c>
      <c r="B1858" t="s">
        <v>9285</v>
      </c>
      <c r="C1858" t="s">
        <v>156</v>
      </c>
      <c r="D1858">
        <v>2</v>
      </c>
      <c r="E1858">
        <v>602</v>
      </c>
      <c r="F1858" t="s">
        <v>2060</v>
      </c>
      <c r="G1858" t="s">
        <v>1848</v>
      </c>
      <c r="H1858" t="s">
        <v>2091</v>
      </c>
      <c r="I1858" t="s">
        <v>2096</v>
      </c>
      <c r="J1858" t="s">
        <v>1789</v>
      </c>
      <c r="K1858" t="s">
        <v>2087</v>
      </c>
      <c r="L1858" t="s">
        <v>1828</v>
      </c>
      <c r="M1858" t="s">
        <v>2858</v>
      </c>
      <c r="N1858" t="s">
        <v>3328</v>
      </c>
      <c r="O1858" t="s">
        <v>3329</v>
      </c>
      <c r="P1858" t="s">
        <v>2059</v>
      </c>
      <c r="Q1858" t="s">
        <v>1829</v>
      </c>
      <c r="R1858" t="s">
        <v>1958</v>
      </c>
      <c r="S1858" t="s">
        <v>74</v>
      </c>
      <c r="T1858" t="s">
        <v>2051</v>
      </c>
      <c r="U1858" t="s">
        <v>2867</v>
      </c>
      <c r="V1858" t="s">
        <v>3317</v>
      </c>
      <c r="W1858" t="s">
        <v>2947</v>
      </c>
      <c r="X1858" t="s">
        <v>1941</v>
      </c>
      <c r="Y1858" t="s">
        <v>4899</v>
      </c>
      <c r="Z1858" t="s">
        <v>4900</v>
      </c>
      <c r="AA1858" t="s">
        <v>4901</v>
      </c>
      <c r="AB1858">
        <v>1</v>
      </c>
    </row>
    <row r="1859" spans="1:28" x14ac:dyDescent="0.25">
      <c r="A1859" t="s">
        <v>9284</v>
      </c>
      <c r="B1859" t="s">
        <v>9285</v>
      </c>
      <c r="C1859" t="s">
        <v>156</v>
      </c>
      <c r="D1859">
        <v>4</v>
      </c>
      <c r="E1859">
        <v>104</v>
      </c>
      <c r="F1859" t="s">
        <v>2032</v>
      </c>
      <c r="G1859" t="s">
        <v>1846</v>
      </c>
      <c r="H1859" t="s">
        <v>2091</v>
      </c>
      <c r="I1859" t="s">
        <v>2096</v>
      </c>
      <c r="J1859" t="s">
        <v>1789</v>
      </c>
      <c r="K1859" t="s">
        <v>2063</v>
      </c>
      <c r="L1859" t="s">
        <v>1828</v>
      </c>
      <c r="M1859" t="s">
        <v>2858</v>
      </c>
      <c r="N1859" t="s">
        <v>3328</v>
      </c>
      <c r="O1859" t="s">
        <v>3329</v>
      </c>
      <c r="P1859" t="s">
        <v>2059</v>
      </c>
      <c r="Q1859" t="s">
        <v>1829</v>
      </c>
      <c r="R1859" t="s">
        <v>1958</v>
      </c>
      <c r="S1859" t="s">
        <v>74</v>
      </c>
      <c r="T1859" t="s">
        <v>2051</v>
      </c>
      <c r="U1859" t="s">
        <v>3226</v>
      </c>
      <c r="V1859" t="s">
        <v>3440</v>
      </c>
      <c r="W1859" t="s">
        <v>2947</v>
      </c>
      <c r="X1859" t="s">
        <v>1941</v>
      </c>
      <c r="Y1859" t="s">
        <v>4397</v>
      </c>
      <c r="Z1859" t="s">
        <v>4398</v>
      </c>
      <c r="AA1859" t="s">
        <v>4399</v>
      </c>
      <c r="AB1859">
        <v>1</v>
      </c>
    </row>
    <row r="1860" spans="1:28" x14ac:dyDescent="0.25">
      <c r="A1860" t="s">
        <v>9284</v>
      </c>
      <c r="B1860" t="s">
        <v>9285</v>
      </c>
      <c r="C1860" t="s">
        <v>156</v>
      </c>
      <c r="D1860">
        <v>4</v>
      </c>
      <c r="E1860">
        <v>13</v>
      </c>
      <c r="F1860" t="s">
        <v>2038</v>
      </c>
      <c r="G1860" t="s">
        <v>1846</v>
      </c>
      <c r="H1860" t="s">
        <v>2091</v>
      </c>
      <c r="I1860" t="s">
        <v>2096</v>
      </c>
      <c r="J1860" t="s">
        <v>1789</v>
      </c>
      <c r="K1860" t="s">
        <v>2383</v>
      </c>
      <c r="L1860" t="s">
        <v>1828</v>
      </c>
      <c r="M1860" t="s">
        <v>2858</v>
      </c>
      <c r="N1860" t="s">
        <v>3328</v>
      </c>
      <c r="O1860" t="s">
        <v>3329</v>
      </c>
      <c r="P1860" t="s">
        <v>2059</v>
      </c>
      <c r="Q1860" t="s">
        <v>1829</v>
      </c>
      <c r="R1860" t="s">
        <v>1958</v>
      </c>
      <c r="S1860" t="s">
        <v>74</v>
      </c>
      <c r="T1860" t="s">
        <v>2051</v>
      </c>
      <c r="U1860" t="s">
        <v>2875</v>
      </c>
      <c r="V1860" t="s">
        <v>3297</v>
      </c>
      <c r="W1860" t="s">
        <v>2874</v>
      </c>
      <c r="X1860" t="s">
        <v>1941</v>
      </c>
      <c r="Y1860" t="s">
        <v>3478</v>
      </c>
      <c r="Z1860" t="s">
        <v>3479</v>
      </c>
      <c r="AA1860" t="s">
        <v>3480</v>
      </c>
      <c r="AB1860">
        <v>1</v>
      </c>
    </row>
    <row r="1861" spans="1:28" x14ac:dyDescent="0.25">
      <c r="A1861" t="s">
        <v>9284</v>
      </c>
      <c r="B1861" t="s">
        <v>9285</v>
      </c>
      <c r="C1861" t="s">
        <v>156</v>
      </c>
      <c r="D1861">
        <v>4</v>
      </c>
      <c r="E1861">
        <v>15</v>
      </c>
      <c r="F1861" t="s">
        <v>2038</v>
      </c>
      <c r="G1861" t="s">
        <v>1846</v>
      </c>
      <c r="H1861" t="s">
        <v>2091</v>
      </c>
      <c r="I1861" t="s">
        <v>2096</v>
      </c>
      <c r="J1861" t="s">
        <v>1789</v>
      </c>
      <c r="K1861" t="s">
        <v>2063</v>
      </c>
      <c r="L1861" t="s">
        <v>1828</v>
      </c>
      <c r="M1861" t="s">
        <v>2858</v>
      </c>
      <c r="N1861" t="s">
        <v>3328</v>
      </c>
      <c r="O1861" t="s">
        <v>3329</v>
      </c>
      <c r="P1861" t="s">
        <v>2059</v>
      </c>
      <c r="Q1861" t="s">
        <v>1829</v>
      </c>
      <c r="R1861" t="s">
        <v>1958</v>
      </c>
      <c r="S1861" t="s">
        <v>74</v>
      </c>
      <c r="T1861" t="s">
        <v>2051</v>
      </c>
      <c r="U1861" t="s">
        <v>2875</v>
      </c>
      <c r="V1861" t="s">
        <v>3324</v>
      </c>
      <c r="W1861" t="s">
        <v>2874</v>
      </c>
      <c r="X1861" t="s">
        <v>1941</v>
      </c>
      <c r="Y1861" t="s">
        <v>2265</v>
      </c>
      <c r="Z1861" t="s">
        <v>2266</v>
      </c>
      <c r="AA1861" t="s">
        <v>3481</v>
      </c>
      <c r="AB1861">
        <v>1</v>
      </c>
    </row>
    <row r="1862" spans="1:28" x14ac:dyDescent="0.25">
      <c r="A1862" t="s">
        <v>9284</v>
      </c>
      <c r="B1862" t="s">
        <v>9285</v>
      </c>
      <c r="C1862" t="s">
        <v>156</v>
      </c>
      <c r="D1862">
        <v>4</v>
      </c>
      <c r="E1862">
        <v>20</v>
      </c>
      <c r="F1862" t="s">
        <v>2068</v>
      </c>
      <c r="G1862" t="s">
        <v>1846</v>
      </c>
      <c r="H1862" t="s">
        <v>2091</v>
      </c>
      <c r="I1862" t="s">
        <v>2096</v>
      </c>
      <c r="J1862" t="s">
        <v>1825</v>
      </c>
      <c r="K1862" t="s">
        <v>2089</v>
      </c>
      <c r="L1862" t="s">
        <v>1828</v>
      </c>
      <c r="M1862" t="s">
        <v>2858</v>
      </c>
      <c r="N1862" t="s">
        <v>3328</v>
      </c>
      <c r="O1862" t="s">
        <v>3329</v>
      </c>
      <c r="P1862" t="s">
        <v>2059</v>
      </c>
      <c r="Q1862" t="s">
        <v>1829</v>
      </c>
      <c r="R1862" t="s">
        <v>1958</v>
      </c>
      <c r="S1862" t="s">
        <v>74</v>
      </c>
      <c r="T1862" t="s">
        <v>2051</v>
      </c>
      <c r="U1862" t="s">
        <v>2046</v>
      </c>
      <c r="V1862" t="s">
        <v>2865</v>
      </c>
      <c r="W1862" t="s">
        <v>2874</v>
      </c>
      <c r="X1862" t="s">
        <v>1941</v>
      </c>
      <c r="Y1862" t="s">
        <v>3482</v>
      </c>
      <c r="Z1862" t="s">
        <v>3483</v>
      </c>
      <c r="AA1862" t="s">
        <v>3484</v>
      </c>
      <c r="AB1862">
        <v>1</v>
      </c>
    </row>
    <row r="1863" spans="1:28" x14ac:dyDescent="0.25">
      <c r="A1863" t="s">
        <v>9284</v>
      </c>
      <c r="B1863" t="s">
        <v>9285</v>
      </c>
      <c r="C1863" t="s">
        <v>156</v>
      </c>
      <c r="D1863">
        <v>4</v>
      </c>
      <c r="E1863">
        <v>21</v>
      </c>
      <c r="F1863" t="s">
        <v>2030</v>
      </c>
      <c r="G1863" t="s">
        <v>1846</v>
      </c>
      <c r="H1863" t="s">
        <v>2091</v>
      </c>
      <c r="I1863" t="s">
        <v>2096</v>
      </c>
      <c r="J1863" t="s">
        <v>1789</v>
      </c>
      <c r="K1863" t="s">
        <v>2383</v>
      </c>
      <c r="L1863" t="s">
        <v>1828</v>
      </c>
      <c r="M1863" t="s">
        <v>2858</v>
      </c>
      <c r="N1863" t="s">
        <v>3328</v>
      </c>
      <c r="O1863" t="s">
        <v>3329</v>
      </c>
      <c r="P1863" t="s">
        <v>2059</v>
      </c>
      <c r="Q1863" t="s">
        <v>1829</v>
      </c>
      <c r="R1863" t="s">
        <v>1958</v>
      </c>
      <c r="S1863" t="s">
        <v>74</v>
      </c>
      <c r="T1863" t="s">
        <v>2051</v>
      </c>
      <c r="U1863" t="s">
        <v>2875</v>
      </c>
      <c r="V1863" t="s">
        <v>3324</v>
      </c>
      <c r="W1863" t="s">
        <v>2874</v>
      </c>
      <c r="X1863" t="s">
        <v>1941</v>
      </c>
      <c r="Y1863" t="s">
        <v>3489</v>
      </c>
      <c r="Z1863" t="s">
        <v>3490</v>
      </c>
      <c r="AA1863" t="s">
        <v>3491</v>
      </c>
      <c r="AB1863">
        <v>1</v>
      </c>
    </row>
    <row r="1864" spans="1:28" x14ac:dyDescent="0.25">
      <c r="A1864" t="s">
        <v>9284</v>
      </c>
      <c r="B1864" t="s">
        <v>9285</v>
      </c>
      <c r="C1864" t="s">
        <v>156</v>
      </c>
      <c r="D1864">
        <v>4</v>
      </c>
      <c r="E1864">
        <v>24</v>
      </c>
      <c r="F1864" t="s">
        <v>2047</v>
      </c>
      <c r="G1864" t="s">
        <v>1846</v>
      </c>
      <c r="H1864" t="s">
        <v>2091</v>
      </c>
      <c r="I1864" t="s">
        <v>2096</v>
      </c>
      <c r="J1864" t="s">
        <v>1789</v>
      </c>
      <c r="K1864" t="s">
        <v>2071</v>
      </c>
      <c r="L1864" t="s">
        <v>1828</v>
      </c>
      <c r="M1864" t="s">
        <v>2858</v>
      </c>
      <c r="N1864" t="s">
        <v>3328</v>
      </c>
      <c r="O1864" t="s">
        <v>3329</v>
      </c>
      <c r="P1864" t="s">
        <v>2059</v>
      </c>
      <c r="Q1864" t="s">
        <v>1829</v>
      </c>
      <c r="R1864" t="s">
        <v>1958</v>
      </c>
      <c r="S1864" t="s">
        <v>74</v>
      </c>
      <c r="T1864" t="s">
        <v>2051</v>
      </c>
      <c r="U1864" t="s">
        <v>2875</v>
      </c>
      <c r="V1864" t="s">
        <v>3324</v>
      </c>
      <c r="W1864" t="s">
        <v>2874</v>
      </c>
      <c r="X1864" t="s">
        <v>1941</v>
      </c>
      <c r="Y1864" t="s">
        <v>2427</v>
      </c>
      <c r="Z1864" t="s">
        <v>2428</v>
      </c>
      <c r="AA1864" t="s">
        <v>3485</v>
      </c>
      <c r="AB1864">
        <v>1</v>
      </c>
    </row>
    <row r="1865" spans="1:28" x14ac:dyDescent="0.25">
      <c r="A1865" t="s">
        <v>9284</v>
      </c>
      <c r="B1865" t="s">
        <v>9285</v>
      </c>
      <c r="C1865" t="s">
        <v>156</v>
      </c>
      <c r="D1865">
        <v>4</v>
      </c>
      <c r="E1865">
        <v>25</v>
      </c>
      <c r="F1865" t="s">
        <v>2021</v>
      </c>
      <c r="G1865" t="s">
        <v>1846</v>
      </c>
      <c r="H1865" t="s">
        <v>2091</v>
      </c>
      <c r="I1865" t="s">
        <v>2096</v>
      </c>
      <c r="J1865" t="s">
        <v>1789</v>
      </c>
      <c r="K1865" t="s">
        <v>2071</v>
      </c>
      <c r="L1865" t="s">
        <v>1828</v>
      </c>
      <c r="M1865" t="s">
        <v>2858</v>
      </c>
      <c r="N1865" t="s">
        <v>3328</v>
      </c>
      <c r="O1865" t="s">
        <v>3329</v>
      </c>
      <c r="P1865" t="s">
        <v>2059</v>
      </c>
      <c r="Q1865" t="s">
        <v>1829</v>
      </c>
      <c r="R1865" t="s">
        <v>1958</v>
      </c>
      <c r="S1865" t="s">
        <v>74</v>
      </c>
      <c r="T1865" t="s">
        <v>2051</v>
      </c>
      <c r="U1865" t="s">
        <v>2875</v>
      </c>
      <c r="V1865" t="s">
        <v>3324</v>
      </c>
      <c r="W1865" t="s">
        <v>2874</v>
      </c>
      <c r="X1865" t="s">
        <v>1941</v>
      </c>
      <c r="Y1865" t="s">
        <v>2429</v>
      </c>
      <c r="Z1865" t="s">
        <v>2430</v>
      </c>
      <c r="AA1865" t="s">
        <v>3486</v>
      </c>
      <c r="AB1865">
        <v>1</v>
      </c>
    </row>
    <row r="1866" spans="1:28" x14ac:dyDescent="0.25">
      <c r="A1866" t="s">
        <v>9284</v>
      </c>
      <c r="B1866" t="s">
        <v>9285</v>
      </c>
      <c r="C1866" t="s">
        <v>156</v>
      </c>
      <c r="D1866">
        <v>4</v>
      </c>
      <c r="E1866">
        <v>26</v>
      </c>
      <c r="F1866" t="s">
        <v>2021</v>
      </c>
      <c r="G1866" t="s">
        <v>1846</v>
      </c>
      <c r="H1866" t="s">
        <v>2091</v>
      </c>
      <c r="I1866" t="s">
        <v>2096</v>
      </c>
      <c r="J1866" t="s">
        <v>1789</v>
      </c>
      <c r="K1866" t="s">
        <v>2383</v>
      </c>
      <c r="L1866" t="s">
        <v>1828</v>
      </c>
      <c r="M1866" t="s">
        <v>2858</v>
      </c>
      <c r="N1866" t="s">
        <v>3328</v>
      </c>
      <c r="O1866" t="s">
        <v>3329</v>
      </c>
      <c r="P1866" t="s">
        <v>2059</v>
      </c>
      <c r="Q1866" t="s">
        <v>1829</v>
      </c>
      <c r="R1866" t="s">
        <v>1958</v>
      </c>
      <c r="S1866" t="s">
        <v>74</v>
      </c>
      <c r="T1866" t="s">
        <v>2051</v>
      </c>
      <c r="U1866" t="s">
        <v>2875</v>
      </c>
      <c r="V1866" t="s">
        <v>3324</v>
      </c>
      <c r="W1866" t="s">
        <v>2874</v>
      </c>
      <c r="X1866" t="s">
        <v>1941</v>
      </c>
      <c r="Y1866" t="s">
        <v>2431</v>
      </c>
      <c r="Z1866" t="s">
        <v>2432</v>
      </c>
      <c r="AA1866" t="s">
        <v>3487</v>
      </c>
      <c r="AB1866">
        <v>1</v>
      </c>
    </row>
    <row r="1867" spans="1:28" x14ac:dyDescent="0.25">
      <c r="A1867" t="s">
        <v>9284</v>
      </c>
      <c r="B1867" t="s">
        <v>9285</v>
      </c>
      <c r="C1867" t="s">
        <v>156</v>
      </c>
      <c r="D1867">
        <v>4</v>
      </c>
      <c r="E1867">
        <v>26</v>
      </c>
      <c r="F1867" t="s">
        <v>2054</v>
      </c>
      <c r="G1867" t="s">
        <v>1846</v>
      </c>
      <c r="H1867" t="s">
        <v>2091</v>
      </c>
      <c r="I1867" t="s">
        <v>2096</v>
      </c>
      <c r="J1867" t="s">
        <v>1789</v>
      </c>
      <c r="K1867" t="s">
        <v>2071</v>
      </c>
      <c r="L1867" t="s">
        <v>1828</v>
      </c>
      <c r="M1867" t="s">
        <v>2858</v>
      </c>
      <c r="N1867" t="s">
        <v>3328</v>
      </c>
      <c r="O1867" t="s">
        <v>3329</v>
      </c>
      <c r="P1867" t="s">
        <v>2059</v>
      </c>
      <c r="Q1867" t="s">
        <v>1829</v>
      </c>
      <c r="R1867" t="s">
        <v>1958</v>
      </c>
      <c r="S1867" t="s">
        <v>74</v>
      </c>
      <c r="T1867" t="s">
        <v>2051</v>
      </c>
      <c r="U1867" t="s">
        <v>2875</v>
      </c>
      <c r="V1867" t="s">
        <v>3324</v>
      </c>
      <c r="W1867" t="s">
        <v>2874</v>
      </c>
      <c r="X1867" t="s">
        <v>1941</v>
      </c>
      <c r="Y1867" t="s">
        <v>2433</v>
      </c>
      <c r="Z1867" t="s">
        <v>2434</v>
      </c>
      <c r="AA1867" t="s">
        <v>3488</v>
      </c>
      <c r="AB1867">
        <v>1</v>
      </c>
    </row>
    <row r="1868" spans="1:28" x14ac:dyDescent="0.25">
      <c r="A1868" t="s">
        <v>9284</v>
      </c>
      <c r="B1868" t="s">
        <v>9285</v>
      </c>
      <c r="C1868" t="s">
        <v>156</v>
      </c>
      <c r="D1868">
        <v>4</v>
      </c>
      <c r="E1868">
        <v>27</v>
      </c>
      <c r="F1868" t="s">
        <v>2021</v>
      </c>
      <c r="G1868" t="s">
        <v>1846</v>
      </c>
      <c r="H1868" t="s">
        <v>2091</v>
      </c>
      <c r="I1868" t="s">
        <v>2096</v>
      </c>
      <c r="J1868" t="s">
        <v>1789</v>
      </c>
      <c r="K1868" t="s">
        <v>2053</v>
      </c>
      <c r="L1868" t="s">
        <v>1828</v>
      </c>
      <c r="M1868" t="s">
        <v>2858</v>
      </c>
      <c r="N1868" t="s">
        <v>3328</v>
      </c>
      <c r="O1868" t="s">
        <v>3329</v>
      </c>
      <c r="P1868" t="s">
        <v>2059</v>
      </c>
      <c r="Q1868" t="s">
        <v>1829</v>
      </c>
      <c r="R1868" t="s">
        <v>1958</v>
      </c>
      <c r="S1868" t="s">
        <v>74</v>
      </c>
      <c r="T1868" t="s">
        <v>2051</v>
      </c>
      <c r="U1868" t="s">
        <v>2875</v>
      </c>
      <c r="V1868" t="s">
        <v>3297</v>
      </c>
      <c r="W1868" t="s">
        <v>2947</v>
      </c>
      <c r="X1868" t="s">
        <v>1941</v>
      </c>
      <c r="Y1868" t="s">
        <v>5595</v>
      </c>
      <c r="Z1868" t="s">
        <v>5596</v>
      </c>
      <c r="AA1868" t="s">
        <v>5597</v>
      </c>
      <c r="AB1868">
        <v>1</v>
      </c>
    </row>
    <row r="1869" spans="1:28" x14ac:dyDescent="0.25">
      <c r="A1869" t="s">
        <v>9284</v>
      </c>
      <c r="B1869" t="s">
        <v>9285</v>
      </c>
      <c r="C1869" t="s">
        <v>156</v>
      </c>
      <c r="D1869">
        <v>4</v>
      </c>
      <c r="E1869">
        <v>27</v>
      </c>
      <c r="F1869" t="s">
        <v>2054</v>
      </c>
      <c r="G1869" t="s">
        <v>1846</v>
      </c>
      <c r="H1869" t="s">
        <v>2091</v>
      </c>
      <c r="I1869" t="s">
        <v>2096</v>
      </c>
      <c r="J1869" t="s">
        <v>1789</v>
      </c>
      <c r="K1869" t="s">
        <v>2383</v>
      </c>
      <c r="L1869" t="s">
        <v>1828</v>
      </c>
      <c r="M1869" t="s">
        <v>2858</v>
      </c>
      <c r="N1869" t="s">
        <v>3328</v>
      </c>
      <c r="O1869" t="s">
        <v>3329</v>
      </c>
      <c r="P1869" t="s">
        <v>2059</v>
      </c>
      <c r="Q1869" t="s">
        <v>1829</v>
      </c>
      <c r="R1869" t="s">
        <v>1958</v>
      </c>
      <c r="S1869" t="s">
        <v>74</v>
      </c>
      <c r="T1869" t="s">
        <v>2051</v>
      </c>
      <c r="U1869" t="s">
        <v>2875</v>
      </c>
      <c r="V1869" t="s">
        <v>3324</v>
      </c>
      <c r="W1869" t="s">
        <v>2874</v>
      </c>
      <c r="X1869" t="s">
        <v>1941</v>
      </c>
      <c r="Y1869" t="s">
        <v>2435</v>
      </c>
      <c r="Z1869" t="s">
        <v>2436</v>
      </c>
      <c r="AA1869" t="s">
        <v>3492</v>
      </c>
      <c r="AB1869">
        <v>1</v>
      </c>
    </row>
    <row r="1870" spans="1:28" x14ac:dyDescent="0.25">
      <c r="A1870" t="s">
        <v>9284</v>
      </c>
      <c r="B1870" t="s">
        <v>9285</v>
      </c>
      <c r="C1870" t="s">
        <v>156</v>
      </c>
      <c r="D1870">
        <v>4</v>
      </c>
      <c r="E1870">
        <v>27</v>
      </c>
      <c r="F1870" t="s">
        <v>2060</v>
      </c>
      <c r="G1870" t="s">
        <v>1846</v>
      </c>
      <c r="H1870" t="s">
        <v>2091</v>
      </c>
      <c r="I1870" t="s">
        <v>2096</v>
      </c>
      <c r="J1870" t="s">
        <v>1789</v>
      </c>
      <c r="K1870" t="s">
        <v>2063</v>
      </c>
      <c r="L1870" t="s">
        <v>1828</v>
      </c>
      <c r="M1870" t="s">
        <v>2858</v>
      </c>
      <c r="N1870" t="s">
        <v>3328</v>
      </c>
      <c r="O1870" t="s">
        <v>3329</v>
      </c>
      <c r="P1870" t="s">
        <v>2059</v>
      </c>
      <c r="Q1870" t="s">
        <v>1829</v>
      </c>
      <c r="R1870" t="s">
        <v>1958</v>
      </c>
      <c r="S1870" t="s">
        <v>74</v>
      </c>
      <c r="T1870" t="s">
        <v>2051</v>
      </c>
      <c r="U1870" t="s">
        <v>2875</v>
      </c>
      <c r="V1870" t="s">
        <v>3297</v>
      </c>
      <c r="W1870" t="s">
        <v>2874</v>
      </c>
      <c r="X1870" t="s">
        <v>1941</v>
      </c>
      <c r="Y1870" t="s">
        <v>4400</v>
      </c>
      <c r="Z1870" t="s">
        <v>4401</v>
      </c>
      <c r="AA1870" t="s">
        <v>4402</v>
      </c>
      <c r="AB1870">
        <v>1</v>
      </c>
    </row>
    <row r="1871" spans="1:28" x14ac:dyDescent="0.25">
      <c r="A1871" t="s">
        <v>9284</v>
      </c>
      <c r="B1871" t="s">
        <v>9285</v>
      </c>
      <c r="C1871" t="s">
        <v>156</v>
      </c>
      <c r="D1871">
        <v>4</v>
      </c>
      <c r="E1871">
        <v>30</v>
      </c>
      <c r="F1871" t="s">
        <v>2020</v>
      </c>
      <c r="G1871" t="s">
        <v>1846</v>
      </c>
      <c r="H1871" t="s">
        <v>2091</v>
      </c>
      <c r="I1871" t="s">
        <v>2096</v>
      </c>
      <c r="J1871" t="s">
        <v>1789</v>
      </c>
      <c r="K1871" t="s">
        <v>2071</v>
      </c>
      <c r="L1871" t="s">
        <v>1828</v>
      </c>
      <c r="M1871" t="s">
        <v>2858</v>
      </c>
      <c r="N1871" t="s">
        <v>3328</v>
      </c>
      <c r="O1871" t="s">
        <v>3329</v>
      </c>
      <c r="P1871" t="s">
        <v>2059</v>
      </c>
      <c r="Q1871" t="s">
        <v>1829</v>
      </c>
      <c r="R1871" t="s">
        <v>1958</v>
      </c>
      <c r="S1871" t="s">
        <v>74</v>
      </c>
      <c r="T1871" t="s">
        <v>2051</v>
      </c>
      <c r="U1871" t="s">
        <v>2875</v>
      </c>
      <c r="V1871" t="s">
        <v>3324</v>
      </c>
      <c r="W1871" t="s">
        <v>2947</v>
      </c>
      <c r="X1871" t="s">
        <v>1941</v>
      </c>
      <c r="Y1871" t="s">
        <v>4902</v>
      </c>
      <c r="Z1871" t="s">
        <v>4903</v>
      </c>
      <c r="AA1871" t="s">
        <v>4904</v>
      </c>
      <c r="AB1871">
        <v>1</v>
      </c>
    </row>
    <row r="1872" spans="1:28" x14ac:dyDescent="0.25">
      <c r="A1872" t="s">
        <v>9284</v>
      </c>
      <c r="B1872" t="s">
        <v>9285</v>
      </c>
      <c r="C1872" t="s">
        <v>156</v>
      </c>
      <c r="D1872">
        <v>4</v>
      </c>
      <c r="E1872">
        <v>32</v>
      </c>
      <c r="F1872" t="s">
        <v>2049</v>
      </c>
      <c r="G1872" t="s">
        <v>1846</v>
      </c>
      <c r="H1872" t="s">
        <v>2091</v>
      </c>
      <c r="I1872" t="s">
        <v>2096</v>
      </c>
      <c r="J1872" t="s">
        <v>1789</v>
      </c>
      <c r="K1872" t="s">
        <v>2089</v>
      </c>
      <c r="L1872" t="s">
        <v>1828</v>
      </c>
      <c r="M1872" t="s">
        <v>2858</v>
      </c>
      <c r="N1872" t="s">
        <v>3328</v>
      </c>
      <c r="O1872" t="s">
        <v>3329</v>
      </c>
      <c r="P1872" t="s">
        <v>2059</v>
      </c>
      <c r="Q1872" t="s">
        <v>1829</v>
      </c>
      <c r="R1872" t="s">
        <v>1958</v>
      </c>
      <c r="S1872" t="s">
        <v>74</v>
      </c>
      <c r="T1872" t="s">
        <v>2051</v>
      </c>
      <c r="U1872" t="s">
        <v>2875</v>
      </c>
      <c r="V1872" t="s">
        <v>3297</v>
      </c>
      <c r="W1872" t="s">
        <v>2874</v>
      </c>
      <c r="X1872" t="s">
        <v>1941</v>
      </c>
      <c r="Y1872" t="s">
        <v>3493</v>
      </c>
      <c r="Z1872" t="s">
        <v>3494</v>
      </c>
      <c r="AA1872" t="s">
        <v>3495</v>
      </c>
      <c r="AB1872">
        <v>1</v>
      </c>
    </row>
    <row r="1873" spans="1:28" x14ac:dyDescent="0.25">
      <c r="A1873" t="s">
        <v>9284</v>
      </c>
      <c r="B1873" t="s">
        <v>9285</v>
      </c>
      <c r="C1873" t="s">
        <v>156</v>
      </c>
      <c r="D1873">
        <v>4</v>
      </c>
      <c r="E1873">
        <v>33</v>
      </c>
      <c r="F1873" t="s">
        <v>2049</v>
      </c>
      <c r="G1873" t="s">
        <v>1846</v>
      </c>
      <c r="H1873" t="s">
        <v>2091</v>
      </c>
      <c r="I1873" t="s">
        <v>2096</v>
      </c>
      <c r="J1873" t="s">
        <v>1789</v>
      </c>
      <c r="K1873" t="s">
        <v>2383</v>
      </c>
      <c r="L1873" t="s">
        <v>1828</v>
      </c>
      <c r="M1873" t="s">
        <v>2858</v>
      </c>
      <c r="N1873" t="s">
        <v>3328</v>
      </c>
      <c r="O1873" t="s">
        <v>3329</v>
      </c>
      <c r="P1873" t="s">
        <v>2059</v>
      </c>
      <c r="Q1873" t="s">
        <v>1829</v>
      </c>
      <c r="R1873" t="s">
        <v>1958</v>
      </c>
      <c r="S1873" t="s">
        <v>74</v>
      </c>
      <c r="T1873" t="s">
        <v>2051</v>
      </c>
      <c r="U1873" t="s">
        <v>2875</v>
      </c>
      <c r="V1873" t="s">
        <v>3297</v>
      </c>
      <c r="W1873" t="s">
        <v>2874</v>
      </c>
      <c r="X1873" t="s">
        <v>1941</v>
      </c>
      <c r="Y1873" t="s">
        <v>3496</v>
      </c>
      <c r="Z1873" t="s">
        <v>3497</v>
      </c>
      <c r="AA1873" t="s">
        <v>3498</v>
      </c>
      <c r="AB1873">
        <v>1</v>
      </c>
    </row>
    <row r="1874" spans="1:28" x14ac:dyDescent="0.25">
      <c r="A1874" t="s">
        <v>9284</v>
      </c>
      <c r="B1874" t="s">
        <v>9285</v>
      </c>
      <c r="C1874" t="s">
        <v>156</v>
      </c>
      <c r="D1874">
        <v>4</v>
      </c>
      <c r="E1874">
        <v>34</v>
      </c>
      <c r="F1874" t="s">
        <v>2052</v>
      </c>
      <c r="G1874" t="s">
        <v>1846</v>
      </c>
      <c r="H1874" t="s">
        <v>2091</v>
      </c>
      <c r="I1874" t="s">
        <v>2096</v>
      </c>
      <c r="J1874" t="s">
        <v>1789</v>
      </c>
      <c r="K1874" t="s">
        <v>2050</v>
      </c>
      <c r="L1874" t="s">
        <v>1828</v>
      </c>
      <c r="M1874" t="s">
        <v>2858</v>
      </c>
      <c r="N1874" t="s">
        <v>3328</v>
      </c>
      <c r="O1874" t="s">
        <v>3329</v>
      </c>
      <c r="P1874" t="s">
        <v>2059</v>
      </c>
      <c r="Q1874" t="s">
        <v>1829</v>
      </c>
      <c r="R1874" t="s">
        <v>1958</v>
      </c>
      <c r="S1874" t="s">
        <v>74</v>
      </c>
      <c r="T1874" t="s">
        <v>2051</v>
      </c>
      <c r="U1874" t="s">
        <v>2875</v>
      </c>
      <c r="V1874" t="s">
        <v>3297</v>
      </c>
      <c r="W1874" t="s">
        <v>2947</v>
      </c>
      <c r="X1874" t="s">
        <v>1941</v>
      </c>
      <c r="Y1874" t="s">
        <v>8640</v>
      </c>
      <c r="Z1874" t="s">
        <v>8641</v>
      </c>
      <c r="AA1874" t="s">
        <v>8642</v>
      </c>
      <c r="AB1874">
        <v>1</v>
      </c>
    </row>
    <row r="1875" spans="1:28" x14ac:dyDescent="0.25">
      <c r="A1875" t="s">
        <v>9284</v>
      </c>
      <c r="B1875" t="s">
        <v>9285</v>
      </c>
      <c r="C1875" t="s">
        <v>156</v>
      </c>
      <c r="D1875">
        <v>4</v>
      </c>
      <c r="E1875">
        <v>35</v>
      </c>
      <c r="F1875" t="s">
        <v>2032</v>
      </c>
      <c r="G1875" t="s">
        <v>1846</v>
      </c>
      <c r="H1875" t="s">
        <v>2091</v>
      </c>
      <c r="I1875" t="s">
        <v>2096</v>
      </c>
      <c r="J1875" t="s">
        <v>1797</v>
      </c>
      <c r="K1875" t="s">
        <v>2089</v>
      </c>
      <c r="L1875" t="s">
        <v>1828</v>
      </c>
      <c r="M1875" t="s">
        <v>2858</v>
      </c>
      <c r="N1875" t="s">
        <v>3328</v>
      </c>
      <c r="O1875" t="s">
        <v>3329</v>
      </c>
      <c r="P1875" t="s">
        <v>2059</v>
      </c>
      <c r="Q1875" t="s">
        <v>1829</v>
      </c>
      <c r="R1875" t="s">
        <v>1958</v>
      </c>
      <c r="S1875" t="s">
        <v>74</v>
      </c>
      <c r="T1875" t="s">
        <v>2051</v>
      </c>
      <c r="U1875" t="s">
        <v>2875</v>
      </c>
      <c r="V1875" t="s">
        <v>3297</v>
      </c>
      <c r="W1875" t="s">
        <v>2947</v>
      </c>
      <c r="X1875" t="s">
        <v>1941</v>
      </c>
      <c r="Y1875" t="s">
        <v>3499</v>
      </c>
      <c r="Z1875" t="s">
        <v>3500</v>
      </c>
      <c r="AA1875" t="s">
        <v>3501</v>
      </c>
      <c r="AB1875">
        <v>1</v>
      </c>
    </row>
    <row r="1876" spans="1:28" x14ac:dyDescent="0.25">
      <c r="A1876" t="s">
        <v>9284</v>
      </c>
      <c r="B1876" t="s">
        <v>9285</v>
      </c>
      <c r="C1876" t="s">
        <v>156</v>
      </c>
      <c r="D1876">
        <v>4</v>
      </c>
      <c r="E1876">
        <v>35</v>
      </c>
      <c r="F1876" t="s">
        <v>2060</v>
      </c>
      <c r="G1876" t="s">
        <v>1846</v>
      </c>
      <c r="H1876" t="s">
        <v>2091</v>
      </c>
      <c r="I1876" t="s">
        <v>2096</v>
      </c>
      <c r="J1876" t="s">
        <v>1789</v>
      </c>
      <c r="K1876" t="s">
        <v>2050</v>
      </c>
      <c r="L1876" t="s">
        <v>1828</v>
      </c>
      <c r="M1876" t="s">
        <v>2858</v>
      </c>
      <c r="N1876" t="s">
        <v>3328</v>
      </c>
      <c r="O1876" t="s">
        <v>3329</v>
      </c>
      <c r="P1876" t="s">
        <v>2059</v>
      </c>
      <c r="Q1876" t="s">
        <v>1829</v>
      </c>
      <c r="R1876" t="s">
        <v>1958</v>
      </c>
      <c r="S1876" t="s">
        <v>74</v>
      </c>
      <c r="T1876" t="s">
        <v>2051</v>
      </c>
      <c r="U1876" t="s">
        <v>2875</v>
      </c>
      <c r="V1876" t="s">
        <v>3324</v>
      </c>
      <c r="W1876" t="s">
        <v>2947</v>
      </c>
      <c r="X1876" t="s">
        <v>1941</v>
      </c>
      <c r="Y1876" t="s">
        <v>8643</v>
      </c>
      <c r="Z1876" t="s">
        <v>8644</v>
      </c>
      <c r="AA1876" t="s">
        <v>8645</v>
      </c>
      <c r="AB1876">
        <v>1</v>
      </c>
    </row>
    <row r="1877" spans="1:28" x14ac:dyDescent="0.25">
      <c r="A1877" t="s">
        <v>9284</v>
      </c>
      <c r="B1877" t="s">
        <v>9285</v>
      </c>
      <c r="C1877" t="s">
        <v>156</v>
      </c>
      <c r="D1877">
        <v>4</v>
      </c>
      <c r="E1877">
        <v>35</v>
      </c>
      <c r="F1877" t="s">
        <v>2030</v>
      </c>
      <c r="G1877" t="s">
        <v>1846</v>
      </c>
      <c r="H1877" t="s">
        <v>2091</v>
      </c>
      <c r="I1877" t="s">
        <v>2096</v>
      </c>
      <c r="J1877" t="s">
        <v>1789</v>
      </c>
      <c r="K1877" t="s">
        <v>2050</v>
      </c>
      <c r="L1877" t="s">
        <v>1828</v>
      </c>
      <c r="M1877" t="s">
        <v>2858</v>
      </c>
      <c r="N1877" t="s">
        <v>3328</v>
      </c>
      <c r="O1877" t="s">
        <v>3329</v>
      </c>
      <c r="P1877" t="s">
        <v>2059</v>
      </c>
      <c r="Q1877" t="s">
        <v>1829</v>
      </c>
      <c r="R1877" t="s">
        <v>1958</v>
      </c>
      <c r="S1877" t="s">
        <v>74</v>
      </c>
      <c r="T1877" t="s">
        <v>2051</v>
      </c>
      <c r="U1877" t="s">
        <v>2875</v>
      </c>
      <c r="V1877" t="s">
        <v>3324</v>
      </c>
      <c r="W1877" t="s">
        <v>2947</v>
      </c>
      <c r="X1877" t="s">
        <v>1941</v>
      </c>
      <c r="Y1877" t="s">
        <v>8646</v>
      </c>
      <c r="Z1877" t="s">
        <v>8647</v>
      </c>
      <c r="AA1877" t="s">
        <v>8648</v>
      </c>
      <c r="AB1877">
        <v>1</v>
      </c>
    </row>
    <row r="1878" spans="1:28" x14ac:dyDescent="0.25">
      <c r="A1878" t="s">
        <v>9284</v>
      </c>
      <c r="B1878" t="s">
        <v>9285</v>
      </c>
      <c r="C1878" t="s">
        <v>156</v>
      </c>
      <c r="D1878">
        <v>4</v>
      </c>
      <c r="E1878">
        <v>35</v>
      </c>
      <c r="F1878" t="s">
        <v>2052</v>
      </c>
      <c r="G1878" t="s">
        <v>1846</v>
      </c>
      <c r="H1878" t="s">
        <v>2091</v>
      </c>
      <c r="I1878" t="s">
        <v>2096</v>
      </c>
      <c r="J1878" t="s">
        <v>1789</v>
      </c>
      <c r="K1878" t="s">
        <v>2050</v>
      </c>
      <c r="L1878" t="s">
        <v>1828</v>
      </c>
      <c r="M1878" t="s">
        <v>2858</v>
      </c>
      <c r="N1878" t="s">
        <v>3328</v>
      </c>
      <c r="O1878" t="s">
        <v>3329</v>
      </c>
      <c r="P1878" t="s">
        <v>2059</v>
      </c>
      <c r="Q1878" t="s">
        <v>1829</v>
      </c>
      <c r="R1878" t="s">
        <v>1958</v>
      </c>
      <c r="S1878" t="s">
        <v>74</v>
      </c>
      <c r="T1878" t="s">
        <v>2051</v>
      </c>
      <c r="U1878" t="s">
        <v>2875</v>
      </c>
      <c r="V1878" t="s">
        <v>3297</v>
      </c>
      <c r="W1878" t="s">
        <v>2874</v>
      </c>
      <c r="X1878" t="s">
        <v>1941</v>
      </c>
      <c r="Y1878" t="s">
        <v>8649</v>
      </c>
      <c r="Z1878" t="s">
        <v>8650</v>
      </c>
      <c r="AA1878" t="s">
        <v>8651</v>
      </c>
      <c r="AB1878">
        <v>1</v>
      </c>
    </row>
    <row r="1879" spans="1:28" x14ac:dyDescent="0.25">
      <c r="A1879" t="s">
        <v>9284</v>
      </c>
      <c r="B1879" t="s">
        <v>9285</v>
      </c>
      <c r="C1879" t="s">
        <v>156</v>
      </c>
      <c r="D1879">
        <v>4</v>
      </c>
      <c r="E1879">
        <v>36</v>
      </c>
      <c r="F1879" t="s">
        <v>2054</v>
      </c>
      <c r="G1879" t="s">
        <v>1846</v>
      </c>
      <c r="H1879" t="s">
        <v>2091</v>
      </c>
      <c r="I1879" t="s">
        <v>2096</v>
      </c>
      <c r="J1879" t="s">
        <v>1789</v>
      </c>
      <c r="K1879" t="s">
        <v>2050</v>
      </c>
      <c r="L1879" t="s">
        <v>1828</v>
      </c>
      <c r="M1879" t="s">
        <v>2858</v>
      </c>
      <c r="N1879" t="s">
        <v>3328</v>
      </c>
      <c r="O1879" t="s">
        <v>3329</v>
      </c>
      <c r="P1879" t="s">
        <v>2059</v>
      </c>
      <c r="Q1879" t="s">
        <v>1829</v>
      </c>
      <c r="R1879" t="s">
        <v>1958</v>
      </c>
      <c r="S1879" t="s">
        <v>74</v>
      </c>
      <c r="T1879" t="s">
        <v>2051</v>
      </c>
      <c r="U1879" t="s">
        <v>2875</v>
      </c>
      <c r="V1879" t="s">
        <v>3324</v>
      </c>
      <c r="W1879" t="s">
        <v>2947</v>
      </c>
      <c r="X1879" t="s">
        <v>1941</v>
      </c>
      <c r="Y1879" t="s">
        <v>8652</v>
      </c>
      <c r="Z1879" t="s">
        <v>8653</v>
      </c>
      <c r="AA1879" t="s">
        <v>8654</v>
      </c>
      <c r="AB1879">
        <v>1</v>
      </c>
    </row>
    <row r="1880" spans="1:28" x14ac:dyDescent="0.25">
      <c r="A1880" t="s">
        <v>9284</v>
      </c>
      <c r="B1880" t="s">
        <v>9285</v>
      </c>
      <c r="C1880" t="s">
        <v>156</v>
      </c>
      <c r="D1880">
        <v>4</v>
      </c>
      <c r="E1880">
        <v>36</v>
      </c>
      <c r="F1880" t="s">
        <v>2060</v>
      </c>
      <c r="G1880" t="s">
        <v>1846</v>
      </c>
      <c r="H1880" t="s">
        <v>2091</v>
      </c>
      <c r="I1880" t="s">
        <v>2096</v>
      </c>
      <c r="J1880" t="s">
        <v>1789</v>
      </c>
      <c r="K1880" t="s">
        <v>2050</v>
      </c>
      <c r="L1880" t="s">
        <v>1828</v>
      </c>
      <c r="M1880" t="s">
        <v>2858</v>
      </c>
      <c r="N1880" t="s">
        <v>3328</v>
      </c>
      <c r="O1880" t="s">
        <v>3329</v>
      </c>
      <c r="P1880" t="s">
        <v>2059</v>
      </c>
      <c r="Q1880" t="s">
        <v>1829</v>
      </c>
      <c r="R1880" t="s">
        <v>1958</v>
      </c>
      <c r="S1880" t="s">
        <v>74</v>
      </c>
      <c r="T1880" t="s">
        <v>2051</v>
      </c>
      <c r="U1880" t="s">
        <v>2875</v>
      </c>
      <c r="V1880" t="s">
        <v>3324</v>
      </c>
      <c r="W1880" t="s">
        <v>2947</v>
      </c>
      <c r="X1880" t="s">
        <v>1941</v>
      </c>
      <c r="Y1880" t="s">
        <v>8655</v>
      </c>
      <c r="Z1880" t="s">
        <v>8656</v>
      </c>
      <c r="AA1880" t="s">
        <v>8657</v>
      </c>
      <c r="AB1880">
        <v>1</v>
      </c>
    </row>
    <row r="1881" spans="1:28" x14ac:dyDescent="0.25">
      <c r="A1881" t="s">
        <v>9284</v>
      </c>
      <c r="B1881" t="s">
        <v>9285</v>
      </c>
      <c r="C1881" t="s">
        <v>156</v>
      </c>
      <c r="D1881">
        <v>4</v>
      </c>
      <c r="E1881">
        <v>36</v>
      </c>
      <c r="F1881" t="s">
        <v>2049</v>
      </c>
      <c r="G1881" t="s">
        <v>1846</v>
      </c>
      <c r="H1881" t="s">
        <v>2091</v>
      </c>
      <c r="I1881" t="s">
        <v>2096</v>
      </c>
      <c r="J1881" t="s">
        <v>1789</v>
      </c>
      <c r="K1881" t="s">
        <v>2383</v>
      </c>
      <c r="L1881" t="s">
        <v>1828</v>
      </c>
      <c r="M1881" t="s">
        <v>2858</v>
      </c>
      <c r="N1881" t="s">
        <v>3328</v>
      </c>
      <c r="O1881" t="s">
        <v>3329</v>
      </c>
      <c r="P1881" t="s">
        <v>2059</v>
      </c>
      <c r="Q1881" t="s">
        <v>1829</v>
      </c>
      <c r="R1881" t="s">
        <v>1958</v>
      </c>
      <c r="S1881" t="s">
        <v>74</v>
      </c>
      <c r="T1881" t="s">
        <v>2051</v>
      </c>
      <c r="U1881" t="s">
        <v>2875</v>
      </c>
      <c r="V1881" t="s">
        <v>3324</v>
      </c>
      <c r="W1881" t="s">
        <v>2874</v>
      </c>
      <c r="X1881" t="s">
        <v>1941</v>
      </c>
      <c r="Y1881" t="s">
        <v>2437</v>
      </c>
      <c r="Z1881" t="s">
        <v>2438</v>
      </c>
      <c r="AA1881" t="s">
        <v>3502</v>
      </c>
      <c r="AB1881">
        <v>1</v>
      </c>
    </row>
    <row r="1882" spans="1:28" x14ac:dyDescent="0.25">
      <c r="A1882" t="s">
        <v>9284</v>
      </c>
      <c r="B1882" t="s">
        <v>9285</v>
      </c>
      <c r="C1882" t="s">
        <v>156</v>
      </c>
      <c r="D1882">
        <v>4</v>
      </c>
      <c r="E1882">
        <v>36</v>
      </c>
      <c r="F1882" t="s">
        <v>2037</v>
      </c>
      <c r="G1882" t="s">
        <v>1846</v>
      </c>
      <c r="H1882" t="s">
        <v>2091</v>
      </c>
      <c r="I1882" t="s">
        <v>2096</v>
      </c>
      <c r="J1882" t="s">
        <v>1789</v>
      </c>
      <c r="K1882" t="s">
        <v>2063</v>
      </c>
      <c r="L1882" t="s">
        <v>1828</v>
      </c>
      <c r="M1882" t="s">
        <v>2858</v>
      </c>
      <c r="N1882" t="s">
        <v>3328</v>
      </c>
      <c r="O1882" t="s">
        <v>3329</v>
      </c>
      <c r="P1882" t="s">
        <v>2059</v>
      </c>
      <c r="Q1882" t="s">
        <v>1829</v>
      </c>
      <c r="R1882" t="s">
        <v>1958</v>
      </c>
      <c r="S1882" t="s">
        <v>74</v>
      </c>
      <c r="T1882" t="s">
        <v>2051</v>
      </c>
      <c r="U1882" t="s">
        <v>2875</v>
      </c>
      <c r="V1882" t="s">
        <v>3324</v>
      </c>
      <c r="W1882" t="s">
        <v>2874</v>
      </c>
      <c r="X1882" t="s">
        <v>1941</v>
      </c>
      <c r="Y1882" t="s">
        <v>4403</v>
      </c>
      <c r="Z1882" t="s">
        <v>4404</v>
      </c>
      <c r="AA1882" t="s">
        <v>4405</v>
      </c>
      <c r="AB1882">
        <v>1</v>
      </c>
    </row>
    <row r="1883" spans="1:28" x14ac:dyDescent="0.25">
      <c r="A1883" t="s">
        <v>9284</v>
      </c>
      <c r="B1883" t="s">
        <v>9285</v>
      </c>
      <c r="C1883" t="s">
        <v>156</v>
      </c>
      <c r="D1883">
        <v>4</v>
      </c>
      <c r="E1883">
        <v>37</v>
      </c>
      <c r="F1883" t="s">
        <v>2062</v>
      </c>
      <c r="G1883" t="s">
        <v>1846</v>
      </c>
      <c r="H1883" t="s">
        <v>2091</v>
      </c>
      <c r="I1883" t="s">
        <v>2096</v>
      </c>
      <c r="J1883" t="s">
        <v>1789</v>
      </c>
      <c r="K1883" t="s">
        <v>2063</v>
      </c>
      <c r="L1883" t="s">
        <v>1828</v>
      </c>
      <c r="M1883" t="s">
        <v>2858</v>
      </c>
      <c r="N1883" t="s">
        <v>3328</v>
      </c>
      <c r="O1883" t="s">
        <v>3329</v>
      </c>
      <c r="P1883" t="s">
        <v>2059</v>
      </c>
      <c r="Q1883" t="s">
        <v>1829</v>
      </c>
      <c r="R1883" t="s">
        <v>1958</v>
      </c>
      <c r="S1883" t="s">
        <v>74</v>
      </c>
      <c r="T1883" t="s">
        <v>2051</v>
      </c>
      <c r="U1883" t="s">
        <v>3226</v>
      </c>
      <c r="V1883" t="s">
        <v>4406</v>
      </c>
      <c r="W1883" t="s">
        <v>2874</v>
      </c>
      <c r="X1883" t="s">
        <v>1941</v>
      </c>
      <c r="Y1883" t="s">
        <v>4407</v>
      </c>
      <c r="Z1883" t="s">
        <v>4408</v>
      </c>
      <c r="AA1883" t="s">
        <v>4409</v>
      </c>
      <c r="AB1883">
        <v>1</v>
      </c>
    </row>
    <row r="1884" spans="1:28" x14ac:dyDescent="0.25">
      <c r="A1884" t="s">
        <v>9284</v>
      </c>
      <c r="B1884" t="s">
        <v>9285</v>
      </c>
      <c r="C1884" t="s">
        <v>156</v>
      </c>
      <c r="D1884">
        <v>4</v>
      </c>
      <c r="E1884">
        <v>37</v>
      </c>
      <c r="F1884" t="s">
        <v>2055</v>
      </c>
      <c r="G1884" t="s">
        <v>1846</v>
      </c>
      <c r="H1884" t="s">
        <v>2091</v>
      </c>
      <c r="I1884" t="s">
        <v>2096</v>
      </c>
      <c r="J1884" t="s">
        <v>1789</v>
      </c>
      <c r="K1884" t="s">
        <v>2089</v>
      </c>
      <c r="L1884" t="s">
        <v>1828</v>
      </c>
      <c r="M1884" t="s">
        <v>2858</v>
      </c>
      <c r="N1884" t="s">
        <v>3328</v>
      </c>
      <c r="O1884" t="s">
        <v>3329</v>
      </c>
      <c r="P1884" t="s">
        <v>2059</v>
      </c>
      <c r="Q1884" t="s">
        <v>1829</v>
      </c>
      <c r="R1884" t="s">
        <v>1958</v>
      </c>
      <c r="S1884" t="s">
        <v>74</v>
      </c>
      <c r="T1884" t="s">
        <v>2051</v>
      </c>
      <c r="U1884" t="s">
        <v>3226</v>
      </c>
      <c r="V1884" t="s">
        <v>3227</v>
      </c>
      <c r="W1884" t="s">
        <v>2874</v>
      </c>
      <c r="X1884" t="s">
        <v>1941</v>
      </c>
      <c r="Y1884" t="s">
        <v>3503</v>
      </c>
      <c r="Z1884" t="s">
        <v>3504</v>
      </c>
      <c r="AA1884" t="s">
        <v>3505</v>
      </c>
      <c r="AB1884">
        <v>1</v>
      </c>
    </row>
    <row r="1885" spans="1:28" x14ac:dyDescent="0.25">
      <c r="A1885" t="s">
        <v>9284</v>
      </c>
      <c r="B1885" t="s">
        <v>9285</v>
      </c>
      <c r="C1885" t="s">
        <v>156</v>
      </c>
      <c r="D1885">
        <v>4</v>
      </c>
      <c r="E1885">
        <v>37</v>
      </c>
      <c r="F1885" t="s">
        <v>2068</v>
      </c>
      <c r="G1885" t="s">
        <v>1846</v>
      </c>
      <c r="H1885" t="s">
        <v>2091</v>
      </c>
      <c r="I1885" t="s">
        <v>2096</v>
      </c>
      <c r="J1885" t="s">
        <v>1789</v>
      </c>
      <c r="K1885" t="s">
        <v>2383</v>
      </c>
      <c r="L1885" t="s">
        <v>1828</v>
      </c>
      <c r="M1885" t="s">
        <v>2858</v>
      </c>
      <c r="N1885" t="s">
        <v>3328</v>
      </c>
      <c r="O1885" t="s">
        <v>3329</v>
      </c>
      <c r="P1885" t="s">
        <v>2059</v>
      </c>
      <c r="Q1885" t="s">
        <v>1829</v>
      </c>
      <c r="R1885" t="s">
        <v>1958</v>
      </c>
      <c r="S1885" t="s">
        <v>74</v>
      </c>
      <c r="T1885" t="s">
        <v>2051</v>
      </c>
      <c r="U1885" t="s">
        <v>3226</v>
      </c>
      <c r="V1885" t="s">
        <v>3412</v>
      </c>
      <c r="W1885" t="s">
        <v>2874</v>
      </c>
      <c r="X1885" t="s">
        <v>1941</v>
      </c>
      <c r="Y1885" t="s">
        <v>3506</v>
      </c>
      <c r="Z1885" t="s">
        <v>3507</v>
      </c>
      <c r="AA1885" t="s">
        <v>3508</v>
      </c>
      <c r="AB1885">
        <v>1</v>
      </c>
    </row>
    <row r="1886" spans="1:28" x14ac:dyDescent="0.25">
      <c r="A1886" t="s">
        <v>9284</v>
      </c>
      <c r="B1886" t="s">
        <v>9285</v>
      </c>
      <c r="C1886" t="s">
        <v>156</v>
      </c>
      <c r="D1886">
        <v>4</v>
      </c>
      <c r="E1886">
        <v>38</v>
      </c>
      <c r="F1886" t="s">
        <v>2054</v>
      </c>
      <c r="G1886" t="s">
        <v>1846</v>
      </c>
      <c r="H1886" t="s">
        <v>2091</v>
      </c>
      <c r="I1886" t="s">
        <v>2096</v>
      </c>
      <c r="J1886" t="s">
        <v>1789</v>
      </c>
      <c r="K1886" t="s">
        <v>2089</v>
      </c>
      <c r="L1886" t="s">
        <v>1828</v>
      </c>
      <c r="M1886" t="s">
        <v>2858</v>
      </c>
      <c r="N1886" t="s">
        <v>3328</v>
      </c>
      <c r="O1886" t="s">
        <v>3329</v>
      </c>
      <c r="P1886" t="s">
        <v>2059</v>
      </c>
      <c r="Q1886" t="s">
        <v>1829</v>
      </c>
      <c r="R1886" t="s">
        <v>1958</v>
      </c>
      <c r="S1886" t="s">
        <v>74</v>
      </c>
      <c r="T1886" t="s">
        <v>2051</v>
      </c>
      <c r="U1886" t="s">
        <v>2875</v>
      </c>
      <c r="V1886" t="s">
        <v>3324</v>
      </c>
      <c r="W1886" t="s">
        <v>2874</v>
      </c>
      <c r="X1886" t="s">
        <v>1941</v>
      </c>
      <c r="Y1886" t="s">
        <v>2439</v>
      </c>
      <c r="Z1886" t="s">
        <v>2440</v>
      </c>
      <c r="AA1886" t="s">
        <v>3509</v>
      </c>
      <c r="AB1886">
        <v>1</v>
      </c>
    </row>
    <row r="1887" spans="1:28" x14ac:dyDescent="0.25">
      <c r="A1887" t="s">
        <v>9284</v>
      </c>
      <c r="B1887" t="s">
        <v>9285</v>
      </c>
      <c r="C1887" t="s">
        <v>156</v>
      </c>
      <c r="D1887">
        <v>4</v>
      </c>
      <c r="E1887">
        <v>38</v>
      </c>
      <c r="F1887" t="s">
        <v>2030</v>
      </c>
      <c r="G1887" t="s">
        <v>1846</v>
      </c>
      <c r="H1887" t="s">
        <v>2091</v>
      </c>
      <c r="I1887" t="s">
        <v>2096</v>
      </c>
      <c r="J1887" t="s">
        <v>1789</v>
      </c>
      <c r="K1887" t="s">
        <v>2071</v>
      </c>
      <c r="L1887" t="s">
        <v>1828</v>
      </c>
      <c r="M1887" t="s">
        <v>2858</v>
      </c>
      <c r="N1887" t="s">
        <v>3328</v>
      </c>
      <c r="O1887" t="s">
        <v>3329</v>
      </c>
      <c r="P1887" t="s">
        <v>2059</v>
      </c>
      <c r="Q1887" t="s">
        <v>1829</v>
      </c>
      <c r="R1887" t="s">
        <v>1958</v>
      </c>
      <c r="S1887" t="s">
        <v>74</v>
      </c>
      <c r="T1887" t="s">
        <v>2051</v>
      </c>
      <c r="U1887" t="s">
        <v>2046</v>
      </c>
      <c r="V1887" t="s">
        <v>3510</v>
      </c>
      <c r="W1887" t="s">
        <v>2874</v>
      </c>
      <c r="X1887" t="s">
        <v>1941</v>
      </c>
      <c r="Y1887" t="s">
        <v>2441</v>
      </c>
      <c r="Z1887" t="s">
        <v>2442</v>
      </c>
      <c r="AA1887" t="s">
        <v>3511</v>
      </c>
      <c r="AB1887">
        <v>1</v>
      </c>
    </row>
    <row r="1888" spans="1:28" x14ac:dyDescent="0.25">
      <c r="A1888" t="s">
        <v>9284</v>
      </c>
      <c r="B1888" t="s">
        <v>9285</v>
      </c>
      <c r="C1888" t="s">
        <v>156</v>
      </c>
      <c r="D1888">
        <v>4</v>
      </c>
      <c r="E1888">
        <v>38</v>
      </c>
      <c r="F1888" t="s">
        <v>2049</v>
      </c>
      <c r="G1888" t="s">
        <v>1846</v>
      </c>
      <c r="H1888" t="s">
        <v>2091</v>
      </c>
      <c r="I1888" t="s">
        <v>2096</v>
      </c>
      <c r="J1888" t="s">
        <v>1789</v>
      </c>
      <c r="K1888" t="s">
        <v>2063</v>
      </c>
      <c r="L1888" t="s">
        <v>1828</v>
      </c>
      <c r="M1888" t="s">
        <v>2858</v>
      </c>
      <c r="N1888" t="s">
        <v>3328</v>
      </c>
      <c r="O1888" t="s">
        <v>3329</v>
      </c>
      <c r="P1888" t="s">
        <v>2059</v>
      </c>
      <c r="Q1888" t="s">
        <v>1829</v>
      </c>
      <c r="R1888" t="s">
        <v>1958</v>
      </c>
      <c r="S1888" t="s">
        <v>74</v>
      </c>
      <c r="T1888" t="s">
        <v>2051</v>
      </c>
      <c r="U1888" t="s">
        <v>2875</v>
      </c>
      <c r="V1888" t="s">
        <v>3324</v>
      </c>
      <c r="W1888" t="s">
        <v>2874</v>
      </c>
      <c r="X1888" t="s">
        <v>1941</v>
      </c>
      <c r="Y1888" t="s">
        <v>3512</v>
      </c>
      <c r="Z1888" t="s">
        <v>3513</v>
      </c>
      <c r="AA1888" t="s">
        <v>3514</v>
      </c>
      <c r="AB1888">
        <v>1</v>
      </c>
    </row>
    <row r="1889" spans="1:28" x14ac:dyDescent="0.25">
      <c r="A1889" t="s">
        <v>9284</v>
      </c>
      <c r="B1889" t="s">
        <v>9285</v>
      </c>
      <c r="C1889" t="s">
        <v>156</v>
      </c>
      <c r="D1889">
        <v>4</v>
      </c>
      <c r="E1889">
        <v>42</v>
      </c>
      <c r="F1889" t="s">
        <v>2020</v>
      </c>
      <c r="G1889" t="s">
        <v>1846</v>
      </c>
      <c r="H1889" t="s">
        <v>2091</v>
      </c>
      <c r="I1889" t="s">
        <v>2096</v>
      </c>
      <c r="J1889" t="s">
        <v>1789</v>
      </c>
      <c r="K1889" t="s">
        <v>2063</v>
      </c>
      <c r="L1889" t="s">
        <v>1828</v>
      </c>
      <c r="M1889" t="s">
        <v>2858</v>
      </c>
      <c r="N1889" t="s">
        <v>3328</v>
      </c>
      <c r="O1889" t="s">
        <v>3329</v>
      </c>
      <c r="P1889" t="s">
        <v>2059</v>
      </c>
      <c r="Q1889" t="s">
        <v>1829</v>
      </c>
      <c r="R1889" t="s">
        <v>1958</v>
      </c>
      <c r="S1889" t="s">
        <v>74</v>
      </c>
      <c r="T1889" t="s">
        <v>2051</v>
      </c>
      <c r="U1889" t="s">
        <v>2875</v>
      </c>
      <c r="V1889" t="s">
        <v>3324</v>
      </c>
      <c r="W1889" t="s">
        <v>2874</v>
      </c>
      <c r="X1889" t="s">
        <v>1941</v>
      </c>
      <c r="Y1889" t="s">
        <v>3515</v>
      </c>
      <c r="Z1889" t="s">
        <v>3516</v>
      </c>
      <c r="AA1889" t="s">
        <v>3517</v>
      </c>
      <c r="AB1889">
        <v>1</v>
      </c>
    </row>
    <row r="1890" spans="1:28" x14ac:dyDescent="0.25">
      <c r="A1890" t="s">
        <v>9284</v>
      </c>
      <c r="B1890" t="s">
        <v>9285</v>
      </c>
      <c r="C1890" t="s">
        <v>156</v>
      </c>
      <c r="D1890">
        <v>4</v>
      </c>
      <c r="E1890">
        <v>42</v>
      </c>
      <c r="F1890" t="s">
        <v>2065</v>
      </c>
      <c r="G1890" t="s">
        <v>1846</v>
      </c>
      <c r="H1890" t="s">
        <v>2091</v>
      </c>
      <c r="I1890" t="s">
        <v>2096</v>
      </c>
      <c r="J1890" t="s">
        <v>1789</v>
      </c>
      <c r="K1890" t="s">
        <v>2383</v>
      </c>
      <c r="L1890" t="s">
        <v>1828</v>
      </c>
      <c r="M1890" t="s">
        <v>2858</v>
      </c>
      <c r="N1890" t="s">
        <v>3328</v>
      </c>
      <c r="O1890" t="s">
        <v>3329</v>
      </c>
      <c r="P1890" t="s">
        <v>2059</v>
      </c>
      <c r="Q1890" t="s">
        <v>1829</v>
      </c>
      <c r="R1890" t="s">
        <v>1958</v>
      </c>
      <c r="S1890" t="s">
        <v>74</v>
      </c>
      <c r="T1890" t="s">
        <v>2051</v>
      </c>
      <c r="U1890" t="s">
        <v>2875</v>
      </c>
      <c r="V1890" t="s">
        <v>3324</v>
      </c>
      <c r="W1890" t="s">
        <v>2874</v>
      </c>
      <c r="X1890" t="s">
        <v>1941</v>
      </c>
      <c r="Y1890" t="s">
        <v>3518</v>
      </c>
      <c r="Z1890" t="s">
        <v>3519</v>
      </c>
      <c r="AA1890" t="s">
        <v>3520</v>
      </c>
      <c r="AB1890">
        <v>1</v>
      </c>
    </row>
    <row r="1891" spans="1:28" x14ac:dyDescent="0.25">
      <c r="A1891" t="s">
        <v>9284</v>
      </c>
      <c r="B1891" t="s">
        <v>9285</v>
      </c>
      <c r="C1891" t="s">
        <v>156</v>
      </c>
      <c r="D1891">
        <v>4</v>
      </c>
      <c r="E1891">
        <v>42</v>
      </c>
      <c r="F1891" t="s">
        <v>2047</v>
      </c>
      <c r="G1891" t="s">
        <v>1846</v>
      </c>
      <c r="H1891" t="s">
        <v>2091</v>
      </c>
      <c r="I1891" t="s">
        <v>2096</v>
      </c>
      <c r="J1891" t="s">
        <v>1789</v>
      </c>
      <c r="K1891" t="s">
        <v>2064</v>
      </c>
      <c r="L1891" t="s">
        <v>1828</v>
      </c>
      <c r="M1891" t="s">
        <v>2858</v>
      </c>
      <c r="N1891" t="s">
        <v>3328</v>
      </c>
      <c r="O1891" t="s">
        <v>3329</v>
      </c>
      <c r="P1891" t="s">
        <v>2059</v>
      </c>
      <c r="Q1891" t="s">
        <v>1829</v>
      </c>
      <c r="R1891" t="s">
        <v>1958</v>
      </c>
      <c r="S1891" t="s">
        <v>74</v>
      </c>
      <c r="T1891" t="s">
        <v>2051</v>
      </c>
      <c r="U1891" t="s">
        <v>2875</v>
      </c>
      <c r="V1891" t="s">
        <v>3521</v>
      </c>
      <c r="W1891" t="s">
        <v>2947</v>
      </c>
      <c r="X1891" t="s">
        <v>1941</v>
      </c>
      <c r="Y1891" t="s">
        <v>3522</v>
      </c>
      <c r="Z1891" t="s">
        <v>3523</v>
      </c>
      <c r="AA1891" t="s">
        <v>3524</v>
      </c>
      <c r="AB1891">
        <v>1</v>
      </c>
    </row>
    <row r="1892" spans="1:28" x14ac:dyDescent="0.25">
      <c r="A1892" t="s">
        <v>9284</v>
      </c>
      <c r="B1892" t="s">
        <v>9285</v>
      </c>
      <c r="C1892" t="s">
        <v>156</v>
      </c>
      <c r="D1892">
        <v>4</v>
      </c>
      <c r="E1892">
        <v>42</v>
      </c>
      <c r="F1892" t="s">
        <v>2030</v>
      </c>
      <c r="G1892" t="s">
        <v>1846</v>
      </c>
      <c r="H1892" t="s">
        <v>2091</v>
      </c>
      <c r="I1892" t="s">
        <v>2096</v>
      </c>
      <c r="J1892" t="s">
        <v>1795</v>
      </c>
      <c r="K1892" t="s">
        <v>2063</v>
      </c>
      <c r="L1892" t="s">
        <v>1828</v>
      </c>
      <c r="M1892" t="s">
        <v>2858</v>
      </c>
      <c r="N1892" t="s">
        <v>3328</v>
      </c>
      <c r="O1892" t="s">
        <v>3329</v>
      </c>
      <c r="P1892" t="s">
        <v>2059</v>
      </c>
      <c r="Q1892" t="s">
        <v>1829</v>
      </c>
      <c r="R1892" t="s">
        <v>1958</v>
      </c>
      <c r="S1892" t="s">
        <v>74</v>
      </c>
      <c r="T1892" t="s">
        <v>2051</v>
      </c>
      <c r="U1892" t="s">
        <v>2875</v>
      </c>
      <c r="V1892" t="s">
        <v>3324</v>
      </c>
      <c r="W1892" t="s">
        <v>2874</v>
      </c>
      <c r="X1892" t="s">
        <v>1941</v>
      </c>
      <c r="Y1892" t="s">
        <v>5598</v>
      </c>
      <c r="Z1892" t="s">
        <v>5599</v>
      </c>
      <c r="AA1892" t="s">
        <v>5600</v>
      </c>
      <c r="AB1892">
        <v>1</v>
      </c>
    </row>
    <row r="1893" spans="1:28" x14ac:dyDescent="0.25">
      <c r="A1893" t="s">
        <v>9284</v>
      </c>
      <c r="B1893" t="s">
        <v>9285</v>
      </c>
      <c r="C1893" t="s">
        <v>156</v>
      </c>
      <c r="D1893">
        <v>4</v>
      </c>
      <c r="E1893">
        <v>47</v>
      </c>
      <c r="F1893" t="s">
        <v>2047</v>
      </c>
      <c r="G1893" t="s">
        <v>1846</v>
      </c>
      <c r="H1893" t="s">
        <v>2091</v>
      </c>
      <c r="I1893" t="s">
        <v>2096</v>
      </c>
      <c r="J1893" t="s">
        <v>1789</v>
      </c>
      <c r="K1893" t="s">
        <v>2053</v>
      </c>
      <c r="L1893" t="s">
        <v>1828</v>
      </c>
      <c r="M1893" t="s">
        <v>2858</v>
      </c>
      <c r="N1893" t="s">
        <v>3328</v>
      </c>
      <c r="O1893" t="s">
        <v>3329</v>
      </c>
      <c r="P1893" t="s">
        <v>2059</v>
      </c>
      <c r="Q1893" t="s">
        <v>1829</v>
      </c>
      <c r="R1893" t="s">
        <v>1958</v>
      </c>
      <c r="S1893" t="s">
        <v>74</v>
      </c>
      <c r="T1893" t="s">
        <v>2051</v>
      </c>
      <c r="U1893" t="s">
        <v>2875</v>
      </c>
      <c r="V1893" t="s">
        <v>3297</v>
      </c>
      <c r="W1893" t="s">
        <v>2947</v>
      </c>
      <c r="X1893" t="s">
        <v>1941</v>
      </c>
      <c r="Y1893" t="s">
        <v>5601</v>
      </c>
      <c r="Z1893" t="s">
        <v>5602</v>
      </c>
      <c r="AA1893" t="s">
        <v>5603</v>
      </c>
      <c r="AB1893">
        <v>1</v>
      </c>
    </row>
    <row r="1894" spans="1:28" x14ac:dyDescent="0.25">
      <c r="A1894" t="s">
        <v>9284</v>
      </c>
      <c r="B1894" t="s">
        <v>9285</v>
      </c>
      <c r="C1894" t="s">
        <v>156</v>
      </c>
      <c r="D1894">
        <v>4</v>
      </c>
      <c r="E1894">
        <v>51</v>
      </c>
      <c r="F1894" t="s">
        <v>2047</v>
      </c>
      <c r="G1894" t="s">
        <v>1846</v>
      </c>
      <c r="H1894" t="s">
        <v>2091</v>
      </c>
      <c r="I1894" t="s">
        <v>2096</v>
      </c>
      <c r="J1894" t="s">
        <v>1789</v>
      </c>
      <c r="K1894" t="s">
        <v>2071</v>
      </c>
      <c r="L1894" t="s">
        <v>1828</v>
      </c>
      <c r="M1894" t="s">
        <v>2858</v>
      </c>
      <c r="N1894" t="s">
        <v>3328</v>
      </c>
      <c r="O1894" t="s">
        <v>3329</v>
      </c>
      <c r="P1894" t="s">
        <v>2059</v>
      </c>
      <c r="Q1894" t="s">
        <v>1829</v>
      </c>
      <c r="R1894" t="s">
        <v>1958</v>
      </c>
      <c r="S1894" t="s">
        <v>74</v>
      </c>
      <c r="T1894" t="s">
        <v>2051</v>
      </c>
      <c r="U1894" t="s">
        <v>2875</v>
      </c>
      <c r="V1894" t="s">
        <v>3324</v>
      </c>
      <c r="W1894" t="s">
        <v>2874</v>
      </c>
      <c r="X1894" t="s">
        <v>1941</v>
      </c>
      <c r="Y1894" t="s">
        <v>2443</v>
      </c>
      <c r="Z1894" t="s">
        <v>2444</v>
      </c>
      <c r="AA1894" t="s">
        <v>3525</v>
      </c>
      <c r="AB1894">
        <v>1</v>
      </c>
    </row>
    <row r="1895" spans="1:28" x14ac:dyDescent="0.25">
      <c r="A1895" t="s">
        <v>9284</v>
      </c>
      <c r="B1895" t="s">
        <v>9285</v>
      </c>
      <c r="C1895" t="s">
        <v>156</v>
      </c>
      <c r="D1895">
        <v>4</v>
      </c>
      <c r="E1895">
        <v>57</v>
      </c>
      <c r="F1895" t="s">
        <v>2062</v>
      </c>
      <c r="G1895" t="s">
        <v>1846</v>
      </c>
      <c r="H1895" t="s">
        <v>2091</v>
      </c>
      <c r="I1895" t="s">
        <v>2096</v>
      </c>
      <c r="J1895" t="s">
        <v>1789</v>
      </c>
      <c r="K1895" t="s">
        <v>2069</v>
      </c>
      <c r="L1895" t="s">
        <v>1828</v>
      </c>
      <c r="M1895" t="s">
        <v>2858</v>
      </c>
      <c r="N1895" t="s">
        <v>3328</v>
      </c>
      <c r="O1895" t="s">
        <v>3329</v>
      </c>
      <c r="P1895" t="s">
        <v>2059</v>
      </c>
      <c r="Q1895" t="s">
        <v>1829</v>
      </c>
      <c r="R1895" t="s">
        <v>1958</v>
      </c>
      <c r="S1895" t="s">
        <v>74</v>
      </c>
      <c r="T1895" t="s">
        <v>2051</v>
      </c>
      <c r="U1895" t="s">
        <v>2931</v>
      </c>
      <c r="V1895" t="s">
        <v>2932</v>
      </c>
      <c r="W1895" t="s">
        <v>2874</v>
      </c>
      <c r="X1895" t="s">
        <v>1941</v>
      </c>
      <c r="Y1895" t="s">
        <v>3526</v>
      </c>
      <c r="Z1895" t="s">
        <v>3527</v>
      </c>
      <c r="AA1895" t="s">
        <v>3528</v>
      </c>
      <c r="AB1895">
        <v>1</v>
      </c>
    </row>
    <row r="1896" spans="1:28" x14ac:dyDescent="0.25">
      <c r="A1896" t="s">
        <v>9284</v>
      </c>
      <c r="B1896" t="s">
        <v>9285</v>
      </c>
      <c r="C1896" t="s">
        <v>156</v>
      </c>
      <c r="D1896">
        <v>4</v>
      </c>
      <c r="E1896">
        <v>57</v>
      </c>
      <c r="F1896" t="s">
        <v>2046</v>
      </c>
      <c r="G1896" t="s">
        <v>1846</v>
      </c>
      <c r="H1896" t="s">
        <v>2091</v>
      </c>
      <c r="I1896" t="s">
        <v>2096</v>
      </c>
      <c r="J1896" t="s">
        <v>1789</v>
      </c>
      <c r="K1896" t="s">
        <v>2089</v>
      </c>
      <c r="L1896" t="s">
        <v>1828</v>
      </c>
      <c r="M1896" t="s">
        <v>2858</v>
      </c>
      <c r="N1896" t="s">
        <v>3328</v>
      </c>
      <c r="O1896" t="s">
        <v>3329</v>
      </c>
      <c r="P1896" t="s">
        <v>2059</v>
      </c>
      <c r="Q1896" t="s">
        <v>1829</v>
      </c>
      <c r="R1896" t="s">
        <v>1958</v>
      </c>
      <c r="S1896" t="s">
        <v>74</v>
      </c>
      <c r="T1896" t="s">
        <v>2051</v>
      </c>
      <c r="U1896" t="s">
        <v>2875</v>
      </c>
      <c r="V1896" t="s">
        <v>3297</v>
      </c>
      <c r="W1896" t="s">
        <v>2874</v>
      </c>
      <c r="X1896" t="s">
        <v>1941</v>
      </c>
      <c r="Y1896" t="s">
        <v>3529</v>
      </c>
      <c r="Z1896" t="s">
        <v>3530</v>
      </c>
      <c r="AA1896" t="s">
        <v>3531</v>
      </c>
      <c r="AB1896">
        <v>1</v>
      </c>
    </row>
    <row r="1897" spans="1:28" x14ac:dyDescent="0.25">
      <c r="A1897" t="s">
        <v>9284</v>
      </c>
      <c r="B1897" t="s">
        <v>9285</v>
      </c>
      <c r="C1897" t="s">
        <v>156</v>
      </c>
      <c r="D1897">
        <v>4</v>
      </c>
      <c r="E1897">
        <v>58</v>
      </c>
      <c r="F1897" t="s">
        <v>2036</v>
      </c>
      <c r="G1897" t="s">
        <v>1846</v>
      </c>
      <c r="H1897" t="s">
        <v>2091</v>
      </c>
      <c r="I1897" t="s">
        <v>2096</v>
      </c>
      <c r="J1897" t="s">
        <v>1789</v>
      </c>
      <c r="K1897" t="s">
        <v>2050</v>
      </c>
      <c r="L1897" t="s">
        <v>1828</v>
      </c>
      <c r="M1897" t="s">
        <v>2858</v>
      </c>
      <c r="N1897" t="s">
        <v>3328</v>
      </c>
      <c r="O1897" t="s">
        <v>3329</v>
      </c>
      <c r="P1897" t="s">
        <v>2059</v>
      </c>
      <c r="Q1897" t="s">
        <v>1829</v>
      </c>
      <c r="R1897" t="s">
        <v>1958</v>
      </c>
      <c r="S1897" t="s">
        <v>74</v>
      </c>
      <c r="T1897" t="s">
        <v>2051</v>
      </c>
      <c r="U1897" t="s">
        <v>2875</v>
      </c>
      <c r="V1897" t="s">
        <v>3324</v>
      </c>
      <c r="W1897" t="s">
        <v>2947</v>
      </c>
      <c r="X1897" t="s">
        <v>1941</v>
      </c>
      <c r="Y1897" t="s">
        <v>8658</v>
      </c>
      <c r="Z1897" t="s">
        <v>8659</v>
      </c>
      <c r="AA1897" t="s">
        <v>8660</v>
      </c>
      <c r="AB1897">
        <v>1</v>
      </c>
    </row>
    <row r="1898" spans="1:28" x14ac:dyDescent="0.25">
      <c r="A1898" t="s">
        <v>9284</v>
      </c>
      <c r="B1898" t="s">
        <v>9285</v>
      </c>
      <c r="C1898" t="s">
        <v>156</v>
      </c>
      <c r="D1898">
        <v>4</v>
      </c>
      <c r="E1898">
        <v>58</v>
      </c>
      <c r="F1898" t="s">
        <v>2062</v>
      </c>
      <c r="G1898" t="s">
        <v>1846</v>
      </c>
      <c r="H1898" t="s">
        <v>2091</v>
      </c>
      <c r="I1898" t="s">
        <v>2096</v>
      </c>
      <c r="J1898" t="s">
        <v>1789</v>
      </c>
      <c r="K1898" t="s">
        <v>2089</v>
      </c>
      <c r="L1898" t="s">
        <v>1828</v>
      </c>
      <c r="M1898" t="s">
        <v>2858</v>
      </c>
      <c r="N1898" t="s">
        <v>3328</v>
      </c>
      <c r="O1898" t="s">
        <v>3329</v>
      </c>
      <c r="P1898" t="s">
        <v>2059</v>
      </c>
      <c r="Q1898" t="s">
        <v>1829</v>
      </c>
      <c r="R1898" t="s">
        <v>1958</v>
      </c>
      <c r="S1898" t="s">
        <v>74</v>
      </c>
      <c r="T1898" t="s">
        <v>2051</v>
      </c>
      <c r="U1898" t="s">
        <v>2875</v>
      </c>
      <c r="V1898" t="s">
        <v>3297</v>
      </c>
      <c r="W1898" t="s">
        <v>2874</v>
      </c>
      <c r="X1898" t="s">
        <v>1941</v>
      </c>
      <c r="Y1898" t="s">
        <v>3532</v>
      </c>
      <c r="Z1898" t="s">
        <v>3533</v>
      </c>
      <c r="AA1898" t="s">
        <v>3534</v>
      </c>
      <c r="AB1898">
        <v>1</v>
      </c>
    </row>
    <row r="1899" spans="1:28" x14ac:dyDescent="0.25">
      <c r="A1899" t="s">
        <v>9284</v>
      </c>
      <c r="B1899" t="s">
        <v>9285</v>
      </c>
      <c r="C1899" t="s">
        <v>156</v>
      </c>
      <c r="D1899">
        <v>4</v>
      </c>
      <c r="E1899">
        <v>59</v>
      </c>
      <c r="F1899" t="s">
        <v>2036</v>
      </c>
      <c r="G1899" t="s">
        <v>1846</v>
      </c>
      <c r="H1899" t="s">
        <v>2091</v>
      </c>
      <c r="I1899" t="s">
        <v>2096</v>
      </c>
      <c r="J1899" t="s">
        <v>1789</v>
      </c>
      <c r="K1899" t="s">
        <v>2050</v>
      </c>
      <c r="L1899" t="s">
        <v>1828</v>
      </c>
      <c r="M1899" t="s">
        <v>2858</v>
      </c>
      <c r="N1899" t="s">
        <v>3328</v>
      </c>
      <c r="O1899" t="s">
        <v>3329</v>
      </c>
      <c r="P1899" t="s">
        <v>2059</v>
      </c>
      <c r="Q1899" t="s">
        <v>1829</v>
      </c>
      <c r="R1899" t="s">
        <v>1958</v>
      </c>
      <c r="S1899" t="s">
        <v>74</v>
      </c>
      <c r="T1899" t="s">
        <v>2051</v>
      </c>
      <c r="U1899" t="s">
        <v>2931</v>
      </c>
      <c r="V1899" t="s">
        <v>2932</v>
      </c>
      <c r="W1899" t="s">
        <v>2947</v>
      </c>
      <c r="X1899" t="s">
        <v>1941</v>
      </c>
      <c r="Y1899" t="s">
        <v>8661</v>
      </c>
      <c r="Z1899" t="s">
        <v>8662</v>
      </c>
      <c r="AA1899" t="s">
        <v>8663</v>
      </c>
      <c r="AB1899">
        <v>1</v>
      </c>
    </row>
    <row r="1900" spans="1:28" x14ac:dyDescent="0.25">
      <c r="A1900" t="s">
        <v>9284</v>
      </c>
      <c r="B1900" t="s">
        <v>9285</v>
      </c>
      <c r="C1900" t="s">
        <v>156</v>
      </c>
      <c r="D1900">
        <v>4</v>
      </c>
      <c r="E1900">
        <v>60</v>
      </c>
      <c r="F1900" t="s">
        <v>2036</v>
      </c>
      <c r="G1900" t="s">
        <v>1846</v>
      </c>
      <c r="H1900" t="s">
        <v>2091</v>
      </c>
      <c r="I1900" t="s">
        <v>2096</v>
      </c>
      <c r="J1900" t="s">
        <v>1789</v>
      </c>
      <c r="K1900" t="s">
        <v>2050</v>
      </c>
      <c r="L1900" t="s">
        <v>1828</v>
      </c>
      <c r="M1900" t="s">
        <v>2858</v>
      </c>
      <c r="N1900" t="s">
        <v>3328</v>
      </c>
      <c r="O1900" t="s">
        <v>3329</v>
      </c>
      <c r="P1900" t="s">
        <v>2059</v>
      </c>
      <c r="Q1900" t="s">
        <v>1829</v>
      </c>
      <c r="R1900" t="s">
        <v>1958</v>
      </c>
      <c r="S1900" t="s">
        <v>74</v>
      </c>
      <c r="T1900" t="s">
        <v>2051</v>
      </c>
      <c r="U1900" t="s">
        <v>2875</v>
      </c>
      <c r="V1900" t="s">
        <v>3297</v>
      </c>
      <c r="W1900" t="s">
        <v>2947</v>
      </c>
      <c r="X1900" t="s">
        <v>1941</v>
      </c>
      <c r="Y1900" t="s">
        <v>8664</v>
      </c>
      <c r="Z1900" t="s">
        <v>8665</v>
      </c>
      <c r="AA1900" t="s">
        <v>8666</v>
      </c>
      <c r="AB1900">
        <v>1</v>
      </c>
    </row>
    <row r="1901" spans="1:28" x14ac:dyDescent="0.25">
      <c r="A1901" t="s">
        <v>9284</v>
      </c>
      <c r="B1901" t="s">
        <v>9285</v>
      </c>
      <c r="C1901" t="s">
        <v>156</v>
      </c>
      <c r="D1901">
        <v>4</v>
      </c>
      <c r="E1901">
        <v>62</v>
      </c>
      <c r="F1901" t="s">
        <v>2036</v>
      </c>
      <c r="G1901" t="s">
        <v>1846</v>
      </c>
      <c r="H1901" t="s">
        <v>2091</v>
      </c>
      <c r="I1901" t="s">
        <v>2096</v>
      </c>
      <c r="J1901" t="s">
        <v>1789</v>
      </c>
      <c r="K1901" t="s">
        <v>2050</v>
      </c>
      <c r="L1901" t="s">
        <v>1828</v>
      </c>
      <c r="M1901" t="s">
        <v>2858</v>
      </c>
      <c r="N1901" t="s">
        <v>3328</v>
      </c>
      <c r="O1901" t="s">
        <v>3329</v>
      </c>
      <c r="P1901" t="s">
        <v>2059</v>
      </c>
      <c r="Q1901" t="s">
        <v>1829</v>
      </c>
      <c r="R1901" t="s">
        <v>1958</v>
      </c>
      <c r="S1901" t="s">
        <v>74</v>
      </c>
      <c r="T1901" t="s">
        <v>2051</v>
      </c>
      <c r="U1901" t="s">
        <v>2875</v>
      </c>
      <c r="V1901" t="s">
        <v>3297</v>
      </c>
      <c r="W1901" t="s">
        <v>2947</v>
      </c>
      <c r="X1901" t="s">
        <v>1941</v>
      </c>
      <c r="Y1901" t="s">
        <v>8667</v>
      </c>
      <c r="Z1901" t="s">
        <v>8668</v>
      </c>
      <c r="AA1901" t="s">
        <v>8669</v>
      </c>
      <c r="AB1901">
        <v>1</v>
      </c>
    </row>
    <row r="1902" spans="1:28" x14ac:dyDescent="0.25">
      <c r="A1902" t="s">
        <v>9284</v>
      </c>
      <c r="B1902" t="s">
        <v>9285</v>
      </c>
      <c r="C1902" t="s">
        <v>156</v>
      </c>
      <c r="D1902">
        <v>4</v>
      </c>
      <c r="E1902">
        <v>62</v>
      </c>
      <c r="F1902" t="s">
        <v>2030</v>
      </c>
      <c r="G1902" t="s">
        <v>1846</v>
      </c>
      <c r="H1902" t="s">
        <v>2091</v>
      </c>
      <c r="I1902" t="s">
        <v>2096</v>
      </c>
      <c r="J1902" t="s">
        <v>1789</v>
      </c>
      <c r="K1902" t="s">
        <v>2050</v>
      </c>
      <c r="L1902" t="s">
        <v>1828</v>
      </c>
      <c r="M1902" t="s">
        <v>2858</v>
      </c>
      <c r="N1902" t="s">
        <v>3328</v>
      </c>
      <c r="O1902" t="s">
        <v>3329</v>
      </c>
      <c r="P1902" t="s">
        <v>2059</v>
      </c>
      <c r="Q1902" t="s">
        <v>1829</v>
      </c>
      <c r="R1902" t="s">
        <v>1958</v>
      </c>
      <c r="S1902" t="s">
        <v>74</v>
      </c>
      <c r="T1902" t="s">
        <v>2051</v>
      </c>
      <c r="U1902" t="s">
        <v>2875</v>
      </c>
      <c r="V1902" t="s">
        <v>3297</v>
      </c>
      <c r="W1902" t="s">
        <v>2874</v>
      </c>
      <c r="X1902" t="s">
        <v>1941</v>
      </c>
      <c r="Y1902" t="s">
        <v>8670</v>
      </c>
      <c r="Z1902" t="s">
        <v>8671</v>
      </c>
      <c r="AA1902" t="s">
        <v>8672</v>
      </c>
      <c r="AB1902">
        <v>1</v>
      </c>
    </row>
    <row r="1903" spans="1:28" x14ac:dyDescent="0.25">
      <c r="A1903" t="s">
        <v>9284</v>
      </c>
      <c r="B1903" t="s">
        <v>9285</v>
      </c>
      <c r="C1903" t="s">
        <v>156</v>
      </c>
      <c r="D1903">
        <v>4</v>
      </c>
      <c r="E1903">
        <v>62</v>
      </c>
      <c r="F1903" t="s">
        <v>2062</v>
      </c>
      <c r="G1903" t="s">
        <v>1846</v>
      </c>
      <c r="H1903" t="s">
        <v>2091</v>
      </c>
      <c r="I1903" t="s">
        <v>2096</v>
      </c>
      <c r="J1903" t="s">
        <v>1789</v>
      </c>
      <c r="K1903" t="s">
        <v>2050</v>
      </c>
      <c r="L1903" t="s">
        <v>1828</v>
      </c>
      <c r="M1903" t="s">
        <v>2858</v>
      </c>
      <c r="N1903" t="s">
        <v>3328</v>
      </c>
      <c r="O1903" t="s">
        <v>3329</v>
      </c>
      <c r="P1903" t="s">
        <v>2059</v>
      </c>
      <c r="Q1903" t="s">
        <v>1829</v>
      </c>
      <c r="R1903" t="s">
        <v>1958</v>
      </c>
      <c r="S1903" t="s">
        <v>74</v>
      </c>
      <c r="T1903" t="s">
        <v>2051</v>
      </c>
      <c r="U1903" t="s">
        <v>2875</v>
      </c>
      <c r="V1903" t="s">
        <v>3297</v>
      </c>
      <c r="W1903" t="s">
        <v>2947</v>
      </c>
      <c r="X1903" t="s">
        <v>1941</v>
      </c>
      <c r="Y1903" t="s">
        <v>8673</v>
      </c>
      <c r="Z1903" t="s">
        <v>8674</v>
      </c>
      <c r="AA1903" t="s">
        <v>8675</v>
      </c>
      <c r="AB1903">
        <v>1</v>
      </c>
    </row>
    <row r="1904" spans="1:28" x14ac:dyDescent="0.25">
      <c r="A1904" t="s">
        <v>9284</v>
      </c>
      <c r="B1904" t="s">
        <v>9285</v>
      </c>
      <c r="C1904" t="s">
        <v>156</v>
      </c>
      <c r="D1904">
        <v>1</v>
      </c>
      <c r="E1904">
        <v>153</v>
      </c>
      <c r="F1904" t="s">
        <v>2060</v>
      </c>
      <c r="G1904" t="s">
        <v>1845</v>
      </c>
      <c r="H1904" t="s">
        <v>2091</v>
      </c>
      <c r="I1904" t="s">
        <v>2096</v>
      </c>
      <c r="J1904" t="s">
        <v>1788</v>
      </c>
      <c r="K1904" t="s">
        <v>2056</v>
      </c>
      <c r="L1904" t="s">
        <v>1828</v>
      </c>
      <c r="M1904" t="s">
        <v>2858</v>
      </c>
      <c r="N1904" t="s">
        <v>3328</v>
      </c>
      <c r="O1904" t="s">
        <v>3329</v>
      </c>
      <c r="P1904" t="s">
        <v>2059</v>
      </c>
      <c r="Q1904" t="s">
        <v>1943</v>
      </c>
      <c r="R1904" t="s">
        <v>1959</v>
      </c>
      <c r="S1904" t="s">
        <v>74</v>
      </c>
      <c r="T1904" t="s">
        <v>2046</v>
      </c>
      <c r="U1904" t="s">
        <v>2867</v>
      </c>
      <c r="V1904" t="s">
        <v>3314</v>
      </c>
      <c r="W1904" t="s">
        <v>3235</v>
      </c>
      <c r="X1904" t="s">
        <v>1944</v>
      </c>
      <c r="Y1904" t="s">
        <v>8676</v>
      </c>
      <c r="Z1904" t="s">
        <v>8677</v>
      </c>
      <c r="AA1904" t="s">
        <v>8678</v>
      </c>
      <c r="AB1904">
        <v>1</v>
      </c>
    </row>
    <row r="1905" spans="1:28" x14ac:dyDescent="0.25">
      <c r="A1905" t="s">
        <v>9284</v>
      </c>
      <c r="B1905" t="s">
        <v>9285</v>
      </c>
      <c r="C1905" t="s">
        <v>156</v>
      </c>
      <c r="D1905">
        <v>1</v>
      </c>
      <c r="E1905">
        <v>311</v>
      </c>
      <c r="F1905" t="s">
        <v>2060</v>
      </c>
      <c r="G1905" t="s">
        <v>1844</v>
      </c>
      <c r="H1905" t="s">
        <v>2091</v>
      </c>
      <c r="I1905" t="s">
        <v>2096</v>
      </c>
      <c r="J1905" t="s">
        <v>1789</v>
      </c>
      <c r="K1905" t="s">
        <v>2383</v>
      </c>
      <c r="L1905" t="s">
        <v>1828</v>
      </c>
      <c r="M1905" t="s">
        <v>2858</v>
      </c>
      <c r="N1905" t="s">
        <v>3328</v>
      </c>
      <c r="O1905" t="s">
        <v>3329</v>
      </c>
      <c r="P1905" t="s">
        <v>2059</v>
      </c>
      <c r="Q1905" t="s">
        <v>1943</v>
      </c>
      <c r="R1905" t="s">
        <v>1959</v>
      </c>
      <c r="S1905" t="s">
        <v>74</v>
      </c>
      <c r="T1905" t="s">
        <v>2046</v>
      </c>
      <c r="U1905" t="s">
        <v>3226</v>
      </c>
      <c r="V1905" t="s">
        <v>3461</v>
      </c>
      <c r="W1905" t="s">
        <v>3235</v>
      </c>
      <c r="X1905" t="s">
        <v>1944</v>
      </c>
      <c r="Y1905" t="s">
        <v>3535</v>
      </c>
      <c r="Z1905" t="s">
        <v>3536</v>
      </c>
      <c r="AA1905" t="s">
        <v>3537</v>
      </c>
      <c r="AB1905">
        <v>1</v>
      </c>
    </row>
    <row r="1906" spans="1:28" x14ac:dyDescent="0.25">
      <c r="A1906" t="s">
        <v>9284</v>
      </c>
      <c r="B1906" t="s">
        <v>9285</v>
      </c>
      <c r="C1906" t="s">
        <v>156</v>
      </c>
      <c r="D1906">
        <v>1</v>
      </c>
      <c r="E1906">
        <v>313</v>
      </c>
      <c r="F1906" t="s">
        <v>2054</v>
      </c>
      <c r="G1906" t="s">
        <v>1844</v>
      </c>
      <c r="H1906" t="s">
        <v>2091</v>
      </c>
      <c r="I1906" t="s">
        <v>2096</v>
      </c>
      <c r="J1906" t="s">
        <v>1789</v>
      </c>
      <c r="K1906" t="s">
        <v>2056</v>
      </c>
      <c r="L1906" t="s">
        <v>1828</v>
      </c>
      <c r="M1906" t="s">
        <v>2858</v>
      </c>
      <c r="N1906" t="s">
        <v>3328</v>
      </c>
      <c r="O1906" t="s">
        <v>3329</v>
      </c>
      <c r="P1906" t="s">
        <v>2059</v>
      </c>
      <c r="Q1906" t="s">
        <v>1943</v>
      </c>
      <c r="R1906" t="s">
        <v>1959</v>
      </c>
      <c r="S1906" t="s">
        <v>74</v>
      </c>
      <c r="T1906" t="s">
        <v>2046</v>
      </c>
      <c r="U1906" t="s">
        <v>2875</v>
      </c>
      <c r="V1906" t="s">
        <v>3436</v>
      </c>
      <c r="W1906" t="s">
        <v>2947</v>
      </c>
      <c r="X1906" t="s">
        <v>1944</v>
      </c>
      <c r="Y1906" t="s">
        <v>4905</v>
      </c>
      <c r="Z1906" t="s">
        <v>4906</v>
      </c>
      <c r="AA1906" t="s">
        <v>4907</v>
      </c>
      <c r="AB1906">
        <v>1</v>
      </c>
    </row>
    <row r="1907" spans="1:28" x14ac:dyDescent="0.25">
      <c r="A1907" t="s">
        <v>9284</v>
      </c>
      <c r="B1907" t="s">
        <v>9285</v>
      </c>
      <c r="C1907" t="s">
        <v>156</v>
      </c>
      <c r="D1907">
        <v>1</v>
      </c>
      <c r="E1907">
        <v>319</v>
      </c>
      <c r="F1907" t="s">
        <v>2055</v>
      </c>
      <c r="G1907" t="s">
        <v>1844</v>
      </c>
      <c r="H1907" t="s">
        <v>2091</v>
      </c>
      <c r="I1907" t="s">
        <v>2096</v>
      </c>
      <c r="J1907" t="s">
        <v>1789</v>
      </c>
      <c r="K1907" t="s">
        <v>2063</v>
      </c>
      <c r="L1907" t="s">
        <v>1828</v>
      </c>
      <c r="M1907" t="s">
        <v>2858</v>
      </c>
      <c r="N1907" t="s">
        <v>3328</v>
      </c>
      <c r="O1907" t="s">
        <v>3329</v>
      </c>
      <c r="P1907" t="s">
        <v>2059</v>
      </c>
      <c r="Q1907" t="s">
        <v>1943</v>
      </c>
      <c r="R1907" t="s">
        <v>1959</v>
      </c>
      <c r="S1907" t="s">
        <v>74</v>
      </c>
      <c r="T1907" t="s">
        <v>2046</v>
      </c>
      <c r="U1907" t="s">
        <v>2875</v>
      </c>
      <c r="V1907" t="s">
        <v>3436</v>
      </c>
      <c r="W1907" t="s">
        <v>4844</v>
      </c>
      <c r="X1907" t="s">
        <v>1944</v>
      </c>
      <c r="Y1907" t="s">
        <v>3543</v>
      </c>
      <c r="Z1907" t="s">
        <v>3544</v>
      </c>
      <c r="AA1907" t="s">
        <v>3545</v>
      </c>
      <c r="AB1907">
        <v>1</v>
      </c>
    </row>
    <row r="1908" spans="1:28" x14ac:dyDescent="0.25">
      <c r="A1908" t="s">
        <v>9284</v>
      </c>
      <c r="B1908" t="s">
        <v>9285</v>
      </c>
      <c r="C1908" t="s">
        <v>156</v>
      </c>
      <c r="D1908">
        <v>1</v>
      </c>
      <c r="E1908">
        <v>371</v>
      </c>
      <c r="F1908" t="s">
        <v>2054</v>
      </c>
      <c r="G1908" t="s">
        <v>1844</v>
      </c>
      <c r="H1908" t="s">
        <v>2091</v>
      </c>
      <c r="I1908" t="s">
        <v>2096</v>
      </c>
      <c r="J1908" t="s">
        <v>1789</v>
      </c>
      <c r="K1908" t="s">
        <v>8994</v>
      </c>
      <c r="L1908" t="s">
        <v>1828</v>
      </c>
      <c r="M1908" t="s">
        <v>2858</v>
      </c>
      <c r="N1908" t="s">
        <v>3328</v>
      </c>
      <c r="O1908" t="s">
        <v>3329</v>
      </c>
      <c r="P1908" t="s">
        <v>2059</v>
      </c>
      <c r="Q1908" t="s">
        <v>1943</v>
      </c>
      <c r="R1908" t="s">
        <v>1959</v>
      </c>
      <c r="S1908" t="s">
        <v>74</v>
      </c>
      <c r="T1908" t="s">
        <v>2046</v>
      </c>
      <c r="U1908" t="s">
        <v>2875</v>
      </c>
      <c r="V1908" t="s">
        <v>4908</v>
      </c>
      <c r="W1908" t="s">
        <v>4638</v>
      </c>
      <c r="X1908" t="s">
        <v>1944</v>
      </c>
      <c r="Y1908" t="s">
        <v>9275</v>
      </c>
      <c r="Z1908" t="s">
        <v>9276</v>
      </c>
      <c r="AA1908" t="s">
        <v>9277</v>
      </c>
      <c r="AB1908">
        <v>1</v>
      </c>
    </row>
    <row r="1909" spans="1:28" x14ac:dyDescent="0.25">
      <c r="A1909" t="s">
        <v>9284</v>
      </c>
      <c r="B1909" t="s">
        <v>9285</v>
      </c>
      <c r="C1909" t="s">
        <v>156</v>
      </c>
      <c r="D1909">
        <v>1</v>
      </c>
      <c r="E1909">
        <v>412</v>
      </c>
      <c r="F1909" t="s">
        <v>2065</v>
      </c>
      <c r="G1909" t="s">
        <v>1844</v>
      </c>
      <c r="H1909" t="s">
        <v>2091</v>
      </c>
      <c r="I1909" t="s">
        <v>2096</v>
      </c>
      <c r="J1909" t="s">
        <v>1789</v>
      </c>
      <c r="K1909" t="s">
        <v>2084</v>
      </c>
      <c r="L1909" t="s">
        <v>1828</v>
      </c>
      <c r="M1909" t="s">
        <v>2858</v>
      </c>
      <c r="N1909" t="s">
        <v>3328</v>
      </c>
      <c r="O1909" t="s">
        <v>3329</v>
      </c>
      <c r="P1909" t="s">
        <v>2059</v>
      </c>
      <c r="Q1909" t="s">
        <v>1943</v>
      </c>
      <c r="R1909" t="s">
        <v>1959</v>
      </c>
      <c r="S1909" t="s">
        <v>74</v>
      </c>
      <c r="T1909" t="s">
        <v>2046</v>
      </c>
      <c r="U1909" t="s">
        <v>2044</v>
      </c>
      <c r="V1909" t="s">
        <v>3205</v>
      </c>
      <c r="W1909" t="s">
        <v>4844</v>
      </c>
      <c r="X1909" t="s">
        <v>1944</v>
      </c>
      <c r="Y1909" t="s">
        <v>8679</v>
      </c>
      <c r="Z1909" t="s">
        <v>8680</v>
      </c>
      <c r="AA1909" t="s">
        <v>8681</v>
      </c>
      <c r="AB1909">
        <v>1</v>
      </c>
    </row>
    <row r="1910" spans="1:28" x14ac:dyDescent="0.25">
      <c r="A1910" t="s">
        <v>9284</v>
      </c>
      <c r="B1910" t="s">
        <v>9285</v>
      </c>
      <c r="C1910" t="s">
        <v>156</v>
      </c>
      <c r="D1910">
        <v>1</v>
      </c>
      <c r="E1910">
        <v>48</v>
      </c>
      <c r="F1910" t="s">
        <v>2047</v>
      </c>
      <c r="G1910" t="s">
        <v>1845</v>
      </c>
      <c r="H1910" t="s">
        <v>2091</v>
      </c>
      <c r="I1910" t="s">
        <v>2096</v>
      </c>
      <c r="J1910" t="s">
        <v>1825</v>
      </c>
      <c r="K1910" t="s">
        <v>2089</v>
      </c>
      <c r="L1910" t="s">
        <v>1828</v>
      </c>
      <c r="M1910" t="s">
        <v>2858</v>
      </c>
      <c r="N1910" t="s">
        <v>3328</v>
      </c>
      <c r="O1910" t="s">
        <v>3329</v>
      </c>
      <c r="P1910" t="s">
        <v>2059</v>
      </c>
      <c r="Q1910" t="s">
        <v>1943</v>
      </c>
      <c r="R1910" t="s">
        <v>1959</v>
      </c>
      <c r="S1910" t="s">
        <v>74</v>
      </c>
      <c r="T1910" t="s">
        <v>2046</v>
      </c>
      <c r="U1910" t="s">
        <v>2875</v>
      </c>
      <c r="V1910" t="s">
        <v>3324</v>
      </c>
      <c r="W1910" t="s">
        <v>3469</v>
      </c>
      <c r="X1910" t="s">
        <v>1944</v>
      </c>
      <c r="Y1910" t="s">
        <v>8682</v>
      </c>
      <c r="Z1910" t="s">
        <v>8683</v>
      </c>
      <c r="AA1910" t="s">
        <v>8684</v>
      </c>
      <c r="AB1910">
        <v>1</v>
      </c>
    </row>
    <row r="1911" spans="1:28" x14ac:dyDescent="0.25">
      <c r="A1911" t="s">
        <v>9284</v>
      </c>
      <c r="B1911" t="s">
        <v>9285</v>
      </c>
      <c r="C1911" t="s">
        <v>156</v>
      </c>
      <c r="D1911">
        <v>1</v>
      </c>
      <c r="E1911">
        <v>615</v>
      </c>
      <c r="F1911" t="s">
        <v>2049</v>
      </c>
      <c r="G1911" t="s">
        <v>1844</v>
      </c>
      <c r="H1911" t="s">
        <v>2091</v>
      </c>
      <c r="I1911" t="s">
        <v>2096</v>
      </c>
      <c r="J1911" t="s">
        <v>1789</v>
      </c>
      <c r="K1911" t="s">
        <v>2063</v>
      </c>
      <c r="L1911" t="s">
        <v>1828</v>
      </c>
      <c r="M1911" t="s">
        <v>2858</v>
      </c>
      <c r="N1911" t="s">
        <v>3328</v>
      </c>
      <c r="O1911" t="s">
        <v>3329</v>
      </c>
      <c r="P1911" t="s">
        <v>2059</v>
      </c>
      <c r="Q1911" t="s">
        <v>1943</v>
      </c>
      <c r="R1911" t="s">
        <v>1959</v>
      </c>
      <c r="S1911" t="s">
        <v>74</v>
      </c>
      <c r="T1911" t="s">
        <v>2046</v>
      </c>
      <c r="U1911" t="s">
        <v>2875</v>
      </c>
      <c r="V1911" t="s">
        <v>3324</v>
      </c>
      <c r="W1911" t="s">
        <v>2874</v>
      </c>
      <c r="X1911" t="s">
        <v>1944</v>
      </c>
      <c r="Y1911" t="s">
        <v>4410</v>
      </c>
      <c r="Z1911" t="s">
        <v>4411</v>
      </c>
      <c r="AA1911" t="s">
        <v>4412</v>
      </c>
      <c r="AB1911">
        <v>1</v>
      </c>
    </row>
    <row r="1912" spans="1:28" x14ac:dyDescent="0.25">
      <c r="A1912" t="s">
        <v>9284</v>
      </c>
      <c r="B1912" t="s">
        <v>9285</v>
      </c>
      <c r="C1912" t="s">
        <v>156</v>
      </c>
      <c r="D1912">
        <v>1</v>
      </c>
      <c r="E1912">
        <v>96</v>
      </c>
      <c r="F1912" t="s">
        <v>2040</v>
      </c>
      <c r="G1912" t="s">
        <v>1845</v>
      </c>
      <c r="H1912" t="s">
        <v>2091</v>
      </c>
      <c r="I1912" t="s">
        <v>2096</v>
      </c>
      <c r="J1912" t="s">
        <v>1789</v>
      </c>
      <c r="K1912" t="s">
        <v>2050</v>
      </c>
      <c r="L1912" t="s">
        <v>1828</v>
      </c>
      <c r="M1912" t="s">
        <v>2858</v>
      </c>
      <c r="N1912" t="s">
        <v>3328</v>
      </c>
      <c r="O1912" t="s">
        <v>3329</v>
      </c>
      <c r="P1912" t="s">
        <v>2059</v>
      </c>
      <c r="Q1912" t="s">
        <v>1943</v>
      </c>
      <c r="R1912" t="s">
        <v>1959</v>
      </c>
      <c r="S1912" t="s">
        <v>74</v>
      </c>
      <c r="T1912" t="s">
        <v>2046</v>
      </c>
      <c r="U1912" t="s">
        <v>2875</v>
      </c>
      <c r="V1912" t="s">
        <v>3436</v>
      </c>
      <c r="W1912" t="s">
        <v>4638</v>
      </c>
      <c r="X1912" t="s">
        <v>1944</v>
      </c>
      <c r="Y1912" t="s">
        <v>8685</v>
      </c>
      <c r="Z1912" t="s">
        <v>8686</v>
      </c>
      <c r="AA1912" t="s">
        <v>8687</v>
      </c>
      <c r="AB1912">
        <v>1</v>
      </c>
    </row>
    <row r="1913" spans="1:28" x14ac:dyDescent="0.25">
      <c r="A1913" t="s">
        <v>9284</v>
      </c>
      <c r="B1913" t="s">
        <v>9285</v>
      </c>
      <c r="C1913" t="s">
        <v>156</v>
      </c>
      <c r="D1913">
        <v>2</v>
      </c>
      <c r="E1913">
        <v>7</v>
      </c>
      <c r="F1913" t="s">
        <v>2033</v>
      </c>
      <c r="G1913" t="s">
        <v>1845</v>
      </c>
      <c r="H1913" t="s">
        <v>2091</v>
      </c>
      <c r="I1913" t="s">
        <v>2096</v>
      </c>
      <c r="J1913" t="s">
        <v>1789</v>
      </c>
      <c r="K1913" t="s">
        <v>2064</v>
      </c>
      <c r="L1913" t="s">
        <v>1828</v>
      </c>
      <c r="M1913" t="s">
        <v>2858</v>
      </c>
      <c r="N1913" t="s">
        <v>3328</v>
      </c>
      <c r="O1913" t="s">
        <v>3329</v>
      </c>
      <c r="P1913" t="s">
        <v>2059</v>
      </c>
      <c r="Q1913" t="s">
        <v>1943</v>
      </c>
      <c r="R1913" t="s">
        <v>1959</v>
      </c>
      <c r="S1913" t="s">
        <v>74</v>
      </c>
      <c r="T1913" t="s">
        <v>2046</v>
      </c>
      <c r="U1913" t="s">
        <v>3226</v>
      </c>
      <c r="V1913" t="s">
        <v>3461</v>
      </c>
      <c r="W1913" t="s">
        <v>2912</v>
      </c>
      <c r="X1913" t="s">
        <v>1944</v>
      </c>
      <c r="Y1913" t="s">
        <v>4416</v>
      </c>
      <c r="Z1913" t="s">
        <v>4417</v>
      </c>
      <c r="AA1913" t="s">
        <v>4418</v>
      </c>
      <c r="AB1913">
        <v>1</v>
      </c>
    </row>
    <row r="1914" spans="1:28" x14ac:dyDescent="0.25">
      <c r="A1914" t="s">
        <v>9284</v>
      </c>
      <c r="B1914" t="s">
        <v>9285</v>
      </c>
      <c r="C1914" t="s">
        <v>156</v>
      </c>
      <c r="D1914">
        <v>2</v>
      </c>
      <c r="E1914">
        <v>18</v>
      </c>
      <c r="F1914" t="s">
        <v>2033</v>
      </c>
      <c r="G1914" t="s">
        <v>1844</v>
      </c>
      <c r="H1914" t="s">
        <v>2091</v>
      </c>
      <c r="I1914" t="s">
        <v>2096</v>
      </c>
      <c r="J1914" t="s">
        <v>1788</v>
      </c>
      <c r="K1914" t="s">
        <v>2053</v>
      </c>
      <c r="L1914" t="s">
        <v>1828</v>
      </c>
      <c r="M1914" t="s">
        <v>2858</v>
      </c>
      <c r="N1914" t="s">
        <v>3328</v>
      </c>
      <c r="O1914" t="s">
        <v>3329</v>
      </c>
      <c r="P1914" t="s">
        <v>2059</v>
      </c>
      <c r="Q1914" t="s">
        <v>1943</v>
      </c>
      <c r="R1914" t="s">
        <v>1959</v>
      </c>
      <c r="S1914" t="s">
        <v>74</v>
      </c>
      <c r="T1914" t="s">
        <v>2046</v>
      </c>
      <c r="U1914" t="s">
        <v>2875</v>
      </c>
      <c r="V1914" t="s">
        <v>3436</v>
      </c>
      <c r="W1914" t="s">
        <v>3469</v>
      </c>
      <c r="X1914" t="s">
        <v>1944</v>
      </c>
      <c r="Y1914" t="s">
        <v>8688</v>
      </c>
      <c r="Z1914" t="s">
        <v>8689</v>
      </c>
      <c r="AA1914" t="s">
        <v>8690</v>
      </c>
      <c r="AB1914">
        <v>1</v>
      </c>
    </row>
    <row r="1915" spans="1:28" x14ac:dyDescent="0.25">
      <c r="A1915" t="s">
        <v>9284</v>
      </c>
      <c r="B1915" t="s">
        <v>9285</v>
      </c>
      <c r="C1915" t="s">
        <v>156</v>
      </c>
      <c r="D1915">
        <v>2</v>
      </c>
      <c r="E1915">
        <v>249</v>
      </c>
      <c r="F1915" t="s">
        <v>2040</v>
      </c>
      <c r="G1915" t="s">
        <v>1845</v>
      </c>
      <c r="H1915" t="s">
        <v>2091</v>
      </c>
      <c r="I1915" t="s">
        <v>2096</v>
      </c>
      <c r="J1915" t="s">
        <v>1789</v>
      </c>
      <c r="K1915" t="s">
        <v>8994</v>
      </c>
      <c r="L1915" t="s">
        <v>1828</v>
      </c>
      <c r="M1915" t="s">
        <v>2858</v>
      </c>
      <c r="N1915" t="s">
        <v>3328</v>
      </c>
      <c r="O1915" t="s">
        <v>3329</v>
      </c>
      <c r="P1915" t="s">
        <v>2059</v>
      </c>
      <c r="Q1915" t="s">
        <v>1943</v>
      </c>
      <c r="R1915" t="s">
        <v>1959</v>
      </c>
      <c r="S1915" t="s">
        <v>74</v>
      </c>
      <c r="T1915" t="s">
        <v>2046</v>
      </c>
      <c r="U1915" t="s">
        <v>2867</v>
      </c>
      <c r="V1915" t="s">
        <v>3314</v>
      </c>
      <c r="W1915" t="s">
        <v>3235</v>
      </c>
      <c r="X1915" t="s">
        <v>1944</v>
      </c>
      <c r="Y1915" t="s">
        <v>9278</v>
      </c>
      <c r="Z1915" t="s">
        <v>9279</v>
      </c>
      <c r="AA1915" t="s">
        <v>9280</v>
      </c>
      <c r="AB1915">
        <v>1</v>
      </c>
    </row>
    <row r="1916" spans="1:28" x14ac:dyDescent="0.25">
      <c r="A1916" t="s">
        <v>9284</v>
      </c>
      <c r="B1916" t="s">
        <v>9285</v>
      </c>
      <c r="C1916" t="s">
        <v>156</v>
      </c>
      <c r="D1916">
        <v>2</v>
      </c>
      <c r="E1916">
        <v>315</v>
      </c>
      <c r="F1916" t="s">
        <v>2030</v>
      </c>
      <c r="G1916" t="s">
        <v>1848</v>
      </c>
      <c r="H1916" t="s">
        <v>2091</v>
      </c>
      <c r="I1916" t="s">
        <v>2096</v>
      </c>
      <c r="J1916" t="s">
        <v>1797</v>
      </c>
      <c r="K1916" t="s">
        <v>2063</v>
      </c>
      <c r="L1916" t="s">
        <v>1828</v>
      </c>
      <c r="M1916" t="s">
        <v>2858</v>
      </c>
      <c r="N1916" t="s">
        <v>3328</v>
      </c>
      <c r="O1916" t="s">
        <v>3329</v>
      </c>
      <c r="P1916" t="s">
        <v>2059</v>
      </c>
      <c r="Q1916" t="s">
        <v>1943</v>
      </c>
      <c r="R1916" t="s">
        <v>1959</v>
      </c>
      <c r="S1916" t="s">
        <v>74</v>
      </c>
      <c r="T1916" t="s">
        <v>2046</v>
      </c>
      <c r="U1916" t="s">
        <v>2875</v>
      </c>
      <c r="V1916" t="s">
        <v>3436</v>
      </c>
      <c r="W1916" t="s">
        <v>2874</v>
      </c>
      <c r="X1916" t="s">
        <v>1944</v>
      </c>
      <c r="Y1916" t="s">
        <v>4419</v>
      </c>
      <c r="Z1916" t="s">
        <v>4420</v>
      </c>
      <c r="AA1916" t="s">
        <v>4421</v>
      </c>
      <c r="AB1916">
        <v>1</v>
      </c>
    </row>
    <row r="1917" spans="1:28" x14ac:dyDescent="0.25">
      <c r="A1917" t="s">
        <v>9284</v>
      </c>
      <c r="B1917" t="s">
        <v>9285</v>
      </c>
      <c r="C1917" t="s">
        <v>156</v>
      </c>
      <c r="D1917">
        <v>2</v>
      </c>
      <c r="E1917">
        <v>356</v>
      </c>
      <c r="F1917" t="s">
        <v>2047</v>
      </c>
      <c r="G1917" t="s">
        <v>1848</v>
      </c>
      <c r="H1917" t="s">
        <v>2091</v>
      </c>
      <c r="I1917" t="s">
        <v>2096</v>
      </c>
      <c r="J1917" t="s">
        <v>1789</v>
      </c>
      <c r="K1917" t="s">
        <v>2084</v>
      </c>
      <c r="L1917" t="s">
        <v>1828</v>
      </c>
      <c r="M1917" t="s">
        <v>2858</v>
      </c>
      <c r="N1917" t="s">
        <v>3328</v>
      </c>
      <c r="O1917" t="s">
        <v>3329</v>
      </c>
      <c r="P1917" t="s">
        <v>2059</v>
      </c>
      <c r="Q1917" t="s">
        <v>1943</v>
      </c>
      <c r="R1917" t="s">
        <v>1959</v>
      </c>
      <c r="S1917" t="s">
        <v>74</v>
      </c>
      <c r="T1917" t="s">
        <v>2046</v>
      </c>
      <c r="U1917" t="s">
        <v>2870</v>
      </c>
      <c r="V1917" t="s">
        <v>8691</v>
      </c>
      <c r="W1917" t="s">
        <v>4638</v>
      </c>
      <c r="X1917" t="s">
        <v>1944</v>
      </c>
      <c r="Y1917" t="s">
        <v>8692</v>
      </c>
      <c r="Z1917" t="s">
        <v>8693</v>
      </c>
      <c r="AA1917" t="s">
        <v>8694</v>
      </c>
      <c r="AB1917">
        <v>1</v>
      </c>
    </row>
    <row r="1918" spans="1:28" x14ac:dyDescent="0.25">
      <c r="A1918" t="s">
        <v>9284</v>
      </c>
      <c r="B1918" t="s">
        <v>9285</v>
      </c>
      <c r="C1918" t="s">
        <v>156</v>
      </c>
      <c r="D1918">
        <v>2</v>
      </c>
      <c r="E1918">
        <v>357</v>
      </c>
      <c r="F1918" t="s">
        <v>2068</v>
      </c>
      <c r="G1918" t="s">
        <v>1848</v>
      </c>
      <c r="H1918" t="s">
        <v>2091</v>
      </c>
      <c r="I1918" t="s">
        <v>2096</v>
      </c>
      <c r="J1918" t="s">
        <v>1789</v>
      </c>
      <c r="K1918" t="s">
        <v>2383</v>
      </c>
      <c r="L1918" t="s">
        <v>1828</v>
      </c>
      <c r="M1918" t="s">
        <v>2858</v>
      </c>
      <c r="N1918" t="s">
        <v>3328</v>
      </c>
      <c r="O1918" t="s">
        <v>3329</v>
      </c>
      <c r="P1918" t="s">
        <v>2059</v>
      </c>
      <c r="Q1918" t="s">
        <v>1943</v>
      </c>
      <c r="R1918" t="s">
        <v>1959</v>
      </c>
      <c r="S1918" t="s">
        <v>74</v>
      </c>
      <c r="T1918" t="s">
        <v>2046</v>
      </c>
      <c r="U1918" t="s">
        <v>2931</v>
      </c>
      <c r="V1918" t="s">
        <v>3538</v>
      </c>
      <c r="W1918" t="s">
        <v>4638</v>
      </c>
      <c r="X1918" t="s">
        <v>1944</v>
      </c>
      <c r="Y1918" t="s">
        <v>3539</v>
      </c>
      <c r="Z1918" t="s">
        <v>3540</v>
      </c>
      <c r="AA1918" t="s">
        <v>3541</v>
      </c>
      <c r="AB1918">
        <v>1</v>
      </c>
    </row>
    <row r="1919" spans="1:28" x14ac:dyDescent="0.25">
      <c r="A1919" t="s">
        <v>9284</v>
      </c>
      <c r="B1919" t="s">
        <v>9285</v>
      </c>
      <c r="C1919" t="s">
        <v>156</v>
      </c>
      <c r="D1919">
        <v>2</v>
      </c>
      <c r="E1919">
        <v>402</v>
      </c>
      <c r="F1919" t="s">
        <v>2033</v>
      </c>
      <c r="G1919" t="s">
        <v>1848</v>
      </c>
      <c r="H1919" t="s">
        <v>2091</v>
      </c>
      <c r="I1919" t="s">
        <v>2096</v>
      </c>
      <c r="J1919" t="s">
        <v>1789</v>
      </c>
      <c r="K1919" t="s">
        <v>2064</v>
      </c>
      <c r="L1919" t="s">
        <v>1828</v>
      </c>
      <c r="M1919" t="s">
        <v>2858</v>
      </c>
      <c r="N1919" t="s">
        <v>3328</v>
      </c>
      <c r="O1919" t="s">
        <v>3329</v>
      </c>
      <c r="P1919" t="s">
        <v>2059</v>
      </c>
      <c r="Q1919" t="s">
        <v>1943</v>
      </c>
      <c r="R1919" t="s">
        <v>1959</v>
      </c>
      <c r="S1919" t="s">
        <v>74</v>
      </c>
      <c r="T1919" t="s">
        <v>2046</v>
      </c>
      <c r="U1919" t="s">
        <v>2875</v>
      </c>
      <c r="V1919" t="s">
        <v>3436</v>
      </c>
      <c r="W1919" t="s">
        <v>4638</v>
      </c>
      <c r="X1919" t="s">
        <v>1944</v>
      </c>
      <c r="Y1919" t="s">
        <v>5604</v>
      </c>
      <c r="Z1919" t="s">
        <v>5605</v>
      </c>
      <c r="AA1919" t="s">
        <v>5606</v>
      </c>
      <c r="AB1919">
        <v>1</v>
      </c>
    </row>
    <row r="1920" spans="1:28" x14ac:dyDescent="0.25">
      <c r="A1920" t="s">
        <v>9284</v>
      </c>
      <c r="B1920" t="s">
        <v>9285</v>
      </c>
      <c r="C1920" t="s">
        <v>156</v>
      </c>
      <c r="D1920">
        <v>2</v>
      </c>
      <c r="E1920">
        <v>406</v>
      </c>
      <c r="F1920" t="s">
        <v>2055</v>
      </c>
      <c r="G1920" t="s">
        <v>1848</v>
      </c>
      <c r="H1920" t="s">
        <v>2091</v>
      </c>
      <c r="I1920" t="s">
        <v>2096</v>
      </c>
      <c r="J1920" t="s">
        <v>1789</v>
      </c>
      <c r="K1920" t="s">
        <v>2064</v>
      </c>
      <c r="L1920" t="s">
        <v>1828</v>
      </c>
      <c r="M1920" t="s">
        <v>2858</v>
      </c>
      <c r="N1920" t="s">
        <v>3328</v>
      </c>
      <c r="O1920" t="s">
        <v>3329</v>
      </c>
      <c r="P1920" t="s">
        <v>2059</v>
      </c>
      <c r="Q1920" t="s">
        <v>1943</v>
      </c>
      <c r="R1920" t="s">
        <v>1959</v>
      </c>
      <c r="S1920" t="s">
        <v>74</v>
      </c>
      <c r="T1920" t="s">
        <v>2046</v>
      </c>
      <c r="U1920" t="s">
        <v>3226</v>
      </c>
      <c r="V1920" t="s">
        <v>3227</v>
      </c>
      <c r="W1920" t="s">
        <v>3235</v>
      </c>
      <c r="X1920" t="s">
        <v>1944</v>
      </c>
      <c r="Y1920" t="s">
        <v>4422</v>
      </c>
      <c r="Z1920" t="s">
        <v>4423</v>
      </c>
      <c r="AA1920" t="s">
        <v>4424</v>
      </c>
      <c r="AB1920">
        <v>1</v>
      </c>
    </row>
    <row r="1921" spans="1:28" x14ac:dyDescent="0.25">
      <c r="A1921" t="s">
        <v>9284</v>
      </c>
      <c r="B1921" t="s">
        <v>9285</v>
      </c>
      <c r="C1921" t="s">
        <v>156</v>
      </c>
      <c r="D1921">
        <v>2</v>
      </c>
      <c r="E1921">
        <v>408</v>
      </c>
      <c r="F1921" t="s">
        <v>2082</v>
      </c>
      <c r="G1921" t="s">
        <v>1848</v>
      </c>
      <c r="H1921" t="s">
        <v>2091</v>
      </c>
      <c r="I1921" t="s">
        <v>2096</v>
      </c>
      <c r="J1921" t="s">
        <v>1795</v>
      </c>
      <c r="K1921" t="s">
        <v>2063</v>
      </c>
      <c r="L1921" t="s">
        <v>1828</v>
      </c>
      <c r="M1921" t="s">
        <v>2858</v>
      </c>
      <c r="N1921" t="s">
        <v>3328</v>
      </c>
      <c r="O1921" t="s">
        <v>3329</v>
      </c>
      <c r="P1921" t="s">
        <v>2059</v>
      </c>
      <c r="Q1921" t="s">
        <v>1943</v>
      </c>
      <c r="R1921" t="s">
        <v>1959</v>
      </c>
      <c r="S1921" t="s">
        <v>74</v>
      </c>
      <c r="T1921" t="s">
        <v>2046</v>
      </c>
      <c r="U1921" t="s">
        <v>2875</v>
      </c>
      <c r="V1921" t="s">
        <v>3436</v>
      </c>
      <c r="W1921" t="s">
        <v>3235</v>
      </c>
      <c r="X1921" t="s">
        <v>1944</v>
      </c>
      <c r="Y1921" t="s">
        <v>8942</v>
      </c>
      <c r="Z1921" t="s">
        <v>8943</v>
      </c>
      <c r="AA1921" t="s">
        <v>8944</v>
      </c>
      <c r="AB1921">
        <v>1</v>
      </c>
    </row>
    <row r="1922" spans="1:28" x14ac:dyDescent="0.25">
      <c r="A1922" t="s">
        <v>9284</v>
      </c>
      <c r="B1922" t="s">
        <v>9285</v>
      </c>
      <c r="C1922" t="s">
        <v>156</v>
      </c>
      <c r="D1922">
        <v>2</v>
      </c>
      <c r="E1922">
        <v>411</v>
      </c>
      <c r="F1922" t="s">
        <v>2051</v>
      </c>
      <c r="G1922" t="s">
        <v>1848</v>
      </c>
      <c r="H1922" t="s">
        <v>2091</v>
      </c>
      <c r="I1922" t="s">
        <v>2096</v>
      </c>
      <c r="J1922" t="s">
        <v>1789</v>
      </c>
      <c r="K1922" t="s">
        <v>5875</v>
      </c>
      <c r="L1922" t="s">
        <v>1828</v>
      </c>
      <c r="M1922" t="s">
        <v>2858</v>
      </c>
      <c r="N1922" t="s">
        <v>3328</v>
      </c>
      <c r="O1922" t="s">
        <v>3329</v>
      </c>
      <c r="P1922" t="s">
        <v>2059</v>
      </c>
      <c r="Q1922" t="s">
        <v>1943</v>
      </c>
      <c r="R1922" t="s">
        <v>1959</v>
      </c>
      <c r="S1922" t="s">
        <v>74</v>
      </c>
      <c r="T1922" t="s">
        <v>2046</v>
      </c>
      <c r="U1922" t="s">
        <v>2046</v>
      </c>
      <c r="V1922" t="s">
        <v>2865</v>
      </c>
      <c r="W1922" t="s">
        <v>3235</v>
      </c>
      <c r="X1922" t="s">
        <v>1944</v>
      </c>
      <c r="Y1922" t="s">
        <v>4425</v>
      </c>
      <c r="Z1922" t="s">
        <v>4426</v>
      </c>
      <c r="AA1922" t="s">
        <v>4427</v>
      </c>
      <c r="AB1922">
        <v>1</v>
      </c>
    </row>
    <row r="1923" spans="1:28" x14ac:dyDescent="0.25">
      <c r="A1923" t="s">
        <v>9284</v>
      </c>
      <c r="B1923" t="s">
        <v>9285</v>
      </c>
      <c r="C1923" t="s">
        <v>156</v>
      </c>
      <c r="D1923">
        <v>2</v>
      </c>
      <c r="E1923">
        <v>414</v>
      </c>
      <c r="F1923" t="s">
        <v>2077</v>
      </c>
      <c r="G1923" t="s">
        <v>1848</v>
      </c>
      <c r="H1923" t="s">
        <v>2091</v>
      </c>
      <c r="I1923" t="s">
        <v>2096</v>
      </c>
      <c r="J1923" t="s">
        <v>1789</v>
      </c>
      <c r="K1923" t="s">
        <v>2063</v>
      </c>
      <c r="L1923" t="s">
        <v>1828</v>
      </c>
      <c r="M1923" t="s">
        <v>2858</v>
      </c>
      <c r="N1923" t="s">
        <v>3328</v>
      </c>
      <c r="O1923" t="s">
        <v>3329</v>
      </c>
      <c r="P1923" t="s">
        <v>2059</v>
      </c>
      <c r="Q1923" t="s">
        <v>1943</v>
      </c>
      <c r="R1923" t="s">
        <v>1959</v>
      </c>
      <c r="S1923" t="s">
        <v>74</v>
      </c>
      <c r="T1923" t="s">
        <v>2046</v>
      </c>
      <c r="U1923" t="s">
        <v>2875</v>
      </c>
      <c r="V1923" t="s">
        <v>3324</v>
      </c>
      <c r="W1923" t="s">
        <v>4247</v>
      </c>
      <c r="X1923" t="s">
        <v>1944</v>
      </c>
      <c r="Y1923" t="s">
        <v>4428</v>
      </c>
      <c r="Z1923" t="s">
        <v>4429</v>
      </c>
      <c r="AA1923" t="s">
        <v>4430</v>
      </c>
      <c r="AB1923">
        <v>1</v>
      </c>
    </row>
    <row r="1924" spans="1:28" x14ac:dyDescent="0.25">
      <c r="A1924" t="s">
        <v>9284</v>
      </c>
      <c r="B1924" t="s">
        <v>9285</v>
      </c>
      <c r="C1924" t="s">
        <v>156</v>
      </c>
      <c r="D1924">
        <v>2</v>
      </c>
      <c r="E1924">
        <v>419</v>
      </c>
      <c r="F1924" t="s">
        <v>2052</v>
      </c>
      <c r="G1924" t="s">
        <v>1848</v>
      </c>
      <c r="H1924" t="s">
        <v>2091</v>
      </c>
      <c r="I1924" t="s">
        <v>2096</v>
      </c>
      <c r="J1924" t="s">
        <v>1789</v>
      </c>
      <c r="K1924" t="s">
        <v>2063</v>
      </c>
      <c r="L1924" t="s">
        <v>1828</v>
      </c>
      <c r="M1924" t="s">
        <v>2858</v>
      </c>
      <c r="N1924" t="s">
        <v>3328</v>
      </c>
      <c r="O1924" t="s">
        <v>3329</v>
      </c>
      <c r="P1924" t="s">
        <v>2059</v>
      </c>
      <c r="Q1924" t="s">
        <v>1943</v>
      </c>
      <c r="R1924" t="s">
        <v>1959</v>
      </c>
      <c r="S1924" t="s">
        <v>74</v>
      </c>
      <c r="T1924" t="s">
        <v>2046</v>
      </c>
      <c r="U1924" t="s">
        <v>2931</v>
      </c>
      <c r="V1924" t="s">
        <v>2966</v>
      </c>
      <c r="W1924" t="s">
        <v>4844</v>
      </c>
      <c r="X1924" t="s">
        <v>1944</v>
      </c>
      <c r="Y1924" t="s">
        <v>2445</v>
      </c>
      <c r="Z1924" t="s">
        <v>2446</v>
      </c>
      <c r="AA1924" t="s">
        <v>3542</v>
      </c>
      <c r="AB1924">
        <v>1</v>
      </c>
    </row>
    <row r="1925" spans="1:28" x14ac:dyDescent="0.25">
      <c r="A1925" t="s">
        <v>9284</v>
      </c>
      <c r="B1925" t="s">
        <v>9285</v>
      </c>
      <c r="C1925" t="s">
        <v>156</v>
      </c>
      <c r="D1925">
        <v>2</v>
      </c>
      <c r="E1925">
        <v>420</v>
      </c>
      <c r="F1925" t="s">
        <v>2048</v>
      </c>
      <c r="G1925" t="s">
        <v>1848</v>
      </c>
      <c r="H1925" t="s">
        <v>2091</v>
      </c>
      <c r="I1925" t="s">
        <v>2096</v>
      </c>
      <c r="J1925" t="s">
        <v>1789</v>
      </c>
      <c r="K1925" t="s">
        <v>2056</v>
      </c>
      <c r="L1925" t="s">
        <v>1828</v>
      </c>
      <c r="M1925" t="s">
        <v>2858</v>
      </c>
      <c r="N1925" t="s">
        <v>3328</v>
      </c>
      <c r="O1925" t="s">
        <v>3329</v>
      </c>
      <c r="P1925" t="s">
        <v>2059</v>
      </c>
      <c r="Q1925" t="s">
        <v>1943</v>
      </c>
      <c r="R1925" t="s">
        <v>1959</v>
      </c>
      <c r="S1925" t="s">
        <v>74</v>
      </c>
      <c r="T1925" t="s">
        <v>2046</v>
      </c>
      <c r="U1925" t="s">
        <v>3226</v>
      </c>
      <c r="V1925" t="s">
        <v>3288</v>
      </c>
      <c r="W1925" t="s">
        <v>4844</v>
      </c>
      <c r="X1925" t="s">
        <v>1944</v>
      </c>
      <c r="Y1925" t="s">
        <v>4909</v>
      </c>
      <c r="Z1925" t="s">
        <v>4910</v>
      </c>
      <c r="AA1925" t="s">
        <v>4911</v>
      </c>
      <c r="AB1925">
        <v>1</v>
      </c>
    </row>
    <row r="1926" spans="1:28" x14ac:dyDescent="0.25">
      <c r="A1926" t="s">
        <v>9284</v>
      </c>
      <c r="B1926" t="s">
        <v>9285</v>
      </c>
      <c r="C1926" t="s">
        <v>156</v>
      </c>
      <c r="D1926">
        <v>2</v>
      </c>
      <c r="E1926">
        <v>519</v>
      </c>
      <c r="F1926" t="s">
        <v>2030</v>
      </c>
      <c r="G1926" t="s">
        <v>1848</v>
      </c>
      <c r="H1926" t="s">
        <v>2091</v>
      </c>
      <c r="I1926" t="s">
        <v>2096</v>
      </c>
      <c r="J1926" t="s">
        <v>1789</v>
      </c>
      <c r="K1926" t="s">
        <v>2089</v>
      </c>
      <c r="L1926" t="s">
        <v>1828</v>
      </c>
      <c r="M1926" t="s">
        <v>2858</v>
      </c>
      <c r="N1926" t="s">
        <v>3328</v>
      </c>
      <c r="O1926" t="s">
        <v>3329</v>
      </c>
      <c r="P1926" t="s">
        <v>2059</v>
      </c>
      <c r="Q1926" t="s">
        <v>1943</v>
      </c>
      <c r="R1926" t="s">
        <v>1959</v>
      </c>
      <c r="S1926" t="s">
        <v>74</v>
      </c>
      <c r="T1926" t="s">
        <v>2046</v>
      </c>
      <c r="U1926" t="s">
        <v>2046</v>
      </c>
      <c r="V1926" t="s">
        <v>2865</v>
      </c>
      <c r="W1926" t="s">
        <v>3235</v>
      </c>
      <c r="X1926" t="s">
        <v>1944</v>
      </c>
      <c r="Y1926" t="s">
        <v>4431</v>
      </c>
      <c r="Z1926" t="s">
        <v>4432</v>
      </c>
      <c r="AA1926" t="s">
        <v>4433</v>
      </c>
      <c r="AB1926">
        <v>1</v>
      </c>
    </row>
    <row r="1927" spans="1:28" x14ac:dyDescent="0.25">
      <c r="A1927" t="s">
        <v>9284</v>
      </c>
      <c r="B1927" t="s">
        <v>9285</v>
      </c>
      <c r="C1927" t="s">
        <v>156</v>
      </c>
      <c r="D1927">
        <v>2</v>
      </c>
      <c r="E1927">
        <v>525</v>
      </c>
      <c r="F1927" t="s">
        <v>2020</v>
      </c>
      <c r="G1927" t="s">
        <v>1848</v>
      </c>
      <c r="H1927" t="s">
        <v>2091</v>
      </c>
      <c r="I1927" t="s">
        <v>2096</v>
      </c>
      <c r="J1927" t="s">
        <v>1789</v>
      </c>
      <c r="K1927" t="s">
        <v>2053</v>
      </c>
      <c r="L1927" t="s">
        <v>1828</v>
      </c>
      <c r="M1927" t="s">
        <v>2858</v>
      </c>
      <c r="N1927" t="s">
        <v>3328</v>
      </c>
      <c r="O1927" t="s">
        <v>3329</v>
      </c>
      <c r="P1927" t="s">
        <v>2059</v>
      </c>
      <c r="Q1927" t="s">
        <v>1943</v>
      </c>
      <c r="R1927" t="s">
        <v>1959</v>
      </c>
      <c r="S1927" t="s">
        <v>74</v>
      </c>
      <c r="T1927" t="s">
        <v>2046</v>
      </c>
      <c r="U1927" t="s">
        <v>2870</v>
      </c>
      <c r="V1927" t="s">
        <v>5607</v>
      </c>
      <c r="W1927" t="s">
        <v>4844</v>
      </c>
      <c r="X1927" t="s">
        <v>1944</v>
      </c>
      <c r="Y1927" t="s">
        <v>5608</v>
      </c>
      <c r="Z1927" t="s">
        <v>5609</v>
      </c>
      <c r="AA1927" t="s">
        <v>5610</v>
      </c>
      <c r="AB1927">
        <v>1</v>
      </c>
    </row>
    <row r="1928" spans="1:28" x14ac:dyDescent="0.25">
      <c r="A1928" t="s">
        <v>9284</v>
      </c>
      <c r="B1928" t="s">
        <v>9285</v>
      </c>
      <c r="C1928" t="s">
        <v>156</v>
      </c>
      <c r="D1928">
        <v>2</v>
      </c>
      <c r="E1928">
        <v>534</v>
      </c>
      <c r="F1928" t="s">
        <v>2037</v>
      </c>
      <c r="G1928" t="s">
        <v>1848</v>
      </c>
      <c r="H1928" t="s">
        <v>2091</v>
      </c>
      <c r="I1928" t="s">
        <v>2096</v>
      </c>
      <c r="J1928" t="s">
        <v>1789</v>
      </c>
      <c r="K1928" t="s">
        <v>2086</v>
      </c>
      <c r="L1928" t="s">
        <v>1828</v>
      </c>
      <c r="M1928" t="s">
        <v>2858</v>
      </c>
      <c r="N1928" t="s">
        <v>3328</v>
      </c>
      <c r="O1928" t="s">
        <v>3329</v>
      </c>
      <c r="P1928" t="s">
        <v>2059</v>
      </c>
      <c r="Q1928" t="s">
        <v>1943</v>
      </c>
      <c r="R1928" t="s">
        <v>1959</v>
      </c>
      <c r="S1928" t="s">
        <v>74</v>
      </c>
      <c r="T1928" t="s">
        <v>2046</v>
      </c>
      <c r="U1928" t="s">
        <v>2039</v>
      </c>
      <c r="V1928" t="s">
        <v>5530</v>
      </c>
      <c r="W1928" t="s">
        <v>4844</v>
      </c>
      <c r="X1928" t="s">
        <v>1944</v>
      </c>
      <c r="Y1928" t="s">
        <v>5611</v>
      </c>
      <c r="Z1928" t="s">
        <v>5612</v>
      </c>
      <c r="AA1928" t="s">
        <v>5613</v>
      </c>
      <c r="AB1928">
        <v>1</v>
      </c>
    </row>
    <row r="1929" spans="1:28" x14ac:dyDescent="0.25">
      <c r="A1929" t="s">
        <v>9284</v>
      </c>
      <c r="B1929" t="s">
        <v>9285</v>
      </c>
      <c r="C1929" t="s">
        <v>156</v>
      </c>
      <c r="D1929">
        <v>2</v>
      </c>
      <c r="E1929">
        <v>555</v>
      </c>
      <c r="F1929" t="s">
        <v>2024</v>
      </c>
      <c r="G1929" t="s">
        <v>1848</v>
      </c>
      <c r="H1929" t="s">
        <v>2091</v>
      </c>
      <c r="I1929" t="s">
        <v>2096</v>
      </c>
      <c r="J1929" t="s">
        <v>1788</v>
      </c>
      <c r="K1929" t="s">
        <v>2063</v>
      </c>
      <c r="L1929" t="s">
        <v>1828</v>
      </c>
      <c r="M1929" t="s">
        <v>2858</v>
      </c>
      <c r="N1929" t="s">
        <v>3328</v>
      </c>
      <c r="O1929" t="s">
        <v>3329</v>
      </c>
      <c r="P1929" t="s">
        <v>2059</v>
      </c>
      <c r="Q1929" t="s">
        <v>1943</v>
      </c>
      <c r="R1929" t="s">
        <v>1959</v>
      </c>
      <c r="S1929" t="s">
        <v>74</v>
      </c>
      <c r="T1929" t="s">
        <v>2046</v>
      </c>
      <c r="U1929" t="s">
        <v>3226</v>
      </c>
      <c r="V1929" t="s">
        <v>3227</v>
      </c>
      <c r="W1929" t="s">
        <v>2874</v>
      </c>
      <c r="X1929" t="s">
        <v>1944</v>
      </c>
      <c r="Y1929" t="s">
        <v>8695</v>
      </c>
      <c r="Z1929" t="s">
        <v>8696</v>
      </c>
      <c r="AA1929" t="s">
        <v>8697</v>
      </c>
      <c r="AB1929">
        <v>1</v>
      </c>
    </row>
    <row r="1930" spans="1:28" x14ac:dyDescent="0.25">
      <c r="A1930" t="s">
        <v>9284</v>
      </c>
      <c r="B1930" t="s">
        <v>9285</v>
      </c>
      <c r="C1930" t="s">
        <v>156</v>
      </c>
      <c r="D1930">
        <v>2</v>
      </c>
      <c r="E1930">
        <v>607</v>
      </c>
      <c r="F1930" t="s">
        <v>2062</v>
      </c>
      <c r="G1930" t="s">
        <v>1848</v>
      </c>
      <c r="H1930" t="s">
        <v>2091</v>
      </c>
      <c r="I1930" t="s">
        <v>2096</v>
      </c>
      <c r="J1930" t="s">
        <v>1788</v>
      </c>
      <c r="K1930" t="s">
        <v>2089</v>
      </c>
      <c r="L1930" t="s">
        <v>1828</v>
      </c>
      <c r="M1930" t="s">
        <v>2858</v>
      </c>
      <c r="N1930" t="s">
        <v>3328</v>
      </c>
      <c r="O1930" t="s">
        <v>3329</v>
      </c>
      <c r="P1930" t="s">
        <v>2059</v>
      </c>
      <c r="Q1930" t="s">
        <v>1943</v>
      </c>
      <c r="R1930" t="s">
        <v>1959</v>
      </c>
      <c r="S1930" t="s">
        <v>74</v>
      </c>
      <c r="T1930" t="s">
        <v>2046</v>
      </c>
      <c r="U1930" t="s">
        <v>2875</v>
      </c>
      <c r="V1930" t="s">
        <v>3324</v>
      </c>
      <c r="W1930" t="s">
        <v>2947</v>
      </c>
      <c r="X1930" t="s">
        <v>1944</v>
      </c>
      <c r="Y1930" t="s">
        <v>5614</v>
      </c>
      <c r="Z1930" t="s">
        <v>5615</v>
      </c>
      <c r="AA1930" t="s">
        <v>5616</v>
      </c>
      <c r="AB1930">
        <v>1</v>
      </c>
    </row>
    <row r="1931" spans="1:28" x14ac:dyDescent="0.25">
      <c r="A1931" t="s">
        <v>9284</v>
      </c>
      <c r="B1931" t="s">
        <v>9285</v>
      </c>
      <c r="C1931" t="s">
        <v>156</v>
      </c>
      <c r="D1931">
        <v>2</v>
      </c>
      <c r="E1931">
        <v>607</v>
      </c>
      <c r="F1931" t="s">
        <v>2068</v>
      </c>
      <c r="G1931" t="s">
        <v>1848</v>
      </c>
      <c r="H1931" t="s">
        <v>2091</v>
      </c>
      <c r="I1931" t="s">
        <v>2096</v>
      </c>
      <c r="J1931" t="s">
        <v>1788</v>
      </c>
      <c r="K1931" t="s">
        <v>2053</v>
      </c>
      <c r="L1931" t="s">
        <v>1828</v>
      </c>
      <c r="M1931" t="s">
        <v>2858</v>
      </c>
      <c r="N1931" t="s">
        <v>3328</v>
      </c>
      <c r="O1931" t="s">
        <v>3329</v>
      </c>
      <c r="P1931" t="s">
        <v>2059</v>
      </c>
      <c r="Q1931" t="s">
        <v>1943</v>
      </c>
      <c r="R1931" t="s">
        <v>1959</v>
      </c>
      <c r="S1931" t="s">
        <v>74</v>
      </c>
      <c r="T1931" t="s">
        <v>2046</v>
      </c>
      <c r="U1931" t="s">
        <v>2875</v>
      </c>
      <c r="V1931" t="s">
        <v>3324</v>
      </c>
      <c r="W1931" t="s">
        <v>2947</v>
      </c>
      <c r="X1931" t="s">
        <v>1944</v>
      </c>
      <c r="Y1931" t="s">
        <v>8945</v>
      </c>
      <c r="Z1931" t="s">
        <v>8946</v>
      </c>
      <c r="AA1931" t="s">
        <v>8947</v>
      </c>
      <c r="AB1931">
        <v>1</v>
      </c>
    </row>
    <row r="1932" spans="1:28" x14ac:dyDescent="0.25">
      <c r="A1932" t="s">
        <v>9284</v>
      </c>
      <c r="B1932" t="s">
        <v>9285</v>
      </c>
      <c r="C1932" t="s">
        <v>156</v>
      </c>
      <c r="D1932">
        <v>4</v>
      </c>
      <c r="E1932">
        <v>59</v>
      </c>
      <c r="F1932" t="s">
        <v>2041</v>
      </c>
      <c r="G1932" t="s">
        <v>1846</v>
      </c>
      <c r="H1932" t="s">
        <v>2091</v>
      </c>
      <c r="I1932" t="s">
        <v>2096</v>
      </c>
      <c r="J1932" t="s">
        <v>1788</v>
      </c>
      <c r="K1932" t="s">
        <v>2064</v>
      </c>
      <c r="L1932" t="s">
        <v>1828</v>
      </c>
      <c r="M1932" t="s">
        <v>2858</v>
      </c>
      <c r="N1932" t="s">
        <v>3328</v>
      </c>
      <c r="O1932" t="s">
        <v>3329</v>
      </c>
      <c r="P1932" t="s">
        <v>2059</v>
      </c>
      <c r="Q1932" t="s">
        <v>1943</v>
      </c>
      <c r="R1932" t="s">
        <v>1959</v>
      </c>
      <c r="S1932" t="s">
        <v>74</v>
      </c>
      <c r="T1932" t="s">
        <v>2046</v>
      </c>
      <c r="U1932" t="s">
        <v>2044</v>
      </c>
      <c r="V1932" t="s">
        <v>3260</v>
      </c>
      <c r="W1932" t="s">
        <v>2947</v>
      </c>
      <c r="X1932" t="s">
        <v>1944</v>
      </c>
      <c r="Y1932" t="s">
        <v>8698</v>
      </c>
      <c r="Z1932" t="s">
        <v>8699</v>
      </c>
      <c r="AA1932" t="s">
        <v>8700</v>
      </c>
      <c r="AB1932">
        <v>1</v>
      </c>
    </row>
    <row r="1933" spans="1:28" x14ac:dyDescent="0.25">
      <c r="A1933" t="s">
        <v>9284</v>
      </c>
      <c r="B1933" t="s">
        <v>9285</v>
      </c>
      <c r="C1933" t="s">
        <v>156</v>
      </c>
      <c r="D1933">
        <v>1</v>
      </c>
      <c r="E1933">
        <v>177</v>
      </c>
      <c r="F1933" t="s">
        <v>2057</v>
      </c>
      <c r="G1933" t="s">
        <v>1809</v>
      </c>
      <c r="H1933" t="s">
        <v>2091</v>
      </c>
      <c r="I1933" t="s">
        <v>2096</v>
      </c>
      <c r="J1933" t="s">
        <v>1797</v>
      </c>
      <c r="K1933" t="s">
        <v>2064</v>
      </c>
      <c r="L1933" t="s">
        <v>1828</v>
      </c>
      <c r="M1933" t="s">
        <v>2858</v>
      </c>
      <c r="N1933" t="s">
        <v>3328</v>
      </c>
      <c r="O1933" t="s">
        <v>3329</v>
      </c>
      <c r="P1933" t="s">
        <v>2059</v>
      </c>
      <c r="Q1933" t="s">
        <v>1829</v>
      </c>
      <c r="R1933" t="s">
        <v>1960</v>
      </c>
      <c r="S1933" t="s">
        <v>74</v>
      </c>
      <c r="T1933" t="s">
        <v>2024</v>
      </c>
      <c r="U1933" t="s">
        <v>3162</v>
      </c>
      <c r="V1933" t="s">
        <v>3164</v>
      </c>
      <c r="W1933" t="s">
        <v>2874</v>
      </c>
      <c r="X1933" t="s">
        <v>1945</v>
      </c>
      <c r="Y1933" t="s">
        <v>8701</v>
      </c>
      <c r="Z1933" t="s">
        <v>8702</v>
      </c>
      <c r="AA1933" t="s">
        <v>8703</v>
      </c>
      <c r="AB1933">
        <v>1</v>
      </c>
    </row>
    <row r="1934" spans="1:28" x14ac:dyDescent="0.25">
      <c r="A1934" t="s">
        <v>9284</v>
      </c>
      <c r="B1934" t="s">
        <v>9285</v>
      </c>
      <c r="C1934" t="s">
        <v>156</v>
      </c>
      <c r="D1934">
        <v>1</v>
      </c>
      <c r="E1934">
        <v>310</v>
      </c>
      <c r="F1934" t="s">
        <v>2060</v>
      </c>
      <c r="G1934" t="s">
        <v>1844</v>
      </c>
      <c r="H1934" t="s">
        <v>2091</v>
      </c>
      <c r="I1934" t="s">
        <v>2096</v>
      </c>
      <c r="J1934" t="s">
        <v>1789</v>
      </c>
      <c r="K1934" t="s">
        <v>2089</v>
      </c>
      <c r="L1934" t="s">
        <v>1828</v>
      </c>
      <c r="M1934" t="s">
        <v>2858</v>
      </c>
      <c r="N1934" t="s">
        <v>3328</v>
      </c>
      <c r="O1934" t="s">
        <v>3329</v>
      </c>
      <c r="P1934" t="s">
        <v>2059</v>
      </c>
      <c r="Q1934" t="s">
        <v>1829</v>
      </c>
      <c r="R1934" t="s">
        <v>1960</v>
      </c>
      <c r="S1934" t="s">
        <v>74</v>
      </c>
      <c r="T1934" t="s">
        <v>2024</v>
      </c>
      <c r="U1934" t="s">
        <v>2870</v>
      </c>
      <c r="V1934" t="s">
        <v>3154</v>
      </c>
      <c r="W1934" t="s">
        <v>2874</v>
      </c>
      <c r="X1934" t="s">
        <v>1945</v>
      </c>
      <c r="Y1934" t="s">
        <v>2447</v>
      </c>
      <c r="Z1934" t="s">
        <v>2448</v>
      </c>
      <c r="AA1934" t="s">
        <v>3546</v>
      </c>
      <c r="AB1934">
        <v>1</v>
      </c>
    </row>
    <row r="1935" spans="1:28" x14ac:dyDescent="0.25">
      <c r="A1935" t="s">
        <v>9284</v>
      </c>
      <c r="B1935" t="s">
        <v>9285</v>
      </c>
      <c r="C1935" t="s">
        <v>156</v>
      </c>
      <c r="D1935">
        <v>1</v>
      </c>
      <c r="E1935">
        <v>367</v>
      </c>
      <c r="F1935" t="s">
        <v>2049</v>
      </c>
      <c r="G1935" t="s">
        <v>1844</v>
      </c>
      <c r="H1935" t="s">
        <v>2091</v>
      </c>
      <c r="I1935" t="s">
        <v>2096</v>
      </c>
      <c r="J1935" t="s">
        <v>1789</v>
      </c>
      <c r="K1935" t="s">
        <v>2383</v>
      </c>
      <c r="L1935" t="s">
        <v>1828</v>
      </c>
      <c r="M1935" t="s">
        <v>2858</v>
      </c>
      <c r="N1935" t="s">
        <v>3328</v>
      </c>
      <c r="O1935" t="s">
        <v>3329</v>
      </c>
      <c r="P1935" t="s">
        <v>2059</v>
      </c>
      <c r="Q1935" t="s">
        <v>1829</v>
      </c>
      <c r="R1935" t="s">
        <v>1960</v>
      </c>
      <c r="S1935" t="s">
        <v>74</v>
      </c>
      <c r="T1935" t="s">
        <v>2024</v>
      </c>
      <c r="U1935" t="s">
        <v>2870</v>
      </c>
      <c r="V1935" t="s">
        <v>3361</v>
      </c>
      <c r="W1935" t="s">
        <v>2874</v>
      </c>
      <c r="X1935" t="s">
        <v>1945</v>
      </c>
      <c r="Y1935" t="s">
        <v>2449</v>
      </c>
      <c r="Z1935" t="s">
        <v>2450</v>
      </c>
      <c r="AA1935" t="s">
        <v>3547</v>
      </c>
      <c r="AB1935">
        <v>1</v>
      </c>
    </row>
    <row r="1936" spans="1:28" x14ac:dyDescent="0.25">
      <c r="A1936" t="s">
        <v>9284</v>
      </c>
      <c r="B1936" t="s">
        <v>9285</v>
      </c>
      <c r="C1936" t="s">
        <v>156</v>
      </c>
      <c r="D1936">
        <v>1</v>
      </c>
      <c r="E1936">
        <v>373</v>
      </c>
      <c r="F1936" t="s">
        <v>2030</v>
      </c>
      <c r="G1936" t="s">
        <v>1844</v>
      </c>
      <c r="H1936" t="s">
        <v>2091</v>
      </c>
      <c r="I1936" t="s">
        <v>2096</v>
      </c>
      <c r="J1936" t="s">
        <v>1797</v>
      </c>
      <c r="K1936" t="s">
        <v>2063</v>
      </c>
      <c r="L1936" t="s">
        <v>1828</v>
      </c>
      <c r="M1936" t="s">
        <v>2858</v>
      </c>
      <c r="N1936" t="s">
        <v>3328</v>
      </c>
      <c r="O1936" t="s">
        <v>3329</v>
      </c>
      <c r="P1936" t="s">
        <v>2059</v>
      </c>
      <c r="Q1936" t="s">
        <v>1829</v>
      </c>
      <c r="R1936" t="s">
        <v>1960</v>
      </c>
      <c r="S1936" t="s">
        <v>74</v>
      </c>
      <c r="T1936" t="s">
        <v>2024</v>
      </c>
      <c r="U1936" t="s">
        <v>2039</v>
      </c>
      <c r="V1936" t="s">
        <v>3408</v>
      </c>
      <c r="W1936" t="s">
        <v>2874</v>
      </c>
      <c r="X1936" t="s">
        <v>1945</v>
      </c>
      <c r="Y1936" t="s">
        <v>4434</v>
      </c>
      <c r="Z1936" t="s">
        <v>4435</v>
      </c>
      <c r="AA1936" t="s">
        <v>4436</v>
      </c>
      <c r="AB1936">
        <v>1</v>
      </c>
    </row>
    <row r="1937" spans="1:28" x14ac:dyDescent="0.25">
      <c r="A1937" t="s">
        <v>9284</v>
      </c>
      <c r="B1937" t="s">
        <v>9285</v>
      </c>
      <c r="C1937" t="s">
        <v>156</v>
      </c>
      <c r="D1937">
        <v>1</v>
      </c>
      <c r="E1937">
        <v>378</v>
      </c>
      <c r="F1937" t="s">
        <v>2047</v>
      </c>
      <c r="G1937" t="s">
        <v>1844</v>
      </c>
      <c r="H1937" t="s">
        <v>2091</v>
      </c>
      <c r="I1937" t="s">
        <v>2096</v>
      </c>
      <c r="J1937" t="s">
        <v>1789</v>
      </c>
      <c r="K1937" t="s">
        <v>2383</v>
      </c>
      <c r="L1937" t="s">
        <v>1828</v>
      </c>
      <c r="M1937" t="s">
        <v>2858</v>
      </c>
      <c r="N1937" t="s">
        <v>3328</v>
      </c>
      <c r="O1937" t="s">
        <v>3329</v>
      </c>
      <c r="P1937" t="s">
        <v>2059</v>
      </c>
      <c r="Q1937" t="s">
        <v>1829</v>
      </c>
      <c r="R1937" t="s">
        <v>1960</v>
      </c>
      <c r="S1937" t="s">
        <v>74</v>
      </c>
      <c r="T1937" t="s">
        <v>2024</v>
      </c>
      <c r="U1937" t="s">
        <v>2875</v>
      </c>
      <c r="V1937" t="s">
        <v>2876</v>
      </c>
      <c r="W1937" t="s">
        <v>2874</v>
      </c>
      <c r="X1937" t="s">
        <v>1945</v>
      </c>
      <c r="Y1937" t="s">
        <v>2451</v>
      </c>
      <c r="Z1937" t="s">
        <v>2452</v>
      </c>
      <c r="AA1937" t="s">
        <v>3548</v>
      </c>
      <c r="AB1937">
        <v>1</v>
      </c>
    </row>
    <row r="1938" spans="1:28" x14ac:dyDescent="0.25">
      <c r="A1938" t="s">
        <v>9284</v>
      </c>
      <c r="B1938" t="s">
        <v>9285</v>
      </c>
      <c r="C1938" t="s">
        <v>156</v>
      </c>
      <c r="D1938">
        <v>1</v>
      </c>
      <c r="E1938">
        <v>379</v>
      </c>
      <c r="F1938" t="s">
        <v>2065</v>
      </c>
      <c r="G1938" t="s">
        <v>1844</v>
      </c>
      <c r="H1938" t="s">
        <v>2091</v>
      </c>
      <c r="I1938" t="s">
        <v>2096</v>
      </c>
      <c r="J1938" t="s">
        <v>1789</v>
      </c>
      <c r="K1938" t="s">
        <v>2087</v>
      </c>
      <c r="L1938" t="s">
        <v>1828</v>
      </c>
      <c r="M1938" t="s">
        <v>2858</v>
      </c>
      <c r="N1938" t="s">
        <v>3328</v>
      </c>
      <c r="O1938" t="s">
        <v>3329</v>
      </c>
      <c r="P1938" t="s">
        <v>2059</v>
      </c>
      <c r="Q1938" t="s">
        <v>1829</v>
      </c>
      <c r="R1938" t="s">
        <v>1960</v>
      </c>
      <c r="S1938" t="s">
        <v>74</v>
      </c>
      <c r="T1938" t="s">
        <v>2024</v>
      </c>
      <c r="U1938" t="s">
        <v>2044</v>
      </c>
      <c r="V1938" t="s">
        <v>3260</v>
      </c>
      <c r="W1938" t="s">
        <v>2874</v>
      </c>
      <c r="X1938" t="s">
        <v>1945</v>
      </c>
      <c r="Y1938" t="s">
        <v>4437</v>
      </c>
      <c r="Z1938" t="s">
        <v>4438</v>
      </c>
      <c r="AA1938" t="s">
        <v>4439</v>
      </c>
      <c r="AB1938">
        <v>1</v>
      </c>
    </row>
    <row r="1939" spans="1:28" x14ac:dyDescent="0.25">
      <c r="A1939" t="s">
        <v>9284</v>
      </c>
      <c r="B1939" t="s">
        <v>9285</v>
      </c>
      <c r="C1939" t="s">
        <v>156</v>
      </c>
      <c r="D1939">
        <v>1</v>
      </c>
      <c r="E1939">
        <v>388</v>
      </c>
      <c r="F1939" t="s">
        <v>2068</v>
      </c>
      <c r="G1939" t="s">
        <v>1844</v>
      </c>
      <c r="H1939" t="s">
        <v>2091</v>
      </c>
      <c r="I1939" t="s">
        <v>2096</v>
      </c>
      <c r="J1939" t="s">
        <v>1789</v>
      </c>
      <c r="K1939" t="s">
        <v>2383</v>
      </c>
      <c r="L1939" t="s">
        <v>1828</v>
      </c>
      <c r="M1939" t="s">
        <v>2858</v>
      </c>
      <c r="N1939" t="s">
        <v>3328</v>
      </c>
      <c r="O1939" t="s">
        <v>3329</v>
      </c>
      <c r="P1939" t="s">
        <v>2059</v>
      </c>
      <c r="Q1939" t="s">
        <v>1829</v>
      </c>
      <c r="R1939" t="s">
        <v>1960</v>
      </c>
      <c r="S1939" t="s">
        <v>74</v>
      </c>
      <c r="T1939" t="s">
        <v>2024</v>
      </c>
      <c r="U1939" t="s">
        <v>2875</v>
      </c>
      <c r="V1939" t="s">
        <v>2973</v>
      </c>
      <c r="W1939" t="s">
        <v>2874</v>
      </c>
      <c r="X1939" t="s">
        <v>1945</v>
      </c>
      <c r="Y1939" t="s">
        <v>2453</v>
      </c>
      <c r="Z1939" t="s">
        <v>2454</v>
      </c>
      <c r="AA1939" t="s">
        <v>3549</v>
      </c>
      <c r="AB1939">
        <v>1</v>
      </c>
    </row>
    <row r="1940" spans="1:28" x14ac:dyDescent="0.25">
      <c r="A1940" t="s">
        <v>9284</v>
      </c>
      <c r="B1940" t="s">
        <v>9285</v>
      </c>
      <c r="C1940" t="s">
        <v>156</v>
      </c>
      <c r="D1940">
        <v>1</v>
      </c>
      <c r="E1940">
        <v>389</v>
      </c>
      <c r="F1940" t="s">
        <v>2024</v>
      </c>
      <c r="G1940" t="s">
        <v>1844</v>
      </c>
      <c r="H1940" t="s">
        <v>2091</v>
      </c>
      <c r="I1940" t="s">
        <v>2096</v>
      </c>
      <c r="J1940" t="s">
        <v>1825</v>
      </c>
      <c r="K1940" t="s">
        <v>2383</v>
      </c>
      <c r="L1940" t="s">
        <v>1828</v>
      </c>
      <c r="M1940" t="s">
        <v>2858</v>
      </c>
      <c r="N1940" t="s">
        <v>3328</v>
      </c>
      <c r="O1940" t="s">
        <v>3329</v>
      </c>
      <c r="P1940" t="s">
        <v>2059</v>
      </c>
      <c r="Q1940" t="s">
        <v>1829</v>
      </c>
      <c r="R1940" t="s">
        <v>1960</v>
      </c>
      <c r="S1940" t="s">
        <v>74</v>
      </c>
      <c r="T1940" t="s">
        <v>2024</v>
      </c>
      <c r="U1940" t="s">
        <v>2875</v>
      </c>
      <c r="V1940" t="s">
        <v>2973</v>
      </c>
      <c r="W1940" t="s">
        <v>2874</v>
      </c>
      <c r="X1940" t="s">
        <v>1945</v>
      </c>
      <c r="Y1940" t="s">
        <v>2455</v>
      </c>
      <c r="Z1940" t="s">
        <v>2456</v>
      </c>
      <c r="AA1940" t="s">
        <v>3550</v>
      </c>
      <c r="AB1940">
        <v>1</v>
      </c>
    </row>
    <row r="1941" spans="1:28" x14ac:dyDescent="0.25">
      <c r="A1941" t="s">
        <v>9284</v>
      </c>
      <c r="B1941" t="s">
        <v>9285</v>
      </c>
      <c r="C1941" t="s">
        <v>156</v>
      </c>
      <c r="D1941">
        <v>1</v>
      </c>
      <c r="E1941">
        <v>390</v>
      </c>
      <c r="F1941" t="s">
        <v>2030</v>
      </c>
      <c r="G1941" t="s">
        <v>1844</v>
      </c>
      <c r="H1941" t="s">
        <v>2091</v>
      </c>
      <c r="I1941" t="s">
        <v>2096</v>
      </c>
      <c r="J1941" t="s">
        <v>1789</v>
      </c>
      <c r="K1941" t="s">
        <v>2063</v>
      </c>
      <c r="L1941" t="s">
        <v>1828</v>
      </c>
      <c r="M1941" t="s">
        <v>2858</v>
      </c>
      <c r="N1941" t="s">
        <v>3328</v>
      </c>
      <c r="O1941" t="s">
        <v>3329</v>
      </c>
      <c r="P1941" t="s">
        <v>2059</v>
      </c>
      <c r="Q1941" t="s">
        <v>1829</v>
      </c>
      <c r="R1941" t="s">
        <v>1960</v>
      </c>
      <c r="S1941" t="s">
        <v>74</v>
      </c>
      <c r="T1941" t="s">
        <v>2024</v>
      </c>
      <c r="U1941" t="s">
        <v>2870</v>
      </c>
      <c r="V1941" t="s">
        <v>3271</v>
      </c>
      <c r="W1941" t="s">
        <v>2874</v>
      </c>
      <c r="X1941" t="s">
        <v>1945</v>
      </c>
      <c r="Y1941" t="s">
        <v>2457</v>
      </c>
      <c r="Z1941" t="s">
        <v>2458</v>
      </c>
      <c r="AA1941" t="s">
        <v>3551</v>
      </c>
      <c r="AB1941">
        <v>1</v>
      </c>
    </row>
    <row r="1942" spans="1:28" x14ac:dyDescent="0.25">
      <c r="A1942" t="s">
        <v>9284</v>
      </c>
      <c r="B1942" t="s">
        <v>9285</v>
      </c>
      <c r="C1942" t="s">
        <v>156</v>
      </c>
      <c r="D1942">
        <v>1</v>
      </c>
      <c r="E1942">
        <v>48</v>
      </c>
      <c r="F1942" t="s">
        <v>2060</v>
      </c>
      <c r="G1942" t="s">
        <v>1845</v>
      </c>
      <c r="H1942" t="s">
        <v>2091</v>
      </c>
      <c r="I1942" t="s">
        <v>2096</v>
      </c>
      <c r="J1942" t="s">
        <v>1795</v>
      </c>
      <c r="K1942" t="s">
        <v>2064</v>
      </c>
      <c r="L1942" t="s">
        <v>1828</v>
      </c>
      <c r="M1942" t="s">
        <v>2858</v>
      </c>
      <c r="N1942" t="s">
        <v>3328</v>
      </c>
      <c r="O1942" t="s">
        <v>3329</v>
      </c>
      <c r="P1942" t="s">
        <v>2059</v>
      </c>
      <c r="Q1942" t="s">
        <v>1829</v>
      </c>
      <c r="R1942" t="s">
        <v>1960</v>
      </c>
      <c r="S1942" t="s">
        <v>74</v>
      </c>
      <c r="T1942" t="s">
        <v>2024</v>
      </c>
      <c r="U1942" t="s">
        <v>2867</v>
      </c>
      <c r="V1942" t="s">
        <v>3314</v>
      </c>
      <c r="W1942" t="s">
        <v>2874</v>
      </c>
      <c r="X1942" t="s">
        <v>1945</v>
      </c>
      <c r="Y1942" t="s">
        <v>8704</v>
      </c>
      <c r="Z1942" t="s">
        <v>8705</v>
      </c>
      <c r="AA1942" t="s">
        <v>8706</v>
      </c>
      <c r="AB1942">
        <v>1</v>
      </c>
    </row>
    <row r="1943" spans="1:28" x14ac:dyDescent="0.25">
      <c r="A1943" t="s">
        <v>9284</v>
      </c>
      <c r="B1943" t="s">
        <v>9285</v>
      </c>
      <c r="C1943" t="s">
        <v>156</v>
      </c>
      <c r="D1943">
        <v>1</v>
      </c>
      <c r="E1943">
        <v>515</v>
      </c>
      <c r="F1943" t="s">
        <v>2047</v>
      </c>
      <c r="G1943" t="s">
        <v>1844</v>
      </c>
      <c r="H1943" t="s">
        <v>2091</v>
      </c>
      <c r="I1943" t="s">
        <v>2096</v>
      </c>
      <c r="J1943" t="s">
        <v>1788</v>
      </c>
      <c r="K1943" t="s">
        <v>2089</v>
      </c>
      <c r="L1943" t="s">
        <v>1828</v>
      </c>
      <c r="M1943" t="s">
        <v>2858</v>
      </c>
      <c r="N1943" t="s">
        <v>3328</v>
      </c>
      <c r="O1943" t="s">
        <v>3329</v>
      </c>
      <c r="P1943" t="s">
        <v>2059</v>
      </c>
      <c r="Q1943" t="s">
        <v>1829</v>
      </c>
      <c r="R1943" t="s">
        <v>1960</v>
      </c>
      <c r="S1943" t="s">
        <v>74</v>
      </c>
      <c r="T1943" t="s">
        <v>2024</v>
      </c>
      <c r="U1943" t="s">
        <v>2867</v>
      </c>
      <c r="V1943" t="s">
        <v>3314</v>
      </c>
      <c r="W1943" t="s">
        <v>2874</v>
      </c>
      <c r="X1943" t="s">
        <v>1945</v>
      </c>
      <c r="Y1943" t="s">
        <v>5617</v>
      </c>
      <c r="Z1943" t="s">
        <v>5618</v>
      </c>
      <c r="AA1943" t="s">
        <v>5619</v>
      </c>
      <c r="AB1943">
        <v>1</v>
      </c>
    </row>
    <row r="1944" spans="1:28" x14ac:dyDescent="0.25">
      <c r="A1944" t="s">
        <v>9284</v>
      </c>
      <c r="B1944" t="s">
        <v>9285</v>
      </c>
      <c r="C1944" t="s">
        <v>156</v>
      </c>
      <c r="D1944">
        <v>1</v>
      </c>
      <c r="E1944">
        <v>515</v>
      </c>
      <c r="F1944" t="s">
        <v>2054</v>
      </c>
      <c r="G1944" t="s">
        <v>1844</v>
      </c>
      <c r="H1944" t="s">
        <v>2091</v>
      </c>
      <c r="I1944" t="s">
        <v>2096</v>
      </c>
      <c r="J1944" t="s">
        <v>1788</v>
      </c>
      <c r="K1944" t="s">
        <v>2064</v>
      </c>
      <c r="L1944" t="s">
        <v>1828</v>
      </c>
      <c r="M1944" t="s">
        <v>2858</v>
      </c>
      <c r="N1944" t="s">
        <v>3328</v>
      </c>
      <c r="O1944" t="s">
        <v>3329</v>
      </c>
      <c r="P1944" t="s">
        <v>2059</v>
      </c>
      <c r="Q1944" t="s">
        <v>1829</v>
      </c>
      <c r="R1944" t="s">
        <v>1960</v>
      </c>
      <c r="S1944" t="s">
        <v>74</v>
      </c>
      <c r="T1944" t="s">
        <v>2024</v>
      </c>
      <c r="U1944" t="s">
        <v>2867</v>
      </c>
      <c r="V1944" t="s">
        <v>3309</v>
      </c>
      <c r="W1944" t="s">
        <v>2874</v>
      </c>
      <c r="X1944" t="s">
        <v>1945</v>
      </c>
      <c r="Y1944" t="s">
        <v>5620</v>
      </c>
      <c r="Z1944" t="s">
        <v>5621</v>
      </c>
      <c r="AA1944" t="s">
        <v>5622</v>
      </c>
      <c r="AB1944">
        <v>1</v>
      </c>
    </row>
    <row r="1945" spans="1:28" x14ac:dyDescent="0.25">
      <c r="A1945" t="s">
        <v>9284</v>
      </c>
      <c r="B1945" t="s">
        <v>9285</v>
      </c>
      <c r="C1945" t="s">
        <v>156</v>
      </c>
      <c r="D1945">
        <v>1</v>
      </c>
      <c r="E1945">
        <v>515</v>
      </c>
      <c r="F1945" t="s">
        <v>2060</v>
      </c>
      <c r="G1945" t="s">
        <v>1844</v>
      </c>
      <c r="H1945" t="s">
        <v>2091</v>
      </c>
      <c r="I1945" t="s">
        <v>2096</v>
      </c>
      <c r="J1945" t="s">
        <v>1788</v>
      </c>
      <c r="K1945" t="s">
        <v>2064</v>
      </c>
      <c r="L1945" t="s">
        <v>1828</v>
      </c>
      <c r="M1945" t="s">
        <v>2858</v>
      </c>
      <c r="N1945" t="s">
        <v>3328</v>
      </c>
      <c r="O1945" t="s">
        <v>3329</v>
      </c>
      <c r="P1945" t="s">
        <v>2059</v>
      </c>
      <c r="Q1945" t="s">
        <v>1829</v>
      </c>
      <c r="R1945" t="s">
        <v>1960</v>
      </c>
      <c r="S1945" t="s">
        <v>74</v>
      </c>
      <c r="T1945" t="s">
        <v>2024</v>
      </c>
      <c r="U1945" t="s">
        <v>2867</v>
      </c>
      <c r="V1945" t="s">
        <v>3309</v>
      </c>
      <c r="W1945" t="s">
        <v>2874</v>
      </c>
      <c r="X1945" t="s">
        <v>1945</v>
      </c>
      <c r="Y1945" t="s">
        <v>5623</v>
      </c>
      <c r="Z1945" t="s">
        <v>5624</v>
      </c>
      <c r="AA1945" t="s">
        <v>5625</v>
      </c>
      <c r="AB1945">
        <v>1</v>
      </c>
    </row>
    <row r="1946" spans="1:28" x14ac:dyDescent="0.25">
      <c r="A1946" t="s">
        <v>9284</v>
      </c>
      <c r="B1946" t="s">
        <v>9285</v>
      </c>
      <c r="C1946" t="s">
        <v>156</v>
      </c>
      <c r="D1946">
        <v>1</v>
      </c>
      <c r="E1946">
        <v>515</v>
      </c>
      <c r="F1946" t="s">
        <v>2030</v>
      </c>
      <c r="G1946" t="s">
        <v>1844</v>
      </c>
      <c r="H1946" t="s">
        <v>2091</v>
      </c>
      <c r="I1946" t="s">
        <v>2096</v>
      </c>
      <c r="J1946" t="s">
        <v>1788</v>
      </c>
      <c r="K1946" t="s">
        <v>2069</v>
      </c>
      <c r="L1946" t="s">
        <v>1828</v>
      </c>
      <c r="M1946" t="s">
        <v>2858</v>
      </c>
      <c r="N1946" t="s">
        <v>3328</v>
      </c>
      <c r="O1946" t="s">
        <v>3329</v>
      </c>
      <c r="P1946" t="s">
        <v>2059</v>
      </c>
      <c r="Q1946" t="s">
        <v>1829</v>
      </c>
      <c r="R1946" t="s">
        <v>1960</v>
      </c>
      <c r="S1946" t="s">
        <v>74</v>
      </c>
      <c r="T1946" t="s">
        <v>2024</v>
      </c>
      <c r="U1946" t="s">
        <v>2867</v>
      </c>
      <c r="V1946" t="s">
        <v>3314</v>
      </c>
      <c r="W1946" t="s">
        <v>2874</v>
      </c>
      <c r="X1946" t="s">
        <v>1945</v>
      </c>
      <c r="Y1946" t="s">
        <v>5626</v>
      </c>
      <c r="Z1946" t="s">
        <v>5627</v>
      </c>
      <c r="AA1946" t="s">
        <v>5628</v>
      </c>
      <c r="AB1946">
        <v>1</v>
      </c>
    </row>
    <row r="1947" spans="1:28" x14ac:dyDescent="0.25">
      <c r="A1947" t="s">
        <v>9284</v>
      </c>
      <c r="B1947" t="s">
        <v>9285</v>
      </c>
      <c r="C1947" t="s">
        <v>156</v>
      </c>
      <c r="D1947">
        <v>1</v>
      </c>
      <c r="E1947">
        <v>525</v>
      </c>
      <c r="F1947" t="s">
        <v>2068</v>
      </c>
      <c r="G1947" t="s">
        <v>1844</v>
      </c>
      <c r="H1947" t="s">
        <v>2091</v>
      </c>
      <c r="I1947" t="s">
        <v>2096</v>
      </c>
      <c r="J1947" t="s">
        <v>1789</v>
      </c>
      <c r="K1947" t="s">
        <v>2071</v>
      </c>
      <c r="L1947" t="s">
        <v>1828</v>
      </c>
      <c r="M1947" t="s">
        <v>2858</v>
      </c>
      <c r="N1947" t="s">
        <v>3328</v>
      </c>
      <c r="O1947" t="s">
        <v>3329</v>
      </c>
      <c r="P1947" t="s">
        <v>2059</v>
      </c>
      <c r="Q1947" t="s">
        <v>1829</v>
      </c>
      <c r="R1947" t="s">
        <v>1960</v>
      </c>
      <c r="S1947" t="s">
        <v>74</v>
      </c>
      <c r="T1947" t="s">
        <v>2024</v>
      </c>
      <c r="U1947" t="s">
        <v>2875</v>
      </c>
      <c r="V1947" t="s">
        <v>3297</v>
      </c>
      <c r="W1947" t="s">
        <v>2874</v>
      </c>
      <c r="X1947" t="s">
        <v>1945</v>
      </c>
      <c r="Y1947" t="s">
        <v>2459</v>
      </c>
      <c r="Z1947" t="s">
        <v>2460</v>
      </c>
      <c r="AA1947" t="s">
        <v>3552</v>
      </c>
      <c r="AB1947">
        <v>1</v>
      </c>
    </row>
    <row r="1948" spans="1:28" x14ac:dyDescent="0.25">
      <c r="A1948" t="s">
        <v>9284</v>
      </c>
      <c r="B1948" t="s">
        <v>9285</v>
      </c>
      <c r="C1948" t="s">
        <v>156</v>
      </c>
      <c r="D1948">
        <v>1</v>
      </c>
      <c r="E1948">
        <v>603</v>
      </c>
      <c r="F1948" t="s">
        <v>2038</v>
      </c>
      <c r="G1948" t="s">
        <v>1844</v>
      </c>
      <c r="H1948" t="s">
        <v>2091</v>
      </c>
      <c r="I1948" t="s">
        <v>2096</v>
      </c>
      <c r="J1948" t="s">
        <v>2900</v>
      </c>
      <c r="K1948" t="s">
        <v>2064</v>
      </c>
      <c r="L1948" t="s">
        <v>1828</v>
      </c>
      <c r="M1948" t="s">
        <v>2858</v>
      </c>
      <c r="N1948" t="s">
        <v>3328</v>
      </c>
      <c r="O1948" t="s">
        <v>3329</v>
      </c>
      <c r="P1948" t="s">
        <v>2059</v>
      </c>
      <c r="Q1948" t="s">
        <v>1829</v>
      </c>
      <c r="R1948" t="s">
        <v>1960</v>
      </c>
      <c r="S1948" t="s">
        <v>74</v>
      </c>
      <c r="T1948" t="s">
        <v>2024</v>
      </c>
      <c r="U1948" t="s">
        <v>2867</v>
      </c>
      <c r="V1948" t="s">
        <v>3309</v>
      </c>
      <c r="W1948" t="s">
        <v>2947</v>
      </c>
      <c r="X1948" t="s">
        <v>1945</v>
      </c>
      <c r="Y1948" t="s">
        <v>4440</v>
      </c>
      <c r="Z1948" t="s">
        <v>4441</v>
      </c>
      <c r="AA1948" t="s">
        <v>4442</v>
      </c>
      <c r="AB1948">
        <v>1</v>
      </c>
    </row>
    <row r="1949" spans="1:28" x14ac:dyDescent="0.25">
      <c r="A1949" t="s">
        <v>9284</v>
      </c>
      <c r="B1949" t="s">
        <v>9285</v>
      </c>
      <c r="C1949" t="s">
        <v>156</v>
      </c>
      <c r="D1949">
        <v>1</v>
      </c>
      <c r="E1949">
        <v>607</v>
      </c>
      <c r="F1949" t="s">
        <v>2062</v>
      </c>
      <c r="G1949" t="s">
        <v>1844</v>
      </c>
      <c r="H1949" t="s">
        <v>2091</v>
      </c>
      <c r="I1949" t="s">
        <v>2096</v>
      </c>
      <c r="J1949" t="s">
        <v>1789</v>
      </c>
      <c r="K1949" t="s">
        <v>2383</v>
      </c>
      <c r="L1949" t="s">
        <v>1828</v>
      </c>
      <c r="M1949" t="s">
        <v>2858</v>
      </c>
      <c r="N1949" t="s">
        <v>3328</v>
      </c>
      <c r="O1949" t="s">
        <v>3329</v>
      </c>
      <c r="P1949" t="s">
        <v>2059</v>
      </c>
      <c r="Q1949" t="s">
        <v>1829</v>
      </c>
      <c r="R1949" t="s">
        <v>1960</v>
      </c>
      <c r="S1949" t="s">
        <v>74</v>
      </c>
      <c r="T1949" t="s">
        <v>2024</v>
      </c>
      <c r="U1949" t="s">
        <v>2875</v>
      </c>
      <c r="V1949" t="s">
        <v>2973</v>
      </c>
      <c r="W1949" t="s">
        <v>2874</v>
      </c>
      <c r="X1949" t="s">
        <v>1945</v>
      </c>
      <c r="Y1949" t="s">
        <v>2461</v>
      </c>
      <c r="Z1949" t="s">
        <v>2462</v>
      </c>
      <c r="AA1949" t="s">
        <v>3553</v>
      </c>
      <c r="AB1949">
        <v>1</v>
      </c>
    </row>
    <row r="1950" spans="1:28" x14ac:dyDescent="0.25">
      <c r="A1950" t="s">
        <v>9284</v>
      </c>
      <c r="B1950" t="s">
        <v>9285</v>
      </c>
      <c r="C1950" t="s">
        <v>156</v>
      </c>
      <c r="D1950">
        <v>1</v>
      </c>
      <c r="E1950">
        <v>609</v>
      </c>
      <c r="F1950" t="s">
        <v>2047</v>
      </c>
      <c r="G1950" t="s">
        <v>1844</v>
      </c>
      <c r="H1950" t="s">
        <v>2091</v>
      </c>
      <c r="I1950" t="s">
        <v>2096</v>
      </c>
      <c r="J1950" t="s">
        <v>1789</v>
      </c>
      <c r="K1950" t="s">
        <v>2064</v>
      </c>
      <c r="L1950" t="s">
        <v>1828</v>
      </c>
      <c r="M1950" t="s">
        <v>2858</v>
      </c>
      <c r="N1950" t="s">
        <v>3328</v>
      </c>
      <c r="O1950" t="s">
        <v>3329</v>
      </c>
      <c r="P1950" t="s">
        <v>2059</v>
      </c>
      <c r="Q1950" t="s">
        <v>1829</v>
      </c>
      <c r="R1950" t="s">
        <v>1960</v>
      </c>
      <c r="S1950" t="s">
        <v>74</v>
      </c>
      <c r="T1950" t="s">
        <v>2024</v>
      </c>
      <c r="U1950" t="s">
        <v>2875</v>
      </c>
      <c r="V1950" t="s">
        <v>3324</v>
      </c>
      <c r="W1950" t="s">
        <v>2874</v>
      </c>
      <c r="X1950" t="s">
        <v>1945</v>
      </c>
      <c r="Y1950" t="s">
        <v>2463</v>
      </c>
      <c r="Z1950" t="s">
        <v>2464</v>
      </c>
      <c r="AA1950" t="s">
        <v>3554</v>
      </c>
      <c r="AB1950">
        <v>1</v>
      </c>
    </row>
    <row r="1951" spans="1:28" x14ac:dyDescent="0.25">
      <c r="A1951" t="s">
        <v>9284</v>
      </c>
      <c r="B1951" t="s">
        <v>9285</v>
      </c>
      <c r="C1951" t="s">
        <v>156</v>
      </c>
      <c r="D1951">
        <v>1</v>
      </c>
      <c r="E1951">
        <v>610</v>
      </c>
      <c r="F1951" t="s">
        <v>2068</v>
      </c>
      <c r="G1951" t="s">
        <v>1844</v>
      </c>
      <c r="H1951" t="s">
        <v>2091</v>
      </c>
      <c r="I1951" t="s">
        <v>2096</v>
      </c>
      <c r="J1951" t="s">
        <v>1789</v>
      </c>
      <c r="K1951" t="s">
        <v>2050</v>
      </c>
      <c r="L1951" t="s">
        <v>1828</v>
      </c>
      <c r="M1951" t="s">
        <v>2858</v>
      </c>
      <c r="N1951" t="s">
        <v>3328</v>
      </c>
      <c r="O1951" t="s">
        <v>3329</v>
      </c>
      <c r="P1951" t="s">
        <v>2059</v>
      </c>
      <c r="Q1951" t="s">
        <v>1829</v>
      </c>
      <c r="R1951" t="s">
        <v>1960</v>
      </c>
      <c r="S1951" t="s">
        <v>74</v>
      </c>
      <c r="T1951" t="s">
        <v>2024</v>
      </c>
      <c r="U1951" t="s">
        <v>2870</v>
      </c>
      <c r="V1951" t="s">
        <v>3361</v>
      </c>
      <c r="W1951" t="s">
        <v>2947</v>
      </c>
      <c r="X1951" t="s">
        <v>1945</v>
      </c>
      <c r="Y1951" t="s">
        <v>8707</v>
      </c>
      <c r="Z1951" t="s">
        <v>8708</v>
      </c>
      <c r="AA1951" t="s">
        <v>8709</v>
      </c>
      <c r="AB1951">
        <v>1</v>
      </c>
    </row>
    <row r="1952" spans="1:28" x14ac:dyDescent="0.25">
      <c r="A1952" t="s">
        <v>9284</v>
      </c>
      <c r="B1952" t="s">
        <v>9285</v>
      </c>
      <c r="C1952" t="s">
        <v>156</v>
      </c>
      <c r="D1952">
        <v>1</v>
      </c>
      <c r="E1952">
        <v>612</v>
      </c>
      <c r="F1952" t="s">
        <v>2054</v>
      </c>
      <c r="G1952" t="s">
        <v>1844</v>
      </c>
      <c r="H1952" t="s">
        <v>2091</v>
      </c>
      <c r="I1952" t="s">
        <v>2096</v>
      </c>
      <c r="J1952" t="s">
        <v>1789</v>
      </c>
      <c r="K1952" t="s">
        <v>2383</v>
      </c>
      <c r="L1952" t="s">
        <v>1828</v>
      </c>
      <c r="M1952" t="s">
        <v>2858</v>
      </c>
      <c r="N1952" t="s">
        <v>3328</v>
      </c>
      <c r="O1952" t="s">
        <v>3329</v>
      </c>
      <c r="P1952" t="s">
        <v>2059</v>
      </c>
      <c r="Q1952" t="s">
        <v>1829</v>
      </c>
      <c r="R1952" t="s">
        <v>1960</v>
      </c>
      <c r="S1952" t="s">
        <v>74</v>
      </c>
      <c r="T1952" t="s">
        <v>2024</v>
      </c>
      <c r="U1952" t="s">
        <v>2875</v>
      </c>
      <c r="V1952" t="s">
        <v>3324</v>
      </c>
      <c r="W1952" t="s">
        <v>2874</v>
      </c>
      <c r="X1952" t="s">
        <v>1945</v>
      </c>
      <c r="Y1952" t="s">
        <v>2465</v>
      </c>
      <c r="Z1952" t="s">
        <v>2466</v>
      </c>
      <c r="AA1952" t="s">
        <v>3555</v>
      </c>
      <c r="AB1952">
        <v>1</v>
      </c>
    </row>
    <row r="1953" spans="1:28" x14ac:dyDescent="0.25">
      <c r="A1953" t="s">
        <v>9284</v>
      </c>
      <c r="B1953" t="s">
        <v>9285</v>
      </c>
      <c r="C1953" t="s">
        <v>156</v>
      </c>
      <c r="D1953">
        <v>1</v>
      </c>
      <c r="E1953">
        <v>613</v>
      </c>
      <c r="F1953" t="s">
        <v>2033</v>
      </c>
      <c r="G1953" t="s">
        <v>1844</v>
      </c>
      <c r="H1953" t="s">
        <v>2091</v>
      </c>
      <c r="I1953" t="s">
        <v>2096</v>
      </c>
      <c r="J1953" t="s">
        <v>1789</v>
      </c>
      <c r="K1953" t="s">
        <v>2071</v>
      </c>
      <c r="L1953" t="s">
        <v>1828</v>
      </c>
      <c r="M1953" t="s">
        <v>2858</v>
      </c>
      <c r="N1953" t="s">
        <v>3328</v>
      </c>
      <c r="O1953" t="s">
        <v>3329</v>
      </c>
      <c r="P1953" t="s">
        <v>2059</v>
      </c>
      <c r="Q1953" t="s">
        <v>1829</v>
      </c>
      <c r="R1953" t="s">
        <v>1960</v>
      </c>
      <c r="S1953" t="s">
        <v>74</v>
      </c>
      <c r="T1953" t="s">
        <v>2024</v>
      </c>
      <c r="U1953" t="s">
        <v>2867</v>
      </c>
      <c r="V1953" t="s">
        <v>3314</v>
      </c>
      <c r="W1953" t="s">
        <v>2874</v>
      </c>
      <c r="X1953" t="s">
        <v>1945</v>
      </c>
      <c r="Y1953" t="s">
        <v>4912</v>
      </c>
      <c r="Z1953" t="s">
        <v>4913</v>
      </c>
      <c r="AA1953" t="s">
        <v>4914</v>
      </c>
      <c r="AB1953">
        <v>1</v>
      </c>
    </row>
    <row r="1954" spans="1:28" x14ac:dyDescent="0.25">
      <c r="A1954" t="s">
        <v>9284</v>
      </c>
      <c r="B1954" t="s">
        <v>9285</v>
      </c>
      <c r="C1954" t="s">
        <v>156</v>
      </c>
      <c r="D1954">
        <v>1</v>
      </c>
      <c r="E1954">
        <v>616</v>
      </c>
      <c r="F1954" t="s">
        <v>2049</v>
      </c>
      <c r="G1954" t="s">
        <v>1844</v>
      </c>
      <c r="H1954" t="s">
        <v>2091</v>
      </c>
      <c r="I1954" t="s">
        <v>2096</v>
      </c>
      <c r="J1954" t="s">
        <v>1789</v>
      </c>
      <c r="K1954" t="s">
        <v>2087</v>
      </c>
      <c r="L1954" t="s">
        <v>1828</v>
      </c>
      <c r="M1954" t="s">
        <v>2858</v>
      </c>
      <c r="N1954" t="s">
        <v>3328</v>
      </c>
      <c r="O1954" t="s">
        <v>3329</v>
      </c>
      <c r="P1954" t="s">
        <v>2059</v>
      </c>
      <c r="Q1954" t="s">
        <v>1829</v>
      </c>
      <c r="R1954" t="s">
        <v>1960</v>
      </c>
      <c r="S1954" t="s">
        <v>74</v>
      </c>
      <c r="T1954" t="s">
        <v>2024</v>
      </c>
      <c r="U1954" t="s">
        <v>2931</v>
      </c>
      <c r="V1954" t="s">
        <v>2966</v>
      </c>
      <c r="W1954" t="s">
        <v>3469</v>
      </c>
      <c r="X1954" t="s">
        <v>1945</v>
      </c>
      <c r="Y1954" t="s">
        <v>4915</v>
      </c>
      <c r="Z1954" t="s">
        <v>4916</v>
      </c>
      <c r="AA1954" t="s">
        <v>4917</v>
      </c>
      <c r="AB1954">
        <v>1</v>
      </c>
    </row>
    <row r="1955" spans="1:28" x14ac:dyDescent="0.25">
      <c r="A1955" t="s">
        <v>9284</v>
      </c>
      <c r="B1955" t="s">
        <v>9285</v>
      </c>
      <c r="C1955" t="s">
        <v>156</v>
      </c>
      <c r="D1955">
        <v>2</v>
      </c>
      <c r="E1955">
        <v>120</v>
      </c>
      <c r="F1955" t="s">
        <v>2054</v>
      </c>
      <c r="G1955" t="s">
        <v>1845</v>
      </c>
      <c r="H1955" t="s">
        <v>2091</v>
      </c>
      <c r="I1955" t="s">
        <v>2096</v>
      </c>
      <c r="J1955" t="s">
        <v>1788</v>
      </c>
      <c r="K1955" t="s">
        <v>2089</v>
      </c>
      <c r="L1955" t="s">
        <v>1828</v>
      </c>
      <c r="M1955" t="s">
        <v>2858</v>
      </c>
      <c r="N1955" t="s">
        <v>3328</v>
      </c>
      <c r="O1955" t="s">
        <v>3329</v>
      </c>
      <c r="P1955" t="s">
        <v>2059</v>
      </c>
      <c r="Q1955" t="s">
        <v>1829</v>
      </c>
      <c r="R1955" t="s">
        <v>1960</v>
      </c>
      <c r="S1955" t="s">
        <v>74</v>
      </c>
      <c r="T1955" t="s">
        <v>2024</v>
      </c>
      <c r="U1955" t="s">
        <v>2867</v>
      </c>
      <c r="V1955" t="s">
        <v>3314</v>
      </c>
      <c r="W1955" t="s">
        <v>2874</v>
      </c>
      <c r="X1955" t="s">
        <v>1945</v>
      </c>
      <c r="Y1955" t="s">
        <v>8710</v>
      </c>
      <c r="Z1955" t="s">
        <v>8711</v>
      </c>
      <c r="AA1955" t="s">
        <v>8712</v>
      </c>
      <c r="AB1955">
        <v>1</v>
      </c>
    </row>
    <row r="1956" spans="1:28" x14ac:dyDescent="0.25">
      <c r="A1956" t="s">
        <v>9284</v>
      </c>
      <c r="B1956" t="s">
        <v>9285</v>
      </c>
      <c r="C1956" t="s">
        <v>156</v>
      </c>
      <c r="D1956">
        <v>2</v>
      </c>
      <c r="E1956">
        <v>129</v>
      </c>
      <c r="F1956" t="s">
        <v>2062</v>
      </c>
      <c r="G1956" t="s">
        <v>1844</v>
      </c>
      <c r="H1956" t="s">
        <v>2091</v>
      </c>
      <c r="I1956" t="s">
        <v>2096</v>
      </c>
      <c r="J1956" t="s">
        <v>1789</v>
      </c>
      <c r="K1956" t="s">
        <v>2087</v>
      </c>
      <c r="L1956" t="s">
        <v>1828</v>
      </c>
      <c r="M1956" t="s">
        <v>2858</v>
      </c>
      <c r="N1956" t="s">
        <v>3328</v>
      </c>
      <c r="O1956" t="s">
        <v>3329</v>
      </c>
      <c r="P1956" t="s">
        <v>2059</v>
      </c>
      <c r="Q1956" t="s">
        <v>1829</v>
      </c>
      <c r="R1956" t="s">
        <v>1960</v>
      </c>
      <c r="S1956" t="s">
        <v>74</v>
      </c>
      <c r="T1956" t="s">
        <v>2024</v>
      </c>
      <c r="U1956" t="s">
        <v>2931</v>
      </c>
      <c r="V1956" t="s">
        <v>2966</v>
      </c>
      <c r="W1956" t="s">
        <v>3469</v>
      </c>
      <c r="X1956" t="s">
        <v>1945</v>
      </c>
      <c r="Y1956" t="s">
        <v>4918</v>
      </c>
      <c r="Z1956" t="s">
        <v>4919</v>
      </c>
      <c r="AA1956" t="s">
        <v>4920</v>
      </c>
      <c r="AB1956">
        <v>1</v>
      </c>
    </row>
    <row r="1957" spans="1:28" x14ac:dyDescent="0.25">
      <c r="A1957" t="s">
        <v>9284</v>
      </c>
      <c r="B1957" t="s">
        <v>9285</v>
      </c>
      <c r="C1957" t="s">
        <v>156</v>
      </c>
      <c r="D1957">
        <v>2</v>
      </c>
      <c r="E1957">
        <v>174</v>
      </c>
      <c r="F1957" t="s">
        <v>2021</v>
      </c>
      <c r="G1957" t="s">
        <v>1844</v>
      </c>
      <c r="H1957" t="s">
        <v>2091</v>
      </c>
      <c r="I1957" t="s">
        <v>2096</v>
      </c>
      <c r="J1957" t="s">
        <v>1789</v>
      </c>
      <c r="K1957" t="s">
        <v>2071</v>
      </c>
      <c r="L1957" t="s">
        <v>1828</v>
      </c>
      <c r="M1957" t="s">
        <v>2858</v>
      </c>
      <c r="N1957" t="s">
        <v>3328</v>
      </c>
      <c r="O1957" t="s">
        <v>3329</v>
      </c>
      <c r="P1957" t="s">
        <v>2059</v>
      </c>
      <c r="Q1957" t="s">
        <v>1829</v>
      </c>
      <c r="R1957" t="s">
        <v>1960</v>
      </c>
      <c r="S1957" t="s">
        <v>74</v>
      </c>
      <c r="T1957" t="s">
        <v>2024</v>
      </c>
      <c r="U1957" t="s">
        <v>2875</v>
      </c>
      <c r="V1957" t="s">
        <v>3297</v>
      </c>
      <c r="W1957" t="s">
        <v>2874</v>
      </c>
      <c r="X1957" t="s">
        <v>1945</v>
      </c>
      <c r="Y1957" t="s">
        <v>3556</v>
      </c>
      <c r="Z1957" t="s">
        <v>3557</v>
      </c>
      <c r="AA1957" t="s">
        <v>3558</v>
      </c>
      <c r="AB1957">
        <v>1</v>
      </c>
    </row>
    <row r="1958" spans="1:28" x14ac:dyDescent="0.25">
      <c r="A1958" t="s">
        <v>9284</v>
      </c>
      <c r="B1958" t="s">
        <v>9285</v>
      </c>
      <c r="C1958" t="s">
        <v>156</v>
      </c>
      <c r="D1958">
        <v>2</v>
      </c>
      <c r="E1958">
        <v>18</v>
      </c>
      <c r="F1958" t="s">
        <v>2021</v>
      </c>
      <c r="G1958" t="s">
        <v>1844</v>
      </c>
      <c r="H1958" t="s">
        <v>2091</v>
      </c>
      <c r="I1958" t="s">
        <v>2096</v>
      </c>
      <c r="J1958" t="s">
        <v>1789</v>
      </c>
      <c r="K1958" t="s">
        <v>2089</v>
      </c>
      <c r="L1958" t="s">
        <v>1828</v>
      </c>
      <c r="M1958" t="s">
        <v>2858</v>
      </c>
      <c r="N1958" t="s">
        <v>3328</v>
      </c>
      <c r="O1958" t="s">
        <v>3329</v>
      </c>
      <c r="P1958" t="s">
        <v>2059</v>
      </c>
      <c r="Q1958" t="s">
        <v>1829</v>
      </c>
      <c r="R1958" t="s">
        <v>1960</v>
      </c>
      <c r="S1958" t="s">
        <v>74</v>
      </c>
      <c r="T1958" t="s">
        <v>2024</v>
      </c>
      <c r="U1958" t="s">
        <v>2870</v>
      </c>
      <c r="V1958" t="s">
        <v>3361</v>
      </c>
      <c r="W1958" t="s">
        <v>2947</v>
      </c>
      <c r="X1958" t="s">
        <v>1945</v>
      </c>
      <c r="Y1958" t="s">
        <v>2267</v>
      </c>
      <c r="Z1958" t="s">
        <v>2268</v>
      </c>
      <c r="AA1958" t="s">
        <v>3559</v>
      </c>
      <c r="AB1958">
        <v>1</v>
      </c>
    </row>
    <row r="1959" spans="1:28" x14ac:dyDescent="0.25">
      <c r="A1959" t="s">
        <v>9284</v>
      </c>
      <c r="B1959" t="s">
        <v>9285</v>
      </c>
      <c r="C1959" t="s">
        <v>156</v>
      </c>
      <c r="D1959">
        <v>2</v>
      </c>
      <c r="E1959">
        <v>24</v>
      </c>
      <c r="F1959" t="s">
        <v>2035</v>
      </c>
      <c r="G1959" t="s">
        <v>1845</v>
      </c>
      <c r="H1959" t="s">
        <v>2091</v>
      </c>
      <c r="I1959" t="s">
        <v>2096</v>
      </c>
      <c r="J1959" t="s">
        <v>1789</v>
      </c>
      <c r="K1959" t="s">
        <v>2063</v>
      </c>
      <c r="L1959" t="s">
        <v>1828</v>
      </c>
      <c r="M1959" t="s">
        <v>2858</v>
      </c>
      <c r="N1959" t="s">
        <v>3328</v>
      </c>
      <c r="O1959" t="s">
        <v>3329</v>
      </c>
      <c r="P1959" t="s">
        <v>2059</v>
      </c>
      <c r="Q1959" t="s">
        <v>1829</v>
      </c>
      <c r="R1959" t="s">
        <v>1960</v>
      </c>
      <c r="S1959" t="s">
        <v>74</v>
      </c>
      <c r="T1959" t="s">
        <v>2024</v>
      </c>
      <c r="U1959" t="s">
        <v>2044</v>
      </c>
      <c r="V1959" t="s">
        <v>3204</v>
      </c>
      <c r="W1959" t="s">
        <v>2874</v>
      </c>
      <c r="X1959" t="s">
        <v>1945</v>
      </c>
      <c r="Y1959" t="s">
        <v>4443</v>
      </c>
      <c r="Z1959" t="s">
        <v>4444</v>
      </c>
      <c r="AA1959" t="s">
        <v>4445</v>
      </c>
      <c r="AB1959">
        <v>1</v>
      </c>
    </row>
    <row r="1960" spans="1:28" x14ac:dyDescent="0.25">
      <c r="A1960" t="s">
        <v>9284</v>
      </c>
      <c r="B1960" t="s">
        <v>9285</v>
      </c>
      <c r="C1960" t="s">
        <v>156</v>
      </c>
      <c r="D1960">
        <v>2</v>
      </c>
      <c r="E1960">
        <v>253</v>
      </c>
      <c r="F1960" t="s">
        <v>2029</v>
      </c>
      <c r="G1960" t="s">
        <v>1845</v>
      </c>
      <c r="H1960" t="s">
        <v>2091</v>
      </c>
      <c r="I1960" t="s">
        <v>2096</v>
      </c>
      <c r="J1960" t="s">
        <v>1795</v>
      </c>
      <c r="K1960" t="s">
        <v>2064</v>
      </c>
      <c r="L1960" t="s">
        <v>1828</v>
      </c>
      <c r="M1960" t="s">
        <v>2858</v>
      </c>
      <c r="N1960" t="s">
        <v>3328</v>
      </c>
      <c r="O1960" t="s">
        <v>3329</v>
      </c>
      <c r="P1960" t="s">
        <v>2059</v>
      </c>
      <c r="Q1960" t="s">
        <v>1829</v>
      </c>
      <c r="R1960" t="s">
        <v>1960</v>
      </c>
      <c r="S1960" t="s">
        <v>74</v>
      </c>
      <c r="T1960" t="s">
        <v>2024</v>
      </c>
      <c r="U1960" t="s">
        <v>2867</v>
      </c>
      <c r="V1960" t="s">
        <v>3314</v>
      </c>
      <c r="W1960" t="s">
        <v>2874</v>
      </c>
      <c r="X1960" t="s">
        <v>1945</v>
      </c>
      <c r="Y1960" t="s">
        <v>8713</v>
      </c>
      <c r="Z1960" t="s">
        <v>8714</v>
      </c>
      <c r="AA1960" t="s">
        <v>8715</v>
      </c>
      <c r="AB1960">
        <v>1</v>
      </c>
    </row>
    <row r="1961" spans="1:28" x14ac:dyDescent="0.25">
      <c r="A1961" t="s">
        <v>9284</v>
      </c>
      <c r="B1961" t="s">
        <v>9285</v>
      </c>
      <c r="C1961" t="s">
        <v>156</v>
      </c>
      <c r="D1961">
        <v>2</v>
      </c>
      <c r="E1961">
        <v>320</v>
      </c>
      <c r="F1961" t="s">
        <v>2030</v>
      </c>
      <c r="G1961" t="s">
        <v>1848</v>
      </c>
      <c r="H1961" t="s">
        <v>2091</v>
      </c>
      <c r="I1961" t="s">
        <v>2096</v>
      </c>
      <c r="J1961" t="s">
        <v>1789</v>
      </c>
      <c r="K1961" t="s">
        <v>2069</v>
      </c>
      <c r="L1961" t="s">
        <v>1828</v>
      </c>
      <c r="M1961" t="s">
        <v>2858</v>
      </c>
      <c r="N1961" t="s">
        <v>3328</v>
      </c>
      <c r="O1961" t="s">
        <v>3329</v>
      </c>
      <c r="P1961" t="s">
        <v>2059</v>
      </c>
      <c r="Q1961" t="s">
        <v>1829</v>
      </c>
      <c r="R1961" t="s">
        <v>1960</v>
      </c>
      <c r="S1961" t="s">
        <v>74</v>
      </c>
      <c r="T1961" t="s">
        <v>2024</v>
      </c>
      <c r="U1961" t="s">
        <v>2867</v>
      </c>
      <c r="V1961" t="s">
        <v>3314</v>
      </c>
      <c r="W1961" t="s">
        <v>2947</v>
      </c>
      <c r="X1961" t="s">
        <v>1945</v>
      </c>
      <c r="Y1961" t="s">
        <v>4446</v>
      </c>
      <c r="Z1961" t="s">
        <v>4447</v>
      </c>
      <c r="AA1961" t="s">
        <v>4448</v>
      </c>
      <c r="AB1961">
        <v>1</v>
      </c>
    </row>
    <row r="1962" spans="1:28" x14ac:dyDescent="0.25">
      <c r="A1962" t="s">
        <v>9284</v>
      </c>
      <c r="B1962" t="s">
        <v>9285</v>
      </c>
      <c r="C1962" t="s">
        <v>156</v>
      </c>
      <c r="D1962">
        <v>2</v>
      </c>
      <c r="E1962">
        <v>320</v>
      </c>
      <c r="F1962" t="s">
        <v>2068</v>
      </c>
      <c r="G1962" t="s">
        <v>1848</v>
      </c>
      <c r="H1962" t="s">
        <v>2091</v>
      </c>
      <c r="I1962" t="s">
        <v>2096</v>
      </c>
      <c r="J1962" t="s">
        <v>1789</v>
      </c>
      <c r="K1962" t="s">
        <v>2069</v>
      </c>
      <c r="L1962" t="s">
        <v>1828</v>
      </c>
      <c r="M1962" t="s">
        <v>2858</v>
      </c>
      <c r="N1962" t="s">
        <v>3328</v>
      </c>
      <c r="O1962" t="s">
        <v>3329</v>
      </c>
      <c r="P1962" t="s">
        <v>2059</v>
      </c>
      <c r="Q1962" t="s">
        <v>1829</v>
      </c>
      <c r="R1962" t="s">
        <v>1960</v>
      </c>
      <c r="S1962" t="s">
        <v>74</v>
      </c>
      <c r="T1962" t="s">
        <v>2024</v>
      </c>
      <c r="U1962" t="s">
        <v>2867</v>
      </c>
      <c r="V1962" t="s">
        <v>3314</v>
      </c>
      <c r="W1962" t="s">
        <v>2947</v>
      </c>
      <c r="X1962" t="s">
        <v>1945</v>
      </c>
      <c r="Y1962" t="s">
        <v>4449</v>
      </c>
      <c r="Z1962" t="s">
        <v>4450</v>
      </c>
      <c r="AA1962" t="s">
        <v>4451</v>
      </c>
      <c r="AB1962">
        <v>1</v>
      </c>
    </row>
    <row r="1963" spans="1:28" x14ac:dyDescent="0.25">
      <c r="A1963" t="s">
        <v>9284</v>
      </c>
      <c r="B1963" t="s">
        <v>9285</v>
      </c>
      <c r="C1963" t="s">
        <v>156</v>
      </c>
      <c r="D1963">
        <v>2</v>
      </c>
      <c r="E1963">
        <v>403</v>
      </c>
      <c r="F1963" t="s">
        <v>2065</v>
      </c>
      <c r="G1963" t="s">
        <v>1848</v>
      </c>
      <c r="H1963" t="s">
        <v>2091</v>
      </c>
      <c r="I1963" t="s">
        <v>2096</v>
      </c>
      <c r="J1963" t="s">
        <v>1788</v>
      </c>
      <c r="K1963" t="s">
        <v>2056</v>
      </c>
      <c r="L1963" t="s">
        <v>1828</v>
      </c>
      <c r="M1963" t="s">
        <v>2858</v>
      </c>
      <c r="N1963" t="s">
        <v>3328</v>
      </c>
      <c r="O1963" t="s">
        <v>3329</v>
      </c>
      <c r="P1963" t="s">
        <v>2059</v>
      </c>
      <c r="Q1963" t="s">
        <v>1829</v>
      </c>
      <c r="R1963" t="s">
        <v>1960</v>
      </c>
      <c r="S1963" t="s">
        <v>74</v>
      </c>
      <c r="T1963" t="s">
        <v>2024</v>
      </c>
      <c r="U1963" t="s">
        <v>3226</v>
      </c>
      <c r="V1963" t="s">
        <v>3288</v>
      </c>
      <c r="W1963" t="s">
        <v>2874</v>
      </c>
      <c r="X1963" t="s">
        <v>1945</v>
      </c>
      <c r="Y1963" t="s">
        <v>8716</v>
      </c>
      <c r="Z1963" t="s">
        <v>8717</v>
      </c>
      <c r="AA1963" t="s">
        <v>8718</v>
      </c>
      <c r="AB1963">
        <v>1</v>
      </c>
    </row>
    <row r="1964" spans="1:28" x14ac:dyDescent="0.25">
      <c r="A1964" t="s">
        <v>9284</v>
      </c>
      <c r="B1964" t="s">
        <v>9285</v>
      </c>
      <c r="C1964" t="s">
        <v>156</v>
      </c>
      <c r="D1964">
        <v>2</v>
      </c>
      <c r="E1964">
        <v>525</v>
      </c>
      <c r="F1964" t="s">
        <v>2033</v>
      </c>
      <c r="G1964" t="s">
        <v>1848</v>
      </c>
      <c r="H1964" t="s">
        <v>2091</v>
      </c>
      <c r="I1964" t="s">
        <v>2096</v>
      </c>
      <c r="J1964" t="s">
        <v>1789</v>
      </c>
      <c r="K1964" t="s">
        <v>2064</v>
      </c>
      <c r="L1964" t="s">
        <v>1828</v>
      </c>
      <c r="M1964" t="s">
        <v>2858</v>
      </c>
      <c r="N1964" t="s">
        <v>3328</v>
      </c>
      <c r="O1964" t="s">
        <v>3329</v>
      </c>
      <c r="P1964" t="s">
        <v>2059</v>
      </c>
      <c r="Q1964" t="s">
        <v>1829</v>
      </c>
      <c r="R1964" t="s">
        <v>1960</v>
      </c>
      <c r="S1964" t="s">
        <v>74</v>
      </c>
      <c r="T1964" t="s">
        <v>2024</v>
      </c>
      <c r="U1964" t="s">
        <v>3226</v>
      </c>
      <c r="V1964" t="s">
        <v>3288</v>
      </c>
      <c r="W1964" t="s">
        <v>4247</v>
      </c>
      <c r="X1964" t="s">
        <v>1945</v>
      </c>
      <c r="Y1964" t="s">
        <v>4921</v>
      </c>
      <c r="Z1964" t="s">
        <v>4922</v>
      </c>
      <c r="AA1964" t="s">
        <v>4923</v>
      </c>
      <c r="AB1964">
        <v>1</v>
      </c>
    </row>
    <row r="1965" spans="1:28" x14ac:dyDescent="0.25">
      <c r="A1965" t="s">
        <v>9284</v>
      </c>
      <c r="B1965" t="s">
        <v>9285</v>
      </c>
      <c r="C1965" t="s">
        <v>156</v>
      </c>
      <c r="D1965">
        <v>2</v>
      </c>
      <c r="E1965">
        <v>534</v>
      </c>
      <c r="F1965" t="s">
        <v>2020</v>
      </c>
      <c r="G1965" t="s">
        <v>1848</v>
      </c>
      <c r="H1965" t="s">
        <v>2091</v>
      </c>
      <c r="I1965" t="s">
        <v>2096</v>
      </c>
      <c r="J1965" t="s">
        <v>1789</v>
      </c>
      <c r="K1965" t="s">
        <v>2064</v>
      </c>
      <c r="L1965" t="s">
        <v>1828</v>
      </c>
      <c r="M1965" t="s">
        <v>2858</v>
      </c>
      <c r="N1965" t="s">
        <v>3328</v>
      </c>
      <c r="O1965" t="s">
        <v>3329</v>
      </c>
      <c r="P1965" t="s">
        <v>2059</v>
      </c>
      <c r="Q1965" t="s">
        <v>1829</v>
      </c>
      <c r="R1965" t="s">
        <v>1960</v>
      </c>
      <c r="S1965" t="s">
        <v>74</v>
      </c>
      <c r="T1965" t="s">
        <v>2024</v>
      </c>
      <c r="U1965" t="s">
        <v>2044</v>
      </c>
      <c r="V1965" t="s">
        <v>3260</v>
      </c>
      <c r="W1965" t="s">
        <v>4247</v>
      </c>
      <c r="X1965" t="s">
        <v>1945</v>
      </c>
      <c r="Y1965" t="s">
        <v>2467</v>
      </c>
      <c r="Z1965" t="s">
        <v>2468</v>
      </c>
      <c r="AA1965" t="s">
        <v>3560</v>
      </c>
      <c r="AB1965">
        <v>1</v>
      </c>
    </row>
    <row r="1966" spans="1:28" x14ac:dyDescent="0.25">
      <c r="A1966" t="s">
        <v>9284</v>
      </c>
      <c r="B1966" t="s">
        <v>9285</v>
      </c>
      <c r="C1966" t="s">
        <v>156</v>
      </c>
      <c r="D1966">
        <v>2</v>
      </c>
      <c r="E1966">
        <v>534</v>
      </c>
      <c r="F1966" t="s">
        <v>2047</v>
      </c>
      <c r="G1966" t="s">
        <v>1848</v>
      </c>
      <c r="H1966" t="s">
        <v>2091</v>
      </c>
      <c r="I1966" t="s">
        <v>2096</v>
      </c>
      <c r="J1966" t="s">
        <v>1789</v>
      </c>
      <c r="K1966" t="s">
        <v>2064</v>
      </c>
      <c r="L1966" t="s">
        <v>1828</v>
      </c>
      <c r="M1966" t="s">
        <v>2858</v>
      </c>
      <c r="N1966" t="s">
        <v>3328</v>
      </c>
      <c r="O1966" t="s">
        <v>3329</v>
      </c>
      <c r="P1966" t="s">
        <v>2059</v>
      </c>
      <c r="Q1966" t="s">
        <v>1829</v>
      </c>
      <c r="R1966" t="s">
        <v>1960</v>
      </c>
      <c r="S1966" t="s">
        <v>74</v>
      </c>
      <c r="T1966" t="s">
        <v>2024</v>
      </c>
      <c r="U1966" t="s">
        <v>2044</v>
      </c>
      <c r="V1966" t="s">
        <v>3260</v>
      </c>
      <c r="W1966" t="s">
        <v>2874</v>
      </c>
      <c r="X1966" t="s">
        <v>1945</v>
      </c>
      <c r="Y1966" t="s">
        <v>2469</v>
      </c>
      <c r="Z1966" t="s">
        <v>2470</v>
      </c>
      <c r="AA1966" t="s">
        <v>3561</v>
      </c>
      <c r="AB1966">
        <v>1</v>
      </c>
    </row>
    <row r="1967" spans="1:28" x14ac:dyDescent="0.25">
      <c r="A1967" t="s">
        <v>9284</v>
      </c>
      <c r="B1967" t="s">
        <v>9285</v>
      </c>
      <c r="C1967" t="s">
        <v>156</v>
      </c>
      <c r="D1967">
        <v>2</v>
      </c>
      <c r="E1967">
        <v>535</v>
      </c>
      <c r="F1967" t="s">
        <v>2047</v>
      </c>
      <c r="G1967" t="s">
        <v>1848</v>
      </c>
      <c r="H1967" t="s">
        <v>2091</v>
      </c>
      <c r="I1967" t="s">
        <v>2096</v>
      </c>
      <c r="J1967" t="s">
        <v>2900</v>
      </c>
      <c r="K1967" t="s">
        <v>2071</v>
      </c>
      <c r="L1967" t="s">
        <v>1828</v>
      </c>
      <c r="M1967" t="s">
        <v>2858</v>
      </c>
      <c r="N1967" t="s">
        <v>3328</v>
      </c>
      <c r="O1967" t="s">
        <v>3329</v>
      </c>
      <c r="P1967" t="s">
        <v>2059</v>
      </c>
      <c r="Q1967" t="s">
        <v>1829</v>
      </c>
      <c r="R1967" t="s">
        <v>1960</v>
      </c>
      <c r="S1967" t="s">
        <v>74</v>
      </c>
      <c r="T1967" t="s">
        <v>2024</v>
      </c>
      <c r="U1967" t="s">
        <v>2875</v>
      </c>
      <c r="V1967" t="s">
        <v>3436</v>
      </c>
      <c r="W1967" t="s">
        <v>4247</v>
      </c>
      <c r="X1967" t="s">
        <v>1945</v>
      </c>
      <c r="Y1967" t="s">
        <v>2471</v>
      </c>
      <c r="Z1967" t="s">
        <v>2472</v>
      </c>
      <c r="AA1967" t="s">
        <v>3562</v>
      </c>
      <c r="AB1967">
        <v>1</v>
      </c>
    </row>
    <row r="1968" spans="1:28" x14ac:dyDescent="0.25">
      <c r="A1968" t="s">
        <v>9284</v>
      </c>
      <c r="B1968" t="s">
        <v>9285</v>
      </c>
      <c r="C1968" t="s">
        <v>156</v>
      </c>
      <c r="D1968">
        <v>2</v>
      </c>
      <c r="E1968">
        <v>568</v>
      </c>
      <c r="F1968" t="s">
        <v>2020</v>
      </c>
      <c r="G1968" t="s">
        <v>1848</v>
      </c>
      <c r="H1968" t="s">
        <v>2091</v>
      </c>
      <c r="I1968" t="s">
        <v>2096</v>
      </c>
      <c r="J1968" t="s">
        <v>1795</v>
      </c>
      <c r="K1968" t="s">
        <v>2064</v>
      </c>
      <c r="L1968" t="s">
        <v>1828</v>
      </c>
      <c r="M1968" t="s">
        <v>2858</v>
      </c>
      <c r="N1968" t="s">
        <v>3328</v>
      </c>
      <c r="O1968" t="s">
        <v>3329</v>
      </c>
      <c r="P1968" t="s">
        <v>2059</v>
      </c>
      <c r="Q1968" t="s">
        <v>1829</v>
      </c>
      <c r="R1968" t="s">
        <v>1960</v>
      </c>
      <c r="S1968" t="s">
        <v>74</v>
      </c>
      <c r="T1968" t="s">
        <v>2024</v>
      </c>
      <c r="U1968" t="s">
        <v>3226</v>
      </c>
      <c r="V1968" t="s">
        <v>3288</v>
      </c>
      <c r="W1968" t="s">
        <v>2874</v>
      </c>
      <c r="X1968" t="s">
        <v>1945</v>
      </c>
      <c r="Y1968" t="s">
        <v>8719</v>
      </c>
      <c r="Z1968" t="s">
        <v>8720</v>
      </c>
      <c r="AA1968" t="s">
        <v>8721</v>
      </c>
      <c r="AB1968">
        <v>1</v>
      </c>
    </row>
    <row r="1969" spans="1:28" x14ac:dyDescent="0.25">
      <c r="A1969" t="s">
        <v>9284</v>
      </c>
      <c r="B1969" t="s">
        <v>9285</v>
      </c>
      <c r="C1969" t="s">
        <v>156</v>
      </c>
      <c r="D1969">
        <v>2</v>
      </c>
      <c r="E1969">
        <v>568</v>
      </c>
      <c r="F1969" t="s">
        <v>2049</v>
      </c>
      <c r="G1969" t="s">
        <v>1848</v>
      </c>
      <c r="H1969" t="s">
        <v>2091</v>
      </c>
      <c r="I1969" t="s">
        <v>2096</v>
      </c>
      <c r="J1969" t="s">
        <v>1789</v>
      </c>
      <c r="K1969" t="s">
        <v>2064</v>
      </c>
      <c r="L1969" t="s">
        <v>1828</v>
      </c>
      <c r="M1969" t="s">
        <v>2858</v>
      </c>
      <c r="N1969" t="s">
        <v>3328</v>
      </c>
      <c r="O1969" t="s">
        <v>3329</v>
      </c>
      <c r="P1969" t="s">
        <v>2059</v>
      </c>
      <c r="Q1969" t="s">
        <v>1829</v>
      </c>
      <c r="R1969" t="s">
        <v>1960</v>
      </c>
      <c r="S1969" t="s">
        <v>74</v>
      </c>
      <c r="T1969" t="s">
        <v>2024</v>
      </c>
      <c r="U1969" t="s">
        <v>2875</v>
      </c>
      <c r="V1969" t="s">
        <v>3324</v>
      </c>
      <c r="W1969" t="s">
        <v>4247</v>
      </c>
      <c r="X1969" t="s">
        <v>1945</v>
      </c>
      <c r="Y1969" t="s">
        <v>2473</v>
      </c>
      <c r="Z1969" t="s">
        <v>2474</v>
      </c>
      <c r="AA1969" t="s">
        <v>3563</v>
      </c>
      <c r="AB1969">
        <v>1</v>
      </c>
    </row>
    <row r="1970" spans="1:28" x14ac:dyDescent="0.25">
      <c r="A1970" t="s">
        <v>9284</v>
      </c>
      <c r="B1970" t="s">
        <v>9285</v>
      </c>
      <c r="C1970" t="s">
        <v>156</v>
      </c>
      <c r="D1970">
        <v>2</v>
      </c>
      <c r="E1970">
        <v>569</v>
      </c>
      <c r="F1970" t="s">
        <v>2077</v>
      </c>
      <c r="G1970" t="s">
        <v>1848</v>
      </c>
      <c r="H1970" t="s">
        <v>2091</v>
      </c>
      <c r="I1970" t="s">
        <v>2096</v>
      </c>
      <c r="J1970" t="s">
        <v>1789</v>
      </c>
      <c r="K1970" t="s">
        <v>2383</v>
      </c>
      <c r="L1970" t="s">
        <v>1828</v>
      </c>
      <c r="M1970" t="s">
        <v>2858</v>
      </c>
      <c r="N1970" t="s">
        <v>3328</v>
      </c>
      <c r="O1970" t="s">
        <v>3329</v>
      </c>
      <c r="P1970" t="s">
        <v>2059</v>
      </c>
      <c r="Q1970" t="s">
        <v>1829</v>
      </c>
      <c r="R1970" t="s">
        <v>1960</v>
      </c>
      <c r="S1970" t="s">
        <v>74</v>
      </c>
      <c r="T1970" t="s">
        <v>2024</v>
      </c>
      <c r="U1970" t="s">
        <v>3226</v>
      </c>
      <c r="V1970" t="s">
        <v>3288</v>
      </c>
      <c r="W1970" t="s">
        <v>2874</v>
      </c>
      <c r="X1970" t="s">
        <v>1945</v>
      </c>
      <c r="Y1970" t="s">
        <v>2269</v>
      </c>
      <c r="Z1970" t="s">
        <v>1946</v>
      </c>
      <c r="AA1970" t="s">
        <v>3564</v>
      </c>
      <c r="AB1970">
        <v>1</v>
      </c>
    </row>
    <row r="1971" spans="1:28" x14ac:dyDescent="0.25">
      <c r="A1971" t="s">
        <v>9284</v>
      </c>
      <c r="B1971" t="s">
        <v>9285</v>
      </c>
      <c r="C1971" t="s">
        <v>156</v>
      </c>
      <c r="D1971">
        <v>2</v>
      </c>
      <c r="E1971">
        <v>569</v>
      </c>
      <c r="F1971" t="s">
        <v>2037</v>
      </c>
      <c r="G1971" t="s">
        <v>1848</v>
      </c>
      <c r="H1971" t="s">
        <v>2091</v>
      </c>
      <c r="I1971" t="s">
        <v>2096</v>
      </c>
      <c r="J1971" t="s">
        <v>1789</v>
      </c>
      <c r="K1971" t="s">
        <v>2064</v>
      </c>
      <c r="L1971" t="s">
        <v>1828</v>
      </c>
      <c r="M1971" t="s">
        <v>2858</v>
      </c>
      <c r="N1971" t="s">
        <v>3328</v>
      </c>
      <c r="O1971" t="s">
        <v>3329</v>
      </c>
      <c r="P1971" t="s">
        <v>2059</v>
      </c>
      <c r="Q1971" t="s">
        <v>1829</v>
      </c>
      <c r="R1971" t="s">
        <v>1960</v>
      </c>
      <c r="S1971" t="s">
        <v>74</v>
      </c>
      <c r="T1971" t="s">
        <v>2024</v>
      </c>
      <c r="U1971" t="s">
        <v>2875</v>
      </c>
      <c r="V1971" t="s">
        <v>3565</v>
      </c>
      <c r="W1971" t="s">
        <v>4247</v>
      </c>
      <c r="X1971" t="s">
        <v>1945</v>
      </c>
      <c r="Y1971" t="s">
        <v>2475</v>
      </c>
      <c r="Z1971" t="s">
        <v>2476</v>
      </c>
      <c r="AA1971" t="s">
        <v>3566</v>
      </c>
      <c r="AB1971">
        <v>1</v>
      </c>
    </row>
    <row r="1972" spans="1:28" x14ac:dyDescent="0.25">
      <c r="A1972" t="s">
        <v>9284</v>
      </c>
      <c r="B1972" t="s">
        <v>9285</v>
      </c>
      <c r="C1972" t="s">
        <v>156</v>
      </c>
      <c r="D1972">
        <v>2</v>
      </c>
      <c r="E1972">
        <v>64</v>
      </c>
      <c r="F1972" t="s">
        <v>2033</v>
      </c>
      <c r="G1972" t="s">
        <v>1844</v>
      </c>
      <c r="H1972" t="s">
        <v>2091</v>
      </c>
      <c r="I1972" t="s">
        <v>2096</v>
      </c>
      <c r="J1972" t="s">
        <v>1789</v>
      </c>
      <c r="K1972" t="s">
        <v>2089</v>
      </c>
      <c r="L1972" t="s">
        <v>1828</v>
      </c>
      <c r="M1972" t="s">
        <v>2858</v>
      </c>
      <c r="N1972" t="s">
        <v>3328</v>
      </c>
      <c r="O1972" t="s">
        <v>3329</v>
      </c>
      <c r="P1972" t="s">
        <v>2059</v>
      </c>
      <c r="Q1972" t="s">
        <v>1829</v>
      </c>
      <c r="R1972" t="s">
        <v>1960</v>
      </c>
      <c r="S1972" t="s">
        <v>74</v>
      </c>
      <c r="T1972" t="s">
        <v>2024</v>
      </c>
      <c r="U1972" t="s">
        <v>3226</v>
      </c>
      <c r="V1972" t="s">
        <v>3288</v>
      </c>
      <c r="W1972" t="s">
        <v>2874</v>
      </c>
      <c r="X1972" t="s">
        <v>1945</v>
      </c>
      <c r="Y1972" t="s">
        <v>4924</v>
      </c>
      <c r="Z1972" t="s">
        <v>4925</v>
      </c>
      <c r="AA1972" t="s">
        <v>4926</v>
      </c>
      <c r="AB1972">
        <v>1</v>
      </c>
    </row>
    <row r="1973" spans="1:28" x14ac:dyDescent="0.25">
      <c r="A1973" t="s">
        <v>9284</v>
      </c>
      <c r="B1973" t="s">
        <v>9285</v>
      </c>
      <c r="C1973" t="s">
        <v>156</v>
      </c>
      <c r="D1973">
        <v>2</v>
      </c>
      <c r="E1973">
        <v>65</v>
      </c>
      <c r="F1973" t="s">
        <v>2065</v>
      </c>
      <c r="G1973" t="s">
        <v>1844</v>
      </c>
      <c r="H1973" t="s">
        <v>2091</v>
      </c>
      <c r="I1973" t="s">
        <v>2096</v>
      </c>
      <c r="J1973" t="s">
        <v>1789</v>
      </c>
      <c r="K1973" t="s">
        <v>2089</v>
      </c>
      <c r="L1973" t="s">
        <v>1828</v>
      </c>
      <c r="M1973" t="s">
        <v>2858</v>
      </c>
      <c r="N1973" t="s">
        <v>3328</v>
      </c>
      <c r="O1973" t="s">
        <v>3329</v>
      </c>
      <c r="P1973" t="s">
        <v>2059</v>
      </c>
      <c r="Q1973" t="s">
        <v>1829</v>
      </c>
      <c r="R1973" t="s">
        <v>1960</v>
      </c>
      <c r="S1973" t="s">
        <v>74</v>
      </c>
      <c r="T1973" t="s">
        <v>2024</v>
      </c>
      <c r="U1973" t="s">
        <v>2870</v>
      </c>
      <c r="V1973" t="s">
        <v>3154</v>
      </c>
      <c r="W1973" t="s">
        <v>2874</v>
      </c>
      <c r="X1973" t="s">
        <v>1945</v>
      </c>
      <c r="Y1973" t="s">
        <v>4927</v>
      </c>
      <c r="Z1973" t="s">
        <v>4928</v>
      </c>
      <c r="AA1973" t="s">
        <v>4929</v>
      </c>
      <c r="AB1973">
        <v>1</v>
      </c>
    </row>
    <row r="1974" spans="1:28" x14ac:dyDescent="0.25">
      <c r="A1974" t="s">
        <v>9284</v>
      </c>
      <c r="B1974" t="s">
        <v>9285</v>
      </c>
      <c r="C1974" t="s">
        <v>156</v>
      </c>
      <c r="D1974">
        <v>2</v>
      </c>
      <c r="E1974">
        <v>86</v>
      </c>
      <c r="F1974" t="s">
        <v>2049</v>
      </c>
      <c r="G1974" t="s">
        <v>1844</v>
      </c>
      <c r="H1974" t="s">
        <v>2091</v>
      </c>
      <c r="I1974" t="s">
        <v>2096</v>
      </c>
      <c r="J1974" t="s">
        <v>1789</v>
      </c>
      <c r="K1974" t="s">
        <v>2064</v>
      </c>
      <c r="L1974" t="s">
        <v>1828</v>
      </c>
      <c r="M1974" t="s">
        <v>2858</v>
      </c>
      <c r="N1974" t="s">
        <v>3328</v>
      </c>
      <c r="O1974" t="s">
        <v>3329</v>
      </c>
      <c r="P1974" t="s">
        <v>2059</v>
      </c>
      <c r="Q1974" t="s">
        <v>1829</v>
      </c>
      <c r="R1974" t="s">
        <v>1960</v>
      </c>
      <c r="S1974" t="s">
        <v>74</v>
      </c>
      <c r="T1974" t="s">
        <v>2024</v>
      </c>
      <c r="U1974" t="s">
        <v>2867</v>
      </c>
      <c r="V1974" t="s">
        <v>3314</v>
      </c>
      <c r="W1974" t="s">
        <v>2947</v>
      </c>
      <c r="X1974" t="s">
        <v>1945</v>
      </c>
      <c r="Y1974" t="s">
        <v>2477</v>
      </c>
      <c r="Z1974" t="s">
        <v>2478</v>
      </c>
      <c r="AA1974" t="s">
        <v>3567</v>
      </c>
      <c r="AB1974">
        <v>1</v>
      </c>
    </row>
    <row r="1975" spans="1:28" x14ac:dyDescent="0.25">
      <c r="A1975" t="s">
        <v>9284</v>
      </c>
      <c r="B1975" t="s">
        <v>9285</v>
      </c>
      <c r="C1975" t="s">
        <v>156</v>
      </c>
      <c r="D1975">
        <v>4</v>
      </c>
      <c r="E1975">
        <v>119</v>
      </c>
      <c r="F1975" t="s">
        <v>2068</v>
      </c>
      <c r="G1975" t="s">
        <v>1846</v>
      </c>
      <c r="H1975" t="s">
        <v>2091</v>
      </c>
      <c r="I1975" t="s">
        <v>2096</v>
      </c>
      <c r="J1975" t="s">
        <v>1789</v>
      </c>
      <c r="K1975" t="s">
        <v>2087</v>
      </c>
      <c r="L1975" t="s">
        <v>1828</v>
      </c>
      <c r="M1975" t="s">
        <v>2858</v>
      </c>
      <c r="N1975" t="s">
        <v>3328</v>
      </c>
      <c r="O1975" t="s">
        <v>3329</v>
      </c>
      <c r="P1975" t="s">
        <v>2059</v>
      </c>
      <c r="Q1975" t="s">
        <v>1829</v>
      </c>
      <c r="R1975" t="s">
        <v>1960</v>
      </c>
      <c r="S1975" t="s">
        <v>74</v>
      </c>
      <c r="T1975" t="s">
        <v>2024</v>
      </c>
      <c r="U1975" t="s">
        <v>2931</v>
      </c>
      <c r="V1975" t="s">
        <v>2932</v>
      </c>
      <c r="W1975" t="s">
        <v>4930</v>
      </c>
      <c r="X1975" t="s">
        <v>1945</v>
      </c>
      <c r="Y1975" t="s">
        <v>4931</v>
      </c>
      <c r="Z1975" t="s">
        <v>4932</v>
      </c>
      <c r="AA1975" t="s">
        <v>4933</v>
      </c>
      <c r="AB1975">
        <v>1</v>
      </c>
    </row>
    <row r="1976" spans="1:28" x14ac:dyDescent="0.25">
      <c r="A1976" t="s">
        <v>9284</v>
      </c>
      <c r="B1976" t="s">
        <v>9285</v>
      </c>
      <c r="C1976" t="s">
        <v>156</v>
      </c>
      <c r="D1976">
        <v>4</v>
      </c>
      <c r="E1976">
        <v>18</v>
      </c>
      <c r="F1976" t="s">
        <v>2046</v>
      </c>
      <c r="G1976" t="s">
        <v>1846</v>
      </c>
      <c r="H1976" t="s">
        <v>2091</v>
      </c>
      <c r="I1976" t="s">
        <v>2096</v>
      </c>
      <c r="J1976" t="s">
        <v>1789</v>
      </c>
      <c r="K1976" t="s">
        <v>2064</v>
      </c>
      <c r="L1976" t="s">
        <v>1828</v>
      </c>
      <c r="M1976" t="s">
        <v>2858</v>
      </c>
      <c r="N1976" t="s">
        <v>3328</v>
      </c>
      <c r="O1976" t="s">
        <v>3329</v>
      </c>
      <c r="P1976" t="s">
        <v>2059</v>
      </c>
      <c r="Q1976" t="s">
        <v>1829</v>
      </c>
      <c r="R1976" t="s">
        <v>1960</v>
      </c>
      <c r="S1976" t="s">
        <v>74</v>
      </c>
      <c r="T1976" t="s">
        <v>2024</v>
      </c>
      <c r="U1976" t="s">
        <v>2870</v>
      </c>
      <c r="V1976" t="s">
        <v>3361</v>
      </c>
      <c r="W1976" t="s">
        <v>2874</v>
      </c>
      <c r="X1976" t="s">
        <v>1945</v>
      </c>
      <c r="Y1976" t="s">
        <v>2479</v>
      </c>
      <c r="Z1976" t="s">
        <v>2480</v>
      </c>
      <c r="AA1976" t="s">
        <v>3568</v>
      </c>
      <c r="AB1976">
        <v>1</v>
      </c>
    </row>
    <row r="1977" spans="1:28" x14ac:dyDescent="0.25">
      <c r="A1977" t="s">
        <v>9284</v>
      </c>
      <c r="B1977" t="s">
        <v>9285</v>
      </c>
      <c r="C1977" t="s">
        <v>156</v>
      </c>
      <c r="D1977">
        <v>4</v>
      </c>
      <c r="E1977">
        <v>19</v>
      </c>
      <c r="F1977" t="s">
        <v>2046</v>
      </c>
      <c r="G1977" t="s">
        <v>1846</v>
      </c>
      <c r="H1977" t="s">
        <v>2091</v>
      </c>
      <c r="I1977" t="s">
        <v>2096</v>
      </c>
      <c r="J1977" t="s">
        <v>1789</v>
      </c>
      <c r="K1977" t="s">
        <v>2064</v>
      </c>
      <c r="L1977" t="s">
        <v>1828</v>
      </c>
      <c r="M1977" t="s">
        <v>2858</v>
      </c>
      <c r="N1977" t="s">
        <v>3328</v>
      </c>
      <c r="O1977" t="s">
        <v>3329</v>
      </c>
      <c r="P1977" t="s">
        <v>2059</v>
      </c>
      <c r="Q1977" t="s">
        <v>1829</v>
      </c>
      <c r="R1977" t="s">
        <v>1960</v>
      </c>
      <c r="S1977" t="s">
        <v>74</v>
      </c>
      <c r="T1977" t="s">
        <v>2024</v>
      </c>
      <c r="U1977" t="s">
        <v>2870</v>
      </c>
      <c r="V1977" t="s">
        <v>3361</v>
      </c>
      <c r="W1977" t="s">
        <v>2874</v>
      </c>
      <c r="X1977" t="s">
        <v>1945</v>
      </c>
      <c r="Y1977" t="s">
        <v>2481</v>
      </c>
      <c r="Z1977" t="s">
        <v>2482</v>
      </c>
      <c r="AA1977" t="s">
        <v>3569</v>
      </c>
      <c r="AB1977">
        <v>1</v>
      </c>
    </row>
    <row r="1978" spans="1:28" x14ac:dyDescent="0.25">
      <c r="A1978" t="s">
        <v>9284</v>
      </c>
      <c r="B1978" t="s">
        <v>9285</v>
      </c>
      <c r="C1978" t="s">
        <v>156</v>
      </c>
      <c r="D1978">
        <v>4</v>
      </c>
      <c r="E1978">
        <v>21</v>
      </c>
      <c r="F1978" t="s">
        <v>2046</v>
      </c>
      <c r="G1978" t="s">
        <v>1846</v>
      </c>
      <c r="H1978" t="s">
        <v>2091</v>
      </c>
      <c r="I1978" t="s">
        <v>2096</v>
      </c>
      <c r="J1978" t="s">
        <v>1789</v>
      </c>
      <c r="K1978" t="s">
        <v>2064</v>
      </c>
      <c r="L1978" t="s">
        <v>1828</v>
      </c>
      <c r="M1978" t="s">
        <v>2858</v>
      </c>
      <c r="N1978" t="s">
        <v>3328</v>
      </c>
      <c r="O1978" t="s">
        <v>3329</v>
      </c>
      <c r="P1978" t="s">
        <v>2059</v>
      </c>
      <c r="Q1978" t="s">
        <v>1829</v>
      </c>
      <c r="R1978" t="s">
        <v>1960</v>
      </c>
      <c r="S1978" t="s">
        <v>74</v>
      </c>
      <c r="T1978" t="s">
        <v>2024</v>
      </c>
      <c r="U1978" t="s">
        <v>2870</v>
      </c>
      <c r="V1978" t="s">
        <v>3361</v>
      </c>
      <c r="W1978" t="s">
        <v>2874</v>
      </c>
      <c r="X1978" t="s">
        <v>1945</v>
      </c>
      <c r="Y1978" t="s">
        <v>2483</v>
      </c>
      <c r="Z1978" t="s">
        <v>2484</v>
      </c>
      <c r="AA1978" t="s">
        <v>3570</v>
      </c>
      <c r="AB1978">
        <v>1</v>
      </c>
    </row>
    <row r="1979" spans="1:28" x14ac:dyDescent="0.25">
      <c r="A1979" t="s">
        <v>9284</v>
      </c>
      <c r="B1979" t="s">
        <v>9285</v>
      </c>
      <c r="C1979" t="s">
        <v>156</v>
      </c>
      <c r="D1979">
        <v>4</v>
      </c>
      <c r="E1979">
        <v>24</v>
      </c>
      <c r="F1979" t="s">
        <v>2033</v>
      </c>
      <c r="G1979" t="s">
        <v>1846</v>
      </c>
      <c r="H1979" t="s">
        <v>2091</v>
      </c>
      <c r="I1979" t="s">
        <v>2096</v>
      </c>
      <c r="J1979" t="s">
        <v>1789</v>
      </c>
      <c r="K1979" t="s">
        <v>2050</v>
      </c>
      <c r="L1979" t="s">
        <v>1828</v>
      </c>
      <c r="M1979" t="s">
        <v>2858</v>
      </c>
      <c r="N1979" t="s">
        <v>3328</v>
      </c>
      <c r="O1979" t="s">
        <v>3329</v>
      </c>
      <c r="P1979" t="s">
        <v>2059</v>
      </c>
      <c r="Q1979" t="s">
        <v>1829</v>
      </c>
      <c r="R1979" t="s">
        <v>1960</v>
      </c>
      <c r="S1979" t="s">
        <v>74</v>
      </c>
      <c r="T1979" t="s">
        <v>2024</v>
      </c>
      <c r="U1979" t="s">
        <v>74</v>
      </c>
      <c r="V1979" t="s">
        <v>1836</v>
      </c>
      <c r="W1979" t="s">
        <v>2947</v>
      </c>
      <c r="X1979" t="s">
        <v>1945</v>
      </c>
      <c r="Y1979" t="s">
        <v>8722</v>
      </c>
      <c r="Z1979" t="s">
        <v>8723</v>
      </c>
      <c r="AA1979" t="s">
        <v>8724</v>
      </c>
      <c r="AB1979">
        <v>1</v>
      </c>
    </row>
    <row r="1980" spans="1:28" x14ac:dyDescent="0.25">
      <c r="A1980" t="s">
        <v>9284</v>
      </c>
      <c r="B1980" t="s">
        <v>9285</v>
      </c>
      <c r="C1980" t="s">
        <v>156</v>
      </c>
      <c r="D1980">
        <v>4</v>
      </c>
      <c r="E1980">
        <v>24</v>
      </c>
      <c r="F1980" t="s">
        <v>2020</v>
      </c>
      <c r="G1980" t="s">
        <v>1846</v>
      </c>
      <c r="H1980" t="s">
        <v>2091</v>
      </c>
      <c r="I1980" t="s">
        <v>2096</v>
      </c>
      <c r="J1980" t="s">
        <v>1789</v>
      </c>
      <c r="K1980" t="s">
        <v>2050</v>
      </c>
      <c r="L1980" t="s">
        <v>1828</v>
      </c>
      <c r="M1980" t="s">
        <v>2858</v>
      </c>
      <c r="N1980" t="s">
        <v>3328</v>
      </c>
      <c r="O1980" t="s">
        <v>3329</v>
      </c>
      <c r="P1980" t="s">
        <v>2059</v>
      </c>
      <c r="Q1980" t="s">
        <v>1829</v>
      </c>
      <c r="R1980" t="s">
        <v>1960</v>
      </c>
      <c r="S1980" t="s">
        <v>74</v>
      </c>
      <c r="T1980" t="s">
        <v>2024</v>
      </c>
      <c r="U1980" t="s">
        <v>2875</v>
      </c>
      <c r="V1980" t="s">
        <v>2876</v>
      </c>
      <c r="W1980" t="s">
        <v>2947</v>
      </c>
      <c r="X1980" t="s">
        <v>1945</v>
      </c>
      <c r="Y1980" t="s">
        <v>8725</v>
      </c>
      <c r="Z1980" t="s">
        <v>8726</v>
      </c>
      <c r="AA1980" t="s">
        <v>8727</v>
      </c>
      <c r="AB1980">
        <v>1</v>
      </c>
    </row>
    <row r="1981" spans="1:28" x14ac:dyDescent="0.25">
      <c r="A1981" t="s">
        <v>9284</v>
      </c>
      <c r="B1981" t="s">
        <v>9285</v>
      </c>
      <c r="C1981" t="s">
        <v>156</v>
      </c>
      <c r="D1981">
        <v>4</v>
      </c>
      <c r="E1981">
        <v>24</v>
      </c>
      <c r="F1981" t="s">
        <v>2054</v>
      </c>
      <c r="G1981" t="s">
        <v>1846</v>
      </c>
      <c r="H1981" t="s">
        <v>2091</v>
      </c>
      <c r="I1981" t="s">
        <v>2096</v>
      </c>
      <c r="J1981" t="s">
        <v>1789</v>
      </c>
      <c r="K1981" t="s">
        <v>2050</v>
      </c>
      <c r="L1981" t="s">
        <v>1828</v>
      </c>
      <c r="M1981" t="s">
        <v>2858</v>
      </c>
      <c r="N1981" t="s">
        <v>3328</v>
      </c>
      <c r="O1981" t="s">
        <v>3329</v>
      </c>
      <c r="P1981" t="s">
        <v>2059</v>
      </c>
      <c r="Q1981" t="s">
        <v>1829</v>
      </c>
      <c r="R1981" t="s">
        <v>1960</v>
      </c>
      <c r="S1981" t="s">
        <v>74</v>
      </c>
      <c r="T1981" t="s">
        <v>2024</v>
      </c>
      <c r="U1981" t="s">
        <v>2870</v>
      </c>
      <c r="V1981" t="s">
        <v>3361</v>
      </c>
      <c r="W1981" t="s">
        <v>2874</v>
      </c>
      <c r="X1981" t="s">
        <v>1945</v>
      </c>
      <c r="Y1981" t="s">
        <v>8728</v>
      </c>
      <c r="Z1981" t="s">
        <v>8729</v>
      </c>
      <c r="AA1981" t="s">
        <v>8730</v>
      </c>
      <c r="AB1981">
        <v>1</v>
      </c>
    </row>
    <row r="1982" spans="1:28" x14ac:dyDescent="0.25">
      <c r="A1982" t="s">
        <v>9284</v>
      </c>
      <c r="B1982" t="s">
        <v>9285</v>
      </c>
      <c r="C1982" t="s">
        <v>156</v>
      </c>
      <c r="D1982">
        <v>4</v>
      </c>
      <c r="E1982">
        <v>24</v>
      </c>
      <c r="F1982" t="s">
        <v>2030</v>
      </c>
      <c r="G1982" t="s">
        <v>1846</v>
      </c>
      <c r="H1982" t="s">
        <v>2091</v>
      </c>
      <c r="I1982" t="s">
        <v>2096</v>
      </c>
      <c r="J1982" t="s">
        <v>1789</v>
      </c>
      <c r="K1982" t="s">
        <v>2064</v>
      </c>
      <c r="L1982" t="s">
        <v>1828</v>
      </c>
      <c r="M1982" t="s">
        <v>2858</v>
      </c>
      <c r="N1982" t="s">
        <v>3328</v>
      </c>
      <c r="O1982" t="s">
        <v>3329</v>
      </c>
      <c r="P1982" t="s">
        <v>2059</v>
      </c>
      <c r="Q1982" t="s">
        <v>1829</v>
      </c>
      <c r="R1982" t="s">
        <v>1960</v>
      </c>
      <c r="S1982" t="s">
        <v>74</v>
      </c>
      <c r="T1982" t="s">
        <v>2024</v>
      </c>
      <c r="U1982" t="s">
        <v>2875</v>
      </c>
      <c r="V1982" t="s">
        <v>3324</v>
      </c>
      <c r="W1982" t="s">
        <v>2874</v>
      </c>
      <c r="X1982" t="s">
        <v>1945</v>
      </c>
      <c r="Y1982" t="s">
        <v>2485</v>
      </c>
      <c r="Z1982" t="s">
        <v>2486</v>
      </c>
      <c r="AA1982" t="s">
        <v>3571</v>
      </c>
      <c r="AB1982">
        <v>1</v>
      </c>
    </row>
    <row r="1983" spans="1:28" x14ac:dyDescent="0.25">
      <c r="A1983" t="s">
        <v>9284</v>
      </c>
      <c r="B1983" t="s">
        <v>9285</v>
      </c>
      <c r="C1983" t="s">
        <v>156</v>
      </c>
      <c r="D1983">
        <v>4</v>
      </c>
      <c r="E1983">
        <v>34</v>
      </c>
      <c r="F1983" t="s">
        <v>2060</v>
      </c>
      <c r="G1983" t="s">
        <v>1846</v>
      </c>
      <c r="H1983" t="s">
        <v>2091</v>
      </c>
      <c r="I1983" t="s">
        <v>2096</v>
      </c>
      <c r="J1983" t="s">
        <v>1789</v>
      </c>
      <c r="K1983" t="s">
        <v>2050</v>
      </c>
      <c r="L1983" t="s">
        <v>1828</v>
      </c>
      <c r="M1983" t="s">
        <v>2858</v>
      </c>
      <c r="N1983" t="s">
        <v>3328</v>
      </c>
      <c r="O1983" t="s">
        <v>3329</v>
      </c>
      <c r="P1983" t="s">
        <v>2059</v>
      </c>
      <c r="Q1983" t="s">
        <v>1829</v>
      </c>
      <c r="R1983" t="s">
        <v>1960</v>
      </c>
      <c r="S1983" t="s">
        <v>74</v>
      </c>
      <c r="T1983" t="s">
        <v>2024</v>
      </c>
      <c r="U1983" t="s">
        <v>2870</v>
      </c>
      <c r="V1983" t="s">
        <v>2871</v>
      </c>
      <c r="W1983" t="s">
        <v>2947</v>
      </c>
      <c r="X1983" t="s">
        <v>1945</v>
      </c>
      <c r="Y1983" t="s">
        <v>8731</v>
      </c>
      <c r="Z1983" t="s">
        <v>8732</v>
      </c>
      <c r="AA1983" t="s">
        <v>8733</v>
      </c>
      <c r="AB1983">
        <v>1</v>
      </c>
    </row>
    <row r="1984" spans="1:28" x14ac:dyDescent="0.25">
      <c r="A1984" t="s">
        <v>9284</v>
      </c>
      <c r="B1984" t="s">
        <v>9285</v>
      </c>
      <c r="C1984" t="s">
        <v>156</v>
      </c>
      <c r="D1984">
        <v>4</v>
      </c>
      <c r="E1984">
        <v>34</v>
      </c>
      <c r="F1984" t="s">
        <v>2030</v>
      </c>
      <c r="G1984" t="s">
        <v>1846</v>
      </c>
      <c r="H1984" t="s">
        <v>2091</v>
      </c>
      <c r="I1984" t="s">
        <v>2096</v>
      </c>
      <c r="J1984" t="s">
        <v>1789</v>
      </c>
      <c r="K1984" t="s">
        <v>2050</v>
      </c>
      <c r="L1984" t="s">
        <v>1828</v>
      </c>
      <c r="M1984" t="s">
        <v>2858</v>
      </c>
      <c r="N1984" t="s">
        <v>3328</v>
      </c>
      <c r="O1984" t="s">
        <v>3329</v>
      </c>
      <c r="P1984" t="s">
        <v>2059</v>
      </c>
      <c r="Q1984" t="s">
        <v>1829</v>
      </c>
      <c r="R1984" t="s">
        <v>1960</v>
      </c>
      <c r="S1984" t="s">
        <v>74</v>
      </c>
      <c r="T1984" t="s">
        <v>2024</v>
      </c>
      <c r="U1984" t="s">
        <v>2870</v>
      </c>
      <c r="V1984" t="s">
        <v>2871</v>
      </c>
      <c r="W1984" t="s">
        <v>2947</v>
      </c>
      <c r="X1984" t="s">
        <v>1945</v>
      </c>
      <c r="Y1984" t="s">
        <v>8734</v>
      </c>
      <c r="Z1984" t="s">
        <v>8735</v>
      </c>
      <c r="AA1984" t="s">
        <v>8736</v>
      </c>
      <c r="AB1984">
        <v>1</v>
      </c>
    </row>
    <row r="1985" spans="1:28" x14ac:dyDescent="0.25">
      <c r="A1985" t="s">
        <v>9284</v>
      </c>
      <c r="B1985" t="s">
        <v>9285</v>
      </c>
      <c r="C1985" t="s">
        <v>156</v>
      </c>
      <c r="D1985">
        <v>4</v>
      </c>
      <c r="E1985">
        <v>37</v>
      </c>
      <c r="F1985" t="s">
        <v>2054</v>
      </c>
      <c r="G1985" t="s">
        <v>1846</v>
      </c>
      <c r="H1985" t="s">
        <v>2091</v>
      </c>
      <c r="I1985" t="s">
        <v>2096</v>
      </c>
      <c r="J1985" t="s">
        <v>1789</v>
      </c>
      <c r="K1985" t="s">
        <v>2383</v>
      </c>
      <c r="L1985" t="s">
        <v>1828</v>
      </c>
      <c r="M1985" t="s">
        <v>2858</v>
      </c>
      <c r="N1985" t="s">
        <v>3328</v>
      </c>
      <c r="O1985" t="s">
        <v>3329</v>
      </c>
      <c r="P1985" t="s">
        <v>2059</v>
      </c>
      <c r="Q1985" t="s">
        <v>1829</v>
      </c>
      <c r="R1985" t="s">
        <v>1960</v>
      </c>
      <c r="S1985" t="s">
        <v>74</v>
      </c>
      <c r="T1985" t="s">
        <v>2024</v>
      </c>
      <c r="U1985" t="s">
        <v>2870</v>
      </c>
      <c r="V1985" t="s">
        <v>3361</v>
      </c>
      <c r="W1985" t="s">
        <v>2874</v>
      </c>
      <c r="X1985" t="s">
        <v>1945</v>
      </c>
      <c r="Y1985" t="s">
        <v>2270</v>
      </c>
      <c r="Z1985" t="s">
        <v>1947</v>
      </c>
      <c r="AA1985" t="s">
        <v>3572</v>
      </c>
      <c r="AB1985">
        <v>1</v>
      </c>
    </row>
    <row r="1986" spans="1:28" x14ac:dyDescent="0.25">
      <c r="A1986" t="s">
        <v>9284</v>
      </c>
      <c r="B1986" t="s">
        <v>9285</v>
      </c>
      <c r="C1986" t="s">
        <v>156</v>
      </c>
      <c r="D1986">
        <v>4</v>
      </c>
      <c r="E1986">
        <v>37</v>
      </c>
      <c r="F1986" t="s">
        <v>2060</v>
      </c>
      <c r="G1986" t="s">
        <v>1846</v>
      </c>
      <c r="H1986" t="s">
        <v>2091</v>
      </c>
      <c r="I1986" t="s">
        <v>2096</v>
      </c>
      <c r="J1986" t="s">
        <v>1789</v>
      </c>
      <c r="K1986" t="s">
        <v>2089</v>
      </c>
      <c r="L1986" t="s">
        <v>1828</v>
      </c>
      <c r="M1986" t="s">
        <v>2858</v>
      </c>
      <c r="N1986" t="s">
        <v>3328</v>
      </c>
      <c r="O1986" t="s">
        <v>3329</v>
      </c>
      <c r="P1986" t="s">
        <v>2059</v>
      </c>
      <c r="Q1986" t="s">
        <v>1829</v>
      </c>
      <c r="R1986" t="s">
        <v>1960</v>
      </c>
      <c r="S1986" t="s">
        <v>74</v>
      </c>
      <c r="T1986" t="s">
        <v>2024</v>
      </c>
      <c r="U1986" t="s">
        <v>2870</v>
      </c>
      <c r="V1986" t="s">
        <v>3361</v>
      </c>
      <c r="W1986" t="s">
        <v>2874</v>
      </c>
      <c r="X1986" t="s">
        <v>1945</v>
      </c>
      <c r="Y1986" t="s">
        <v>2271</v>
      </c>
      <c r="Z1986" t="s">
        <v>2272</v>
      </c>
      <c r="AA1986" t="s">
        <v>3573</v>
      </c>
      <c r="AB1986">
        <v>1</v>
      </c>
    </row>
    <row r="1987" spans="1:28" x14ac:dyDescent="0.25">
      <c r="A1987" t="s">
        <v>9284</v>
      </c>
      <c r="B1987" t="s">
        <v>9285</v>
      </c>
      <c r="C1987" t="s">
        <v>156</v>
      </c>
      <c r="D1987">
        <v>4</v>
      </c>
      <c r="E1987">
        <v>38</v>
      </c>
      <c r="F1987" t="s">
        <v>2060</v>
      </c>
      <c r="G1987" t="s">
        <v>1846</v>
      </c>
      <c r="H1987" t="s">
        <v>2091</v>
      </c>
      <c r="I1987" t="s">
        <v>2096</v>
      </c>
      <c r="J1987" t="s">
        <v>1789</v>
      </c>
      <c r="K1987" t="s">
        <v>2089</v>
      </c>
      <c r="L1987" t="s">
        <v>1828</v>
      </c>
      <c r="M1987" t="s">
        <v>2858</v>
      </c>
      <c r="N1987" t="s">
        <v>3328</v>
      </c>
      <c r="O1987" t="s">
        <v>3329</v>
      </c>
      <c r="P1987" t="s">
        <v>2059</v>
      </c>
      <c r="Q1987" t="s">
        <v>1829</v>
      </c>
      <c r="R1987" t="s">
        <v>1960</v>
      </c>
      <c r="S1987" t="s">
        <v>74</v>
      </c>
      <c r="T1987" t="s">
        <v>2024</v>
      </c>
      <c r="U1987" t="s">
        <v>2870</v>
      </c>
      <c r="V1987" t="s">
        <v>3361</v>
      </c>
      <c r="W1987" t="s">
        <v>2874</v>
      </c>
      <c r="X1987" t="s">
        <v>1945</v>
      </c>
      <c r="Y1987" t="s">
        <v>2273</v>
      </c>
      <c r="Z1987" t="s">
        <v>2274</v>
      </c>
      <c r="AA1987" t="s">
        <v>3574</v>
      </c>
      <c r="AB1987">
        <v>1</v>
      </c>
    </row>
    <row r="1988" spans="1:28" x14ac:dyDescent="0.25">
      <c r="A1988" t="s">
        <v>9284</v>
      </c>
      <c r="B1988" t="s">
        <v>9285</v>
      </c>
      <c r="C1988" t="s">
        <v>156</v>
      </c>
      <c r="D1988">
        <v>4</v>
      </c>
      <c r="E1988">
        <v>49</v>
      </c>
      <c r="F1988" t="s">
        <v>2054</v>
      </c>
      <c r="G1988" t="s">
        <v>1846</v>
      </c>
      <c r="H1988" t="s">
        <v>2091</v>
      </c>
      <c r="I1988" t="s">
        <v>2096</v>
      </c>
      <c r="J1988" t="s">
        <v>1789</v>
      </c>
      <c r="K1988" t="s">
        <v>2383</v>
      </c>
      <c r="L1988" t="s">
        <v>1828</v>
      </c>
      <c r="M1988" t="s">
        <v>2858</v>
      </c>
      <c r="N1988" t="s">
        <v>3328</v>
      </c>
      <c r="O1988" t="s">
        <v>3329</v>
      </c>
      <c r="P1988" t="s">
        <v>2059</v>
      </c>
      <c r="Q1988" t="s">
        <v>1829</v>
      </c>
      <c r="R1988" t="s">
        <v>1960</v>
      </c>
      <c r="S1988" t="s">
        <v>74</v>
      </c>
      <c r="T1988" t="s">
        <v>2024</v>
      </c>
      <c r="U1988" t="s">
        <v>2870</v>
      </c>
      <c r="V1988" t="s">
        <v>3361</v>
      </c>
      <c r="W1988" t="s">
        <v>2874</v>
      </c>
      <c r="X1988" t="s">
        <v>1945</v>
      </c>
      <c r="Y1988" t="s">
        <v>2275</v>
      </c>
      <c r="Z1988" t="s">
        <v>1948</v>
      </c>
      <c r="AA1988" t="s">
        <v>3575</v>
      </c>
      <c r="AB1988">
        <v>1</v>
      </c>
    </row>
    <row r="1989" spans="1:28" x14ac:dyDescent="0.25">
      <c r="A1989" t="s">
        <v>9284</v>
      </c>
      <c r="B1989" t="s">
        <v>9285</v>
      </c>
      <c r="C1989" t="s">
        <v>156</v>
      </c>
      <c r="D1989">
        <v>4</v>
      </c>
      <c r="E1989">
        <v>52</v>
      </c>
      <c r="F1989" t="s">
        <v>2047</v>
      </c>
      <c r="G1989" t="s">
        <v>1846</v>
      </c>
      <c r="H1989" t="s">
        <v>2091</v>
      </c>
      <c r="I1989" t="s">
        <v>2096</v>
      </c>
      <c r="J1989" t="s">
        <v>1789</v>
      </c>
      <c r="K1989" t="s">
        <v>2056</v>
      </c>
      <c r="L1989" t="s">
        <v>1828</v>
      </c>
      <c r="M1989" t="s">
        <v>2858</v>
      </c>
      <c r="N1989" t="s">
        <v>3328</v>
      </c>
      <c r="O1989" t="s">
        <v>3329</v>
      </c>
      <c r="P1989" t="s">
        <v>2059</v>
      </c>
      <c r="Q1989" t="s">
        <v>1829</v>
      </c>
      <c r="R1989" t="s">
        <v>1960</v>
      </c>
      <c r="S1989" t="s">
        <v>74</v>
      </c>
      <c r="T1989" t="s">
        <v>2024</v>
      </c>
      <c r="U1989" t="s">
        <v>2870</v>
      </c>
      <c r="V1989" t="s">
        <v>2871</v>
      </c>
      <c r="W1989" t="s">
        <v>2874</v>
      </c>
      <c r="X1989" t="s">
        <v>1945</v>
      </c>
      <c r="Y1989" t="s">
        <v>3576</v>
      </c>
      <c r="Z1989" t="s">
        <v>3577</v>
      </c>
      <c r="AA1989" t="s">
        <v>3578</v>
      </c>
      <c r="AB1989">
        <v>1</v>
      </c>
    </row>
    <row r="1990" spans="1:28" x14ac:dyDescent="0.25">
      <c r="A1990" t="s">
        <v>9284</v>
      </c>
      <c r="B1990" t="s">
        <v>9285</v>
      </c>
      <c r="C1990" t="s">
        <v>156</v>
      </c>
      <c r="D1990">
        <v>4</v>
      </c>
      <c r="E1990">
        <v>65</v>
      </c>
      <c r="F1990" t="s">
        <v>2036</v>
      </c>
      <c r="G1990" t="s">
        <v>1846</v>
      </c>
      <c r="H1990" t="s">
        <v>2091</v>
      </c>
      <c r="I1990" t="s">
        <v>2096</v>
      </c>
      <c r="J1990" t="s">
        <v>1789</v>
      </c>
      <c r="K1990" t="s">
        <v>2056</v>
      </c>
      <c r="L1990" t="s">
        <v>1828</v>
      </c>
      <c r="M1990" t="s">
        <v>2858</v>
      </c>
      <c r="N1990" t="s">
        <v>3328</v>
      </c>
      <c r="O1990" t="s">
        <v>3329</v>
      </c>
      <c r="P1990" t="s">
        <v>2059</v>
      </c>
      <c r="Q1990" t="s">
        <v>1829</v>
      </c>
      <c r="R1990" t="s">
        <v>1960</v>
      </c>
      <c r="S1990" t="s">
        <v>74</v>
      </c>
      <c r="T1990" t="s">
        <v>2024</v>
      </c>
      <c r="U1990" t="s">
        <v>2870</v>
      </c>
      <c r="V1990" t="s">
        <v>2871</v>
      </c>
      <c r="W1990" t="s">
        <v>2874</v>
      </c>
      <c r="X1990" t="s">
        <v>1945</v>
      </c>
      <c r="Y1990" t="s">
        <v>3579</v>
      </c>
      <c r="Z1990" t="s">
        <v>3580</v>
      </c>
      <c r="AA1990" t="s">
        <v>3581</v>
      </c>
      <c r="AB1990">
        <v>1</v>
      </c>
    </row>
    <row r="1991" spans="1:28" x14ac:dyDescent="0.25">
      <c r="A1991" t="s">
        <v>9284</v>
      </c>
      <c r="B1991" t="s">
        <v>9285</v>
      </c>
      <c r="C1991" t="s">
        <v>156</v>
      </c>
      <c r="D1991">
        <v>4</v>
      </c>
      <c r="E1991">
        <v>65</v>
      </c>
      <c r="F1991" t="s">
        <v>2035</v>
      </c>
      <c r="G1991" t="s">
        <v>1846</v>
      </c>
      <c r="H1991" t="s">
        <v>2091</v>
      </c>
      <c r="I1991" t="s">
        <v>2096</v>
      </c>
      <c r="J1991" t="s">
        <v>2900</v>
      </c>
      <c r="K1991" t="s">
        <v>2050</v>
      </c>
      <c r="L1991" t="s">
        <v>1828</v>
      </c>
      <c r="M1991" t="s">
        <v>2858</v>
      </c>
      <c r="N1991" t="s">
        <v>3328</v>
      </c>
      <c r="O1991" t="s">
        <v>3329</v>
      </c>
      <c r="P1991" t="s">
        <v>2059</v>
      </c>
      <c r="Q1991" t="s">
        <v>1829</v>
      </c>
      <c r="R1991" t="s">
        <v>1960</v>
      </c>
      <c r="S1991" t="s">
        <v>74</v>
      </c>
      <c r="T1991" t="s">
        <v>2024</v>
      </c>
      <c r="U1991" t="s">
        <v>2870</v>
      </c>
      <c r="V1991" t="s">
        <v>3154</v>
      </c>
      <c r="W1991" t="s">
        <v>2947</v>
      </c>
      <c r="X1991" t="s">
        <v>1945</v>
      </c>
      <c r="Y1991" t="s">
        <v>8737</v>
      </c>
      <c r="Z1991" t="s">
        <v>8738</v>
      </c>
      <c r="AA1991" t="s">
        <v>8739</v>
      </c>
      <c r="AB1991">
        <v>1</v>
      </c>
    </row>
    <row r="1992" spans="1:28" x14ac:dyDescent="0.25">
      <c r="A1992" t="s">
        <v>9284</v>
      </c>
      <c r="B1992" t="s">
        <v>9285</v>
      </c>
      <c r="C1992" t="s">
        <v>156</v>
      </c>
      <c r="D1992">
        <v>1</v>
      </c>
      <c r="E1992">
        <v>613</v>
      </c>
      <c r="F1992" t="s">
        <v>2060</v>
      </c>
      <c r="G1992" t="s">
        <v>1844</v>
      </c>
      <c r="H1992" t="s">
        <v>2091</v>
      </c>
      <c r="I1992" t="s">
        <v>2096</v>
      </c>
      <c r="J1992" t="s">
        <v>1789</v>
      </c>
      <c r="K1992" t="s">
        <v>2089</v>
      </c>
      <c r="L1992" t="s">
        <v>1828</v>
      </c>
      <c r="M1992" t="s">
        <v>2858</v>
      </c>
      <c r="N1992" t="s">
        <v>3328</v>
      </c>
      <c r="O1992" t="s">
        <v>3329</v>
      </c>
      <c r="P1992" t="s">
        <v>2059</v>
      </c>
      <c r="Q1992" t="s">
        <v>1829</v>
      </c>
      <c r="R1992" t="s">
        <v>2180</v>
      </c>
      <c r="S1992" t="s">
        <v>74</v>
      </c>
      <c r="T1992" t="s">
        <v>2034</v>
      </c>
      <c r="U1992" t="s">
        <v>2875</v>
      </c>
      <c r="V1992" t="s">
        <v>3324</v>
      </c>
      <c r="W1992" t="s">
        <v>2874</v>
      </c>
      <c r="X1992" t="s">
        <v>2276</v>
      </c>
      <c r="Y1992" t="s">
        <v>2277</v>
      </c>
      <c r="Z1992" t="s">
        <v>2278</v>
      </c>
      <c r="AA1992" t="s">
        <v>3582</v>
      </c>
      <c r="AB1992">
        <v>1</v>
      </c>
    </row>
    <row r="1993" spans="1:28" x14ac:dyDescent="0.25">
      <c r="A1993" t="s">
        <v>9284</v>
      </c>
      <c r="B1993" t="s">
        <v>9285</v>
      </c>
      <c r="C1993" t="s">
        <v>156</v>
      </c>
      <c r="D1993">
        <v>1</v>
      </c>
      <c r="E1993">
        <v>615</v>
      </c>
      <c r="F1993" t="s">
        <v>2037</v>
      </c>
      <c r="G1993" t="s">
        <v>1844</v>
      </c>
      <c r="H1993" t="s">
        <v>2091</v>
      </c>
      <c r="I1993" t="s">
        <v>2096</v>
      </c>
      <c r="J1993" t="s">
        <v>1789</v>
      </c>
      <c r="K1993" t="s">
        <v>2089</v>
      </c>
      <c r="L1993" t="s">
        <v>1828</v>
      </c>
      <c r="M1993" t="s">
        <v>2858</v>
      </c>
      <c r="N1993" t="s">
        <v>3328</v>
      </c>
      <c r="O1993" t="s">
        <v>3329</v>
      </c>
      <c r="P1993" t="s">
        <v>2059</v>
      </c>
      <c r="Q1993" t="s">
        <v>1829</v>
      </c>
      <c r="R1993" t="s">
        <v>2180</v>
      </c>
      <c r="S1993" t="s">
        <v>74</v>
      </c>
      <c r="T1993" t="s">
        <v>2034</v>
      </c>
      <c r="U1993" t="s">
        <v>2875</v>
      </c>
      <c r="V1993" t="s">
        <v>3324</v>
      </c>
      <c r="W1993" t="s">
        <v>2874</v>
      </c>
      <c r="X1993" t="s">
        <v>2276</v>
      </c>
      <c r="Y1993" t="s">
        <v>2279</v>
      </c>
      <c r="Z1993" t="s">
        <v>2280</v>
      </c>
      <c r="AA1993" t="s">
        <v>3583</v>
      </c>
      <c r="AB1993">
        <v>1</v>
      </c>
    </row>
    <row r="1994" spans="1:28" x14ac:dyDescent="0.25">
      <c r="A1994" t="s">
        <v>9284</v>
      </c>
      <c r="B1994" t="s">
        <v>9285</v>
      </c>
      <c r="C1994" t="s">
        <v>156</v>
      </c>
      <c r="D1994">
        <v>1</v>
      </c>
      <c r="E1994">
        <v>102</v>
      </c>
      <c r="F1994" t="s">
        <v>2037</v>
      </c>
      <c r="G1994" t="s">
        <v>1845</v>
      </c>
      <c r="H1994" t="s">
        <v>2091</v>
      </c>
      <c r="I1994" t="s">
        <v>2096</v>
      </c>
      <c r="J1994" t="s">
        <v>2900</v>
      </c>
      <c r="K1994" t="s">
        <v>2084</v>
      </c>
      <c r="L1994" t="s">
        <v>1828</v>
      </c>
      <c r="M1994" t="s">
        <v>2858</v>
      </c>
      <c r="N1994" t="s">
        <v>5463</v>
      </c>
      <c r="O1994" t="s">
        <v>3336</v>
      </c>
      <c r="P1994" t="s">
        <v>2059</v>
      </c>
      <c r="Q1994" t="s">
        <v>1943</v>
      </c>
      <c r="R1994" t="s">
        <v>1961</v>
      </c>
      <c r="S1994" t="s">
        <v>74</v>
      </c>
      <c r="T1994" t="s">
        <v>2034</v>
      </c>
      <c r="U1994" t="s">
        <v>2870</v>
      </c>
      <c r="V1994" t="s">
        <v>3154</v>
      </c>
      <c r="W1994" t="s">
        <v>3469</v>
      </c>
      <c r="X1994" t="s">
        <v>1949</v>
      </c>
      <c r="Y1994" t="s">
        <v>8740</v>
      </c>
      <c r="Z1994" t="s">
        <v>8741</v>
      </c>
      <c r="AA1994" t="s">
        <v>8742</v>
      </c>
      <c r="AB1994">
        <v>1</v>
      </c>
    </row>
    <row r="1995" spans="1:28" x14ac:dyDescent="0.25">
      <c r="A1995" t="s">
        <v>9284</v>
      </c>
      <c r="B1995" t="s">
        <v>9285</v>
      </c>
      <c r="C1995" t="s">
        <v>156</v>
      </c>
      <c r="D1995">
        <v>1</v>
      </c>
      <c r="E1995">
        <v>373</v>
      </c>
      <c r="F1995" t="s">
        <v>2038</v>
      </c>
      <c r="G1995" t="s">
        <v>1844</v>
      </c>
      <c r="H1995" t="s">
        <v>2091</v>
      </c>
      <c r="I1995" t="s">
        <v>2096</v>
      </c>
      <c r="J1995" t="s">
        <v>1795</v>
      </c>
      <c r="K1995" t="s">
        <v>2089</v>
      </c>
      <c r="L1995" t="s">
        <v>1828</v>
      </c>
      <c r="M1995" t="s">
        <v>2858</v>
      </c>
      <c r="N1995" t="s">
        <v>3328</v>
      </c>
      <c r="O1995" t="s">
        <v>3329</v>
      </c>
      <c r="P1995" t="s">
        <v>2059</v>
      </c>
      <c r="Q1995" t="s">
        <v>1943</v>
      </c>
      <c r="R1995" t="s">
        <v>1961</v>
      </c>
      <c r="S1995" t="s">
        <v>74</v>
      </c>
      <c r="T1995" t="s">
        <v>2034</v>
      </c>
      <c r="U1995" t="s">
        <v>2870</v>
      </c>
      <c r="V1995" t="s">
        <v>9428</v>
      </c>
      <c r="W1995" t="s">
        <v>4638</v>
      </c>
      <c r="X1995" t="s">
        <v>1949</v>
      </c>
      <c r="Y1995" t="s">
        <v>9429</v>
      </c>
      <c r="Z1995" t="s">
        <v>9430</v>
      </c>
      <c r="AA1995" t="s">
        <v>9431</v>
      </c>
      <c r="AB1995">
        <v>1</v>
      </c>
    </row>
    <row r="1996" spans="1:28" x14ac:dyDescent="0.25">
      <c r="A1996" t="s">
        <v>9284</v>
      </c>
      <c r="B1996" t="s">
        <v>9285</v>
      </c>
      <c r="C1996" t="s">
        <v>156</v>
      </c>
      <c r="D1996">
        <v>1</v>
      </c>
      <c r="E1996">
        <v>410</v>
      </c>
      <c r="F1996" t="s">
        <v>2065</v>
      </c>
      <c r="G1996" t="s">
        <v>1844</v>
      </c>
      <c r="H1996" t="s">
        <v>2091</v>
      </c>
      <c r="I1996" t="s">
        <v>2096</v>
      </c>
      <c r="J1996" t="s">
        <v>1788</v>
      </c>
      <c r="K1996" t="s">
        <v>2089</v>
      </c>
      <c r="L1996" t="s">
        <v>1828</v>
      </c>
      <c r="M1996" t="s">
        <v>2858</v>
      </c>
      <c r="N1996" t="s">
        <v>3328</v>
      </c>
      <c r="O1996" t="s">
        <v>3329</v>
      </c>
      <c r="P1996" t="s">
        <v>2059</v>
      </c>
      <c r="Q1996" t="s">
        <v>1943</v>
      </c>
      <c r="R1996" t="s">
        <v>1961</v>
      </c>
      <c r="S1996" t="s">
        <v>74</v>
      </c>
      <c r="T1996" t="s">
        <v>2034</v>
      </c>
      <c r="U1996" t="s">
        <v>2875</v>
      </c>
      <c r="V1996" t="s">
        <v>3324</v>
      </c>
      <c r="W1996" t="s">
        <v>4638</v>
      </c>
      <c r="X1996" t="s">
        <v>1949</v>
      </c>
      <c r="Y1996" t="s">
        <v>5629</v>
      </c>
      <c r="Z1996" t="s">
        <v>5630</v>
      </c>
      <c r="AA1996" t="s">
        <v>5631</v>
      </c>
      <c r="AB1996">
        <v>1</v>
      </c>
    </row>
    <row r="1997" spans="1:28" x14ac:dyDescent="0.25">
      <c r="A1997" t="s">
        <v>9284</v>
      </c>
      <c r="B1997" t="s">
        <v>9285</v>
      </c>
      <c r="C1997" t="s">
        <v>156</v>
      </c>
      <c r="D1997">
        <v>1</v>
      </c>
      <c r="E1997">
        <v>410</v>
      </c>
      <c r="F1997" t="s">
        <v>2030</v>
      </c>
      <c r="G1997" t="s">
        <v>1844</v>
      </c>
      <c r="H1997" t="s">
        <v>2091</v>
      </c>
      <c r="I1997" t="s">
        <v>2096</v>
      </c>
      <c r="J1997" t="s">
        <v>1788</v>
      </c>
      <c r="K1997" t="s">
        <v>2089</v>
      </c>
      <c r="L1997" t="s">
        <v>1828</v>
      </c>
      <c r="M1997" t="s">
        <v>2858</v>
      </c>
      <c r="N1997" t="s">
        <v>3328</v>
      </c>
      <c r="O1997" t="s">
        <v>3329</v>
      </c>
      <c r="P1997" t="s">
        <v>2059</v>
      </c>
      <c r="Q1997" t="s">
        <v>1943</v>
      </c>
      <c r="R1997" t="s">
        <v>1961</v>
      </c>
      <c r="S1997" t="s">
        <v>74</v>
      </c>
      <c r="T1997" t="s">
        <v>2034</v>
      </c>
      <c r="U1997" t="s">
        <v>2875</v>
      </c>
      <c r="V1997" t="s">
        <v>3324</v>
      </c>
      <c r="W1997" t="s">
        <v>3235</v>
      </c>
      <c r="X1997" t="s">
        <v>1949</v>
      </c>
      <c r="Y1997" t="s">
        <v>8743</v>
      </c>
      <c r="Z1997" t="s">
        <v>8744</v>
      </c>
      <c r="AA1997" t="s">
        <v>8745</v>
      </c>
      <c r="AB1997">
        <v>1</v>
      </c>
    </row>
    <row r="1998" spans="1:28" x14ac:dyDescent="0.25">
      <c r="A1998" t="s">
        <v>9284</v>
      </c>
      <c r="B1998" t="s">
        <v>9285</v>
      </c>
      <c r="C1998" t="s">
        <v>156</v>
      </c>
      <c r="D1998">
        <v>2</v>
      </c>
      <c r="E1998">
        <v>367</v>
      </c>
      <c r="F1998" t="s">
        <v>2041</v>
      </c>
      <c r="G1998" t="s">
        <v>1848</v>
      </c>
      <c r="H1998" t="s">
        <v>2091</v>
      </c>
      <c r="I1998" t="s">
        <v>2096</v>
      </c>
      <c r="J1998" t="s">
        <v>1788</v>
      </c>
      <c r="K1998" t="s">
        <v>2087</v>
      </c>
      <c r="L1998" t="s">
        <v>1828</v>
      </c>
      <c r="M1998" t="s">
        <v>2858</v>
      </c>
      <c r="N1998" t="s">
        <v>3328</v>
      </c>
      <c r="O1998" t="s">
        <v>3329</v>
      </c>
      <c r="P1998" t="s">
        <v>2059</v>
      </c>
      <c r="Q1998" t="s">
        <v>1943</v>
      </c>
      <c r="R1998" t="s">
        <v>1961</v>
      </c>
      <c r="S1998" t="s">
        <v>74</v>
      </c>
      <c r="T1998" t="s">
        <v>2034</v>
      </c>
      <c r="U1998" t="s">
        <v>4934</v>
      </c>
      <c r="V1998" t="s">
        <v>4935</v>
      </c>
      <c r="W1998" t="s">
        <v>4638</v>
      </c>
      <c r="X1998" t="s">
        <v>1949</v>
      </c>
      <c r="Y1998" t="s">
        <v>4936</v>
      </c>
      <c r="Z1998" t="s">
        <v>4937</v>
      </c>
      <c r="AA1998" t="s">
        <v>4938</v>
      </c>
      <c r="AB1998">
        <v>1</v>
      </c>
    </row>
    <row r="1999" spans="1:28" x14ac:dyDescent="0.25">
      <c r="A1999" t="s">
        <v>9284</v>
      </c>
      <c r="B1999" t="s">
        <v>9285</v>
      </c>
      <c r="C1999" t="s">
        <v>156</v>
      </c>
      <c r="D1999">
        <v>2</v>
      </c>
      <c r="E1999">
        <v>375</v>
      </c>
      <c r="F1999" t="s">
        <v>2062</v>
      </c>
      <c r="G1999" t="s">
        <v>1848</v>
      </c>
      <c r="H1999" t="s">
        <v>2091</v>
      </c>
      <c r="I1999" t="s">
        <v>2096</v>
      </c>
      <c r="J1999" t="s">
        <v>1788</v>
      </c>
      <c r="K1999" t="s">
        <v>2063</v>
      </c>
      <c r="L1999" t="s">
        <v>1828</v>
      </c>
      <c r="M1999" t="s">
        <v>2858</v>
      </c>
      <c r="N1999" t="s">
        <v>3328</v>
      </c>
      <c r="O1999" t="s">
        <v>3329</v>
      </c>
      <c r="P1999" t="s">
        <v>2059</v>
      </c>
      <c r="Q1999" t="s">
        <v>1943</v>
      </c>
      <c r="R1999" t="s">
        <v>1961</v>
      </c>
      <c r="S1999" t="s">
        <v>74</v>
      </c>
      <c r="T1999" t="s">
        <v>2034</v>
      </c>
      <c r="U1999" t="s">
        <v>2044</v>
      </c>
      <c r="V1999" t="s">
        <v>3204</v>
      </c>
      <c r="W1999" t="s">
        <v>4844</v>
      </c>
      <c r="X1999" t="s">
        <v>1949</v>
      </c>
      <c r="Y1999" t="s">
        <v>5632</v>
      </c>
      <c r="Z1999" t="s">
        <v>5633</v>
      </c>
      <c r="AA1999" t="s">
        <v>5634</v>
      </c>
      <c r="AB1999">
        <v>1</v>
      </c>
    </row>
    <row r="2000" spans="1:28" x14ac:dyDescent="0.25">
      <c r="A2000" t="s">
        <v>9284</v>
      </c>
      <c r="B2000" t="s">
        <v>9285</v>
      </c>
      <c r="C2000" t="s">
        <v>156</v>
      </c>
      <c r="D2000">
        <v>2</v>
      </c>
      <c r="E2000">
        <v>536</v>
      </c>
      <c r="F2000" t="s">
        <v>2032</v>
      </c>
      <c r="G2000" t="s">
        <v>1848</v>
      </c>
      <c r="H2000" t="s">
        <v>2091</v>
      </c>
      <c r="I2000" t="s">
        <v>2096</v>
      </c>
      <c r="J2000" t="s">
        <v>1795</v>
      </c>
      <c r="K2000" t="s">
        <v>2089</v>
      </c>
      <c r="L2000" t="s">
        <v>1828</v>
      </c>
      <c r="M2000" t="s">
        <v>2858</v>
      </c>
      <c r="N2000" t="s">
        <v>3328</v>
      </c>
      <c r="O2000" t="s">
        <v>3329</v>
      </c>
      <c r="P2000" t="s">
        <v>2059</v>
      </c>
      <c r="Q2000" t="s">
        <v>1943</v>
      </c>
      <c r="R2000" t="s">
        <v>1961</v>
      </c>
      <c r="S2000" t="s">
        <v>74</v>
      </c>
      <c r="T2000" t="s">
        <v>2034</v>
      </c>
      <c r="U2000" t="s">
        <v>2875</v>
      </c>
      <c r="V2000" t="s">
        <v>3297</v>
      </c>
      <c r="W2000" t="s">
        <v>2874</v>
      </c>
      <c r="X2000" t="s">
        <v>1949</v>
      </c>
      <c r="Y2000" t="s">
        <v>8746</v>
      </c>
      <c r="Z2000" t="s">
        <v>8747</v>
      </c>
      <c r="AA2000" t="s">
        <v>8748</v>
      </c>
      <c r="AB2000">
        <v>1</v>
      </c>
    </row>
    <row r="2001" spans="1:28" x14ac:dyDescent="0.25">
      <c r="A2001" t="s">
        <v>9284</v>
      </c>
      <c r="B2001" t="s">
        <v>9285</v>
      </c>
      <c r="C2001" t="s">
        <v>156</v>
      </c>
      <c r="D2001">
        <v>2</v>
      </c>
      <c r="E2001">
        <v>543</v>
      </c>
      <c r="F2001" t="s">
        <v>2020</v>
      </c>
      <c r="G2001" t="s">
        <v>1848</v>
      </c>
      <c r="H2001" t="s">
        <v>2091</v>
      </c>
      <c r="I2001" t="s">
        <v>2096</v>
      </c>
      <c r="J2001" t="s">
        <v>1797</v>
      </c>
      <c r="K2001" t="s">
        <v>2084</v>
      </c>
      <c r="L2001" t="s">
        <v>1828</v>
      </c>
      <c r="M2001" t="s">
        <v>2858</v>
      </c>
      <c r="N2001" t="s">
        <v>3328</v>
      </c>
      <c r="O2001" t="s">
        <v>3329</v>
      </c>
      <c r="P2001" t="s">
        <v>2059</v>
      </c>
      <c r="Q2001" t="s">
        <v>1943</v>
      </c>
      <c r="R2001" t="s">
        <v>1961</v>
      </c>
      <c r="S2001" t="s">
        <v>74</v>
      </c>
      <c r="T2001" t="s">
        <v>2034</v>
      </c>
      <c r="U2001" t="s">
        <v>2875</v>
      </c>
      <c r="V2001" t="s">
        <v>3297</v>
      </c>
      <c r="W2001" t="s">
        <v>2947</v>
      </c>
      <c r="X2001" t="s">
        <v>1949</v>
      </c>
      <c r="Y2001" t="s">
        <v>8749</v>
      </c>
      <c r="Z2001" t="s">
        <v>8750</v>
      </c>
      <c r="AA2001" t="s">
        <v>8751</v>
      </c>
      <c r="AB2001">
        <v>1</v>
      </c>
    </row>
    <row r="2002" spans="1:28" x14ac:dyDescent="0.25">
      <c r="A2002" t="s">
        <v>9284</v>
      </c>
      <c r="B2002" t="s">
        <v>9285</v>
      </c>
      <c r="C2002" t="s">
        <v>156</v>
      </c>
      <c r="D2002">
        <v>2</v>
      </c>
      <c r="E2002">
        <v>543</v>
      </c>
      <c r="F2002" t="s">
        <v>2065</v>
      </c>
      <c r="G2002" t="s">
        <v>1848</v>
      </c>
      <c r="H2002" t="s">
        <v>2091</v>
      </c>
      <c r="I2002" t="s">
        <v>2096</v>
      </c>
      <c r="J2002" t="s">
        <v>1797</v>
      </c>
      <c r="K2002" t="s">
        <v>2084</v>
      </c>
      <c r="L2002" t="s">
        <v>1828</v>
      </c>
      <c r="M2002" t="s">
        <v>2858</v>
      </c>
      <c r="N2002" t="s">
        <v>3328</v>
      </c>
      <c r="O2002" t="s">
        <v>3329</v>
      </c>
      <c r="P2002" t="s">
        <v>2059</v>
      </c>
      <c r="Q2002" t="s">
        <v>1943</v>
      </c>
      <c r="R2002" t="s">
        <v>1961</v>
      </c>
      <c r="S2002" t="s">
        <v>74</v>
      </c>
      <c r="T2002" t="s">
        <v>2034</v>
      </c>
      <c r="U2002" t="s">
        <v>2875</v>
      </c>
      <c r="V2002" t="s">
        <v>3297</v>
      </c>
      <c r="W2002" t="s">
        <v>2947</v>
      </c>
      <c r="X2002" t="s">
        <v>1949</v>
      </c>
      <c r="Y2002" t="s">
        <v>8752</v>
      </c>
      <c r="Z2002" t="s">
        <v>8753</v>
      </c>
      <c r="AA2002" t="s">
        <v>8754</v>
      </c>
      <c r="AB2002">
        <v>1</v>
      </c>
    </row>
    <row r="2003" spans="1:28" x14ac:dyDescent="0.25">
      <c r="A2003" t="s">
        <v>9284</v>
      </c>
      <c r="B2003" t="s">
        <v>9285</v>
      </c>
      <c r="C2003" t="s">
        <v>156</v>
      </c>
      <c r="D2003">
        <v>2</v>
      </c>
      <c r="E2003">
        <v>562</v>
      </c>
      <c r="F2003" t="s">
        <v>2030</v>
      </c>
      <c r="G2003" t="s">
        <v>1848</v>
      </c>
      <c r="H2003" t="s">
        <v>2091</v>
      </c>
      <c r="I2003" t="s">
        <v>2096</v>
      </c>
      <c r="J2003" t="s">
        <v>1795</v>
      </c>
      <c r="K2003" t="s">
        <v>2069</v>
      </c>
      <c r="L2003" t="s">
        <v>1828</v>
      </c>
      <c r="M2003" t="s">
        <v>2858</v>
      </c>
      <c r="N2003" t="s">
        <v>3328</v>
      </c>
      <c r="O2003" t="s">
        <v>3329</v>
      </c>
      <c r="P2003" t="s">
        <v>2059</v>
      </c>
      <c r="Q2003" t="s">
        <v>1943</v>
      </c>
      <c r="R2003" t="s">
        <v>1961</v>
      </c>
      <c r="S2003" t="s">
        <v>74</v>
      </c>
      <c r="T2003" t="s">
        <v>2034</v>
      </c>
      <c r="U2003" t="s">
        <v>2875</v>
      </c>
      <c r="V2003" t="s">
        <v>3436</v>
      </c>
      <c r="W2003" t="s">
        <v>3235</v>
      </c>
      <c r="X2003" t="s">
        <v>1949</v>
      </c>
      <c r="Y2003" t="s">
        <v>8755</v>
      </c>
      <c r="Z2003" t="s">
        <v>8756</v>
      </c>
      <c r="AA2003" t="s">
        <v>8757</v>
      </c>
      <c r="AB2003">
        <v>1</v>
      </c>
    </row>
    <row r="2004" spans="1:28" x14ac:dyDescent="0.25">
      <c r="A2004" t="s">
        <v>9284</v>
      </c>
      <c r="B2004" t="s">
        <v>9285</v>
      </c>
      <c r="C2004" t="s">
        <v>156</v>
      </c>
      <c r="D2004">
        <v>2</v>
      </c>
      <c r="E2004">
        <v>569</v>
      </c>
      <c r="F2004" t="s">
        <v>2083</v>
      </c>
      <c r="G2004" t="s">
        <v>1848</v>
      </c>
      <c r="H2004" t="s">
        <v>2091</v>
      </c>
      <c r="I2004" t="s">
        <v>2096</v>
      </c>
      <c r="J2004" t="s">
        <v>1795</v>
      </c>
      <c r="K2004" t="s">
        <v>2089</v>
      </c>
      <c r="L2004" t="s">
        <v>1828</v>
      </c>
      <c r="M2004" t="s">
        <v>2858</v>
      </c>
      <c r="N2004" t="s">
        <v>3328</v>
      </c>
      <c r="O2004" t="s">
        <v>3329</v>
      </c>
      <c r="P2004" t="s">
        <v>2059</v>
      </c>
      <c r="Q2004" t="s">
        <v>1943</v>
      </c>
      <c r="R2004" t="s">
        <v>1961</v>
      </c>
      <c r="S2004" t="s">
        <v>74</v>
      </c>
      <c r="T2004" t="s">
        <v>2034</v>
      </c>
      <c r="U2004" t="s">
        <v>2870</v>
      </c>
      <c r="V2004" t="s">
        <v>3361</v>
      </c>
      <c r="W2004" t="s">
        <v>2874</v>
      </c>
      <c r="X2004" t="s">
        <v>1949</v>
      </c>
      <c r="Y2004" t="s">
        <v>9432</v>
      </c>
      <c r="Z2004" t="s">
        <v>9433</v>
      </c>
      <c r="AA2004" t="s">
        <v>9434</v>
      </c>
      <c r="AB2004">
        <v>1</v>
      </c>
    </row>
    <row r="2005" spans="1:28" x14ac:dyDescent="0.25">
      <c r="A2005" t="s">
        <v>9284</v>
      </c>
      <c r="B2005" t="s">
        <v>9285</v>
      </c>
      <c r="C2005" t="s">
        <v>156</v>
      </c>
      <c r="D2005">
        <v>4</v>
      </c>
      <c r="E2005">
        <v>23</v>
      </c>
      <c r="F2005" t="s">
        <v>2055</v>
      </c>
      <c r="G2005" t="s">
        <v>1846</v>
      </c>
      <c r="H2005" t="s">
        <v>2091</v>
      </c>
      <c r="I2005" t="s">
        <v>2096</v>
      </c>
      <c r="J2005" t="s">
        <v>2900</v>
      </c>
      <c r="K2005" t="s">
        <v>2053</v>
      </c>
      <c r="L2005" t="s">
        <v>1828</v>
      </c>
      <c r="M2005" t="s">
        <v>2858</v>
      </c>
      <c r="N2005" t="s">
        <v>3328</v>
      </c>
      <c r="O2005" t="s">
        <v>3329</v>
      </c>
      <c r="P2005" t="s">
        <v>2059</v>
      </c>
      <c r="Q2005" t="s">
        <v>1943</v>
      </c>
      <c r="R2005" t="s">
        <v>1961</v>
      </c>
      <c r="S2005" t="s">
        <v>74</v>
      </c>
      <c r="T2005" t="s">
        <v>2034</v>
      </c>
      <c r="U2005" t="s">
        <v>2875</v>
      </c>
      <c r="V2005" t="s">
        <v>3324</v>
      </c>
      <c r="W2005" t="s">
        <v>2874</v>
      </c>
      <c r="X2005" t="s">
        <v>1949</v>
      </c>
      <c r="Y2005" t="s">
        <v>5635</v>
      </c>
      <c r="Z2005" t="s">
        <v>5636</v>
      </c>
      <c r="AA2005" t="s">
        <v>5637</v>
      </c>
      <c r="AB2005">
        <v>1</v>
      </c>
    </row>
    <row r="2006" spans="1:28" x14ac:dyDescent="0.25">
      <c r="A2006" t="s">
        <v>9284</v>
      </c>
      <c r="B2006" t="s">
        <v>9285</v>
      </c>
      <c r="C2006" t="s">
        <v>156</v>
      </c>
      <c r="D2006">
        <v>2</v>
      </c>
      <c r="E2006">
        <v>336</v>
      </c>
      <c r="F2006" t="s">
        <v>2033</v>
      </c>
      <c r="G2006" t="s">
        <v>1848</v>
      </c>
      <c r="H2006" t="s">
        <v>2091</v>
      </c>
      <c r="I2006" t="s">
        <v>2096</v>
      </c>
      <c r="J2006" t="s">
        <v>1788</v>
      </c>
      <c r="K2006" t="s">
        <v>2056</v>
      </c>
      <c r="L2006" t="s">
        <v>1828</v>
      </c>
      <c r="M2006" t="s">
        <v>2858</v>
      </c>
      <c r="N2006" t="s">
        <v>3328</v>
      </c>
      <c r="O2006" t="s">
        <v>3329</v>
      </c>
      <c r="P2006" t="s">
        <v>2059</v>
      </c>
      <c r="Q2006" t="s">
        <v>5638</v>
      </c>
      <c r="R2006" t="s">
        <v>5639</v>
      </c>
      <c r="S2006" t="s">
        <v>74</v>
      </c>
      <c r="T2006" t="s">
        <v>2045</v>
      </c>
      <c r="U2006" t="s">
        <v>2867</v>
      </c>
      <c r="V2006" t="s">
        <v>3314</v>
      </c>
      <c r="W2006" t="s">
        <v>3235</v>
      </c>
      <c r="X2006" t="s">
        <v>5640</v>
      </c>
      <c r="Y2006" t="s">
        <v>5641</v>
      </c>
      <c r="Z2006" t="s">
        <v>5642</v>
      </c>
      <c r="AA2006" t="s">
        <v>5643</v>
      </c>
      <c r="AB2006">
        <v>1</v>
      </c>
    </row>
    <row r="2007" spans="1:28" x14ac:dyDescent="0.25">
      <c r="A2007" t="s">
        <v>9284</v>
      </c>
      <c r="B2007" t="s">
        <v>9285</v>
      </c>
      <c r="C2007" t="s">
        <v>156</v>
      </c>
      <c r="D2007">
        <v>1</v>
      </c>
      <c r="E2007">
        <v>209</v>
      </c>
      <c r="F2007" t="s">
        <v>2054</v>
      </c>
      <c r="G2007" t="s">
        <v>1845</v>
      </c>
      <c r="H2007" t="s">
        <v>2091</v>
      </c>
      <c r="I2007" t="s">
        <v>2096</v>
      </c>
      <c r="J2007" t="s">
        <v>1789</v>
      </c>
      <c r="K2007" t="s">
        <v>2383</v>
      </c>
      <c r="L2007" t="s">
        <v>1828</v>
      </c>
      <c r="M2007" t="s">
        <v>2858</v>
      </c>
      <c r="N2007" t="s">
        <v>3328</v>
      </c>
      <c r="O2007" t="s">
        <v>3329</v>
      </c>
      <c r="P2007" t="s">
        <v>2059</v>
      </c>
      <c r="Q2007" t="s">
        <v>1943</v>
      </c>
      <c r="R2007" t="s">
        <v>1962</v>
      </c>
      <c r="S2007" t="s">
        <v>74</v>
      </c>
      <c r="T2007" t="s">
        <v>2072</v>
      </c>
      <c r="U2007" t="s">
        <v>2875</v>
      </c>
      <c r="V2007" t="s">
        <v>3436</v>
      </c>
      <c r="W2007" t="s">
        <v>4638</v>
      </c>
      <c r="X2007" t="s">
        <v>2487</v>
      </c>
      <c r="Y2007" t="s">
        <v>5644</v>
      </c>
      <c r="Z2007" t="s">
        <v>5645</v>
      </c>
      <c r="AA2007" t="s">
        <v>5646</v>
      </c>
      <c r="AB2007">
        <v>1</v>
      </c>
    </row>
    <row r="2008" spans="1:28" x14ac:dyDescent="0.25">
      <c r="A2008" t="s">
        <v>9284</v>
      </c>
      <c r="B2008" t="s">
        <v>9285</v>
      </c>
      <c r="C2008" t="s">
        <v>156</v>
      </c>
      <c r="D2008">
        <v>1</v>
      </c>
      <c r="E2008">
        <v>220</v>
      </c>
      <c r="F2008" t="s">
        <v>2021</v>
      </c>
      <c r="G2008" t="s">
        <v>1845</v>
      </c>
      <c r="H2008" t="s">
        <v>2091</v>
      </c>
      <c r="I2008" t="s">
        <v>2096</v>
      </c>
      <c r="J2008" t="s">
        <v>1788</v>
      </c>
      <c r="K2008" t="s">
        <v>2071</v>
      </c>
      <c r="L2008" t="s">
        <v>1828</v>
      </c>
      <c r="M2008" t="s">
        <v>2858</v>
      </c>
      <c r="N2008" t="s">
        <v>3328</v>
      </c>
      <c r="O2008" t="s">
        <v>3329</v>
      </c>
      <c r="P2008" t="s">
        <v>2059</v>
      </c>
      <c r="Q2008" t="s">
        <v>1943</v>
      </c>
      <c r="R2008" t="s">
        <v>1962</v>
      </c>
      <c r="S2008" t="s">
        <v>74</v>
      </c>
      <c r="T2008" t="s">
        <v>2072</v>
      </c>
      <c r="U2008" t="s">
        <v>2875</v>
      </c>
      <c r="V2008" t="s">
        <v>4908</v>
      </c>
      <c r="W2008" t="s">
        <v>4638</v>
      </c>
      <c r="X2008" t="s">
        <v>2487</v>
      </c>
      <c r="Y2008" t="s">
        <v>5647</v>
      </c>
      <c r="Z2008" t="s">
        <v>5648</v>
      </c>
      <c r="AA2008" t="s">
        <v>5649</v>
      </c>
      <c r="AB2008">
        <v>1</v>
      </c>
    </row>
    <row r="2009" spans="1:28" x14ac:dyDescent="0.25">
      <c r="A2009" t="s">
        <v>9284</v>
      </c>
      <c r="B2009" t="s">
        <v>9285</v>
      </c>
      <c r="C2009" t="s">
        <v>156</v>
      </c>
      <c r="D2009">
        <v>1</v>
      </c>
      <c r="E2009">
        <v>283</v>
      </c>
      <c r="F2009" t="s">
        <v>2027</v>
      </c>
      <c r="G2009" t="s">
        <v>1809</v>
      </c>
      <c r="H2009" t="s">
        <v>2091</v>
      </c>
      <c r="I2009" t="s">
        <v>2096</v>
      </c>
      <c r="J2009" t="s">
        <v>5368</v>
      </c>
      <c r="K2009" t="s">
        <v>2056</v>
      </c>
      <c r="L2009" t="s">
        <v>1828</v>
      </c>
      <c r="M2009" t="s">
        <v>2858</v>
      </c>
      <c r="N2009" t="s">
        <v>3328</v>
      </c>
      <c r="O2009" t="s">
        <v>3329</v>
      </c>
      <c r="P2009" t="s">
        <v>2059</v>
      </c>
      <c r="Q2009" t="s">
        <v>1943</v>
      </c>
      <c r="R2009" t="s">
        <v>1962</v>
      </c>
      <c r="S2009" t="s">
        <v>74</v>
      </c>
      <c r="T2009" t="s">
        <v>2072</v>
      </c>
      <c r="U2009" t="s">
        <v>2044</v>
      </c>
      <c r="V2009" t="s">
        <v>4834</v>
      </c>
      <c r="W2009" t="s">
        <v>3469</v>
      </c>
      <c r="X2009" t="s">
        <v>2487</v>
      </c>
      <c r="Y2009" t="s">
        <v>8948</v>
      </c>
      <c r="Z2009" t="s">
        <v>8949</v>
      </c>
      <c r="AA2009" t="s">
        <v>8950</v>
      </c>
      <c r="AB2009">
        <v>1</v>
      </c>
    </row>
    <row r="2010" spans="1:28" x14ac:dyDescent="0.25">
      <c r="A2010" t="s">
        <v>9284</v>
      </c>
      <c r="B2010" t="s">
        <v>9285</v>
      </c>
      <c r="C2010" t="s">
        <v>156</v>
      </c>
      <c r="D2010">
        <v>1</v>
      </c>
      <c r="E2010">
        <v>319</v>
      </c>
      <c r="F2010" t="s">
        <v>2037</v>
      </c>
      <c r="G2010" t="s">
        <v>1844</v>
      </c>
      <c r="H2010" t="s">
        <v>2091</v>
      </c>
      <c r="I2010" t="s">
        <v>2096</v>
      </c>
      <c r="J2010" t="s">
        <v>2900</v>
      </c>
      <c r="K2010" t="s">
        <v>2063</v>
      </c>
      <c r="L2010" t="s">
        <v>1828</v>
      </c>
      <c r="M2010" t="s">
        <v>2858</v>
      </c>
      <c r="N2010" t="s">
        <v>3328</v>
      </c>
      <c r="O2010" t="s">
        <v>3329</v>
      </c>
      <c r="P2010" t="s">
        <v>2059</v>
      </c>
      <c r="Q2010" t="s">
        <v>1943</v>
      </c>
      <c r="R2010" t="s">
        <v>1962</v>
      </c>
      <c r="S2010" t="s">
        <v>74</v>
      </c>
      <c r="T2010" t="s">
        <v>2072</v>
      </c>
      <c r="U2010" t="s">
        <v>2875</v>
      </c>
      <c r="V2010" t="s">
        <v>3436</v>
      </c>
      <c r="W2010" t="s">
        <v>2874</v>
      </c>
      <c r="X2010" t="s">
        <v>2487</v>
      </c>
      <c r="Y2010" t="s">
        <v>4939</v>
      </c>
      <c r="Z2010" t="s">
        <v>4940</v>
      </c>
      <c r="AA2010" t="s">
        <v>4941</v>
      </c>
      <c r="AB2010">
        <v>1</v>
      </c>
    </row>
    <row r="2011" spans="1:28" x14ac:dyDescent="0.25">
      <c r="A2011" t="s">
        <v>9284</v>
      </c>
      <c r="B2011" t="s">
        <v>9285</v>
      </c>
      <c r="C2011" t="s">
        <v>156</v>
      </c>
      <c r="D2011">
        <v>2</v>
      </c>
      <c r="E2011">
        <v>507</v>
      </c>
      <c r="F2011" t="s">
        <v>2030</v>
      </c>
      <c r="G2011" t="s">
        <v>1848</v>
      </c>
      <c r="H2011" t="s">
        <v>2091</v>
      </c>
      <c r="I2011" t="s">
        <v>2096</v>
      </c>
      <c r="J2011" t="s">
        <v>1795</v>
      </c>
      <c r="K2011" t="s">
        <v>2089</v>
      </c>
      <c r="L2011" t="s">
        <v>1828</v>
      </c>
      <c r="M2011" t="s">
        <v>2858</v>
      </c>
      <c r="N2011" t="s">
        <v>3328</v>
      </c>
      <c r="O2011" t="s">
        <v>3329</v>
      </c>
      <c r="P2011" t="s">
        <v>2059</v>
      </c>
      <c r="Q2011" t="s">
        <v>1943</v>
      </c>
      <c r="R2011" t="s">
        <v>1962</v>
      </c>
      <c r="S2011" t="s">
        <v>74</v>
      </c>
      <c r="T2011" t="s">
        <v>2072</v>
      </c>
      <c r="U2011" t="s">
        <v>2870</v>
      </c>
      <c r="V2011" t="s">
        <v>3154</v>
      </c>
      <c r="W2011" t="s">
        <v>9435</v>
      </c>
      <c r="X2011" t="s">
        <v>2487</v>
      </c>
      <c r="Y2011" t="s">
        <v>9436</v>
      </c>
      <c r="Z2011" t="s">
        <v>9437</v>
      </c>
      <c r="AA2011" t="s">
        <v>9438</v>
      </c>
      <c r="AB2011">
        <v>1</v>
      </c>
    </row>
    <row r="2012" spans="1:28" x14ac:dyDescent="0.25">
      <c r="A2012" t="s">
        <v>9284</v>
      </c>
      <c r="B2012" t="s">
        <v>9285</v>
      </c>
      <c r="C2012" t="s">
        <v>156</v>
      </c>
      <c r="D2012">
        <v>4</v>
      </c>
      <c r="E2012">
        <v>15</v>
      </c>
      <c r="F2012" t="s">
        <v>2068</v>
      </c>
      <c r="G2012" t="s">
        <v>1846</v>
      </c>
      <c r="H2012" t="s">
        <v>2091</v>
      </c>
      <c r="I2012" t="s">
        <v>2096</v>
      </c>
      <c r="J2012" t="s">
        <v>1788</v>
      </c>
      <c r="K2012" t="s">
        <v>2084</v>
      </c>
      <c r="L2012" t="s">
        <v>1828</v>
      </c>
      <c r="M2012" t="s">
        <v>2858</v>
      </c>
      <c r="N2012" t="s">
        <v>3328</v>
      </c>
      <c r="O2012" t="s">
        <v>3329</v>
      </c>
      <c r="P2012" t="s">
        <v>2059</v>
      </c>
      <c r="Q2012" t="s">
        <v>1943</v>
      </c>
      <c r="R2012" t="s">
        <v>1962</v>
      </c>
      <c r="S2012" t="s">
        <v>74</v>
      </c>
      <c r="T2012" t="s">
        <v>2072</v>
      </c>
      <c r="U2012" t="s">
        <v>2039</v>
      </c>
      <c r="V2012" t="s">
        <v>3408</v>
      </c>
      <c r="W2012" t="s">
        <v>3235</v>
      </c>
      <c r="X2012" t="s">
        <v>2487</v>
      </c>
      <c r="Y2012" t="s">
        <v>8758</v>
      </c>
      <c r="Z2012" t="s">
        <v>8759</v>
      </c>
      <c r="AA2012" t="s">
        <v>8760</v>
      </c>
      <c r="AB2012">
        <v>1</v>
      </c>
    </row>
    <row r="2013" spans="1:28" x14ac:dyDescent="0.25">
      <c r="A2013" t="s">
        <v>9284</v>
      </c>
      <c r="B2013" t="s">
        <v>9285</v>
      </c>
      <c r="C2013" t="s">
        <v>156</v>
      </c>
      <c r="D2013">
        <v>4</v>
      </c>
      <c r="E2013">
        <v>48</v>
      </c>
      <c r="F2013" t="s">
        <v>2062</v>
      </c>
      <c r="G2013" t="s">
        <v>1846</v>
      </c>
      <c r="H2013" t="s">
        <v>2091</v>
      </c>
      <c r="I2013" t="s">
        <v>2096</v>
      </c>
      <c r="J2013" t="s">
        <v>1788</v>
      </c>
      <c r="K2013" t="s">
        <v>2063</v>
      </c>
      <c r="L2013" t="s">
        <v>1828</v>
      </c>
      <c r="M2013" t="s">
        <v>2858</v>
      </c>
      <c r="N2013" t="s">
        <v>3328</v>
      </c>
      <c r="O2013" t="s">
        <v>3329</v>
      </c>
      <c r="P2013" t="s">
        <v>2059</v>
      </c>
      <c r="Q2013" t="s">
        <v>1943</v>
      </c>
      <c r="R2013" t="s">
        <v>1962</v>
      </c>
      <c r="S2013" t="s">
        <v>74</v>
      </c>
      <c r="T2013" t="s">
        <v>2072</v>
      </c>
      <c r="U2013" t="s">
        <v>2039</v>
      </c>
      <c r="V2013" t="s">
        <v>5530</v>
      </c>
      <c r="W2013" t="s">
        <v>3235</v>
      </c>
      <c r="X2013" t="s">
        <v>2487</v>
      </c>
      <c r="Y2013" t="s">
        <v>8761</v>
      </c>
      <c r="Z2013" t="s">
        <v>8762</v>
      </c>
      <c r="AA2013" t="s">
        <v>8763</v>
      </c>
      <c r="AB2013">
        <v>1</v>
      </c>
    </row>
    <row r="2014" spans="1:28" x14ac:dyDescent="0.25">
      <c r="A2014" t="s">
        <v>9284</v>
      </c>
      <c r="B2014" t="s">
        <v>9285</v>
      </c>
      <c r="C2014" t="s">
        <v>156</v>
      </c>
      <c r="D2014">
        <v>4</v>
      </c>
      <c r="E2014">
        <v>55</v>
      </c>
      <c r="F2014" t="s">
        <v>2062</v>
      </c>
      <c r="G2014" t="s">
        <v>1846</v>
      </c>
      <c r="H2014" t="s">
        <v>2091</v>
      </c>
      <c r="I2014" t="s">
        <v>2096</v>
      </c>
      <c r="J2014" t="s">
        <v>1788</v>
      </c>
      <c r="K2014" t="s">
        <v>2383</v>
      </c>
      <c r="L2014" t="s">
        <v>1828</v>
      </c>
      <c r="M2014" t="s">
        <v>2858</v>
      </c>
      <c r="N2014" t="s">
        <v>3328</v>
      </c>
      <c r="O2014" t="s">
        <v>3329</v>
      </c>
      <c r="P2014" t="s">
        <v>2059</v>
      </c>
      <c r="Q2014" t="s">
        <v>1943</v>
      </c>
      <c r="R2014" t="s">
        <v>1962</v>
      </c>
      <c r="S2014" t="s">
        <v>74</v>
      </c>
      <c r="T2014" t="s">
        <v>2072</v>
      </c>
      <c r="U2014" t="s">
        <v>2039</v>
      </c>
      <c r="V2014" t="s">
        <v>4942</v>
      </c>
      <c r="W2014" t="s">
        <v>3235</v>
      </c>
      <c r="X2014" t="s">
        <v>2487</v>
      </c>
      <c r="Y2014" t="s">
        <v>4943</v>
      </c>
      <c r="Z2014" t="s">
        <v>4944</v>
      </c>
      <c r="AA2014" t="s">
        <v>4945</v>
      </c>
      <c r="AB2014">
        <v>1</v>
      </c>
    </row>
    <row r="2015" spans="1:28" x14ac:dyDescent="0.25">
      <c r="A2015" t="s">
        <v>9284</v>
      </c>
      <c r="B2015" t="s">
        <v>9285</v>
      </c>
      <c r="C2015" t="s">
        <v>156</v>
      </c>
      <c r="D2015">
        <v>3</v>
      </c>
      <c r="E2015">
        <v>134</v>
      </c>
      <c r="F2015" t="s">
        <v>94</v>
      </c>
      <c r="G2015" t="s">
        <v>1809</v>
      </c>
      <c r="H2015" t="s">
        <v>2091</v>
      </c>
      <c r="I2015" t="s">
        <v>2096</v>
      </c>
      <c r="J2015" t="s">
        <v>1788</v>
      </c>
      <c r="K2015" t="s">
        <v>2064</v>
      </c>
      <c r="L2015" t="s">
        <v>94</v>
      </c>
      <c r="M2015" t="s">
        <v>3584</v>
      </c>
      <c r="N2015" t="s">
        <v>3585</v>
      </c>
      <c r="O2015" t="s">
        <v>3586</v>
      </c>
      <c r="P2015" t="s">
        <v>2281</v>
      </c>
      <c r="Q2015" t="s">
        <v>1836</v>
      </c>
      <c r="R2015" t="s">
        <v>94</v>
      </c>
      <c r="S2015" t="s">
        <v>74</v>
      </c>
      <c r="T2015" t="s">
        <v>2075</v>
      </c>
      <c r="U2015" t="s">
        <v>74</v>
      </c>
      <c r="V2015" t="s">
        <v>1836</v>
      </c>
      <c r="W2015" t="s">
        <v>1836</v>
      </c>
      <c r="X2015" t="s">
        <v>2282</v>
      </c>
      <c r="Y2015" t="s">
        <v>2488</v>
      </c>
      <c r="Z2015" t="s">
        <v>2489</v>
      </c>
      <c r="AA2015" t="s">
        <v>3587</v>
      </c>
      <c r="AB2015">
        <v>1</v>
      </c>
    </row>
    <row r="2016" spans="1:28" x14ac:dyDescent="0.25">
      <c r="A2016" t="s">
        <v>9284</v>
      </c>
      <c r="B2016" t="s">
        <v>9285</v>
      </c>
      <c r="C2016" t="s">
        <v>156</v>
      </c>
      <c r="D2016">
        <v>3</v>
      </c>
      <c r="E2016">
        <v>134</v>
      </c>
      <c r="F2016" t="s">
        <v>94</v>
      </c>
      <c r="G2016" t="s">
        <v>1809</v>
      </c>
      <c r="H2016" t="s">
        <v>2091</v>
      </c>
      <c r="I2016" t="s">
        <v>2096</v>
      </c>
      <c r="J2016" t="s">
        <v>1788</v>
      </c>
      <c r="K2016" t="s">
        <v>2064</v>
      </c>
      <c r="L2016" t="s">
        <v>94</v>
      </c>
      <c r="M2016" t="s">
        <v>3584</v>
      </c>
      <c r="N2016" t="s">
        <v>3585</v>
      </c>
      <c r="O2016" t="s">
        <v>3586</v>
      </c>
      <c r="P2016" t="s">
        <v>2281</v>
      </c>
      <c r="Q2016" t="s">
        <v>1836</v>
      </c>
      <c r="R2016" t="s">
        <v>94</v>
      </c>
      <c r="S2016" t="s">
        <v>74</v>
      </c>
      <c r="T2016" t="s">
        <v>2075</v>
      </c>
      <c r="U2016" t="s">
        <v>74</v>
      </c>
      <c r="V2016" t="s">
        <v>1836</v>
      </c>
      <c r="W2016" t="s">
        <v>1836</v>
      </c>
      <c r="X2016" t="s">
        <v>2282</v>
      </c>
      <c r="Y2016" t="s">
        <v>2490</v>
      </c>
      <c r="Z2016" t="s">
        <v>2491</v>
      </c>
      <c r="AA2016" t="s">
        <v>3588</v>
      </c>
      <c r="AB2016">
        <v>1</v>
      </c>
    </row>
    <row r="2017" spans="1:28" x14ac:dyDescent="0.25">
      <c r="A2017" t="s">
        <v>9284</v>
      </c>
      <c r="B2017" t="s">
        <v>9285</v>
      </c>
      <c r="C2017" t="s">
        <v>156</v>
      </c>
      <c r="D2017">
        <v>3</v>
      </c>
      <c r="E2017">
        <v>134</v>
      </c>
      <c r="F2017" t="s">
        <v>94</v>
      </c>
      <c r="G2017" t="s">
        <v>1809</v>
      </c>
      <c r="H2017" t="s">
        <v>2091</v>
      </c>
      <c r="I2017" t="s">
        <v>2096</v>
      </c>
      <c r="J2017" t="s">
        <v>1788</v>
      </c>
      <c r="K2017" t="s">
        <v>2064</v>
      </c>
      <c r="L2017" t="s">
        <v>94</v>
      </c>
      <c r="M2017" t="s">
        <v>3584</v>
      </c>
      <c r="N2017" t="s">
        <v>3585</v>
      </c>
      <c r="O2017" t="s">
        <v>3586</v>
      </c>
      <c r="P2017" t="s">
        <v>2281</v>
      </c>
      <c r="Q2017" t="s">
        <v>1836</v>
      </c>
      <c r="R2017" t="s">
        <v>94</v>
      </c>
      <c r="S2017" t="s">
        <v>74</v>
      </c>
      <c r="T2017" t="s">
        <v>2075</v>
      </c>
      <c r="U2017" t="s">
        <v>74</v>
      </c>
      <c r="V2017" t="s">
        <v>1836</v>
      </c>
      <c r="W2017" t="s">
        <v>1836</v>
      </c>
      <c r="X2017" t="s">
        <v>2282</v>
      </c>
      <c r="Y2017" t="s">
        <v>2492</v>
      </c>
      <c r="Z2017" t="s">
        <v>2493</v>
      </c>
      <c r="AA2017" t="s">
        <v>3589</v>
      </c>
      <c r="AB2017">
        <v>1</v>
      </c>
    </row>
    <row r="2018" spans="1:28" x14ac:dyDescent="0.25">
      <c r="A2018" t="s">
        <v>9284</v>
      </c>
      <c r="B2018" t="s">
        <v>9285</v>
      </c>
      <c r="C2018" t="s">
        <v>156</v>
      </c>
      <c r="D2018">
        <v>3</v>
      </c>
      <c r="E2018">
        <v>135</v>
      </c>
      <c r="F2018" t="s">
        <v>94</v>
      </c>
      <c r="G2018" t="s">
        <v>1809</v>
      </c>
      <c r="H2018" t="s">
        <v>2091</v>
      </c>
      <c r="I2018" t="s">
        <v>2096</v>
      </c>
      <c r="J2018" t="s">
        <v>1788</v>
      </c>
      <c r="K2018" t="s">
        <v>2064</v>
      </c>
      <c r="L2018" t="s">
        <v>94</v>
      </c>
      <c r="M2018" t="s">
        <v>3584</v>
      </c>
      <c r="N2018" t="s">
        <v>3585</v>
      </c>
      <c r="O2018" t="s">
        <v>3586</v>
      </c>
      <c r="P2018" t="s">
        <v>2281</v>
      </c>
      <c r="Q2018" t="s">
        <v>1836</v>
      </c>
      <c r="R2018" t="s">
        <v>94</v>
      </c>
      <c r="S2018" t="s">
        <v>74</v>
      </c>
      <c r="T2018" t="s">
        <v>2075</v>
      </c>
      <c r="U2018" t="s">
        <v>74</v>
      </c>
      <c r="V2018" t="s">
        <v>1836</v>
      </c>
      <c r="W2018" t="s">
        <v>1836</v>
      </c>
      <c r="X2018" t="s">
        <v>2282</v>
      </c>
      <c r="Y2018" t="s">
        <v>2494</v>
      </c>
      <c r="Z2018" t="s">
        <v>2495</v>
      </c>
      <c r="AA2018" t="s">
        <v>3590</v>
      </c>
      <c r="AB2018">
        <v>1</v>
      </c>
    </row>
    <row r="2019" spans="1:28" x14ac:dyDescent="0.25">
      <c r="A2019" t="s">
        <v>9284</v>
      </c>
      <c r="B2019" t="s">
        <v>9285</v>
      </c>
      <c r="C2019" t="s">
        <v>156</v>
      </c>
      <c r="D2019">
        <v>3</v>
      </c>
      <c r="E2019">
        <v>135</v>
      </c>
      <c r="F2019" t="s">
        <v>94</v>
      </c>
      <c r="G2019" t="s">
        <v>1809</v>
      </c>
      <c r="H2019" t="s">
        <v>2091</v>
      </c>
      <c r="I2019" t="s">
        <v>2096</v>
      </c>
      <c r="J2019" t="s">
        <v>1788</v>
      </c>
      <c r="K2019" t="s">
        <v>2064</v>
      </c>
      <c r="L2019" t="s">
        <v>94</v>
      </c>
      <c r="M2019" t="s">
        <v>3584</v>
      </c>
      <c r="N2019" t="s">
        <v>3585</v>
      </c>
      <c r="O2019" t="s">
        <v>3586</v>
      </c>
      <c r="P2019" t="s">
        <v>2281</v>
      </c>
      <c r="Q2019" t="s">
        <v>1836</v>
      </c>
      <c r="R2019" t="s">
        <v>94</v>
      </c>
      <c r="S2019" t="s">
        <v>74</v>
      </c>
      <c r="T2019" t="s">
        <v>2075</v>
      </c>
      <c r="U2019" t="s">
        <v>74</v>
      </c>
      <c r="V2019" t="s">
        <v>1836</v>
      </c>
      <c r="W2019" t="s">
        <v>1836</v>
      </c>
      <c r="X2019" t="s">
        <v>2282</v>
      </c>
      <c r="Y2019" t="s">
        <v>2496</v>
      </c>
      <c r="Z2019" t="s">
        <v>2497</v>
      </c>
      <c r="AA2019" t="s">
        <v>3591</v>
      </c>
      <c r="AB2019">
        <v>1</v>
      </c>
    </row>
    <row r="2020" spans="1:28" x14ac:dyDescent="0.25">
      <c r="A2020" t="s">
        <v>9284</v>
      </c>
      <c r="B2020" t="s">
        <v>9285</v>
      </c>
      <c r="C2020" t="s">
        <v>156</v>
      </c>
      <c r="D2020">
        <v>3</v>
      </c>
      <c r="E2020">
        <v>135</v>
      </c>
      <c r="F2020" t="s">
        <v>94</v>
      </c>
      <c r="G2020" t="s">
        <v>1809</v>
      </c>
      <c r="H2020" t="s">
        <v>2091</v>
      </c>
      <c r="I2020" t="s">
        <v>2096</v>
      </c>
      <c r="J2020" t="s">
        <v>1788</v>
      </c>
      <c r="K2020" t="s">
        <v>2064</v>
      </c>
      <c r="L2020" t="s">
        <v>94</v>
      </c>
      <c r="M2020" t="s">
        <v>3584</v>
      </c>
      <c r="N2020" t="s">
        <v>3585</v>
      </c>
      <c r="O2020" t="s">
        <v>3586</v>
      </c>
      <c r="P2020" t="s">
        <v>2281</v>
      </c>
      <c r="Q2020" t="s">
        <v>1836</v>
      </c>
      <c r="R2020" t="s">
        <v>94</v>
      </c>
      <c r="S2020" t="s">
        <v>74</v>
      </c>
      <c r="T2020" t="s">
        <v>2075</v>
      </c>
      <c r="U2020" t="s">
        <v>74</v>
      </c>
      <c r="V2020" t="s">
        <v>1836</v>
      </c>
      <c r="W2020" t="s">
        <v>1836</v>
      </c>
      <c r="X2020" t="s">
        <v>2282</v>
      </c>
      <c r="Y2020" t="s">
        <v>2498</v>
      </c>
      <c r="Z2020" t="s">
        <v>2499</v>
      </c>
      <c r="AA2020" t="s">
        <v>3592</v>
      </c>
      <c r="AB2020">
        <v>1</v>
      </c>
    </row>
    <row r="2021" spans="1:28" x14ac:dyDescent="0.25">
      <c r="A2021" t="s">
        <v>9284</v>
      </c>
      <c r="B2021" t="s">
        <v>9285</v>
      </c>
      <c r="C2021" t="s">
        <v>156</v>
      </c>
      <c r="D2021">
        <v>3</v>
      </c>
      <c r="E2021">
        <v>136</v>
      </c>
      <c r="F2021" t="s">
        <v>94</v>
      </c>
      <c r="G2021" t="s">
        <v>1809</v>
      </c>
      <c r="H2021" t="s">
        <v>2091</v>
      </c>
      <c r="I2021" t="s">
        <v>2096</v>
      </c>
      <c r="J2021" t="s">
        <v>1788</v>
      </c>
      <c r="K2021" t="s">
        <v>2066</v>
      </c>
      <c r="L2021" t="s">
        <v>94</v>
      </c>
      <c r="M2021" t="s">
        <v>3584</v>
      </c>
      <c r="N2021" t="s">
        <v>3585</v>
      </c>
      <c r="O2021" t="s">
        <v>3586</v>
      </c>
      <c r="P2021" t="s">
        <v>2281</v>
      </c>
      <c r="Q2021" t="s">
        <v>1836</v>
      </c>
      <c r="R2021" t="s">
        <v>94</v>
      </c>
      <c r="S2021" t="s">
        <v>74</v>
      </c>
      <c r="T2021" t="s">
        <v>2075</v>
      </c>
      <c r="U2021" t="s">
        <v>74</v>
      </c>
      <c r="V2021" t="s">
        <v>1836</v>
      </c>
      <c r="W2021" t="s">
        <v>1836</v>
      </c>
      <c r="X2021" t="s">
        <v>2282</v>
      </c>
      <c r="Y2021" t="s">
        <v>2500</v>
      </c>
      <c r="Z2021" t="s">
        <v>2501</v>
      </c>
      <c r="AA2021" t="s">
        <v>3593</v>
      </c>
      <c r="AB2021">
        <v>1</v>
      </c>
    </row>
    <row r="2022" spans="1:28" x14ac:dyDescent="0.25">
      <c r="A2022" t="s">
        <v>9284</v>
      </c>
      <c r="B2022" t="s">
        <v>9285</v>
      </c>
      <c r="C2022" t="s">
        <v>156</v>
      </c>
      <c r="D2022">
        <v>3</v>
      </c>
      <c r="E2022">
        <v>136</v>
      </c>
      <c r="F2022" t="s">
        <v>94</v>
      </c>
      <c r="G2022" t="s">
        <v>1809</v>
      </c>
      <c r="H2022" t="s">
        <v>2091</v>
      </c>
      <c r="I2022" t="s">
        <v>2096</v>
      </c>
      <c r="J2022" t="s">
        <v>1788</v>
      </c>
      <c r="K2022" t="s">
        <v>2066</v>
      </c>
      <c r="L2022" t="s">
        <v>94</v>
      </c>
      <c r="M2022" t="s">
        <v>3584</v>
      </c>
      <c r="N2022" t="s">
        <v>3585</v>
      </c>
      <c r="O2022" t="s">
        <v>3586</v>
      </c>
      <c r="P2022" t="s">
        <v>2281</v>
      </c>
      <c r="Q2022" t="s">
        <v>1836</v>
      </c>
      <c r="R2022" t="s">
        <v>94</v>
      </c>
      <c r="S2022" t="s">
        <v>74</v>
      </c>
      <c r="T2022" t="s">
        <v>2075</v>
      </c>
      <c r="U2022" t="s">
        <v>74</v>
      </c>
      <c r="V2022" t="s">
        <v>1836</v>
      </c>
      <c r="W2022" t="s">
        <v>1836</v>
      </c>
      <c r="X2022" t="s">
        <v>2282</v>
      </c>
      <c r="Y2022" t="s">
        <v>2502</v>
      </c>
      <c r="Z2022" t="s">
        <v>2503</v>
      </c>
      <c r="AA2022" t="s">
        <v>3594</v>
      </c>
      <c r="AB2022">
        <v>1</v>
      </c>
    </row>
    <row r="2023" spans="1:28" x14ac:dyDescent="0.25">
      <c r="A2023" t="s">
        <v>9284</v>
      </c>
      <c r="B2023" t="s">
        <v>9285</v>
      </c>
      <c r="C2023" t="s">
        <v>156</v>
      </c>
      <c r="D2023">
        <v>3</v>
      </c>
      <c r="E2023">
        <v>136</v>
      </c>
      <c r="F2023" t="s">
        <v>94</v>
      </c>
      <c r="G2023" t="s">
        <v>1809</v>
      </c>
      <c r="H2023" t="s">
        <v>2091</v>
      </c>
      <c r="I2023" t="s">
        <v>2096</v>
      </c>
      <c r="J2023" t="s">
        <v>1788</v>
      </c>
      <c r="K2023" t="s">
        <v>2066</v>
      </c>
      <c r="L2023" t="s">
        <v>94</v>
      </c>
      <c r="M2023" t="s">
        <v>3584</v>
      </c>
      <c r="N2023" t="s">
        <v>3585</v>
      </c>
      <c r="O2023" t="s">
        <v>3586</v>
      </c>
      <c r="P2023" t="s">
        <v>2281</v>
      </c>
      <c r="Q2023" t="s">
        <v>1836</v>
      </c>
      <c r="R2023" t="s">
        <v>94</v>
      </c>
      <c r="S2023" t="s">
        <v>74</v>
      </c>
      <c r="T2023" t="s">
        <v>2075</v>
      </c>
      <c r="U2023" t="s">
        <v>74</v>
      </c>
      <c r="V2023" t="s">
        <v>1836</v>
      </c>
      <c r="W2023" t="s">
        <v>1836</v>
      </c>
      <c r="X2023" t="s">
        <v>2282</v>
      </c>
      <c r="Y2023" t="s">
        <v>2504</v>
      </c>
      <c r="Z2023" t="s">
        <v>2505</v>
      </c>
      <c r="AA2023" t="s">
        <v>3595</v>
      </c>
      <c r="AB2023">
        <v>1</v>
      </c>
    </row>
    <row r="2024" spans="1:28" x14ac:dyDescent="0.25">
      <c r="A2024" t="s">
        <v>9284</v>
      </c>
      <c r="B2024" t="s">
        <v>9285</v>
      </c>
      <c r="C2024" t="s">
        <v>156</v>
      </c>
      <c r="D2024">
        <v>3</v>
      </c>
      <c r="E2024">
        <v>137</v>
      </c>
      <c r="F2024" t="s">
        <v>94</v>
      </c>
      <c r="G2024" t="s">
        <v>1809</v>
      </c>
      <c r="H2024" t="s">
        <v>2091</v>
      </c>
      <c r="I2024" t="s">
        <v>2096</v>
      </c>
      <c r="J2024" t="s">
        <v>1788</v>
      </c>
      <c r="K2024" t="s">
        <v>2064</v>
      </c>
      <c r="L2024" t="s">
        <v>94</v>
      </c>
      <c r="M2024" t="s">
        <v>3584</v>
      </c>
      <c r="N2024" t="s">
        <v>3585</v>
      </c>
      <c r="O2024" t="s">
        <v>3586</v>
      </c>
      <c r="P2024" t="s">
        <v>2281</v>
      </c>
      <c r="Q2024" t="s">
        <v>1836</v>
      </c>
      <c r="R2024" t="s">
        <v>94</v>
      </c>
      <c r="S2024" t="s">
        <v>74</v>
      </c>
      <c r="T2024" t="s">
        <v>2075</v>
      </c>
      <c r="U2024" t="s">
        <v>74</v>
      </c>
      <c r="V2024" t="s">
        <v>1836</v>
      </c>
      <c r="W2024" t="s">
        <v>1836</v>
      </c>
      <c r="X2024" t="s">
        <v>2282</v>
      </c>
      <c r="Y2024" t="s">
        <v>2506</v>
      </c>
      <c r="Z2024" t="s">
        <v>2507</v>
      </c>
      <c r="AA2024" t="s">
        <v>3596</v>
      </c>
      <c r="AB2024">
        <v>1</v>
      </c>
    </row>
    <row r="2025" spans="1:28" x14ac:dyDescent="0.25">
      <c r="A2025" t="s">
        <v>9284</v>
      </c>
      <c r="B2025" t="s">
        <v>9285</v>
      </c>
      <c r="C2025" t="s">
        <v>156</v>
      </c>
      <c r="D2025">
        <v>3</v>
      </c>
      <c r="E2025">
        <v>137</v>
      </c>
      <c r="F2025" t="s">
        <v>94</v>
      </c>
      <c r="G2025" t="s">
        <v>1809</v>
      </c>
      <c r="H2025" t="s">
        <v>2091</v>
      </c>
      <c r="I2025" t="s">
        <v>2096</v>
      </c>
      <c r="J2025" t="s">
        <v>1788</v>
      </c>
      <c r="K2025" t="s">
        <v>2064</v>
      </c>
      <c r="L2025" t="s">
        <v>94</v>
      </c>
      <c r="M2025" t="s">
        <v>3584</v>
      </c>
      <c r="N2025" t="s">
        <v>3585</v>
      </c>
      <c r="O2025" t="s">
        <v>3586</v>
      </c>
      <c r="P2025" t="s">
        <v>2281</v>
      </c>
      <c r="Q2025" t="s">
        <v>1836</v>
      </c>
      <c r="R2025" t="s">
        <v>94</v>
      </c>
      <c r="S2025" t="s">
        <v>74</v>
      </c>
      <c r="T2025" t="s">
        <v>2075</v>
      </c>
      <c r="U2025" t="s">
        <v>74</v>
      </c>
      <c r="V2025" t="s">
        <v>1836</v>
      </c>
      <c r="W2025" t="s">
        <v>1836</v>
      </c>
      <c r="X2025" t="s">
        <v>2282</v>
      </c>
      <c r="Y2025" t="s">
        <v>2508</v>
      </c>
      <c r="Z2025" t="s">
        <v>2509</v>
      </c>
      <c r="AA2025" t="s">
        <v>3597</v>
      </c>
      <c r="AB2025">
        <v>1</v>
      </c>
    </row>
    <row r="2026" spans="1:28" x14ac:dyDescent="0.25">
      <c r="A2026" t="s">
        <v>9284</v>
      </c>
      <c r="B2026" t="s">
        <v>9285</v>
      </c>
      <c r="C2026" t="s">
        <v>156</v>
      </c>
      <c r="D2026">
        <v>3</v>
      </c>
      <c r="E2026">
        <v>137</v>
      </c>
      <c r="F2026" t="s">
        <v>94</v>
      </c>
      <c r="G2026" t="s">
        <v>1809</v>
      </c>
      <c r="H2026" t="s">
        <v>2091</v>
      </c>
      <c r="I2026" t="s">
        <v>2096</v>
      </c>
      <c r="J2026" t="s">
        <v>1788</v>
      </c>
      <c r="K2026" t="s">
        <v>2064</v>
      </c>
      <c r="L2026" t="s">
        <v>94</v>
      </c>
      <c r="M2026" t="s">
        <v>3584</v>
      </c>
      <c r="N2026" t="s">
        <v>3585</v>
      </c>
      <c r="O2026" t="s">
        <v>3586</v>
      </c>
      <c r="P2026" t="s">
        <v>2281</v>
      </c>
      <c r="Q2026" t="s">
        <v>1836</v>
      </c>
      <c r="R2026" t="s">
        <v>94</v>
      </c>
      <c r="S2026" t="s">
        <v>74</v>
      </c>
      <c r="T2026" t="s">
        <v>2075</v>
      </c>
      <c r="U2026" t="s">
        <v>74</v>
      </c>
      <c r="V2026" t="s">
        <v>1836</v>
      </c>
      <c r="W2026" t="s">
        <v>1836</v>
      </c>
      <c r="X2026" t="s">
        <v>2282</v>
      </c>
      <c r="Y2026" t="s">
        <v>2510</v>
      </c>
      <c r="Z2026" t="s">
        <v>2511</v>
      </c>
      <c r="AA2026" t="s">
        <v>3598</v>
      </c>
      <c r="AB2026">
        <v>1</v>
      </c>
    </row>
    <row r="2027" spans="1:28" x14ac:dyDescent="0.25">
      <c r="A2027" t="s">
        <v>9284</v>
      </c>
      <c r="B2027" t="s">
        <v>9285</v>
      </c>
      <c r="C2027" t="s">
        <v>156</v>
      </c>
      <c r="D2027">
        <v>3</v>
      </c>
      <c r="E2027">
        <v>138</v>
      </c>
      <c r="F2027" t="s">
        <v>94</v>
      </c>
      <c r="G2027" t="s">
        <v>1809</v>
      </c>
      <c r="H2027" t="s">
        <v>2091</v>
      </c>
      <c r="I2027" t="s">
        <v>2096</v>
      </c>
      <c r="J2027" t="s">
        <v>1788</v>
      </c>
      <c r="K2027" t="s">
        <v>2064</v>
      </c>
      <c r="L2027" t="s">
        <v>94</v>
      </c>
      <c r="M2027" t="s">
        <v>3584</v>
      </c>
      <c r="N2027" t="s">
        <v>3585</v>
      </c>
      <c r="O2027" t="s">
        <v>3586</v>
      </c>
      <c r="P2027" t="s">
        <v>2281</v>
      </c>
      <c r="Q2027" t="s">
        <v>1836</v>
      </c>
      <c r="R2027" t="s">
        <v>94</v>
      </c>
      <c r="S2027" t="s">
        <v>74</v>
      </c>
      <c r="T2027" t="s">
        <v>2075</v>
      </c>
      <c r="U2027" t="s">
        <v>74</v>
      </c>
      <c r="V2027" t="s">
        <v>1836</v>
      </c>
      <c r="W2027" t="s">
        <v>1836</v>
      </c>
      <c r="X2027" t="s">
        <v>2282</v>
      </c>
      <c r="Y2027" t="s">
        <v>2512</v>
      </c>
      <c r="Z2027" t="s">
        <v>2513</v>
      </c>
      <c r="AA2027" t="s">
        <v>3599</v>
      </c>
      <c r="AB2027">
        <v>1</v>
      </c>
    </row>
    <row r="2028" spans="1:28" x14ac:dyDescent="0.25">
      <c r="A2028" t="s">
        <v>9284</v>
      </c>
      <c r="B2028" t="s">
        <v>9285</v>
      </c>
      <c r="C2028" t="s">
        <v>156</v>
      </c>
      <c r="D2028">
        <v>3</v>
      </c>
      <c r="E2028">
        <v>138</v>
      </c>
      <c r="F2028" t="s">
        <v>94</v>
      </c>
      <c r="G2028" t="s">
        <v>1809</v>
      </c>
      <c r="H2028" t="s">
        <v>2091</v>
      </c>
      <c r="I2028" t="s">
        <v>2096</v>
      </c>
      <c r="J2028" t="s">
        <v>1788</v>
      </c>
      <c r="K2028" t="s">
        <v>2064</v>
      </c>
      <c r="L2028" t="s">
        <v>94</v>
      </c>
      <c r="M2028" t="s">
        <v>3584</v>
      </c>
      <c r="N2028" t="s">
        <v>3585</v>
      </c>
      <c r="O2028" t="s">
        <v>3586</v>
      </c>
      <c r="P2028" t="s">
        <v>2281</v>
      </c>
      <c r="Q2028" t="s">
        <v>1836</v>
      </c>
      <c r="R2028" t="s">
        <v>94</v>
      </c>
      <c r="S2028" t="s">
        <v>74</v>
      </c>
      <c r="T2028" t="s">
        <v>2075</v>
      </c>
      <c r="U2028" t="s">
        <v>74</v>
      </c>
      <c r="V2028" t="s">
        <v>1836</v>
      </c>
      <c r="W2028" t="s">
        <v>1836</v>
      </c>
      <c r="X2028" t="s">
        <v>2282</v>
      </c>
      <c r="Y2028" t="s">
        <v>2514</v>
      </c>
      <c r="Z2028" t="s">
        <v>2515</v>
      </c>
      <c r="AA2028" t="s">
        <v>3600</v>
      </c>
      <c r="AB2028">
        <v>1</v>
      </c>
    </row>
    <row r="2029" spans="1:28" x14ac:dyDescent="0.25">
      <c r="A2029" t="s">
        <v>9284</v>
      </c>
      <c r="B2029" t="s">
        <v>9285</v>
      </c>
      <c r="C2029" t="s">
        <v>156</v>
      </c>
      <c r="D2029">
        <v>3</v>
      </c>
      <c r="E2029">
        <v>138</v>
      </c>
      <c r="F2029" t="s">
        <v>94</v>
      </c>
      <c r="G2029" t="s">
        <v>1809</v>
      </c>
      <c r="H2029" t="s">
        <v>2091</v>
      </c>
      <c r="I2029" t="s">
        <v>2096</v>
      </c>
      <c r="J2029" t="s">
        <v>1788</v>
      </c>
      <c r="K2029" t="s">
        <v>2064</v>
      </c>
      <c r="L2029" t="s">
        <v>94</v>
      </c>
      <c r="M2029" t="s">
        <v>3584</v>
      </c>
      <c r="N2029" t="s">
        <v>3585</v>
      </c>
      <c r="O2029" t="s">
        <v>3586</v>
      </c>
      <c r="P2029" t="s">
        <v>2281</v>
      </c>
      <c r="Q2029" t="s">
        <v>1836</v>
      </c>
      <c r="R2029" t="s">
        <v>94</v>
      </c>
      <c r="S2029" t="s">
        <v>74</v>
      </c>
      <c r="T2029" t="s">
        <v>2075</v>
      </c>
      <c r="U2029" t="s">
        <v>74</v>
      </c>
      <c r="V2029" t="s">
        <v>1836</v>
      </c>
      <c r="W2029" t="s">
        <v>1836</v>
      </c>
      <c r="X2029" t="s">
        <v>2282</v>
      </c>
      <c r="Y2029" t="s">
        <v>2516</v>
      </c>
      <c r="Z2029" t="s">
        <v>2517</v>
      </c>
      <c r="AA2029" t="s">
        <v>3601</v>
      </c>
      <c r="AB2029">
        <v>1</v>
      </c>
    </row>
    <row r="2030" spans="1:28" x14ac:dyDescent="0.25">
      <c r="A2030" t="s">
        <v>9284</v>
      </c>
      <c r="B2030" t="s">
        <v>9285</v>
      </c>
      <c r="C2030" t="s">
        <v>156</v>
      </c>
      <c r="D2030">
        <v>3</v>
      </c>
      <c r="E2030">
        <v>139</v>
      </c>
      <c r="F2030" t="s">
        <v>94</v>
      </c>
      <c r="G2030" t="s">
        <v>1809</v>
      </c>
      <c r="H2030" t="s">
        <v>2091</v>
      </c>
      <c r="I2030" t="s">
        <v>2096</v>
      </c>
      <c r="J2030" t="s">
        <v>1788</v>
      </c>
      <c r="K2030" t="s">
        <v>2064</v>
      </c>
      <c r="L2030" t="s">
        <v>94</v>
      </c>
      <c r="M2030" t="s">
        <v>3584</v>
      </c>
      <c r="N2030" t="s">
        <v>3585</v>
      </c>
      <c r="O2030" t="s">
        <v>3586</v>
      </c>
      <c r="P2030" t="s">
        <v>2281</v>
      </c>
      <c r="Q2030" t="s">
        <v>1836</v>
      </c>
      <c r="R2030" t="s">
        <v>94</v>
      </c>
      <c r="S2030" t="s">
        <v>74</v>
      </c>
      <c r="T2030" t="s">
        <v>2075</v>
      </c>
      <c r="U2030" t="s">
        <v>74</v>
      </c>
      <c r="V2030" t="s">
        <v>1836</v>
      </c>
      <c r="W2030" t="s">
        <v>1836</v>
      </c>
      <c r="X2030" t="s">
        <v>2282</v>
      </c>
      <c r="Y2030" t="s">
        <v>2518</v>
      </c>
      <c r="Z2030" t="s">
        <v>2519</v>
      </c>
      <c r="AA2030" t="s">
        <v>3602</v>
      </c>
      <c r="AB2030">
        <v>1</v>
      </c>
    </row>
    <row r="2031" spans="1:28" x14ac:dyDescent="0.25">
      <c r="A2031" t="s">
        <v>9284</v>
      </c>
      <c r="B2031" t="s">
        <v>9285</v>
      </c>
      <c r="C2031" t="s">
        <v>156</v>
      </c>
      <c r="D2031">
        <v>3</v>
      </c>
      <c r="E2031">
        <v>139</v>
      </c>
      <c r="F2031" t="s">
        <v>94</v>
      </c>
      <c r="G2031" t="s">
        <v>1809</v>
      </c>
      <c r="H2031" t="s">
        <v>2091</v>
      </c>
      <c r="I2031" t="s">
        <v>2096</v>
      </c>
      <c r="J2031" t="s">
        <v>1788</v>
      </c>
      <c r="K2031" t="s">
        <v>2064</v>
      </c>
      <c r="L2031" t="s">
        <v>94</v>
      </c>
      <c r="M2031" t="s">
        <v>3584</v>
      </c>
      <c r="N2031" t="s">
        <v>3585</v>
      </c>
      <c r="O2031" t="s">
        <v>3586</v>
      </c>
      <c r="P2031" t="s">
        <v>2281</v>
      </c>
      <c r="Q2031" t="s">
        <v>1836</v>
      </c>
      <c r="R2031" t="s">
        <v>94</v>
      </c>
      <c r="S2031" t="s">
        <v>74</v>
      </c>
      <c r="T2031" t="s">
        <v>2075</v>
      </c>
      <c r="U2031" t="s">
        <v>74</v>
      </c>
      <c r="V2031" t="s">
        <v>1836</v>
      </c>
      <c r="W2031" t="s">
        <v>1836</v>
      </c>
      <c r="X2031" t="s">
        <v>2282</v>
      </c>
      <c r="Y2031" t="s">
        <v>2520</v>
      </c>
      <c r="Z2031" t="s">
        <v>2521</v>
      </c>
      <c r="AA2031" t="s">
        <v>3603</v>
      </c>
      <c r="AB2031">
        <v>1</v>
      </c>
    </row>
    <row r="2032" spans="1:28" x14ac:dyDescent="0.25">
      <c r="A2032" t="s">
        <v>9284</v>
      </c>
      <c r="B2032" t="s">
        <v>9285</v>
      </c>
      <c r="C2032" t="s">
        <v>156</v>
      </c>
      <c r="D2032">
        <v>3</v>
      </c>
      <c r="E2032">
        <v>139</v>
      </c>
      <c r="F2032" t="s">
        <v>94</v>
      </c>
      <c r="G2032" t="s">
        <v>1809</v>
      </c>
      <c r="H2032" t="s">
        <v>2091</v>
      </c>
      <c r="I2032" t="s">
        <v>2096</v>
      </c>
      <c r="J2032" t="s">
        <v>1788</v>
      </c>
      <c r="K2032" t="s">
        <v>2064</v>
      </c>
      <c r="L2032" t="s">
        <v>94</v>
      </c>
      <c r="M2032" t="s">
        <v>3584</v>
      </c>
      <c r="N2032" t="s">
        <v>3585</v>
      </c>
      <c r="O2032" t="s">
        <v>3586</v>
      </c>
      <c r="P2032" t="s">
        <v>2281</v>
      </c>
      <c r="Q2032" t="s">
        <v>1836</v>
      </c>
      <c r="R2032" t="s">
        <v>94</v>
      </c>
      <c r="S2032" t="s">
        <v>74</v>
      </c>
      <c r="T2032" t="s">
        <v>2075</v>
      </c>
      <c r="U2032" t="s">
        <v>74</v>
      </c>
      <c r="V2032" t="s">
        <v>1836</v>
      </c>
      <c r="W2032" t="s">
        <v>1836</v>
      </c>
      <c r="X2032" t="s">
        <v>2282</v>
      </c>
      <c r="Y2032" t="s">
        <v>2522</v>
      </c>
      <c r="Z2032" t="s">
        <v>2523</v>
      </c>
      <c r="AA2032" t="s">
        <v>3604</v>
      </c>
      <c r="AB2032">
        <v>1</v>
      </c>
    </row>
    <row r="2033" spans="1:28" x14ac:dyDescent="0.25">
      <c r="A2033" t="s">
        <v>9284</v>
      </c>
      <c r="B2033" t="s">
        <v>9285</v>
      </c>
      <c r="C2033" t="s">
        <v>156</v>
      </c>
      <c r="D2033">
        <v>3</v>
      </c>
      <c r="E2033">
        <v>156</v>
      </c>
      <c r="F2033" t="s">
        <v>2047</v>
      </c>
      <c r="G2033" t="s">
        <v>1809</v>
      </c>
      <c r="H2033" t="s">
        <v>2091</v>
      </c>
      <c r="I2033" t="s">
        <v>2096</v>
      </c>
      <c r="J2033" t="s">
        <v>1788</v>
      </c>
      <c r="K2033" t="s">
        <v>2064</v>
      </c>
      <c r="L2033" t="s">
        <v>94</v>
      </c>
      <c r="M2033" t="s">
        <v>3584</v>
      </c>
      <c r="N2033" t="s">
        <v>3585</v>
      </c>
      <c r="O2033" t="s">
        <v>3586</v>
      </c>
      <c r="P2033" t="s">
        <v>2281</v>
      </c>
      <c r="Q2033" t="s">
        <v>1836</v>
      </c>
      <c r="R2033" t="s">
        <v>94</v>
      </c>
      <c r="S2033" t="s">
        <v>74</v>
      </c>
      <c r="T2033" t="s">
        <v>2075</v>
      </c>
      <c r="U2033" t="s">
        <v>74</v>
      </c>
      <c r="V2033" t="s">
        <v>1836</v>
      </c>
      <c r="W2033" t="s">
        <v>1836</v>
      </c>
      <c r="X2033" t="s">
        <v>2282</v>
      </c>
      <c r="Y2033" t="s">
        <v>2536</v>
      </c>
      <c r="Z2033" t="s">
        <v>2537</v>
      </c>
      <c r="AA2033" t="s">
        <v>3611</v>
      </c>
      <c r="AB2033">
        <v>1</v>
      </c>
    </row>
    <row r="2034" spans="1:28" x14ac:dyDescent="0.25">
      <c r="A2034" t="s">
        <v>9284</v>
      </c>
      <c r="B2034" t="s">
        <v>9285</v>
      </c>
      <c r="C2034" t="s">
        <v>156</v>
      </c>
      <c r="D2034">
        <v>3</v>
      </c>
      <c r="E2034">
        <v>156</v>
      </c>
      <c r="F2034" t="s">
        <v>2046</v>
      </c>
      <c r="G2034" t="s">
        <v>1809</v>
      </c>
      <c r="H2034" t="s">
        <v>2091</v>
      </c>
      <c r="I2034" t="s">
        <v>2096</v>
      </c>
      <c r="J2034" t="s">
        <v>1788</v>
      </c>
      <c r="K2034" t="s">
        <v>2064</v>
      </c>
      <c r="L2034" t="s">
        <v>94</v>
      </c>
      <c r="M2034" t="s">
        <v>3584</v>
      </c>
      <c r="N2034" t="s">
        <v>3585</v>
      </c>
      <c r="O2034" t="s">
        <v>3586</v>
      </c>
      <c r="P2034" t="s">
        <v>2281</v>
      </c>
      <c r="Q2034" t="s">
        <v>1836</v>
      </c>
      <c r="R2034" t="s">
        <v>94</v>
      </c>
      <c r="S2034" t="s">
        <v>74</v>
      </c>
      <c r="T2034" t="s">
        <v>2075</v>
      </c>
      <c r="U2034" t="s">
        <v>74</v>
      </c>
      <c r="V2034" t="s">
        <v>1836</v>
      </c>
      <c r="W2034" t="s">
        <v>1836</v>
      </c>
      <c r="X2034" t="s">
        <v>2282</v>
      </c>
      <c r="Y2034" t="s">
        <v>2538</v>
      </c>
      <c r="Z2034" t="s">
        <v>2539</v>
      </c>
      <c r="AA2034" t="s">
        <v>3612</v>
      </c>
      <c r="AB2034">
        <v>1</v>
      </c>
    </row>
    <row r="2035" spans="1:28" x14ac:dyDescent="0.25">
      <c r="A2035" t="s">
        <v>9284</v>
      </c>
      <c r="B2035" t="s">
        <v>9285</v>
      </c>
      <c r="C2035" t="s">
        <v>156</v>
      </c>
      <c r="D2035">
        <v>3</v>
      </c>
      <c r="E2035">
        <v>156</v>
      </c>
      <c r="F2035" t="s">
        <v>2085</v>
      </c>
      <c r="G2035" t="s">
        <v>1809</v>
      </c>
      <c r="H2035" t="s">
        <v>2091</v>
      </c>
      <c r="I2035" t="s">
        <v>2096</v>
      </c>
      <c r="J2035" t="s">
        <v>1788</v>
      </c>
      <c r="K2035" t="s">
        <v>2064</v>
      </c>
      <c r="L2035" t="s">
        <v>94</v>
      </c>
      <c r="M2035" t="s">
        <v>3584</v>
      </c>
      <c r="N2035" t="s">
        <v>3585</v>
      </c>
      <c r="O2035" t="s">
        <v>3586</v>
      </c>
      <c r="P2035" t="s">
        <v>2281</v>
      </c>
      <c r="Q2035" t="s">
        <v>1836</v>
      </c>
      <c r="R2035" t="s">
        <v>94</v>
      </c>
      <c r="S2035" t="s">
        <v>74</v>
      </c>
      <c r="T2035" t="s">
        <v>2075</v>
      </c>
      <c r="U2035" t="s">
        <v>74</v>
      </c>
      <c r="V2035" t="s">
        <v>1836</v>
      </c>
      <c r="W2035" t="s">
        <v>1836</v>
      </c>
      <c r="X2035" t="s">
        <v>2282</v>
      </c>
      <c r="Y2035" t="s">
        <v>2540</v>
      </c>
      <c r="Z2035" t="s">
        <v>2541</v>
      </c>
      <c r="AA2035" t="s">
        <v>3613</v>
      </c>
      <c r="AB2035">
        <v>1</v>
      </c>
    </row>
    <row r="2036" spans="1:28" x14ac:dyDescent="0.25">
      <c r="A2036" t="s">
        <v>9284</v>
      </c>
      <c r="B2036" t="s">
        <v>9285</v>
      </c>
      <c r="C2036" t="s">
        <v>156</v>
      </c>
      <c r="D2036">
        <v>3</v>
      </c>
      <c r="E2036">
        <v>157</v>
      </c>
      <c r="F2036" t="s">
        <v>2047</v>
      </c>
      <c r="G2036" t="s">
        <v>1809</v>
      </c>
      <c r="H2036" t="s">
        <v>2091</v>
      </c>
      <c r="I2036" t="s">
        <v>2096</v>
      </c>
      <c r="J2036" t="s">
        <v>1788</v>
      </c>
      <c r="K2036" t="s">
        <v>2064</v>
      </c>
      <c r="L2036" t="s">
        <v>94</v>
      </c>
      <c r="M2036" t="s">
        <v>3584</v>
      </c>
      <c r="N2036" t="s">
        <v>3585</v>
      </c>
      <c r="O2036" t="s">
        <v>3586</v>
      </c>
      <c r="P2036" t="s">
        <v>2281</v>
      </c>
      <c r="Q2036" t="s">
        <v>1836</v>
      </c>
      <c r="R2036" t="s">
        <v>94</v>
      </c>
      <c r="S2036" t="s">
        <v>74</v>
      </c>
      <c r="T2036" t="s">
        <v>2075</v>
      </c>
      <c r="U2036" t="s">
        <v>74</v>
      </c>
      <c r="V2036" t="s">
        <v>1836</v>
      </c>
      <c r="W2036" t="s">
        <v>1836</v>
      </c>
      <c r="X2036" t="s">
        <v>2282</v>
      </c>
      <c r="Y2036" t="s">
        <v>2542</v>
      </c>
      <c r="Z2036" t="s">
        <v>2543</v>
      </c>
      <c r="AA2036" t="s">
        <v>3614</v>
      </c>
      <c r="AB2036">
        <v>1</v>
      </c>
    </row>
    <row r="2037" spans="1:28" x14ac:dyDescent="0.25">
      <c r="A2037" t="s">
        <v>9284</v>
      </c>
      <c r="B2037" t="s">
        <v>9285</v>
      </c>
      <c r="C2037" t="s">
        <v>156</v>
      </c>
      <c r="D2037">
        <v>3</v>
      </c>
      <c r="E2037">
        <v>157</v>
      </c>
      <c r="F2037" t="s">
        <v>2046</v>
      </c>
      <c r="G2037" t="s">
        <v>1809</v>
      </c>
      <c r="H2037" t="s">
        <v>2091</v>
      </c>
      <c r="I2037" t="s">
        <v>2096</v>
      </c>
      <c r="J2037" t="s">
        <v>1788</v>
      </c>
      <c r="K2037" t="s">
        <v>2064</v>
      </c>
      <c r="L2037" t="s">
        <v>94</v>
      </c>
      <c r="M2037" t="s">
        <v>3584</v>
      </c>
      <c r="N2037" t="s">
        <v>3585</v>
      </c>
      <c r="O2037" t="s">
        <v>3586</v>
      </c>
      <c r="P2037" t="s">
        <v>2281</v>
      </c>
      <c r="Q2037" t="s">
        <v>1836</v>
      </c>
      <c r="R2037" t="s">
        <v>94</v>
      </c>
      <c r="S2037" t="s">
        <v>74</v>
      </c>
      <c r="T2037" t="s">
        <v>2075</v>
      </c>
      <c r="U2037" t="s">
        <v>74</v>
      </c>
      <c r="V2037" t="s">
        <v>1836</v>
      </c>
      <c r="W2037" t="s">
        <v>1836</v>
      </c>
      <c r="X2037" t="s">
        <v>2282</v>
      </c>
      <c r="Y2037" t="s">
        <v>2544</v>
      </c>
      <c r="Z2037" t="s">
        <v>2545</v>
      </c>
      <c r="AA2037" t="s">
        <v>3615</v>
      </c>
      <c r="AB2037">
        <v>1</v>
      </c>
    </row>
    <row r="2038" spans="1:28" x14ac:dyDescent="0.25">
      <c r="A2038" t="s">
        <v>9284</v>
      </c>
      <c r="B2038" t="s">
        <v>9285</v>
      </c>
      <c r="C2038" t="s">
        <v>156</v>
      </c>
      <c r="D2038">
        <v>3</v>
      </c>
      <c r="E2038">
        <v>157</v>
      </c>
      <c r="F2038" t="s">
        <v>2085</v>
      </c>
      <c r="G2038" t="s">
        <v>1809</v>
      </c>
      <c r="H2038" t="s">
        <v>2091</v>
      </c>
      <c r="I2038" t="s">
        <v>2096</v>
      </c>
      <c r="J2038" t="s">
        <v>1788</v>
      </c>
      <c r="K2038" t="s">
        <v>2064</v>
      </c>
      <c r="L2038" t="s">
        <v>94</v>
      </c>
      <c r="M2038" t="s">
        <v>3584</v>
      </c>
      <c r="N2038" t="s">
        <v>3585</v>
      </c>
      <c r="O2038" t="s">
        <v>3586</v>
      </c>
      <c r="P2038" t="s">
        <v>2281</v>
      </c>
      <c r="Q2038" t="s">
        <v>1836</v>
      </c>
      <c r="R2038" t="s">
        <v>94</v>
      </c>
      <c r="S2038" t="s">
        <v>74</v>
      </c>
      <c r="T2038" t="s">
        <v>2075</v>
      </c>
      <c r="U2038" t="s">
        <v>74</v>
      </c>
      <c r="V2038" t="s">
        <v>1836</v>
      </c>
      <c r="W2038" t="s">
        <v>1836</v>
      </c>
      <c r="X2038" t="s">
        <v>2282</v>
      </c>
      <c r="Y2038" t="s">
        <v>2546</v>
      </c>
      <c r="Z2038" t="s">
        <v>2547</v>
      </c>
      <c r="AA2038" t="s">
        <v>3616</v>
      </c>
      <c r="AB2038">
        <v>1</v>
      </c>
    </row>
    <row r="2039" spans="1:28" x14ac:dyDescent="0.25">
      <c r="A2039" t="s">
        <v>9284</v>
      </c>
      <c r="B2039" t="s">
        <v>9285</v>
      </c>
      <c r="C2039" t="s">
        <v>156</v>
      </c>
      <c r="D2039">
        <v>3</v>
      </c>
      <c r="E2039">
        <v>158</v>
      </c>
      <c r="F2039" t="s">
        <v>2047</v>
      </c>
      <c r="G2039" t="s">
        <v>1809</v>
      </c>
      <c r="H2039" t="s">
        <v>2091</v>
      </c>
      <c r="I2039" t="s">
        <v>2096</v>
      </c>
      <c r="J2039" t="s">
        <v>1788</v>
      </c>
      <c r="K2039" t="s">
        <v>2064</v>
      </c>
      <c r="L2039" t="s">
        <v>94</v>
      </c>
      <c r="M2039" t="s">
        <v>3584</v>
      </c>
      <c r="N2039" t="s">
        <v>3585</v>
      </c>
      <c r="O2039" t="s">
        <v>3586</v>
      </c>
      <c r="P2039" t="s">
        <v>2281</v>
      </c>
      <c r="Q2039" t="s">
        <v>1836</v>
      </c>
      <c r="R2039" t="s">
        <v>94</v>
      </c>
      <c r="S2039" t="s">
        <v>74</v>
      </c>
      <c r="T2039" t="s">
        <v>2075</v>
      </c>
      <c r="U2039" t="s">
        <v>74</v>
      </c>
      <c r="V2039" t="s">
        <v>1836</v>
      </c>
      <c r="W2039" t="s">
        <v>1836</v>
      </c>
      <c r="X2039" t="s">
        <v>2282</v>
      </c>
      <c r="Y2039" t="s">
        <v>2548</v>
      </c>
      <c r="Z2039" t="s">
        <v>2549</v>
      </c>
      <c r="AA2039" t="s">
        <v>3617</v>
      </c>
      <c r="AB2039">
        <v>1</v>
      </c>
    </row>
    <row r="2040" spans="1:28" x14ac:dyDescent="0.25">
      <c r="A2040" t="s">
        <v>9284</v>
      </c>
      <c r="B2040" t="s">
        <v>9285</v>
      </c>
      <c r="C2040" t="s">
        <v>156</v>
      </c>
      <c r="D2040">
        <v>3</v>
      </c>
      <c r="E2040">
        <v>158</v>
      </c>
      <c r="F2040" t="s">
        <v>2046</v>
      </c>
      <c r="G2040" t="s">
        <v>1809</v>
      </c>
      <c r="H2040" t="s">
        <v>2091</v>
      </c>
      <c r="I2040" t="s">
        <v>2096</v>
      </c>
      <c r="J2040" t="s">
        <v>1788</v>
      </c>
      <c r="K2040" t="s">
        <v>2064</v>
      </c>
      <c r="L2040" t="s">
        <v>94</v>
      </c>
      <c r="M2040" t="s">
        <v>3584</v>
      </c>
      <c r="N2040" t="s">
        <v>3585</v>
      </c>
      <c r="O2040" t="s">
        <v>3586</v>
      </c>
      <c r="P2040" t="s">
        <v>2281</v>
      </c>
      <c r="Q2040" t="s">
        <v>1836</v>
      </c>
      <c r="R2040" t="s">
        <v>94</v>
      </c>
      <c r="S2040" t="s">
        <v>74</v>
      </c>
      <c r="T2040" t="s">
        <v>2075</v>
      </c>
      <c r="U2040" t="s">
        <v>74</v>
      </c>
      <c r="V2040" t="s">
        <v>1836</v>
      </c>
      <c r="W2040" t="s">
        <v>1836</v>
      </c>
      <c r="X2040" t="s">
        <v>2282</v>
      </c>
      <c r="Y2040" t="s">
        <v>2550</v>
      </c>
      <c r="Z2040" t="s">
        <v>2551</v>
      </c>
      <c r="AA2040" t="s">
        <v>3618</v>
      </c>
      <c r="AB2040">
        <v>1</v>
      </c>
    </row>
    <row r="2041" spans="1:28" x14ac:dyDescent="0.25">
      <c r="A2041" t="s">
        <v>9284</v>
      </c>
      <c r="B2041" t="s">
        <v>9285</v>
      </c>
      <c r="C2041" t="s">
        <v>156</v>
      </c>
      <c r="D2041">
        <v>3</v>
      </c>
      <c r="E2041">
        <v>158</v>
      </c>
      <c r="F2041" t="s">
        <v>2085</v>
      </c>
      <c r="G2041" t="s">
        <v>1809</v>
      </c>
      <c r="H2041" t="s">
        <v>2091</v>
      </c>
      <c r="I2041" t="s">
        <v>2096</v>
      </c>
      <c r="J2041" t="s">
        <v>1788</v>
      </c>
      <c r="K2041" t="s">
        <v>2064</v>
      </c>
      <c r="L2041" t="s">
        <v>94</v>
      </c>
      <c r="M2041" t="s">
        <v>3584</v>
      </c>
      <c r="N2041" t="s">
        <v>3585</v>
      </c>
      <c r="O2041" t="s">
        <v>3586</v>
      </c>
      <c r="P2041" t="s">
        <v>2281</v>
      </c>
      <c r="Q2041" t="s">
        <v>1836</v>
      </c>
      <c r="R2041" t="s">
        <v>94</v>
      </c>
      <c r="S2041" t="s">
        <v>74</v>
      </c>
      <c r="T2041" t="s">
        <v>2075</v>
      </c>
      <c r="U2041" t="s">
        <v>74</v>
      </c>
      <c r="V2041" t="s">
        <v>1836</v>
      </c>
      <c r="W2041" t="s">
        <v>1836</v>
      </c>
      <c r="X2041" t="s">
        <v>2282</v>
      </c>
      <c r="Y2041" t="s">
        <v>2552</v>
      </c>
      <c r="Z2041" t="s">
        <v>2553</v>
      </c>
      <c r="AA2041" t="s">
        <v>3619</v>
      </c>
      <c r="AB2041">
        <v>1</v>
      </c>
    </row>
    <row r="2042" spans="1:28" x14ac:dyDescent="0.25">
      <c r="A2042" t="s">
        <v>9284</v>
      </c>
      <c r="B2042" t="s">
        <v>9285</v>
      </c>
      <c r="C2042" t="s">
        <v>156</v>
      </c>
      <c r="D2042">
        <v>3</v>
      </c>
      <c r="E2042">
        <v>159</v>
      </c>
      <c r="F2042" t="s">
        <v>2047</v>
      </c>
      <c r="G2042" t="s">
        <v>1809</v>
      </c>
      <c r="H2042" t="s">
        <v>2091</v>
      </c>
      <c r="I2042" t="s">
        <v>2096</v>
      </c>
      <c r="J2042" t="s">
        <v>1788</v>
      </c>
      <c r="K2042" t="s">
        <v>2064</v>
      </c>
      <c r="L2042" t="s">
        <v>94</v>
      </c>
      <c r="M2042" t="s">
        <v>3584</v>
      </c>
      <c r="N2042" t="s">
        <v>3585</v>
      </c>
      <c r="O2042" t="s">
        <v>3586</v>
      </c>
      <c r="P2042" t="s">
        <v>2281</v>
      </c>
      <c r="Q2042" t="s">
        <v>1836</v>
      </c>
      <c r="R2042" t="s">
        <v>94</v>
      </c>
      <c r="S2042" t="s">
        <v>74</v>
      </c>
      <c r="T2042" t="s">
        <v>2075</v>
      </c>
      <c r="U2042" t="s">
        <v>74</v>
      </c>
      <c r="V2042" t="s">
        <v>1836</v>
      </c>
      <c r="W2042" t="s">
        <v>1836</v>
      </c>
      <c r="X2042" t="s">
        <v>2282</v>
      </c>
      <c r="Y2042" t="s">
        <v>2554</v>
      </c>
      <c r="Z2042" t="s">
        <v>2555</v>
      </c>
      <c r="AA2042" t="s">
        <v>3620</v>
      </c>
      <c r="AB2042">
        <v>1</v>
      </c>
    </row>
    <row r="2043" spans="1:28" x14ac:dyDescent="0.25">
      <c r="A2043" t="s">
        <v>9284</v>
      </c>
      <c r="B2043" t="s">
        <v>9285</v>
      </c>
      <c r="C2043" t="s">
        <v>156</v>
      </c>
      <c r="D2043">
        <v>3</v>
      </c>
      <c r="E2043">
        <v>159</v>
      </c>
      <c r="F2043" t="s">
        <v>2046</v>
      </c>
      <c r="G2043" t="s">
        <v>1809</v>
      </c>
      <c r="H2043" t="s">
        <v>2091</v>
      </c>
      <c r="I2043" t="s">
        <v>2096</v>
      </c>
      <c r="J2043" t="s">
        <v>1788</v>
      </c>
      <c r="K2043" t="s">
        <v>2064</v>
      </c>
      <c r="L2043" t="s">
        <v>94</v>
      </c>
      <c r="M2043" t="s">
        <v>3584</v>
      </c>
      <c r="N2043" t="s">
        <v>3585</v>
      </c>
      <c r="O2043" t="s">
        <v>3586</v>
      </c>
      <c r="P2043" t="s">
        <v>2281</v>
      </c>
      <c r="Q2043" t="s">
        <v>1836</v>
      </c>
      <c r="R2043" t="s">
        <v>94</v>
      </c>
      <c r="S2043" t="s">
        <v>74</v>
      </c>
      <c r="T2043" t="s">
        <v>2075</v>
      </c>
      <c r="U2043" t="s">
        <v>74</v>
      </c>
      <c r="V2043" t="s">
        <v>1836</v>
      </c>
      <c r="W2043" t="s">
        <v>1836</v>
      </c>
      <c r="X2043" t="s">
        <v>2282</v>
      </c>
      <c r="Y2043" t="s">
        <v>2556</v>
      </c>
      <c r="Z2043" t="s">
        <v>2557</v>
      </c>
      <c r="AA2043" t="s">
        <v>3621</v>
      </c>
      <c r="AB2043">
        <v>1</v>
      </c>
    </row>
    <row r="2044" spans="1:28" x14ac:dyDescent="0.25">
      <c r="A2044" t="s">
        <v>9284</v>
      </c>
      <c r="B2044" t="s">
        <v>9285</v>
      </c>
      <c r="C2044" t="s">
        <v>156</v>
      </c>
      <c r="D2044">
        <v>3</v>
      </c>
      <c r="E2044">
        <v>159</v>
      </c>
      <c r="F2044" t="s">
        <v>2085</v>
      </c>
      <c r="G2044" t="s">
        <v>1809</v>
      </c>
      <c r="H2044" t="s">
        <v>2091</v>
      </c>
      <c r="I2044" t="s">
        <v>2096</v>
      </c>
      <c r="J2044" t="s">
        <v>1788</v>
      </c>
      <c r="K2044" t="s">
        <v>2064</v>
      </c>
      <c r="L2044" t="s">
        <v>94</v>
      </c>
      <c r="M2044" t="s">
        <v>3584</v>
      </c>
      <c r="N2044" t="s">
        <v>3585</v>
      </c>
      <c r="O2044" t="s">
        <v>3586</v>
      </c>
      <c r="P2044" t="s">
        <v>2281</v>
      </c>
      <c r="Q2044" t="s">
        <v>1836</v>
      </c>
      <c r="R2044" t="s">
        <v>94</v>
      </c>
      <c r="S2044" t="s">
        <v>74</v>
      </c>
      <c r="T2044" t="s">
        <v>2075</v>
      </c>
      <c r="U2044" t="s">
        <v>74</v>
      </c>
      <c r="V2044" t="s">
        <v>1836</v>
      </c>
      <c r="W2044" t="s">
        <v>1836</v>
      </c>
      <c r="X2044" t="s">
        <v>2282</v>
      </c>
      <c r="Y2044" t="s">
        <v>2558</v>
      </c>
      <c r="Z2044" t="s">
        <v>2559</v>
      </c>
      <c r="AA2044" t="s">
        <v>3622</v>
      </c>
      <c r="AB2044">
        <v>1</v>
      </c>
    </row>
    <row r="2045" spans="1:28" x14ac:dyDescent="0.25">
      <c r="A2045" t="s">
        <v>9284</v>
      </c>
      <c r="B2045" t="s">
        <v>9285</v>
      </c>
      <c r="C2045" t="s">
        <v>156</v>
      </c>
      <c r="D2045">
        <v>3</v>
      </c>
      <c r="E2045">
        <v>160</v>
      </c>
      <c r="F2045" t="s">
        <v>2047</v>
      </c>
      <c r="G2045" t="s">
        <v>1809</v>
      </c>
      <c r="H2045" t="s">
        <v>2091</v>
      </c>
      <c r="I2045" t="s">
        <v>2096</v>
      </c>
      <c r="J2045" t="s">
        <v>1788</v>
      </c>
      <c r="K2045" t="s">
        <v>2064</v>
      </c>
      <c r="L2045" t="s">
        <v>94</v>
      </c>
      <c r="M2045" t="s">
        <v>3584</v>
      </c>
      <c r="N2045" t="s">
        <v>3585</v>
      </c>
      <c r="O2045" t="s">
        <v>3586</v>
      </c>
      <c r="P2045" t="s">
        <v>2281</v>
      </c>
      <c r="Q2045" t="s">
        <v>1836</v>
      </c>
      <c r="R2045" t="s">
        <v>94</v>
      </c>
      <c r="S2045" t="s">
        <v>74</v>
      </c>
      <c r="T2045" t="s">
        <v>2075</v>
      </c>
      <c r="U2045" t="s">
        <v>74</v>
      </c>
      <c r="V2045" t="s">
        <v>1836</v>
      </c>
      <c r="W2045" t="s">
        <v>1836</v>
      </c>
      <c r="X2045" t="s">
        <v>2282</v>
      </c>
      <c r="Y2045" t="s">
        <v>2560</v>
      </c>
      <c r="Z2045" t="s">
        <v>2561</v>
      </c>
      <c r="AA2045" t="s">
        <v>3623</v>
      </c>
      <c r="AB2045">
        <v>1</v>
      </c>
    </row>
    <row r="2046" spans="1:28" x14ac:dyDescent="0.25">
      <c r="A2046" t="s">
        <v>9284</v>
      </c>
      <c r="B2046" t="s">
        <v>9285</v>
      </c>
      <c r="C2046" t="s">
        <v>156</v>
      </c>
      <c r="D2046">
        <v>3</v>
      </c>
      <c r="E2046">
        <v>160</v>
      </c>
      <c r="F2046" t="s">
        <v>2046</v>
      </c>
      <c r="G2046" t="s">
        <v>1809</v>
      </c>
      <c r="H2046" t="s">
        <v>2091</v>
      </c>
      <c r="I2046" t="s">
        <v>2096</v>
      </c>
      <c r="J2046" t="s">
        <v>1788</v>
      </c>
      <c r="K2046" t="s">
        <v>2064</v>
      </c>
      <c r="L2046" t="s">
        <v>94</v>
      </c>
      <c r="M2046" t="s">
        <v>3584</v>
      </c>
      <c r="N2046" t="s">
        <v>3585</v>
      </c>
      <c r="O2046" t="s">
        <v>3586</v>
      </c>
      <c r="P2046" t="s">
        <v>2281</v>
      </c>
      <c r="Q2046" t="s">
        <v>1836</v>
      </c>
      <c r="R2046" t="s">
        <v>94</v>
      </c>
      <c r="S2046" t="s">
        <v>74</v>
      </c>
      <c r="T2046" t="s">
        <v>2075</v>
      </c>
      <c r="U2046" t="s">
        <v>74</v>
      </c>
      <c r="V2046" t="s">
        <v>1836</v>
      </c>
      <c r="W2046" t="s">
        <v>1836</v>
      </c>
      <c r="X2046" t="s">
        <v>2282</v>
      </c>
      <c r="Y2046" t="s">
        <v>2562</v>
      </c>
      <c r="Z2046" t="s">
        <v>2563</v>
      </c>
      <c r="AA2046" t="s">
        <v>3624</v>
      </c>
      <c r="AB2046">
        <v>1</v>
      </c>
    </row>
    <row r="2047" spans="1:28" x14ac:dyDescent="0.25">
      <c r="A2047" t="s">
        <v>9284</v>
      </c>
      <c r="B2047" t="s">
        <v>9285</v>
      </c>
      <c r="C2047" t="s">
        <v>156</v>
      </c>
      <c r="D2047">
        <v>3</v>
      </c>
      <c r="E2047">
        <v>160</v>
      </c>
      <c r="F2047" t="s">
        <v>2085</v>
      </c>
      <c r="G2047" t="s">
        <v>1809</v>
      </c>
      <c r="H2047" t="s">
        <v>2091</v>
      </c>
      <c r="I2047" t="s">
        <v>2096</v>
      </c>
      <c r="J2047" t="s">
        <v>1788</v>
      </c>
      <c r="K2047" t="s">
        <v>2064</v>
      </c>
      <c r="L2047" t="s">
        <v>94</v>
      </c>
      <c r="M2047" t="s">
        <v>3584</v>
      </c>
      <c r="N2047" t="s">
        <v>3585</v>
      </c>
      <c r="O2047" t="s">
        <v>3586</v>
      </c>
      <c r="P2047" t="s">
        <v>2281</v>
      </c>
      <c r="Q2047" t="s">
        <v>1836</v>
      </c>
      <c r="R2047" t="s">
        <v>94</v>
      </c>
      <c r="S2047" t="s">
        <v>74</v>
      </c>
      <c r="T2047" t="s">
        <v>2075</v>
      </c>
      <c r="U2047" t="s">
        <v>74</v>
      </c>
      <c r="V2047" t="s">
        <v>1836</v>
      </c>
      <c r="W2047" t="s">
        <v>1836</v>
      </c>
      <c r="X2047" t="s">
        <v>2282</v>
      </c>
      <c r="Y2047" t="s">
        <v>2564</v>
      </c>
      <c r="Z2047" t="s">
        <v>2565</v>
      </c>
      <c r="AA2047" t="s">
        <v>3625</v>
      </c>
      <c r="AB2047">
        <v>1</v>
      </c>
    </row>
    <row r="2048" spans="1:28" x14ac:dyDescent="0.25">
      <c r="A2048" t="s">
        <v>9284</v>
      </c>
      <c r="B2048" t="s">
        <v>9285</v>
      </c>
      <c r="C2048" t="s">
        <v>156</v>
      </c>
      <c r="D2048">
        <v>3</v>
      </c>
      <c r="E2048">
        <v>161</v>
      </c>
      <c r="F2048" t="s">
        <v>2047</v>
      </c>
      <c r="G2048" t="s">
        <v>1809</v>
      </c>
      <c r="H2048" t="s">
        <v>2091</v>
      </c>
      <c r="I2048" t="s">
        <v>2096</v>
      </c>
      <c r="J2048" t="s">
        <v>1788</v>
      </c>
      <c r="K2048" t="s">
        <v>2064</v>
      </c>
      <c r="L2048" t="s">
        <v>94</v>
      </c>
      <c r="M2048" t="s">
        <v>3584</v>
      </c>
      <c r="N2048" t="s">
        <v>3585</v>
      </c>
      <c r="O2048" t="s">
        <v>3586</v>
      </c>
      <c r="P2048" t="s">
        <v>2281</v>
      </c>
      <c r="Q2048" t="s">
        <v>1836</v>
      </c>
      <c r="R2048" t="s">
        <v>94</v>
      </c>
      <c r="S2048" t="s">
        <v>74</v>
      </c>
      <c r="T2048" t="s">
        <v>2075</v>
      </c>
      <c r="U2048" t="s">
        <v>74</v>
      </c>
      <c r="V2048" t="s">
        <v>1836</v>
      </c>
      <c r="W2048" t="s">
        <v>1836</v>
      </c>
      <c r="X2048" t="s">
        <v>2282</v>
      </c>
      <c r="Y2048" t="s">
        <v>2566</v>
      </c>
      <c r="Z2048" t="s">
        <v>2567</v>
      </c>
      <c r="AA2048" t="s">
        <v>3626</v>
      </c>
      <c r="AB2048">
        <v>1</v>
      </c>
    </row>
    <row r="2049" spans="1:28" x14ac:dyDescent="0.25">
      <c r="A2049" t="s">
        <v>9284</v>
      </c>
      <c r="B2049" t="s">
        <v>9285</v>
      </c>
      <c r="C2049" t="s">
        <v>156</v>
      </c>
      <c r="D2049">
        <v>3</v>
      </c>
      <c r="E2049">
        <v>161</v>
      </c>
      <c r="F2049" t="s">
        <v>2046</v>
      </c>
      <c r="G2049" t="s">
        <v>1809</v>
      </c>
      <c r="H2049" t="s">
        <v>2091</v>
      </c>
      <c r="I2049" t="s">
        <v>2096</v>
      </c>
      <c r="J2049" t="s">
        <v>1788</v>
      </c>
      <c r="K2049" t="s">
        <v>2064</v>
      </c>
      <c r="L2049" t="s">
        <v>94</v>
      </c>
      <c r="M2049" t="s">
        <v>3584</v>
      </c>
      <c r="N2049" t="s">
        <v>3585</v>
      </c>
      <c r="O2049" t="s">
        <v>3586</v>
      </c>
      <c r="P2049" t="s">
        <v>2281</v>
      </c>
      <c r="Q2049" t="s">
        <v>1836</v>
      </c>
      <c r="R2049" t="s">
        <v>94</v>
      </c>
      <c r="S2049" t="s">
        <v>74</v>
      </c>
      <c r="T2049" t="s">
        <v>2075</v>
      </c>
      <c r="U2049" t="s">
        <v>74</v>
      </c>
      <c r="V2049" t="s">
        <v>1836</v>
      </c>
      <c r="W2049" t="s">
        <v>1836</v>
      </c>
      <c r="X2049" t="s">
        <v>2282</v>
      </c>
      <c r="Y2049" t="s">
        <v>2568</v>
      </c>
      <c r="Z2049" t="s">
        <v>2569</v>
      </c>
      <c r="AA2049" t="s">
        <v>3627</v>
      </c>
      <c r="AB2049">
        <v>1</v>
      </c>
    </row>
    <row r="2050" spans="1:28" x14ac:dyDescent="0.25">
      <c r="A2050" t="s">
        <v>9284</v>
      </c>
      <c r="B2050" t="s">
        <v>9285</v>
      </c>
      <c r="C2050" t="s">
        <v>156</v>
      </c>
      <c r="D2050">
        <v>3</v>
      </c>
      <c r="E2050">
        <v>161</v>
      </c>
      <c r="F2050" t="s">
        <v>2085</v>
      </c>
      <c r="G2050" t="s">
        <v>1809</v>
      </c>
      <c r="H2050" t="s">
        <v>2091</v>
      </c>
      <c r="I2050" t="s">
        <v>2096</v>
      </c>
      <c r="J2050" t="s">
        <v>1788</v>
      </c>
      <c r="K2050" t="s">
        <v>2064</v>
      </c>
      <c r="L2050" t="s">
        <v>94</v>
      </c>
      <c r="M2050" t="s">
        <v>3584</v>
      </c>
      <c r="N2050" t="s">
        <v>3585</v>
      </c>
      <c r="O2050" t="s">
        <v>3586</v>
      </c>
      <c r="P2050" t="s">
        <v>2281</v>
      </c>
      <c r="Q2050" t="s">
        <v>1836</v>
      </c>
      <c r="R2050" t="s">
        <v>94</v>
      </c>
      <c r="S2050" t="s">
        <v>74</v>
      </c>
      <c r="T2050" t="s">
        <v>2075</v>
      </c>
      <c r="U2050" t="s">
        <v>74</v>
      </c>
      <c r="V2050" t="s">
        <v>1836</v>
      </c>
      <c r="W2050" t="s">
        <v>1836</v>
      </c>
      <c r="X2050" t="s">
        <v>2282</v>
      </c>
      <c r="Y2050" t="s">
        <v>2570</v>
      </c>
      <c r="Z2050" t="s">
        <v>2571</v>
      </c>
      <c r="AA2050" t="s">
        <v>3628</v>
      </c>
      <c r="AB2050">
        <v>1</v>
      </c>
    </row>
    <row r="2051" spans="1:28" x14ac:dyDescent="0.25">
      <c r="A2051" t="s">
        <v>9284</v>
      </c>
      <c r="B2051" t="s">
        <v>9285</v>
      </c>
      <c r="C2051" t="s">
        <v>156</v>
      </c>
      <c r="D2051">
        <v>3</v>
      </c>
      <c r="E2051">
        <v>165</v>
      </c>
      <c r="F2051" t="s">
        <v>2047</v>
      </c>
      <c r="G2051" t="s">
        <v>1809</v>
      </c>
      <c r="H2051" t="s">
        <v>2091</v>
      </c>
      <c r="I2051" t="s">
        <v>2096</v>
      </c>
      <c r="J2051" t="s">
        <v>1788</v>
      </c>
      <c r="K2051" t="s">
        <v>2064</v>
      </c>
      <c r="L2051" t="s">
        <v>94</v>
      </c>
      <c r="M2051" t="s">
        <v>3584</v>
      </c>
      <c r="N2051" t="s">
        <v>3585</v>
      </c>
      <c r="O2051" t="s">
        <v>3586</v>
      </c>
      <c r="P2051" t="s">
        <v>2281</v>
      </c>
      <c r="Q2051" t="s">
        <v>1836</v>
      </c>
      <c r="R2051" t="s">
        <v>94</v>
      </c>
      <c r="S2051" t="s">
        <v>74</v>
      </c>
      <c r="T2051" t="s">
        <v>2075</v>
      </c>
      <c r="U2051" t="s">
        <v>74</v>
      </c>
      <c r="V2051" t="s">
        <v>1836</v>
      </c>
      <c r="W2051" t="s">
        <v>1836</v>
      </c>
      <c r="X2051" t="s">
        <v>2282</v>
      </c>
      <c r="Y2051" t="s">
        <v>2572</v>
      </c>
      <c r="Z2051" t="s">
        <v>2573</v>
      </c>
      <c r="AA2051" t="s">
        <v>3629</v>
      </c>
      <c r="AB2051">
        <v>1</v>
      </c>
    </row>
    <row r="2052" spans="1:28" x14ac:dyDescent="0.25">
      <c r="A2052" t="s">
        <v>9284</v>
      </c>
      <c r="B2052" t="s">
        <v>9285</v>
      </c>
      <c r="C2052" t="s">
        <v>156</v>
      </c>
      <c r="D2052">
        <v>3</v>
      </c>
      <c r="E2052">
        <v>165</v>
      </c>
      <c r="F2052" t="s">
        <v>2046</v>
      </c>
      <c r="G2052" t="s">
        <v>1809</v>
      </c>
      <c r="H2052" t="s">
        <v>2091</v>
      </c>
      <c r="I2052" t="s">
        <v>2096</v>
      </c>
      <c r="J2052" t="s">
        <v>1788</v>
      </c>
      <c r="K2052" t="s">
        <v>2064</v>
      </c>
      <c r="L2052" t="s">
        <v>94</v>
      </c>
      <c r="M2052" t="s">
        <v>3584</v>
      </c>
      <c r="N2052" t="s">
        <v>3585</v>
      </c>
      <c r="O2052" t="s">
        <v>3586</v>
      </c>
      <c r="P2052" t="s">
        <v>2281</v>
      </c>
      <c r="Q2052" t="s">
        <v>1836</v>
      </c>
      <c r="R2052" t="s">
        <v>94</v>
      </c>
      <c r="S2052" t="s">
        <v>74</v>
      </c>
      <c r="T2052" t="s">
        <v>2075</v>
      </c>
      <c r="U2052" t="s">
        <v>74</v>
      </c>
      <c r="V2052" t="s">
        <v>1836</v>
      </c>
      <c r="W2052" t="s">
        <v>1836</v>
      </c>
      <c r="X2052" t="s">
        <v>2282</v>
      </c>
      <c r="Y2052" t="s">
        <v>2574</v>
      </c>
      <c r="Z2052" t="s">
        <v>2575</v>
      </c>
      <c r="AA2052" t="s">
        <v>3630</v>
      </c>
      <c r="AB2052">
        <v>1</v>
      </c>
    </row>
    <row r="2053" spans="1:28" x14ac:dyDescent="0.25">
      <c r="A2053" t="s">
        <v>9284</v>
      </c>
      <c r="B2053" t="s">
        <v>9285</v>
      </c>
      <c r="C2053" t="s">
        <v>156</v>
      </c>
      <c r="D2053">
        <v>3</v>
      </c>
      <c r="E2053">
        <v>165</v>
      </c>
      <c r="F2053" t="s">
        <v>2085</v>
      </c>
      <c r="G2053" t="s">
        <v>1809</v>
      </c>
      <c r="H2053" t="s">
        <v>2091</v>
      </c>
      <c r="I2053" t="s">
        <v>2096</v>
      </c>
      <c r="J2053" t="s">
        <v>1788</v>
      </c>
      <c r="K2053" t="s">
        <v>2064</v>
      </c>
      <c r="L2053" t="s">
        <v>94</v>
      </c>
      <c r="M2053" t="s">
        <v>3584</v>
      </c>
      <c r="N2053" t="s">
        <v>3585</v>
      </c>
      <c r="O2053" t="s">
        <v>3586</v>
      </c>
      <c r="P2053" t="s">
        <v>2281</v>
      </c>
      <c r="Q2053" t="s">
        <v>1836</v>
      </c>
      <c r="R2053" t="s">
        <v>94</v>
      </c>
      <c r="S2053" t="s">
        <v>74</v>
      </c>
      <c r="T2053" t="s">
        <v>2075</v>
      </c>
      <c r="U2053" t="s">
        <v>74</v>
      </c>
      <c r="V2053" t="s">
        <v>1836</v>
      </c>
      <c r="W2053" t="s">
        <v>1836</v>
      </c>
      <c r="X2053" t="s">
        <v>2282</v>
      </c>
      <c r="Y2053" t="s">
        <v>2576</v>
      </c>
      <c r="Z2053" t="s">
        <v>2577</v>
      </c>
      <c r="AA2053" t="s">
        <v>3631</v>
      </c>
      <c r="AB2053">
        <v>1</v>
      </c>
    </row>
    <row r="2054" spans="1:28" x14ac:dyDescent="0.25">
      <c r="A2054" t="s">
        <v>9284</v>
      </c>
      <c r="B2054" t="s">
        <v>9285</v>
      </c>
      <c r="C2054" t="s">
        <v>156</v>
      </c>
      <c r="D2054">
        <v>3</v>
      </c>
      <c r="E2054">
        <v>166</v>
      </c>
      <c r="F2054" t="s">
        <v>2047</v>
      </c>
      <c r="G2054" t="s">
        <v>1809</v>
      </c>
      <c r="H2054" t="s">
        <v>2091</v>
      </c>
      <c r="I2054" t="s">
        <v>2096</v>
      </c>
      <c r="J2054" t="s">
        <v>1788</v>
      </c>
      <c r="K2054" t="s">
        <v>2064</v>
      </c>
      <c r="L2054" t="s">
        <v>94</v>
      </c>
      <c r="M2054" t="s">
        <v>3584</v>
      </c>
      <c r="N2054" t="s">
        <v>3585</v>
      </c>
      <c r="O2054" t="s">
        <v>3586</v>
      </c>
      <c r="P2054" t="s">
        <v>2281</v>
      </c>
      <c r="Q2054" t="s">
        <v>1836</v>
      </c>
      <c r="R2054" t="s">
        <v>94</v>
      </c>
      <c r="S2054" t="s">
        <v>74</v>
      </c>
      <c r="T2054" t="s">
        <v>2075</v>
      </c>
      <c r="U2054" t="s">
        <v>74</v>
      </c>
      <c r="V2054" t="s">
        <v>1836</v>
      </c>
      <c r="W2054" t="s">
        <v>1836</v>
      </c>
      <c r="X2054" t="s">
        <v>2282</v>
      </c>
      <c r="Y2054" t="s">
        <v>2578</v>
      </c>
      <c r="Z2054" t="s">
        <v>2579</v>
      </c>
      <c r="AA2054" t="s">
        <v>3632</v>
      </c>
      <c r="AB2054">
        <v>1</v>
      </c>
    </row>
    <row r="2055" spans="1:28" x14ac:dyDescent="0.25">
      <c r="A2055" t="s">
        <v>9284</v>
      </c>
      <c r="B2055" t="s">
        <v>9285</v>
      </c>
      <c r="C2055" t="s">
        <v>156</v>
      </c>
      <c r="D2055">
        <v>3</v>
      </c>
      <c r="E2055">
        <v>166</v>
      </c>
      <c r="F2055" t="s">
        <v>2046</v>
      </c>
      <c r="G2055" t="s">
        <v>1809</v>
      </c>
      <c r="H2055" t="s">
        <v>2091</v>
      </c>
      <c r="I2055" t="s">
        <v>2096</v>
      </c>
      <c r="J2055" t="s">
        <v>1788</v>
      </c>
      <c r="K2055" t="s">
        <v>2064</v>
      </c>
      <c r="L2055" t="s">
        <v>94</v>
      </c>
      <c r="M2055" t="s">
        <v>3584</v>
      </c>
      <c r="N2055" t="s">
        <v>3585</v>
      </c>
      <c r="O2055" t="s">
        <v>3586</v>
      </c>
      <c r="P2055" t="s">
        <v>2281</v>
      </c>
      <c r="Q2055" t="s">
        <v>1836</v>
      </c>
      <c r="R2055" t="s">
        <v>94</v>
      </c>
      <c r="S2055" t="s">
        <v>74</v>
      </c>
      <c r="T2055" t="s">
        <v>2075</v>
      </c>
      <c r="U2055" t="s">
        <v>74</v>
      </c>
      <c r="V2055" t="s">
        <v>1836</v>
      </c>
      <c r="W2055" t="s">
        <v>1836</v>
      </c>
      <c r="X2055" t="s">
        <v>2282</v>
      </c>
      <c r="Y2055" t="s">
        <v>2580</v>
      </c>
      <c r="Z2055" t="s">
        <v>2581</v>
      </c>
      <c r="AA2055" t="s">
        <v>3633</v>
      </c>
      <c r="AB2055">
        <v>1</v>
      </c>
    </row>
    <row r="2056" spans="1:28" x14ac:dyDescent="0.25">
      <c r="A2056" t="s">
        <v>9284</v>
      </c>
      <c r="B2056" t="s">
        <v>9285</v>
      </c>
      <c r="C2056" t="s">
        <v>156</v>
      </c>
      <c r="D2056">
        <v>3</v>
      </c>
      <c r="E2056">
        <v>166</v>
      </c>
      <c r="F2056" t="s">
        <v>2085</v>
      </c>
      <c r="G2056" t="s">
        <v>1809</v>
      </c>
      <c r="H2056" t="s">
        <v>2091</v>
      </c>
      <c r="I2056" t="s">
        <v>2096</v>
      </c>
      <c r="J2056" t="s">
        <v>1788</v>
      </c>
      <c r="K2056" t="s">
        <v>2064</v>
      </c>
      <c r="L2056" t="s">
        <v>94</v>
      </c>
      <c r="M2056" t="s">
        <v>3584</v>
      </c>
      <c r="N2056" t="s">
        <v>3585</v>
      </c>
      <c r="O2056" t="s">
        <v>3586</v>
      </c>
      <c r="P2056" t="s">
        <v>2281</v>
      </c>
      <c r="Q2056" t="s">
        <v>1836</v>
      </c>
      <c r="R2056" t="s">
        <v>94</v>
      </c>
      <c r="S2056" t="s">
        <v>74</v>
      </c>
      <c r="T2056" t="s">
        <v>2075</v>
      </c>
      <c r="U2056" t="s">
        <v>74</v>
      </c>
      <c r="V2056" t="s">
        <v>1836</v>
      </c>
      <c r="W2056" t="s">
        <v>1836</v>
      </c>
      <c r="X2056" t="s">
        <v>2282</v>
      </c>
      <c r="Y2056" t="s">
        <v>2582</v>
      </c>
      <c r="Z2056" t="s">
        <v>2583</v>
      </c>
      <c r="AA2056" t="s">
        <v>3634</v>
      </c>
      <c r="AB2056">
        <v>1</v>
      </c>
    </row>
    <row r="2057" spans="1:28" x14ac:dyDescent="0.25">
      <c r="A2057" t="s">
        <v>9284</v>
      </c>
      <c r="B2057" t="s">
        <v>9285</v>
      </c>
      <c r="C2057" t="s">
        <v>156</v>
      </c>
      <c r="D2057">
        <v>3</v>
      </c>
      <c r="E2057">
        <v>178</v>
      </c>
      <c r="F2057" t="s">
        <v>2047</v>
      </c>
      <c r="G2057" t="s">
        <v>1809</v>
      </c>
      <c r="H2057" t="s">
        <v>2091</v>
      </c>
      <c r="I2057" t="s">
        <v>2096</v>
      </c>
      <c r="J2057" t="s">
        <v>1788</v>
      </c>
      <c r="K2057" t="s">
        <v>2064</v>
      </c>
      <c r="L2057" t="s">
        <v>94</v>
      </c>
      <c r="M2057" t="s">
        <v>3584</v>
      </c>
      <c r="N2057" t="s">
        <v>3585</v>
      </c>
      <c r="O2057" t="s">
        <v>3586</v>
      </c>
      <c r="P2057" t="s">
        <v>2281</v>
      </c>
      <c r="Q2057" t="s">
        <v>1836</v>
      </c>
      <c r="R2057" t="s">
        <v>94</v>
      </c>
      <c r="S2057" t="s">
        <v>74</v>
      </c>
      <c r="T2057" t="s">
        <v>2075</v>
      </c>
      <c r="U2057" t="s">
        <v>74</v>
      </c>
      <c r="V2057" t="s">
        <v>1836</v>
      </c>
      <c r="W2057" t="s">
        <v>1836</v>
      </c>
      <c r="X2057" t="s">
        <v>2282</v>
      </c>
      <c r="Y2057" t="s">
        <v>2584</v>
      </c>
      <c r="Z2057" t="s">
        <v>2585</v>
      </c>
      <c r="AA2057" t="s">
        <v>3635</v>
      </c>
      <c r="AB2057">
        <v>1</v>
      </c>
    </row>
    <row r="2058" spans="1:28" x14ac:dyDescent="0.25">
      <c r="A2058" t="s">
        <v>9284</v>
      </c>
      <c r="B2058" t="s">
        <v>9285</v>
      </c>
      <c r="C2058" t="s">
        <v>156</v>
      </c>
      <c r="D2058">
        <v>3</v>
      </c>
      <c r="E2058">
        <v>178</v>
      </c>
      <c r="F2058" t="s">
        <v>2046</v>
      </c>
      <c r="G2058" t="s">
        <v>1809</v>
      </c>
      <c r="H2058" t="s">
        <v>2091</v>
      </c>
      <c r="I2058" t="s">
        <v>2096</v>
      </c>
      <c r="J2058" t="s">
        <v>1788</v>
      </c>
      <c r="K2058" t="s">
        <v>2064</v>
      </c>
      <c r="L2058" t="s">
        <v>94</v>
      </c>
      <c r="M2058" t="s">
        <v>3584</v>
      </c>
      <c r="N2058" t="s">
        <v>3585</v>
      </c>
      <c r="O2058" t="s">
        <v>3586</v>
      </c>
      <c r="P2058" t="s">
        <v>2281</v>
      </c>
      <c r="Q2058" t="s">
        <v>1836</v>
      </c>
      <c r="R2058" t="s">
        <v>94</v>
      </c>
      <c r="S2058" t="s">
        <v>74</v>
      </c>
      <c r="T2058" t="s">
        <v>2075</v>
      </c>
      <c r="U2058" t="s">
        <v>74</v>
      </c>
      <c r="V2058" t="s">
        <v>1836</v>
      </c>
      <c r="W2058" t="s">
        <v>1836</v>
      </c>
      <c r="X2058" t="s">
        <v>2282</v>
      </c>
      <c r="Y2058" t="s">
        <v>2586</v>
      </c>
      <c r="Z2058" t="s">
        <v>2587</v>
      </c>
      <c r="AA2058" t="s">
        <v>3636</v>
      </c>
      <c r="AB2058">
        <v>1</v>
      </c>
    </row>
    <row r="2059" spans="1:28" x14ac:dyDescent="0.25">
      <c r="A2059" t="s">
        <v>9284</v>
      </c>
      <c r="B2059" t="s">
        <v>9285</v>
      </c>
      <c r="C2059" t="s">
        <v>156</v>
      </c>
      <c r="D2059">
        <v>3</v>
      </c>
      <c r="E2059">
        <v>178</v>
      </c>
      <c r="F2059" t="s">
        <v>2085</v>
      </c>
      <c r="G2059" t="s">
        <v>1809</v>
      </c>
      <c r="H2059" t="s">
        <v>2091</v>
      </c>
      <c r="I2059" t="s">
        <v>2096</v>
      </c>
      <c r="J2059" t="s">
        <v>1788</v>
      </c>
      <c r="K2059" t="s">
        <v>2064</v>
      </c>
      <c r="L2059" t="s">
        <v>94</v>
      </c>
      <c r="M2059" t="s">
        <v>3584</v>
      </c>
      <c r="N2059" t="s">
        <v>3585</v>
      </c>
      <c r="O2059" t="s">
        <v>3586</v>
      </c>
      <c r="P2059" t="s">
        <v>2281</v>
      </c>
      <c r="Q2059" t="s">
        <v>1836</v>
      </c>
      <c r="R2059" t="s">
        <v>94</v>
      </c>
      <c r="S2059" t="s">
        <v>74</v>
      </c>
      <c r="T2059" t="s">
        <v>2075</v>
      </c>
      <c r="U2059" t="s">
        <v>74</v>
      </c>
      <c r="V2059" t="s">
        <v>1836</v>
      </c>
      <c r="W2059" t="s">
        <v>1836</v>
      </c>
      <c r="X2059" t="s">
        <v>2282</v>
      </c>
      <c r="Y2059" t="s">
        <v>2588</v>
      </c>
      <c r="Z2059" t="s">
        <v>2589</v>
      </c>
      <c r="AA2059" t="s">
        <v>3637</v>
      </c>
      <c r="AB2059">
        <v>1</v>
      </c>
    </row>
    <row r="2060" spans="1:28" x14ac:dyDescent="0.25">
      <c r="A2060" t="s">
        <v>9284</v>
      </c>
      <c r="B2060" t="s">
        <v>9285</v>
      </c>
      <c r="C2060" t="s">
        <v>156</v>
      </c>
      <c r="D2060">
        <v>3</v>
      </c>
      <c r="E2060">
        <v>179</v>
      </c>
      <c r="F2060" t="s">
        <v>2047</v>
      </c>
      <c r="G2060" t="s">
        <v>1809</v>
      </c>
      <c r="H2060" t="s">
        <v>2091</v>
      </c>
      <c r="I2060" t="s">
        <v>2096</v>
      </c>
      <c r="J2060" t="s">
        <v>1788</v>
      </c>
      <c r="K2060" t="s">
        <v>2064</v>
      </c>
      <c r="L2060" t="s">
        <v>94</v>
      </c>
      <c r="M2060" t="s">
        <v>3584</v>
      </c>
      <c r="N2060" t="s">
        <v>3585</v>
      </c>
      <c r="O2060" t="s">
        <v>3586</v>
      </c>
      <c r="P2060" t="s">
        <v>2281</v>
      </c>
      <c r="Q2060" t="s">
        <v>1836</v>
      </c>
      <c r="R2060" t="s">
        <v>94</v>
      </c>
      <c r="S2060" t="s">
        <v>74</v>
      </c>
      <c r="T2060" t="s">
        <v>2075</v>
      </c>
      <c r="U2060" t="s">
        <v>74</v>
      </c>
      <c r="V2060" t="s">
        <v>1836</v>
      </c>
      <c r="W2060" t="s">
        <v>1836</v>
      </c>
      <c r="X2060" t="s">
        <v>2282</v>
      </c>
      <c r="Y2060" t="s">
        <v>2590</v>
      </c>
      <c r="Z2060" t="s">
        <v>2591</v>
      </c>
      <c r="AA2060" t="s">
        <v>3638</v>
      </c>
      <c r="AB2060">
        <v>1</v>
      </c>
    </row>
    <row r="2061" spans="1:28" x14ac:dyDescent="0.25">
      <c r="A2061" t="s">
        <v>9284</v>
      </c>
      <c r="B2061" t="s">
        <v>9285</v>
      </c>
      <c r="C2061" t="s">
        <v>156</v>
      </c>
      <c r="D2061">
        <v>3</v>
      </c>
      <c r="E2061">
        <v>179</v>
      </c>
      <c r="F2061" t="s">
        <v>2046</v>
      </c>
      <c r="G2061" t="s">
        <v>1809</v>
      </c>
      <c r="H2061" t="s">
        <v>2091</v>
      </c>
      <c r="I2061" t="s">
        <v>2096</v>
      </c>
      <c r="J2061" t="s">
        <v>1788</v>
      </c>
      <c r="K2061" t="s">
        <v>2064</v>
      </c>
      <c r="L2061" t="s">
        <v>94</v>
      </c>
      <c r="M2061" t="s">
        <v>3584</v>
      </c>
      <c r="N2061" t="s">
        <v>3585</v>
      </c>
      <c r="O2061" t="s">
        <v>3586</v>
      </c>
      <c r="P2061" t="s">
        <v>2281</v>
      </c>
      <c r="Q2061" t="s">
        <v>1836</v>
      </c>
      <c r="R2061" t="s">
        <v>94</v>
      </c>
      <c r="S2061" t="s">
        <v>74</v>
      </c>
      <c r="T2061" t="s">
        <v>2075</v>
      </c>
      <c r="U2061" t="s">
        <v>74</v>
      </c>
      <c r="V2061" t="s">
        <v>1836</v>
      </c>
      <c r="W2061" t="s">
        <v>1836</v>
      </c>
      <c r="X2061" t="s">
        <v>2282</v>
      </c>
      <c r="Y2061" t="s">
        <v>2592</v>
      </c>
      <c r="Z2061" t="s">
        <v>2593</v>
      </c>
      <c r="AA2061" t="s">
        <v>3639</v>
      </c>
      <c r="AB2061">
        <v>1</v>
      </c>
    </row>
    <row r="2062" spans="1:28" x14ac:dyDescent="0.25">
      <c r="A2062" t="s">
        <v>9284</v>
      </c>
      <c r="B2062" t="s">
        <v>9285</v>
      </c>
      <c r="C2062" t="s">
        <v>156</v>
      </c>
      <c r="D2062">
        <v>3</v>
      </c>
      <c r="E2062">
        <v>179</v>
      </c>
      <c r="F2062" t="s">
        <v>2085</v>
      </c>
      <c r="G2062" t="s">
        <v>1809</v>
      </c>
      <c r="H2062" t="s">
        <v>2091</v>
      </c>
      <c r="I2062" t="s">
        <v>2096</v>
      </c>
      <c r="J2062" t="s">
        <v>1788</v>
      </c>
      <c r="K2062" t="s">
        <v>2064</v>
      </c>
      <c r="L2062" t="s">
        <v>94</v>
      </c>
      <c r="M2062" t="s">
        <v>3584</v>
      </c>
      <c r="N2062" t="s">
        <v>3585</v>
      </c>
      <c r="O2062" t="s">
        <v>3586</v>
      </c>
      <c r="P2062" t="s">
        <v>2281</v>
      </c>
      <c r="Q2062" t="s">
        <v>1836</v>
      </c>
      <c r="R2062" t="s">
        <v>94</v>
      </c>
      <c r="S2062" t="s">
        <v>74</v>
      </c>
      <c r="T2062" t="s">
        <v>2075</v>
      </c>
      <c r="U2062" t="s">
        <v>74</v>
      </c>
      <c r="V2062" t="s">
        <v>1836</v>
      </c>
      <c r="W2062" t="s">
        <v>1836</v>
      </c>
      <c r="X2062" t="s">
        <v>2282</v>
      </c>
      <c r="Y2062" t="s">
        <v>2594</v>
      </c>
      <c r="Z2062" t="s">
        <v>2595</v>
      </c>
      <c r="AA2062" t="s">
        <v>3640</v>
      </c>
      <c r="AB2062">
        <v>1</v>
      </c>
    </row>
    <row r="2063" spans="1:28" x14ac:dyDescent="0.25">
      <c r="A2063" t="s">
        <v>9284</v>
      </c>
      <c r="B2063" t="s">
        <v>9285</v>
      </c>
      <c r="C2063" t="s">
        <v>156</v>
      </c>
      <c r="D2063">
        <v>3</v>
      </c>
      <c r="E2063">
        <v>180</v>
      </c>
      <c r="F2063" t="s">
        <v>2047</v>
      </c>
      <c r="G2063" t="s">
        <v>1809</v>
      </c>
      <c r="H2063" t="s">
        <v>2091</v>
      </c>
      <c r="I2063" t="s">
        <v>2096</v>
      </c>
      <c r="J2063" t="s">
        <v>1788</v>
      </c>
      <c r="K2063" t="s">
        <v>2066</v>
      </c>
      <c r="L2063" t="s">
        <v>94</v>
      </c>
      <c r="M2063" t="s">
        <v>3584</v>
      </c>
      <c r="N2063" t="s">
        <v>3585</v>
      </c>
      <c r="O2063" t="s">
        <v>3586</v>
      </c>
      <c r="P2063" t="s">
        <v>2281</v>
      </c>
      <c r="Q2063" t="s">
        <v>1836</v>
      </c>
      <c r="R2063" t="s">
        <v>94</v>
      </c>
      <c r="S2063" t="s">
        <v>74</v>
      </c>
      <c r="T2063" t="s">
        <v>2075</v>
      </c>
      <c r="U2063" t="s">
        <v>74</v>
      </c>
      <c r="V2063" t="s">
        <v>1836</v>
      </c>
      <c r="W2063" t="s">
        <v>1836</v>
      </c>
      <c r="X2063" t="s">
        <v>2282</v>
      </c>
      <c r="Y2063" t="s">
        <v>2596</v>
      </c>
      <c r="Z2063" t="s">
        <v>2597</v>
      </c>
      <c r="AA2063" t="s">
        <v>3641</v>
      </c>
      <c r="AB2063">
        <v>1</v>
      </c>
    </row>
    <row r="2064" spans="1:28" x14ac:dyDescent="0.25">
      <c r="A2064" t="s">
        <v>9284</v>
      </c>
      <c r="B2064" t="s">
        <v>9285</v>
      </c>
      <c r="C2064" t="s">
        <v>156</v>
      </c>
      <c r="D2064">
        <v>3</v>
      </c>
      <c r="E2064">
        <v>180</v>
      </c>
      <c r="F2064" t="s">
        <v>2046</v>
      </c>
      <c r="G2064" t="s">
        <v>1809</v>
      </c>
      <c r="H2064" t="s">
        <v>2091</v>
      </c>
      <c r="I2064" t="s">
        <v>2096</v>
      </c>
      <c r="J2064" t="s">
        <v>1788</v>
      </c>
      <c r="K2064" t="s">
        <v>2066</v>
      </c>
      <c r="L2064" t="s">
        <v>94</v>
      </c>
      <c r="M2064" t="s">
        <v>3584</v>
      </c>
      <c r="N2064" t="s">
        <v>3585</v>
      </c>
      <c r="O2064" t="s">
        <v>3586</v>
      </c>
      <c r="P2064" t="s">
        <v>2281</v>
      </c>
      <c r="Q2064" t="s">
        <v>1836</v>
      </c>
      <c r="R2064" t="s">
        <v>94</v>
      </c>
      <c r="S2064" t="s">
        <v>74</v>
      </c>
      <c r="T2064" t="s">
        <v>2075</v>
      </c>
      <c r="U2064" t="s">
        <v>74</v>
      </c>
      <c r="V2064" t="s">
        <v>1836</v>
      </c>
      <c r="W2064" t="s">
        <v>1836</v>
      </c>
      <c r="X2064" t="s">
        <v>2282</v>
      </c>
      <c r="Y2064" t="s">
        <v>2598</v>
      </c>
      <c r="Z2064" t="s">
        <v>2599</v>
      </c>
      <c r="AA2064" t="s">
        <v>3642</v>
      </c>
      <c r="AB2064">
        <v>1</v>
      </c>
    </row>
    <row r="2065" spans="1:28" x14ac:dyDescent="0.25">
      <c r="A2065" t="s">
        <v>9284</v>
      </c>
      <c r="B2065" t="s">
        <v>9285</v>
      </c>
      <c r="C2065" t="s">
        <v>156</v>
      </c>
      <c r="D2065">
        <v>3</v>
      </c>
      <c r="E2065">
        <v>180</v>
      </c>
      <c r="F2065" t="s">
        <v>2085</v>
      </c>
      <c r="G2065" t="s">
        <v>1809</v>
      </c>
      <c r="H2065" t="s">
        <v>2091</v>
      </c>
      <c r="I2065" t="s">
        <v>2096</v>
      </c>
      <c r="J2065" t="s">
        <v>1788</v>
      </c>
      <c r="K2065" t="s">
        <v>2066</v>
      </c>
      <c r="L2065" t="s">
        <v>94</v>
      </c>
      <c r="M2065" t="s">
        <v>3584</v>
      </c>
      <c r="N2065" t="s">
        <v>3585</v>
      </c>
      <c r="O2065" t="s">
        <v>3586</v>
      </c>
      <c r="P2065" t="s">
        <v>2281</v>
      </c>
      <c r="Q2065" t="s">
        <v>1836</v>
      </c>
      <c r="R2065" t="s">
        <v>94</v>
      </c>
      <c r="S2065" t="s">
        <v>74</v>
      </c>
      <c r="T2065" t="s">
        <v>2075</v>
      </c>
      <c r="U2065" t="s">
        <v>74</v>
      </c>
      <c r="V2065" t="s">
        <v>1836</v>
      </c>
      <c r="W2065" t="s">
        <v>1836</v>
      </c>
      <c r="X2065" t="s">
        <v>2282</v>
      </c>
      <c r="Y2065" t="s">
        <v>2600</v>
      </c>
      <c r="Z2065" t="s">
        <v>2601</v>
      </c>
      <c r="AA2065" t="s">
        <v>3643</v>
      </c>
      <c r="AB2065">
        <v>1</v>
      </c>
    </row>
    <row r="2066" spans="1:28" x14ac:dyDescent="0.25">
      <c r="A2066" t="s">
        <v>9284</v>
      </c>
      <c r="B2066" t="s">
        <v>9285</v>
      </c>
      <c r="C2066" t="s">
        <v>156</v>
      </c>
      <c r="D2066">
        <v>3</v>
      </c>
      <c r="E2066">
        <v>181</v>
      </c>
      <c r="F2066" t="s">
        <v>2047</v>
      </c>
      <c r="G2066" t="s">
        <v>1809</v>
      </c>
      <c r="H2066" t="s">
        <v>2091</v>
      </c>
      <c r="I2066" t="s">
        <v>2096</v>
      </c>
      <c r="J2066" t="s">
        <v>1788</v>
      </c>
      <c r="K2066" t="s">
        <v>2064</v>
      </c>
      <c r="L2066" t="s">
        <v>94</v>
      </c>
      <c r="M2066" t="s">
        <v>3584</v>
      </c>
      <c r="N2066" t="s">
        <v>3585</v>
      </c>
      <c r="O2066" t="s">
        <v>3586</v>
      </c>
      <c r="P2066" t="s">
        <v>2281</v>
      </c>
      <c r="Q2066" t="s">
        <v>1836</v>
      </c>
      <c r="R2066" t="s">
        <v>94</v>
      </c>
      <c r="S2066" t="s">
        <v>74</v>
      </c>
      <c r="T2066" t="s">
        <v>2075</v>
      </c>
      <c r="U2066" t="s">
        <v>74</v>
      </c>
      <c r="V2066" t="s">
        <v>1836</v>
      </c>
      <c r="W2066" t="s">
        <v>1836</v>
      </c>
      <c r="X2066" t="s">
        <v>2282</v>
      </c>
      <c r="Y2066" t="s">
        <v>2602</v>
      </c>
      <c r="Z2066" t="s">
        <v>2603</v>
      </c>
      <c r="AA2066" t="s">
        <v>3644</v>
      </c>
      <c r="AB2066">
        <v>1</v>
      </c>
    </row>
    <row r="2067" spans="1:28" x14ac:dyDescent="0.25">
      <c r="A2067" t="s">
        <v>9284</v>
      </c>
      <c r="B2067" t="s">
        <v>9285</v>
      </c>
      <c r="C2067" t="s">
        <v>156</v>
      </c>
      <c r="D2067">
        <v>3</v>
      </c>
      <c r="E2067">
        <v>181</v>
      </c>
      <c r="F2067" t="s">
        <v>2046</v>
      </c>
      <c r="G2067" t="s">
        <v>1809</v>
      </c>
      <c r="H2067" t="s">
        <v>2091</v>
      </c>
      <c r="I2067" t="s">
        <v>2096</v>
      </c>
      <c r="J2067" t="s">
        <v>1788</v>
      </c>
      <c r="K2067" t="s">
        <v>2064</v>
      </c>
      <c r="L2067" t="s">
        <v>94</v>
      </c>
      <c r="M2067" t="s">
        <v>3584</v>
      </c>
      <c r="N2067" t="s">
        <v>3585</v>
      </c>
      <c r="O2067" t="s">
        <v>3586</v>
      </c>
      <c r="P2067" t="s">
        <v>2281</v>
      </c>
      <c r="Q2067" t="s">
        <v>1836</v>
      </c>
      <c r="R2067" t="s">
        <v>94</v>
      </c>
      <c r="S2067" t="s">
        <v>74</v>
      </c>
      <c r="T2067" t="s">
        <v>2075</v>
      </c>
      <c r="U2067" t="s">
        <v>74</v>
      </c>
      <c r="V2067" t="s">
        <v>1836</v>
      </c>
      <c r="W2067" t="s">
        <v>1836</v>
      </c>
      <c r="X2067" t="s">
        <v>2282</v>
      </c>
      <c r="Y2067" t="s">
        <v>2604</v>
      </c>
      <c r="Z2067" t="s">
        <v>2605</v>
      </c>
      <c r="AA2067" t="s">
        <v>3645</v>
      </c>
      <c r="AB2067">
        <v>1</v>
      </c>
    </row>
    <row r="2068" spans="1:28" x14ac:dyDescent="0.25">
      <c r="A2068" t="s">
        <v>9284</v>
      </c>
      <c r="B2068" t="s">
        <v>9285</v>
      </c>
      <c r="C2068" t="s">
        <v>156</v>
      </c>
      <c r="D2068">
        <v>3</v>
      </c>
      <c r="E2068">
        <v>181</v>
      </c>
      <c r="F2068" t="s">
        <v>2085</v>
      </c>
      <c r="G2068" t="s">
        <v>1809</v>
      </c>
      <c r="H2068" t="s">
        <v>2091</v>
      </c>
      <c r="I2068" t="s">
        <v>2096</v>
      </c>
      <c r="J2068" t="s">
        <v>1788</v>
      </c>
      <c r="K2068" t="s">
        <v>2064</v>
      </c>
      <c r="L2068" t="s">
        <v>94</v>
      </c>
      <c r="M2068" t="s">
        <v>3584</v>
      </c>
      <c r="N2068" t="s">
        <v>3585</v>
      </c>
      <c r="O2068" t="s">
        <v>3586</v>
      </c>
      <c r="P2068" t="s">
        <v>2281</v>
      </c>
      <c r="Q2068" t="s">
        <v>1836</v>
      </c>
      <c r="R2068" t="s">
        <v>94</v>
      </c>
      <c r="S2068" t="s">
        <v>74</v>
      </c>
      <c r="T2068" t="s">
        <v>2075</v>
      </c>
      <c r="U2068" t="s">
        <v>74</v>
      </c>
      <c r="V2068" t="s">
        <v>1836</v>
      </c>
      <c r="W2068" t="s">
        <v>1836</v>
      </c>
      <c r="X2068" t="s">
        <v>2282</v>
      </c>
      <c r="Y2068" t="s">
        <v>2606</v>
      </c>
      <c r="Z2068" t="s">
        <v>2607</v>
      </c>
      <c r="AA2068" t="s">
        <v>3646</v>
      </c>
      <c r="AB2068">
        <v>1</v>
      </c>
    </row>
    <row r="2069" spans="1:28" x14ac:dyDescent="0.25">
      <c r="A2069" t="s">
        <v>9284</v>
      </c>
      <c r="B2069" t="s">
        <v>9285</v>
      </c>
      <c r="C2069" t="s">
        <v>156</v>
      </c>
      <c r="D2069">
        <v>3</v>
      </c>
      <c r="E2069">
        <v>208</v>
      </c>
      <c r="F2069" t="s">
        <v>2047</v>
      </c>
      <c r="G2069" t="s">
        <v>1809</v>
      </c>
      <c r="H2069" t="s">
        <v>2091</v>
      </c>
      <c r="I2069" t="s">
        <v>2096</v>
      </c>
      <c r="J2069" t="s">
        <v>1788</v>
      </c>
      <c r="K2069" t="s">
        <v>2064</v>
      </c>
      <c r="L2069" t="s">
        <v>94</v>
      </c>
      <c r="M2069" t="s">
        <v>3584</v>
      </c>
      <c r="N2069" t="s">
        <v>3585</v>
      </c>
      <c r="O2069" t="s">
        <v>3586</v>
      </c>
      <c r="P2069" t="s">
        <v>2281</v>
      </c>
      <c r="Q2069" t="s">
        <v>1836</v>
      </c>
      <c r="R2069" t="s">
        <v>94</v>
      </c>
      <c r="S2069" t="s">
        <v>74</v>
      </c>
      <c r="T2069" t="s">
        <v>2075</v>
      </c>
      <c r="U2069" t="s">
        <v>74</v>
      </c>
      <c r="V2069" t="s">
        <v>1836</v>
      </c>
      <c r="W2069" t="s">
        <v>1836</v>
      </c>
      <c r="X2069" t="s">
        <v>2282</v>
      </c>
      <c r="Y2069" t="s">
        <v>2644</v>
      </c>
      <c r="Z2069" t="s">
        <v>2645</v>
      </c>
      <c r="AA2069" t="s">
        <v>3659</v>
      </c>
      <c r="AB2069">
        <v>1</v>
      </c>
    </row>
    <row r="2070" spans="1:28" x14ac:dyDescent="0.25">
      <c r="A2070" t="s">
        <v>9284</v>
      </c>
      <c r="B2070" t="s">
        <v>9285</v>
      </c>
      <c r="C2070" t="s">
        <v>156</v>
      </c>
      <c r="D2070">
        <v>3</v>
      </c>
      <c r="E2070">
        <v>208</v>
      </c>
      <c r="F2070" t="s">
        <v>2046</v>
      </c>
      <c r="G2070" t="s">
        <v>1809</v>
      </c>
      <c r="H2070" t="s">
        <v>2091</v>
      </c>
      <c r="I2070" t="s">
        <v>2096</v>
      </c>
      <c r="J2070" t="s">
        <v>1788</v>
      </c>
      <c r="K2070" t="s">
        <v>2064</v>
      </c>
      <c r="L2070" t="s">
        <v>94</v>
      </c>
      <c r="M2070" t="s">
        <v>3584</v>
      </c>
      <c r="N2070" t="s">
        <v>3585</v>
      </c>
      <c r="O2070" t="s">
        <v>3586</v>
      </c>
      <c r="P2070" t="s">
        <v>2281</v>
      </c>
      <c r="Q2070" t="s">
        <v>1836</v>
      </c>
      <c r="R2070" t="s">
        <v>94</v>
      </c>
      <c r="S2070" t="s">
        <v>74</v>
      </c>
      <c r="T2070" t="s">
        <v>2075</v>
      </c>
      <c r="U2070" t="s">
        <v>74</v>
      </c>
      <c r="V2070" t="s">
        <v>1836</v>
      </c>
      <c r="W2070" t="s">
        <v>1836</v>
      </c>
      <c r="X2070" t="s">
        <v>2282</v>
      </c>
      <c r="Y2070" t="s">
        <v>2646</v>
      </c>
      <c r="Z2070" t="s">
        <v>2647</v>
      </c>
      <c r="AA2070" t="s">
        <v>3660</v>
      </c>
      <c r="AB2070">
        <v>1</v>
      </c>
    </row>
    <row r="2071" spans="1:28" x14ac:dyDescent="0.25">
      <c r="A2071" t="s">
        <v>9284</v>
      </c>
      <c r="B2071" t="s">
        <v>9285</v>
      </c>
      <c r="C2071" t="s">
        <v>156</v>
      </c>
      <c r="D2071">
        <v>3</v>
      </c>
      <c r="E2071">
        <v>208</v>
      </c>
      <c r="F2071" t="s">
        <v>2085</v>
      </c>
      <c r="G2071" t="s">
        <v>1809</v>
      </c>
      <c r="H2071" t="s">
        <v>2091</v>
      </c>
      <c r="I2071" t="s">
        <v>2096</v>
      </c>
      <c r="J2071" t="s">
        <v>1788</v>
      </c>
      <c r="K2071" t="s">
        <v>2064</v>
      </c>
      <c r="L2071" t="s">
        <v>94</v>
      </c>
      <c r="M2071" t="s">
        <v>3584</v>
      </c>
      <c r="N2071" t="s">
        <v>3585</v>
      </c>
      <c r="O2071" t="s">
        <v>3586</v>
      </c>
      <c r="P2071" t="s">
        <v>2281</v>
      </c>
      <c r="Q2071" t="s">
        <v>1836</v>
      </c>
      <c r="R2071" t="s">
        <v>94</v>
      </c>
      <c r="S2071" t="s">
        <v>74</v>
      </c>
      <c r="T2071" t="s">
        <v>2075</v>
      </c>
      <c r="U2071" t="s">
        <v>74</v>
      </c>
      <c r="V2071" t="s">
        <v>1836</v>
      </c>
      <c r="W2071" t="s">
        <v>1836</v>
      </c>
      <c r="X2071" t="s">
        <v>2282</v>
      </c>
      <c r="Y2071" t="s">
        <v>2648</v>
      </c>
      <c r="Z2071" t="s">
        <v>2649</v>
      </c>
      <c r="AA2071" t="s">
        <v>3661</v>
      </c>
      <c r="AB2071">
        <v>1</v>
      </c>
    </row>
    <row r="2072" spans="1:28" x14ac:dyDescent="0.25">
      <c r="A2072" t="s">
        <v>9284</v>
      </c>
      <c r="B2072" t="s">
        <v>9285</v>
      </c>
      <c r="C2072" t="s">
        <v>156</v>
      </c>
      <c r="D2072">
        <v>3</v>
      </c>
      <c r="E2072">
        <v>209</v>
      </c>
      <c r="F2072" t="s">
        <v>2047</v>
      </c>
      <c r="G2072" t="s">
        <v>1809</v>
      </c>
      <c r="H2072" t="s">
        <v>2091</v>
      </c>
      <c r="I2072" t="s">
        <v>2096</v>
      </c>
      <c r="J2072" t="s">
        <v>1788</v>
      </c>
      <c r="K2072" t="s">
        <v>2064</v>
      </c>
      <c r="L2072" t="s">
        <v>94</v>
      </c>
      <c r="M2072" t="s">
        <v>3584</v>
      </c>
      <c r="N2072" t="s">
        <v>3585</v>
      </c>
      <c r="O2072" t="s">
        <v>3586</v>
      </c>
      <c r="P2072" t="s">
        <v>2281</v>
      </c>
      <c r="Q2072" t="s">
        <v>1836</v>
      </c>
      <c r="R2072" t="s">
        <v>94</v>
      </c>
      <c r="S2072" t="s">
        <v>74</v>
      </c>
      <c r="T2072" t="s">
        <v>2075</v>
      </c>
      <c r="U2072" t="s">
        <v>74</v>
      </c>
      <c r="V2072" t="s">
        <v>1836</v>
      </c>
      <c r="W2072" t="s">
        <v>1836</v>
      </c>
      <c r="X2072" t="s">
        <v>2282</v>
      </c>
      <c r="Y2072" t="s">
        <v>2650</v>
      </c>
      <c r="Z2072" t="s">
        <v>2651</v>
      </c>
      <c r="AA2072" t="s">
        <v>3662</v>
      </c>
      <c r="AB2072">
        <v>1</v>
      </c>
    </row>
    <row r="2073" spans="1:28" x14ac:dyDescent="0.25">
      <c r="A2073" t="s">
        <v>9284</v>
      </c>
      <c r="B2073" t="s">
        <v>9285</v>
      </c>
      <c r="C2073" t="s">
        <v>156</v>
      </c>
      <c r="D2073">
        <v>3</v>
      </c>
      <c r="E2073">
        <v>209</v>
      </c>
      <c r="F2073" t="s">
        <v>2046</v>
      </c>
      <c r="G2073" t="s">
        <v>1809</v>
      </c>
      <c r="H2073" t="s">
        <v>2091</v>
      </c>
      <c r="I2073" t="s">
        <v>2096</v>
      </c>
      <c r="J2073" t="s">
        <v>1788</v>
      </c>
      <c r="K2073" t="s">
        <v>2064</v>
      </c>
      <c r="L2073" t="s">
        <v>94</v>
      </c>
      <c r="M2073" t="s">
        <v>3584</v>
      </c>
      <c r="N2073" t="s">
        <v>3585</v>
      </c>
      <c r="O2073" t="s">
        <v>3586</v>
      </c>
      <c r="P2073" t="s">
        <v>2281</v>
      </c>
      <c r="Q2073" t="s">
        <v>1836</v>
      </c>
      <c r="R2073" t="s">
        <v>94</v>
      </c>
      <c r="S2073" t="s">
        <v>74</v>
      </c>
      <c r="T2073" t="s">
        <v>2075</v>
      </c>
      <c r="U2073" t="s">
        <v>74</v>
      </c>
      <c r="V2073" t="s">
        <v>1836</v>
      </c>
      <c r="W2073" t="s">
        <v>1836</v>
      </c>
      <c r="X2073" t="s">
        <v>2282</v>
      </c>
      <c r="Y2073" t="s">
        <v>2652</v>
      </c>
      <c r="Z2073" t="s">
        <v>2653</v>
      </c>
      <c r="AA2073" t="s">
        <v>3663</v>
      </c>
      <c r="AB2073">
        <v>1</v>
      </c>
    </row>
    <row r="2074" spans="1:28" x14ac:dyDescent="0.25">
      <c r="A2074" t="s">
        <v>9284</v>
      </c>
      <c r="B2074" t="s">
        <v>9285</v>
      </c>
      <c r="C2074" t="s">
        <v>156</v>
      </c>
      <c r="D2074">
        <v>3</v>
      </c>
      <c r="E2074">
        <v>209</v>
      </c>
      <c r="F2074" t="s">
        <v>2085</v>
      </c>
      <c r="G2074" t="s">
        <v>1809</v>
      </c>
      <c r="H2074" t="s">
        <v>2091</v>
      </c>
      <c r="I2074" t="s">
        <v>2096</v>
      </c>
      <c r="J2074" t="s">
        <v>1788</v>
      </c>
      <c r="K2074" t="s">
        <v>2064</v>
      </c>
      <c r="L2074" t="s">
        <v>94</v>
      </c>
      <c r="M2074" t="s">
        <v>3584</v>
      </c>
      <c r="N2074" t="s">
        <v>3585</v>
      </c>
      <c r="O2074" t="s">
        <v>3586</v>
      </c>
      <c r="P2074" t="s">
        <v>2281</v>
      </c>
      <c r="Q2074" t="s">
        <v>1836</v>
      </c>
      <c r="R2074" t="s">
        <v>94</v>
      </c>
      <c r="S2074" t="s">
        <v>74</v>
      </c>
      <c r="T2074" t="s">
        <v>2075</v>
      </c>
      <c r="U2074" t="s">
        <v>74</v>
      </c>
      <c r="V2074" t="s">
        <v>1836</v>
      </c>
      <c r="W2074" t="s">
        <v>1836</v>
      </c>
      <c r="X2074" t="s">
        <v>2282</v>
      </c>
      <c r="Y2074" t="s">
        <v>2654</v>
      </c>
      <c r="Z2074" t="s">
        <v>2655</v>
      </c>
      <c r="AA2074" t="s">
        <v>3664</v>
      </c>
      <c r="AB2074">
        <v>1</v>
      </c>
    </row>
    <row r="2075" spans="1:28" x14ac:dyDescent="0.25">
      <c r="A2075" t="s">
        <v>9284</v>
      </c>
      <c r="B2075" t="s">
        <v>9285</v>
      </c>
      <c r="C2075" t="s">
        <v>156</v>
      </c>
      <c r="D2075">
        <v>3</v>
      </c>
      <c r="E2075">
        <v>210</v>
      </c>
      <c r="F2075" t="s">
        <v>2047</v>
      </c>
      <c r="G2075" t="s">
        <v>1809</v>
      </c>
      <c r="H2075" t="s">
        <v>2091</v>
      </c>
      <c r="I2075" t="s">
        <v>2096</v>
      </c>
      <c r="J2075" t="s">
        <v>1788</v>
      </c>
      <c r="K2075" t="s">
        <v>2064</v>
      </c>
      <c r="L2075" t="s">
        <v>94</v>
      </c>
      <c r="M2075" t="s">
        <v>3584</v>
      </c>
      <c r="N2075" t="s">
        <v>3585</v>
      </c>
      <c r="O2075" t="s">
        <v>3586</v>
      </c>
      <c r="P2075" t="s">
        <v>2281</v>
      </c>
      <c r="Q2075" t="s">
        <v>1836</v>
      </c>
      <c r="R2075" t="s">
        <v>94</v>
      </c>
      <c r="S2075" t="s">
        <v>74</v>
      </c>
      <c r="T2075" t="s">
        <v>2075</v>
      </c>
      <c r="U2075" t="s">
        <v>74</v>
      </c>
      <c r="V2075" t="s">
        <v>1836</v>
      </c>
      <c r="W2075" t="s">
        <v>1836</v>
      </c>
      <c r="X2075" t="s">
        <v>2282</v>
      </c>
      <c r="Y2075" t="s">
        <v>2656</v>
      </c>
      <c r="Z2075" t="s">
        <v>2657</v>
      </c>
      <c r="AA2075" t="s">
        <v>3665</v>
      </c>
      <c r="AB2075">
        <v>1</v>
      </c>
    </row>
    <row r="2076" spans="1:28" x14ac:dyDescent="0.25">
      <c r="A2076" t="s">
        <v>9284</v>
      </c>
      <c r="B2076" t="s">
        <v>9285</v>
      </c>
      <c r="C2076" t="s">
        <v>156</v>
      </c>
      <c r="D2076">
        <v>3</v>
      </c>
      <c r="E2076">
        <v>210</v>
      </c>
      <c r="F2076" t="s">
        <v>2046</v>
      </c>
      <c r="G2076" t="s">
        <v>1809</v>
      </c>
      <c r="H2076" t="s">
        <v>2091</v>
      </c>
      <c r="I2076" t="s">
        <v>2096</v>
      </c>
      <c r="J2076" t="s">
        <v>1788</v>
      </c>
      <c r="K2076" t="s">
        <v>2064</v>
      </c>
      <c r="L2076" t="s">
        <v>94</v>
      </c>
      <c r="M2076" t="s">
        <v>3584</v>
      </c>
      <c r="N2076" t="s">
        <v>3585</v>
      </c>
      <c r="O2076" t="s">
        <v>3586</v>
      </c>
      <c r="P2076" t="s">
        <v>2281</v>
      </c>
      <c r="Q2076" t="s">
        <v>1836</v>
      </c>
      <c r="R2076" t="s">
        <v>94</v>
      </c>
      <c r="S2076" t="s">
        <v>74</v>
      </c>
      <c r="T2076" t="s">
        <v>2075</v>
      </c>
      <c r="U2076" t="s">
        <v>74</v>
      </c>
      <c r="V2076" t="s">
        <v>1836</v>
      </c>
      <c r="W2076" t="s">
        <v>1836</v>
      </c>
      <c r="X2076" t="s">
        <v>2282</v>
      </c>
      <c r="Y2076" t="s">
        <v>2658</v>
      </c>
      <c r="Z2076" t="s">
        <v>2659</v>
      </c>
      <c r="AA2076" t="s">
        <v>3666</v>
      </c>
      <c r="AB2076">
        <v>1</v>
      </c>
    </row>
    <row r="2077" spans="1:28" x14ac:dyDescent="0.25">
      <c r="A2077" t="s">
        <v>9284</v>
      </c>
      <c r="B2077" t="s">
        <v>9285</v>
      </c>
      <c r="C2077" t="s">
        <v>156</v>
      </c>
      <c r="D2077">
        <v>3</v>
      </c>
      <c r="E2077">
        <v>210</v>
      </c>
      <c r="F2077" t="s">
        <v>2085</v>
      </c>
      <c r="G2077" t="s">
        <v>1809</v>
      </c>
      <c r="H2077" t="s">
        <v>2091</v>
      </c>
      <c r="I2077" t="s">
        <v>2096</v>
      </c>
      <c r="J2077" t="s">
        <v>1788</v>
      </c>
      <c r="K2077" t="s">
        <v>2064</v>
      </c>
      <c r="L2077" t="s">
        <v>94</v>
      </c>
      <c r="M2077" t="s">
        <v>3584</v>
      </c>
      <c r="N2077" t="s">
        <v>3585</v>
      </c>
      <c r="O2077" t="s">
        <v>3586</v>
      </c>
      <c r="P2077" t="s">
        <v>2281</v>
      </c>
      <c r="Q2077" t="s">
        <v>1836</v>
      </c>
      <c r="R2077" t="s">
        <v>94</v>
      </c>
      <c r="S2077" t="s">
        <v>74</v>
      </c>
      <c r="T2077" t="s">
        <v>2075</v>
      </c>
      <c r="U2077" t="s">
        <v>74</v>
      </c>
      <c r="V2077" t="s">
        <v>1836</v>
      </c>
      <c r="W2077" t="s">
        <v>1836</v>
      </c>
      <c r="X2077" t="s">
        <v>2282</v>
      </c>
      <c r="Y2077" t="s">
        <v>2660</v>
      </c>
      <c r="Z2077" t="s">
        <v>2661</v>
      </c>
      <c r="AA2077" t="s">
        <v>3667</v>
      </c>
      <c r="AB2077">
        <v>1</v>
      </c>
    </row>
    <row r="2078" spans="1:28" x14ac:dyDescent="0.25">
      <c r="A2078" t="s">
        <v>9284</v>
      </c>
      <c r="B2078" t="s">
        <v>9285</v>
      </c>
      <c r="C2078" t="s">
        <v>156</v>
      </c>
      <c r="D2078">
        <v>3</v>
      </c>
      <c r="E2078">
        <v>882</v>
      </c>
      <c r="F2078" t="s">
        <v>94</v>
      </c>
      <c r="G2078" t="s">
        <v>1809</v>
      </c>
      <c r="H2078" t="s">
        <v>2091</v>
      </c>
      <c r="I2078" t="s">
        <v>2096</v>
      </c>
      <c r="J2078" t="s">
        <v>1788</v>
      </c>
      <c r="K2078" t="s">
        <v>2064</v>
      </c>
      <c r="L2078" t="s">
        <v>94</v>
      </c>
      <c r="M2078" t="s">
        <v>3584</v>
      </c>
      <c r="N2078" t="s">
        <v>3585</v>
      </c>
      <c r="O2078" t="s">
        <v>3586</v>
      </c>
      <c r="P2078" t="s">
        <v>2281</v>
      </c>
      <c r="Q2078" t="s">
        <v>1836</v>
      </c>
      <c r="R2078" t="s">
        <v>94</v>
      </c>
      <c r="S2078" t="s">
        <v>74</v>
      </c>
      <c r="T2078" t="s">
        <v>2075</v>
      </c>
      <c r="U2078" t="s">
        <v>74</v>
      </c>
      <c r="V2078" t="s">
        <v>1836</v>
      </c>
      <c r="W2078" t="s">
        <v>1836</v>
      </c>
      <c r="X2078" t="s">
        <v>2282</v>
      </c>
      <c r="Y2078" t="s">
        <v>2608</v>
      </c>
      <c r="Z2078" t="s">
        <v>2609</v>
      </c>
      <c r="AA2078" t="s">
        <v>3647</v>
      </c>
      <c r="AB2078">
        <v>1</v>
      </c>
    </row>
    <row r="2079" spans="1:28" x14ac:dyDescent="0.25">
      <c r="A2079" t="s">
        <v>9284</v>
      </c>
      <c r="B2079" t="s">
        <v>9285</v>
      </c>
      <c r="C2079" t="s">
        <v>156</v>
      </c>
      <c r="D2079">
        <v>3</v>
      </c>
      <c r="E2079">
        <v>882</v>
      </c>
      <c r="F2079" t="s">
        <v>94</v>
      </c>
      <c r="G2079" t="s">
        <v>1809</v>
      </c>
      <c r="H2079" t="s">
        <v>2091</v>
      </c>
      <c r="I2079" t="s">
        <v>2096</v>
      </c>
      <c r="J2079" t="s">
        <v>1788</v>
      </c>
      <c r="K2079" t="s">
        <v>2064</v>
      </c>
      <c r="L2079" t="s">
        <v>94</v>
      </c>
      <c r="M2079" t="s">
        <v>3584</v>
      </c>
      <c r="N2079" t="s">
        <v>3585</v>
      </c>
      <c r="O2079" t="s">
        <v>3586</v>
      </c>
      <c r="P2079" t="s">
        <v>2281</v>
      </c>
      <c r="Q2079" t="s">
        <v>1836</v>
      </c>
      <c r="R2079" t="s">
        <v>94</v>
      </c>
      <c r="S2079" t="s">
        <v>74</v>
      </c>
      <c r="T2079" t="s">
        <v>2075</v>
      </c>
      <c r="U2079" t="s">
        <v>74</v>
      </c>
      <c r="V2079" t="s">
        <v>1836</v>
      </c>
      <c r="W2079" t="s">
        <v>1836</v>
      </c>
      <c r="X2079" t="s">
        <v>2282</v>
      </c>
      <c r="Y2079" t="s">
        <v>2610</v>
      </c>
      <c r="Z2079" t="s">
        <v>2611</v>
      </c>
      <c r="AA2079" t="s">
        <v>3648</v>
      </c>
      <c r="AB2079">
        <v>1</v>
      </c>
    </row>
    <row r="2080" spans="1:28" x14ac:dyDescent="0.25">
      <c r="A2080" t="s">
        <v>9284</v>
      </c>
      <c r="B2080" t="s">
        <v>9285</v>
      </c>
      <c r="C2080" t="s">
        <v>156</v>
      </c>
      <c r="D2080">
        <v>3</v>
      </c>
      <c r="E2080">
        <v>882</v>
      </c>
      <c r="F2080" t="s">
        <v>94</v>
      </c>
      <c r="G2080" t="s">
        <v>1809</v>
      </c>
      <c r="H2080" t="s">
        <v>2091</v>
      </c>
      <c r="I2080" t="s">
        <v>2096</v>
      </c>
      <c r="J2080" t="s">
        <v>1788</v>
      </c>
      <c r="K2080" t="s">
        <v>2064</v>
      </c>
      <c r="L2080" t="s">
        <v>94</v>
      </c>
      <c r="M2080" t="s">
        <v>3584</v>
      </c>
      <c r="N2080" t="s">
        <v>3585</v>
      </c>
      <c r="O2080" t="s">
        <v>3586</v>
      </c>
      <c r="P2080" t="s">
        <v>2281</v>
      </c>
      <c r="Q2080" t="s">
        <v>1836</v>
      </c>
      <c r="R2080" t="s">
        <v>94</v>
      </c>
      <c r="S2080" t="s">
        <v>74</v>
      </c>
      <c r="T2080" t="s">
        <v>2075</v>
      </c>
      <c r="U2080" t="s">
        <v>74</v>
      </c>
      <c r="V2080" t="s">
        <v>1836</v>
      </c>
      <c r="W2080" t="s">
        <v>1836</v>
      </c>
      <c r="X2080" t="s">
        <v>2282</v>
      </c>
      <c r="Y2080" t="s">
        <v>2612</v>
      </c>
      <c r="Z2080" t="s">
        <v>2613</v>
      </c>
      <c r="AA2080" t="s">
        <v>3649</v>
      </c>
      <c r="AB2080">
        <v>1</v>
      </c>
    </row>
    <row r="2081" spans="1:28" x14ac:dyDescent="0.25">
      <c r="A2081" t="s">
        <v>9284</v>
      </c>
      <c r="B2081" t="s">
        <v>9285</v>
      </c>
      <c r="C2081" t="s">
        <v>156</v>
      </c>
      <c r="D2081">
        <v>3</v>
      </c>
      <c r="E2081">
        <v>883</v>
      </c>
      <c r="F2081" t="s">
        <v>94</v>
      </c>
      <c r="G2081" t="s">
        <v>1809</v>
      </c>
      <c r="H2081" t="s">
        <v>2091</v>
      </c>
      <c r="I2081" t="s">
        <v>2096</v>
      </c>
      <c r="J2081" t="s">
        <v>1788</v>
      </c>
      <c r="K2081" t="s">
        <v>2064</v>
      </c>
      <c r="L2081" t="s">
        <v>94</v>
      </c>
      <c r="M2081" t="s">
        <v>3584</v>
      </c>
      <c r="N2081" t="s">
        <v>3585</v>
      </c>
      <c r="O2081" t="s">
        <v>3586</v>
      </c>
      <c r="P2081" t="s">
        <v>2281</v>
      </c>
      <c r="Q2081" t="s">
        <v>1836</v>
      </c>
      <c r="R2081" t="s">
        <v>94</v>
      </c>
      <c r="S2081" t="s">
        <v>74</v>
      </c>
      <c r="T2081" t="s">
        <v>2075</v>
      </c>
      <c r="U2081" t="s">
        <v>74</v>
      </c>
      <c r="V2081" t="s">
        <v>1836</v>
      </c>
      <c r="W2081" t="s">
        <v>1836</v>
      </c>
      <c r="X2081" t="s">
        <v>2282</v>
      </c>
      <c r="Y2081" t="s">
        <v>2614</v>
      </c>
      <c r="Z2081" t="s">
        <v>2615</v>
      </c>
      <c r="AA2081" t="s">
        <v>3650</v>
      </c>
      <c r="AB2081">
        <v>1</v>
      </c>
    </row>
    <row r="2082" spans="1:28" x14ac:dyDescent="0.25">
      <c r="A2082" t="s">
        <v>9284</v>
      </c>
      <c r="B2082" t="s">
        <v>9285</v>
      </c>
      <c r="C2082" t="s">
        <v>156</v>
      </c>
      <c r="D2082">
        <v>3</v>
      </c>
      <c r="E2082">
        <v>883</v>
      </c>
      <c r="F2082" t="s">
        <v>94</v>
      </c>
      <c r="G2082" t="s">
        <v>1809</v>
      </c>
      <c r="H2082" t="s">
        <v>2091</v>
      </c>
      <c r="I2082" t="s">
        <v>2096</v>
      </c>
      <c r="J2082" t="s">
        <v>1788</v>
      </c>
      <c r="K2082" t="s">
        <v>2064</v>
      </c>
      <c r="L2082" t="s">
        <v>94</v>
      </c>
      <c r="M2082" t="s">
        <v>3584</v>
      </c>
      <c r="N2082" t="s">
        <v>3585</v>
      </c>
      <c r="O2082" t="s">
        <v>3586</v>
      </c>
      <c r="P2082" t="s">
        <v>2281</v>
      </c>
      <c r="Q2082" t="s">
        <v>1836</v>
      </c>
      <c r="R2082" t="s">
        <v>94</v>
      </c>
      <c r="S2082" t="s">
        <v>74</v>
      </c>
      <c r="T2082" t="s">
        <v>2075</v>
      </c>
      <c r="U2082" t="s">
        <v>74</v>
      </c>
      <c r="V2082" t="s">
        <v>1836</v>
      </c>
      <c r="W2082" t="s">
        <v>1836</v>
      </c>
      <c r="X2082" t="s">
        <v>2282</v>
      </c>
      <c r="Y2082" t="s">
        <v>2616</v>
      </c>
      <c r="Z2082" t="s">
        <v>2617</v>
      </c>
      <c r="AA2082" t="s">
        <v>3651</v>
      </c>
      <c r="AB2082">
        <v>1</v>
      </c>
    </row>
    <row r="2083" spans="1:28" x14ac:dyDescent="0.25">
      <c r="A2083" t="s">
        <v>9284</v>
      </c>
      <c r="B2083" t="s">
        <v>9285</v>
      </c>
      <c r="C2083" t="s">
        <v>156</v>
      </c>
      <c r="D2083">
        <v>3</v>
      </c>
      <c r="E2083">
        <v>883</v>
      </c>
      <c r="F2083" t="s">
        <v>94</v>
      </c>
      <c r="G2083" t="s">
        <v>1809</v>
      </c>
      <c r="H2083" t="s">
        <v>2091</v>
      </c>
      <c r="I2083" t="s">
        <v>2096</v>
      </c>
      <c r="J2083" t="s">
        <v>1788</v>
      </c>
      <c r="K2083" t="s">
        <v>2064</v>
      </c>
      <c r="L2083" t="s">
        <v>94</v>
      </c>
      <c r="M2083" t="s">
        <v>3584</v>
      </c>
      <c r="N2083" t="s">
        <v>3585</v>
      </c>
      <c r="O2083" t="s">
        <v>3586</v>
      </c>
      <c r="P2083" t="s">
        <v>2281</v>
      </c>
      <c r="Q2083" t="s">
        <v>1836</v>
      </c>
      <c r="R2083" t="s">
        <v>94</v>
      </c>
      <c r="S2083" t="s">
        <v>74</v>
      </c>
      <c r="T2083" t="s">
        <v>2075</v>
      </c>
      <c r="U2083" t="s">
        <v>74</v>
      </c>
      <c r="V2083" t="s">
        <v>1836</v>
      </c>
      <c r="W2083" t="s">
        <v>1836</v>
      </c>
      <c r="X2083" t="s">
        <v>2282</v>
      </c>
      <c r="Y2083" t="s">
        <v>2618</v>
      </c>
      <c r="Z2083" t="s">
        <v>2619</v>
      </c>
      <c r="AA2083" t="s">
        <v>3652</v>
      </c>
      <c r="AB2083">
        <v>1</v>
      </c>
    </row>
    <row r="2084" spans="1:28" x14ac:dyDescent="0.25">
      <c r="A2084" t="s">
        <v>9284</v>
      </c>
      <c r="B2084" t="s">
        <v>9285</v>
      </c>
      <c r="C2084" t="s">
        <v>156</v>
      </c>
      <c r="D2084">
        <v>3</v>
      </c>
      <c r="E2084">
        <v>884</v>
      </c>
      <c r="F2084" t="s">
        <v>94</v>
      </c>
      <c r="G2084" t="s">
        <v>1809</v>
      </c>
      <c r="H2084" t="s">
        <v>2091</v>
      </c>
      <c r="I2084" t="s">
        <v>2096</v>
      </c>
      <c r="J2084" t="s">
        <v>1788</v>
      </c>
      <c r="K2084" t="s">
        <v>2064</v>
      </c>
      <c r="L2084" t="s">
        <v>94</v>
      </c>
      <c r="M2084" t="s">
        <v>3584</v>
      </c>
      <c r="N2084" t="s">
        <v>3585</v>
      </c>
      <c r="O2084" t="s">
        <v>3586</v>
      </c>
      <c r="P2084" t="s">
        <v>2281</v>
      </c>
      <c r="Q2084" t="s">
        <v>1836</v>
      </c>
      <c r="R2084" t="s">
        <v>94</v>
      </c>
      <c r="S2084" t="s">
        <v>74</v>
      </c>
      <c r="T2084" t="s">
        <v>2075</v>
      </c>
      <c r="U2084" t="s">
        <v>74</v>
      </c>
      <c r="V2084" t="s">
        <v>1836</v>
      </c>
      <c r="W2084" t="s">
        <v>1836</v>
      </c>
      <c r="X2084" t="s">
        <v>2282</v>
      </c>
      <c r="Y2084" t="s">
        <v>2620</v>
      </c>
      <c r="Z2084" t="s">
        <v>2621</v>
      </c>
      <c r="AA2084" t="s">
        <v>3653</v>
      </c>
      <c r="AB2084">
        <v>1</v>
      </c>
    </row>
    <row r="2085" spans="1:28" x14ac:dyDescent="0.25">
      <c r="A2085" t="s">
        <v>9284</v>
      </c>
      <c r="B2085" t="s">
        <v>9285</v>
      </c>
      <c r="C2085" t="s">
        <v>156</v>
      </c>
      <c r="D2085">
        <v>3</v>
      </c>
      <c r="E2085">
        <v>884</v>
      </c>
      <c r="F2085" t="s">
        <v>94</v>
      </c>
      <c r="G2085" t="s">
        <v>1809</v>
      </c>
      <c r="H2085" t="s">
        <v>2091</v>
      </c>
      <c r="I2085" t="s">
        <v>2096</v>
      </c>
      <c r="J2085" t="s">
        <v>1788</v>
      </c>
      <c r="K2085" t="s">
        <v>2064</v>
      </c>
      <c r="L2085" t="s">
        <v>94</v>
      </c>
      <c r="M2085" t="s">
        <v>3584</v>
      </c>
      <c r="N2085" t="s">
        <v>3585</v>
      </c>
      <c r="O2085" t="s">
        <v>3586</v>
      </c>
      <c r="P2085" t="s">
        <v>2281</v>
      </c>
      <c r="Q2085" t="s">
        <v>1836</v>
      </c>
      <c r="R2085" t="s">
        <v>94</v>
      </c>
      <c r="S2085" t="s">
        <v>74</v>
      </c>
      <c r="T2085" t="s">
        <v>2075</v>
      </c>
      <c r="U2085" t="s">
        <v>74</v>
      </c>
      <c r="V2085" t="s">
        <v>1836</v>
      </c>
      <c r="W2085" t="s">
        <v>1836</v>
      </c>
      <c r="X2085" t="s">
        <v>2282</v>
      </c>
      <c r="Y2085" t="s">
        <v>2622</v>
      </c>
      <c r="Z2085" t="s">
        <v>2623</v>
      </c>
      <c r="AA2085" t="s">
        <v>3654</v>
      </c>
      <c r="AB2085">
        <v>1</v>
      </c>
    </row>
    <row r="2086" spans="1:28" x14ac:dyDescent="0.25">
      <c r="A2086" t="s">
        <v>9284</v>
      </c>
      <c r="B2086" t="s">
        <v>9285</v>
      </c>
      <c r="C2086" t="s">
        <v>156</v>
      </c>
      <c r="D2086">
        <v>3</v>
      </c>
      <c r="E2086">
        <v>884</v>
      </c>
      <c r="F2086" t="s">
        <v>94</v>
      </c>
      <c r="G2086" t="s">
        <v>1809</v>
      </c>
      <c r="H2086" t="s">
        <v>2091</v>
      </c>
      <c r="I2086" t="s">
        <v>2096</v>
      </c>
      <c r="J2086" t="s">
        <v>1788</v>
      </c>
      <c r="K2086" t="s">
        <v>2064</v>
      </c>
      <c r="L2086" t="s">
        <v>94</v>
      </c>
      <c r="M2086" t="s">
        <v>3584</v>
      </c>
      <c r="N2086" t="s">
        <v>3585</v>
      </c>
      <c r="O2086" t="s">
        <v>3586</v>
      </c>
      <c r="P2086" t="s">
        <v>2281</v>
      </c>
      <c r="Q2086" t="s">
        <v>1836</v>
      </c>
      <c r="R2086" t="s">
        <v>94</v>
      </c>
      <c r="S2086" t="s">
        <v>74</v>
      </c>
      <c r="T2086" t="s">
        <v>2075</v>
      </c>
      <c r="U2086" t="s">
        <v>74</v>
      </c>
      <c r="V2086" t="s">
        <v>1836</v>
      </c>
      <c r="W2086" t="s">
        <v>1836</v>
      </c>
      <c r="X2086" t="s">
        <v>2282</v>
      </c>
      <c r="Y2086" t="s">
        <v>2624</v>
      </c>
      <c r="Z2086" t="s">
        <v>2625</v>
      </c>
      <c r="AA2086" t="s">
        <v>3655</v>
      </c>
      <c r="AB2086">
        <v>1</v>
      </c>
    </row>
    <row r="2087" spans="1:28" x14ac:dyDescent="0.25">
      <c r="A2087" t="s">
        <v>9284</v>
      </c>
      <c r="B2087" t="s">
        <v>9285</v>
      </c>
      <c r="C2087" t="s">
        <v>156</v>
      </c>
      <c r="D2087">
        <v>3</v>
      </c>
      <c r="E2087">
        <v>885</v>
      </c>
      <c r="F2087" t="s">
        <v>94</v>
      </c>
      <c r="G2087" t="s">
        <v>1809</v>
      </c>
      <c r="H2087" t="s">
        <v>2091</v>
      </c>
      <c r="I2087" t="s">
        <v>2096</v>
      </c>
      <c r="J2087" t="s">
        <v>1788</v>
      </c>
      <c r="K2087" t="s">
        <v>2064</v>
      </c>
      <c r="L2087" t="s">
        <v>94</v>
      </c>
      <c r="M2087" t="s">
        <v>3584</v>
      </c>
      <c r="N2087" t="s">
        <v>3585</v>
      </c>
      <c r="O2087" t="s">
        <v>3586</v>
      </c>
      <c r="P2087" t="s">
        <v>2281</v>
      </c>
      <c r="Q2087" t="s">
        <v>1836</v>
      </c>
      <c r="R2087" t="s">
        <v>94</v>
      </c>
      <c r="S2087" t="s">
        <v>74</v>
      </c>
      <c r="T2087" t="s">
        <v>2075</v>
      </c>
      <c r="U2087" t="s">
        <v>74</v>
      </c>
      <c r="V2087" t="s">
        <v>1836</v>
      </c>
      <c r="W2087" t="s">
        <v>1836</v>
      </c>
      <c r="X2087" t="s">
        <v>2282</v>
      </c>
      <c r="Y2087" t="s">
        <v>2626</v>
      </c>
      <c r="Z2087" t="s">
        <v>2627</v>
      </c>
      <c r="AA2087" t="s">
        <v>3656</v>
      </c>
      <c r="AB2087">
        <v>1</v>
      </c>
    </row>
    <row r="2088" spans="1:28" x14ac:dyDescent="0.25">
      <c r="A2088" t="s">
        <v>9284</v>
      </c>
      <c r="B2088" t="s">
        <v>9285</v>
      </c>
      <c r="C2088" t="s">
        <v>156</v>
      </c>
      <c r="D2088">
        <v>3</v>
      </c>
      <c r="E2088">
        <v>885</v>
      </c>
      <c r="F2088" t="s">
        <v>94</v>
      </c>
      <c r="G2088" t="s">
        <v>1809</v>
      </c>
      <c r="H2088" t="s">
        <v>2091</v>
      </c>
      <c r="I2088" t="s">
        <v>2096</v>
      </c>
      <c r="J2088" t="s">
        <v>1788</v>
      </c>
      <c r="K2088" t="s">
        <v>2064</v>
      </c>
      <c r="L2088" t="s">
        <v>94</v>
      </c>
      <c r="M2088" t="s">
        <v>3584</v>
      </c>
      <c r="N2088" t="s">
        <v>3585</v>
      </c>
      <c r="O2088" t="s">
        <v>3586</v>
      </c>
      <c r="P2088" t="s">
        <v>2281</v>
      </c>
      <c r="Q2088" t="s">
        <v>1836</v>
      </c>
      <c r="R2088" t="s">
        <v>94</v>
      </c>
      <c r="S2088" t="s">
        <v>74</v>
      </c>
      <c r="T2088" t="s">
        <v>2075</v>
      </c>
      <c r="U2088" t="s">
        <v>74</v>
      </c>
      <c r="V2088" t="s">
        <v>1836</v>
      </c>
      <c r="W2088" t="s">
        <v>1836</v>
      </c>
      <c r="X2088" t="s">
        <v>2282</v>
      </c>
      <c r="Y2088" t="s">
        <v>2628</v>
      </c>
      <c r="Z2088" t="s">
        <v>2629</v>
      </c>
      <c r="AA2088" t="s">
        <v>3657</v>
      </c>
      <c r="AB2088">
        <v>1</v>
      </c>
    </row>
    <row r="2089" spans="1:28" x14ac:dyDescent="0.25">
      <c r="A2089" t="s">
        <v>9284</v>
      </c>
      <c r="B2089" t="s">
        <v>9285</v>
      </c>
      <c r="C2089" t="s">
        <v>156</v>
      </c>
      <c r="D2089">
        <v>3</v>
      </c>
      <c r="E2089">
        <v>885</v>
      </c>
      <c r="F2089" t="s">
        <v>94</v>
      </c>
      <c r="G2089" t="s">
        <v>1809</v>
      </c>
      <c r="H2089" t="s">
        <v>2091</v>
      </c>
      <c r="I2089" t="s">
        <v>2096</v>
      </c>
      <c r="J2089" t="s">
        <v>1788</v>
      </c>
      <c r="K2089" t="s">
        <v>2064</v>
      </c>
      <c r="L2089" t="s">
        <v>94</v>
      </c>
      <c r="M2089" t="s">
        <v>3584</v>
      </c>
      <c r="N2089" t="s">
        <v>3585</v>
      </c>
      <c r="O2089" t="s">
        <v>3586</v>
      </c>
      <c r="P2089" t="s">
        <v>2281</v>
      </c>
      <c r="Q2089" t="s">
        <v>1836</v>
      </c>
      <c r="R2089" t="s">
        <v>94</v>
      </c>
      <c r="S2089" t="s">
        <v>74</v>
      </c>
      <c r="T2089" t="s">
        <v>2075</v>
      </c>
      <c r="U2089" t="s">
        <v>74</v>
      </c>
      <c r="V2089" t="s">
        <v>1836</v>
      </c>
      <c r="W2089" t="s">
        <v>1836</v>
      </c>
      <c r="X2089" t="s">
        <v>2282</v>
      </c>
      <c r="Y2089" t="s">
        <v>2630</v>
      </c>
      <c r="Z2089" t="s">
        <v>2631</v>
      </c>
      <c r="AA2089" t="s">
        <v>3658</v>
      </c>
      <c r="AB2089">
        <v>1</v>
      </c>
    </row>
    <row r="2090" spans="1:28" x14ac:dyDescent="0.25">
      <c r="A2090" t="s">
        <v>9284</v>
      </c>
      <c r="B2090" t="s">
        <v>9285</v>
      </c>
      <c r="C2090" t="s">
        <v>156</v>
      </c>
      <c r="D2090">
        <v>3</v>
      </c>
      <c r="E2090">
        <v>903</v>
      </c>
      <c r="F2090" t="s">
        <v>94</v>
      </c>
      <c r="G2090" t="s">
        <v>1809</v>
      </c>
      <c r="H2090" t="s">
        <v>2091</v>
      </c>
      <c r="I2090" t="s">
        <v>2096</v>
      </c>
      <c r="J2090" t="s">
        <v>1788</v>
      </c>
      <c r="K2090" t="s">
        <v>2064</v>
      </c>
      <c r="L2090" t="s">
        <v>94</v>
      </c>
      <c r="M2090" t="s">
        <v>3584</v>
      </c>
      <c r="N2090" t="s">
        <v>3585</v>
      </c>
      <c r="O2090" t="s">
        <v>3586</v>
      </c>
      <c r="P2090" t="s">
        <v>2281</v>
      </c>
      <c r="Q2090" t="s">
        <v>1836</v>
      </c>
      <c r="R2090" t="s">
        <v>94</v>
      </c>
      <c r="S2090" t="s">
        <v>74</v>
      </c>
      <c r="T2090" t="s">
        <v>2075</v>
      </c>
      <c r="U2090" t="s">
        <v>74</v>
      </c>
      <c r="V2090" t="s">
        <v>1836</v>
      </c>
      <c r="W2090" t="s">
        <v>1836</v>
      </c>
      <c r="X2090" t="s">
        <v>2282</v>
      </c>
      <c r="Y2090" t="s">
        <v>2632</v>
      </c>
      <c r="Z2090" t="s">
        <v>2633</v>
      </c>
      <c r="AA2090" t="s">
        <v>3668</v>
      </c>
      <c r="AB2090">
        <v>1</v>
      </c>
    </row>
    <row r="2091" spans="1:28" x14ac:dyDescent="0.25">
      <c r="A2091" t="s">
        <v>9284</v>
      </c>
      <c r="B2091" t="s">
        <v>9285</v>
      </c>
      <c r="C2091" t="s">
        <v>156</v>
      </c>
      <c r="D2091">
        <v>3</v>
      </c>
      <c r="E2091">
        <v>903</v>
      </c>
      <c r="F2091" t="s">
        <v>94</v>
      </c>
      <c r="G2091" t="s">
        <v>1809</v>
      </c>
      <c r="H2091" t="s">
        <v>2091</v>
      </c>
      <c r="I2091" t="s">
        <v>2096</v>
      </c>
      <c r="J2091" t="s">
        <v>1788</v>
      </c>
      <c r="K2091" t="s">
        <v>2064</v>
      </c>
      <c r="L2091" t="s">
        <v>94</v>
      </c>
      <c r="M2091" t="s">
        <v>3584</v>
      </c>
      <c r="N2091" t="s">
        <v>3585</v>
      </c>
      <c r="O2091" t="s">
        <v>3586</v>
      </c>
      <c r="P2091" t="s">
        <v>2281</v>
      </c>
      <c r="Q2091" t="s">
        <v>1836</v>
      </c>
      <c r="R2091" t="s">
        <v>94</v>
      </c>
      <c r="S2091" t="s">
        <v>74</v>
      </c>
      <c r="T2091" t="s">
        <v>2075</v>
      </c>
      <c r="U2091" t="s">
        <v>74</v>
      </c>
      <c r="V2091" t="s">
        <v>1836</v>
      </c>
      <c r="W2091" t="s">
        <v>1836</v>
      </c>
      <c r="X2091" t="s">
        <v>2282</v>
      </c>
      <c r="Y2091" t="s">
        <v>2634</v>
      </c>
      <c r="Z2091" t="s">
        <v>2635</v>
      </c>
      <c r="AA2091" t="s">
        <v>3669</v>
      </c>
      <c r="AB2091">
        <v>1</v>
      </c>
    </row>
    <row r="2092" spans="1:28" x14ac:dyDescent="0.25">
      <c r="A2092" t="s">
        <v>9284</v>
      </c>
      <c r="B2092" t="s">
        <v>9285</v>
      </c>
      <c r="C2092" t="s">
        <v>156</v>
      </c>
      <c r="D2092">
        <v>3</v>
      </c>
      <c r="E2092">
        <v>903</v>
      </c>
      <c r="F2092" t="s">
        <v>94</v>
      </c>
      <c r="G2092" t="s">
        <v>1809</v>
      </c>
      <c r="H2092" t="s">
        <v>2091</v>
      </c>
      <c r="I2092" t="s">
        <v>2096</v>
      </c>
      <c r="J2092" t="s">
        <v>1788</v>
      </c>
      <c r="K2092" t="s">
        <v>2064</v>
      </c>
      <c r="L2092" t="s">
        <v>94</v>
      </c>
      <c r="M2092" t="s">
        <v>3584</v>
      </c>
      <c r="N2092" t="s">
        <v>3585</v>
      </c>
      <c r="O2092" t="s">
        <v>3586</v>
      </c>
      <c r="P2092" t="s">
        <v>2281</v>
      </c>
      <c r="Q2092" t="s">
        <v>1836</v>
      </c>
      <c r="R2092" t="s">
        <v>94</v>
      </c>
      <c r="S2092" t="s">
        <v>74</v>
      </c>
      <c r="T2092" t="s">
        <v>2075</v>
      </c>
      <c r="U2092" t="s">
        <v>74</v>
      </c>
      <c r="V2092" t="s">
        <v>1836</v>
      </c>
      <c r="W2092" t="s">
        <v>1836</v>
      </c>
      <c r="X2092" t="s">
        <v>2282</v>
      </c>
      <c r="Y2092" t="s">
        <v>2636</v>
      </c>
      <c r="Z2092" t="s">
        <v>2637</v>
      </c>
      <c r="AA2092" t="s">
        <v>3670</v>
      </c>
      <c r="AB2092">
        <v>1</v>
      </c>
    </row>
    <row r="2093" spans="1:28" x14ac:dyDescent="0.25">
      <c r="A2093" t="s">
        <v>9284</v>
      </c>
      <c r="B2093" t="s">
        <v>9285</v>
      </c>
      <c r="C2093" t="s">
        <v>156</v>
      </c>
      <c r="D2093">
        <v>3</v>
      </c>
      <c r="E2093">
        <v>904</v>
      </c>
      <c r="F2093" t="s">
        <v>94</v>
      </c>
      <c r="G2093" t="s">
        <v>1809</v>
      </c>
      <c r="H2093" t="s">
        <v>2091</v>
      </c>
      <c r="I2093" t="s">
        <v>2096</v>
      </c>
      <c r="J2093" t="s">
        <v>1788</v>
      </c>
      <c r="K2093" t="s">
        <v>2064</v>
      </c>
      <c r="L2093" t="s">
        <v>94</v>
      </c>
      <c r="M2093" t="s">
        <v>3584</v>
      </c>
      <c r="N2093" t="s">
        <v>3585</v>
      </c>
      <c r="O2093" t="s">
        <v>3586</v>
      </c>
      <c r="P2093" t="s">
        <v>2281</v>
      </c>
      <c r="Q2093" t="s">
        <v>1836</v>
      </c>
      <c r="R2093" t="s">
        <v>94</v>
      </c>
      <c r="S2093" t="s">
        <v>74</v>
      </c>
      <c r="T2093" t="s">
        <v>2075</v>
      </c>
      <c r="U2093" t="s">
        <v>74</v>
      </c>
      <c r="V2093" t="s">
        <v>1836</v>
      </c>
      <c r="W2093" t="s">
        <v>1836</v>
      </c>
      <c r="X2093" t="s">
        <v>2282</v>
      </c>
      <c r="Y2093" t="s">
        <v>2638</v>
      </c>
      <c r="Z2093" t="s">
        <v>2639</v>
      </c>
      <c r="AA2093" t="s">
        <v>3671</v>
      </c>
      <c r="AB2093">
        <v>1</v>
      </c>
    </row>
    <row r="2094" spans="1:28" x14ac:dyDescent="0.25">
      <c r="A2094" t="s">
        <v>9284</v>
      </c>
      <c r="B2094" t="s">
        <v>9285</v>
      </c>
      <c r="C2094" t="s">
        <v>156</v>
      </c>
      <c r="D2094">
        <v>3</v>
      </c>
      <c r="E2094">
        <v>904</v>
      </c>
      <c r="F2094" t="s">
        <v>94</v>
      </c>
      <c r="G2094" t="s">
        <v>1809</v>
      </c>
      <c r="H2094" t="s">
        <v>2091</v>
      </c>
      <c r="I2094" t="s">
        <v>2096</v>
      </c>
      <c r="J2094" t="s">
        <v>1788</v>
      </c>
      <c r="K2094" t="s">
        <v>2064</v>
      </c>
      <c r="L2094" t="s">
        <v>94</v>
      </c>
      <c r="M2094" t="s">
        <v>3584</v>
      </c>
      <c r="N2094" t="s">
        <v>3585</v>
      </c>
      <c r="O2094" t="s">
        <v>3586</v>
      </c>
      <c r="P2094" t="s">
        <v>2281</v>
      </c>
      <c r="Q2094" t="s">
        <v>1836</v>
      </c>
      <c r="R2094" t="s">
        <v>94</v>
      </c>
      <c r="S2094" t="s">
        <v>74</v>
      </c>
      <c r="T2094" t="s">
        <v>2075</v>
      </c>
      <c r="U2094" t="s">
        <v>74</v>
      </c>
      <c r="V2094" t="s">
        <v>1836</v>
      </c>
      <c r="W2094" t="s">
        <v>1836</v>
      </c>
      <c r="X2094" t="s">
        <v>2282</v>
      </c>
      <c r="Y2094" t="s">
        <v>2640</v>
      </c>
      <c r="Z2094" t="s">
        <v>2641</v>
      </c>
      <c r="AA2094" t="s">
        <v>3672</v>
      </c>
      <c r="AB2094">
        <v>1</v>
      </c>
    </row>
    <row r="2095" spans="1:28" x14ac:dyDescent="0.25">
      <c r="A2095" t="s">
        <v>9284</v>
      </c>
      <c r="B2095" t="s">
        <v>9285</v>
      </c>
      <c r="C2095" t="s">
        <v>156</v>
      </c>
      <c r="D2095">
        <v>3</v>
      </c>
      <c r="E2095">
        <v>904</v>
      </c>
      <c r="F2095" t="s">
        <v>94</v>
      </c>
      <c r="G2095" t="s">
        <v>1809</v>
      </c>
      <c r="H2095" t="s">
        <v>2091</v>
      </c>
      <c r="I2095" t="s">
        <v>2096</v>
      </c>
      <c r="J2095" t="s">
        <v>1788</v>
      </c>
      <c r="K2095" t="s">
        <v>2064</v>
      </c>
      <c r="L2095" t="s">
        <v>94</v>
      </c>
      <c r="M2095" t="s">
        <v>3584</v>
      </c>
      <c r="N2095" t="s">
        <v>3585</v>
      </c>
      <c r="O2095" t="s">
        <v>3586</v>
      </c>
      <c r="P2095" t="s">
        <v>2281</v>
      </c>
      <c r="Q2095" t="s">
        <v>1836</v>
      </c>
      <c r="R2095" t="s">
        <v>94</v>
      </c>
      <c r="S2095" t="s">
        <v>74</v>
      </c>
      <c r="T2095" t="s">
        <v>2075</v>
      </c>
      <c r="U2095" t="s">
        <v>74</v>
      </c>
      <c r="V2095" t="s">
        <v>1836</v>
      </c>
      <c r="W2095" t="s">
        <v>1836</v>
      </c>
      <c r="X2095" t="s">
        <v>2282</v>
      </c>
      <c r="Y2095" t="s">
        <v>2642</v>
      </c>
      <c r="Z2095" t="s">
        <v>2643</v>
      </c>
      <c r="AA2095" t="s">
        <v>3673</v>
      </c>
      <c r="AB2095">
        <v>1</v>
      </c>
    </row>
    <row r="2096" spans="1:28" x14ac:dyDescent="0.25">
      <c r="A2096" t="s">
        <v>9284</v>
      </c>
      <c r="B2096" t="s">
        <v>9285</v>
      </c>
      <c r="C2096" t="s">
        <v>156</v>
      </c>
      <c r="D2096">
        <v>3</v>
      </c>
      <c r="E2096">
        <v>905</v>
      </c>
      <c r="F2096" t="s">
        <v>94</v>
      </c>
      <c r="G2096" t="s">
        <v>1809</v>
      </c>
      <c r="H2096" t="s">
        <v>2091</v>
      </c>
      <c r="I2096" t="s">
        <v>2096</v>
      </c>
      <c r="J2096" t="s">
        <v>1788</v>
      </c>
      <c r="K2096" t="s">
        <v>2064</v>
      </c>
      <c r="L2096" t="s">
        <v>94</v>
      </c>
      <c r="M2096" t="s">
        <v>3584</v>
      </c>
      <c r="N2096" t="s">
        <v>3585</v>
      </c>
      <c r="O2096" t="s">
        <v>3586</v>
      </c>
      <c r="P2096" t="s">
        <v>2281</v>
      </c>
      <c r="Q2096" t="s">
        <v>1836</v>
      </c>
      <c r="R2096" t="s">
        <v>94</v>
      </c>
      <c r="S2096" t="s">
        <v>74</v>
      </c>
      <c r="T2096" t="s">
        <v>2075</v>
      </c>
      <c r="U2096" t="s">
        <v>74</v>
      </c>
      <c r="V2096" t="s">
        <v>1836</v>
      </c>
      <c r="W2096" t="s">
        <v>1836</v>
      </c>
      <c r="X2096" t="s">
        <v>2282</v>
      </c>
      <c r="Y2096" t="s">
        <v>4452</v>
      </c>
      <c r="Z2096" t="s">
        <v>4453</v>
      </c>
      <c r="AA2096" t="s">
        <v>4454</v>
      </c>
      <c r="AB2096">
        <v>1</v>
      </c>
    </row>
    <row r="2097" spans="1:28" x14ac:dyDescent="0.25">
      <c r="A2097" t="s">
        <v>9284</v>
      </c>
      <c r="B2097" t="s">
        <v>9285</v>
      </c>
      <c r="C2097" t="s">
        <v>156</v>
      </c>
      <c r="D2097">
        <v>3</v>
      </c>
      <c r="E2097">
        <v>905</v>
      </c>
      <c r="F2097" t="s">
        <v>94</v>
      </c>
      <c r="G2097" t="s">
        <v>1809</v>
      </c>
      <c r="H2097" t="s">
        <v>2091</v>
      </c>
      <c r="I2097" t="s">
        <v>2096</v>
      </c>
      <c r="J2097" t="s">
        <v>1788</v>
      </c>
      <c r="K2097" t="s">
        <v>2064</v>
      </c>
      <c r="L2097" t="s">
        <v>94</v>
      </c>
      <c r="M2097" t="s">
        <v>3584</v>
      </c>
      <c r="N2097" t="s">
        <v>3585</v>
      </c>
      <c r="O2097" t="s">
        <v>3586</v>
      </c>
      <c r="P2097" t="s">
        <v>2281</v>
      </c>
      <c r="Q2097" t="s">
        <v>1836</v>
      </c>
      <c r="R2097" t="s">
        <v>94</v>
      </c>
      <c r="S2097" t="s">
        <v>74</v>
      </c>
      <c r="T2097" t="s">
        <v>2075</v>
      </c>
      <c r="U2097" t="s">
        <v>74</v>
      </c>
      <c r="V2097" t="s">
        <v>1836</v>
      </c>
      <c r="W2097" t="s">
        <v>1836</v>
      </c>
      <c r="X2097" t="s">
        <v>2282</v>
      </c>
      <c r="Y2097" t="s">
        <v>4455</v>
      </c>
      <c r="Z2097" t="s">
        <v>4456</v>
      </c>
      <c r="AA2097" t="s">
        <v>4457</v>
      </c>
      <c r="AB2097">
        <v>1</v>
      </c>
    </row>
    <row r="2098" spans="1:28" x14ac:dyDescent="0.25">
      <c r="A2098" t="s">
        <v>9284</v>
      </c>
      <c r="B2098" t="s">
        <v>9285</v>
      </c>
      <c r="C2098" t="s">
        <v>156</v>
      </c>
      <c r="D2098">
        <v>3</v>
      </c>
      <c r="E2098">
        <v>905</v>
      </c>
      <c r="F2098" t="s">
        <v>94</v>
      </c>
      <c r="G2098" t="s">
        <v>1809</v>
      </c>
      <c r="H2098" t="s">
        <v>2091</v>
      </c>
      <c r="I2098" t="s">
        <v>2096</v>
      </c>
      <c r="J2098" t="s">
        <v>1788</v>
      </c>
      <c r="K2098" t="s">
        <v>2064</v>
      </c>
      <c r="L2098" t="s">
        <v>94</v>
      </c>
      <c r="M2098" t="s">
        <v>3584</v>
      </c>
      <c r="N2098" t="s">
        <v>3585</v>
      </c>
      <c r="O2098" t="s">
        <v>3586</v>
      </c>
      <c r="P2098" t="s">
        <v>2281</v>
      </c>
      <c r="Q2098" t="s">
        <v>1836</v>
      </c>
      <c r="R2098" t="s">
        <v>94</v>
      </c>
      <c r="S2098" t="s">
        <v>74</v>
      </c>
      <c r="T2098" t="s">
        <v>2075</v>
      </c>
      <c r="U2098" t="s">
        <v>74</v>
      </c>
      <c r="V2098" t="s">
        <v>1836</v>
      </c>
      <c r="W2098" t="s">
        <v>1836</v>
      </c>
      <c r="X2098" t="s">
        <v>2282</v>
      </c>
      <c r="Y2098" t="s">
        <v>4458</v>
      </c>
      <c r="Z2098" t="s">
        <v>4459</v>
      </c>
      <c r="AA2098" t="s">
        <v>4460</v>
      </c>
      <c r="AB2098">
        <v>1</v>
      </c>
    </row>
    <row r="2099" spans="1:28" x14ac:dyDescent="0.25">
      <c r="A2099" t="s">
        <v>9284</v>
      </c>
      <c r="B2099" t="s">
        <v>9285</v>
      </c>
      <c r="C2099" t="s">
        <v>156</v>
      </c>
      <c r="D2099">
        <v>3</v>
      </c>
      <c r="E2099">
        <v>907</v>
      </c>
      <c r="F2099" t="s">
        <v>94</v>
      </c>
      <c r="G2099" t="s">
        <v>1809</v>
      </c>
      <c r="H2099" t="s">
        <v>2091</v>
      </c>
      <c r="I2099" t="s">
        <v>2096</v>
      </c>
      <c r="J2099" t="s">
        <v>1825</v>
      </c>
      <c r="K2099" t="s">
        <v>2064</v>
      </c>
      <c r="L2099" t="s">
        <v>94</v>
      </c>
      <c r="M2099" t="s">
        <v>3584</v>
      </c>
      <c r="N2099" t="s">
        <v>3585</v>
      </c>
      <c r="O2099" t="s">
        <v>3586</v>
      </c>
      <c r="P2099" t="s">
        <v>2281</v>
      </c>
      <c r="Q2099" t="s">
        <v>1836</v>
      </c>
      <c r="R2099" t="s">
        <v>94</v>
      </c>
      <c r="S2099" t="s">
        <v>74</v>
      </c>
      <c r="T2099" t="s">
        <v>2075</v>
      </c>
      <c r="U2099" t="s">
        <v>74</v>
      </c>
      <c r="V2099" t="s">
        <v>1836</v>
      </c>
      <c r="W2099" t="s">
        <v>1836</v>
      </c>
      <c r="X2099" t="s">
        <v>2282</v>
      </c>
      <c r="Y2099" t="s">
        <v>2530</v>
      </c>
      <c r="Z2099" t="s">
        <v>2531</v>
      </c>
      <c r="AA2099" t="s">
        <v>3608</v>
      </c>
      <c r="AB2099">
        <v>1</v>
      </c>
    </row>
    <row r="2100" spans="1:28" x14ac:dyDescent="0.25">
      <c r="A2100" t="s">
        <v>9284</v>
      </c>
      <c r="B2100" t="s">
        <v>9285</v>
      </c>
      <c r="C2100" t="s">
        <v>156</v>
      </c>
      <c r="D2100">
        <v>3</v>
      </c>
      <c r="E2100">
        <v>907</v>
      </c>
      <c r="F2100" t="s">
        <v>94</v>
      </c>
      <c r="G2100" t="s">
        <v>1809</v>
      </c>
      <c r="H2100" t="s">
        <v>2091</v>
      </c>
      <c r="I2100" t="s">
        <v>2096</v>
      </c>
      <c r="J2100" t="s">
        <v>1825</v>
      </c>
      <c r="K2100" t="s">
        <v>2064</v>
      </c>
      <c r="L2100" t="s">
        <v>94</v>
      </c>
      <c r="M2100" t="s">
        <v>3584</v>
      </c>
      <c r="N2100" t="s">
        <v>3585</v>
      </c>
      <c r="O2100" t="s">
        <v>3586</v>
      </c>
      <c r="P2100" t="s">
        <v>2281</v>
      </c>
      <c r="Q2100" t="s">
        <v>1836</v>
      </c>
      <c r="R2100" t="s">
        <v>94</v>
      </c>
      <c r="S2100" t="s">
        <v>74</v>
      </c>
      <c r="T2100" t="s">
        <v>2075</v>
      </c>
      <c r="U2100" t="s">
        <v>74</v>
      </c>
      <c r="V2100" t="s">
        <v>1836</v>
      </c>
      <c r="W2100" t="s">
        <v>1836</v>
      </c>
      <c r="X2100" t="s">
        <v>2282</v>
      </c>
      <c r="Y2100" t="s">
        <v>2532</v>
      </c>
      <c r="Z2100" t="s">
        <v>2533</v>
      </c>
      <c r="AA2100" t="s">
        <v>3609</v>
      </c>
      <c r="AB2100">
        <v>1</v>
      </c>
    </row>
    <row r="2101" spans="1:28" x14ac:dyDescent="0.25">
      <c r="A2101" t="s">
        <v>9284</v>
      </c>
      <c r="B2101" t="s">
        <v>9285</v>
      </c>
      <c r="C2101" t="s">
        <v>156</v>
      </c>
      <c r="D2101">
        <v>3</v>
      </c>
      <c r="E2101">
        <v>907</v>
      </c>
      <c r="F2101" t="s">
        <v>94</v>
      </c>
      <c r="G2101" t="s">
        <v>1809</v>
      </c>
      <c r="H2101" t="s">
        <v>2091</v>
      </c>
      <c r="I2101" t="s">
        <v>2096</v>
      </c>
      <c r="J2101" t="s">
        <v>1825</v>
      </c>
      <c r="K2101" t="s">
        <v>2064</v>
      </c>
      <c r="L2101" t="s">
        <v>94</v>
      </c>
      <c r="M2101" t="s">
        <v>3584</v>
      </c>
      <c r="N2101" t="s">
        <v>3585</v>
      </c>
      <c r="O2101" t="s">
        <v>3586</v>
      </c>
      <c r="P2101" t="s">
        <v>2281</v>
      </c>
      <c r="Q2101" t="s">
        <v>1836</v>
      </c>
      <c r="R2101" t="s">
        <v>94</v>
      </c>
      <c r="S2101" t="s">
        <v>74</v>
      </c>
      <c r="T2101" t="s">
        <v>2075</v>
      </c>
      <c r="U2101" t="s">
        <v>74</v>
      </c>
      <c r="V2101" t="s">
        <v>1836</v>
      </c>
      <c r="W2101" t="s">
        <v>1836</v>
      </c>
      <c r="X2101" t="s">
        <v>2282</v>
      </c>
      <c r="Y2101" t="s">
        <v>2534</v>
      </c>
      <c r="Z2101" t="s">
        <v>2535</v>
      </c>
      <c r="AA2101" t="s">
        <v>3610</v>
      </c>
      <c r="AB2101">
        <v>1</v>
      </c>
    </row>
    <row r="2102" spans="1:28" x14ac:dyDescent="0.25">
      <c r="A2102" t="s">
        <v>9284</v>
      </c>
      <c r="B2102" t="s">
        <v>9285</v>
      </c>
      <c r="C2102" t="s">
        <v>156</v>
      </c>
      <c r="D2102">
        <v>3</v>
      </c>
      <c r="E2102">
        <v>910</v>
      </c>
      <c r="F2102" t="s">
        <v>94</v>
      </c>
      <c r="G2102" t="s">
        <v>1809</v>
      </c>
      <c r="H2102" t="s">
        <v>2091</v>
      </c>
      <c r="I2102" t="s">
        <v>2096</v>
      </c>
      <c r="J2102" t="s">
        <v>1825</v>
      </c>
      <c r="K2102" t="s">
        <v>2064</v>
      </c>
      <c r="L2102" t="s">
        <v>94</v>
      </c>
      <c r="M2102" t="s">
        <v>3584</v>
      </c>
      <c r="N2102" t="s">
        <v>3585</v>
      </c>
      <c r="O2102" t="s">
        <v>3586</v>
      </c>
      <c r="P2102" t="s">
        <v>2281</v>
      </c>
      <c r="Q2102" t="s">
        <v>1836</v>
      </c>
      <c r="R2102" t="s">
        <v>94</v>
      </c>
      <c r="S2102" t="s">
        <v>74</v>
      </c>
      <c r="T2102" t="s">
        <v>2075</v>
      </c>
      <c r="U2102" t="s">
        <v>74</v>
      </c>
      <c r="V2102" t="s">
        <v>1836</v>
      </c>
      <c r="W2102" t="s">
        <v>1836</v>
      </c>
      <c r="X2102" t="s">
        <v>2282</v>
      </c>
      <c r="Y2102" t="s">
        <v>2524</v>
      </c>
      <c r="Z2102" t="s">
        <v>2525</v>
      </c>
      <c r="AA2102" t="s">
        <v>3605</v>
      </c>
      <c r="AB2102">
        <v>1</v>
      </c>
    </row>
    <row r="2103" spans="1:28" x14ac:dyDescent="0.25">
      <c r="A2103" t="s">
        <v>9284</v>
      </c>
      <c r="B2103" t="s">
        <v>9285</v>
      </c>
      <c r="C2103" t="s">
        <v>156</v>
      </c>
      <c r="D2103">
        <v>3</v>
      </c>
      <c r="E2103">
        <v>910</v>
      </c>
      <c r="F2103" t="s">
        <v>94</v>
      </c>
      <c r="G2103" t="s">
        <v>1809</v>
      </c>
      <c r="H2103" t="s">
        <v>2091</v>
      </c>
      <c r="I2103" t="s">
        <v>2096</v>
      </c>
      <c r="J2103" t="s">
        <v>1825</v>
      </c>
      <c r="K2103" t="s">
        <v>2064</v>
      </c>
      <c r="L2103" t="s">
        <v>94</v>
      </c>
      <c r="M2103" t="s">
        <v>3584</v>
      </c>
      <c r="N2103" t="s">
        <v>3585</v>
      </c>
      <c r="O2103" t="s">
        <v>3586</v>
      </c>
      <c r="P2103" t="s">
        <v>2281</v>
      </c>
      <c r="Q2103" t="s">
        <v>1836</v>
      </c>
      <c r="R2103" t="s">
        <v>94</v>
      </c>
      <c r="S2103" t="s">
        <v>74</v>
      </c>
      <c r="T2103" t="s">
        <v>2075</v>
      </c>
      <c r="U2103" t="s">
        <v>74</v>
      </c>
      <c r="V2103" t="s">
        <v>1836</v>
      </c>
      <c r="W2103" t="s">
        <v>1836</v>
      </c>
      <c r="X2103" t="s">
        <v>2282</v>
      </c>
      <c r="Y2103" t="s">
        <v>2526</v>
      </c>
      <c r="Z2103" t="s">
        <v>2527</v>
      </c>
      <c r="AA2103" t="s">
        <v>3606</v>
      </c>
      <c r="AB2103">
        <v>1</v>
      </c>
    </row>
    <row r="2104" spans="1:28" x14ac:dyDescent="0.25">
      <c r="A2104" t="s">
        <v>9284</v>
      </c>
      <c r="B2104" t="s">
        <v>9285</v>
      </c>
      <c r="C2104" t="s">
        <v>156</v>
      </c>
      <c r="D2104">
        <v>3</v>
      </c>
      <c r="E2104">
        <v>910</v>
      </c>
      <c r="F2104" t="s">
        <v>94</v>
      </c>
      <c r="G2104" t="s">
        <v>1809</v>
      </c>
      <c r="H2104" t="s">
        <v>2091</v>
      </c>
      <c r="I2104" t="s">
        <v>2096</v>
      </c>
      <c r="J2104" t="s">
        <v>1825</v>
      </c>
      <c r="K2104" t="s">
        <v>2064</v>
      </c>
      <c r="L2104" t="s">
        <v>94</v>
      </c>
      <c r="M2104" t="s">
        <v>3584</v>
      </c>
      <c r="N2104" t="s">
        <v>3585</v>
      </c>
      <c r="O2104" t="s">
        <v>3586</v>
      </c>
      <c r="P2104" t="s">
        <v>2281</v>
      </c>
      <c r="Q2104" t="s">
        <v>1836</v>
      </c>
      <c r="R2104" t="s">
        <v>94</v>
      </c>
      <c r="S2104" t="s">
        <v>74</v>
      </c>
      <c r="T2104" t="s">
        <v>2075</v>
      </c>
      <c r="U2104" t="s">
        <v>74</v>
      </c>
      <c r="V2104" t="s">
        <v>1836</v>
      </c>
      <c r="W2104" t="s">
        <v>1836</v>
      </c>
      <c r="X2104" t="s">
        <v>2282</v>
      </c>
      <c r="Y2104" t="s">
        <v>2528</v>
      </c>
      <c r="Z2104" t="s">
        <v>2529</v>
      </c>
      <c r="AA2104" t="s">
        <v>3607</v>
      </c>
      <c r="AB2104">
        <v>1</v>
      </c>
    </row>
    <row r="2105" spans="1:28" x14ac:dyDescent="0.25">
      <c r="A2105" t="s">
        <v>9284</v>
      </c>
      <c r="B2105" t="s">
        <v>9285</v>
      </c>
      <c r="C2105" t="s">
        <v>156</v>
      </c>
      <c r="D2105">
        <v>1</v>
      </c>
      <c r="E2105">
        <v>103</v>
      </c>
      <c r="F2105" t="s">
        <v>2037</v>
      </c>
      <c r="G2105" t="s">
        <v>1845</v>
      </c>
      <c r="H2105" t="s">
        <v>2091</v>
      </c>
      <c r="I2105" t="s">
        <v>2096</v>
      </c>
      <c r="J2105" t="s">
        <v>1789</v>
      </c>
      <c r="K2105" t="s">
        <v>5936</v>
      </c>
      <c r="L2105" t="s">
        <v>1818</v>
      </c>
      <c r="M2105" t="s">
        <v>2858</v>
      </c>
      <c r="N2105" t="s">
        <v>3676</v>
      </c>
      <c r="O2105" t="s">
        <v>3677</v>
      </c>
      <c r="P2105" t="s">
        <v>2023</v>
      </c>
      <c r="Q2105" t="s">
        <v>1791</v>
      </c>
      <c r="R2105" t="s">
        <v>1953</v>
      </c>
      <c r="S2105" t="s">
        <v>1792</v>
      </c>
      <c r="T2105" t="s">
        <v>2032</v>
      </c>
      <c r="U2105" t="s">
        <v>2867</v>
      </c>
      <c r="V2105" t="s">
        <v>2868</v>
      </c>
      <c r="W2105" t="s">
        <v>2947</v>
      </c>
      <c r="X2105" t="s">
        <v>1819</v>
      </c>
      <c r="Y2105" t="s">
        <v>4946</v>
      </c>
      <c r="Z2105" t="s">
        <v>4947</v>
      </c>
      <c r="AA2105" t="s">
        <v>4948</v>
      </c>
      <c r="AB2105">
        <v>1</v>
      </c>
    </row>
    <row r="2106" spans="1:28" x14ac:dyDescent="0.25">
      <c r="A2106" t="s">
        <v>9284</v>
      </c>
      <c r="B2106" t="s">
        <v>9285</v>
      </c>
      <c r="C2106" t="s">
        <v>156</v>
      </c>
      <c r="D2106">
        <v>1</v>
      </c>
      <c r="E2106">
        <v>13</v>
      </c>
      <c r="F2106" t="s">
        <v>2037</v>
      </c>
      <c r="G2106" t="s">
        <v>1845</v>
      </c>
      <c r="H2106" t="s">
        <v>2091</v>
      </c>
      <c r="I2106" t="s">
        <v>2096</v>
      </c>
      <c r="J2106" t="s">
        <v>1795</v>
      </c>
      <c r="K2106" t="s">
        <v>2408</v>
      </c>
      <c r="L2106" t="s">
        <v>1818</v>
      </c>
      <c r="M2106" t="s">
        <v>2858</v>
      </c>
      <c r="N2106" t="s">
        <v>3676</v>
      </c>
      <c r="O2106" t="s">
        <v>3677</v>
      </c>
      <c r="P2106" t="s">
        <v>2023</v>
      </c>
      <c r="Q2106" t="s">
        <v>1791</v>
      </c>
      <c r="R2106" t="s">
        <v>1953</v>
      </c>
      <c r="S2106" t="s">
        <v>1792</v>
      </c>
      <c r="T2106" t="s">
        <v>2032</v>
      </c>
      <c r="U2106" t="s">
        <v>2867</v>
      </c>
      <c r="V2106" t="s">
        <v>2868</v>
      </c>
      <c r="W2106" t="s">
        <v>2874</v>
      </c>
      <c r="X2106" t="s">
        <v>1819</v>
      </c>
      <c r="Y2106" t="s">
        <v>8764</v>
      </c>
      <c r="Z2106" t="s">
        <v>8765</v>
      </c>
      <c r="AA2106" t="s">
        <v>8766</v>
      </c>
      <c r="AB2106">
        <v>1</v>
      </c>
    </row>
    <row r="2107" spans="1:28" x14ac:dyDescent="0.25">
      <c r="A2107" t="s">
        <v>9284</v>
      </c>
      <c r="B2107" t="s">
        <v>9285</v>
      </c>
      <c r="C2107" t="s">
        <v>156</v>
      </c>
      <c r="D2107">
        <v>1</v>
      </c>
      <c r="E2107">
        <v>18</v>
      </c>
      <c r="F2107" t="s">
        <v>2040</v>
      </c>
      <c r="G2107" t="s">
        <v>1845</v>
      </c>
      <c r="H2107" t="s">
        <v>2091</v>
      </c>
      <c r="I2107" t="s">
        <v>2096</v>
      </c>
      <c r="J2107" t="s">
        <v>1795</v>
      </c>
      <c r="K2107" t="s">
        <v>3970</v>
      </c>
      <c r="L2107" t="s">
        <v>1818</v>
      </c>
      <c r="M2107" t="s">
        <v>2858</v>
      </c>
      <c r="N2107" t="s">
        <v>3676</v>
      </c>
      <c r="O2107" t="s">
        <v>3677</v>
      </c>
      <c r="P2107" t="s">
        <v>2023</v>
      </c>
      <c r="Q2107" t="s">
        <v>1791</v>
      </c>
      <c r="R2107" t="s">
        <v>1953</v>
      </c>
      <c r="S2107" t="s">
        <v>1792</v>
      </c>
      <c r="T2107" t="s">
        <v>2032</v>
      </c>
      <c r="U2107" t="s">
        <v>2867</v>
      </c>
      <c r="V2107" t="s">
        <v>2868</v>
      </c>
      <c r="W2107" t="s">
        <v>2874</v>
      </c>
      <c r="X2107" t="s">
        <v>1819</v>
      </c>
      <c r="Y2107" t="s">
        <v>5651</v>
      </c>
      <c r="Z2107" t="s">
        <v>5652</v>
      </c>
      <c r="AA2107" t="s">
        <v>5653</v>
      </c>
      <c r="AB2107">
        <v>1</v>
      </c>
    </row>
    <row r="2108" spans="1:28" x14ac:dyDescent="0.25">
      <c r="A2108" t="s">
        <v>9284</v>
      </c>
      <c r="B2108" t="s">
        <v>9285</v>
      </c>
      <c r="C2108" t="s">
        <v>156</v>
      </c>
      <c r="D2108">
        <v>1</v>
      </c>
      <c r="E2108">
        <v>23</v>
      </c>
      <c r="F2108" t="s">
        <v>2037</v>
      </c>
      <c r="G2108" t="s">
        <v>1845</v>
      </c>
      <c r="H2108" t="s">
        <v>2091</v>
      </c>
      <c r="I2108" t="s">
        <v>2096</v>
      </c>
      <c r="J2108" t="s">
        <v>1788</v>
      </c>
      <c r="K2108" t="s">
        <v>3970</v>
      </c>
      <c r="L2108" t="s">
        <v>1818</v>
      </c>
      <c r="M2108" t="s">
        <v>2858</v>
      </c>
      <c r="N2108" t="s">
        <v>3676</v>
      </c>
      <c r="O2108" t="s">
        <v>3677</v>
      </c>
      <c r="P2108" t="s">
        <v>2023</v>
      </c>
      <c r="Q2108" t="s">
        <v>1791</v>
      </c>
      <c r="R2108" t="s">
        <v>1953</v>
      </c>
      <c r="S2108" t="s">
        <v>1792</v>
      </c>
      <c r="T2108" t="s">
        <v>2032</v>
      </c>
      <c r="U2108" t="s">
        <v>2867</v>
      </c>
      <c r="V2108" t="s">
        <v>2868</v>
      </c>
      <c r="W2108" t="s">
        <v>2947</v>
      </c>
      <c r="X2108" t="s">
        <v>1819</v>
      </c>
      <c r="Y2108" t="s">
        <v>4949</v>
      </c>
      <c r="Z2108" t="s">
        <v>4950</v>
      </c>
      <c r="AA2108" t="s">
        <v>4951</v>
      </c>
      <c r="AB2108">
        <v>1</v>
      </c>
    </row>
    <row r="2109" spans="1:28" x14ac:dyDescent="0.25">
      <c r="A2109" t="s">
        <v>9284</v>
      </c>
      <c r="B2109" t="s">
        <v>9285</v>
      </c>
      <c r="C2109" t="s">
        <v>156</v>
      </c>
      <c r="D2109">
        <v>1</v>
      </c>
      <c r="E2109">
        <v>24</v>
      </c>
      <c r="F2109" t="s">
        <v>2040</v>
      </c>
      <c r="G2109" t="s">
        <v>1845</v>
      </c>
      <c r="H2109" t="s">
        <v>2091</v>
      </c>
      <c r="I2109" t="s">
        <v>2096</v>
      </c>
      <c r="J2109" t="s">
        <v>1795</v>
      </c>
      <c r="K2109" t="s">
        <v>3970</v>
      </c>
      <c r="L2109" t="s">
        <v>1818</v>
      </c>
      <c r="M2109" t="s">
        <v>2858</v>
      </c>
      <c r="N2109" t="s">
        <v>3676</v>
      </c>
      <c r="O2109" t="s">
        <v>3677</v>
      </c>
      <c r="P2109" t="s">
        <v>2023</v>
      </c>
      <c r="Q2109" t="s">
        <v>1791</v>
      </c>
      <c r="R2109" t="s">
        <v>1953</v>
      </c>
      <c r="S2109" t="s">
        <v>1792</v>
      </c>
      <c r="T2109" t="s">
        <v>2032</v>
      </c>
      <c r="U2109" t="s">
        <v>2867</v>
      </c>
      <c r="V2109" t="s">
        <v>2868</v>
      </c>
      <c r="W2109" t="s">
        <v>2874</v>
      </c>
      <c r="X2109" t="s">
        <v>1819</v>
      </c>
      <c r="Y2109" t="s">
        <v>4952</v>
      </c>
      <c r="Z2109" t="s">
        <v>4953</v>
      </c>
      <c r="AA2109" t="s">
        <v>4954</v>
      </c>
      <c r="AB2109">
        <v>1</v>
      </c>
    </row>
    <row r="2110" spans="1:28" x14ac:dyDescent="0.25">
      <c r="A2110" t="s">
        <v>9284</v>
      </c>
      <c r="B2110" t="s">
        <v>9285</v>
      </c>
      <c r="C2110" t="s">
        <v>156</v>
      </c>
      <c r="D2110">
        <v>1</v>
      </c>
      <c r="E2110">
        <v>25</v>
      </c>
      <c r="F2110" t="s">
        <v>2040</v>
      </c>
      <c r="G2110" t="s">
        <v>1845</v>
      </c>
      <c r="H2110" t="s">
        <v>2091</v>
      </c>
      <c r="I2110" t="s">
        <v>2096</v>
      </c>
      <c r="J2110" t="s">
        <v>1795</v>
      </c>
      <c r="K2110" t="s">
        <v>3970</v>
      </c>
      <c r="L2110" t="s">
        <v>1818</v>
      </c>
      <c r="M2110" t="s">
        <v>2858</v>
      </c>
      <c r="N2110" t="s">
        <v>3676</v>
      </c>
      <c r="O2110" t="s">
        <v>3677</v>
      </c>
      <c r="P2110" t="s">
        <v>2023</v>
      </c>
      <c r="Q2110" t="s">
        <v>1791</v>
      </c>
      <c r="R2110" t="s">
        <v>1953</v>
      </c>
      <c r="S2110" t="s">
        <v>1792</v>
      </c>
      <c r="T2110" t="s">
        <v>2032</v>
      </c>
      <c r="U2110" t="s">
        <v>2867</v>
      </c>
      <c r="V2110" t="s">
        <v>2868</v>
      </c>
      <c r="W2110" t="s">
        <v>2947</v>
      </c>
      <c r="X2110" t="s">
        <v>1819</v>
      </c>
      <c r="Y2110" t="s">
        <v>5654</v>
      </c>
      <c r="Z2110" t="s">
        <v>5655</v>
      </c>
      <c r="AA2110" t="s">
        <v>5656</v>
      </c>
      <c r="AB2110">
        <v>1</v>
      </c>
    </row>
    <row r="2111" spans="1:28" x14ac:dyDescent="0.25">
      <c r="A2111" t="s">
        <v>9284</v>
      </c>
      <c r="B2111" t="s">
        <v>9285</v>
      </c>
      <c r="C2111" t="s">
        <v>156</v>
      </c>
      <c r="D2111">
        <v>1</v>
      </c>
      <c r="E2111">
        <v>27</v>
      </c>
      <c r="F2111" t="s">
        <v>2037</v>
      </c>
      <c r="G2111" t="s">
        <v>1845</v>
      </c>
      <c r="H2111" t="s">
        <v>2091</v>
      </c>
      <c r="I2111" t="s">
        <v>2096</v>
      </c>
      <c r="J2111" t="s">
        <v>1795</v>
      </c>
      <c r="K2111" t="s">
        <v>3970</v>
      </c>
      <c r="L2111" t="s">
        <v>1818</v>
      </c>
      <c r="M2111" t="s">
        <v>2858</v>
      </c>
      <c r="N2111" t="s">
        <v>3676</v>
      </c>
      <c r="O2111" t="s">
        <v>3677</v>
      </c>
      <c r="P2111" t="s">
        <v>2023</v>
      </c>
      <c r="Q2111" t="s">
        <v>1791</v>
      </c>
      <c r="R2111" t="s">
        <v>1953</v>
      </c>
      <c r="S2111" t="s">
        <v>1792</v>
      </c>
      <c r="T2111" t="s">
        <v>2032</v>
      </c>
      <c r="U2111" t="s">
        <v>2867</v>
      </c>
      <c r="V2111" t="s">
        <v>2868</v>
      </c>
      <c r="W2111" t="s">
        <v>2874</v>
      </c>
      <c r="X2111" t="s">
        <v>1819</v>
      </c>
      <c r="Y2111" t="s">
        <v>5657</v>
      </c>
      <c r="Z2111" t="s">
        <v>5658</v>
      </c>
      <c r="AA2111" t="s">
        <v>5659</v>
      </c>
      <c r="AB2111">
        <v>1</v>
      </c>
    </row>
    <row r="2112" spans="1:28" x14ac:dyDescent="0.25">
      <c r="A2112" t="s">
        <v>9284</v>
      </c>
      <c r="B2112" t="s">
        <v>9285</v>
      </c>
      <c r="C2112" t="s">
        <v>156</v>
      </c>
      <c r="D2112">
        <v>1</v>
      </c>
      <c r="E2112">
        <v>29</v>
      </c>
      <c r="F2112" t="s">
        <v>2037</v>
      </c>
      <c r="G2112" t="s">
        <v>1845</v>
      </c>
      <c r="H2112" t="s">
        <v>2091</v>
      </c>
      <c r="I2112" t="s">
        <v>2096</v>
      </c>
      <c r="J2112" t="s">
        <v>1797</v>
      </c>
      <c r="K2112" t="s">
        <v>3986</v>
      </c>
      <c r="L2112" t="s">
        <v>1818</v>
      </c>
      <c r="M2112" t="s">
        <v>2858</v>
      </c>
      <c r="N2112" t="s">
        <v>3676</v>
      </c>
      <c r="O2112" t="s">
        <v>3677</v>
      </c>
      <c r="P2112" t="s">
        <v>2023</v>
      </c>
      <c r="Q2112" t="s">
        <v>1791</v>
      </c>
      <c r="R2112" t="s">
        <v>1953</v>
      </c>
      <c r="S2112" t="s">
        <v>1792</v>
      </c>
      <c r="T2112" t="s">
        <v>2032</v>
      </c>
      <c r="U2112" t="s">
        <v>2867</v>
      </c>
      <c r="V2112" t="s">
        <v>2868</v>
      </c>
      <c r="W2112" t="s">
        <v>2874</v>
      </c>
      <c r="X2112" t="s">
        <v>1819</v>
      </c>
      <c r="Y2112" t="s">
        <v>4955</v>
      </c>
      <c r="Z2112" t="s">
        <v>4956</v>
      </c>
      <c r="AA2112" t="s">
        <v>4957</v>
      </c>
      <c r="AB2112">
        <v>1</v>
      </c>
    </row>
    <row r="2113" spans="1:28" x14ac:dyDescent="0.25">
      <c r="A2113" t="s">
        <v>9284</v>
      </c>
      <c r="B2113" t="s">
        <v>9285</v>
      </c>
      <c r="C2113" t="s">
        <v>156</v>
      </c>
      <c r="D2113">
        <v>1</v>
      </c>
      <c r="E2113">
        <v>528</v>
      </c>
      <c r="F2113" t="s">
        <v>2062</v>
      </c>
      <c r="G2113" t="s">
        <v>1844</v>
      </c>
      <c r="H2113" t="s">
        <v>2091</v>
      </c>
      <c r="I2113" t="s">
        <v>2096</v>
      </c>
      <c r="J2113" t="s">
        <v>1788</v>
      </c>
      <c r="K2113" t="s">
        <v>3970</v>
      </c>
      <c r="L2113" t="s">
        <v>1818</v>
      </c>
      <c r="M2113" t="s">
        <v>2858</v>
      </c>
      <c r="N2113" t="s">
        <v>3676</v>
      </c>
      <c r="O2113" t="s">
        <v>3677</v>
      </c>
      <c r="P2113" t="s">
        <v>2023</v>
      </c>
      <c r="Q2113" t="s">
        <v>1791</v>
      </c>
      <c r="R2113" t="s">
        <v>1953</v>
      </c>
      <c r="S2113" t="s">
        <v>1792</v>
      </c>
      <c r="T2113" t="s">
        <v>2032</v>
      </c>
      <c r="U2113" t="s">
        <v>2867</v>
      </c>
      <c r="V2113" t="s">
        <v>2929</v>
      </c>
      <c r="W2113" t="s">
        <v>2947</v>
      </c>
      <c r="X2113" t="s">
        <v>1819</v>
      </c>
      <c r="Y2113" t="s">
        <v>5660</v>
      </c>
      <c r="Z2113" t="s">
        <v>5661</v>
      </c>
      <c r="AA2113" t="s">
        <v>5662</v>
      </c>
      <c r="AB2113">
        <v>1</v>
      </c>
    </row>
    <row r="2114" spans="1:28" x14ac:dyDescent="0.25">
      <c r="A2114" t="s">
        <v>9284</v>
      </c>
      <c r="B2114" t="s">
        <v>9285</v>
      </c>
      <c r="C2114" t="s">
        <v>156</v>
      </c>
      <c r="D2114">
        <v>1</v>
      </c>
      <c r="E2114">
        <v>56</v>
      </c>
      <c r="F2114" t="s">
        <v>2037</v>
      </c>
      <c r="G2114" t="s">
        <v>1845</v>
      </c>
      <c r="H2114" t="s">
        <v>2091</v>
      </c>
      <c r="I2114" t="s">
        <v>2096</v>
      </c>
      <c r="J2114" t="s">
        <v>1789</v>
      </c>
      <c r="K2114" t="s">
        <v>3986</v>
      </c>
      <c r="L2114" t="s">
        <v>1818</v>
      </c>
      <c r="M2114" t="s">
        <v>2858</v>
      </c>
      <c r="N2114" t="s">
        <v>3676</v>
      </c>
      <c r="O2114" t="s">
        <v>3677</v>
      </c>
      <c r="P2114" t="s">
        <v>2023</v>
      </c>
      <c r="Q2114" t="s">
        <v>1791</v>
      </c>
      <c r="R2114" t="s">
        <v>1953</v>
      </c>
      <c r="S2114" t="s">
        <v>1792</v>
      </c>
      <c r="T2114" t="s">
        <v>2032</v>
      </c>
      <c r="U2114" t="s">
        <v>2867</v>
      </c>
      <c r="V2114" t="s">
        <v>2868</v>
      </c>
      <c r="W2114" t="s">
        <v>2947</v>
      </c>
      <c r="X2114" t="s">
        <v>1819</v>
      </c>
      <c r="Y2114" t="s">
        <v>4958</v>
      </c>
      <c r="Z2114" t="s">
        <v>4959</v>
      </c>
      <c r="AA2114" t="s">
        <v>4960</v>
      </c>
      <c r="AB2114">
        <v>1</v>
      </c>
    </row>
    <row r="2115" spans="1:28" x14ac:dyDescent="0.25">
      <c r="A2115" t="s">
        <v>9284</v>
      </c>
      <c r="B2115" t="s">
        <v>9285</v>
      </c>
      <c r="C2115" t="s">
        <v>156</v>
      </c>
      <c r="D2115">
        <v>2</v>
      </c>
      <c r="E2115">
        <v>58</v>
      </c>
      <c r="F2115" t="s">
        <v>2055</v>
      </c>
      <c r="G2115" t="s">
        <v>1844</v>
      </c>
      <c r="H2115" t="s">
        <v>2091</v>
      </c>
      <c r="I2115" t="s">
        <v>2096</v>
      </c>
      <c r="J2115" t="s">
        <v>1795</v>
      </c>
      <c r="K2115" t="s">
        <v>4050</v>
      </c>
      <c r="L2115" t="s">
        <v>1818</v>
      </c>
      <c r="M2115" t="s">
        <v>2858</v>
      </c>
      <c r="N2115" t="s">
        <v>3676</v>
      </c>
      <c r="O2115" t="s">
        <v>3677</v>
      </c>
      <c r="P2115" t="s">
        <v>2023</v>
      </c>
      <c r="Q2115" t="s">
        <v>1791</v>
      </c>
      <c r="R2115" t="s">
        <v>1953</v>
      </c>
      <c r="S2115" t="s">
        <v>1792</v>
      </c>
      <c r="T2115" t="s">
        <v>2032</v>
      </c>
      <c r="U2115" t="s">
        <v>2867</v>
      </c>
      <c r="V2115" t="s">
        <v>2929</v>
      </c>
      <c r="W2115" t="s">
        <v>2947</v>
      </c>
      <c r="X2115" t="s">
        <v>1819</v>
      </c>
      <c r="Y2115" t="s">
        <v>8767</v>
      </c>
      <c r="Z2115" t="s">
        <v>8768</v>
      </c>
      <c r="AA2115" t="s">
        <v>8769</v>
      </c>
      <c r="AB2115">
        <v>1</v>
      </c>
    </row>
    <row r="2116" spans="1:28" x14ac:dyDescent="0.25">
      <c r="A2116" t="s">
        <v>9284</v>
      </c>
      <c r="B2116" t="s">
        <v>9285</v>
      </c>
      <c r="C2116" t="s">
        <v>156</v>
      </c>
      <c r="D2116">
        <v>2</v>
      </c>
      <c r="E2116">
        <v>58</v>
      </c>
      <c r="F2116" t="s">
        <v>2037</v>
      </c>
      <c r="G2116" t="s">
        <v>1844</v>
      </c>
      <c r="H2116" t="s">
        <v>2091</v>
      </c>
      <c r="I2116" t="s">
        <v>2096</v>
      </c>
      <c r="J2116" t="s">
        <v>1797</v>
      </c>
      <c r="K2116" t="s">
        <v>4050</v>
      </c>
      <c r="L2116" t="s">
        <v>1818</v>
      </c>
      <c r="M2116" t="s">
        <v>2858</v>
      </c>
      <c r="N2116" t="s">
        <v>3676</v>
      </c>
      <c r="O2116" t="s">
        <v>3677</v>
      </c>
      <c r="P2116" t="s">
        <v>2023</v>
      </c>
      <c r="Q2116" t="s">
        <v>1791</v>
      </c>
      <c r="R2116" t="s">
        <v>1953</v>
      </c>
      <c r="S2116" t="s">
        <v>1792</v>
      </c>
      <c r="T2116" t="s">
        <v>2032</v>
      </c>
      <c r="U2116" t="s">
        <v>2044</v>
      </c>
      <c r="V2116" t="s">
        <v>2873</v>
      </c>
      <c r="W2116" t="s">
        <v>2874</v>
      </c>
      <c r="X2116" t="s">
        <v>1819</v>
      </c>
      <c r="Y2116" t="s">
        <v>2283</v>
      </c>
      <c r="Z2116" t="s">
        <v>1950</v>
      </c>
      <c r="AA2116" t="s">
        <v>3679</v>
      </c>
      <c r="AB2116">
        <v>1</v>
      </c>
    </row>
    <row r="2117" spans="1:28" x14ac:dyDescent="0.25">
      <c r="A2117" t="s">
        <v>9284</v>
      </c>
      <c r="B2117" t="s">
        <v>9285</v>
      </c>
      <c r="C2117" t="s">
        <v>156</v>
      </c>
      <c r="D2117">
        <v>3</v>
      </c>
      <c r="E2117">
        <v>5</v>
      </c>
      <c r="F2117" t="s">
        <v>2034</v>
      </c>
      <c r="G2117" t="s">
        <v>1848</v>
      </c>
      <c r="H2117" t="s">
        <v>2091</v>
      </c>
      <c r="I2117" t="s">
        <v>2096</v>
      </c>
      <c r="J2117" t="s">
        <v>1788</v>
      </c>
      <c r="K2117" t="s">
        <v>5185</v>
      </c>
      <c r="L2117" t="s">
        <v>1818</v>
      </c>
      <c r="M2117" t="s">
        <v>2858</v>
      </c>
      <c r="N2117" t="s">
        <v>3676</v>
      </c>
      <c r="O2117" t="s">
        <v>3677</v>
      </c>
      <c r="P2117" t="s">
        <v>2023</v>
      </c>
      <c r="Q2117" t="s">
        <v>1791</v>
      </c>
      <c r="R2117" t="s">
        <v>1953</v>
      </c>
      <c r="S2117" t="s">
        <v>1792</v>
      </c>
      <c r="T2117" t="s">
        <v>2032</v>
      </c>
      <c r="U2117" t="s">
        <v>2867</v>
      </c>
      <c r="V2117" t="s">
        <v>2868</v>
      </c>
      <c r="W2117" t="s">
        <v>2874</v>
      </c>
      <c r="X2117" t="s">
        <v>1819</v>
      </c>
      <c r="Y2117" t="s">
        <v>2284</v>
      </c>
      <c r="Z2117" t="s">
        <v>1951</v>
      </c>
      <c r="AA2117" t="s">
        <v>3680</v>
      </c>
      <c r="AB2117">
        <v>1</v>
      </c>
    </row>
    <row r="2118" spans="1:28" x14ac:dyDescent="0.25">
      <c r="A2118" t="s">
        <v>9284</v>
      </c>
      <c r="B2118" t="s">
        <v>9285</v>
      </c>
      <c r="C2118" t="s">
        <v>156</v>
      </c>
      <c r="D2118">
        <v>3</v>
      </c>
      <c r="E2118">
        <v>7</v>
      </c>
      <c r="F2118" t="s">
        <v>2046</v>
      </c>
      <c r="G2118" t="s">
        <v>1848</v>
      </c>
      <c r="H2118" t="s">
        <v>2091</v>
      </c>
      <c r="I2118" t="s">
        <v>2096</v>
      </c>
      <c r="J2118" t="s">
        <v>1788</v>
      </c>
      <c r="K2118" t="s">
        <v>2390</v>
      </c>
      <c r="L2118" t="s">
        <v>1843</v>
      </c>
      <c r="M2118" t="s">
        <v>2858</v>
      </c>
      <c r="N2118" t="s">
        <v>3676</v>
      </c>
      <c r="O2118" t="s">
        <v>3677</v>
      </c>
      <c r="P2118" t="s">
        <v>2023</v>
      </c>
      <c r="Q2118" t="s">
        <v>1791</v>
      </c>
      <c r="R2118" t="s">
        <v>1953</v>
      </c>
      <c r="S2118" t="s">
        <v>1792</v>
      </c>
      <c r="T2118" t="s">
        <v>2032</v>
      </c>
      <c r="U2118" t="s">
        <v>2867</v>
      </c>
      <c r="V2118" t="s">
        <v>2929</v>
      </c>
      <c r="W2118" t="s">
        <v>2874</v>
      </c>
      <c r="X2118" t="s">
        <v>1819</v>
      </c>
      <c r="Y2118" t="s">
        <v>2285</v>
      </c>
      <c r="Z2118" t="s">
        <v>2286</v>
      </c>
      <c r="AA2118" t="s">
        <v>3681</v>
      </c>
      <c r="AB2118">
        <v>1</v>
      </c>
    </row>
    <row r="2119" spans="1:28" x14ac:dyDescent="0.25">
      <c r="A2119" t="s">
        <v>9284</v>
      </c>
      <c r="B2119" t="s">
        <v>9285</v>
      </c>
      <c r="C2119" t="s">
        <v>156</v>
      </c>
      <c r="D2119">
        <v>3</v>
      </c>
      <c r="E2119">
        <v>9</v>
      </c>
      <c r="F2119" t="s">
        <v>2034</v>
      </c>
      <c r="G2119" t="s">
        <v>1848</v>
      </c>
      <c r="H2119" t="s">
        <v>2091</v>
      </c>
      <c r="I2119" t="s">
        <v>2096</v>
      </c>
      <c r="J2119" t="s">
        <v>1788</v>
      </c>
      <c r="K2119" t="s">
        <v>2390</v>
      </c>
      <c r="L2119" t="s">
        <v>1843</v>
      </c>
      <c r="M2119" t="s">
        <v>2858</v>
      </c>
      <c r="N2119" t="s">
        <v>3676</v>
      </c>
      <c r="O2119" t="s">
        <v>3677</v>
      </c>
      <c r="P2119" t="s">
        <v>2023</v>
      </c>
      <c r="Q2119" t="s">
        <v>1791</v>
      </c>
      <c r="R2119" t="s">
        <v>1953</v>
      </c>
      <c r="S2119" t="s">
        <v>1792</v>
      </c>
      <c r="T2119" t="s">
        <v>2032</v>
      </c>
      <c r="U2119" t="s">
        <v>2867</v>
      </c>
      <c r="V2119" t="s">
        <v>2929</v>
      </c>
      <c r="W2119" t="s">
        <v>2874</v>
      </c>
      <c r="X2119" t="s">
        <v>1819</v>
      </c>
      <c r="Y2119" t="s">
        <v>2287</v>
      </c>
      <c r="Z2119" t="s">
        <v>2288</v>
      </c>
      <c r="AA2119" t="s">
        <v>3682</v>
      </c>
      <c r="AB2119">
        <v>1</v>
      </c>
    </row>
    <row r="2120" spans="1:28" x14ac:dyDescent="0.25">
      <c r="A2120" t="s">
        <v>9284</v>
      </c>
      <c r="B2120" t="s">
        <v>9285</v>
      </c>
      <c r="C2120" t="s">
        <v>156</v>
      </c>
      <c r="D2120">
        <v>3</v>
      </c>
      <c r="E2120">
        <v>11</v>
      </c>
      <c r="F2120" t="s">
        <v>2051</v>
      </c>
      <c r="G2120" t="s">
        <v>1848</v>
      </c>
      <c r="H2120" t="s">
        <v>2091</v>
      </c>
      <c r="I2120" t="s">
        <v>2096</v>
      </c>
      <c r="J2120" t="s">
        <v>1788</v>
      </c>
      <c r="K2120" t="s">
        <v>7232</v>
      </c>
      <c r="L2120" t="s">
        <v>1818</v>
      </c>
      <c r="M2120" t="s">
        <v>2858</v>
      </c>
      <c r="N2120" t="s">
        <v>3676</v>
      </c>
      <c r="O2120" t="s">
        <v>3677</v>
      </c>
      <c r="P2120" t="s">
        <v>2023</v>
      </c>
      <c r="Q2120" t="s">
        <v>1791</v>
      </c>
      <c r="R2120" t="s">
        <v>1953</v>
      </c>
      <c r="S2120" t="s">
        <v>1792</v>
      </c>
      <c r="T2120" t="s">
        <v>2032</v>
      </c>
      <c r="U2120" t="s">
        <v>2867</v>
      </c>
      <c r="V2120" t="s">
        <v>2929</v>
      </c>
      <c r="W2120" t="s">
        <v>2874</v>
      </c>
      <c r="X2120" t="s">
        <v>1819</v>
      </c>
      <c r="Y2120" t="s">
        <v>2289</v>
      </c>
      <c r="Z2120" t="s">
        <v>2290</v>
      </c>
      <c r="AA2120" t="s">
        <v>3683</v>
      </c>
      <c r="AB2120">
        <v>1</v>
      </c>
    </row>
    <row r="2121" spans="1:28" x14ac:dyDescent="0.25">
      <c r="A2121" t="s">
        <v>9284</v>
      </c>
      <c r="B2121" t="s">
        <v>9285</v>
      </c>
      <c r="C2121" t="s">
        <v>156</v>
      </c>
      <c r="D2121">
        <v>3</v>
      </c>
      <c r="E2121">
        <v>25</v>
      </c>
      <c r="F2121" t="s">
        <v>2048</v>
      </c>
      <c r="G2121" t="s">
        <v>1848</v>
      </c>
      <c r="H2121" t="s">
        <v>2091</v>
      </c>
      <c r="I2121" t="s">
        <v>2096</v>
      </c>
      <c r="J2121" t="s">
        <v>1825</v>
      </c>
      <c r="K2121" t="s">
        <v>5185</v>
      </c>
      <c r="L2121" t="s">
        <v>1818</v>
      </c>
      <c r="M2121" t="s">
        <v>2858</v>
      </c>
      <c r="N2121" t="s">
        <v>3676</v>
      </c>
      <c r="O2121" t="s">
        <v>3677</v>
      </c>
      <c r="P2121" t="s">
        <v>2023</v>
      </c>
      <c r="Q2121" t="s">
        <v>1791</v>
      </c>
      <c r="R2121" t="s">
        <v>1953</v>
      </c>
      <c r="S2121" t="s">
        <v>1792</v>
      </c>
      <c r="T2121" t="s">
        <v>2032</v>
      </c>
      <c r="U2121" t="s">
        <v>2867</v>
      </c>
      <c r="V2121" t="s">
        <v>2868</v>
      </c>
      <c r="W2121" t="s">
        <v>2874</v>
      </c>
      <c r="X2121" t="s">
        <v>1819</v>
      </c>
      <c r="Y2121" t="s">
        <v>2291</v>
      </c>
      <c r="Z2121" t="s">
        <v>2292</v>
      </c>
      <c r="AA2121" t="s">
        <v>3684</v>
      </c>
      <c r="AB2121">
        <v>1</v>
      </c>
    </row>
    <row r="2122" spans="1:28" x14ac:dyDescent="0.25">
      <c r="A2122" t="s">
        <v>9284</v>
      </c>
      <c r="B2122" t="s">
        <v>9285</v>
      </c>
      <c r="C2122" t="s">
        <v>156</v>
      </c>
      <c r="D2122">
        <v>3</v>
      </c>
      <c r="E2122">
        <v>25</v>
      </c>
      <c r="F2122" t="s">
        <v>2051</v>
      </c>
      <c r="G2122" t="s">
        <v>1848</v>
      </c>
      <c r="H2122" t="s">
        <v>2091</v>
      </c>
      <c r="I2122" t="s">
        <v>2096</v>
      </c>
      <c r="J2122" t="s">
        <v>1825</v>
      </c>
      <c r="K2122" t="s">
        <v>5185</v>
      </c>
      <c r="L2122" t="s">
        <v>1818</v>
      </c>
      <c r="M2122" t="s">
        <v>2858</v>
      </c>
      <c r="N2122" t="s">
        <v>3676</v>
      </c>
      <c r="O2122" t="s">
        <v>3677</v>
      </c>
      <c r="P2122" t="s">
        <v>2023</v>
      </c>
      <c r="Q2122" t="s">
        <v>1791</v>
      </c>
      <c r="R2122" t="s">
        <v>1953</v>
      </c>
      <c r="S2122" t="s">
        <v>1792</v>
      </c>
      <c r="T2122" t="s">
        <v>2032</v>
      </c>
      <c r="U2122" t="s">
        <v>2867</v>
      </c>
      <c r="V2122" t="s">
        <v>2868</v>
      </c>
      <c r="W2122" t="s">
        <v>2874</v>
      </c>
      <c r="X2122" t="s">
        <v>1819</v>
      </c>
      <c r="Y2122" t="s">
        <v>2293</v>
      </c>
      <c r="Z2122" t="s">
        <v>2294</v>
      </c>
      <c r="AA2122" t="s">
        <v>3685</v>
      </c>
      <c r="AB2122">
        <v>1</v>
      </c>
    </row>
    <row r="2123" spans="1:28" x14ac:dyDescent="0.25">
      <c r="A2123" t="s">
        <v>9284</v>
      </c>
      <c r="B2123" t="s">
        <v>9285</v>
      </c>
      <c r="C2123" t="s">
        <v>156</v>
      </c>
      <c r="D2123">
        <v>3</v>
      </c>
      <c r="E2123">
        <v>25</v>
      </c>
      <c r="F2123" t="s">
        <v>2046</v>
      </c>
      <c r="G2123" t="s">
        <v>1848</v>
      </c>
      <c r="H2123" t="s">
        <v>2091</v>
      </c>
      <c r="I2123" t="s">
        <v>2096</v>
      </c>
      <c r="J2123" t="s">
        <v>1825</v>
      </c>
      <c r="K2123" t="s">
        <v>5185</v>
      </c>
      <c r="L2123" t="s">
        <v>1818</v>
      </c>
      <c r="M2123" t="s">
        <v>2858</v>
      </c>
      <c r="N2123" t="s">
        <v>3676</v>
      </c>
      <c r="O2123" t="s">
        <v>3677</v>
      </c>
      <c r="P2123" t="s">
        <v>2023</v>
      </c>
      <c r="Q2123" t="s">
        <v>1791</v>
      </c>
      <c r="R2123" t="s">
        <v>1953</v>
      </c>
      <c r="S2123" t="s">
        <v>1792</v>
      </c>
      <c r="T2123" t="s">
        <v>2032</v>
      </c>
      <c r="U2123" t="s">
        <v>2867</v>
      </c>
      <c r="V2123" t="s">
        <v>2868</v>
      </c>
      <c r="W2123" t="s">
        <v>2874</v>
      </c>
      <c r="X2123" t="s">
        <v>1819</v>
      </c>
      <c r="Y2123" t="s">
        <v>2295</v>
      </c>
      <c r="Z2123" t="s">
        <v>2296</v>
      </c>
      <c r="AA2123" t="s">
        <v>3686</v>
      </c>
      <c r="AB2123">
        <v>1</v>
      </c>
    </row>
    <row r="2124" spans="1:28" x14ac:dyDescent="0.25">
      <c r="A2124" t="s">
        <v>9284</v>
      </c>
      <c r="B2124" t="s">
        <v>9285</v>
      </c>
      <c r="C2124" t="s">
        <v>156</v>
      </c>
      <c r="D2124">
        <v>3</v>
      </c>
      <c r="E2124">
        <v>25</v>
      </c>
      <c r="F2124" t="s">
        <v>2024</v>
      </c>
      <c r="G2124" t="s">
        <v>1848</v>
      </c>
      <c r="H2124" t="s">
        <v>2091</v>
      </c>
      <c r="I2124" t="s">
        <v>2096</v>
      </c>
      <c r="J2124" t="s">
        <v>1825</v>
      </c>
      <c r="K2124" t="s">
        <v>5185</v>
      </c>
      <c r="L2124" t="s">
        <v>1818</v>
      </c>
      <c r="M2124" t="s">
        <v>2858</v>
      </c>
      <c r="N2124" t="s">
        <v>3676</v>
      </c>
      <c r="O2124" t="s">
        <v>3677</v>
      </c>
      <c r="P2124" t="s">
        <v>2023</v>
      </c>
      <c r="Q2124" t="s">
        <v>1791</v>
      </c>
      <c r="R2124" t="s">
        <v>1953</v>
      </c>
      <c r="S2124" t="s">
        <v>1792</v>
      </c>
      <c r="T2124" t="s">
        <v>2032</v>
      </c>
      <c r="U2124" t="s">
        <v>2867</v>
      </c>
      <c r="V2124" t="s">
        <v>2868</v>
      </c>
      <c r="W2124" t="s">
        <v>2874</v>
      </c>
      <c r="X2124" t="s">
        <v>1819</v>
      </c>
      <c r="Y2124" t="s">
        <v>2297</v>
      </c>
      <c r="Z2124" t="s">
        <v>2298</v>
      </c>
      <c r="AA2124" t="s">
        <v>3687</v>
      </c>
      <c r="AB2124">
        <v>1</v>
      </c>
    </row>
    <row r="2125" spans="1:28" x14ac:dyDescent="0.25">
      <c r="A2125" t="s">
        <v>9284</v>
      </c>
      <c r="B2125" t="s">
        <v>9285</v>
      </c>
      <c r="C2125" t="s">
        <v>156</v>
      </c>
      <c r="D2125">
        <v>3</v>
      </c>
      <c r="E2125">
        <v>25</v>
      </c>
      <c r="F2125" t="s">
        <v>2034</v>
      </c>
      <c r="G2125" t="s">
        <v>1848</v>
      </c>
      <c r="H2125" t="s">
        <v>2091</v>
      </c>
      <c r="I2125" t="s">
        <v>2096</v>
      </c>
      <c r="J2125" t="s">
        <v>1825</v>
      </c>
      <c r="K2125" t="s">
        <v>5185</v>
      </c>
      <c r="L2125" t="s">
        <v>1818</v>
      </c>
      <c r="M2125" t="s">
        <v>2858</v>
      </c>
      <c r="N2125" t="s">
        <v>3676</v>
      </c>
      <c r="O2125" t="s">
        <v>3677</v>
      </c>
      <c r="P2125" t="s">
        <v>2023</v>
      </c>
      <c r="Q2125" t="s">
        <v>1791</v>
      </c>
      <c r="R2125" t="s">
        <v>1953</v>
      </c>
      <c r="S2125" t="s">
        <v>1792</v>
      </c>
      <c r="T2125" t="s">
        <v>2032</v>
      </c>
      <c r="U2125" t="s">
        <v>2867</v>
      </c>
      <c r="V2125" t="s">
        <v>2868</v>
      </c>
      <c r="W2125" t="s">
        <v>2874</v>
      </c>
      <c r="X2125" t="s">
        <v>1819</v>
      </c>
      <c r="Y2125" t="s">
        <v>2299</v>
      </c>
      <c r="Z2125" t="s">
        <v>2300</v>
      </c>
      <c r="AA2125" t="s">
        <v>3688</v>
      </c>
      <c r="AB2125">
        <v>1</v>
      </c>
    </row>
    <row r="2126" spans="1:28" x14ac:dyDescent="0.25">
      <c r="A2126" t="s">
        <v>9284</v>
      </c>
      <c r="B2126" t="s">
        <v>9285</v>
      </c>
      <c r="C2126" t="s">
        <v>156</v>
      </c>
      <c r="D2126">
        <v>3</v>
      </c>
      <c r="E2126">
        <v>26</v>
      </c>
      <c r="F2126" t="s">
        <v>2048</v>
      </c>
      <c r="G2126" t="s">
        <v>1848</v>
      </c>
      <c r="H2126" t="s">
        <v>2091</v>
      </c>
      <c r="I2126" t="s">
        <v>2096</v>
      </c>
      <c r="J2126" t="s">
        <v>1825</v>
      </c>
      <c r="K2126" t="s">
        <v>5185</v>
      </c>
      <c r="L2126" t="s">
        <v>1818</v>
      </c>
      <c r="M2126" t="s">
        <v>2858</v>
      </c>
      <c r="N2126" t="s">
        <v>3676</v>
      </c>
      <c r="O2126" t="s">
        <v>3677</v>
      </c>
      <c r="P2126" t="s">
        <v>2023</v>
      </c>
      <c r="Q2126" t="s">
        <v>1791</v>
      </c>
      <c r="R2126" t="s">
        <v>1953</v>
      </c>
      <c r="S2126" t="s">
        <v>1792</v>
      </c>
      <c r="T2126" t="s">
        <v>2032</v>
      </c>
      <c r="U2126" t="s">
        <v>2867</v>
      </c>
      <c r="V2126" t="s">
        <v>2868</v>
      </c>
      <c r="W2126" t="s">
        <v>2874</v>
      </c>
      <c r="X2126" t="s">
        <v>1819</v>
      </c>
      <c r="Y2126" t="s">
        <v>2301</v>
      </c>
      <c r="Z2126" t="s">
        <v>2302</v>
      </c>
      <c r="AA2126" t="s">
        <v>3689</v>
      </c>
      <c r="AB2126">
        <v>1</v>
      </c>
    </row>
    <row r="2127" spans="1:28" x14ac:dyDescent="0.25">
      <c r="A2127" t="s">
        <v>9284</v>
      </c>
      <c r="B2127" t="s">
        <v>9285</v>
      </c>
      <c r="C2127" t="s">
        <v>156</v>
      </c>
      <c r="D2127">
        <v>3</v>
      </c>
      <c r="E2127">
        <v>26</v>
      </c>
      <c r="F2127" t="s">
        <v>2051</v>
      </c>
      <c r="G2127" t="s">
        <v>1848</v>
      </c>
      <c r="H2127" t="s">
        <v>2091</v>
      </c>
      <c r="I2127" t="s">
        <v>2096</v>
      </c>
      <c r="J2127" t="s">
        <v>1825</v>
      </c>
      <c r="K2127" t="s">
        <v>5185</v>
      </c>
      <c r="L2127" t="s">
        <v>1818</v>
      </c>
      <c r="M2127" t="s">
        <v>2858</v>
      </c>
      <c r="N2127" t="s">
        <v>3676</v>
      </c>
      <c r="O2127" t="s">
        <v>3677</v>
      </c>
      <c r="P2127" t="s">
        <v>2023</v>
      </c>
      <c r="Q2127" t="s">
        <v>1791</v>
      </c>
      <c r="R2127" t="s">
        <v>1953</v>
      </c>
      <c r="S2127" t="s">
        <v>1792</v>
      </c>
      <c r="T2127" t="s">
        <v>2032</v>
      </c>
      <c r="U2127" t="s">
        <v>2867</v>
      </c>
      <c r="V2127" t="s">
        <v>2868</v>
      </c>
      <c r="W2127" t="s">
        <v>2874</v>
      </c>
      <c r="X2127" t="s">
        <v>1819</v>
      </c>
      <c r="Y2127" t="s">
        <v>2303</v>
      </c>
      <c r="Z2127" t="s">
        <v>2304</v>
      </c>
      <c r="AA2127" t="s">
        <v>3690</v>
      </c>
      <c r="AB2127">
        <v>1</v>
      </c>
    </row>
    <row r="2128" spans="1:28" x14ac:dyDescent="0.25">
      <c r="A2128" t="s">
        <v>9284</v>
      </c>
      <c r="B2128" t="s">
        <v>9285</v>
      </c>
      <c r="C2128" t="s">
        <v>156</v>
      </c>
      <c r="D2128">
        <v>3</v>
      </c>
      <c r="E2128">
        <v>26</v>
      </c>
      <c r="F2128" t="s">
        <v>2046</v>
      </c>
      <c r="G2128" t="s">
        <v>1848</v>
      </c>
      <c r="H2128" t="s">
        <v>2091</v>
      </c>
      <c r="I2128" t="s">
        <v>2096</v>
      </c>
      <c r="J2128" t="s">
        <v>1825</v>
      </c>
      <c r="K2128" t="s">
        <v>5185</v>
      </c>
      <c r="L2128" t="s">
        <v>1818</v>
      </c>
      <c r="M2128" t="s">
        <v>2858</v>
      </c>
      <c r="N2128" t="s">
        <v>3676</v>
      </c>
      <c r="O2128" t="s">
        <v>3677</v>
      </c>
      <c r="P2128" t="s">
        <v>2023</v>
      </c>
      <c r="Q2128" t="s">
        <v>1791</v>
      </c>
      <c r="R2128" t="s">
        <v>1953</v>
      </c>
      <c r="S2128" t="s">
        <v>1792</v>
      </c>
      <c r="T2128" t="s">
        <v>2032</v>
      </c>
      <c r="U2128" t="s">
        <v>2867</v>
      </c>
      <c r="V2128" t="s">
        <v>2868</v>
      </c>
      <c r="W2128" t="s">
        <v>2874</v>
      </c>
      <c r="X2128" t="s">
        <v>1819</v>
      </c>
      <c r="Y2128" t="s">
        <v>2305</v>
      </c>
      <c r="Z2128" t="s">
        <v>2306</v>
      </c>
      <c r="AA2128" t="s">
        <v>3691</v>
      </c>
      <c r="AB2128">
        <v>1</v>
      </c>
    </row>
    <row r="2129" spans="1:28" x14ac:dyDescent="0.25">
      <c r="A2129" t="s">
        <v>9284</v>
      </c>
      <c r="B2129" t="s">
        <v>9285</v>
      </c>
      <c r="C2129" t="s">
        <v>156</v>
      </c>
      <c r="D2129">
        <v>3</v>
      </c>
      <c r="E2129">
        <v>26</v>
      </c>
      <c r="F2129" t="s">
        <v>2024</v>
      </c>
      <c r="G2129" t="s">
        <v>1848</v>
      </c>
      <c r="H2129" t="s">
        <v>2091</v>
      </c>
      <c r="I2129" t="s">
        <v>2096</v>
      </c>
      <c r="J2129" t="s">
        <v>1825</v>
      </c>
      <c r="K2129" t="s">
        <v>5185</v>
      </c>
      <c r="L2129" t="s">
        <v>1818</v>
      </c>
      <c r="M2129" t="s">
        <v>2858</v>
      </c>
      <c r="N2129" t="s">
        <v>3676</v>
      </c>
      <c r="O2129" t="s">
        <v>3677</v>
      </c>
      <c r="P2129" t="s">
        <v>2023</v>
      </c>
      <c r="Q2129" t="s">
        <v>1791</v>
      </c>
      <c r="R2129" t="s">
        <v>1953</v>
      </c>
      <c r="S2129" t="s">
        <v>1792</v>
      </c>
      <c r="T2129" t="s">
        <v>2032</v>
      </c>
      <c r="U2129" t="s">
        <v>2867</v>
      </c>
      <c r="V2129" t="s">
        <v>2868</v>
      </c>
      <c r="W2129" t="s">
        <v>2874</v>
      </c>
      <c r="X2129" t="s">
        <v>1819</v>
      </c>
      <c r="Y2129" t="s">
        <v>2307</v>
      </c>
      <c r="Z2129" t="s">
        <v>2308</v>
      </c>
      <c r="AA2129" t="s">
        <v>3692</v>
      </c>
      <c r="AB2129">
        <v>1</v>
      </c>
    </row>
    <row r="2130" spans="1:28" x14ac:dyDescent="0.25">
      <c r="A2130" t="s">
        <v>9284</v>
      </c>
      <c r="B2130" t="s">
        <v>9285</v>
      </c>
      <c r="C2130" t="s">
        <v>156</v>
      </c>
      <c r="D2130">
        <v>3</v>
      </c>
      <c r="E2130">
        <v>26</v>
      </c>
      <c r="F2130" t="s">
        <v>2034</v>
      </c>
      <c r="G2130" t="s">
        <v>1848</v>
      </c>
      <c r="H2130" t="s">
        <v>2091</v>
      </c>
      <c r="I2130" t="s">
        <v>2096</v>
      </c>
      <c r="J2130" t="s">
        <v>1825</v>
      </c>
      <c r="K2130" t="s">
        <v>5185</v>
      </c>
      <c r="L2130" t="s">
        <v>1818</v>
      </c>
      <c r="M2130" t="s">
        <v>2858</v>
      </c>
      <c r="N2130" t="s">
        <v>3676</v>
      </c>
      <c r="O2130" t="s">
        <v>3677</v>
      </c>
      <c r="P2130" t="s">
        <v>2023</v>
      </c>
      <c r="Q2130" t="s">
        <v>1791</v>
      </c>
      <c r="R2130" t="s">
        <v>1953</v>
      </c>
      <c r="S2130" t="s">
        <v>1792</v>
      </c>
      <c r="T2130" t="s">
        <v>2032</v>
      </c>
      <c r="U2130" t="s">
        <v>2867</v>
      </c>
      <c r="V2130" t="s">
        <v>2868</v>
      </c>
      <c r="W2130" t="s">
        <v>2874</v>
      </c>
      <c r="X2130" t="s">
        <v>1819</v>
      </c>
      <c r="Y2130" t="s">
        <v>2309</v>
      </c>
      <c r="Z2130" t="s">
        <v>2310</v>
      </c>
      <c r="AA2130" t="s">
        <v>3693</v>
      </c>
      <c r="AB2130">
        <v>1</v>
      </c>
    </row>
    <row r="2131" spans="1:28" x14ac:dyDescent="0.25">
      <c r="A2131" t="s">
        <v>9284</v>
      </c>
      <c r="B2131" t="s">
        <v>9285</v>
      </c>
      <c r="C2131" t="s">
        <v>156</v>
      </c>
      <c r="D2131">
        <v>3</v>
      </c>
      <c r="E2131">
        <v>27</v>
      </c>
      <c r="F2131" t="s">
        <v>2051</v>
      </c>
      <c r="G2131" t="s">
        <v>1848</v>
      </c>
      <c r="H2131" t="s">
        <v>2091</v>
      </c>
      <c r="I2131" t="s">
        <v>2096</v>
      </c>
      <c r="J2131" t="s">
        <v>1825</v>
      </c>
      <c r="K2131" t="s">
        <v>5185</v>
      </c>
      <c r="L2131" t="s">
        <v>1818</v>
      </c>
      <c r="M2131" t="s">
        <v>2858</v>
      </c>
      <c r="N2131" t="s">
        <v>3676</v>
      </c>
      <c r="O2131" t="s">
        <v>3677</v>
      </c>
      <c r="P2131" t="s">
        <v>2023</v>
      </c>
      <c r="Q2131" t="s">
        <v>1791</v>
      </c>
      <c r="R2131" t="s">
        <v>1953</v>
      </c>
      <c r="S2131" t="s">
        <v>1792</v>
      </c>
      <c r="T2131" t="s">
        <v>2032</v>
      </c>
      <c r="U2131" t="s">
        <v>2867</v>
      </c>
      <c r="V2131" t="s">
        <v>2868</v>
      </c>
      <c r="W2131" t="s">
        <v>2874</v>
      </c>
      <c r="X2131" t="s">
        <v>1819</v>
      </c>
      <c r="Y2131" t="s">
        <v>2311</v>
      </c>
      <c r="Z2131" t="s">
        <v>2312</v>
      </c>
      <c r="AA2131" t="s">
        <v>3694</v>
      </c>
      <c r="AB2131">
        <v>1</v>
      </c>
    </row>
    <row r="2132" spans="1:28" x14ac:dyDescent="0.25">
      <c r="A2132" t="s">
        <v>9284</v>
      </c>
      <c r="B2132" t="s">
        <v>9285</v>
      </c>
      <c r="C2132" t="s">
        <v>156</v>
      </c>
      <c r="D2132">
        <v>3</v>
      </c>
      <c r="E2132">
        <v>27</v>
      </c>
      <c r="F2132" t="s">
        <v>2046</v>
      </c>
      <c r="G2132" t="s">
        <v>1848</v>
      </c>
      <c r="H2132" t="s">
        <v>2091</v>
      </c>
      <c r="I2132" t="s">
        <v>2096</v>
      </c>
      <c r="J2132" t="s">
        <v>1825</v>
      </c>
      <c r="K2132" t="s">
        <v>5185</v>
      </c>
      <c r="L2132" t="s">
        <v>1818</v>
      </c>
      <c r="M2132" t="s">
        <v>2858</v>
      </c>
      <c r="N2132" t="s">
        <v>3676</v>
      </c>
      <c r="O2132" t="s">
        <v>3677</v>
      </c>
      <c r="P2132" t="s">
        <v>2023</v>
      </c>
      <c r="Q2132" t="s">
        <v>1791</v>
      </c>
      <c r="R2132" t="s">
        <v>1953</v>
      </c>
      <c r="S2132" t="s">
        <v>1792</v>
      </c>
      <c r="T2132" t="s">
        <v>2032</v>
      </c>
      <c r="U2132" t="s">
        <v>2867</v>
      </c>
      <c r="V2132" t="s">
        <v>2868</v>
      </c>
      <c r="W2132" t="s">
        <v>2874</v>
      </c>
      <c r="X2132" t="s">
        <v>1819</v>
      </c>
      <c r="Y2132" t="s">
        <v>2313</v>
      </c>
      <c r="Z2132" t="s">
        <v>2314</v>
      </c>
      <c r="AA2132" t="s">
        <v>3695</v>
      </c>
      <c r="AB2132">
        <v>1</v>
      </c>
    </row>
    <row r="2133" spans="1:28" x14ac:dyDescent="0.25">
      <c r="A2133" t="s">
        <v>9284</v>
      </c>
      <c r="B2133" t="s">
        <v>9285</v>
      </c>
      <c r="C2133" t="s">
        <v>156</v>
      </c>
      <c r="D2133">
        <v>3</v>
      </c>
      <c r="E2133">
        <v>27</v>
      </c>
      <c r="F2133" t="s">
        <v>2024</v>
      </c>
      <c r="G2133" t="s">
        <v>1848</v>
      </c>
      <c r="H2133" t="s">
        <v>2091</v>
      </c>
      <c r="I2133" t="s">
        <v>2096</v>
      </c>
      <c r="J2133" t="s">
        <v>1825</v>
      </c>
      <c r="K2133" t="s">
        <v>5185</v>
      </c>
      <c r="L2133" t="s">
        <v>1818</v>
      </c>
      <c r="M2133" t="s">
        <v>2858</v>
      </c>
      <c r="N2133" t="s">
        <v>3676</v>
      </c>
      <c r="O2133" t="s">
        <v>3677</v>
      </c>
      <c r="P2133" t="s">
        <v>2023</v>
      </c>
      <c r="Q2133" t="s">
        <v>1791</v>
      </c>
      <c r="R2133" t="s">
        <v>1953</v>
      </c>
      <c r="S2133" t="s">
        <v>1792</v>
      </c>
      <c r="T2133" t="s">
        <v>2032</v>
      </c>
      <c r="U2133" t="s">
        <v>2867</v>
      </c>
      <c r="V2133" t="s">
        <v>2868</v>
      </c>
      <c r="W2133" t="s">
        <v>2874</v>
      </c>
      <c r="X2133" t="s">
        <v>1819</v>
      </c>
      <c r="Y2133" t="s">
        <v>2315</v>
      </c>
      <c r="Z2133" t="s">
        <v>2316</v>
      </c>
      <c r="AA2133" t="s">
        <v>3696</v>
      </c>
      <c r="AB2133">
        <v>1</v>
      </c>
    </row>
    <row r="2134" spans="1:28" x14ac:dyDescent="0.25">
      <c r="A2134" t="s">
        <v>9284</v>
      </c>
      <c r="B2134" t="s">
        <v>9285</v>
      </c>
      <c r="C2134" t="s">
        <v>156</v>
      </c>
      <c r="D2134">
        <v>3</v>
      </c>
      <c r="E2134">
        <v>27</v>
      </c>
      <c r="F2134" t="s">
        <v>2034</v>
      </c>
      <c r="G2134" t="s">
        <v>1848</v>
      </c>
      <c r="H2134" t="s">
        <v>2091</v>
      </c>
      <c r="I2134" t="s">
        <v>2096</v>
      </c>
      <c r="J2134" t="s">
        <v>1825</v>
      </c>
      <c r="K2134" t="s">
        <v>5185</v>
      </c>
      <c r="L2134" t="s">
        <v>1818</v>
      </c>
      <c r="M2134" t="s">
        <v>2858</v>
      </c>
      <c r="N2134" t="s">
        <v>3676</v>
      </c>
      <c r="O2134" t="s">
        <v>3677</v>
      </c>
      <c r="P2134" t="s">
        <v>2023</v>
      </c>
      <c r="Q2134" t="s">
        <v>1791</v>
      </c>
      <c r="R2134" t="s">
        <v>1953</v>
      </c>
      <c r="S2134" t="s">
        <v>1792</v>
      </c>
      <c r="T2134" t="s">
        <v>2032</v>
      </c>
      <c r="U2134" t="s">
        <v>2867</v>
      </c>
      <c r="V2134" t="s">
        <v>2868</v>
      </c>
      <c r="W2134" t="s">
        <v>2874</v>
      </c>
      <c r="X2134" t="s">
        <v>1819</v>
      </c>
      <c r="Y2134" t="s">
        <v>2317</v>
      </c>
      <c r="Z2134" t="s">
        <v>2318</v>
      </c>
      <c r="AA2134" t="s">
        <v>3697</v>
      </c>
      <c r="AB2134">
        <v>1</v>
      </c>
    </row>
    <row r="2135" spans="1:28" x14ac:dyDescent="0.25">
      <c r="A2135" t="s">
        <v>9284</v>
      </c>
      <c r="B2135" t="s">
        <v>9285</v>
      </c>
      <c r="C2135" t="s">
        <v>156</v>
      </c>
      <c r="D2135">
        <v>3</v>
      </c>
      <c r="E2135">
        <v>29</v>
      </c>
      <c r="F2135" t="s">
        <v>2048</v>
      </c>
      <c r="G2135" t="s">
        <v>1848</v>
      </c>
      <c r="H2135" t="s">
        <v>2091</v>
      </c>
      <c r="I2135" t="s">
        <v>2096</v>
      </c>
      <c r="J2135" t="s">
        <v>1825</v>
      </c>
      <c r="K2135" t="s">
        <v>5185</v>
      </c>
      <c r="L2135" t="s">
        <v>1818</v>
      </c>
      <c r="M2135" t="s">
        <v>2858</v>
      </c>
      <c r="N2135" t="s">
        <v>3676</v>
      </c>
      <c r="O2135" t="s">
        <v>3677</v>
      </c>
      <c r="P2135" t="s">
        <v>2023</v>
      </c>
      <c r="Q2135" t="s">
        <v>1791</v>
      </c>
      <c r="R2135" t="s">
        <v>1953</v>
      </c>
      <c r="S2135" t="s">
        <v>1792</v>
      </c>
      <c r="T2135" t="s">
        <v>2032</v>
      </c>
      <c r="U2135" t="s">
        <v>2867</v>
      </c>
      <c r="V2135" t="s">
        <v>2868</v>
      </c>
      <c r="W2135" t="s">
        <v>2874</v>
      </c>
      <c r="X2135" t="s">
        <v>1819</v>
      </c>
      <c r="Y2135" t="s">
        <v>2319</v>
      </c>
      <c r="Z2135" t="s">
        <v>2320</v>
      </c>
      <c r="AA2135" t="s">
        <v>3698</v>
      </c>
      <c r="AB2135">
        <v>1</v>
      </c>
    </row>
    <row r="2136" spans="1:28" x14ac:dyDescent="0.25">
      <c r="A2136" t="s">
        <v>9284</v>
      </c>
      <c r="B2136" t="s">
        <v>9285</v>
      </c>
      <c r="C2136" t="s">
        <v>156</v>
      </c>
      <c r="D2136">
        <v>3</v>
      </c>
      <c r="E2136">
        <v>29</v>
      </c>
      <c r="F2136" t="s">
        <v>2051</v>
      </c>
      <c r="G2136" t="s">
        <v>1848</v>
      </c>
      <c r="H2136" t="s">
        <v>2091</v>
      </c>
      <c r="I2136" t="s">
        <v>2096</v>
      </c>
      <c r="J2136" t="s">
        <v>1825</v>
      </c>
      <c r="K2136" t="s">
        <v>5185</v>
      </c>
      <c r="L2136" t="s">
        <v>1818</v>
      </c>
      <c r="M2136" t="s">
        <v>2858</v>
      </c>
      <c r="N2136" t="s">
        <v>3676</v>
      </c>
      <c r="O2136" t="s">
        <v>3677</v>
      </c>
      <c r="P2136" t="s">
        <v>2023</v>
      </c>
      <c r="Q2136" t="s">
        <v>1791</v>
      </c>
      <c r="R2136" t="s">
        <v>1953</v>
      </c>
      <c r="S2136" t="s">
        <v>1792</v>
      </c>
      <c r="T2136" t="s">
        <v>2032</v>
      </c>
      <c r="U2136" t="s">
        <v>2867</v>
      </c>
      <c r="V2136" t="s">
        <v>2868</v>
      </c>
      <c r="W2136" t="s">
        <v>2874</v>
      </c>
      <c r="X2136" t="s">
        <v>1819</v>
      </c>
      <c r="Y2136" t="s">
        <v>2321</v>
      </c>
      <c r="Z2136" t="s">
        <v>2322</v>
      </c>
      <c r="AA2136" t="s">
        <v>3699</v>
      </c>
      <c r="AB2136">
        <v>1</v>
      </c>
    </row>
    <row r="2137" spans="1:28" x14ac:dyDescent="0.25">
      <c r="A2137" t="s">
        <v>9284</v>
      </c>
      <c r="B2137" t="s">
        <v>9285</v>
      </c>
      <c r="C2137" t="s">
        <v>156</v>
      </c>
      <c r="D2137">
        <v>3</v>
      </c>
      <c r="E2137">
        <v>29</v>
      </c>
      <c r="F2137" t="s">
        <v>2046</v>
      </c>
      <c r="G2137" t="s">
        <v>1848</v>
      </c>
      <c r="H2137" t="s">
        <v>2091</v>
      </c>
      <c r="I2137" t="s">
        <v>2096</v>
      </c>
      <c r="J2137" t="s">
        <v>1825</v>
      </c>
      <c r="K2137" t="s">
        <v>5185</v>
      </c>
      <c r="L2137" t="s">
        <v>1818</v>
      </c>
      <c r="M2137" t="s">
        <v>2858</v>
      </c>
      <c r="N2137" t="s">
        <v>3676</v>
      </c>
      <c r="O2137" t="s">
        <v>3677</v>
      </c>
      <c r="P2137" t="s">
        <v>2023</v>
      </c>
      <c r="Q2137" t="s">
        <v>1791</v>
      </c>
      <c r="R2137" t="s">
        <v>1953</v>
      </c>
      <c r="S2137" t="s">
        <v>1792</v>
      </c>
      <c r="T2137" t="s">
        <v>2032</v>
      </c>
      <c r="U2137" t="s">
        <v>2867</v>
      </c>
      <c r="V2137" t="s">
        <v>2868</v>
      </c>
      <c r="W2137" t="s">
        <v>2874</v>
      </c>
      <c r="X2137" t="s">
        <v>1819</v>
      </c>
      <c r="Y2137" t="s">
        <v>2323</v>
      </c>
      <c r="Z2137" t="s">
        <v>2324</v>
      </c>
      <c r="AA2137" t="s">
        <v>3700</v>
      </c>
      <c r="AB2137">
        <v>1</v>
      </c>
    </row>
    <row r="2138" spans="1:28" x14ac:dyDescent="0.25">
      <c r="A2138" t="s">
        <v>9284</v>
      </c>
      <c r="B2138" t="s">
        <v>9285</v>
      </c>
      <c r="C2138" t="s">
        <v>156</v>
      </c>
      <c r="D2138">
        <v>3</v>
      </c>
      <c r="E2138">
        <v>29</v>
      </c>
      <c r="F2138" t="s">
        <v>2024</v>
      </c>
      <c r="G2138" t="s">
        <v>1848</v>
      </c>
      <c r="H2138" t="s">
        <v>2091</v>
      </c>
      <c r="I2138" t="s">
        <v>2096</v>
      </c>
      <c r="J2138" t="s">
        <v>1825</v>
      </c>
      <c r="K2138" t="s">
        <v>5185</v>
      </c>
      <c r="L2138" t="s">
        <v>1818</v>
      </c>
      <c r="M2138" t="s">
        <v>2858</v>
      </c>
      <c r="N2138" t="s">
        <v>3676</v>
      </c>
      <c r="O2138" t="s">
        <v>3677</v>
      </c>
      <c r="P2138" t="s">
        <v>2023</v>
      </c>
      <c r="Q2138" t="s">
        <v>1791</v>
      </c>
      <c r="R2138" t="s">
        <v>1953</v>
      </c>
      <c r="S2138" t="s">
        <v>1792</v>
      </c>
      <c r="T2138" t="s">
        <v>2032</v>
      </c>
      <c r="U2138" t="s">
        <v>2867</v>
      </c>
      <c r="V2138" t="s">
        <v>2868</v>
      </c>
      <c r="W2138" t="s">
        <v>2874</v>
      </c>
      <c r="X2138" t="s">
        <v>1819</v>
      </c>
      <c r="Y2138" t="s">
        <v>2325</v>
      </c>
      <c r="Z2138" t="s">
        <v>2326</v>
      </c>
      <c r="AA2138" t="s">
        <v>3701</v>
      </c>
      <c r="AB2138">
        <v>1</v>
      </c>
    </row>
    <row r="2139" spans="1:28" x14ac:dyDescent="0.25">
      <c r="A2139" t="s">
        <v>9284</v>
      </c>
      <c r="B2139" t="s">
        <v>9285</v>
      </c>
      <c r="C2139" t="s">
        <v>156</v>
      </c>
      <c r="D2139">
        <v>3</v>
      </c>
      <c r="E2139">
        <v>29</v>
      </c>
      <c r="F2139" t="s">
        <v>2034</v>
      </c>
      <c r="G2139" t="s">
        <v>1848</v>
      </c>
      <c r="H2139" t="s">
        <v>2091</v>
      </c>
      <c r="I2139" t="s">
        <v>2096</v>
      </c>
      <c r="J2139" t="s">
        <v>1825</v>
      </c>
      <c r="K2139" t="s">
        <v>5185</v>
      </c>
      <c r="L2139" t="s">
        <v>1818</v>
      </c>
      <c r="M2139" t="s">
        <v>2858</v>
      </c>
      <c r="N2139" t="s">
        <v>3676</v>
      </c>
      <c r="O2139" t="s">
        <v>3677</v>
      </c>
      <c r="P2139" t="s">
        <v>2023</v>
      </c>
      <c r="Q2139" t="s">
        <v>1791</v>
      </c>
      <c r="R2139" t="s">
        <v>1953</v>
      </c>
      <c r="S2139" t="s">
        <v>1792</v>
      </c>
      <c r="T2139" t="s">
        <v>2032</v>
      </c>
      <c r="U2139" t="s">
        <v>2867</v>
      </c>
      <c r="V2139" t="s">
        <v>2868</v>
      </c>
      <c r="W2139" t="s">
        <v>2874</v>
      </c>
      <c r="X2139" t="s">
        <v>1819</v>
      </c>
      <c r="Y2139" t="s">
        <v>2327</v>
      </c>
      <c r="Z2139" t="s">
        <v>2328</v>
      </c>
      <c r="AA2139" t="s">
        <v>3702</v>
      </c>
      <c r="AB2139">
        <v>1</v>
      </c>
    </row>
    <row r="2140" spans="1:28" x14ac:dyDescent="0.25">
      <c r="A2140" t="s">
        <v>9284</v>
      </c>
      <c r="B2140" t="s">
        <v>9285</v>
      </c>
      <c r="C2140" t="s">
        <v>156</v>
      </c>
      <c r="D2140">
        <v>3</v>
      </c>
      <c r="E2140">
        <v>30</v>
      </c>
      <c r="F2140" t="s">
        <v>2048</v>
      </c>
      <c r="G2140" t="s">
        <v>1848</v>
      </c>
      <c r="H2140" t="s">
        <v>2091</v>
      </c>
      <c r="I2140" t="s">
        <v>2096</v>
      </c>
      <c r="J2140" t="s">
        <v>1825</v>
      </c>
      <c r="K2140" t="s">
        <v>5185</v>
      </c>
      <c r="L2140" t="s">
        <v>1818</v>
      </c>
      <c r="M2140" t="s">
        <v>2858</v>
      </c>
      <c r="N2140" t="s">
        <v>3676</v>
      </c>
      <c r="O2140" t="s">
        <v>3677</v>
      </c>
      <c r="P2140" t="s">
        <v>2023</v>
      </c>
      <c r="Q2140" t="s">
        <v>1791</v>
      </c>
      <c r="R2140" t="s">
        <v>1953</v>
      </c>
      <c r="S2140" t="s">
        <v>1792</v>
      </c>
      <c r="T2140" t="s">
        <v>2032</v>
      </c>
      <c r="U2140" t="s">
        <v>2867</v>
      </c>
      <c r="V2140" t="s">
        <v>2868</v>
      </c>
      <c r="W2140" t="s">
        <v>2874</v>
      </c>
      <c r="X2140" t="s">
        <v>1819</v>
      </c>
      <c r="Y2140" t="s">
        <v>2329</v>
      </c>
      <c r="Z2140" t="s">
        <v>2330</v>
      </c>
      <c r="AA2140" t="s">
        <v>3703</v>
      </c>
      <c r="AB2140">
        <v>1</v>
      </c>
    </row>
    <row r="2141" spans="1:28" x14ac:dyDescent="0.25">
      <c r="A2141" t="s">
        <v>9284</v>
      </c>
      <c r="B2141" t="s">
        <v>9285</v>
      </c>
      <c r="C2141" t="s">
        <v>156</v>
      </c>
      <c r="D2141">
        <v>3</v>
      </c>
      <c r="E2141">
        <v>30</v>
      </c>
      <c r="F2141" t="s">
        <v>2051</v>
      </c>
      <c r="G2141" t="s">
        <v>1848</v>
      </c>
      <c r="H2141" t="s">
        <v>2091</v>
      </c>
      <c r="I2141" t="s">
        <v>2096</v>
      </c>
      <c r="J2141" t="s">
        <v>1825</v>
      </c>
      <c r="K2141" t="s">
        <v>5185</v>
      </c>
      <c r="L2141" t="s">
        <v>1818</v>
      </c>
      <c r="M2141" t="s">
        <v>2858</v>
      </c>
      <c r="N2141" t="s">
        <v>3676</v>
      </c>
      <c r="O2141" t="s">
        <v>3677</v>
      </c>
      <c r="P2141" t="s">
        <v>2023</v>
      </c>
      <c r="Q2141" t="s">
        <v>1791</v>
      </c>
      <c r="R2141" t="s">
        <v>1953</v>
      </c>
      <c r="S2141" t="s">
        <v>1792</v>
      </c>
      <c r="T2141" t="s">
        <v>2032</v>
      </c>
      <c r="U2141" t="s">
        <v>2867</v>
      </c>
      <c r="V2141" t="s">
        <v>2868</v>
      </c>
      <c r="W2141" t="s">
        <v>2874</v>
      </c>
      <c r="X2141" t="s">
        <v>1819</v>
      </c>
      <c r="Y2141" t="s">
        <v>2331</v>
      </c>
      <c r="Z2141" t="s">
        <v>2332</v>
      </c>
      <c r="AA2141" t="s">
        <v>3704</v>
      </c>
      <c r="AB2141">
        <v>1</v>
      </c>
    </row>
    <row r="2142" spans="1:28" x14ac:dyDescent="0.25">
      <c r="A2142" t="s">
        <v>9284</v>
      </c>
      <c r="B2142" t="s">
        <v>9285</v>
      </c>
      <c r="C2142" t="s">
        <v>156</v>
      </c>
      <c r="D2142">
        <v>3</v>
      </c>
      <c r="E2142">
        <v>30</v>
      </c>
      <c r="F2142" t="s">
        <v>2046</v>
      </c>
      <c r="G2142" t="s">
        <v>1848</v>
      </c>
      <c r="H2142" t="s">
        <v>2091</v>
      </c>
      <c r="I2142" t="s">
        <v>2096</v>
      </c>
      <c r="J2142" t="s">
        <v>1825</v>
      </c>
      <c r="K2142" t="s">
        <v>5185</v>
      </c>
      <c r="L2142" t="s">
        <v>1818</v>
      </c>
      <c r="M2142" t="s">
        <v>2858</v>
      </c>
      <c r="N2142" t="s">
        <v>3676</v>
      </c>
      <c r="O2142" t="s">
        <v>3677</v>
      </c>
      <c r="P2142" t="s">
        <v>2023</v>
      </c>
      <c r="Q2142" t="s">
        <v>1791</v>
      </c>
      <c r="R2142" t="s">
        <v>1953</v>
      </c>
      <c r="S2142" t="s">
        <v>1792</v>
      </c>
      <c r="T2142" t="s">
        <v>2032</v>
      </c>
      <c r="U2142" t="s">
        <v>2867</v>
      </c>
      <c r="V2142" t="s">
        <v>2868</v>
      </c>
      <c r="W2142" t="s">
        <v>2874</v>
      </c>
      <c r="X2142" t="s">
        <v>1819</v>
      </c>
      <c r="Y2142" t="s">
        <v>2333</v>
      </c>
      <c r="Z2142" t="s">
        <v>2334</v>
      </c>
      <c r="AA2142" t="s">
        <v>3705</v>
      </c>
      <c r="AB2142">
        <v>1</v>
      </c>
    </row>
    <row r="2143" spans="1:28" x14ac:dyDescent="0.25">
      <c r="A2143" t="s">
        <v>9284</v>
      </c>
      <c r="B2143" t="s">
        <v>9285</v>
      </c>
      <c r="C2143" t="s">
        <v>156</v>
      </c>
      <c r="D2143">
        <v>3</v>
      </c>
      <c r="E2143">
        <v>30</v>
      </c>
      <c r="F2143" t="s">
        <v>2024</v>
      </c>
      <c r="G2143" t="s">
        <v>1848</v>
      </c>
      <c r="H2143" t="s">
        <v>2091</v>
      </c>
      <c r="I2143" t="s">
        <v>2096</v>
      </c>
      <c r="J2143" t="s">
        <v>1825</v>
      </c>
      <c r="K2143" t="s">
        <v>5185</v>
      </c>
      <c r="L2143" t="s">
        <v>1818</v>
      </c>
      <c r="M2143" t="s">
        <v>2858</v>
      </c>
      <c r="N2143" t="s">
        <v>3676</v>
      </c>
      <c r="O2143" t="s">
        <v>3677</v>
      </c>
      <c r="P2143" t="s">
        <v>2023</v>
      </c>
      <c r="Q2143" t="s">
        <v>1791</v>
      </c>
      <c r="R2143" t="s">
        <v>1953</v>
      </c>
      <c r="S2143" t="s">
        <v>1792</v>
      </c>
      <c r="T2143" t="s">
        <v>2032</v>
      </c>
      <c r="U2143" t="s">
        <v>2867</v>
      </c>
      <c r="V2143" t="s">
        <v>2868</v>
      </c>
      <c r="W2143" t="s">
        <v>2874</v>
      </c>
      <c r="X2143" t="s">
        <v>1819</v>
      </c>
      <c r="Y2143" t="s">
        <v>2335</v>
      </c>
      <c r="Z2143" t="s">
        <v>2336</v>
      </c>
      <c r="AA2143" t="s">
        <v>3706</v>
      </c>
      <c r="AB2143">
        <v>1</v>
      </c>
    </row>
    <row r="2144" spans="1:28" x14ac:dyDescent="0.25">
      <c r="A2144" t="s">
        <v>9284</v>
      </c>
      <c r="B2144" t="s">
        <v>9285</v>
      </c>
      <c r="C2144" t="s">
        <v>156</v>
      </c>
      <c r="D2144">
        <v>3</v>
      </c>
      <c r="E2144">
        <v>30</v>
      </c>
      <c r="F2144" t="s">
        <v>2034</v>
      </c>
      <c r="G2144" t="s">
        <v>1848</v>
      </c>
      <c r="H2144" t="s">
        <v>2091</v>
      </c>
      <c r="I2144" t="s">
        <v>2096</v>
      </c>
      <c r="J2144" t="s">
        <v>1825</v>
      </c>
      <c r="K2144" t="s">
        <v>5185</v>
      </c>
      <c r="L2144" t="s">
        <v>1818</v>
      </c>
      <c r="M2144" t="s">
        <v>2858</v>
      </c>
      <c r="N2144" t="s">
        <v>3676</v>
      </c>
      <c r="O2144" t="s">
        <v>3677</v>
      </c>
      <c r="P2144" t="s">
        <v>2023</v>
      </c>
      <c r="Q2144" t="s">
        <v>1791</v>
      </c>
      <c r="R2144" t="s">
        <v>1953</v>
      </c>
      <c r="S2144" t="s">
        <v>1792</v>
      </c>
      <c r="T2144" t="s">
        <v>2032</v>
      </c>
      <c r="U2144" t="s">
        <v>2867</v>
      </c>
      <c r="V2144" t="s">
        <v>2868</v>
      </c>
      <c r="W2144" t="s">
        <v>2874</v>
      </c>
      <c r="X2144" t="s">
        <v>1819</v>
      </c>
      <c r="Y2144" t="s">
        <v>2337</v>
      </c>
      <c r="Z2144" t="s">
        <v>2338</v>
      </c>
      <c r="AA2144" t="s">
        <v>3707</v>
      </c>
      <c r="AB2144">
        <v>1</v>
      </c>
    </row>
    <row r="2145" spans="1:28" x14ac:dyDescent="0.25">
      <c r="A2145" t="s">
        <v>9284</v>
      </c>
      <c r="B2145" t="s">
        <v>9285</v>
      </c>
      <c r="C2145" t="s">
        <v>156</v>
      </c>
      <c r="D2145">
        <v>3</v>
      </c>
      <c r="E2145">
        <v>31</v>
      </c>
      <c r="F2145" t="s">
        <v>2048</v>
      </c>
      <c r="G2145" t="s">
        <v>1848</v>
      </c>
      <c r="H2145" t="s">
        <v>2091</v>
      </c>
      <c r="I2145" t="s">
        <v>2096</v>
      </c>
      <c r="J2145" t="s">
        <v>1825</v>
      </c>
      <c r="K2145" t="s">
        <v>3970</v>
      </c>
      <c r="L2145" t="s">
        <v>1818</v>
      </c>
      <c r="M2145" t="s">
        <v>2858</v>
      </c>
      <c r="N2145" t="s">
        <v>3676</v>
      </c>
      <c r="O2145" t="s">
        <v>3677</v>
      </c>
      <c r="P2145" t="s">
        <v>2023</v>
      </c>
      <c r="Q2145" t="s">
        <v>1791</v>
      </c>
      <c r="R2145" t="s">
        <v>1953</v>
      </c>
      <c r="S2145" t="s">
        <v>1792</v>
      </c>
      <c r="T2145" t="s">
        <v>2032</v>
      </c>
      <c r="U2145" t="s">
        <v>2867</v>
      </c>
      <c r="V2145" t="s">
        <v>2868</v>
      </c>
      <c r="W2145" t="s">
        <v>2874</v>
      </c>
      <c r="X2145" t="s">
        <v>1819</v>
      </c>
      <c r="Y2145" t="s">
        <v>2339</v>
      </c>
      <c r="Z2145" t="s">
        <v>2340</v>
      </c>
      <c r="AA2145" t="s">
        <v>3708</v>
      </c>
      <c r="AB2145">
        <v>1</v>
      </c>
    </row>
    <row r="2146" spans="1:28" x14ac:dyDescent="0.25">
      <c r="A2146" t="s">
        <v>9284</v>
      </c>
      <c r="B2146" t="s">
        <v>9285</v>
      </c>
      <c r="C2146" t="s">
        <v>156</v>
      </c>
      <c r="D2146">
        <v>3</v>
      </c>
      <c r="E2146">
        <v>31</v>
      </c>
      <c r="F2146" t="s">
        <v>2051</v>
      </c>
      <c r="G2146" t="s">
        <v>1848</v>
      </c>
      <c r="H2146" t="s">
        <v>2091</v>
      </c>
      <c r="I2146" t="s">
        <v>2096</v>
      </c>
      <c r="J2146" t="s">
        <v>1825</v>
      </c>
      <c r="K2146" t="s">
        <v>5185</v>
      </c>
      <c r="L2146" t="s">
        <v>1818</v>
      </c>
      <c r="M2146" t="s">
        <v>2858</v>
      </c>
      <c r="N2146" t="s">
        <v>3676</v>
      </c>
      <c r="O2146" t="s">
        <v>3677</v>
      </c>
      <c r="P2146" t="s">
        <v>2023</v>
      </c>
      <c r="Q2146" t="s">
        <v>1791</v>
      </c>
      <c r="R2146" t="s">
        <v>1953</v>
      </c>
      <c r="S2146" t="s">
        <v>1792</v>
      </c>
      <c r="T2146" t="s">
        <v>2032</v>
      </c>
      <c r="U2146" t="s">
        <v>2867</v>
      </c>
      <c r="V2146" t="s">
        <v>2868</v>
      </c>
      <c r="W2146" t="s">
        <v>2874</v>
      </c>
      <c r="X2146" t="s">
        <v>1819</v>
      </c>
      <c r="Y2146" t="s">
        <v>2341</v>
      </c>
      <c r="Z2146" t="s">
        <v>2342</v>
      </c>
      <c r="AA2146" t="s">
        <v>3709</v>
      </c>
      <c r="AB2146">
        <v>1</v>
      </c>
    </row>
    <row r="2147" spans="1:28" x14ac:dyDescent="0.25">
      <c r="A2147" t="s">
        <v>9284</v>
      </c>
      <c r="B2147" t="s">
        <v>9285</v>
      </c>
      <c r="C2147" t="s">
        <v>156</v>
      </c>
      <c r="D2147">
        <v>3</v>
      </c>
      <c r="E2147">
        <v>31</v>
      </c>
      <c r="F2147" t="s">
        <v>2046</v>
      </c>
      <c r="G2147" t="s">
        <v>1848</v>
      </c>
      <c r="H2147" t="s">
        <v>2091</v>
      </c>
      <c r="I2147" t="s">
        <v>2096</v>
      </c>
      <c r="J2147" t="s">
        <v>1825</v>
      </c>
      <c r="K2147" t="s">
        <v>5185</v>
      </c>
      <c r="L2147" t="s">
        <v>1818</v>
      </c>
      <c r="M2147" t="s">
        <v>2858</v>
      </c>
      <c r="N2147" t="s">
        <v>3676</v>
      </c>
      <c r="O2147" t="s">
        <v>3677</v>
      </c>
      <c r="P2147" t="s">
        <v>2023</v>
      </c>
      <c r="Q2147" t="s">
        <v>1791</v>
      </c>
      <c r="R2147" t="s">
        <v>1953</v>
      </c>
      <c r="S2147" t="s">
        <v>1792</v>
      </c>
      <c r="T2147" t="s">
        <v>2032</v>
      </c>
      <c r="U2147" t="s">
        <v>2867</v>
      </c>
      <c r="V2147" t="s">
        <v>2868</v>
      </c>
      <c r="W2147" t="s">
        <v>2874</v>
      </c>
      <c r="X2147" t="s">
        <v>1819</v>
      </c>
      <c r="Y2147" t="s">
        <v>2343</v>
      </c>
      <c r="Z2147" t="s">
        <v>2344</v>
      </c>
      <c r="AA2147" t="s">
        <v>3710</v>
      </c>
      <c r="AB2147">
        <v>1</v>
      </c>
    </row>
    <row r="2148" spans="1:28" x14ac:dyDescent="0.25">
      <c r="A2148" t="s">
        <v>9284</v>
      </c>
      <c r="B2148" t="s">
        <v>9285</v>
      </c>
      <c r="C2148" t="s">
        <v>156</v>
      </c>
      <c r="D2148">
        <v>3</v>
      </c>
      <c r="E2148">
        <v>31</v>
      </c>
      <c r="F2148" t="s">
        <v>2024</v>
      </c>
      <c r="G2148" t="s">
        <v>1848</v>
      </c>
      <c r="H2148" t="s">
        <v>2091</v>
      </c>
      <c r="I2148" t="s">
        <v>2096</v>
      </c>
      <c r="J2148" t="s">
        <v>1825</v>
      </c>
      <c r="K2148" t="s">
        <v>5936</v>
      </c>
      <c r="L2148" t="s">
        <v>1818</v>
      </c>
      <c r="M2148" t="s">
        <v>2858</v>
      </c>
      <c r="N2148" t="s">
        <v>3676</v>
      </c>
      <c r="O2148" t="s">
        <v>3677</v>
      </c>
      <c r="P2148" t="s">
        <v>2023</v>
      </c>
      <c r="Q2148" t="s">
        <v>1791</v>
      </c>
      <c r="R2148" t="s">
        <v>1953</v>
      </c>
      <c r="S2148" t="s">
        <v>1792</v>
      </c>
      <c r="T2148" t="s">
        <v>2032</v>
      </c>
      <c r="U2148" t="s">
        <v>2867</v>
      </c>
      <c r="V2148" t="s">
        <v>2868</v>
      </c>
      <c r="W2148" t="s">
        <v>2874</v>
      </c>
      <c r="X2148" t="s">
        <v>1819</v>
      </c>
      <c r="Y2148" t="s">
        <v>2345</v>
      </c>
      <c r="Z2148" t="s">
        <v>2346</v>
      </c>
      <c r="AA2148" t="s">
        <v>3711</v>
      </c>
      <c r="AB2148">
        <v>1</v>
      </c>
    </row>
    <row r="2149" spans="1:28" x14ac:dyDescent="0.25">
      <c r="A2149" t="s">
        <v>9284</v>
      </c>
      <c r="B2149" t="s">
        <v>9285</v>
      </c>
      <c r="C2149" t="s">
        <v>156</v>
      </c>
      <c r="D2149">
        <v>3</v>
      </c>
      <c r="E2149">
        <v>31</v>
      </c>
      <c r="F2149" t="s">
        <v>2034</v>
      </c>
      <c r="G2149" t="s">
        <v>1848</v>
      </c>
      <c r="H2149" t="s">
        <v>2091</v>
      </c>
      <c r="I2149" t="s">
        <v>2096</v>
      </c>
      <c r="J2149" t="s">
        <v>1825</v>
      </c>
      <c r="K2149" t="s">
        <v>5185</v>
      </c>
      <c r="L2149" t="s">
        <v>1818</v>
      </c>
      <c r="M2149" t="s">
        <v>2858</v>
      </c>
      <c r="N2149" t="s">
        <v>3676</v>
      </c>
      <c r="O2149" t="s">
        <v>3677</v>
      </c>
      <c r="P2149" t="s">
        <v>2023</v>
      </c>
      <c r="Q2149" t="s">
        <v>1791</v>
      </c>
      <c r="R2149" t="s">
        <v>1953</v>
      </c>
      <c r="S2149" t="s">
        <v>1792</v>
      </c>
      <c r="T2149" t="s">
        <v>2032</v>
      </c>
      <c r="U2149" t="s">
        <v>2867</v>
      </c>
      <c r="V2149" t="s">
        <v>2868</v>
      </c>
      <c r="W2149" t="s">
        <v>2874</v>
      </c>
      <c r="X2149" t="s">
        <v>1819</v>
      </c>
      <c r="Y2149" t="s">
        <v>2347</v>
      </c>
      <c r="Z2149" t="s">
        <v>2348</v>
      </c>
      <c r="AA2149" t="s">
        <v>3712</v>
      </c>
      <c r="AB2149">
        <v>1</v>
      </c>
    </row>
    <row r="2150" spans="1:28" x14ac:dyDescent="0.25">
      <c r="A2150" t="s">
        <v>9284</v>
      </c>
      <c r="B2150" t="s">
        <v>9285</v>
      </c>
      <c r="C2150" t="s">
        <v>156</v>
      </c>
      <c r="D2150">
        <v>3</v>
      </c>
      <c r="E2150">
        <v>32</v>
      </c>
      <c r="F2150" t="s">
        <v>2048</v>
      </c>
      <c r="G2150" t="s">
        <v>1848</v>
      </c>
      <c r="H2150" t="s">
        <v>2091</v>
      </c>
      <c r="I2150" t="s">
        <v>2096</v>
      </c>
      <c r="J2150" t="s">
        <v>1825</v>
      </c>
      <c r="K2150" t="s">
        <v>5185</v>
      </c>
      <c r="L2150" t="s">
        <v>1818</v>
      </c>
      <c r="M2150" t="s">
        <v>2858</v>
      </c>
      <c r="N2150" t="s">
        <v>3676</v>
      </c>
      <c r="O2150" t="s">
        <v>3677</v>
      </c>
      <c r="P2150" t="s">
        <v>2023</v>
      </c>
      <c r="Q2150" t="s">
        <v>1791</v>
      </c>
      <c r="R2150" t="s">
        <v>1953</v>
      </c>
      <c r="S2150" t="s">
        <v>1792</v>
      </c>
      <c r="T2150" t="s">
        <v>2032</v>
      </c>
      <c r="U2150" t="s">
        <v>2867</v>
      </c>
      <c r="V2150" t="s">
        <v>2868</v>
      </c>
      <c r="W2150" t="s">
        <v>2874</v>
      </c>
      <c r="X2150" t="s">
        <v>1819</v>
      </c>
      <c r="Y2150" t="s">
        <v>2349</v>
      </c>
      <c r="Z2150" t="s">
        <v>2350</v>
      </c>
      <c r="AA2150" t="s">
        <v>3713</v>
      </c>
      <c r="AB2150">
        <v>1</v>
      </c>
    </row>
    <row r="2151" spans="1:28" x14ac:dyDescent="0.25">
      <c r="A2151" t="s">
        <v>9284</v>
      </c>
      <c r="B2151" t="s">
        <v>9285</v>
      </c>
      <c r="C2151" t="s">
        <v>156</v>
      </c>
      <c r="D2151">
        <v>3</v>
      </c>
      <c r="E2151">
        <v>32</v>
      </c>
      <c r="F2151" t="s">
        <v>2051</v>
      </c>
      <c r="G2151" t="s">
        <v>1848</v>
      </c>
      <c r="H2151" t="s">
        <v>2091</v>
      </c>
      <c r="I2151" t="s">
        <v>2096</v>
      </c>
      <c r="J2151" t="s">
        <v>1825</v>
      </c>
      <c r="K2151" t="s">
        <v>5185</v>
      </c>
      <c r="L2151" t="s">
        <v>1818</v>
      </c>
      <c r="M2151" t="s">
        <v>2858</v>
      </c>
      <c r="N2151" t="s">
        <v>3676</v>
      </c>
      <c r="O2151" t="s">
        <v>3677</v>
      </c>
      <c r="P2151" t="s">
        <v>2023</v>
      </c>
      <c r="Q2151" t="s">
        <v>1791</v>
      </c>
      <c r="R2151" t="s">
        <v>1953</v>
      </c>
      <c r="S2151" t="s">
        <v>1792</v>
      </c>
      <c r="T2151" t="s">
        <v>2032</v>
      </c>
      <c r="U2151" t="s">
        <v>2867</v>
      </c>
      <c r="V2151" t="s">
        <v>2868</v>
      </c>
      <c r="W2151" t="s">
        <v>2874</v>
      </c>
      <c r="X2151" t="s">
        <v>1819</v>
      </c>
      <c r="Y2151" t="s">
        <v>2351</v>
      </c>
      <c r="Z2151" t="s">
        <v>2352</v>
      </c>
      <c r="AA2151" t="s">
        <v>3714</v>
      </c>
      <c r="AB2151">
        <v>1</v>
      </c>
    </row>
    <row r="2152" spans="1:28" x14ac:dyDescent="0.25">
      <c r="A2152" t="s">
        <v>9284</v>
      </c>
      <c r="B2152" t="s">
        <v>9285</v>
      </c>
      <c r="C2152" t="s">
        <v>156</v>
      </c>
      <c r="D2152">
        <v>3</v>
      </c>
      <c r="E2152">
        <v>32</v>
      </c>
      <c r="F2152" t="s">
        <v>2046</v>
      </c>
      <c r="G2152" t="s">
        <v>1848</v>
      </c>
      <c r="H2152" t="s">
        <v>2091</v>
      </c>
      <c r="I2152" t="s">
        <v>2096</v>
      </c>
      <c r="J2152" t="s">
        <v>1825</v>
      </c>
      <c r="K2152" t="s">
        <v>5185</v>
      </c>
      <c r="L2152" t="s">
        <v>1818</v>
      </c>
      <c r="M2152" t="s">
        <v>2858</v>
      </c>
      <c r="N2152" t="s">
        <v>3676</v>
      </c>
      <c r="O2152" t="s">
        <v>3677</v>
      </c>
      <c r="P2152" t="s">
        <v>2023</v>
      </c>
      <c r="Q2152" t="s">
        <v>1791</v>
      </c>
      <c r="R2152" t="s">
        <v>1953</v>
      </c>
      <c r="S2152" t="s">
        <v>1792</v>
      </c>
      <c r="T2152" t="s">
        <v>2032</v>
      </c>
      <c r="U2152" t="s">
        <v>2867</v>
      </c>
      <c r="V2152" t="s">
        <v>2868</v>
      </c>
      <c r="W2152" t="s">
        <v>2874</v>
      </c>
      <c r="X2152" t="s">
        <v>1819</v>
      </c>
      <c r="Y2152" t="s">
        <v>2353</v>
      </c>
      <c r="Z2152" t="s">
        <v>2354</v>
      </c>
      <c r="AA2152" t="s">
        <v>3715</v>
      </c>
      <c r="AB2152">
        <v>1</v>
      </c>
    </row>
    <row r="2153" spans="1:28" x14ac:dyDescent="0.25">
      <c r="A2153" t="s">
        <v>9284</v>
      </c>
      <c r="B2153" t="s">
        <v>9285</v>
      </c>
      <c r="C2153" t="s">
        <v>156</v>
      </c>
      <c r="D2153">
        <v>3</v>
      </c>
      <c r="E2153">
        <v>32</v>
      </c>
      <c r="F2153" t="s">
        <v>2024</v>
      </c>
      <c r="G2153" t="s">
        <v>1848</v>
      </c>
      <c r="H2153" t="s">
        <v>2091</v>
      </c>
      <c r="I2153" t="s">
        <v>2096</v>
      </c>
      <c r="J2153" t="s">
        <v>1825</v>
      </c>
      <c r="K2153" t="s">
        <v>5185</v>
      </c>
      <c r="L2153" t="s">
        <v>1818</v>
      </c>
      <c r="M2153" t="s">
        <v>2858</v>
      </c>
      <c r="N2153" t="s">
        <v>3676</v>
      </c>
      <c r="O2153" t="s">
        <v>3677</v>
      </c>
      <c r="P2153" t="s">
        <v>2023</v>
      </c>
      <c r="Q2153" t="s">
        <v>1791</v>
      </c>
      <c r="R2153" t="s">
        <v>1953</v>
      </c>
      <c r="S2153" t="s">
        <v>1792</v>
      </c>
      <c r="T2153" t="s">
        <v>2032</v>
      </c>
      <c r="U2153" t="s">
        <v>2867</v>
      </c>
      <c r="V2153" t="s">
        <v>2868</v>
      </c>
      <c r="W2153" t="s">
        <v>2874</v>
      </c>
      <c r="X2153" t="s">
        <v>1819</v>
      </c>
      <c r="Y2153" t="s">
        <v>2355</v>
      </c>
      <c r="Z2153" t="s">
        <v>2356</v>
      </c>
      <c r="AA2153" t="s">
        <v>3716</v>
      </c>
      <c r="AB2153">
        <v>1</v>
      </c>
    </row>
    <row r="2154" spans="1:28" x14ac:dyDescent="0.25">
      <c r="A2154" t="s">
        <v>9284</v>
      </c>
      <c r="B2154" t="s">
        <v>9285</v>
      </c>
      <c r="C2154" t="s">
        <v>156</v>
      </c>
      <c r="D2154">
        <v>3</v>
      </c>
      <c r="E2154">
        <v>32</v>
      </c>
      <c r="F2154" t="s">
        <v>2034</v>
      </c>
      <c r="G2154" t="s">
        <v>1848</v>
      </c>
      <c r="H2154" t="s">
        <v>2091</v>
      </c>
      <c r="I2154" t="s">
        <v>2096</v>
      </c>
      <c r="J2154" t="s">
        <v>1825</v>
      </c>
      <c r="K2154" t="s">
        <v>5185</v>
      </c>
      <c r="L2154" t="s">
        <v>1818</v>
      </c>
      <c r="M2154" t="s">
        <v>2858</v>
      </c>
      <c r="N2154" t="s">
        <v>3676</v>
      </c>
      <c r="O2154" t="s">
        <v>3677</v>
      </c>
      <c r="P2154" t="s">
        <v>2023</v>
      </c>
      <c r="Q2154" t="s">
        <v>1791</v>
      </c>
      <c r="R2154" t="s">
        <v>1953</v>
      </c>
      <c r="S2154" t="s">
        <v>1792</v>
      </c>
      <c r="T2154" t="s">
        <v>2032</v>
      </c>
      <c r="U2154" t="s">
        <v>2867</v>
      </c>
      <c r="V2154" t="s">
        <v>2868</v>
      </c>
      <c r="W2154" t="s">
        <v>2874</v>
      </c>
      <c r="X2154" t="s">
        <v>1819</v>
      </c>
      <c r="Y2154" t="s">
        <v>2357</v>
      </c>
      <c r="Z2154" t="s">
        <v>2358</v>
      </c>
      <c r="AA2154" t="s">
        <v>3717</v>
      </c>
      <c r="AB2154">
        <v>1</v>
      </c>
    </row>
    <row r="2155" spans="1:28" x14ac:dyDescent="0.25">
      <c r="A2155" t="s">
        <v>9284</v>
      </c>
      <c r="B2155" t="s">
        <v>9285</v>
      </c>
      <c r="C2155" t="s">
        <v>156</v>
      </c>
      <c r="D2155">
        <v>3</v>
      </c>
      <c r="E2155">
        <v>33</v>
      </c>
      <c r="F2155" t="s">
        <v>2048</v>
      </c>
      <c r="G2155" t="s">
        <v>1848</v>
      </c>
      <c r="H2155" t="s">
        <v>2091</v>
      </c>
      <c r="I2155" t="s">
        <v>2096</v>
      </c>
      <c r="J2155" t="s">
        <v>1825</v>
      </c>
      <c r="K2155" t="s">
        <v>5145</v>
      </c>
      <c r="L2155" t="s">
        <v>1818</v>
      </c>
      <c r="M2155" t="s">
        <v>2858</v>
      </c>
      <c r="N2155" t="s">
        <v>3676</v>
      </c>
      <c r="O2155" t="s">
        <v>3677</v>
      </c>
      <c r="P2155" t="s">
        <v>2023</v>
      </c>
      <c r="Q2155" t="s">
        <v>1791</v>
      </c>
      <c r="R2155" t="s">
        <v>1953</v>
      </c>
      <c r="S2155" t="s">
        <v>1792</v>
      </c>
      <c r="T2155" t="s">
        <v>2032</v>
      </c>
      <c r="U2155" t="s">
        <v>2867</v>
      </c>
      <c r="V2155" t="s">
        <v>2868</v>
      </c>
      <c r="W2155" t="s">
        <v>2874</v>
      </c>
      <c r="X2155" t="s">
        <v>1819</v>
      </c>
      <c r="Y2155" t="s">
        <v>2359</v>
      </c>
      <c r="Z2155" t="s">
        <v>2360</v>
      </c>
      <c r="AA2155" t="s">
        <v>3718</v>
      </c>
      <c r="AB2155">
        <v>1</v>
      </c>
    </row>
    <row r="2156" spans="1:28" x14ac:dyDescent="0.25">
      <c r="A2156" t="s">
        <v>9284</v>
      </c>
      <c r="B2156" t="s">
        <v>9285</v>
      </c>
      <c r="C2156" t="s">
        <v>156</v>
      </c>
      <c r="D2156">
        <v>3</v>
      </c>
      <c r="E2156">
        <v>33</v>
      </c>
      <c r="F2156" t="s">
        <v>2051</v>
      </c>
      <c r="G2156" t="s">
        <v>1848</v>
      </c>
      <c r="H2156" t="s">
        <v>2091</v>
      </c>
      <c r="I2156" t="s">
        <v>2096</v>
      </c>
      <c r="J2156" t="s">
        <v>1825</v>
      </c>
      <c r="K2156" t="s">
        <v>5145</v>
      </c>
      <c r="L2156" t="s">
        <v>1818</v>
      </c>
      <c r="M2156" t="s">
        <v>2858</v>
      </c>
      <c r="N2156" t="s">
        <v>3676</v>
      </c>
      <c r="O2156" t="s">
        <v>3677</v>
      </c>
      <c r="P2156" t="s">
        <v>2023</v>
      </c>
      <c r="Q2156" t="s">
        <v>1791</v>
      </c>
      <c r="R2156" t="s">
        <v>1953</v>
      </c>
      <c r="S2156" t="s">
        <v>1792</v>
      </c>
      <c r="T2156" t="s">
        <v>2032</v>
      </c>
      <c r="U2156" t="s">
        <v>2867</v>
      </c>
      <c r="V2156" t="s">
        <v>2929</v>
      </c>
      <c r="W2156" t="s">
        <v>2874</v>
      </c>
      <c r="X2156" t="s">
        <v>1819</v>
      </c>
      <c r="Y2156" t="s">
        <v>2361</v>
      </c>
      <c r="Z2156" t="s">
        <v>2362</v>
      </c>
      <c r="AA2156" t="s">
        <v>3719</v>
      </c>
      <c r="AB2156">
        <v>1</v>
      </c>
    </row>
    <row r="2157" spans="1:28" x14ac:dyDescent="0.25">
      <c r="A2157" t="s">
        <v>9284</v>
      </c>
      <c r="B2157" t="s">
        <v>9285</v>
      </c>
      <c r="C2157" t="s">
        <v>156</v>
      </c>
      <c r="D2157">
        <v>3</v>
      </c>
      <c r="E2157">
        <v>33</v>
      </c>
      <c r="F2157" t="s">
        <v>2046</v>
      </c>
      <c r="G2157" t="s">
        <v>1848</v>
      </c>
      <c r="H2157" t="s">
        <v>2091</v>
      </c>
      <c r="I2157" t="s">
        <v>2096</v>
      </c>
      <c r="J2157" t="s">
        <v>1825</v>
      </c>
      <c r="K2157" t="s">
        <v>5145</v>
      </c>
      <c r="L2157" t="s">
        <v>1818</v>
      </c>
      <c r="M2157" t="s">
        <v>2858</v>
      </c>
      <c r="N2157" t="s">
        <v>3676</v>
      </c>
      <c r="O2157" t="s">
        <v>3677</v>
      </c>
      <c r="P2157" t="s">
        <v>2023</v>
      </c>
      <c r="Q2157" t="s">
        <v>1791</v>
      </c>
      <c r="R2157" t="s">
        <v>1953</v>
      </c>
      <c r="S2157" t="s">
        <v>1792</v>
      </c>
      <c r="T2157" t="s">
        <v>2032</v>
      </c>
      <c r="U2157" t="s">
        <v>2867</v>
      </c>
      <c r="V2157" t="s">
        <v>2868</v>
      </c>
      <c r="W2157" t="s">
        <v>2874</v>
      </c>
      <c r="X2157" t="s">
        <v>1819</v>
      </c>
      <c r="Y2157" t="s">
        <v>2363</v>
      </c>
      <c r="Z2157" t="s">
        <v>2364</v>
      </c>
      <c r="AA2157" t="s">
        <v>3720</v>
      </c>
      <c r="AB2157">
        <v>1</v>
      </c>
    </row>
    <row r="2158" spans="1:28" x14ac:dyDescent="0.25">
      <c r="A2158" t="s">
        <v>9284</v>
      </c>
      <c r="B2158" t="s">
        <v>9285</v>
      </c>
      <c r="C2158" t="s">
        <v>156</v>
      </c>
      <c r="D2158">
        <v>3</v>
      </c>
      <c r="E2158">
        <v>33</v>
      </c>
      <c r="F2158" t="s">
        <v>2024</v>
      </c>
      <c r="G2158" t="s">
        <v>1848</v>
      </c>
      <c r="H2158" t="s">
        <v>2091</v>
      </c>
      <c r="I2158" t="s">
        <v>2096</v>
      </c>
      <c r="J2158" t="s">
        <v>1825</v>
      </c>
      <c r="K2158" t="s">
        <v>5145</v>
      </c>
      <c r="L2158" t="s">
        <v>1818</v>
      </c>
      <c r="M2158" t="s">
        <v>2858</v>
      </c>
      <c r="N2158" t="s">
        <v>3676</v>
      </c>
      <c r="O2158" t="s">
        <v>3677</v>
      </c>
      <c r="P2158" t="s">
        <v>2023</v>
      </c>
      <c r="Q2158" t="s">
        <v>1791</v>
      </c>
      <c r="R2158" t="s">
        <v>1953</v>
      </c>
      <c r="S2158" t="s">
        <v>1792</v>
      </c>
      <c r="T2158" t="s">
        <v>2032</v>
      </c>
      <c r="U2158" t="s">
        <v>2867</v>
      </c>
      <c r="V2158" t="s">
        <v>2868</v>
      </c>
      <c r="W2158" t="s">
        <v>2874</v>
      </c>
      <c r="X2158" t="s">
        <v>1819</v>
      </c>
      <c r="Y2158" t="s">
        <v>2365</v>
      </c>
      <c r="Z2158" t="s">
        <v>2366</v>
      </c>
      <c r="AA2158" t="s">
        <v>3721</v>
      </c>
      <c r="AB2158">
        <v>1</v>
      </c>
    </row>
    <row r="2159" spans="1:28" x14ac:dyDescent="0.25">
      <c r="A2159" t="s">
        <v>9284</v>
      </c>
      <c r="B2159" t="s">
        <v>9285</v>
      </c>
      <c r="C2159" t="s">
        <v>156</v>
      </c>
      <c r="D2159">
        <v>1</v>
      </c>
      <c r="E2159">
        <v>301</v>
      </c>
      <c r="F2159" t="s">
        <v>2049</v>
      </c>
      <c r="G2159" t="s">
        <v>1845</v>
      </c>
      <c r="H2159" t="s">
        <v>2091</v>
      </c>
      <c r="I2159" t="s">
        <v>2096</v>
      </c>
      <c r="J2159" t="s">
        <v>1795</v>
      </c>
      <c r="K2159" t="s">
        <v>2053</v>
      </c>
      <c r="L2159" t="s">
        <v>1843</v>
      </c>
      <c r="M2159" t="s">
        <v>2858</v>
      </c>
      <c r="N2159" t="s">
        <v>3676</v>
      </c>
      <c r="O2159" t="s">
        <v>3677</v>
      </c>
      <c r="P2159" t="s">
        <v>2023</v>
      </c>
      <c r="Q2159" t="s">
        <v>1801</v>
      </c>
      <c r="R2159" t="s">
        <v>1953</v>
      </c>
      <c r="S2159" t="s">
        <v>1802</v>
      </c>
      <c r="T2159" t="s">
        <v>2045</v>
      </c>
      <c r="U2159" t="s">
        <v>2044</v>
      </c>
      <c r="V2159" t="s">
        <v>2873</v>
      </c>
      <c r="W2159" t="s">
        <v>2947</v>
      </c>
      <c r="X2159" t="s">
        <v>1820</v>
      </c>
      <c r="Y2159" t="s">
        <v>8770</v>
      </c>
      <c r="Z2159" t="s">
        <v>8771</v>
      </c>
      <c r="AA2159" t="s">
        <v>8772</v>
      </c>
      <c r="AB2159">
        <v>1</v>
      </c>
    </row>
    <row r="2160" spans="1:28" x14ac:dyDescent="0.25">
      <c r="A2160" t="s">
        <v>9284</v>
      </c>
      <c r="B2160" t="s">
        <v>9285</v>
      </c>
      <c r="C2160" t="s">
        <v>156</v>
      </c>
      <c r="D2160">
        <v>1</v>
      </c>
      <c r="E2160">
        <v>519</v>
      </c>
      <c r="F2160" t="s">
        <v>2062</v>
      </c>
      <c r="G2160" t="s">
        <v>1844</v>
      </c>
      <c r="H2160" t="s">
        <v>2091</v>
      </c>
      <c r="I2160" t="s">
        <v>2096</v>
      </c>
      <c r="J2160" t="s">
        <v>1797</v>
      </c>
      <c r="K2160" t="s">
        <v>9180</v>
      </c>
      <c r="L2160" t="s">
        <v>1818</v>
      </c>
      <c r="M2160" t="s">
        <v>2858</v>
      </c>
      <c r="N2160" t="s">
        <v>3676</v>
      </c>
      <c r="O2160" t="s">
        <v>3677</v>
      </c>
      <c r="P2160" t="s">
        <v>2023</v>
      </c>
      <c r="Q2160" t="s">
        <v>1801</v>
      </c>
      <c r="R2160" t="s">
        <v>1953</v>
      </c>
      <c r="S2160" t="s">
        <v>1802</v>
      </c>
      <c r="T2160" t="s">
        <v>2045</v>
      </c>
      <c r="U2160" t="s">
        <v>2044</v>
      </c>
      <c r="V2160" t="s">
        <v>2873</v>
      </c>
      <c r="W2160" t="s">
        <v>2947</v>
      </c>
      <c r="X2160" t="s">
        <v>1820</v>
      </c>
      <c r="Y2160" t="s">
        <v>3722</v>
      </c>
      <c r="Z2160" t="s">
        <v>3723</v>
      </c>
      <c r="AA2160" t="s">
        <v>3724</v>
      </c>
      <c r="AB2160">
        <v>1</v>
      </c>
    </row>
    <row r="2161" spans="1:28" x14ac:dyDescent="0.25">
      <c r="A2161" t="s">
        <v>9284</v>
      </c>
      <c r="B2161" t="s">
        <v>9285</v>
      </c>
      <c r="C2161" t="s">
        <v>156</v>
      </c>
      <c r="D2161">
        <v>1</v>
      </c>
      <c r="E2161">
        <v>97</v>
      </c>
      <c r="F2161" t="s">
        <v>2061</v>
      </c>
      <c r="G2161" t="s">
        <v>1845</v>
      </c>
      <c r="H2161" t="s">
        <v>2091</v>
      </c>
      <c r="I2161" t="s">
        <v>2096</v>
      </c>
      <c r="J2161" t="s">
        <v>1825</v>
      </c>
      <c r="K2161" t="s">
        <v>2069</v>
      </c>
      <c r="L2161" t="s">
        <v>1843</v>
      </c>
      <c r="M2161" t="s">
        <v>2858</v>
      </c>
      <c r="N2161" t="s">
        <v>3676</v>
      </c>
      <c r="O2161" t="s">
        <v>3677</v>
      </c>
      <c r="P2161" t="s">
        <v>2023</v>
      </c>
      <c r="Q2161" t="s">
        <v>1801</v>
      </c>
      <c r="R2161" t="s">
        <v>1953</v>
      </c>
      <c r="S2161" t="s">
        <v>1802</v>
      </c>
      <c r="T2161" t="s">
        <v>2045</v>
      </c>
      <c r="U2161" t="s">
        <v>2867</v>
      </c>
      <c r="V2161" t="s">
        <v>2872</v>
      </c>
      <c r="W2161" t="s">
        <v>2874</v>
      </c>
      <c r="X2161" t="s">
        <v>1820</v>
      </c>
      <c r="Y2161" t="s">
        <v>8773</v>
      </c>
      <c r="Z2161" t="s">
        <v>8774</v>
      </c>
      <c r="AA2161" t="s">
        <v>8775</v>
      </c>
      <c r="AB2161">
        <v>1</v>
      </c>
    </row>
    <row r="2162" spans="1:28" x14ac:dyDescent="0.25">
      <c r="A2162" t="s">
        <v>9284</v>
      </c>
      <c r="B2162" t="s">
        <v>9285</v>
      </c>
      <c r="C2162" t="s">
        <v>156</v>
      </c>
      <c r="D2162">
        <v>2</v>
      </c>
      <c r="E2162">
        <v>79</v>
      </c>
      <c r="F2162" t="s">
        <v>2068</v>
      </c>
      <c r="G2162" t="s">
        <v>1844</v>
      </c>
      <c r="H2162" t="s">
        <v>2091</v>
      </c>
      <c r="I2162" t="s">
        <v>2096</v>
      </c>
      <c r="J2162" t="s">
        <v>1797</v>
      </c>
      <c r="K2162" t="s">
        <v>2043</v>
      </c>
      <c r="L2162" t="s">
        <v>1818</v>
      </c>
      <c r="M2162" t="s">
        <v>2858</v>
      </c>
      <c r="N2162" t="s">
        <v>3676</v>
      </c>
      <c r="O2162" t="s">
        <v>3677</v>
      </c>
      <c r="P2162" t="s">
        <v>2023</v>
      </c>
      <c r="Q2162" t="s">
        <v>1801</v>
      </c>
      <c r="R2162" t="s">
        <v>1953</v>
      </c>
      <c r="S2162" t="s">
        <v>1802</v>
      </c>
      <c r="T2162" t="s">
        <v>2045</v>
      </c>
      <c r="U2162" t="s">
        <v>3162</v>
      </c>
      <c r="V2162" t="s">
        <v>3164</v>
      </c>
      <c r="W2162" t="s">
        <v>2947</v>
      </c>
      <c r="X2162" t="s">
        <v>1820</v>
      </c>
      <c r="Y2162" t="s">
        <v>4461</v>
      </c>
      <c r="Z2162" t="s">
        <v>4462</v>
      </c>
      <c r="AA2162" t="s">
        <v>4463</v>
      </c>
      <c r="AB2162">
        <v>1</v>
      </c>
    </row>
    <row r="2163" spans="1:28" x14ac:dyDescent="0.25">
      <c r="A2163" t="s">
        <v>9284</v>
      </c>
      <c r="B2163" t="s">
        <v>9285</v>
      </c>
      <c r="C2163" t="s">
        <v>156</v>
      </c>
      <c r="D2163">
        <v>2</v>
      </c>
      <c r="E2163">
        <v>82</v>
      </c>
      <c r="F2163" t="s">
        <v>2061</v>
      </c>
      <c r="G2163" t="s">
        <v>1844</v>
      </c>
      <c r="H2163" t="s">
        <v>2091</v>
      </c>
      <c r="I2163" t="s">
        <v>2096</v>
      </c>
      <c r="J2163" t="s">
        <v>1795</v>
      </c>
      <c r="K2163" t="s">
        <v>2386</v>
      </c>
      <c r="L2163" t="s">
        <v>1818</v>
      </c>
      <c r="M2163" t="s">
        <v>2858</v>
      </c>
      <c r="N2163" t="s">
        <v>3676</v>
      </c>
      <c r="O2163" t="s">
        <v>3677</v>
      </c>
      <c r="P2163" t="s">
        <v>2023</v>
      </c>
      <c r="Q2163" t="s">
        <v>1801</v>
      </c>
      <c r="R2163" t="s">
        <v>1953</v>
      </c>
      <c r="S2163" t="s">
        <v>1802</v>
      </c>
      <c r="T2163" t="s">
        <v>2045</v>
      </c>
      <c r="U2163" t="s">
        <v>2044</v>
      </c>
      <c r="V2163" t="s">
        <v>2873</v>
      </c>
      <c r="W2163" t="s">
        <v>2947</v>
      </c>
      <c r="X2163" t="s">
        <v>1820</v>
      </c>
      <c r="Y2163" t="s">
        <v>8776</v>
      </c>
      <c r="Z2163" t="s">
        <v>8777</v>
      </c>
      <c r="AA2163" t="s">
        <v>8778</v>
      </c>
      <c r="AB2163">
        <v>1</v>
      </c>
    </row>
    <row r="2164" spans="1:28" x14ac:dyDescent="0.25">
      <c r="A2164" t="s">
        <v>9284</v>
      </c>
      <c r="B2164" t="s">
        <v>9285</v>
      </c>
      <c r="C2164" t="s">
        <v>156</v>
      </c>
      <c r="D2164">
        <v>4</v>
      </c>
      <c r="E2164">
        <v>18</v>
      </c>
      <c r="F2164" t="s">
        <v>2061</v>
      </c>
      <c r="G2164" t="s">
        <v>1846</v>
      </c>
      <c r="H2164" t="s">
        <v>2091</v>
      </c>
      <c r="I2164" t="s">
        <v>2096</v>
      </c>
      <c r="J2164" t="s">
        <v>1825</v>
      </c>
      <c r="K2164" t="s">
        <v>3986</v>
      </c>
      <c r="L2164" t="s">
        <v>1818</v>
      </c>
      <c r="M2164" t="s">
        <v>2858</v>
      </c>
      <c r="N2164" t="s">
        <v>3676</v>
      </c>
      <c r="O2164" t="s">
        <v>3677</v>
      </c>
      <c r="P2164" t="s">
        <v>2023</v>
      </c>
      <c r="Q2164" t="s">
        <v>1801</v>
      </c>
      <c r="R2164" t="s">
        <v>1953</v>
      </c>
      <c r="S2164" t="s">
        <v>1802</v>
      </c>
      <c r="T2164" t="s">
        <v>2045</v>
      </c>
      <c r="U2164" t="s">
        <v>2044</v>
      </c>
      <c r="V2164" t="s">
        <v>2873</v>
      </c>
      <c r="W2164" t="s">
        <v>2947</v>
      </c>
      <c r="X2164" t="s">
        <v>1820</v>
      </c>
      <c r="Y2164" t="s">
        <v>5663</v>
      </c>
      <c r="Z2164" t="s">
        <v>5664</v>
      </c>
      <c r="AA2164" t="s">
        <v>5665</v>
      </c>
      <c r="AB2164">
        <v>1</v>
      </c>
    </row>
    <row r="2165" spans="1:28" x14ac:dyDescent="0.25">
      <c r="A2165" t="s">
        <v>9284</v>
      </c>
      <c r="B2165" t="s">
        <v>9285</v>
      </c>
      <c r="C2165" t="s">
        <v>156</v>
      </c>
      <c r="D2165">
        <v>4</v>
      </c>
      <c r="E2165">
        <v>53</v>
      </c>
      <c r="F2165" t="s">
        <v>2082</v>
      </c>
      <c r="G2165" t="s">
        <v>1846</v>
      </c>
      <c r="H2165" t="s">
        <v>2091</v>
      </c>
      <c r="I2165" t="s">
        <v>2096</v>
      </c>
      <c r="J2165" t="s">
        <v>1788</v>
      </c>
      <c r="K2165" t="s">
        <v>4559</v>
      </c>
      <c r="L2165" t="s">
        <v>1818</v>
      </c>
      <c r="M2165" t="s">
        <v>2858</v>
      </c>
      <c r="N2165" t="s">
        <v>3676</v>
      </c>
      <c r="O2165" t="s">
        <v>3677</v>
      </c>
      <c r="P2165" t="s">
        <v>2023</v>
      </c>
      <c r="Q2165" t="s">
        <v>1801</v>
      </c>
      <c r="R2165" t="s">
        <v>1953</v>
      </c>
      <c r="S2165" t="s">
        <v>1802</v>
      </c>
      <c r="T2165" t="s">
        <v>2045</v>
      </c>
      <c r="U2165" t="s">
        <v>2044</v>
      </c>
      <c r="V2165" t="s">
        <v>2873</v>
      </c>
      <c r="W2165" t="s">
        <v>2947</v>
      </c>
      <c r="X2165" t="s">
        <v>1820</v>
      </c>
      <c r="Y2165" t="s">
        <v>8779</v>
      </c>
      <c r="Z2165" t="s">
        <v>8780</v>
      </c>
      <c r="AA2165" t="s">
        <v>8781</v>
      </c>
      <c r="AB2165">
        <v>1</v>
      </c>
    </row>
    <row r="2166" spans="1:28" x14ac:dyDescent="0.25">
      <c r="A2166" t="s">
        <v>9284</v>
      </c>
      <c r="B2166" t="s">
        <v>9285</v>
      </c>
      <c r="C2166" t="s">
        <v>156</v>
      </c>
      <c r="D2166">
        <v>1</v>
      </c>
      <c r="E2166">
        <v>195</v>
      </c>
      <c r="F2166" t="s">
        <v>2035</v>
      </c>
      <c r="G2166" t="s">
        <v>1845</v>
      </c>
      <c r="H2166" t="s">
        <v>2091</v>
      </c>
      <c r="I2166" t="s">
        <v>2096</v>
      </c>
      <c r="J2166" t="s">
        <v>1788</v>
      </c>
      <c r="K2166" t="s">
        <v>2390</v>
      </c>
      <c r="L2166" t="s">
        <v>1843</v>
      </c>
      <c r="M2166" t="s">
        <v>2858</v>
      </c>
      <c r="N2166" t="s">
        <v>3676</v>
      </c>
      <c r="O2166" t="s">
        <v>3677</v>
      </c>
      <c r="P2166" t="s">
        <v>2023</v>
      </c>
      <c r="Q2166" t="s">
        <v>1801</v>
      </c>
      <c r="R2166" t="s">
        <v>1954</v>
      </c>
      <c r="S2166" t="s">
        <v>1802</v>
      </c>
      <c r="T2166" t="s">
        <v>2048</v>
      </c>
      <c r="U2166" t="s">
        <v>2931</v>
      </c>
      <c r="V2166" t="s">
        <v>2932</v>
      </c>
      <c r="W2166" t="s">
        <v>2947</v>
      </c>
      <c r="X2166" t="s">
        <v>1821</v>
      </c>
      <c r="Y2166" t="s">
        <v>4961</v>
      </c>
      <c r="Z2166" t="s">
        <v>4962</v>
      </c>
      <c r="AA2166" t="s">
        <v>4963</v>
      </c>
      <c r="AB2166">
        <v>1</v>
      </c>
    </row>
    <row r="2167" spans="1:28" x14ac:dyDescent="0.25">
      <c r="A2167" t="s">
        <v>9284</v>
      </c>
      <c r="B2167" t="s">
        <v>9285</v>
      </c>
      <c r="C2167" t="s">
        <v>156</v>
      </c>
      <c r="D2167">
        <v>1</v>
      </c>
      <c r="E2167">
        <v>513</v>
      </c>
      <c r="F2167" t="s">
        <v>2034</v>
      </c>
      <c r="G2167" t="s">
        <v>1844</v>
      </c>
      <c r="H2167" t="s">
        <v>2091</v>
      </c>
      <c r="I2167" t="s">
        <v>2096</v>
      </c>
      <c r="J2167" t="s">
        <v>1795</v>
      </c>
      <c r="K2167" t="s">
        <v>5185</v>
      </c>
      <c r="L2167" t="s">
        <v>1818</v>
      </c>
      <c r="M2167" t="s">
        <v>2858</v>
      </c>
      <c r="N2167" t="s">
        <v>3676</v>
      </c>
      <c r="O2167" t="s">
        <v>3677</v>
      </c>
      <c r="P2167" t="s">
        <v>2023</v>
      </c>
      <c r="Q2167" t="s">
        <v>1801</v>
      </c>
      <c r="R2167" t="s">
        <v>1954</v>
      </c>
      <c r="S2167" t="s">
        <v>1802</v>
      </c>
      <c r="T2167" t="s">
        <v>2048</v>
      </c>
      <c r="U2167" t="s">
        <v>2931</v>
      </c>
      <c r="V2167" t="s">
        <v>2932</v>
      </c>
      <c r="W2167" t="s">
        <v>2874</v>
      </c>
      <c r="X2167" t="s">
        <v>1821</v>
      </c>
      <c r="Y2167" t="s">
        <v>9439</v>
      </c>
      <c r="Z2167" t="s">
        <v>9440</v>
      </c>
      <c r="AA2167" t="s">
        <v>9441</v>
      </c>
      <c r="AB2167">
        <v>1</v>
      </c>
    </row>
    <row r="2168" spans="1:28" x14ac:dyDescent="0.25">
      <c r="A2168" t="s">
        <v>9284</v>
      </c>
      <c r="B2168" t="s">
        <v>9285</v>
      </c>
      <c r="C2168" t="s">
        <v>156</v>
      </c>
      <c r="D2168">
        <v>1</v>
      </c>
      <c r="E2168">
        <v>615</v>
      </c>
      <c r="F2168" t="s">
        <v>2055</v>
      </c>
      <c r="G2168" t="s">
        <v>1844</v>
      </c>
      <c r="H2168" t="s">
        <v>2091</v>
      </c>
      <c r="I2168" t="s">
        <v>2096</v>
      </c>
      <c r="J2168" t="s">
        <v>1795</v>
      </c>
      <c r="K2168" t="s">
        <v>2408</v>
      </c>
      <c r="L2168" t="s">
        <v>1818</v>
      </c>
      <c r="M2168" t="s">
        <v>2858</v>
      </c>
      <c r="N2168" t="s">
        <v>3676</v>
      </c>
      <c r="O2168" t="s">
        <v>3677</v>
      </c>
      <c r="P2168" t="s">
        <v>2023</v>
      </c>
      <c r="Q2168" t="s">
        <v>1801</v>
      </c>
      <c r="R2168" t="s">
        <v>1954</v>
      </c>
      <c r="S2168" t="s">
        <v>1802</v>
      </c>
      <c r="T2168" t="s">
        <v>2048</v>
      </c>
      <c r="U2168" t="s">
        <v>2931</v>
      </c>
      <c r="V2168" t="s">
        <v>2933</v>
      </c>
      <c r="W2168" t="s">
        <v>2874</v>
      </c>
      <c r="X2168" t="s">
        <v>1821</v>
      </c>
      <c r="Y2168" t="s">
        <v>9442</v>
      </c>
      <c r="Z2168" t="s">
        <v>9443</v>
      </c>
      <c r="AA2168" t="s">
        <v>9444</v>
      </c>
      <c r="AB2168">
        <v>1</v>
      </c>
    </row>
    <row r="2169" spans="1:28" x14ac:dyDescent="0.25">
      <c r="A2169" t="s">
        <v>9284</v>
      </c>
      <c r="B2169" t="s">
        <v>9285</v>
      </c>
      <c r="C2169" t="s">
        <v>156</v>
      </c>
      <c r="D2169">
        <v>2</v>
      </c>
      <c r="E2169">
        <v>383</v>
      </c>
      <c r="F2169" t="s">
        <v>2037</v>
      </c>
      <c r="G2169" t="s">
        <v>1848</v>
      </c>
      <c r="H2169" t="s">
        <v>2091</v>
      </c>
      <c r="I2169" t="s">
        <v>2096</v>
      </c>
      <c r="J2169" t="s">
        <v>1825</v>
      </c>
      <c r="K2169" t="s">
        <v>2063</v>
      </c>
      <c r="L2169" t="s">
        <v>1843</v>
      </c>
      <c r="M2169" t="s">
        <v>2858</v>
      </c>
      <c r="N2169" t="s">
        <v>3676</v>
      </c>
      <c r="O2169" t="s">
        <v>3677</v>
      </c>
      <c r="P2169" t="s">
        <v>2023</v>
      </c>
      <c r="Q2169" t="s">
        <v>1801</v>
      </c>
      <c r="R2169" t="s">
        <v>1954</v>
      </c>
      <c r="S2169" t="s">
        <v>1802</v>
      </c>
      <c r="T2169" t="s">
        <v>2048</v>
      </c>
      <c r="U2169" t="s">
        <v>2044</v>
      </c>
      <c r="V2169" t="s">
        <v>2873</v>
      </c>
      <c r="W2169" t="s">
        <v>2947</v>
      </c>
      <c r="X2169" t="s">
        <v>1821</v>
      </c>
      <c r="Y2169" t="s">
        <v>8782</v>
      </c>
      <c r="Z2169" t="s">
        <v>8783</v>
      </c>
      <c r="AA2169" t="s">
        <v>8784</v>
      </c>
      <c r="AB2169">
        <v>1</v>
      </c>
    </row>
    <row r="2170" spans="1:28" x14ac:dyDescent="0.25">
      <c r="A2170" t="s">
        <v>9284</v>
      </c>
      <c r="B2170" t="s">
        <v>9285</v>
      </c>
      <c r="C2170" t="s">
        <v>156</v>
      </c>
      <c r="D2170">
        <v>4</v>
      </c>
      <c r="E2170">
        <v>29</v>
      </c>
      <c r="F2170" t="s">
        <v>2046</v>
      </c>
      <c r="G2170" t="s">
        <v>1846</v>
      </c>
      <c r="H2170" t="s">
        <v>2091</v>
      </c>
      <c r="I2170" t="s">
        <v>2096</v>
      </c>
      <c r="J2170" t="s">
        <v>1797</v>
      </c>
      <c r="K2170" t="s">
        <v>2056</v>
      </c>
      <c r="L2170" t="s">
        <v>1843</v>
      </c>
      <c r="M2170" t="s">
        <v>2858</v>
      </c>
      <c r="N2170" t="s">
        <v>3676</v>
      </c>
      <c r="O2170" t="s">
        <v>3677</v>
      </c>
      <c r="P2170" t="s">
        <v>2023</v>
      </c>
      <c r="Q2170" t="s">
        <v>1801</v>
      </c>
      <c r="R2170" t="s">
        <v>1954</v>
      </c>
      <c r="S2170" t="s">
        <v>1802</v>
      </c>
      <c r="T2170" t="s">
        <v>2048</v>
      </c>
      <c r="U2170" t="s">
        <v>2867</v>
      </c>
      <c r="V2170" t="s">
        <v>2959</v>
      </c>
      <c r="W2170" t="s">
        <v>2947</v>
      </c>
      <c r="X2170" t="s">
        <v>1821</v>
      </c>
      <c r="Y2170" t="s">
        <v>4964</v>
      </c>
      <c r="Z2170" t="s">
        <v>4965</v>
      </c>
      <c r="AA2170" t="s">
        <v>4966</v>
      </c>
      <c r="AB2170">
        <v>1</v>
      </c>
    </row>
    <row r="2171" spans="1:28" x14ac:dyDescent="0.25">
      <c r="A2171" t="s">
        <v>9284</v>
      </c>
      <c r="B2171" t="s">
        <v>9285</v>
      </c>
      <c r="C2171" t="s">
        <v>156</v>
      </c>
      <c r="D2171">
        <v>3</v>
      </c>
      <c r="E2171">
        <v>10</v>
      </c>
      <c r="F2171" t="s">
        <v>2046</v>
      </c>
      <c r="G2171" t="s">
        <v>1848</v>
      </c>
      <c r="H2171" t="s">
        <v>2091</v>
      </c>
      <c r="I2171" t="s">
        <v>2096</v>
      </c>
      <c r="J2171" t="s">
        <v>1788</v>
      </c>
      <c r="K2171" t="s">
        <v>2390</v>
      </c>
      <c r="L2171" t="s">
        <v>1843</v>
      </c>
      <c r="M2171" t="s">
        <v>2858</v>
      </c>
      <c r="N2171" t="s">
        <v>3676</v>
      </c>
      <c r="O2171" t="s">
        <v>3677</v>
      </c>
      <c r="P2171" t="s">
        <v>2023</v>
      </c>
      <c r="Q2171" t="s">
        <v>1791</v>
      </c>
      <c r="R2171" t="s">
        <v>1956</v>
      </c>
      <c r="S2171" t="s">
        <v>1792</v>
      </c>
      <c r="T2171" t="s">
        <v>2048</v>
      </c>
      <c r="U2171" t="s">
        <v>2867</v>
      </c>
      <c r="V2171" t="s">
        <v>2929</v>
      </c>
      <c r="W2171" t="s">
        <v>2874</v>
      </c>
      <c r="X2171" t="s">
        <v>1830</v>
      </c>
      <c r="Y2171" t="s">
        <v>2367</v>
      </c>
      <c r="Z2171" t="s">
        <v>2368</v>
      </c>
      <c r="AA2171" t="s">
        <v>3726</v>
      </c>
      <c r="AB2171">
        <v>1</v>
      </c>
    </row>
    <row r="2172" spans="1:28" x14ac:dyDescent="0.25">
      <c r="A2172" t="s">
        <v>9284</v>
      </c>
      <c r="B2172" t="s">
        <v>9285</v>
      </c>
      <c r="C2172" t="s">
        <v>156</v>
      </c>
      <c r="D2172">
        <v>3</v>
      </c>
      <c r="E2172">
        <v>11</v>
      </c>
      <c r="F2172" t="s">
        <v>2034</v>
      </c>
      <c r="G2172" t="s">
        <v>1848</v>
      </c>
      <c r="H2172" t="s">
        <v>2091</v>
      </c>
      <c r="I2172" t="s">
        <v>2096</v>
      </c>
      <c r="J2172" t="s">
        <v>1788</v>
      </c>
      <c r="K2172" t="s">
        <v>9180</v>
      </c>
      <c r="L2172" t="s">
        <v>1818</v>
      </c>
      <c r="M2172" t="s">
        <v>2858</v>
      </c>
      <c r="N2172" t="s">
        <v>3676</v>
      </c>
      <c r="O2172" t="s">
        <v>3677</v>
      </c>
      <c r="P2172" t="s">
        <v>2023</v>
      </c>
      <c r="Q2172" t="s">
        <v>1791</v>
      </c>
      <c r="R2172" t="s">
        <v>1956</v>
      </c>
      <c r="S2172" t="s">
        <v>1792</v>
      </c>
      <c r="T2172" t="s">
        <v>2048</v>
      </c>
      <c r="U2172" t="s">
        <v>2867</v>
      </c>
      <c r="V2172" t="s">
        <v>2929</v>
      </c>
      <c r="W2172" t="s">
        <v>2874</v>
      </c>
      <c r="X2172" t="s">
        <v>1830</v>
      </c>
      <c r="Y2172" t="s">
        <v>2369</v>
      </c>
      <c r="Z2172" t="s">
        <v>2370</v>
      </c>
      <c r="AA2172" t="s">
        <v>3727</v>
      </c>
      <c r="AB2172">
        <v>1</v>
      </c>
    </row>
    <row r="2173" spans="1:28" x14ac:dyDescent="0.25">
      <c r="A2173" t="s">
        <v>9284</v>
      </c>
      <c r="B2173" t="s">
        <v>9285</v>
      </c>
      <c r="C2173" t="s">
        <v>156</v>
      </c>
      <c r="D2173">
        <v>3</v>
      </c>
      <c r="E2173">
        <v>33</v>
      </c>
      <c r="F2173" t="s">
        <v>2034</v>
      </c>
      <c r="G2173" t="s">
        <v>1848</v>
      </c>
      <c r="H2173" t="s">
        <v>2091</v>
      </c>
      <c r="I2173" t="s">
        <v>2096</v>
      </c>
      <c r="J2173" t="s">
        <v>1825</v>
      </c>
      <c r="K2173" t="s">
        <v>2390</v>
      </c>
      <c r="L2173" t="s">
        <v>1843</v>
      </c>
      <c r="M2173" t="s">
        <v>2858</v>
      </c>
      <c r="N2173" t="s">
        <v>3676</v>
      </c>
      <c r="O2173" t="s">
        <v>3677</v>
      </c>
      <c r="P2173" t="s">
        <v>2023</v>
      </c>
      <c r="Q2173" t="s">
        <v>1791</v>
      </c>
      <c r="R2173" t="s">
        <v>1956</v>
      </c>
      <c r="S2173" t="s">
        <v>1792</v>
      </c>
      <c r="T2173" t="s">
        <v>2048</v>
      </c>
      <c r="U2173" t="s">
        <v>2867</v>
      </c>
      <c r="V2173" t="s">
        <v>2929</v>
      </c>
      <c r="W2173" t="s">
        <v>2874</v>
      </c>
      <c r="X2173" t="s">
        <v>1830</v>
      </c>
      <c r="Y2173" t="s">
        <v>2371</v>
      </c>
      <c r="Z2173" t="s">
        <v>2372</v>
      </c>
      <c r="AA2173" t="s">
        <v>3728</v>
      </c>
      <c r="AB2173">
        <v>1</v>
      </c>
    </row>
    <row r="2174" spans="1:28" x14ac:dyDescent="0.25">
      <c r="A2174" t="s">
        <v>9284</v>
      </c>
      <c r="B2174" t="s">
        <v>9285</v>
      </c>
      <c r="C2174" t="s">
        <v>156</v>
      </c>
      <c r="D2174">
        <v>1</v>
      </c>
      <c r="E2174">
        <v>52</v>
      </c>
      <c r="F2174" t="s">
        <v>2040</v>
      </c>
      <c r="G2174" t="s">
        <v>1845</v>
      </c>
      <c r="H2174" t="s">
        <v>2091</v>
      </c>
      <c r="I2174" t="s">
        <v>2096</v>
      </c>
      <c r="J2174" t="s">
        <v>1795</v>
      </c>
      <c r="K2174" t="s">
        <v>2069</v>
      </c>
      <c r="L2174" t="s">
        <v>1843</v>
      </c>
      <c r="M2174" t="s">
        <v>2858</v>
      </c>
      <c r="N2174" t="s">
        <v>3676</v>
      </c>
      <c r="O2174" t="s">
        <v>3677</v>
      </c>
      <c r="P2174" t="s">
        <v>2023</v>
      </c>
      <c r="Q2174" t="s">
        <v>1801</v>
      </c>
      <c r="R2174" t="s">
        <v>1956</v>
      </c>
      <c r="S2174" t="s">
        <v>1802</v>
      </c>
      <c r="T2174" t="s">
        <v>2051</v>
      </c>
      <c r="U2174" t="s">
        <v>2867</v>
      </c>
      <c r="V2174" t="s">
        <v>2929</v>
      </c>
      <c r="W2174" t="s">
        <v>2947</v>
      </c>
      <c r="X2174" t="s">
        <v>1838</v>
      </c>
      <c r="Y2174" t="s">
        <v>8951</v>
      </c>
      <c r="Z2174" t="s">
        <v>8952</v>
      </c>
      <c r="AA2174" t="s">
        <v>8953</v>
      </c>
      <c r="AB2174">
        <v>1</v>
      </c>
    </row>
    <row r="2175" spans="1:28" x14ac:dyDescent="0.25">
      <c r="A2175" t="s">
        <v>9284</v>
      </c>
      <c r="B2175" t="s">
        <v>9285</v>
      </c>
      <c r="C2175" t="s">
        <v>156</v>
      </c>
      <c r="D2175">
        <v>1</v>
      </c>
      <c r="E2175">
        <v>524</v>
      </c>
      <c r="F2175" t="s">
        <v>2037</v>
      </c>
      <c r="G2175" t="s">
        <v>1844</v>
      </c>
      <c r="H2175" t="s">
        <v>2091</v>
      </c>
      <c r="I2175" t="s">
        <v>2096</v>
      </c>
      <c r="J2175" t="s">
        <v>1795</v>
      </c>
      <c r="K2175" t="s">
        <v>2408</v>
      </c>
      <c r="L2175" t="s">
        <v>1818</v>
      </c>
      <c r="M2175" t="s">
        <v>2858</v>
      </c>
      <c r="N2175" t="s">
        <v>3676</v>
      </c>
      <c r="O2175" t="s">
        <v>3677</v>
      </c>
      <c r="P2175" t="s">
        <v>2023</v>
      </c>
      <c r="Q2175" t="s">
        <v>1801</v>
      </c>
      <c r="R2175" t="s">
        <v>1956</v>
      </c>
      <c r="S2175" t="s">
        <v>1802</v>
      </c>
      <c r="T2175" t="s">
        <v>2051</v>
      </c>
      <c r="U2175" t="s">
        <v>2931</v>
      </c>
      <c r="V2175" t="s">
        <v>2967</v>
      </c>
      <c r="W2175" t="s">
        <v>2947</v>
      </c>
      <c r="X2175" t="s">
        <v>1838</v>
      </c>
      <c r="Y2175" t="s">
        <v>4967</v>
      </c>
      <c r="Z2175" t="s">
        <v>4968</v>
      </c>
      <c r="AA2175" t="s">
        <v>4969</v>
      </c>
      <c r="AB2175">
        <v>1</v>
      </c>
    </row>
    <row r="2176" spans="1:28" x14ac:dyDescent="0.25">
      <c r="A2176" t="s">
        <v>9284</v>
      </c>
      <c r="B2176" t="s">
        <v>9285</v>
      </c>
      <c r="C2176" t="s">
        <v>156</v>
      </c>
      <c r="D2176">
        <v>1</v>
      </c>
      <c r="E2176">
        <v>93</v>
      </c>
      <c r="F2176" t="s">
        <v>2062</v>
      </c>
      <c r="G2176" t="s">
        <v>1845</v>
      </c>
      <c r="H2176" t="s">
        <v>2091</v>
      </c>
      <c r="I2176" t="s">
        <v>2096</v>
      </c>
      <c r="J2176" t="s">
        <v>5368</v>
      </c>
      <c r="K2176" t="s">
        <v>9180</v>
      </c>
      <c r="L2176" t="s">
        <v>1818</v>
      </c>
      <c r="M2176" t="s">
        <v>2858</v>
      </c>
      <c r="N2176" t="s">
        <v>3676</v>
      </c>
      <c r="O2176" t="s">
        <v>3677</v>
      </c>
      <c r="P2176" t="s">
        <v>2023</v>
      </c>
      <c r="Q2176" t="s">
        <v>1801</v>
      </c>
      <c r="R2176" t="s">
        <v>1956</v>
      </c>
      <c r="S2176" t="s">
        <v>1802</v>
      </c>
      <c r="T2176" t="s">
        <v>2051</v>
      </c>
      <c r="U2176" t="s">
        <v>2044</v>
      </c>
      <c r="V2176" t="s">
        <v>2873</v>
      </c>
      <c r="W2176" t="s">
        <v>2874</v>
      </c>
      <c r="X2176" t="s">
        <v>1838</v>
      </c>
      <c r="Y2176" t="s">
        <v>8785</v>
      </c>
      <c r="Z2176" t="s">
        <v>8786</v>
      </c>
      <c r="AA2176" t="s">
        <v>8787</v>
      </c>
      <c r="AB2176">
        <v>1</v>
      </c>
    </row>
    <row r="2177" spans="1:28" x14ac:dyDescent="0.25">
      <c r="A2177" t="s">
        <v>9284</v>
      </c>
      <c r="B2177" t="s">
        <v>9285</v>
      </c>
      <c r="C2177" t="s">
        <v>156</v>
      </c>
      <c r="D2177">
        <v>2</v>
      </c>
      <c r="E2177">
        <v>405</v>
      </c>
      <c r="F2177" t="s">
        <v>2062</v>
      </c>
      <c r="G2177" t="s">
        <v>1848</v>
      </c>
      <c r="H2177" t="s">
        <v>2091</v>
      </c>
      <c r="I2177" t="s">
        <v>2096</v>
      </c>
      <c r="J2177" t="s">
        <v>1788</v>
      </c>
      <c r="K2177" t="s">
        <v>2069</v>
      </c>
      <c r="L2177" t="s">
        <v>1843</v>
      </c>
      <c r="M2177" t="s">
        <v>2858</v>
      </c>
      <c r="N2177" t="s">
        <v>3676</v>
      </c>
      <c r="O2177" t="s">
        <v>3677</v>
      </c>
      <c r="P2177" t="s">
        <v>2023</v>
      </c>
      <c r="Q2177" t="s">
        <v>1801</v>
      </c>
      <c r="R2177" t="s">
        <v>1956</v>
      </c>
      <c r="S2177" t="s">
        <v>1802</v>
      </c>
      <c r="T2177" t="s">
        <v>2051</v>
      </c>
      <c r="U2177" t="s">
        <v>2044</v>
      </c>
      <c r="V2177" t="s">
        <v>2873</v>
      </c>
      <c r="W2177" t="s">
        <v>2874</v>
      </c>
      <c r="X2177" t="s">
        <v>1838</v>
      </c>
      <c r="Y2177" t="s">
        <v>8788</v>
      </c>
      <c r="Z2177" t="s">
        <v>8789</v>
      </c>
      <c r="AA2177" t="s">
        <v>8790</v>
      </c>
      <c r="AB2177">
        <v>1</v>
      </c>
    </row>
    <row r="2178" spans="1:28" x14ac:dyDescent="0.25">
      <c r="A2178" t="s">
        <v>9284</v>
      </c>
      <c r="B2178" t="s">
        <v>9285</v>
      </c>
      <c r="C2178" t="s">
        <v>156</v>
      </c>
      <c r="D2178">
        <v>4</v>
      </c>
      <c r="E2178">
        <v>51</v>
      </c>
      <c r="F2178" t="s">
        <v>2082</v>
      </c>
      <c r="G2178" t="s">
        <v>1846</v>
      </c>
      <c r="H2178" t="s">
        <v>2091</v>
      </c>
      <c r="I2178" t="s">
        <v>2096</v>
      </c>
      <c r="J2178" t="s">
        <v>1789</v>
      </c>
      <c r="K2178" t="s">
        <v>2386</v>
      </c>
      <c r="L2178" t="s">
        <v>1822</v>
      </c>
      <c r="M2178" t="s">
        <v>2858</v>
      </c>
      <c r="N2178" t="s">
        <v>3674</v>
      </c>
      <c r="O2178" t="s">
        <v>3675</v>
      </c>
      <c r="P2178" t="s">
        <v>2023</v>
      </c>
      <c r="Q2178" t="s">
        <v>1823</v>
      </c>
      <c r="R2178" t="s">
        <v>1963</v>
      </c>
      <c r="S2178" t="s">
        <v>1790</v>
      </c>
      <c r="T2178" t="s">
        <v>2072</v>
      </c>
      <c r="U2178" t="s">
        <v>2931</v>
      </c>
      <c r="V2178" t="s">
        <v>3729</v>
      </c>
      <c r="W2178" t="s">
        <v>2874</v>
      </c>
      <c r="X2178" t="s">
        <v>1824</v>
      </c>
      <c r="Y2178" t="s">
        <v>5666</v>
      </c>
      <c r="Z2178" t="s">
        <v>5667</v>
      </c>
      <c r="AA2178" t="s">
        <v>5668</v>
      </c>
      <c r="AB2178">
        <v>1</v>
      </c>
    </row>
    <row r="2179" spans="1:28" x14ac:dyDescent="0.25">
      <c r="A2179" t="s">
        <v>9284</v>
      </c>
      <c r="B2179" t="s">
        <v>9285</v>
      </c>
      <c r="C2179" t="s">
        <v>156</v>
      </c>
      <c r="D2179">
        <v>1</v>
      </c>
      <c r="E2179">
        <v>12</v>
      </c>
      <c r="F2179" t="s">
        <v>2037</v>
      </c>
      <c r="G2179" t="s">
        <v>1845</v>
      </c>
      <c r="H2179" t="s">
        <v>2091</v>
      </c>
      <c r="I2179" t="s">
        <v>2096</v>
      </c>
      <c r="J2179" t="s">
        <v>2900</v>
      </c>
      <c r="K2179" t="s">
        <v>2053</v>
      </c>
      <c r="L2179" t="s">
        <v>1831</v>
      </c>
      <c r="M2179" t="s">
        <v>2858</v>
      </c>
      <c r="N2179" t="s">
        <v>3674</v>
      </c>
      <c r="O2179" t="s">
        <v>3675</v>
      </c>
      <c r="P2179" t="s">
        <v>2023</v>
      </c>
      <c r="Q2179" t="s">
        <v>1832</v>
      </c>
      <c r="R2179" t="s">
        <v>1963</v>
      </c>
      <c r="S2179" t="s">
        <v>1802</v>
      </c>
      <c r="T2179" t="s">
        <v>2044</v>
      </c>
      <c r="U2179" t="s">
        <v>3725</v>
      </c>
      <c r="V2179" t="s">
        <v>3730</v>
      </c>
      <c r="W2179" t="s">
        <v>2874</v>
      </c>
      <c r="X2179" t="s">
        <v>1833</v>
      </c>
      <c r="Y2179" t="s">
        <v>3731</v>
      </c>
      <c r="Z2179" t="s">
        <v>3732</v>
      </c>
      <c r="AA2179" t="s">
        <v>3733</v>
      </c>
      <c r="AB2179">
        <v>1</v>
      </c>
    </row>
    <row r="2180" spans="1:28" x14ac:dyDescent="0.25">
      <c r="A2180" t="s">
        <v>9284</v>
      </c>
      <c r="B2180" t="s">
        <v>9285</v>
      </c>
      <c r="C2180" t="s">
        <v>156</v>
      </c>
      <c r="D2180">
        <v>1</v>
      </c>
      <c r="E2180">
        <v>194</v>
      </c>
      <c r="F2180" t="s">
        <v>2038</v>
      </c>
      <c r="G2180" t="s">
        <v>1845</v>
      </c>
      <c r="H2180" t="s">
        <v>2091</v>
      </c>
      <c r="I2180" t="s">
        <v>2096</v>
      </c>
      <c r="J2180" t="s">
        <v>2900</v>
      </c>
      <c r="K2180" t="s">
        <v>2056</v>
      </c>
      <c r="L2180" t="s">
        <v>1831</v>
      </c>
      <c r="M2180" t="s">
        <v>2858</v>
      </c>
      <c r="N2180" t="s">
        <v>3674</v>
      </c>
      <c r="O2180" t="s">
        <v>3675</v>
      </c>
      <c r="P2180" t="s">
        <v>2023</v>
      </c>
      <c r="Q2180" t="s">
        <v>1832</v>
      </c>
      <c r="R2180" t="s">
        <v>1963</v>
      </c>
      <c r="S2180" t="s">
        <v>1802</v>
      </c>
      <c r="T2180" t="s">
        <v>2044</v>
      </c>
      <c r="U2180" t="s">
        <v>3725</v>
      </c>
      <c r="V2180" t="s">
        <v>3730</v>
      </c>
      <c r="W2180" t="s">
        <v>2874</v>
      </c>
      <c r="X2180" t="s">
        <v>1833</v>
      </c>
      <c r="Y2180" t="s">
        <v>3734</v>
      </c>
      <c r="Z2180" t="s">
        <v>3735</v>
      </c>
      <c r="AA2180" t="s">
        <v>3736</v>
      </c>
      <c r="AB2180">
        <v>1</v>
      </c>
    </row>
    <row r="2181" spans="1:28" x14ac:dyDescent="0.25">
      <c r="A2181" t="s">
        <v>9284</v>
      </c>
      <c r="B2181" t="s">
        <v>9285</v>
      </c>
      <c r="C2181" t="s">
        <v>156</v>
      </c>
      <c r="D2181">
        <v>1</v>
      </c>
      <c r="E2181">
        <v>53</v>
      </c>
      <c r="F2181" t="s">
        <v>2040</v>
      </c>
      <c r="G2181" t="s">
        <v>1845</v>
      </c>
      <c r="H2181" t="s">
        <v>2091</v>
      </c>
      <c r="I2181" t="s">
        <v>2096</v>
      </c>
      <c r="J2181" t="s">
        <v>2900</v>
      </c>
      <c r="K2181" t="s">
        <v>2056</v>
      </c>
      <c r="L2181" t="s">
        <v>1831</v>
      </c>
      <c r="M2181" t="s">
        <v>2858</v>
      </c>
      <c r="N2181" t="s">
        <v>3674</v>
      </c>
      <c r="O2181" t="s">
        <v>3675</v>
      </c>
      <c r="P2181" t="s">
        <v>2023</v>
      </c>
      <c r="Q2181" t="s">
        <v>1832</v>
      </c>
      <c r="R2181" t="s">
        <v>1963</v>
      </c>
      <c r="S2181" t="s">
        <v>1802</v>
      </c>
      <c r="T2181" t="s">
        <v>2044</v>
      </c>
      <c r="U2181" t="s">
        <v>3725</v>
      </c>
      <c r="V2181" t="s">
        <v>3737</v>
      </c>
      <c r="W2181" t="s">
        <v>2874</v>
      </c>
      <c r="X2181" t="s">
        <v>1833</v>
      </c>
      <c r="Y2181" t="s">
        <v>3738</v>
      </c>
      <c r="Z2181" t="s">
        <v>3739</v>
      </c>
      <c r="AA2181" t="s">
        <v>3740</v>
      </c>
      <c r="AB2181">
        <v>1</v>
      </c>
    </row>
    <row r="2182" spans="1:28" x14ac:dyDescent="0.25">
      <c r="A2182" t="s">
        <v>9284</v>
      </c>
      <c r="B2182" t="s">
        <v>9285</v>
      </c>
      <c r="C2182" t="s">
        <v>156</v>
      </c>
      <c r="D2182">
        <v>1</v>
      </c>
      <c r="E2182">
        <v>57</v>
      </c>
      <c r="F2182" t="s">
        <v>2037</v>
      </c>
      <c r="G2182" t="s">
        <v>1845</v>
      </c>
      <c r="H2182" t="s">
        <v>2091</v>
      </c>
      <c r="I2182" t="s">
        <v>2096</v>
      </c>
      <c r="J2182" t="s">
        <v>1795</v>
      </c>
      <c r="K2182" t="s">
        <v>2053</v>
      </c>
      <c r="L2182" t="s">
        <v>1831</v>
      </c>
      <c r="M2182" t="s">
        <v>2858</v>
      </c>
      <c r="N2182" t="s">
        <v>3674</v>
      </c>
      <c r="O2182" t="s">
        <v>3675</v>
      </c>
      <c r="P2182" t="s">
        <v>2023</v>
      </c>
      <c r="Q2182" t="s">
        <v>1832</v>
      </c>
      <c r="R2182" t="s">
        <v>1963</v>
      </c>
      <c r="S2182" t="s">
        <v>1802</v>
      </c>
      <c r="T2182" t="s">
        <v>2044</v>
      </c>
      <c r="U2182" t="s">
        <v>3725</v>
      </c>
      <c r="V2182" t="s">
        <v>8954</v>
      </c>
      <c r="W2182" t="s">
        <v>2874</v>
      </c>
      <c r="X2182" t="s">
        <v>1833</v>
      </c>
      <c r="Y2182" t="s">
        <v>8955</v>
      </c>
      <c r="Z2182" t="s">
        <v>8956</v>
      </c>
      <c r="AA2182" t="s">
        <v>8957</v>
      </c>
      <c r="AB2182">
        <v>1</v>
      </c>
    </row>
    <row r="2183" spans="1:28" x14ac:dyDescent="0.25">
      <c r="A2183" t="s">
        <v>9284</v>
      </c>
      <c r="B2183" t="s">
        <v>9285</v>
      </c>
      <c r="C2183" t="s">
        <v>156</v>
      </c>
      <c r="D2183">
        <v>1</v>
      </c>
      <c r="E2183">
        <v>99</v>
      </c>
      <c r="F2183" t="s">
        <v>2037</v>
      </c>
      <c r="G2183" t="s">
        <v>1845</v>
      </c>
      <c r="H2183" t="s">
        <v>2091</v>
      </c>
      <c r="I2183" t="s">
        <v>2096</v>
      </c>
      <c r="J2183" t="s">
        <v>1795</v>
      </c>
      <c r="K2183" t="s">
        <v>2071</v>
      </c>
      <c r="L2183" t="s">
        <v>1831</v>
      </c>
      <c r="M2183" t="s">
        <v>2858</v>
      </c>
      <c r="N2183" t="s">
        <v>3674</v>
      </c>
      <c r="O2183" t="s">
        <v>3675</v>
      </c>
      <c r="P2183" t="s">
        <v>2023</v>
      </c>
      <c r="Q2183" t="s">
        <v>1832</v>
      </c>
      <c r="R2183" t="s">
        <v>1963</v>
      </c>
      <c r="S2183" t="s">
        <v>1802</v>
      </c>
      <c r="T2183" t="s">
        <v>2044</v>
      </c>
      <c r="U2183" t="s">
        <v>3725</v>
      </c>
      <c r="V2183" t="s">
        <v>3737</v>
      </c>
      <c r="W2183" t="s">
        <v>2874</v>
      </c>
      <c r="X2183" t="s">
        <v>1833</v>
      </c>
      <c r="Y2183" t="s">
        <v>8958</v>
      </c>
      <c r="Z2183" t="s">
        <v>8959</v>
      </c>
      <c r="AA2183" t="s">
        <v>8960</v>
      </c>
      <c r="AB2183">
        <v>1</v>
      </c>
    </row>
    <row r="2184" spans="1:28" x14ac:dyDescent="0.25">
      <c r="A2184" t="s">
        <v>9284</v>
      </c>
      <c r="B2184" t="s">
        <v>9285</v>
      </c>
      <c r="C2184" t="s">
        <v>156</v>
      </c>
      <c r="D2184">
        <v>2</v>
      </c>
      <c r="E2184">
        <v>53</v>
      </c>
      <c r="F2184" t="s">
        <v>2048</v>
      </c>
      <c r="G2184" t="s">
        <v>1845</v>
      </c>
      <c r="H2184" t="s">
        <v>2091</v>
      </c>
      <c r="I2184" t="s">
        <v>2096</v>
      </c>
      <c r="J2184" t="s">
        <v>2900</v>
      </c>
      <c r="K2184" t="s">
        <v>2069</v>
      </c>
      <c r="L2184" t="s">
        <v>1831</v>
      </c>
      <c r="M2184" t="s">
        <v>2858</v>
      </c>
      <c r="N2184" t="s">
        <v>3674</v>
      </c>
      <c r="O2184" t="s">
        <v>3675</v>
      </c>
      <c r="P2184" t="s">
        <v>2023</v>
      </c>
      <c r="Q2184" t="s">
        <v>1832</v>
      </c>
      <c r="R2184" t="s">
        <v>1963</v>
      </c>
      <c r="S2184" t="s">
        <v>1802</v>
      </c>
      <c r="T2184" t="s">
        <v>2044</v>
      </c>
      <c r="U2184" t="s">
        <v>3725</v>
      </c>
      <c r="V2184" t="s">
        <v>3737</v>
      </c>
      <c r="W2184" t="s">
        <v>2874</v>
      </c>
      <c r="X2184" t="s">
        <v>1833</v>
      </c>
      <c r="Y2184" t="s">
        <v>3741</v>
      </c>
      <c r="Z2184" t="s">
        <v>3742</v>
      </c>
      <c r="AA2184" t="s">
        <v>3743</v>
      </c>
      <c r="AB2184">
        <v>1</v>
      </c>
    </row>
    <row r="2185" spans="1:28" x14ac:dyDescent="0.25">
      <c r="A2185" t="s">
        <v>9284</v>
      </c>
      <c r="B2185" t="s">
        <v>9285</v>
      </c>
      <c r="C2185" t="s">
        <v>156</v>
      </c>
      <c r="D2185">
        <v>1</v>
      </c>
      <c r="E2185">
        <v>405</v>
      </c>
      <c r="F2185" t="s">
        <v>2062</v>
      </c>
      <c r="G2185" t="s">
        <v>1844</v>
      </c>
      <c r="H2185" t="s">
        <v>2091</v>
      </c>
      <c r="I2185" t="s">
        <v>2096</v>
      </c>
      <c r="J2185" t="s">
        <v>1788</v>
      </c>
      <c r="K2185" t="s">
        <v>8818</v>
      </c>
      <c r="L2185" t="s">
        <v>8791</v>
      </c>
      <c r="M2185" t="s">
        <v>2861</v>
      </c>
      <c r="N2185" t="s">
        <v>8791</v>
      </c>
      <c r="O2185" t="s">
        <v>8792</v>
      </c>
      <c r="P2185" t="s">
        <v>2023</v>
      </c>
      <c r="Q2185" t="s">
        <v>1943</v>
      </c>
      <c r="R2185" t="s">
        <v>8793</v>
      </c>
      <c r="S2185" t="s">
        <v>74</v>
      </c>
      <c r="T2185" t="s">
        <v>5936</v>
      </c>
      <c r="U2185" t="s">
        <v>4934</v>
      </c>
      <c r="V2185" t="s">
        <v>8794</v>
      </c>
      <c r="W2185" t="s">
        <v>8795</v>
      </c>
      <c r="X2185" t="s">
        <v>8796</v>
      </c>
      <c r="Y2185" t="s">
        <v>8797</v>
      </c>
      <c r="Z2185" t="s">
        <v>8798</v>
      </c>
      <c r="AA2185" t="s">
        <v>8799</v>
      </c>
      <c r="AB2185">
        <v>1</v>
      </c>
    </row>
    <row r="2186" spans="1:28" x14ac:dyDescent="0.25">
      <c r="A2186" t="s">
        <v>9284</v>
      </c>
      <c r="B2186" t="s">
        <v>9285</v>
      </c>
      <c r="C2186" t="s">
        <v>156</v>
      </c>
      <c r="D2186">
        <v>1</v>
      </c>
      <c r="E2186">
        <v>209</v>
      </c>
      <c r="F2186" t="s">
        <v>2037</v>
      </c>
      <c r="G2186" t="s">
        <v>1845</v>
      </c>
      <c r="H2186" t="s">
        <v>2091</v>
      </c>
      <c r="I2186" t="s">
        <v>2096</v>
      </c>
      <c r="J2186" t="s">
        <v>1825</v>
      </c>
      <c r="K2186" t="s">
        <v>2044</v>
      </c>
      <c r="L2186" t="s">
        <v>1834</v>
      </c>
      <c r="M2186" t="s">
        <v>2861</v>
      </c>
      <c r="N2186" t="s">
        <v>3744</v>
      </c>
      <c r="O2186" t="s">
        <v>3745</v>
      </c>
      <c r="P2186" t="s">
        <v>2090</v>
      </c>
      <c r="Q2186" t="s">
        <v>1801</v>
      </c>
      <c r="R2186" t="s">
        <v>1964</v>
      </c>
      <c r="S2186" t="s">
        <v>1802</v>
      </c>
      <c r="T2186" t="s">
        <v>2039</v>
      </c>
      <c r="U2186" t="s">
        <v>74</v>
      </c>
      <c r="V2186" t="s">
        <v>1836</v>
      </c>
      <c r="W2186" t="s">
        <v>8800</v>
      </c>
      <c r="X2186" t="s">
        <v>1835</v>
      </c>
      <c r="Y2186" t="s">
        <v>8801</v>
      </c>
      <c r="Z2186" t="s">
        <v>8802</v>
      </c>
      <c r="AA2186" t="s">
        <v>8803</v>
      </c>
      <c r="AB2186">
        <v>1</v>
      </c>
    </row>
    <row r="2187" spans="1:28" x14ac:dyDescent="0.25">
      <c r="A2187" t="s">
        <v>9284</v>
      </c>
      <c r="B2187" t="s">
        <v>9285</v>
      </c>
      <c r="C2187" t="s">
        <v>156</v>
      </c>
      <c r="D2187">
        <v>1</v>
      </c>
      <c r="E2187">
        <v>245</v>
      </c>
      <c r="F2187" t="s">
        <v>2068</v>
      </c>
      <c r="G2187" t="s">
        <v>1845</v>
      </c>
      <c r="H2187" t="s">
        <v>2091</v>
      </c>
      <c r="I2187" t="s">
        <v>2096</v>
      </c>
      <c r="J2187" t="s">
        <v>2900</v>
      </c>
      <c r="K2187" t="s">
        <v>8993</v>
      </c>
      <c r="L2187" t="s">
        <v>1834</v>
      </c>
      <c r="M2187" t="s">
        <v>2861</v>
      </c>
      <c r="N2187" t="s">
        <v>3744</v>
      </c>
      <c r="O2187" t="s">
        <v>3745</v>
      </c>
      <c r="P2187" t="s">
        <v>2090</v>
      </c>
      <c r="Q2187" t="s">
        <v>1801</v>
      </c>
      <c r="R2187" t="s">
        <v>1964</v>
      </c>
      <c r="S2187" t="s">
        <v>1802</v>
      </c>
      <c r="T2187" t="s">
        <v>2039</v>
      </c>
      <c r="U2187" t="s">
        <v>3746</v>
      </c>
      <c r="V2187" t="s">
        <v>3747</v>
      </c>
      <c r="W2187" t="s">
        <v>3678</v>
      </c>
      <c r="X2187" t="s">
        <v>1835</v>
      </c>
      <c r="Y2187" t="s">
        <v>2373</v>
      </c>
      <c r="Z2187" t="s">
        <v>2374</v>
      </c>
      <c r="AA2187" t="s">
        <v>3748</v>
      </c>
      <c r="AB2187">
        <v>1</v>
      </c>
    </row>
    <row r="2188" spans="1:28" x14ac:dyDescent="0.25">
      <c r="A2188" t="s">
        <v>9284</v>
      </c>
      <c r="B2188" t="s">
        <v>9285</v>
      </c>
      <c r="C2188" t="s">
        <v>156</v>
      </c>
      <c r="D2188">
        <v>1</v>
      </c>
      <c r="E2188">
        <v>247</v>
      </c>
      <c r="F2188" t="s">
        <v>2068</v>
      </c>
      <c r="G2188" t="s">
        <v>1845</v>
      </c>
      <c r="H2188" t="s">
        <v>2091</v>
      </c>
      <c r="I2188" t="s">
        <v>2096</v>
      </c>
      <c r="J2188" t="s">
        <v>2900</v>
      </c>
      <c r="K2188" t="s">
        <v>8819</v>
      </c>
      <c r="L2188" t="s">
        <v>1834</v>
      </c>
      <c r="M2188" t="s">
        <v>2861</v>
      </c>
      <c r="N2188" t="s">
        <v>3744</v>
      </c>
      <c r="O2188" t="s">
        <v>3745</v>
      </c>
      <c r="P2188" t="s">
        <v>2090</v>
      </c>
      <c r="Q2188" t="s">
        <v>1801</v>
      </c>
      <c r="R2188" t="s">
        <v>1964</v>
      </c>
      <c r="S2188" t="s">
        <v>1802</v>
      </c>
      <c r="T2188" t="s">
        <v>2039</v>
      </c>
      <c r="U2188" t="s">
        <v>3746</v>
      </c>
      <c r="V2188" t="s">
        <v>3747</v>
      </c>
      <c r="W2188" t="s">
        <v>3678</v>
      </c>
      <c r="X2188" t="s">
        <v>1835</v>
      </c>
      <c r="Y2188" t="s">
        <v>2375</v>
      </c>
      <c r="Z2188" t="s">
        <v>2376</v>
      </c>
      <c r="AA2188" t="s">
        <v>3749</v>
      </c>
      <c r="AB2188">
        <v>1</v>
      </c>
    </row>
    <row r="2189" spans="1:28" x14ac:dyDescent="0.25">
      <c r="A2189" t="s">
        <v>9284</v>
      </c>
      <c r="B2189" t="s">
        <v>9285</v>
      </c>
      <c r="C2189" t="s">
        <v>156</v>
      </c>
      <c r="D2189">
        <v>1</v>
      </c>
      <c r="E2189">
        <v>253</v>
      </c>
      <c r="F2189" t="s">
        <v>2068</v>
      </c>
      <c r="G2189" t="s">
        <v>1845</v>
      </c>
      <c r="H2189" t="s">
        <v>2091</v>
      </c>
      <c r="I2189" t="s">
        <v>2096</v>
      </c>
      <c r="J2189" t="s">
        <v>2900</v>
      </c>
      <c r="K2189" t="s">
        <v>8819</v>
      </c>
      <c r="L2189" t="s">
        <v>1834</v>
      </c>
      <c r="M2189" t="s">
        <v>2861</v>
      </c>
      <c r="N2189" t="s">
        <v>3744</v>
      </c>
      <c r="O2189" t="s">
        <v>3745</v>
      </c>
      <c r="P2189" t="s">
        <v>2090</v>
      </c>
      <c r="Q2189" t="s">
        <v>1801</v>
      </c>
      <c r="R2189" t="s">
        <v>1964</v>
      </c>
      <c r="S2189" t="s">
        <v>1802</v>
      </c>
      <c r="T2189" t="s">
        <v>2039</v>
      </c>
      <c r="U2189" t="s">
        <v>3746</v>
      </c>
      <c r="V2189" t="s">
        <v>3750</v>
      </c>
      <c r="W2189" t="s">
        <v>3678</v>
      </c>
      <c r="X2189" t="s">
        <v>1835</v>
      </c>
      <c r="Y2189" t="s">
        <v>2377</v>
      </c>
      <c r="Z2189" t="s">
        <v>2378</v>
      </c>
      <c r="AA2189" t="s">
        <v>3751</v>
      </c>
      <c r="AB2189">
        <v>1</v>
      </c>
    </row>
    <row r="2190" spans="1:28" x14ac:dyDescent="0.25">
      <c r="A2190" t="s">
        <v>9284</v>
      </c>
      <c r="B2190" t="s">
        <v>9285</v>
      </c>
      <c r="C2190" t="s">
        <v>156</v>
      </c>
      <c r="D2190">
        <v>1</v>
      </c>
      <c r="E2190">
        <v>257</v>
      </c>
      <c r="F2190" t="s">
        <v>2068</v>
      </c>
      <c r="G2190" t="s">
        <v>1845</v>
      </c>
      <c r="H2190" t="s">
        <v>2091</v>
      </c>
      <c r="I2190" t="s">
        <v>2096</v>
      </c>
      <c r="J2190" t="s">
        <v>2900</v>
      </c>
      <c r="K2190" t="s">
        <v>8819</v>
      </c>
      <c r="L2190" t="s">
        <v>1834</v>
      </c>
      <c r="M2190" t="s">
        <v>2861</v>
      </c>
      <c r="N2190" t="s">
        <v>3744</v>
      </c>
      <c r="O2190" t="s">
        <v>3745</v>
      </c>
      <c r="P2190" t="s">
        <v>2090</v>
      </c>
      <c r="Q2190" t="s">
        <v>1801</v>
      </c>
      <c r="R2190" t="s">
        <v>1964</v>
      </c>
      <c r="S2190" t="s">
        <v>1802</v>
      </c>
      <c r="T2190" t="s">
        <v>2039</v>
      </c>
      <c r="U2190" t="s">
        <v>3746</v>
      </c>
      <c r="V2190" t="s">
        <v>3752</v>
      </c>
      <c r="W2190" t="s">
        <v>3678</v>
      </c>
      <c r="X2190" t="s">
        <v>1835</v>
      </c>
      <c r="Y2190" t="s">
        <v>2379</v>
      </c>
      <c r="Z2190" t="s">
        <v>2380</v>
      </c>
      <c r="AA2190" t="s">
        <v>3753</v>
      </c>
      <c r="AB2190">
        <v>1</v>
      </c>
    </row>
    <row r="2191" spans="1:28" x14ac:dyDescent="0.25">
      <c r="A2191" t="s">
        <v>9284</v>
      </c>
      <c r="B2191" t="s">
        <v>9285</v>
      </c>
      <c r="C2191" t="s">
        <v>156</v>
      </c>
      <c r="D2191">
        <v>2</v>
      </c>
      <c r="E2191">
        <v>270</v>
      </c>
      <c r="F2191" t="s">
        <v>2068</v>
      </c>
      <c r="G2191" t="s">
        <v>1845</v>
      </c>
      <c r="H2191" t="s">
        <v>2091</v>
      </c>
      <c r="I2191" t="s">
        <v>2096</v>
      </c>
      <c r="J2191" t="s">
        <v>1825</v>
      </c>
      <c r="K2191" t="s">
        <v>8993</v>
      </c>
      <c r="L2191" t="s">
        <v>1834</v>
      </c>
      <c r="M2191" t="s">
        <v>2861</v>
      </c>
      <c r="N2191" t="s">
        <v>3744</v>
      </c>
      <c r="O2191" t="s">
        <v>3745</v>
      </c>
      <c r="P2191" t="s">
        <v>2090</v>
      </c>
      <c r="Q2191" t="s">
        <v>1801</v>
      </c>
      <c r="R2191" t="s">
        <v>1964</v>
      </c>
      <c r="S2191" t="s">
        <v>1802</v>
      </c>
      <c r="T2191" t="s">
        <v>2039</v>
      </c>
      <c r="U2191" t="s">
        <v>74</v>
      </c>
      <c r="V2191" t="s">
        <v>1836</v>
      </c>
      <c r="W2191" t="s">
        <v>8800</v>
      </c>
      <c r="X2191" t="s">
        <v>1835</v>
      </c>
      <c r="Y2191" t="s">
        <v>8804</v>
      </c>
      <c r="Z2191" t="s">
        <v>8805</v>
      </c>
      <c r="AA2191" t="s">
        <v>8806</v>
      </c>
      <c r="AB2191">
        <v>1</v>
      </c>
    </row>
    <row r="2192" spans="1:28" x14ac:dyDescent="0.25">
      <c r="A2192" t="s">
        <v>9284</v>
      </c>
      <c r="B2192" t="s">
        <v>9285</v>
      </c>
      <c r="C2192" t="s">
        <v>156</v>
      </c>
      <c r="D2192">
        <v>2</v>
      </c>
      <c r="E2192">
        <v>273</v>
      </c>
      <c r="F2192" t="s">
        <v>2055</v>
      </c>
      <c r="G2192" t="s">
        <v>1845</v>
      </c>
      <c r="H2192" t="s">
        <v>2091</v>
      </c>
      <c r="I2192" t="s">
        <v>2096</v>
      </c>
      <c r="J2192" t="s">
        <v>2900</v>
      </c>
      <c r="K2192" t="s">
        <v>5844</v>
      </c>
      <c r="L2192" t="s">
        <v>1834</v>
      </c>
      <c r="M2192" t="s">
        <v>2861</v>
      </c>
      <c r="N2192" t="s">
        <v>3744</v>
      </c>
      <c r="O2192" t="s">
        <v>3745</v>
      </c>
      <c r="P2192" t="s">
        <v>2090</v>
      </c>
      <c r="Q2192" t="s">
        <v>1801</v>
      </c>
      <c r="R2192" t="s">
        <v>1964</v>
      </c>
      <c r="S2192" t="s">
        <v>1802</v>
      </c>
      <c r="T2192" t="s">
        <v>2039</v>
      </c>
      <c r="U2192" t="s">
        <v>3725</v>
      </c>
      <c r="V2192" t="s">
        <v>3737</v>
      </c>
      <c r="W2192" t="s">
        <v>3678</v>
      </c>
      <c r="X2192" t="s">
        <v>1835</v>
      </c>
      <c r="Y2192" t="s">
        <v>2662</v>
      </c>
      <c r="Z2192" t="s">
        <v>2663</v>
      </c>
      <c r="AA2192" t="s">
        <v>3754</v>
      </c>
      <c r="AB2192">
        <v>1</v>
      </c>
    </row>
    <row r="2193" spans="1:28" x14ac:dyDescent="0.25">
      <c r="A2193" t="s">
        <v>9284</v>
      </c>
      <c r="B2193" t="s">
        <v>9285</v>
      </c>
      <c r="C2193" t="s">
        <v>156</v>
      </c>
      <c r="D2193">
        <v>4</v>
      </c>
      <c r="E2193">
        <v>36</v>
      </c>
      <c r="F2193" t="s">
        <v>2038</v>
      </c>
      <c r="G2193" t="s">
        <v>1846</v>
      </c>
      <c r="H2193" t="s">
        <v>2091</v>
      </c>
      <c r="I2193" t="s">
        <v>2096</v>
      </c>
      <c r="J2193" t="s">
        <v>1795</v>
      </c>
      <c r="K2193" t="s">
        <v>5875</v>
      </c>
      <c r="L2193" t="s">
        <v>1834</v>
      </c>
      <c r="M2193" t="s">
        <v>2861</v>
      </c>
      <c r="N2193" t="s">
        <v>3744</v>
      </c>
      <c r="O2193" t="s">
        <v>3745</v>
      </c>
      <c r="P2193" t="s">
        <v>2090</v>
      </c>
      <c r="Q2193" t="s">
        <v>1801</v>
      </c>
      <c r="R2193" t="s">
        <v>1964</v>
      </c>
      <c r="S2193" t="s">
        <v>1802</v>
      </c>
      <c r="T2193" t="s">
        <v>2039</v>
      </c>
      <c r="U2193" t="s">
        <v>8807</v>
      </c>
      <c r="V2193" t="s">
        <v>8808</v>
      </c>
      <c r="W2193" t="s">
        <v>3678</v>
      </c>
      <c r="X2193" t="s">
        <v>1835</v>
      </c>
      <c r="Y2193" t="s">
        <v>8809</v>
      </c>
      <c r="Z2193" t="s">
        <v>8810</v>
      </c>
      <c r="AA2193" t="s">
        <v>8811</v>
      </c>
      <c r="AB2193">
        <v>1</v>
      </c>
    </row>
  </sheetData>
  <phoneticPr fontId="3"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FF79D-F999-4046-96B0-83A4EDC84DC4}">
  <sheetPr codeName="Sheet9">
    <tabColor rgb="FFFF0000"/>
  </sheetPr>
  <dimension ref="A1:T117"/>
  <sheetViews>
    <sheetView zoomScaleNormal="100" workbookViewId="0"/>
  </sheetViews>
  <sheetFormatPr defaultColWidth="9.28515625" defaultRowHeight="15" customHeight="1" x14ac:dyDescent="0.25"/>
  <cols>
    <col min="1" max="1" width="9.28515625" style="18"/>
    <col min="2" max="2" width="15.7109375" style="18" customWidth="1"/>
    <col min="3" max="3" width="12.7109375" style="18" customWidth="1"/>
    <col min="4" max="4" width="26.7109375" style="18" bestFit="1" customWidth="1"/>
    <col min="5" max="5" width="22.7109375" style="18" bestFit="1" customWidth="1"/>
    <col min="6" max="6" width="30.7109375" style="18" customWidth="1"/>
    <col min="7" max="7" width="15.7109375" style="18" bestFit="1" customWidth="1"/>
    <col min="8" max="8" width="11.28515625" style="18" customWidth="1"/>
    <col min="9" max="9" width="16" style="18" bestFit="1" customWidth="1"/>
    <col min="10" max="10" width="10" style="18" bestFit="1" customWidth="1"/>
    <col min="11" max="11" width="13.28515625" style="18" bestFit="1" customWidth="1"/>
    <col min="12" max="12" width="15.28515625" style="18" bestFit="1" customWidth="1"/>
    <col min="13" max="13" width="9.28515625" style="22" customWidth="1"/>
    <col min="14" max="15" width="9.28515625" style="18" customWidth="1"/>
    <col min="16" max="16" width="11.7109375" style="18" customWidth="1"/>
    <col min="17" max="17" width="10.7109375" style="18" customWidth="1"/>
    <col min="18" max="16384" width="9.28515625" style="18"/>
  </cols>
  <sheetData>
    <row r="1" spans="1:20" ht="15" customHeight="1" x14ac:dyDescent="0.25">
      <c r="A1" s="23" t="s">
        <v>132</v>
      </c>
      <c r="B1" s="23" t="s">
        <v>131</v>
      </c>
      <c r="C1" s="23" t="s">
        <v>130</v>
      </c>
      <c r="D1" s="23" t="s">
        <v>129</v>
      </c>
      <c r="E1" s="23" t="s">
        <v>133</v>
      </c>
      <c r="F1" s="23" t="s">
        <v>128</v>
      </c>
      <c r="G1" s="24" t="s">
        <v>127</v>
      </c>
      <c r="H1" s="25" t="s">
        <v>137</v>
      </c>
      <c r="I1" s="23" t="s">
        <v>126</v>
      </c>
      <c r="J1" s="23" t="s">
        <v>125</v>
      </c>
      <c r="K1" s="26" t="s">
        <v>124</v>
      </c>
      <c r="L1" s="20" t="s">
        <v>123</v>
      </c>
      <c r="M1" s="15" t="s">
        <v>134</v>
      </c>
      <c r="N1" s="15" t="s">
        <v>147</v>
      </c>
      <c r="O1" s="15" t="s">
        <v>146</v>
      </c>
      <c r="P1" s="18" t="s">
        <v>135</v>
      </c>
      <c r="Q1" s="18" t="s">
        <v>136</v>
      </c>
      <c r="R1" s="18" t="s">
        <v>144</v>
      </c>
      <c r="S1" s="18" t="s">
        <v>145</v>
      </c>
      <c r="T1" s="18" t="s">
        <v>149</v>
      </c>
    </row>
    <row r="2" spans="1:20" ht="15" customHeight="1" x14ac:dyDescent="0.25">
      <c r="A2" s="28"/>
      <c r="B2" s="29"/>
      <c r="C2" s="29"/>
      <c r="D2" s="29"/>
      <c r="E2" s="29"/>
      <c r="F2" s="27"/>
      <c r="G2" s="35"/>
      <c r="H2" s="30"/>
      <c r="I2" s="31"/>
      <c r="J2" s="32"/>
      <c r="K2" s="32"/>
      <c r="L2" s="19"/>
      <c r="M2" s="21" t="e">
        <f>VALUE(RIGHT(D2,1))</f>
        <v>#VALUE!</v>
      </c>
      <c r="N2" s="19">
        <f>IFERROR(LEFT(tbl_power[[#This Row],[Racks]],SEARCH(", ",tbl_power[[#This Row],[Racks]])-1),tbl_power[[#This Row],[Racks]])</f>
        <v>0</v>
      </c>
      <c r="O2" s="19" t="str">
        <f>IFERROR(MID(tbl_power[[#This Row],[Racks]],SEARCH(" ",tbl_power[[#This Row],[Racks]])+1,256),"")</f>
        <v/>
      </c>
      <c r="P2" s="18" t="e">
        <f>VALUE(LEFT(tbl_power[[#This Row],[Rows]],SEARCH("-",tbl_power[[#This Row],[Rows]])-1))</f>
        <v>#VALUE!</v>
      </c>
      <c r="Q2" s="18" t="e">
        <f>VALUE(MID(tbl_power[[#This Row],[Rows]],SEARCH("-",tbl_power[[#This Row],[Rows]])+1,256))</f>
        <v>#VALUE!</v>
      </c>
      <c r="R2" s="18" t="str">
        <f>IF(tbl_power[[#This Row],[Ctrl Racks]]="","",IFERROR(VALUE(LEFT(tbl_power[[#This Row],[Ctrl Racks]],SEARCH("-",tbl_power[[#This Row],[Ctrl Racks]])-1)),VALUE(tbl_power[[#This Row],[Ctrl Racks]])))</f>
        <v/>
      </c>
      <c r="S2" s="18" t="str">
        <f>IFERROR(VALUE(RIGHT(tbl_power[[#This Row],[Ctrl Racks]],SEARCH("-",tbl_power[[#This Row],[Ctrl Racks]])-1)),"")</f>
        <v/>
      </c>
      <c r="T2"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3" spans="1:20" ht="15" customHeight="1" x14ac:dyDescent="0.25">
      <c r="A3" s="28"/>
      <c r="B3" s="29"/>
      <c r="C3" s="29"/>
      <c r="D3" s="29"/>
      <c r="E3" s="29"/>
      <c r="F3" s="27"/>
      <c r="G3" s="35"/>
      <c r="H3" s="30"/>
      <c r="I3" s="31"/>
      <c r="J3" s="32"/>
      <c r="K3" s="32"/>
      <c r="L3" s="19"/>
      <c r="M3" s="21" t="e">
        <f t="shared" ref="M3:M66" si="0">VALUE(RIGHT(D3,1))</f>
        <v>#VALUE!</v>
      </c>
      <c r="N3" s="19">
        <f>IFERROR(LEFT(tbl_power[[#This Row],[Racks]],SEARCH(", ",tbl_power[[#This Row],[Racks]])-1),tbl_power[[#This Row],[Racks]])</f>
        <v>0</v>
      </c>
      <c r="O3" s="19" t="str">
        <f>IFERROR(MID(tbl_power[[#This Row],[Racks]],SEARCH(" ",tbl_power[[#This Row],[Racks]])+1,256),"")</f>
        <v/>
      </c>
      <c r="P3" s="18" t="e">
        <f>VALUE(LEFT(tbl_power[[#This Row],[Rows]],SEARCH("-",tbl_power[[#This Row],[Rows]])-1))</f>
        <v>#VALUE!</v>
      </c>
      <c r="Q3" s="18" t="e">
        <f>VALUE(MID(tbl_power[[#This Row],[Rows]],SEARCH("-",tbl_power[[#This Row],[Rows]])+1,256))</f>
        <v>#VALUE!</v>
      </c>
      <c r="R3" s="18" t="str">
        <f>IF(tbl_power[[#This Row],[Ctrl Racks]]="","",IFERROR(VALUE(LEFT(tbl_power[[#This Row],[Ctrl Racks]],SEARCH("-",tbl_power[[#This Row],[Ctrl Racks]])-1)),VALUE(tbl_power[[#This Row],[Ctrl Racks]])))</f>
        <v/>
      </c>
      <c r="S3" s="18" t="str">
        <f>IFERROR(VALUE(RIGHT(tbl_power[[#This Row],[Ctrl Racks]],SEARCH("-",tbl_power[[#This Row],[Ctrl Racks]])-1)),"")</f>
        <v/>
      </c>
      <c r="T3"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4" spans="1:20" ht="15" customHeight="1" x14ac:dyDescent="0.25">
      <c r="A4" s="28"/>
      <c r="B4" s="29"/>
      <c r="C4" s="29"/>
      <c r="D4" s="29"/>
      <c r="E4" s="29"/>
      <c r="F4" s="27"/>
      <c r="G4" s="35"/>
      <c r="H4" s="30"/>
      <c r="I4" s="31"/>
      <c r="J4" s="32"/>
      <c r="K4" s="32"/>
      <c r="L4" s="19"/>
      <c r="M4" s="21" t="e">
        <f t="shared" si="0"/>
        <v>#VALUE!</v>
      </c>
      <c r="N4" s="19">
        <f>IFERROR(LEFT(tbl_power[[#This Row],[Racks]],SEARCH(", ",tbl_power[[#This Row],[Racks]])-1),tbl_power[[#This Row],[Racks]])</f>
        <v>0</v>
      </c>
      <c r="O4" s="19" t="str">
        <f>IFERROR(MID(tbl_power[[#This Row],[Racks]],SEARCH(" ",tbl_power[[#This Row],[Racks]])+1,256),"")</f>
        <v/>
      </c>
      <c r="P4" s="18" t="e">
        <f>VALUE(LEFT(tbl_power[[#This Row],[Rows]],SEARCH("-",tbl_power[[#This Row],[Rows]])-1))</f>
        <v>#VALUE!</v>
      </c>
      <c r="Q4" s="18" t="e">
        <f>VALUE(MID(tbl_power[[#This Row],[Rows]],SEARCH("-",tbl_power[[#This Row],[Rows]])+1,256))</f>
        <v>#VALUE!</v>
      </c>
      <c r="R4" s="18" t="str">
        <f>IF(tbl_power[[#This Row],[Ctrl Racks]]="","",IFERROR(VALUE(LEFT(tbl_power[[#This Row],[Ctrl Racks]],SEARCH("-",tbl_power[[#This Row],[Ctrl Racks]])-1)),VALUE(tbl_power[[#This Row],[Ctrl Racks]])))</f>
        <v/>
      </c>
      <c r="S4" s="18" t="str">
        <f>IFERROR(VALUE(RIGHT(tbl_power[[#This Row],[Ctrl Racks]],SEARCH("-",tbl_power[[#This Row],[Ctrl Racks]])-1)),"")</f>
        <v/>
      </c>
      <c r="T4"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5" spans="1:20" ht="15" customHeight="1" x14ac:dyDescent="0.25">
      <c r="A5" s="28"/>
      <c r="B5" s="29"/>
      <c r="C5" s="29"/>
      <c r="D5" s="29"/>
      <c r="E5" s="29"/>
      <c r="F5" s="27"/>
      <c r="G5" s="35"/>
      <c r="H5" s="30"/>
      <c r="I5" s="31"/>
      <c r="J5" s="32"/>
      <c r="K5" s="32"/>
      <c r="L5" s="19"/>
      <c r="M5" s="21" t="e">
        <f t="shared" si="0"/>
        <v>#VALUE!</v>
      </c>
      <c r="N5" s="19">
        <f>IFERROR(LEFT(tbl_power[[#This Row],[Racks]],SEARCH(", ",tbl_power[[#This Row],[Racks]])-1),tbl_power[[#This Row],[Racks]])</f>
        <v>0</v>
      </c>
      <c r="O5" s="19" t="str">
        <f>IFERROR(MID(tbl_power[[#This Row],[Racks]],SEARCH(" ",tbl_power[[#This Row],[Racks]])+1,256),"")</f>
        <v/>
      </c>
      <c r="P5" s="18" t="e">
        <f>VALUE(LEFT(tbl_power[[#This Row],[Rows]],SEARCH("-",tbl_power[[#This Row],[Rows]])-1))</f>
        <v>#VALUE!</v>
      </c>
      <c r="Q5" s="18" t="e">
        <f>VALUE(MID(tbl_power[[#This Row],[Rows]],SEARCH("-",tbl_power[[#This Row],[Rows]])+1,256))</f>
        <v>#VALUE!</v>
      </c>
      <c r="R5" s="18" t="str">
        <f>IF(tbl_power[[#This Row],[Ctrl Racks]]="","",IFERROR(VALUE(LEFT(tbl_power[[#This Row],[Ctrl Racks]],SEARCH("-",tbl_power[[#This Row],[Ctrl Racks]])-1)),VALUE(tbl_power[[#This Row],[Ctrl Racks]])))</f>
        <v/>
      </c>
      <c r="S5" s="18" t="str">
        <f>IFERROR(VALUE(RIGHT(tbl_power[[#This Row],[Ctrl Racks]],SEARCH("-",tbl_power[[#This Row],[Ctrl Racks]])-1)),"")</f>
        <v/>
      </c>
      <c r="T5"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6" spans="1:20" ht="15" customHeight="1" x14ac:dyDescent="0.25">
      <c r="A6" s="28"/>
      <c r="B6" s="29"/>
      <c r="C6" s="29"/>
      <c r="D6" s="29"/>
      <c r="E6" s="29"/>
      <c r="F6" s="27"/>
      <c r="G6" s="35"/>
      <c r="H6" s="30"/>
      <c r="I6" s="31"/>
      <c r="J6" s="32"/>
      <c r="K6" s="32"/>
      <c r="L6" s="19"/>
      <c r="M6" s="21" t="e">
        <f t="shared" si="0"/>
        <v>#VALUE!</v>
      </c>
      <c r="N6" s="19">
        <f>IFERROR(LEFT(tbl_power[[#This Row],[Racks]],SEARCH(", ",tbl_power[[#This Row],[Racks]])-1),tbl_power[[#This Row],[Racks]])</f>
        <v>0</v>
      </c>
      <c r="O6" s="19" t="str">
        <f>IFERROR(MID(tbl_power[[#This Row],[Racks]],SEARCH(" ",tbl_power[[#This Row],[Racks]])+1,256),"")</f>
        <v/>
      </c>
      <c r="P6" s="18" t="e">
        <f>VALUE(LEFT(tbl_power[[#This Row],[Rows]],SEARCH("-",tbl_power[[#This Row],[Rows]])-1))</f>
        <v>#VALUE!</v>
      </c>
      <c r="Q6" s="18" t="e">
        <f>VALUE(MID(tbl_power[[#This Row],[Rows]],SEARCH("-",tbl_power[[#This Row],[Rows]])+1,256))</f>
        <v>#VALUE!</v>
      </c>
      <c r="R6" s="18" t="str">
        <f>IF(tbl_power[[#This Row],[Ctrl Racks]]="","",IFERROR(VALUE(LEFT(tbl_power[[#This Row],[Ctrl Racks]],SEARCH("-",tbl_power[[#This Row],[Ctrl Racks]])-1)),VALUE(tbl_power[[#This Row],[Ctrl Racks]])))</f>
        <v/>
      </c>
      <c r="S6" s="18" t="str">
        <f>IFERROR(VALUE(RIGHT(tbl_power[[#This Row],[Ctrl Racks]],SEARCH("-",tbl_power[[#This Row],[Ctrl Racks]])-1)),"")</f>
        <v/>
      </c>
      <c r="T6"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7" spans="1:20" ht="15" customHeight="1" x14ac:dyDescent="0.25">
      <c r="A7" s="28"/>
      <c r="B7" s="29"/>
      <c r="C7" s="29"/>
      <c r="D7" s="29"/>
      <c r="E7" s="29"/>
      <c r="F7" s="27"/>
      <c r="G7" s="35"/>
      <c r="H7" s="30"/>
      <c r="I7" s="31"/>
      <c r="J7" s="32"/>
      <c r="K7" s="32"/>
      <c r="L7" s="19"/>
      <c r="M7" s="21" t="e">
        <f t="shared" si="0"/>
        <v>#VALUE!</v>
      </c>
      <c r="N7" s="19">
        <f>IFERROR(LEFT(tbl_power[[#This Row],[Racks]],SEARCH(", ",tbl_power[[#This Row],[Racks]])-1),tbl_power[[#This Row],[Racks]])</f>
        <v>0</v>
      </c>
      <c r="O7" s="19" t="str">
        <f>IFERROR(MID(tbl_power[[#This Row],[Racks]],SEARCH(" ",tbl_power[[#This Row],[Racks]])+1,256),"")</f>
        <v/>
      </c>
      <c r="P7" s="18" t="e">
        <f>VALUE(LEFT(tbl_power[[#This Row],[Rows]],SEARCH("-",tbl_power[[#This Row],[Rows]])-1))</f>
        <v>#VALUE!</v>
      </c>
      <c r="Q7" s="18" t="e">
        <f>VALUE(MID(tbl_power[[#This Row],[Rows]],SEARCH("-",tbl_power[[#This Row],[Rows]])+1,256))</f>
        <v>#VALUE!</v>
      </c>
      <c r="R7" s="18" t="str">
        <f>IF(tbl_power[[#This Row],[Ctrl Racks]]="","",IFERROR(VALUE(LEFT(tbl_power[[#This Row],[Ctrl Racks]],SEARCH("-",tbl_power[[#This Row],[Ctrl Racks]])-1)),VALUE(tbl_power[[#This Row],[Ctrl Racks]])))</f>
        <v/>
      </c>
      <c r="S7" s="18" t="str">
        <f>IFERROR(VALUE(RIGHT(tbl_power[[#This Row],[Ctrl Racks]],SEARCH("-",tbl_power[[#This Row],[Ctrl Racks]])-1)),"")</f>
        <v/>
      </c>
      <c r="T7"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8" spans="1:20" ht="15" customHeight="1" x14ac:dyDescent="0.25">
      <c r="A8" s="28"/>
      <c r="B8" s="29"/>
      <c r="C8" s="29"/>
      <c r="D8" s="29"/>
      <c r="E8" s="29"/>
      <c r="F8" s="27"/>
      <c r="G8" s="35"/>
      <c r="H8" s="30"/>
      <c r="I8" s="31"/>
      <c r="J8" s="32"/>
      <c r="K8" s="32"/>
      <c r="L8" s="19"/>
      <c r="M8" s="21" t="e">
        <f t="shared" si="0"/>
        <v>#VALUE!</v>
      </c>
      <c r="N8" s="19">
        <f>IFERROR(LEFT(tbl_power[[#This Row],[Racks]],SEARCH(", ",tbl_power[[#This Row],[Racks]])-1),tbl_power[[#This Row],[Racks]])</f>
        <v>0</v>
      </c>
      <c r="O8" s="19" t="str">
        <f>IFERROR(MID(tbl_power[[#This Row],[Racks]],SEARCH(" ",tbl_power[[#This Row],[Racks]])+1,256),"")</f>
        <v/>
      </c>
      <c r="P8" s="18" t="e">
        <f>VALUE(LEFT(tbl_power[[#This Row],[Rows]],SEARCH("-",tbl_power[[#This Row],[Rows]])-1))</f>
        <v>#VALUE!</v>
      </c>
      <c r="Q8" s="18" t="e">
        <f>VALUE(MID(tbl_power[[#This Row],[Rows]],SEARCH("-",tbl_power[[#This Row],[Rows]])+1,256))</f>
        <v>#VALUE!</v>
      </c>
      <c r="R8" s="18" t="str">
        <f>IF(tbl_power[[#This Row],[Ctrl Racks]]="","",IFERROR(VALUE(LEFT(tbl_power[[#This Row],[Ctrl Racks]],SEARCH("-",tbl_power[[#This Row],[Ctrl Racks]])-1)),VALUE(tbl_power[[#This Row],[Ctrl Racks]])))</f>
        <v/>
      </c>
      <c r="S8" s="18" t="str">
        <f>IFERROR(VALUE(RIGHT(tbl_power[[#This Row],[Ctrl Racks]],SEARCH("-",tbl_power[[#This Row],[Ctrl Racks]])-1)),"")</f>
        <v/>
      </c>
      <c r="T8"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9" spans="1:20" ht="15" customHeight="1" x14ac:dyDescent="0.25">
      <c r="A9" s="28"/>
      <c r="B9" s="29"/>
      <c r="C9" s="29"/>
      <c r="D9" s="29"/>
      <c r="E9" s="29"/>
      <c r="F9" s="27"/>
      <c r="G9" s="35"/>
      <c r="H9" s="30"/>
      <c r="I9" s="31"/>
      <c r="J9" s="32"/>
      <c r="K9" s="32"/>
      <c r="L9" s="19"/>
      <c r="M9" s="21" t="e">
        <f t="shared" si="0"/>
        <v>#VALUE!</v>
      </c>
      <c r="N9" s="19">
        <f>IFERROR(LEFT(tbl_power[[#This Row],[Racks]],SEARCH(", ",tbl_power[[#This Row],[Racks]])-1),tbl_power[[#This Row],[Racks]])</f>
        <v>0</v>
      </c>
      <c r="O9" s="19" t="str">
        <f>IFERROR(MID(tbl_power[[#This Row],[Racks]],SEARCH(" ",tbl_power[[#This Row],[Racks]])+1,256),"")</f>
        <v/>
      </c>
      <c r="P9" s="18" t="e">
        <f>VALUE(LEFT(tbl_power[[#This Row],[Rows]],SEARCH("-",tbl_power[[#This Row],[Rows]])-1))</f>
        <v>#VALUE!</v>
      </c>
      <c r="Q9" s="18" t="e">
        <f>VALUE(MID(tbl_power[[#This Row],[Rows]],SEARCH("-",tbl_power[[#This Row],[Rows]])+1,256))</f>
        <v>#VALUE!</v>
      </c>
      <c r="R9" s="18" t="str">
        <f>IF(tbl_power[[#This Row],[Ctrl Racks]]="","",IFERROR(VALUE(LEFT(tbl_power[[#This Row],[Ctrl Racks]],SEARCH("-",tbl_power[[#This Row],[Ctrl Racks]])-1)),VALUE(tbl_power[[#This Row],[Ctrl Racks]])))</f>
        <v/>
      </c>
      <c r="S9" s="18" t="str">
        <f>IFERROR(VALUE(RIGHT(tbl_power[[#This Row],[Ctrl Racks]],SEARCH("-",tbl_power[[#This Row],[Ctrl Racks]])-1)),"")</f>
        <v/>
      </c>
      <c r="T9"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10" spans="1:20" ht="15" customHeight="1" x14ac:dyDescent="0.25">
      <c r="A10" s="28"/>
      <c r="B10" s="29"/>
      <c r="C10" s="29"/>
      <c r="D10" s="29"/>
      <c r="E10" s="29"/>
      <c r="F10" s="27"/>
      <c r="G10" s="35"/>
      <c r="H10" s="30"/>
      <c r="I10" s="31"/>
      <c r="J10" s="32"/>
      <c r="K10" s="32"/>
      <c r="L10" s="19"/>
      <c r="M10" s="21" t="e">
        <f t="shared" si="0"/>
        <v>#VALUE!</v>
      </c>
      <c r="N10" s="19">
        <f>IFERROR(LEFT(tbl_power[[#This Row],[Racks]],SEARCH(", ",tbl_power[[#This Row],[Racks]])-1),tbl_power[[#This Row],[Racks]])</f>
        <v>0</v>
      </c>
      <c r="O10" s="19" t="str">
        <f>IFERROR(MID(tbl_power[[#This Row],[Racks]],SEARCH(" ",tbl_power[[#This Row],[Racks]])+1,256),"")</f>
        <v/>
      </c>
      <c r="P10" s="18" t="e">
        <f>VALUE(LEFT(tbl_power[[#This Row],[Rows]],SEARCH("-",tbl_power[[#This Row],[Rows]])-1))</f>
        <v>#VALUE!</v>
      </c>
      <c r="Q10" s="18" t="e">
        <f>VALUE(MID(tbl_power[[#This Row],[Rows]],SEARCH("-",tbl_power[[#This Row],[Rows]])+1,256))</f>
        <v>#VALUE!</v>
      </c>
      <c r="R10" s="18" t="str">
        <f>IF(tbl_power[[#This Row],[Ctrl Racks]]="","",IFERROR(VALUE(LEFT(tbl_power[[#This Row],[Ctrl Racks]],SEARCH("-",tbl_power[[#This Row],[Ctrl Racks]])-1)),VALUE(tbl_power[[#This Row],[Ctrl Racks]])))</f>
        <v/>
      </c>
      <c r="S10" s="18" t="str">
        <f>IFERROR(VALUE(RIGHT(tbl_power[[#This Row],[Ctrl Racks]],SEARCH("-",tbl_power[[#This Row],[Ctrl Racks]])-1)),"")</f>
        <v/>
      </c>
      <c r="T10"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11" spans="1:20" ht="15" customHeight="1" x14ac:dyDescent="0.25">
      <c r="A11" s="28"/>
      <c r="B11" s="29"/>
      <c r="C11" s="29"/>
      <c r="D11" s="29"/>
      <c r="E11" s="29"/>
      <c r="F11" s="27"/>
      <c r="G11" s="35"/>
      <c r="H11" s="30"/>
      <c r="I11" s="31"/>
      <c r="J11" s="32"/>
      <c r="K11" s="32"/>
      <c r="L11" s="19"/>
      <c r="M11" s="21" t="e">
        <f t="shared" si="0"/>
        <v>#VALUE!</v>
      </c>
      <c r="N11" s="19">
        <f>IFERROR(LEFT(tbl_power[[#This Row],[Racks]],SEARCH(", ",tbl_power[[#This Row],[Racks]])-1),tbl_power[[#This Row],[Racks]])</f>
        <v>0</v>
      </c>
      <c r="O11" s="19" t="str">
        <f>IFERROR(MID(tbl_power[[#This Row],[Racks]],SEARCH(" ",tbl_power[[#This Row],[Racks]])+1,256),"")</f>
        <v/>
      </c>
      <c r="P11" s="18" t="e">
        <f>VALUE(LEFT(tbl_power[[#This Row],[Rows]],SEARCH("-",tbl_power[[#This Row],[Rows]])-1))</f>
        <v>#VALUE!</v>
      </c>
      <c r="Q11" s="18" t="e">
        <f>VALUE(MID(tbl_power[[#This Row],[Rows]],SEARCH("-",tbl_power[[#This Row],[Rows]])+1,256))</f>
        <v>#VALUE!</v>
      </c>
      <c r="R11" s="18" t="str">
        <f>IF(tbl_power[[#This Row],[Ctrl Racks]]="","",IFERROR(VALUE(LEFT(tbl_power[[#This Row],[Ctrl Racks]],SEARCH("-",tbl_power[[#This Row],[Ctrl Racks]])-1)),VALUE(tbl_power[[#This Row],[Ctrl Racks]])))</f>
        <v/>
      </c>
      <c r="S11" s="18" t="str">
        <f>IFERROR(VALUE(RIGHT(tbl_power[[#This Row],[Ctrl Racks]],SEARCH("-",tbl_power[[#This Row],[Ctrl Racks]])-1)),"")</f>
        <v/>
      </c>
      <c r="T11"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12" spans="1:20" ht="15" customHeight="1" x14ac:dyDescent="0.25">
      <c r="A12" s="28"/>
      <c r="B12" s="29"/>
      <c r="C12" s="29"/>
      <c r="D12" s="29"/>
      <c r="E12" s="29"/>
      <c r="F12" s="27"/>
      <c r="G12" s="35"/>
      <c r="H12" s="30"/>
      <c r="I12" s="31"/>
      <c r="J12" s="32"/>
      <c r="K12" s="32"/>
      <c r="L12" s="19"/>
      <c r="M12" s="21" t="e">
        <f t="shared" si="0"/>
        <v>#VALUE!</v>
      </c>
      <c r="N12" s="19">
        <f>IFERROR(LEFT(tbl_power[[#This Row],[Racks]],SEARCH(", ",tbl_power[[#This Row],[Racks]])-1),tbl_power[[#This Row],[Racks]])</f>
        <v>0</v>
      </c>
      <c r="O12" s="19" t="str">
        <f>IFERROR(MID(tbl_power[[#This Row],[Racks]],SEARCH(" ",tbl_power[[#This Row],[Racks]])+1,256),"")</f>
        <v/>
      </c>
      <c r="P12" s="18" t="e">
        <f>VALUE(LEFT(tbl_power[[#This Row],[Rows]],SEARCH("-",tbl_power[[#This Row],[Rows]])-1))</f>
        <v>#VALUE!</v>
      </c>
      <c r="Q12" s="18" t="e">
        <f>VALUE(MID(tbl_power[[#This Row],[Rows]],SEARCH("-",tbl_power[[#This Row],[Rows]])+1,256))</f>
        <v>#VALUE!</v>
      </c>
      <c r="R12" s="18" t="str">
        <f>IF(tbl_power[[#This Row],[Ctrl Racks]]="","",IFERROR(VALUE(LEFT(tbl_power[[#This Row],[Ctrl Racks]],SEARCH("-",tbl_power[[#This Row],[Ctrl Racks]])-1)),VALUE(tbl_power[[#This Row],[Ctrl Racks]])))</f>
        <v/>
      </c>
      <c r="S12" s="18" t="str">
        <f>IFERROR(VALUE(RIGHT(tbl_power[[#This Row],[Ctrl Racks]],SEARCH("-",tbl_power[[#This Row],[Ctrl Racks]])-1)),"")</f>
        <v/>
      </c>
      <c r="T12"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13" spans="1:20" ht="15" customHeight="1" x14ac:dyDescent="0.25">
      <c r="A13" s="28"/>
      <c r="B13" s="29"/>
      <c r="C13" s="29"/>
      <c r="D13" s="29"/>
      <c r="E13" s="29"/>
      <c r="F13" s="27"/>
      <c r="G13" s="35"/>
      <c r="H13" s="30"/>
      <c r="I13" s="31"/>
      <c r="J13" s="32"/>
      <c r="K13" s="32"/>
      <c r="L13" s="19"/>
      <c r="M13" s="21" t="e">
        <f t="shared" si="0"/>
        <v>#VALUE!</v>
      </c>
      <c r="N13" s="19">
        <f>IFERROR(LEFT(tbl_power[[#This Row],[Racks]],SEARCH(", ",tbl_power[[#This Row],[Racks]])-1),tbl_power[[#This Row],[Racks]])</f>
        <v>0</v>
      </c>
      <c r="O13" s="19" t="str">
        <f>IFERROR(MID(tbl_power[[#This Row],[Racks]],SEARCH(" ",tbl_power[[#This Row],[Racks]])+1,256),"")</f>
        <v/>
      </c>
      <c r="P13" s="18" t="e">
        <f>VALUE(LEFT(tbl_power[[#This Row],[Rows]],SEARCH("-",tbl_power[[#This Row],[Rows]])-1))</f>
        <v>#VALUE!</v>
      </c>
      <c r="Q13" s="18" t="e">
        <f>VALUE(MID(tbl_power[[#This Row],[Rows]],SEARCH("-",tbl_power[[#This Row],[Rows]])+1,256))</f>
        <v>#VALUE!</v>
      </c>
      <c r="R13" s="18" t="str">
        <f>IF(tbl_power[[#This Row],[Ctrl Racks]]="","",IFERROR(VALUE(LEFT(tbl_power[[#This Row],[Ctrl Racks]],SEARCH("-",tbl_power[[#This Row],[Ctrl Racks]])-1)),VALUE(tbl_power[[#This Row],[Ctrl Racks]])))</f>
        <v/>
      </c>
      <c r="S13" s="18" t="str">
        <f>IFERROR(VALUE(RIGHT(tbl_power[[#This Row],[Ctrl Racks]],SEARCH("-",tbl_power[[#This Row],[Ctrl Racks]])-1)),"")</f>
        <v/>
      </c>
      <c r="T13"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14" spans="1:20" ht="15" customHeight="1" x14ac:dyDescent="0.25">
      <c r="A14" s="28"/>
      <c r="B14" s="29"/>
      <c r="C14" s="29"/>
      <c r="D14" s="29"/>
      <c r="E14" s="29"/>
      <c r="F14" s="27"/>
      <c r="G14" s="35"/>
      <c r="H14" s="30"/>
      <c r="I14" s="31"/>
      <c r="J14" s="32"/>
      <c r="K14" s="32"/>
      <c r="L14" s="19"/>
      <c r="M14" s="21" t="e">
        <f t="shared" si="0"/>
        <v>#VALUE!</v>
      </c>
      <c r="N14" s="19">
        <f>IFERROR(LEFT(tbl_power[[#This Row],[Racks]],SEARCH(", ",tbl_power[[#This Row],[Racks]])-1),tbl_power[[#This Row],[Racks]])</f>
        <v>0</v>
      </c>
      <c r="O14" s="19" t="str">
        <f>IFERROR(MID(tbl_power[[#This Row],[Racks]],SEARCH(" ",tbl_power[[#This Row],[Racks]])+1,256),"")</f>
        <v/>
      </c>
      <c r="P14" s="18" t="e">
        <f>VALUE(LEFT(tbl_power[[#This Row],[Rows]],SEARCH("-",tbl_power[[#This Row],[Rows]])-1))</f>
        <v>#VALUE!</v>
      </c>
      <c r="Q14" s="18" t="e">
        <f>VALUE(MID(tbl_power[[#This Row],[Rows]],SEARCH("-",tbl_power[[#This Row],[Rows]])+1,256))</f>
        <v>#VALUE!</v>
      </c>
      <c r="R14" s="18" t="str">
        <f>IF(tbl_power[[#This Row],[Ctrl Racks]]="","",IFERROR(VALUE(LEFT(tbl_power[[#This Row],[Ctrl Racks]],SEARCH("-",tbl_power[[#This Row],[Ctrl Racks]])-1)),VALUE(tbl_power[[#This Row],[Ctrl Racks]])))</f>
        <v/>
      </c>
      <c r="S14" s="18" t="str">
        <f>IFERROR(VALUE(RIGHT(tbl_power[[#This Row],[Ctrl Racks]],SEARCH("-",tbl_power[[#This Row],[Ctrl Racks]])-1)),"")</f>
        <v/>
      </c>
      <c r="T14"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15" spans="1:20" ht="15" customHeight="1" x14ac:dyDescent="0.25">
      <c r="A15" s="28"/>
      <c r="B15" s="29"/>
      <c r="C15" s="29"/>
      <c r="D15" s="29"/>
      <c r="E15" s="29"/>
      <c r="F15" s="34"/>
      <c r="G15" s="35"/>
      <c r="H15" s="30"/>
      <c r="I15" s="31"/>
      <c r="J15" s="32"/>
      <c r="K15" s="32"/>
      <c r="L15" s="19"/>
      <c r="M15" s="21" t="e">
        <f t="shared" si="0"/>
        <v>#VALUE!</v>
      </c>
      <c r="N15" s="19">
        <f>IFERROR(LEFT(tbl_power[[#This Row],[Racks]],SEARCH(", ",tbl_power[[#This Row],[Racks]])-1),tbl_power[[#This Row],[Racks]])</f>
        <v>0</v>
      </c>
      <c r="O15" s="19" t="str">
        <f>IFERROR(MID(tbl_power[[#This Row],[Racks]],SEARCH(" ",tbl_power[[#This Row],[Racks]])+1,256),"")</f>
        <v/>
      </c>
      <c r="P15" s="18" t="e">
        <f>VALUE(LEFT(tbl_power[[#This Row],[Rows]],SEARCH("-",tbl_power[[#This Row],[Rows]])-1))</f>
        <v>#VALUE!</v>
      </c>
      <c r="Q15" s="18" t="e">
        <f>VALUE(MID(tbl_power[[#This Row],[Rows]],SEARCH("-",tbl_power[[#This Row],[Rows]])+1,256))</f>
        <v>#VALUE!</v>
      </c>
      <c r="R15" s="18" t="str">
        <f>IF(tbl_power[[#This Row],[Ctrl Racks]]="","",IFERROR(VALUE(LEFT(tbl_power[[#This Row],[Ctrl Racks]],SEARCH("-",tbl_power[[#This Row],[Ctrl Racks]])-1)),VALUE(tbl_power[[#This Row],[Ctrl Racks]])))</f>
        <v/>
      </c>
      <c r="S15" s="18" t="str">
        <f>IFERROR(VALUE(RIGHT(tbl_power[[#This Row],[Ctrl Racks]],SEARCH("-",tbl_power[[#This Row],[Ctrl Racks]])-1)),"")</f>
        <v/>
      </c>
      <c r="T15"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16" spans="1:20" ht="15" customHeight="1" x14ac:dyDescent="0.25">
      <c r="A16" s="28"/>
      <c r="B16" s="29"/>
      <c r="C16" s="29"/>
      <c r="D16" s="29"/>
      <c r="E16" s="29"/>
      <c r="F16" s="27"/>
      <c r="G16" s="35"/>
      <c r="H16" s="30"/>
      <c r="I16" s="31"/>
      <c r="J16" s="32"/>
      <c r="K16" s="32"/>
      <c r="L16" s="19"/>
      <c r="M16" s="21" t="e">
        <f t="shared" si="0"/>
        <v>#VALUE!</v>
      </c>
      <c r="N16" s="19">
        <f>IFERROR(LEFT(tbl_power[[#This Row],[Racks]],SEARCH(", ",tbl_power[[#This Row],[Racks]])-1),tbl_power[[#This Row],[Racks]])</f>
        <v>0</v>
      </c>
      <c r="O16" s="19" t="str">
        <f>IFERROR(MID(tbl_power[[#This Row],[Racks]],SEARCH(" ",tbl_power[[#This Row],[Racks]])+1,256),"")</f>
        <v/>
      </c>
      <c r="P16" s="18" t="e">
        <f>VALUE(LEFT(tbl_power[[#This Row],[Rows]],SEARCH("-",tbl_power[[#This Row],[Rows]])-1))</f>
        <v>#VALUE!</v>
      </c>
      <c r="Q16" s="18" t="e">
        <f>VALUE(MID(tbl_power[[#This Row],[Rows]],SEARCH("-",tbl_power[[#This Row],[Rows]])+1,256))</f>
        <v>#VALUE!</v>
      </c>
      <c r="R16" s="18" t="str">
        <f>IF(tbl_power[[#This Row],[Ctrl Racks]]="","",IFERROR(VALUE(LEFT(tbl_power[[#This Row],[Ctrl Racks]],SEARCH("-",tbl_power[[#This Row],[Ctrl Racks]])-1)),VALUE(tbl_power[[#This Row],[Ctrl Racks]])))</f>
        <v/>
      </c>
      <c r="S16" s="18" t="str">
        <f>IFERROR(VALUE(RIGHT(tbl_power[[#This Row],[Ctrl Racks]],SEARCH("-",tbl_power[[#This Row],[Ctrl Racks]])-1)),"")</f>
        <v/>
      </c>
      <c r="T16"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17" spans="1:20" ht="15" customHeight="1" x14ac:dyDescent="0.25">
      <c r="A17" s="28"/>
      <c r="B17" s="29"/>
      <c r="C17" s="29"/>
      <c r="D17" s="29"/>
      <c r="E17" s="29"/>
      <c r="F17" s="27"/>
      <c r="G17" s="35"/>
      <c r="H17" s="30"/>
      <c r="I17" s="31"/>
      <c r="J17" s="32"/>
      <c r="K17" s="32"/>
      <c r="L17" s="19"/>
      <c r="M17" s="21" t="e">
        <f t="shared" si="0"/>
        <v>#VALUE!</v>
      </c>
      <c r="N17" s="19">
        <f>IFERROR(LEFT(tbl_power[[#This Row],[Racks]],SEARCH(", ",tbl_power[[#This Row],[Racks]])-1),tbl_power[[#This Row],[Racks]])</f>
        <v>0</v>
      </c>
      <c r="O17" s="19" t="str">
        <f>IFERROR(MID(tbl_power[[#This Row],[Racks]],SEARCH(" ",tbl_power[[#This Row],[Racks]])+1,256),"")</f>
        <v/>
      </c>
      <c r="P17" s="18" t="e">
        <f>VALUE(LEFT(tbl_power[[#This Row],[Rows]],SEARCH("-",tbl_power[[#This Row],[Rows]])-1))</f>
        <v>#VALUE!</v>
      </c>
      <c r="Q17" s="18" t="e">
        <f>VALUE(MID(tbl_power[[#This Row],[Rows]],SEARCH("-",tbl_power[[#This Row],[Rows]])+1,256))</f>
        <v>#VALUE!</v>
      </c>
      <c r="R17" s="18" t="str">
        <f>IF(tbl_power[[#This Row],[Ctrl Racks]]="","",IFERROR(VALUE(LEFT(tbl_power[[#This Row],[Ctrl Racks]],SEARCH("-",tbl_power[[#This Row],[Ctrl Racks]])-1)),VALUE(tbl_power[[#This Row],[Ctrl Racks]])))</f>
        <v/>
      </c>
      <c r="S17" s="18" t="str">
        <f>IFERROR(VALUE(RIGHT(tbl_power[[#This Row],[Ctrl Racks]],SEARCH("-",tbl_power[[#This Row],[Ctrl Racks]])-1)),"")</f>
        <v/>
      </c>
      <c r="T17"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18" spans="1:20" ht="15" customHeight="1" x14ac:dyDescent="0.25">
      <c r="A18" s="28"/>
      <c r="B18" s="29"/>
      <c r="C18" s="29"/>
      <c r="D18" s="29"/>
      <c r="E18" s="29"/>
      <c r="F18" s="27"/>
      <c r="G18" s="35"/>
      <c r="H18" s="30"/>
      <c r="I18" s="31"/>
      <c r="J18" s="32"/>
      <c r="K18" s="32"/>
      <c r="L18" s="19"/>
      <c r="M18" s="21" t="e">
        <f t="shared" si="0"/>
        <v>#VALUE!</v>
      </c>
      <c r="N18" s="19">
        <f>IFERROR(LEFT(tbl_power[[#This Row],[Racks]],SEARCH(", ",tbl_power[[#This Row],[Racks]])-1),tbl_power[[#This Row],[Racks]])</f>
        <v>0</v>
      </c>
      <c r="O18" s="19" t="str">
        <f>IFERROR(MID(tbl_power[[#This Row],[Racks]],SEARCH(" ",tbl_power[[#This Row],[Racks]])+1,256),"")</f>
        <v/>
      </c>
      <c r="P18" s="18" t="e">
        <f>VALUE(LEFT(tbl_power[[#This Row],[Rows]],SEARCH("-",tbl_power[[#This Row],[Rows]])-1))</f>
        <v>#VALUE!</v>
      </c>
      <c r="Q18" s="18" t="e">
        <f>VALUE(MID(tbl_power[[#This Row],[Rows]],SEARCH("-",tbl_power[[#This Row],[Rows]])+1,256))</f>
        <v>#VALUE!</v>
      </c>
      <c r="R18" s="18" t="str">
        <f>IF(tbl_power[[#This Row],[Ctrl Racks]]="","",IFERROR(VALUE(LEFT(tbl_power[[#This Row],[Ctrl Racks]],SEARCH("-",tbl_power[[#This Row],[Ctrl Racks]])-1)),VALUE(tbl_power[[#This Row],[Ctrl Racks]])))</f>
        <v/>
      </c>
      <c r="S18" s="18" t="str">
        <f>IFERROR(VALUE(RIGHT(tbl_power[[#This Row],[Ctrl Racks]],SEARCH("-",tbl_power[[#This Row],[Ctrl Racks]])-1)),"")</f>
        <v/>
      </c>
      <c r="T18"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19" spans="1:20" ht="15" customHeight="1" x14ac:dyDescent="0.25">
      <c r="A19" s="28"/>
      <c r="B19" s="29"/>
      <c r="C19" s="29"/>
      <c r="D19" s="29"/>
      <c r="E19" s="29"/>
      <c r="F19" s="27"/>
      <c r="G19" s="35"/>
      <c r="H19" s="30"/>
      <c r="I19" s="31"/>
      <c r="J19" s="32"/>
      <c r="K19" s="32"/>
      <c r="L19" s="19"/>
      <c r="M19" s="21" t="e">
        <f t="shared" si="0"/>
        <v>#VALUE!</v>
      </c>
      <c r="N19" s="19">
        <f>IFERROR(LEFT(tbl_power[[#This Row],[Racks]],SEARCH(", ",tbl_power[[#This Row],[Racks]])-1),tbl_power[[#This Row],[Racks]])</f>
        <v>0</v>
      </c>
      <c r="O19" s="19" t="str">
        <f>IFERROR(MID(tbl_power[[#This Row],[Racks]],SEARCH(" ",tbl_power[[#This Row],[Racks]])+1,256),"")</f>
        <v/>
      </c>
      <c r="P19" s="18" t="e">
        <f>VALUE(LEFT(tbl_power[[#This Row],[Rows]],SEARCH("-",tbl_power[[#This Row],[Rows]])-1))</f>
        <v>#VALUE!</v>
      </c>
      <c r="Q19" s="18" t="e">
        <f>VALUE(MID(tbl_power[[#This Row],[Rows]],SEARCH("-",tbl_power[[#This Row],[Rows]])+1,256))</f>
        <v>#VALUE!</v>
      </c>
      <c r="R19" s="18" t="str">
        <f>IF(tbl_power[[#This Row],[Ctrl Racks]]="","",IFERROR(VALUE(LEFT(tbl_power[[#This Row],[Ctrl Racks]],SEARCH("-",tbl_power[[#This Row],[Ctrl Racks]])-1)),VALUE(tbl_power[[#This Row],[Ctrl Racks]])))</f>
        <v/>
      </c>
      <c r="S19" s="18" t="str">
        <f>IFERROR(VALUE(RIGHT(tbl_power[[#This Row],[Ctrl Racks]],SEARCH("-",tbl_power[[#This Row],[Ctrl Racks]])-1)),"")</f>
        <v/>
      </c>
      <c r="T19"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20" spans="1:20" ht="15" customHeight="1" x14ac:dyDescent="0.25">
      <c r="A20" s="28"/>
      <c r="B20" s="29"/>
      <c r="C20" s="29"/>
      <c r="D20" s="29"/>
      <c r="E20" s="29"/>
      <c r="F20" s="27"/>
      <c r="G20" s="35"/>
      <c r="H20" s="30"/>
      <c r="I20" s="31"/>
      <c r="J20" s="32"/>
      <c r="K20" s="32"/>
      <c r="L20" s="19"/>
      <c r="M20" s="21" t="e">
        <f t="shared" si="0"/>
        <v>#VALUE!</v>
      </c>
      <c r="N20" s="19">
        <f>IFERROR(LEFT(tbl_power[[#This Row],[Racks]],SEARCH(", ",tbl_power[[#This Row],[Racks]])-1),tbl_power[[#This Row],[Racks]])</f>
        <v>0</v>
      </c>
      <c r="O20" s="19" t="str">
        <f>IFERROR(MID(tbl_power[[#This Row],[Racks]],SEARCH(" ",tbl_power[[#This Row],[Racks]])+1,256),"")</f>
        <v/>
      </c>
      <c r="P20" s="18" t="e">
        <f>VALUE(LEFT(tbl_power[[#This Row],[Rows]],SEARCH("-",tbl_power[[#This Row],[Rows]])-1))</f>
        <v>#VALUE!</v>
      </c>
      <c r="Q20" s="18" t="e">
        <f>VALUE(MID(tbl_power[[#This Row],[Rows]],SEARCH("-",tbl_power[[#This Row],[Rows]])+1,256))</f>
        <v>#VALUE!</v>
      </c>
      <c r="R20" s="18" t="str">
        <f>IF(tbl_power[[#This Row],[Ctrl Racks]]="","",IFERROR(VALUE(LEFT(tbl_power[[#This Row],[Ctrl Racks]],SEARCH("-",tbl_power[[#This Row],[Ctrl Racks]])-1)),VALUE(tbl_power[[#This Row],[Ctrl Racks]])))</f>
        <v/>
      </c>
      <c r="S20" s="18" t="str">
        <f>IFERROR(VALUE(RIGHT(tbl_power[[#This Row],[Ctrl Racks]],SEARCH("-",tbl_power[[#This Row],[Ctrl Racks]])-1)),"")</f>
        <v/>
      </c>
      <c r="T20"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21" spans="1:20" ht="15" customHeight="1" x14ac:dyDescent="0.25">
      <c r="A21" s="28"/>
      <c r="B21" s="29"/>
      <c r="C21" s="29"/>
      <c r="D21" s="29"/>
      <c r="E21" s="29"/>
      <c r="F21" s="27"/>
      <c r="G21" s="35"/>
      <c r="H21" s="30"/>
      <c r="I21" s="31"/>
      <c r="J21" s="32"/>
      <c r="K21" s="32"/>
      <c r="L21" s="19"/>
      <c r="M21" s="21" t="e">
        <f t="shared" si="0"/>
        <v>#VALUE!</v>
      </c>
      <c r="N21" s="19">
        <f>IFERROR(LEFT(tbl_power[[#This Row],[Racks]],SEARCH(", ",tbl_power[[#This Row],[Racks]])-1),tbl_power[[#This Row],[Racks]])</f>
        <v>0</v>
      </c>
      <c r="O21" s="19" t="str">
        <f>IFERROR(MID(tbl_power[[#This Row],[Racks]],SEARCH(" ",tbl_power[[#This Row],[Racks]])+1,256),"")</f>
        <v/>
      </c>
      <c r="P21" s="18" t="e">
        <f>VALUE(LEFT(tbl_power[[#This Row],[Rows]],SEARCH("-",tbl_power[[#This Row],[Rows]])-1))</f>
        <v>#VALUE!</v>
      </c>
      <c r="Q21" s="18" t="e">
        <f>VALUE(MID(tbl_power[[#This Row],[Rows]],SEARCH("-",tbl_power[[#This Row],[Rows]])+1,256))</f>
        <v>#VALUE!</v>
      </c>
      <c r="R21" s="18" t="str">
        <f>IF(tbl_power[[#This Row],[Ctrl Racks]]="","",IFERROR(VALUE(LEFT(tbl_power[[#This Row],[Ctrl Racks]],SEARCH("-",tbl_power[[#This Row],[Ctrl Racks]])-1)),VALUE(tbl_power[[#This Row],[Ctrl Racks]])))</f>
        <v/>
      </c>
      <c r="S21" s="18" t="str">
        <f>IFERROR(VALUE(RIGHT(tbl_power[[#This Row],[Ctrl Racks]],SEARCH("-",tbl_power[[#This Row],[Ctrl Racks]])-1)),"")</f>
        <v/>
      </c>
      <c r="T21"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22" spans="1:20" ht="15" customHeight="1" x14ac:dyDescent="0.25">
      <c r="A22" s="28"/>
      <c r="B22" s="29"/>
      <c r="C22" s="29"/>
      <c r="D22" s="29"/>
      <c r="E22" s="29"/>
      <c r="F22" s="27"/>
      <c r="G22" s="35"/>
      <c r="H22" s="30"/>
      <c r="I22" s="31"/>
      <c r="J22" s="32"/>
      <c r="K22" s="32"/>
      <c r="L22" s="19"/>
      <c r="M22" s="21" t="e">
        <f t="shared" si="0"/>
        <v>#VALUE!</v>
      </c>
      <c r="N22" s="19">
        <f>IFERROR(LEFT(tbl_power[[#This Row],[Racks]],SEARCH(", ",tbl_power[[#This Row],[Racks]])-1),tbl_power[[#This Row],[Racks]])</f>
        <v>0</v>
      </c>
      <c r="O22" s="19" t="str">
        <f>IFERROR(MID(tbl_power[[#This Row],[Racks]],SEARCH(" ",tbl_power[[#This Row],[Racks]])+1,256),"")</f>
        <v/>
      </c>
      <c r="P22" s="18" t="e">
        <f>VALUE(LEFT(tbl_power[[#This Row],[Rows]],SEARCH("-",tbl_power[[#This Row],[Rows]])-1))</f>
        <v>#VALUE!</v>
      </c>
      <c r="Q22" s="18" t="e">
        <f>VALUE(MID(tbl_power[[#This Row],[Rows]],SEARCH("-",tbl_power[[#This Row],[Rows]])+1,256))</f>
        <v>#VALUE!</v>
      </c>
      <c r="R22" s="18" t="str">
        <f>IF(tbl_power[[#This Row],[Ctrl Racks]]="","",IFERROR(VALUE(LEFT(tbl_power[[#This Row],[Ctrl Racks]],SEARCH("-",tbl_power[[#This Row],[Ctrl Racks]])-1)),VALUE(tbl_power[[#This Row],[Ctrl Racks]])))</f>
        <v/>
      </c>
      <c r="S22" s="18" t="str">
        <f>IFERROR(VALUE(RIGHT(tbl_power[[#This Row],[Ctrl Racks]],SEARCH("-",tbl_power[[#This Row],[Ctrl Racks]])-1)),"")</f>
        <v/>
      </c>
      <c r="T22"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23" spans="1:20" ht="15" customHeight="1" x14ac:dyDescent="0.25">
      <c r="A23" s="28"/>
      <c r="B23" s="29"/>
      <c r="C23" s="29"/>
      <c r="D23" s="29"/>
      <c r="E23" s="29"/>
      <c r="F23" s="27"/>
      <c r="G23" s="35"/>
      <c r="H23" s="30"/>
      <c r="I23" s="31"/>
      <c r="J23" s="32"/>
      <c r="K23" s="32"/>
      <c r="L23" s="19"/>
      <c r="M23" s="21" t="e">
        <f t="shared" si="0"/>
        <v>#VALUE!</v>
      </c>
      <c r="N23" s="19">
        <f>IFERROR(LEFT(tbl_power[[#This Row],[Racks]],SEARCH(", ",tbl_power[[#This Row],[Racks]])-1),tbl_power[[#This Row],[Racks]])</f>
        <v>0</v>
      </c>
      <c r="O23" s="19" t="str">
        <f>IFERROR(MID(tbl_power[[#This Row],[Racks]],SEARCH(" ",tbl_power[[#This Row],[Racks]])+1,256),"")</f>
        <v/>
      </c>
      <c r="P23" s="18" t="e">
        <f>VALUE(LEFT(tbl_power[[#This Row],[Rows]],SEARCH("-",tbl_power[[#This Row],[Rows]])-1))</f>
        <v>#VALUE!</v>
      </c>
      <c r="Q23" s="18" t="e">
        <f>VALUE(MID(tbl_power[[#This Row],[Rows]],SEARCH("-",tbl_power[[#This Row],[Rows]])+1,256))</f>
        <v>#VALUE!</v>
      </c>
      <c r="R23" s="18" t="str">
        <f>IF(tbl_power[[#This Row],[Ctrl Racks]]="","",IFERROR(VALUE(LEFT(tbl_power[[#This Row],[Ctrl Racks]],SEARCH("-",tbl_power[[#This Row],[Ctrl Racks]])-1)),VALUE(tbl_power[[#This Row],[Ctrl Racks]])))</f>
        <v/>
      </c>
      <c r="S23" s="18" t="str">
        <f>IFERROR(VALUE(RIGHT(tbl_power[[#This Row],[Ctrl Racks]],SEARCH("-",tbl_power[[#This Row],[Ctrl Racks]])-1)),"")</f>
        <v/>
      </c>
      <c r="T23"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24" spans="1:20" ht="15" customHeight="1" x14ac:dyDescent="0.25">
      <c r="A24" s="28"/>
      <c r="B24" s="29"/>
      <c r="C24" s="29"/>
      <c r="D24" s="29"/>
      <c r="E24" s="29"/>
      <c r="F24" s="27"/>
      <c r="G24" s="35"/>
      <c r="H24" s="30"/>
      <c r="I24" s="31"/>
      <c r="J24" s="32"/>
      <c r="K24" s="32"/>
      <c r="L24" s="19"/>
      <c r="M24" s="21" t="e">
        <f t="shared" si="0"/>
        <v>#VALUE!</v>
      </c>
      <c r="N24" s="19">
        <f>IFERROR(LEFT(tbl_power[[#This Row],[Racks]],SEARCH(", ",tbl_power[[#This Row],[Racks]])-1),tbl_power[[#This Row],[Racks]])</f>
        <v>0</v>
      </c>
      <c r="O24" s="19" t="str">
        <f>IFERROR(MID(tbl_power[[#This Row],[Racks]],SEARCH(" ",tbl_power[[#This Row],[Racks]])+1,256),"")</f>
        <v/>
      </c>
      <c r="P24" s="18" t="e">
        <f>VALUE(LEFT(tbl_power[[#This Row],[Rows]],SEARCH("-",tbl_power[[#This Row],[Rows]])-1))</f>
        <v>#VALUE!</v>
      </c>
      <c r="Q24" s="18" t="e">
        <f>VALUE(MID(tbl_power[[#This Row],[Rows]],SEARCH("-",tbl_power[[#This Row],[Rows]])+1,256))</f>
        <v>#VALUE!</v>
      </c>
      <c r="R24" s="18" t="str">
        <f>IF(tbl_power[[#This Row],[Ctrl Racks]]="","",IFERROR(VALUE(LEFT(tbl_power[[#This Row],[Ctrl Racks]],SEARCH("-",tbl_power[[#This Row],[Ctrl Racks]])-1)),VALUE(tbl_power[[#This Row],[Ctrl Racks]])))</f>
        <v/>
      </c>
      <c r="S24" s="18" t="str">
        <f>IFERROR(VALUE(RIGHT(tbl_power[[#This Row],[Ctrl Racks]],SEARCH("-",tbl_power[[#This Row],[Ctrl Racks]])-1)),"")</f>
        <v/>
      </c>
      <c r="T24"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25" spans="1:20" ht="15" customHeight="1" x14ac:dyDescent="0.25">
      <c r="A25" s="28"/>
      <c r="B25" s="29"/>
      <c r="C25" s="29"/>
      <c r="D25" s="29"/>
      <c r="E25" s="29"/>
      <c r="F25" s="27"/>
      <c r="G25" s="35"/>
      <c r="H25" s="30"/>
      <c r="I25" s="31"/>
      <c r="J25" s="32"/>
      <c r="K25" s="32"/>
      <c r="L25" s="19"/>
      <c r="M25" s="21" t="e">
        <f t="shared" si="0"/>
        <v>#VALUE!</v>
      </c>
      <c r="N25" s="19">
        <f>IFERROR(LEFT(tbl_power[[#This Row],[Racks]],SEARCH(", ",tbl_power[[#This Row],[Racks]])-1),tbl_power[[#This Row],[Racks]])</f>
        <v>0</v>
      </c>
      <c r="O25" s="19" t="str">
        <f>IFERROR(MID(tbl_power[[#This Row],[Racks]],SEARCH(" ",tbl_power[[#This Row],[Racks]])+1,256),"")</f>
        <v/>
      </c>
      <c r="P25" s="18" t="e">
        <f>VALUE(LEFT(tbl_power[[#This Row],[Rows]],SEARCH("-",tbl_power[[#This Row],[Rows]])-1))</f>
        <v>#VALUE!</v>
      </c>
      <c r="Q25" s="18" t="e">
        <f>VALUE(MID(tbl_power[[#This Row],[Rows]],SEARCH("-",tbl_power[[#This Row],[Rows]])+1,256))</f>
        <v>#VALUE!</v>
      </c>
      <c r="R25" s="18" t="str">
        <f>IF(tbl_power[[#This Row],[Ctrl Racks]]="","",IFERROR(VALUE(LEFT(tbl_power[[#This Row],[Ctrl Racks]],SEARCH("-",tbl_power[[#This Row],[Ctrl Racks]])-1)),VALUE(tbl_power[[#This Row],[Ctrl Racks]])))</f>
        <v/>
      </c>
      <c r="S25" s="18" t="str">
        <f>IFERROR(VALUE(RIGHT(tbl_power[[#This Row],[Ctrl Racks]],SEARCH("-",tbl_power[[#This Row],[Ctrl Racks]])-1)),"")</f>
        <v/>
      </c>
      <c r="T25"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26" spans="1:20" ht="15" customHeight="1" x14ac:dyDescent="0.25">
      <c r="A26" s="28"/>
      <c r="B26" s="29"/>
      <c r="C26" s="29"/>
      <c r="D26" s="29"/>
      <c r="E26" s="29"/>
      <c r="F26" s="27"/>
      <c r="G26" s="35"/>
      <c r="H26" s="30"/>
      <c r="I26" s="31"/>
      <c r="J26" s="32"/>
      <c r="K26" s="32"/>
      <c r="L26" s="19"/>
      <c r="M26" s="21" t="e">
        <f t="shared" si="0"/>
        <v>#VALUE!</v>
      </c>
      <c r="N26" s="19">
        <f>IFERROR(LEFT(tbl_power[[#This Row],[Racks]],SEARCH(", ",tbl_power[[#This Row],[Racks]])-1),tbl_power[[#This Row],[Racks]])</f>
        <v>0</v>
      </c>
      <c r="O26" s="19" t="str">
        <f>IFERROR(MID(tbl_power[[#This Row],[Racks]],SEARCH(" ",tbl_power[[#This Row],[Racks]])+1,256),"")</f>
        <v/>
      </c>
      <c r="P26" s="18" t="e">
        <f>VALUE(LEFT(tbl_power[[#This Row],[Rows]],SEARCH("-",tbl_power[[#This Row],[Rows]])-1))</f>
        <v>#VALUE!</v>
      </c>
      <c r="Q26" s="18" t="e">
        <f>VALUE(MID(tbl_power[[#This Row],[Rows]],SEARCH("-",tbl_power[[#This Row],[Rows]])+1,256))</f>
        <v>#VALUE!</v>
      </c>
      <c r="R26" s="18" t="str">
        <f>IF(tbl_power[[#This Row],[Ctrl Racks]]="","",IFERROR(VALUE(LEFT(tbl_power[[#This Row],[Ctrl Racks]],SEARCH("-",tbl_power[[#This Row],[Ctrl Racks]])-1)),VALUE(tbl_power[[#This Row],[Ctrl Racks]])))</f>
        <v/>
      </c>
      <c r="S26" s="18" t="str">
        <f>IFERROR(VALUE(RIGHT(tbl_power[[#This Row],[Ctrl Racks]],SEARCH("-",tbl_power[[#This Row],[Ctrl Racks]])-1)),"")</f>
        <v/>
      </c>
      <c r="T26"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27" spans="1:20" ht="15" customHeight="1" x14ac:dyDescent="0.25">
      <c r="A27" s="28"/>
      <c r="B27" s="29"/>
      <c r="C27" s="29"/>
      <c r="D27" s="29"/>
      <c r="E27" s="29"/>
      <c r="F27" s="27"/>
      <c r="G27" s="35"/>
      <c r="H27" s="30"/>
      <c r="I27" s="31"/>
      <c r="J27" s="32"/>
      <c r="K27" s="32"/>
      <c r="L27" s="19"/>
      <c r="M27" s="21" t="e">
        <f t="shared" si="0"/>
        <v>#VALUE!</v>
      </c>
      <c r="N27" s="19">
        <f>IFERROR(LEFT(tbl_power[[#This Row],[Racks]],SEARCH(", ",tbl_power[[#This Row],[Racks]])-1),tbl_power[[#This Row],[Racks]])</f>
        <v>0</v>
      </c>
      <c r="O27" s="19" t="str">
        <f>IFERROR(MID(tbl_power[[#This Row],[Racks]],SEARCH(" ",tbl_power[[#This Row],[Racks]])+1,256),"")</f>
        <v/>
      </c>
      <c r="P27" s="18" t="e">
        <f>VALUE(LEFT(tbl_power[[#This Row],[Rows]],SEARCH("-",tbl_power[[#This Row],[Rows]])-1))</f>
        <v>#VALUE!</v>
      </c>
      <c r="Q27" s="18" t="e">
        <f>VALUE(MID(tbl_power[[#This Row],[Rows]],SEARCH("-",tbl_power[[#This Row],[Rows]])+1,256))</f>
        <v>#VALUE!</v>
      </c>
      <c r="R27" s="18" t="str">
        <f>IF(tbl_power[[#This Row],[Ctrl Racks]]="","",IFERROR(VALUE(LEFT(tbl_power[[#This Row],[Ctrl Racks]],SEARCH("-",tbl_power[[#This Row],[Ctrl Racks]])-1)),VALUE(tbl_power[[#This Row],[Ctrl Racks]])))</f>
        <v/>
      </c>
      <c r="S27" s="18" t="str">
        <f>IFERROR(VALUE(RIGHT(tbl_power[[#This Row],[Ctrl Racks]],SEARCH("-",tbl_power[[#This Row],[Ctrl Racks]])-1)),"")</f>
        <v/>
      </c>
      <c r="T27"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28" spans="1:20" ht="15" customHeight="1" x14ac:dyDescent="0.25">
      <c r="A28" s="28"/>
      <c r="B28" s="29"/>
      <c r="C28" s="29"/>
      <c r="D28" s="29"/>
      <c r="E28" s="29"/>
      <c r="F28" s="27"/>
      <c r="G28" s="35"/>
      <c r="H28" s="30"/>
      <c r="I28" s="31"/>
      <c r="J28" s="32"/>
      <c r="K28" s="32"/>
      <c r="L28" s="19"/>
      <c r="M28" s="21" t="e">
        <f t="shared" si="0"/>
        <v>#VALUE!</v>
      </c>
      <c r="N28" s="19">
        <f>IFERROR(LEFT(tbl_power[[#This Row],[Racks]],SEARCH(", ",tbl_power[[#This Row],[Racks]])-1),tbl_power[[#This Row],[Racks]])</f>
        <v>0</v>
      </c>
      <c r="O28" s="19" t="str">
        <f>IFERROR(MID(tbl_power[[#This Row],[Racks]],SEARCH(" ",tbl_power[[#This Row],[Racks]])+1,256),"")</f>
        <v/>
      </c>
      <c r="P28" s="18" t="e">
        <f>VALUE(LEFT(tbl_power[[#This Row],[Rows]],SEARCH("-",tbl_power[[#This Row],[Rows]])-1))</f>
        <v>#VALUE!</v>
      </c>
      <c r="Q28" s="18" t="e">
        <f>VALUE(MID(tbl_power[[#This Row],[Rows]],SEARCH("-",tbl_power[[#This Row],[Rows]])+1,256))</f>
        <v>#VALUE!</v>
      </c>
      <c r="R28" s="18" t="str">
        <f>IF(tbl_power[[#This Row],[Ctrl Racks]]="","",IFERROR(VALUE(LEFT(tbl_power[[#This Row],[Ctrl Racks]],SEARCH("-",tbl_power[[#This Row],[Ctrl Racks]])-1)),VALUE(tbl_power[[#This Row],[Ctrl Racks]])))</f>
        <v/>
      </c>
      <c r="S28" s="18" t="str">
        <f>IFERROR(VALUE(RIGHT(tbl_power[[#This Row],[Ctrl Racks]],SEARCH("-",tbl_power[[#This Row],[Ctrl Racks]])-1)),"")</f>
        <v/>
      </c>
      <c r="T28"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29" spans="1:20" ht="15" customHeight="1" x14ac:dyDescent="0.25">
      <c r="A29" s="28"/>
      <c r="B29" s="29"/>
      <c r="C29" s="29"/>
      <c r="D29" s="29"/>
      <c r="E29" s="29"/>
      <c r="F29" s="27"/>
      <c r="G29" s="35"/>
      <c r="H29" s="30"/>
      <c r="I29" s="31"/>
      <c r="J29" s="32"/>
      <c r="K29" s="32"/>
      <c r="L29" s="19"/>
      <c r="M29" s="21" t="e">
        <f t="shared" si="0"/>
        <v>#VALUE!</v>
      </c>
      <c r="N29" s="19">
        <f>IFERROR(LEFT(tbl_power[[#This Row],[Racks]],SEARCH(", ",tbl_power[[#This Row],[Racks]])-1),tbl_power[[#This Row],[Racks]])</f>
        <v>0</v>
      </c>
      <c r="O29" s="19" t="str">
        <f>IFERROR(MID(tbl_power[[#This Row],[Racks]],SEARCH(" ",tbl_power[[#This Row],[Racks]])+1,256),"")</f>
        <v/>
      </c>
      <c r="P29" s="18" t="e">
        <f>VALUE(LEFT(tbl_power[[#This Row],[Rows]],SEARCH("-",tbl_power[[#This Row],[Rows]])-1))</f>
        <v>#VALUE!</v>
      </c>
      <c r="Q29" s="18" t="e">
        <f>VALUE(MID(tbl_power[[#This Row],[Rows]],SEARCH("-",tbl_power[[#This Row],[Rows]])+1,256))</f>
        <v>#VALUE!</v>
      </c>
      <c r="R29" s="18" t="str">
        <f>IF(tbl_power[[#This Row],[Ctrl Racks]]="","",IFERROR(VALUE(LEFT(tbl_power[[#This Row],[Ctrl Racks]],SEARCH("-",tbl_power[[#This Row],[Ctrl Racks]])-1)),VALUE(tbl_power[[#This Row],[Ctrl Racks]])))</f>
        <v/>
      </c>
      <c r="S29" s="18" t="str">
        <f>IFERROR(VALUE(RIGHT(tbl_power[[#This Row],[Ctrl Racks]],SEARCH("-",tbl_power[[#This Row],[Ctrl Racks]])-1)),"")</f>
        <v/>
      </c>
      <c r="T29"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30" spans="1:20" ht="15" customHeight="1" x14ac:dyDescent="0.25">
      <c r="A30" s="28"/>
      <c r="B30" s="29"/>
      <c r="C30" s="29"/>
      <c r="D30" s="29"/>
      <c r="E30" s="29"/>
      <c r="F30" s="27"/>
      <c r="G30" s="35"/>
      <c r="H30" s="30"/>
      <c r="I30" s="31"/>
      <c r="J30" s="32"/>
      <c r="K30" s="32"/>
      <c r="L30" s="19"/>
      <c r="M30" s="21" t="e">
        <f t="shared" si="0"/>
        <v>#VALUE!</v>
      </c>
      <c r="N30" s="19">
        <f>IFERROR(LEFT(tbl_power[[#This Row],[Racks]],SEARCH(", ",tbl_power[[#This Row],[Racks]])-1),tbl_power[[#This Row],[Racks]])</f>
        <v>0</v>
      </c>
      <c r="O30" s="19" t="str">
        <f>IFERROR(MID(tbl_power[[#This Row],[Racks]],SEARCH(" ",tbl_power[[#This Row],[Racks]])+1,256),"")</f>
        <v/>
      </c>
      <c r="P30" s="18" t="e">
        <f>VALUE(LEFT(tbl_power[[#This Row],[Rows]],SEARCH("-",tbl_power[[#This Row],[Rows]])-1))</f>
        <v>#VALUE!</v>
      </c>
      <c r="Q30" s="18" t="e">
        <f>VALUE(MID(tbl_power[[#This Row],[Rows]],SEARCH("-",tbl_power[[#This Row],[Rows]])+1,256))</f>
        <v>#VALUE!</v>
      </c>
      <c r="R30" s="18" t="str">
        <f>IF(tbl_power[[#This Row],[Ctrl Racks]]="","",IFERROR(VALUE(LEFT(tbl_power[[#This Row],[Ctrl Racks]],SEARCH("-",tbl_power[[#This Row],[Ctrl Racks]])-1)),VALUE(tbl_power[[#This Row],[Ctrl Racks]])))</f>
        <v/>
      </c>
      <c r="S30" s="18" t="str">
        <f>IFERROR(VALUE(RIGHT(tbl_power[[#This Row],[Ctrl Racks]],SEARCH("-",tbl_power[[#This Row],[Ctrl Racks]])-1)),"")</f>
        <v/>
      </c>
      <c r="T30"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31" spans="1:20" ht="15" customHeight="1" x14ac:dyDescent="0.25">
      <c r="A31" s="28"/>
      <c r="B31" s="29"/>
      <c r="C31" s="29"/>
      <c r="D31" s="29"/>
      <c r="E31" s="29"/>
      <c r="F31" s="27"/>
      <c r="G31" s="35"/>
      <c r="H31" s="30"/>
      <c r="I31" s="31"/>
      <c r="J31" s="32"/>
      <c r="K31" s="32"/>
      <c r="L31" s="19"/>
      <c r="M31" s="21" t="e">
        <f t="shared" si="0"/>
        <v>#VALUE!</v>
      </c>
      <c r="N31" s="19">
        <f>IFERROR(LEFT(tbl_power[[#This Row],[Racks]],SEARCH(", ",tbl_power[[#This Row],[Racks]])-1),tbl_power[[#This Row],[Racks]])</f>
        <v>0</v>
      </c>
      <c r="O31" s="19" t="str">
        <f>IFERROR(MID(tbl_power[[#This Row],[Racks]],SEARCH(" ",tbl_power[[#This Row],[Racks]])+1,256),"")</f>
        <v/>
      </c>
      <c r="P31" s="18" t="e">
        <f>VALUE(LEFT(tbl_power[[#This Row],[Rows]],SEARCH("-",tbl_power[[#This Row],[Rows]])-1))</f>
        <v>#VALUE!</v>
      </c>
      <c r="Q31" s="18" t="e">
        <f>VALUE(MID(tbl_power[[#This Row],[Rows]],SEARCH("-",tbl_power[[#This Row],[Rows]])+1,256))</f>
        <v>#VALUE!</v>
      </c>
      <c r="R31" s="18" t="str">
        <f>IF(tbl_power[[#This Row],[Ctrl Racks]]="","",IFERROR(VALUE(LEFT(tbl_power[[#This Row],[Ctrl Racks]],SEARCH("-",tbl_power[[#This Row],[Ctrl Racks]])-1)),VALUE(tbl_power[[#This Row],[Ctrl Racks]])))</f>
        <v/>
      </c>
      <c r="S31" s="18" t="str">
        <f>IFERROR(VALUE(RIGHT(tbl_power[[#This Row],[Ctrl Racks]],SEARCH("-",tbl_power[[#This Row],[Ctrl Racks]])-1)),"")</f>
        <v/>
      </c>
      <c r="T31"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32" spans="1:20" ht="15" customHeight="1" x14ac:dyDescent="0.25">
      <c r="A32" s="28"/>
      <c r="B32" s="29"/>
      <c r="C32" s="29"/>
      <c r="D32" s="29"/>
      <c r="E32" s="29"/>
      <c r="F32" s="27"/>
      <c r="G32" s="35"/>
      <c r="H32" s="30"/>
      <c r="I32" s="31"/>
      <c r="J32" s="32"/>
      <c r="K32" s="32"/>
      <c r="L32" s="19"/>
      <c r="M32" s="21" t="e">
        <f t="shared" si="0"/>
        <v>#VALUE!</v>
      </c>
      <c r="N32" s="19">
        <f>IFERROR(LEFT(tbl_power[[#This Row],[Racks]],SEARCH(", ",tbl_power[[#This Row],[Racks]])-1),tbl_power[[#This Row],[Racks]])</f>
        <v>0</v>
      </c>
      <c r="O32" s="19" t="str">
        <f>IFERROR(MID(tbl_power[[#This Row],[Racks]],SEARCH(" ",tbl_power[[#This Row],[Racks]])+1,256),"")</f>
        <v/>
      </c>
      <c r="P32" s="18" t="e">
        <f>VALUE(LEFT(tbl_power[[#This Row],[Rows]],SEARCH("-",tbl_power[[#This Row],[Rows]])-1))</f>
        <v>#VALUE!</v>
      </c>
      <c r="Q32" s="18" t="e">
        <f>VALUE(MID(tbl_power[[#This Row],[Rows]],SEARCH("-",tbl_power[[#This Row],[Rows]])+1,256))</f>
        <v>#VALUE!</v>
      </c>
      <c r="R32" s="18" t="str">
        <f>IF(tbl_power[[#This Row],[Ctrl Racks]]="","",IFERROR(VALUE(LEFT(tbl_power[[#This Row],[Ctrl Racks]],SEARCH("-",tbl_power[[#This Row],[Ctrl Racks]])-1)),VALUE(tbl_power[[#This Row],[Ctrl Racks]])))</f>
        <v/>
      </c>
      <c r="S32" s="18" t="str">
        <f>IFERROR(VALUE(RIGHT(tbl_power[[#This Row],[Ctrl Racks]],SEARCH("-",tbl_power[[#This Row],[Ctrl Racks]])-1)),"")</f>
        <v/>
      </c>
      <c r="T32"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33" spans="1:20" ht="15" customHeight="1" x14ac:dyDescent="0.25">
      <c r="A33" s="28"/>
      <c r="B33" s="29"/>
      <c r="C33" s="29"/>
      <c r="D33" s="29"/>
      <c r="E33" s="29"/>
      <c r="F33" s="27"/>
      <c r="G33" s="35"/>
      <c r="H33" s="30"/>
      <c r="I33" s="31"/>
      <c r="J33" s="32"/>
      <c r="K33" s="32"/>
      <c r="L33" s="19"/>
      <c r="M33" s="21" t="e">
        <f t="shared" si="0"/>
        <v>#VALUE!</v>
      </c>
      <c r="N33" s="19">
        <f>IFERROR(LEFT(tbl_power[[#This Row],[Racks]],SEARCH(", ",tbl_power[[#This Row],[Racks]])-1),tbl_power[[#This Row],[Racks]])</f>
        <v>0</v>
      </c>
      <c r="O33" s="19" t="str">
        <f>IFERROR(MID(tbl_power[[#This Row],[Racks]],SEARCH(" ",tbl_power[[#This Row],[Racks]])+1,256),"")</f>
        <v/>
      </c>
      <c r="P33" s="18" t="e">
        <f>VALUE(LEFT(tbl_power[[#This Row],[Rows]],SEARCH("-",tbl_power[[#This Row],[Rows]])-1))</f>
        <v>#VALUE!</v>
      </c>
      <c r="Q33" s="18" t="e">
        <f>VALUE(MID(tbl_power[[#This Row],[Rows]],SEARCH("-",tbl_power[[#This Row],[Rows]])+1,256))</f>
        <v>#VALUE!</v>
      </c>
      <c r="R33" s="18" t="str">
        <f>IF(tbl_power[[#This Row],[Ctrl Racks]]="","",IFERROR(VALUE(LEFT(tbl_power[[#This Row],[Ctrl Racks]],SEARCH("-",tbl_power[[#This Row],[Ctrl Racks]])-1)),VALUE(tbl_power[[#This Row],[Ctrl Racks]])))</f>
        <v/>
      </c>
      <c r="S33" s="18" t="str">
        <f>IFERROR(VALUE(RIGHT(tbl_power[[#This Row],[Ctrl Racks]],SEARCH("-",tbl_power[[#This Row],[Ctrl Racks]])-1)),"")</f>
        <v/>
      </c>
      <c r="T33"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34" spans="1:20" ht="15" customHeight="1" x14ac:dyDescent="0.25">
      <c r="A34" s="28"/>
      <c r="B34" s="29"/>
      <c r="C34" s="29"/>
      <c r="D34" s="29"/>
      <c r="E34" s="29"/>
      <c r="F34" s="27"/>
      <c r="G34" s="35"/>
      <c r="H34" s="30"/>
      <c r="I34" s="31"/>
      <c r="J34" s="32"/>
      <c r="K34" s="32"/>
      <c r="L34" s="19"/>
      <c r="M34" s="21" t="e">
        <f t="shared" si="0"/>
        <v>#VALUE!</v>
      </c>
      <c r="N34" s="19">
        <f>IFERROR(LEFT(tbl_power[[#This Row],[Racks]],SEARCH(", ",tbl_power[[#This Row],[Racks]])-1),tbl_power[[#This Row],[Racks]])</f>
        <v>0</v>
      </c>
      <c r="O34" s="19" t="str">
        <f>IFERROR(MID(tbl_power[[#This Row],[Racks]],SEARCH(" ",tbl_power[[#This Row],[Racks]])+1,256),"")</f>
        <v/>
      </c>
      <c r="P34" s="18" t="e">
        <f>VALUE(LEFT(tbl_power[[#This Row],[Rows]],SEARCH("-",tbl_power[[#This Row],[Rows]])-1))</f>
        <v>#VALUE!</v>
      </c>
      <c r="Q34" s="18" t="e">
        <f>VALUE(MID(tbl_power[[#This Row],[Rows]],SEARCH("-",tbl_power[[#This Row],[Rows]])+1,256))</f>
        <v>#VALUE!</v>
      </c>
      <c r="R34" s="18" t="str">
        <f>IF(tbl_power[[#This Row],[Ctrl Racks]]="","",IFERROR(VALUE(LEFT(tbl_power[[#This Row],[Ctrl Racks]],SEARCH("-",tbl_power[[#This Row],[Ctrl Racks]])-1)),VALUE(tbl_power[[#This Row],[Ctrl Racks]])))</f>
        <v/>
      </c>
      <c r="S34" s="18" t="str">
        <f>IFERROR(VALUE(RIGHT(tbl_power[[#This Row],[Ctrl Racks]],SEARCH("-",tbl_power[[#This Row],[Ctrl Racks]])-1)),"")</f>
        <v/>
      </c>
      <c r="T34"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35" spans="1:20" ht="15" customHeight="1" x14ac:dyDescent="0.25">
      <c r="A35" s="28"/>
      <c r="B35" s="29"/>
      <c r="C35" s="29"/>
      <c r="D35" s="29"/>
      <c r="E35" s="29"/>
      <c r="F35" s="27"/>
      <c r="G35" s="35"/>
      <c r="H35" s="30"/>
      <c r="I35" s="31"/>
      <c r="J35" s="32"/>
      <c r="K35" s="32"/>
      <c r="L35" s="19"/>
      <c r="M35" s="21" t="e">
        <f t="shared" si="0"/>
        <v>#VALUE!</v>
      </c>
      <c r="N35" s="19">
        <f>IFERROR(LEFT(tbl_power[[#This Row],[Racks]],SEARCH(", ",tbl_power[[#This Row],[Racks]])-1),tbl_power[[#This Row],[Racks]])</f>
        <v>0</v>
      </c>
      <c r="O35" s="19" t="str">
        <f>IFERROR(MID(tbl_power[[#This Row],[Racks]],SEARCH(" ",tbl_power[[#This Row],[Racks]])+1,256),"")</f>
        <v/>
      </c>
      <c r="P35" s="18" t="e">
        <f>VALUE(LEFT(tbl_power[[#This Row],[Rows]],SEARCH("-",tbl_power[[#This Row],[Rows]])-1))</f>
        <v>#VALUE!</v>
      </c>
      <c r="Q35" s="18" t="e">
        <f>VALUE(MID(tbl_power[[#This Row],[Rows]],SEARCH("-",tbl_power[[#This Row],[Rows]])+1,256))</f>
        <v>#VALUE!</v>
      </c>
      <c r="R35" s="18" t="str">
        <f>IF(tbl_power[[#This Row],[Ctrl Racks]]="","",IFERROR(VALUE(LEFT(tbl_power[[#This Row],[Ctrl Racks]],SEARCH("-",tbl_power[[#This Row],[Ctrl Racks]])-1)),VALUE(tbl_power[[#This Row],[Ctrl Racks]])))</f>
        <v/>
      </c>
      <c r="S35" s="18" t="str">
        <f>IFERROR(VALUE(RIGHT(tbl_power[[#This Row],[Ctrl Racks]],SEARCH("-",tbl_power[[#This Row],[Ctrl Racks]])-1)),"")</f>
        <v/>
      </c>
      <c r="T35"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36" spans="1:20" ht="15" customHeight="1" x14ac:dyDescent="0.25">
      <c r="A36" s="28"/>
      <c r="B36" s="29"/>
      <c r="C36" s="29"/>
      <c r="D36" s="29"/>
      <c r="E36" s="29"/>
      <c r="F36" s="27"/>
      <c r="G36" s="35"/>
      <c r="H36" s="30"/>
      <c r="I36" s="31"/>
      <c r="J36" s="32"/>
      <c r="K36" s="32"/>
      <c r="L36" s="19"/>
      <c r="M36" s="21" t="e">
        <f t="shared" si="0"/>
        <v>#VALUE!</v>
      </c>
      <c r="N36" s="19">
        <f>IFERROR(LEFT(tbl_power[[#This Row],[Racks]],SEARCH(", ",tbl_power[[#This Row],[Racks]])-1),tbl_power[[#This Row],[Racks]])</f>
        <v>0</v>
      </c>
      <c r="O36" s="19" t="str">
        <f>IFERROR(MID(tbl_power[[#This Row],[Racks]],SEARCH(" ",tbl_power[[#This Row],[Racks]])+1,256),"")</f>
        <v/>
      </c>
      <c r="P36" s="18" t="e">
        <f>VALUE(LEFT(tbl_power[[#This Row],[Rows]],SEARCH("-",tbl_power[[#This Row],[Rows]])-1))</f>
        <v>#VALUE!</v>
      </c>
      <c r="Q36" s="18" t="e">
        <f>VALUE(MID(tbl_power[[#This Row],[Rows]],SEARCH("-",tbl_power[[#This Row],[Rows]])+1,256))</f>
        <v>#VALUE!</v>
      </c>
      <c r="R36" s="18" t="str">
        <f>IF(tbl_power[[#This Row],[Ctrl Racks]]="","",IFERROR(VALUE(LEFT(tbl_power[[#This Row],[Ctrl Racks]],SEARCH("-",tbl_power[[#This Row],[Ctrl Racks]])-1)),VALUE(tbl_power[[#This Row],[Ctrl Racks]])))</f>
        <v/>
      </c>
      <c r="S36" s="18" t="str">
        <f>IFERROR(VALUE(RIGHT(tbl_power[[#This Row],[Ctrl Racks]],SEARCH("-",tbl_power[[#This Row],[Ctrl Racks]])-1)),"")</f>
        <v/>
      </c>
      <c r="T36"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37" spans="1:20" ht="15" customHeight="1" x14ac:dyDescent="0.25">
      <c r="A37" s="28"/>
      <c r="B37" s="29"/>
      <c r="C37" s="29"/>
      <c r="D37" s="29"/>
      <c r="E37" s="29"/>
      <c r="F37" s="27"/>
      <c r="G37" s="35"/>
      <c r="H37" s="30"/>
      <c r="I37" s="31"/>
      <c r="J37" s="32"/>
      <c r="K37" s="32"/>
      <c r="L37" s="19"/>
      <c r="M37" s="21" t="e">
        <f t="shared" si="0"/>
        <v>#VALUE!</v>
      </c>
      <c r="N37" s="19">
        <f>IFERROR(LEFT(tbl_power[[#This Row],[Racks]],SEARCH(", ",tbl_power[[#This Row],[Racks]])-1),tbl_power[[#This Row],[Racks]])</f>
        <v>0</v>
      </c>
      <c r="O37" s="19" t="str">
        <f>IFERROR(MID(tbl_power[[#This Row],[Racks]],SEARCH(" ",tbl_power[[#This Row],[Racks]])+1,256),"")</f>
        <v/>
      </c>
      <c r="P37" s="18" t="e">
        <f>VALUE(LEFT(tbl_power[[#This Row],[Rows]],SEARCH("-",tbl_power[[#This Row],[Rows]])-1))</f>
        <v>#VALUE!</v>
      </c>
      <c r="Q37" s="18" t="e">
        <f>VALUE(MID(tbl_power[[#This Row],[Rows]],SEARCH("-",tbl_power[[#This Row],[Rows]])+1,256))</f>
        <v>#VALUE!</v>
      </c>
      <c r="R37" s="18" t="str">
        <f>IF(tbl_power[[#This Row],[Ctrl Racks]]="","",IFERROR(VALUE(LEFT(tbl_power[[#This Row],[Ctrl Racks]],SEARCH("-",tbl_power[[#This Row],[Ctrl Racks]])-1)),VALUE(tbl_power[[#This Row],[Ctrl Racks]])))</f>
        <v/>
      </c>
      <c r="S37" s="18" t="str">
        <f>IFERROR(VALUE(RIGHT(tbl_power[[#This Row],[Ctrl Racks]],SEARCH("-",tbl_power[[#This Row],[Ctrl Racks]])-1)),"")</f>
        <v/>
      </c>
      <c r="T37"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38" spans="1:20" ht="15" customHeight="1" x14ac:dyDescent="0.25">
      <c r="A38" s="28"/>
      <c r="B38" s="29"/>
      <c r="C38" s="29"/>
      <c r="D38" s="29"/>
      <c r="E38" s="29"/>
      <c r="F38" s="27"/>
      <c r="G38" s="35"/>
      <c r="H38" s="30"/>
      <c r="I38" s="31"/>
      <c r="J38" s="32"/>
      <c r="K38" s="32"/>
      <c r="L38" s="19"/>
      <c r="M38" s="21" t="e">
        <f t="shared" si="0"/>
        <v>#VALUE!</v>
      </c>
      <c r="N38" s="19">
        <f>IFERROR(LEFT(tbl_power[[#This Row],[Racks]],SEARCH(", ",tbl_power[[#This Row],[Racks]])-1),tbl_power[[#This Row],[Racks]])</f>
        <v>0</v>
      </c>
      <c r="O38" s="19" t="str">
        <f>IFERROR(MID(tbl_power[[#This Row],[Racks]],SEARCH(" ",tbl_power[[#This Row],[Racks]])+1,256),"")</f>
        <v/>
      </c>
      <c r="P38" s="18" t="e">
        <f>VALUE(LEFT(tbl_power[[#This Row],[Rows]],SEARCH("-",tbl_power[[#This Row],[Rows]])-1))</f>
        <v>#VALUE!</v>
      </c>
      <c r="Q38" s="18" t="e">
        <f>VALUE(MID(tbl_power[[#This Row],[Rows]],SEARCH("-",tbl_power[[#This Row],[Rows]])+1,256))</f>
        <v>#VALUE!</v>
      </c>
      <c r="R38" s="18" t="str">
        <f>IF(tbl_power[[#This Row],[Ctrl Racks]]="","",IFERROR(VALUE(LEFT(tbl_power[[#This Row],[Ctrl Racks]],SEARCH("-",tbl_power[[#This Row],[Ctrl Racks]])-1)),VALUE(tbl_power[[#This Row],[Ctrl Racks]])))</f>
        <v/>
      </c>
      <c r="S38" s="18" t="str">
        <f>IFERROR(VALUE(RIGHT(tbl_power[[#This Row],[Ctrl Racks]],SEARCH("-",tbl_power[[#This Row],[Ctrl Racks]])-1)),"")</f>
        <v/>
      </c>
      <c r="T38"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39" spans="1:20" ht="15" customHeight="1" x14ac:dyDescent="0.25">
      <c r="A39" s="28"/>
      <c r="B39" s="29"/>
      <c r="C39" s="29"/>
      <c r="D39" s="29"/>
      <c r="E39" s="29"/>
      <c r="F39" s="27"/>
      <c r="G39" s="35"/>
      <c r="H39" s="30"/>
      <c r="I39" s="31"/>
      <c r="J39" s="32"/>
      <c r="K39" s="32"/>
      <c r="L39" s="19"/>
      <c r="M39" s="21" t="e">
        <f t="shared" si="0"/>
        <v>#VALUE!</v>
      </c>
      <c r="N39" s="19">
        <f>IFERROR(LEFT(tbl_power[[#This Row],[Racks]],SEARCH(", ",tbl_power[[#This Row],[Racks]])-1),tbl_power[[#This Row],[Racks]])</f>
        <v>0</v>
      </c>
      <c r="O39" s="19" t="str">
        <f>IFERROR(MID(tbl_power[[#This Row],[Racks]],SEARCH(" ",tbl_power[[#This Row],[Racks]])+1,256),"")</f>
        <v/>
      </c>
      <c r="P39" s="18" t="e">
        <f>VALUE(LEFT(tbl_power[[#This Row],[Rows]],SEARCH("-",tbl_power[[#This Row],[Rows]])-1))</f>
        <v>#VALUE!</v>
      </c>
      <c r="Q39" s="18" t="e">
        <f>VALUE(MID(tbl_power[[#This Row],[Rows]],SEARCH("-",tbl_power[[#This Row],[Rows]])+1,256))</f>
        <v>#VALUE!</v>
      </c>
      <c r="R39" s="18" t="str">
        <f>IF(tbl_power[[#This Row],[Ctrl Racks]]="","",IFERROR(VALUE(LEFT(tbl_power[[#This Row],[Ctrl Racks]],SEARCH("-",tbl_power[[#This Row],[Ctrl Racks]])-1)),VALUE(tbl_power[[#This Row],[Ctrl Racks]])))</f>
        <v/>
      </c>
      <c r="S39" s="18" t="str">
        <f>IFERROR(VALUE(RIGHT(tbl_power[[#This Row],[Ctrl Racks]],SEARCH("-",tbl_power[[#This Row],[Ctrl Racks]])-1)),"")</f>
        <v/>
      </c>
      <c r="T39"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40" spans="1:20" ht="15" customHeight="1" x14ac:dyDescent="0.25">
      <c r="A40" s="28"/>
      <c r="B40" s="29"/>
      <c r="C40" s="29"/>
      <c r="D40" s="29"/>
      <c r="E40" s="29"/>
      <c r="F40" s="27"/>
      <c r="G40" s="35"/>
      <c r="H40" s="30"/>
      <c r="I40" s="31"/>
      <c r="J40" s="32"/>
      <c r="K40" s="32"/>
      <c r="L40" s="19"/>
      <c r="M40" s="21" t="e">
        <f t="shared" si="0"/>
        <v>#VALUE!</v>
      </c>
      <c r="N40" s="19">
        <f>IFERROR(LEFT(tbl_power[[#This Row],[Racks]],SEARCH(", ",tbl_power[[#This Row],[Racks]])-1),tbl_power[[#This Row],[Racks]])</f>
        <v>0</v>
      </c>
      <c r="O40" s="19" t="str">
        <f>IFERROR(MID(tbl_power[[#This Row],[Racks]],SEARCH(" ",tbl_power[[#This Row],[Racks]])+1,256),"")</f>
        <v/>
      </c>
      <c r="P40" s="18" t="e">
        <f>VALUE(LEFT(tbl_power[[#This Row],[Rows]],SEARCH("-",tbl_power[[#This Row],[Rows]])-1))</f>
        <v>#VALUE!</v>
      </c>
      <c r="Q40" s="18" t="e">
        <f>VALUE(MID(tbl_power[[#This Row],[Rows]],SEARCH("-",tbl_power[[#This Row],[Rows]])+1,256))</f>
        <v>#VALUE!</v>
      </c>
      <c r="R40" s="18" t="str">
        <f>IF(tbl_power[[#This Row],[Ctrl Racks]]="","",IFERROR(VALUE(LEFT(tbl_power[[#This Row],[Ctrl Racks]],SEARCH("-",tbl_power[[#This Row],[Ctrl Racks]])-1)),VALUE(tbl_power[[#This Row],[Ctrl Racks]])))</f>
        <v/>
      </c>
      <c r="S40" s="18" t="str">
        <f>IFERROR(VALUE(RIGHT(tbl_power[[#This Row],[Ctrl Racks]],SEARCH("-",tbl_power[[#This Row],[Ctrl Racks]])-1)),"")</f>
        <v/>
      </c>
      <c r="T40"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41" spans="1:20" ht="15" customHeight="1" x14ac:dyDescent="0.25">
      <c r="A41" s="28"/>
      <c r="B41" s="29"/>
      <c r="C41" s="29"/>
      <c r="D41" s="29"/>
      <c r="E41" s="29"/>
      <c r="F41" s="27"/>
      <c r="G41" s="35"/>
      <c r="H41" s="30"/>
      <c r="I41" s="31"/>
      <c r="J41" s="32"/>
      <c r="K41" s="32"/>
      <c r="L41" s="19"/>
      <c r="M41" s="21" t="e">
        <f t="shared" si="0"/>
        <v>#VALUE!</v>
      </c>
      <c r="N41" s="19">
        <f>IFERROR(LEFT(tbl_power[[#This Row],[Racks]],SEARCH(", ",tbl_power[[#This Row],[Racks]])-1),tbl_power[[#This Row],[Racks]])</f>
        <v>0</v>
      </c>
      <c r="O41" s="19" t="str">
        <f>IFERROR(MID(tbl_power[[#This Row],[Racks]],SEARCH(" ",tbl_power[[#This Row],[Racks]])+1,256),"")</f>
        <v/>
      </c>
      <c r="P41" s="18" t="e">
        <f>VALUE(LEFT(tbl_power[[#This Row],[Rows]],SEARCH("-",tbl_power[[#This Row],[Rows]])-1))</f>
        <v>#VALUE!</v>
      </c>
      <c r="Q41" s="18" t="e">
        <f>VALUE(MID(tbl_power[[#This Row],[Rows]],SEARCH("-",tbl_power[[#This Row],[Rows]])+1,256))</f>
        <v>#VALUE!</v>
      </c>
      <c r="R41" s="18" t="str">
        <f>IF(tbl_power[[#This Row],[Ctrl Racks]]="","",IFERROR(VALUE(LEFT(tbl_power[[#This Row],[Ctrl Racks]],SEARCH("-",tbl_power[[#This Row],[Ctrl Racks]])-1)),VALUE(tbl_power[[#This Row],[Ctrl Racks]])))</f>
        <v/>
      </c>
      <c r="S41" s="18" t="str">
        <f>IFERROR(VALUE(RIGHT(tbl_power[[#This Row],[Ctrl Racks]],SEARCH("-",tbl_power[[#This Row],[Ctrl Racks]])-1)),"")</f>
        <v/>
      </c>
      <c r="T41"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42" spans="1:20" ht="15" customHeight="1" x14ac:dyDescent="0.25">
      <c r="A42" s="28"/>
      <c r="B42" s="29"/>
      <c r="C42" s="29"/>
      <c r="D42" s="29"/>
      <c r="E42" s="29"/>
      <c r="F42" s="27"/>
      <c r="G42" s="35"/>
      <c r="H42" s="30"/>
      <c r="I42" s="31"/>
      <c r="J42" s="32"/>
      <c r="K42" s="32"/>
      <c r="L42" s="19"/>
      <c r="M42" s="21" t="e">
        <f t="shared" si="0"/>
        <v>#VALUE!</v>
      </c>
      <c r="N42" s="19">
        <f>IFERROR(LEFT(tbl_power[[#This Row],[Racks]],SEARCH(", ",tbl_power[[#This Row],[Racks]])-1),tbl_power[[#This Row],[Racks]])</f>
        <v>0</v>
      </c>
      <c r="O42" s="19" t="str">
        <f>IFERROR(MID(tbl_power[[#This Row],[Racks]],SEARCH(" ",tbl_power[[#This Row],[Racks]])+1,256),"")</f>
        <v/>
      </c>
      <c r="P42" s="18" t="e">
        <f>VALUE(LEFT(tbl_power[[#This Row],[Rows]],SEARCH("-",tbl_power[[#This Row],[Rows]])-1))</f>
        <v>#VALUE!</v>
      </c>
      <c r="Q42" s="18" t="e">
        <f>VALUE(MID(tbl_power[[#This Row],[Rows]],SEARCH("-",tbl_power[[#This Row],[Rows]])+1,256))</f>
        <v>#VALUE!</v>
      </c>
      <c r="R42" s="18" t="str">
        <f>IF(tbl_power[[#This Row],[Ctrl Racks]]="","",IFERROR(VALUE(LEFT(tbl_power[[#This Row],[Ctrl Racks]],SEARCH("-",tbl_power[[#This Row],[Ctrl Racks]])-1)),VALUE(tbl_power[[#This Row],[Ctrl Racks]])))</f>
        <v/>
      </c>
      <c r="S42" s="18" t="str">
        <f>IFERROR(VALUE(RIGHT(tbl_power[[#This Row],[Ctrl Racks]],SEARCH("-",tbl_power[[#This Row],[Ctrl Racks]])-1)),"")</f>
        <v/>
      </c>
      <c r="T42"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43" spans="1:20" ht="15" customHeight="1" x14ac:dyDescent="0.25">
      <c r="A43" s="28"/>
      <c r="B43" s="29"/>
      <c r="C43" s="29"/>
      <c r="D43" s="29"/>
      <c r="E43" s="29"/>
      <c r="F43" s="27"/>
      <c r="G43" s="35"/>
      <c r="H43" s="30"/>
      <c r="I43" s="31"/>
      <c r="J43" s="32"/>
      <c r="K43" s="32"/>
      <c r="L43" s="19"/>
      <c r="M43" s="21" t="e">
        <f t="shared" si="0"/>
        <v>#VALUE!</v>
      </c>
      <c r="N43" s="19">
        <f>IFERROR(LEFT(tbl_power[[#This Row],[Racks]],SEARCH(", ",tbl_power[[#This Row],[Racks]])-1),tbl_power[[#This Row],[Racks]])</f>
        <v>0</v>
      </c>
      <c r="O43" s="19" t="str">
        <f>IFERROR(MID(tbl_power[[#This Row],[Racks]],SEARCH(" ",tbl_power[[#This Row],[Racks]])+1,256),"")</f>
        <v/>
      </c>
      <c r="P43" s="18" t="e">
        <f>VALUE(LEFT(tbl_power[[#This Row],[Rows]],SEARCH("-",tbl_power[[#This Row],[Rows]])-1))</f>
        <v>#VALUE!</v>
      </c>
      <c r="Q43" s="18" t="e">
        <f>VALUE(MID(tbl_power[[#This Row],[Rows]],SEARCH("-",tbl_power[[#This Row],[Rows]])+1,256))</f>
        <v>#VALUE!</v>
      </c>
      <c r="R43" s="18" t="str">
        <f>IF(tbl_power[[#This Row],[Ctrl Racks]]="","",IFERROR(VALUE(LEFT(tbl_power[[#This Row],[Ctrl Racks]],SEARCH("-",tbl_power[[#This Row],[Ctrl Racks]])-1)),VALUE(tbl_power[[#This Row],[Ctrl Racks]])))</f>
        <v/>
      </c>
      <c r="S43" s="18" t="str">
        <f>IFERROR(VALUE(RIGHT(tbl_power[[#This Row],[Ctrl Racks]],SEARCH("-",tbl_power[[#This Row],[Ctrl Racks]])-1)),"")</f>
        <v/>
      </c>
      <c r="T43"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44" spans="1:20" ht="15" customHeight="1" x14ac:dyDescent="0.25">
      <c r="A44" s="28"/>
      <c r="B44" s="29"/>
      <c r="C44" s="29"/>
      <c r="D44" s="29"/>
      <c r="E44" s="29"/>
      <c r="F44" s="27"/>
      <c r="G44" s="35"/>
      <c r="H44" s="30"/>
      <c r="I44" s="31"/>
      <c r="J44" s="32"/>
      <c r="K44" s="32"/>
      <c r="L44" s="19"/>
      <c r="M44" s="21" t="e">
        <f t="shared" si="0"/>
        <v>#VALUE!</v>
      </c>
      <c r="N44" s="19">
        <f>IFERROR(LEFT(tbl_power[[#This Row],[Racks]],SEARCH(", ",tbl_power[[#This Row],[Racks]])-1),tbl_power[[#This Row],[Racks]])</f>
        <v>0</v>
      </c>
      <c r="O44" s="19" t="str">
        <f>IFERROR(MID(tbl_power[[#This Row],[Racks]],SEARCH(" ",tbl_power[[#This Row],[Racks]])+1,256),"")</f>
        <v/>
      </c>
      <c r="P44" s="18" t="e">
        <f>VALUE(LEFT(tbl_power[[#This Row],[Rows]],SEARCH("-",tbl_power[[#This Row],[Rows]])-1))</f>
        <v>#VALUE!</v>
      </c>
      <c r="Q44" s="18" t="e">
        <f>VALUE(MID(tbl_power[[#This Row],[Rows]],SEARCH("-",tbl_power[[#This Row],[Rows]])+1,256))</f>
        <v>#VALUE!</v>
      </c>
      <c r="R44" s="18" t="str">
        <f>IF(tbl_power[[#This Row],[Ctrl Racks]]="","",IFERROR(VALUE(LEFT(tbl_power[[#This Row],[Ctrl Racks]],SEARCH("-",tbl_power[[#This Row],[Ctrl Racks]])-1)),VALUE(tbl_power[[#This Row],[Ctrl Racks]])))</f>
        <v/>
      </c>
      <c r="S44" s="18" t="str">
        <f>IFERROR(VALUE(RIGHT(tbl_power[[#This Row],[Ctrl Racks]],SEARCH("-",tbl_power[[#This Row],[Ctrl Racks]])-1)),"")</f>
        <v/>
      </c>
      <c r="T44"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45" spans="1:20" ht="15" customHeight="1" x14ac:dyDescent="0.25">
      <c r="A45" s="28"/>
      <c r="B45" s="29"/>
      <c r="C45" s="29"/>
      <c r="D45" s="29"/>
      <c r="E45" s="29"/>
      <c r="F45" s="27"/>
      <c r="G45" s="35"/>
      <c r="H45" s="30"/>
      <c r="I45" s="31"/>
      <c r="J45" s="32"/>
      <c r="K45" s="32"/>
      <c r="L45" s="19"/>
      <c r="M45" s="21" t="e">
        <f t="shared" si="0"/>
        <v>#VALUE!</v>
      </c>
      <c r="N45" s="19">
        <f>IFERROR(LEFT(tbl_power[[#This Row],[Racks]],SEARCH(", ",tbl_power[[#This Row],[Racks]])-1),tbl_power[[#This Row],[Racks]])</f>
        <v>0</v>
      </c>
      <c r="O45" s="19" t="str">
        <f>IFERROR(MID(tbl_power[[#This Row],[Racks]],SEARCH(" ",tbl_power[[#This Row],[Racks]])+1,256),"")</f>
        <v/>
      </c>
      <c r="P45" s="18" t="e">
        <f>VALUE(LEFT(tbl_power[[#This Row],[Rows]],SEARCH("-",tbl_power[[#This Row],[Rows]])-1))</f>
        <v>#VALUE!</v>
      </c>
      <c r="Q45" s="18" t="e">
        <f>VALUE(MID(tbl_power[[#This Row],[Rows]],SEARCH("-",tbl_power[[#This Row],[Rows]])+1,256))</f>
        <v>#VALUE!</v>
      </c>
      <c r="R45" s="18" t="str">
        <f>IF(tbl_power[[#This Row],[Ctrl Racks]]="","",IFERROR(VALUE(LEFT(tbl_power[[#This Row],[Ctrl Racks]],SEARCH("-",tbl_power[[#This Row],[Ctrl Racks]])-1)),VALUE(tbl_power[[#This Row],[Ctrl Racks]])))</f>
        <v/>
      </c>
      <c r="S45" s="18" t="str">
        <f>IFERROR(VALUE(RIGHT(tbl_power[[#This Row],[Ctrl Racks]],SEARCH("-",tbl_power[[#This Row],[Ctrl Racks]])-1)),"")</f>
        <v/>
      </c>
      <c r="T45"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46" spans="1:20" ht="15" customHeight="1" x14ac:dyDescent="0.25">
      <c r="A46" s="33"/>
      <c r="B46" s="29"/>
      <c r="C46" s="29"/>
      <c r="D46" s="29"/>
      <c r="E46" s="29"/>
      <c r="F46" s="27"/>
      <c r="G46" s="35"/>
      <c r="H46" s="30"/>
      <c r="I46" s="31"/>
      <c r="J46" s="32"/>
      <c r="K46" s="32"/>
      <c r="L46" s="19"/>
      <c r="M46" s="21" t="e">
        <f t="shared" si="0"/>
        <v>#VALUE!</v>
      </c>
      <c r="N46" s="19">
        <f>IFERROR(LEFT(tbl_power[[#This Row],[Racks]],SEARCH(", ",tbl_power[[#This Row],[Racks]])-1),tbl_power[[#This Row],[Racks]])</f>
        <v>0</v>
      </c>
      <c r="O46" s="19" t="str">
        <f>IFERROR(MID(tbl_power[[#This Row],[Racks]],SEARCH(" ",tbl_power[[#This Row],[Racks]])+1,256),"")</f>
        <v/>
      </c>
      <c r="P46" s="18" t="e">
        <f>VALUE(LEFT(tbl_power[[#This Row],[Rows]],SEARCH("-",tbl_power[[#This Row],[Rows]])-1))</f>
        <v>#VALUE!</v>
      </c>
      <c r="Q46" s="18" t="e">
        <f>VALUE(MID(tbl_power[[#This Row],[Rows]],SEARCH("-",tbl_power[[#This Row],[Rows]])+1,256))</f>
        <v>#VALUE!</v>
      </c>
      <c r="R46" s="18" t="str">
        <f>IF(tbl_power[[#This Row],[Ctrl Racks]]="","",IFERROR(VALUE(LEFT(tbl_power[[#This Row],[Ctrl Racks]],SEARCH("-",tbl_power[[#This Row],[Ctrl Racks]])-1)),VALUE(tbl_power[[#This Row],[Ctrl Racks]])))</f>
        <v/>
      </c>
      <c r="S46" s="18" t="str">
        <f>IFERROR(VALUE(RIGHT(tbl_power[[#This Row],[Ctrl Racks]],SEARCH("-",tbl_power[[#This Row],[Ctrl Racks]])-1)),"")</f>
        <v/>
      </c>
      <c r="T46"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47" spans="1:20" ht="15" customHeight="1" x14ac:dyDescent="0.25">
      <c r="A47" s="33"/>
      <c r="B47" s="29"/>
      <c r="C47" s="29"/>
      <c r="D47" s="29"/>
      <c r="E47" s="29"/>
      <c r="F47" s="27"/>
      <c r="G47" s="35"/>
      <c r="H47" s="30"/>
      <c r="I47" s="31"/>
      <c r="J47" s="32"/>
      <c r="K47" s="32"/>
      <c r="L47" s="19"/>
      <c r="M47" s="21" t="e">
        <f t="shared" si="0"/>
        <v>#VALUE!</v>
      </c>
      <c r="N47" s="19">
        <f>IFERROR(LEFT(tbl_power[[#This Row],[Racks]],SEARCH(", ",tbl_power[[#This Row],[Racks]])-1),tbl_power[[#This Row],[Racks]])</f>
        <v>0</v>
      </c>
      <c r="O47" s="19" t="str">
        <f>IFERROR(MID(tbl_power[[#This Row],[Racks]],SEARCH(" ",tbl_power[[#This Row],[Racks]])+1,256),"")</f>
        <v/>
      </c>
      <c r="P47" s="18" t="e">
        <f>VALUE(LEFT(tbl_power[[#This Row],[Rows]],SEARCH("-",tbl_power[[#This Row],[Rows]])-1))</f>
        <v>#VALUE!</v>
      </c>
      <c r="Q47" s="18" t="e">
        <f>VALUE(MID(tbl_power[[#This Row],[Rows]],SEARCH("-",tbl_power[[#This Row],[Rows]])+1,256))</f>
        <v>#VALUE!</v>
      </c>
      <c r="R47" s="18" t="str">
        <f>IF(tbl_power[[#This Row],[Ctrl Racks]]="","",IFERROR(VALUE(LEFT(tbl_power[[#This Row],[Ctrl Racks]],SEARCH("-",tbl_power[[#This Row],[Ctrl Racks]])-1)),VALUE(tbl_power[[#This Row],[Ctrl Racks]])))</f>
        <v/>
      </c>
      <c r="S47" s="18" t="str">
        <f>IFERROR(VALUE(RIGHT(tbl_power[[#This Row],[Ctrl Racks]],SEARCH("-",tbl_power[[#This Row],[Ctrl Racks]])-1)),"")</f>
        <v/>
      </c>
      <c r="T47"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48" spans="1:20" ht="15" customHeight="1" x14ac:dyDescent="0.25">
      <c r="A48" s="33"/>
      <c r="B48" s="29"/>
      <c r="C48" s="29"/>
      <c r="D48" s="29"/>
      <c r="E48" s="29"/>
      <c r="F48" s="27"/>
      <c r="G48" s="35"/>
      <c r="H48" s="30"/>
      <c r="I48" s="31"/>
      <c r="J48" s="32"/>
      <c r="K48" s="32"/>
      <c r="L48" s="19"/>
      <c r="M48" s="21" t="e">
        <f t="shared" si="0"/>
        <v>#VALUE!</v>
      </c>
      <c r="N48" s="19">
        <f>IFERROR(LEFT(tbl_power[[#This Row],[Racks]],SEARCH(", ",tbl_power[[#This Row],[Racks]])-1),tbl_power[[#This Row],[Racks]])</f>
        <v>0</v>
      </c>
      <c r="O48" s="19" t="str">
        <f>IFERROR(MID(tbl_power[[#This Row],[Racks]],SEARCH(" ",tbl_power[[#This Row],[Racks]])+1,256),"")</f>
        <v/>
      </c>
      <c r="P48" s="18" t="e">
        <f>VALUE(LEFT(tbl_power[[#This Row],[Rows]],SEARCH("-",tbl_power[[#This Row],[Rows]])-1))</f>
        <v>#VALUE!</v>
      </c>
      <c r="Q48" s="18" t="e">
        <f>VALUE(MID(tbl_power[[#This Row],[Rows]],SEARCH("-",tbl_power[[#This Row],[Rows]])+1,256))</f>
        <v>#VALUE!</v>
      </c>
      <c r="R48" s="18" t="str">
        <f>IF(tbl_power[[#This Row],[Ctrl Racks]]="","",IFERROR(VALUE(LEFT(tbl_power[[#This Row],[Ctrl Racks]],SEARCH("-",tbl_power[[#This Row],[Ctrl Racks]])-1)),VALUE(tbl_power[[#This Row],[Ctrl Racks]])))</f>
        <v/>
      </c>
      <c r="S48" s="18" t="str">
        <f>IFERROR(VALUE(RIGHT(tbl_power[[#This Row],[Ctrl Racks]],SEARCH("-",tbl_power[[#This Row],[Ctrl Racks]])-1)),"")</f>
        <v/>
      </c>
      <c r="T48"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49" spans="1:20" ht="15" customHeight="1" x14ac:dyDescent="0.25">
      <c r="A49" s="33"/>
      <c r="B49" s="29"/>
      <c r="C49" s="29"/>
      <c r="D49" s="29"/>
      <c r="E49" s="29"/>
      <c r="F49" s="27"/>
      <c r="G49" s="35"/>
      <c r="H49" s="30"/>
      <c r="I49" s="31"/>
      <c r="J49" s="32"/>
      <c r="K49" s="32"/>
      <c r="L49" s="19"/>
      <c r="M49" s="21" t="e">
        <f t="shared" si="0"/>
        <v>#VALUE!</v>
      </c>
      <c r="N49" s="19">
        <f>IFERROR(LEFT(tbl_power[[#This Row],[Racks]],SEARCH(", ",tbl_power[[#This Row],[Racks]])-1),tbl_power[[#This Row],[Racks]])</f>
        <v>0</v>
      </c>
      <c r="O49" s="19" t="str">
        <f>IFERROR(MID(tbl_power[[#This Row],[Racks]],SEARCH(" ",tbl_power[[#This Row],[Racks]])+1,256),"")</f>
        <v/>
      </c>
      <c r="P49" s="18" t="e">
        <f>VALUE(LEFT(tbl_power[[#This Row],[Rows]],SEARCH("-",tbl_power[[#This Row],[Rows]])-1))</f>
        <v>#VALUE!</v>
      </c>
      <c r="Q49" s="18" t="e">
        <f>VALUE(MID(tbl_power[[#This Row],[Rows]],SEARCH("-",tbl_power[[#This Row],[Rows]])+1,256))</f>
        <v>#VALUE!</v>
      </c>
      <c r="R49" s="18" t="str">
        <f>IF(tbl_power[[#This Row],[Ctrl Racks]]="","",IFERROR(VALUE(LEFT(tbl_power[[#This Row],[Ctrl Racks]],SEARCH("-",tbl_power[[#This Row],[Ctrl Racks]])-1)),VALUE(tbl_power[[#This Row],[Ctrl Racks]])))</f>
        <v/>
      </c>
      <c r="S49" s="18" t="str">
        <f>IFERROR(VALUE(RIGHT(tbl_power[[#This Row],[Ctrl Racks]],SEARCH("-",tbl_power[[#This Row],[Ctrl Racks]])-1)),"")</f>
        <v/>
      </c>
      <c r="T49"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50" spans="1:20" ht="15" customHeight="1" x14ac:dyDescent="0.25">
      <c r="A50" s="33"/>
      <c r="B50" s="29"/>
      <c r="C50" s="29"/>
      <c r="D50" s="29"/>
      <c r="E50" s="29"/>
      <c r="F50" s="27"/>
      <c r="G50" s="35"/>
      <c r="H50" s="30"/>
      <c r="I50" s="31"/>
      <c r="J50" s="32"/>
      <c r="K50" s="32"/>
      <c r="L50" s="19"/>
      <c r="M50" s="21" t="e">
        <f t="shared" si="0"/>
        <v>#VALUE!</v>
      </c>
      <c r="N50" s="19">
        <f>IFERROR(LEFT(tbl_power[[#This Row],[Racks]],SEARCH(", ",tbl_power[[#This Row],[Racks]])-1),tbl_power[[#This Row],[Racks]])</f>
        <v>0</v>
      </c>
      <c r="O50" s="19" t="str">
        <f>IFERROR(MID(tbl_power[[#This Row],[Racks]],SEARCH(" ",tbl_power[[#This Row],[Racks]])+1,256),"")</f>
        <v/>
      </c>
      <c r="P50" s="18" t="e">
        <f>VALUE(LEFT(tbl_power[[#This Row],[Rows]],SEARCH("-",tbl_power[[#This Row],[Rows]])-1))</f>
        <v>#VALUE!</v>
      </c>
      <c r="Q50" s="18" t="e">
        <f>VALUE(MID(tbl_power[[#This Row],[Rows]],SEARCH("-",tbl_power[[#This Row],[Rows]])+1,256))</f>
        <v>#VALUE!</v>
      </c>
      <c r="R50" s="18" t="str">
        <f>IF(tbl_power[[#This Row],[Ctrl Racks]]="","",IFERROR(VALUE(LEFT(tbl_power[[#This Row],[Ctrl Racks]],SEARCH("-",tbl_power[[#This Row],[Ctrl Racks]])-1)),VALUE(tbl_power[[#This Row],[Ctrl Racks]])))</f>
        <v/>
      </c>
      <c r="S50" s="18" t="str">
        <f>IFERROR(VALUE(RIGHT(tbl_power[[#This Row],[Ctrl Racks]],SEARCH("-",tbl_power[[#This Row],[Ctrl Racks]])-1)),"")</f>
        <v/>
      </c>
      <c r="T50"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51" spans="1:20" ht="15" customHeight="1" x14ac:dyDescent="0.25">
      <c r="A51" s="33"/>
      <c r="B51" s="29"/>
      <c r="C51" s="29"/>
      <c r="D51" s="29"/>
      <c r="E51" s="29"/>
      <c r="F51" s="27"/>
      <c r="G51" s="35"/>
      <c r="H51" s="30"/>
      <c r="I51" s="31"/>
      <c r="J51" s="32"/>
      <c r="K51" s="32"/>
      <c r="L51" s="19"/>
      <c r="M51" s="21" t="e">
        <f t="shared" si="0"/>
        <v>#VALUE!</v>
      </c>
      <c r="N51" s="19">
        <f>IFERROR(LEFT(tbl_power[[#This Row],[Racks]],SEARCH(", ",tbl_power[[#This Row],[Racks]])-1),tbl_power[[#This Row],[Racks]])</f>
        <v>0</v>
      </c>
      <c r="O51" s="19" t="str">
        <f>IFERROR(MID(tbl_power[[#This Row],[Racks]],SEARCH(" ",tbl_power[[#This Row],[Racks]])+1,256),"")</f>
        <v/>
      </c>
      <c r="P51" s="18" t="e">
        <f>VALUE(LEFT(tbl_power[[#This Row],[Rows]],SEARCH("-",tbl_power[[#This Row],[Rows]])-1))</f>
        <v>#VALUE!</v>
      </c>
      <c r="Q51" s="18" t="e">
        <f>VALUE(MID(tbl_power[[#This Row],[Rows]],SEARCH("-",tbl_power[[#This Row],[Rows]])+1,256))</f>
        <v>#VALUE!</v>
      </c>
      <c r="R51" s="18" t="str">
        <f>IF(tbl_power[[#This Row],[Ctrl Racks]]="","",IFERROR(VALUE(LEFT(tbl_power[[#This Row],[Ctrl Racks]],SEARCH("-",tbl_power[[#This Row],[Ctrl Racks]])-1)),VALUE(tbl_power[[#This Row],[Ctrl Racks]])))</f>
        <v/>
      </c>
      <c r="S51" s="18" t="str">
        <f>IFERROR(VALUE(RIGHT(tbl_power[[#This Row],[Ctrl Racks]],SEARCH("-",tbl_power[[#This Row],[Ctrl Racks]])-1)),"")</f>
        <v/>
      </c>
      <c r="T51"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52" spans="1:20" ht="15" customHeight="1" x14ac:dyDescent="0.25">
      <c r="A52" s="33"/>
      <c r="B52" s="29"/>
      <c r="C52" s="29"/>
      <c r="D52" s="29"/>
      <c r="E52" s="29"/>
      <c r="F52" s="27"/>
      <c r="G52" s="35"/>
      <c r="H52" s="30"/>
      <c r="I52" s="31"/>
      <c r="J52" s="32"/>
      <c r="K52" s="32"/>
      <c r="L52" s="19"/>
      <c r="M52" s="21" t="e">
        <f t="shared" si="0"/>
        <v>#VALUE!</v>
      </c>
      <c r="N52" s="19">
        <f>IFERROR(LEFT(tbl_power[[#This Row],[Racks]],SEARCH(", ",tbl_power[[#This Row],[Racks]])-1),tbl_power[[#This Row],[Racks]])</f>
        <v>0</v>
      </c>
      <c r="O52" s="19" t="str">
        <f>IFERROR(MID(tbl_power[[#This Row],[Racks]],SEARCH(" ",tbl_power[[#This Row],[Racks]])+1,256),"")</f>
        <v/>
      </c>
      <c r="P52" s="18" t="e">
        <f>VALUE(LEFT(tbl_power[[#This Row],[Rows]],SEARCH("-",tbl_power[[#This Row],[Rows]])-1))</f>
        <v>#VALUE!</v>
      </c>
      <c r="Q52" s="18" t="e">
        <f>VALUE(MID(tbl_power[[#This Row],[Rows]],SEARCH("-",tbl_power[[#This Row],[Rows]])+1,256))</f>
        <v>#VALUE!</v>
      </c>
      <c r="R52" s="18" t="str">
        <f>IF(tbl_power[[#This Row],[Ctrl Racks]]="","",IFERROR(VALUE(LEFT(tbl_power[[#This Row],[Ctrl Racks]],SEARCH("-",tbl_power[[#This Row],[Ctrl Racks]])-1)),VALUE(tbl_power[[#This Row],[Ctrl Racks]])))</f>
        <v/>
      </c>
      <c r="S52" s="18" t="str">
        <f>IFERROR(VALUE(RIGHT(tbl_power[[#This Row],[Ctrl Racks]],SEARCH("-",tbl_power[[#This Row],[Ctrl Racks]])-1)),"")</f>
        <v/>
      </c>
      <c r="T52"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53" spans="1:20" ht="15" customHeight="1" x14ac:dyDescent="0.25">
      <c r="A53" s="33"/>
      <c r="B53" s="29"/>
      <c r="C53" s="29"/>
      <c r="D53" s="29"/>
      <c r="E53" s="29"/>
      <c r="F53" s="27"/>
      <c r="G53" s="35"/>
      <c r="H53" s="30"/>
      <c r="I53" s="31"/>
      <c r="J53" s="32"/>
      <c r="K53" s="32"/>
      <c r="L53" s="19"/>
      <c r="M53" s="21" t="e">
        <f t="shared" si="0"/>
        <v>#VALUE!</v>
      </c>
      <c r="N53" s="19">
        <f>IFERROR(LEFT(tbl_power[[#This Row],[Racks]],SEARCH(", ",tbl_power[[#This Row],[Racks]])-1),tbl_power[[#This Row],[Racks]])</f>
        <v>0</v>
      </c>
      <c r="O53" s="19" t="str">
        <f>IFERROR(MID(tbl_power[[#This Row],[Racks]],SEARCH(" ",tbl_power[[#This Row],[Racks]])+1,256),"")</f>
        <v/>
      </c>
      <c r="P53" s="18" t="e">
        <f>VALUE(LEFT(tbl_power[[#This Row],[Rows]],SEARCH("-",tbl_power[[#This Row],[Rows]])-1))</f>
        <v>#VALUE!</v>
      </c>
      <c r="Q53" s="18" t="e">
        <f>VALUE(MID(tbl_power[[#This Row],[Rows]],SEARCH("-",tbl_power[[#This Row],[Rows]])+1,256))</f>
        <v>#VALUE!</v>
      </c>
      <c r="R53" s="18" t="str">
        <f>IF(tbl_power[[#This Row],[Ctrl Racks]]="","",IFERROR(VALUE(LEFT(tbl_power[[#This Row],[Ctrl Racks]],SEARCH("-",tbl_power[[#This Row],[Ctrl Racks]])-1)),VALUE(tbl_power[[#This Row],[Ctrl Racks]])))</f>
        <v/>
      </c>
      <c r="S53" s="18" t="str">
        <f>IFERROR(VALUE(RIGHT(tbl_power[[#This Row],[Ctrl Racks]],SEARCH("-",tbl_power[[#This Row],[Ctrl Racks]])-1)),"")</f>
        <v/>
      </c>
      <c r="T53"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54" spans="1:20" ht="15" customHeight="1" x14ac:dyDescent="0.25">
      <c r="A54" s="33"/>
      <c r="B54" s="29"/>
      <c r="C54" s="29"/>
      <c r="D54" s="29"/>
      <c r="E54" s="29"/>
      <c r="F54" s="27"/>
      <c r="G54" s="35"/>
      <c r="H54" s="30"/>
      <c r="I54" s="31"/>
      <c r="J54" s="32"/>
      <c r="K54" s="32"/>
      <c r="L54" s="19"/>
      <c r="M54" s="21" t="e">
        <f t="shared" si="0"/>
        <v>#VALUE!</v>
      </c>
      <c r="N54" s="19">
        <f>IFERROR(LEFT(tbl_power[[#This Row],[Racks]],SEARCH(", ",tbl_power[[#This Row],[Racks]])-1),tbl_power[[#This Row],[Racks]])</f>
        <v>0</v>
      </c>
      <c r="O54" s="19" t="str">
        <f>IFERROR(MID(tbl_power[[#This Row],[Racks]],SEARCH(" ",tbl_power[[#This Row],[Racks]])+1,256),"")</f>
        <v/>
      </c>
      <c r="P54" s="18" t="e">
        <f>VALUE(LEFT(tbl_power[[#This Row],[Rows]],SEARCH("-",tbl_power[[#This Row],[Rows]])-1))</f>
        <v>#VALUE!</v>
      </c>
      <c r="Q54" s="18" t="e">
        <f>VALUE(MID(tbl_power[[#This Row],[Rows]],SEARCH("-",tbl_power[[#This Row],[Rows]])+1,256))</f>
        <v>#VALUE!</v>
      </c>
      <c r="R54" s="18" t="str">
        <f>IF(tbl_power[[#This Row],[Ctrl Racks]]="","",IFERROR(VALUE(LEFT(tbl_power[[#This Row],[Ctrl Racks]],SEARCH("-",tbl_power[[#This Row],[Ctrl Racks]])-1)),VALUE(tbl_power[[#This Row],[Ctrl Racks]])))</f>
        <v/>
      </c>
      <c r="S54" s="18" t="str">
        <f>IFERROR(VALUE(RIGHT(tbl_power[[#This Row],[Ctrl Racks]],SEARCH("-",tbl_power[[#This Row],[Ctrl Racks]])-1)),"")</f>
        <v/>
      </c>
      <c r="T54"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55" spans="1:20" ht="15" customHeight="1" x14ac:dyDescent="0.25">
      <c r="A55" s="33"/>
      <c r="B55" s="29"/>
      <c r="C55" s="29"/>
      <c r="D55" s="29"/>
      <c r="E55" s="29"/>
      <c r="F55" s="27"/>
      <c r="G55" s="35"/>
      <c r="H55" s="30"/>
      <c r="I55" s="31"/>
      <c r="J55" s="32"/>
      <c r="K55" s="32"/>
      <c r="L55" s="19"/>
      <c r="M55" s="21" t="e">
        <f t="shared" si="0"/>
        <v>#VALUE!</v>
      </c>
      <c r="N55" s="19">
        <f>IFERROR(LEFT(tbl_power[[#This Row],[Racks]],SEARCH(", ",tbl_power[[#This Row],[Racks]])-1),tbl_power[[#This Row],[Racks]])</f>
        <v>0</v>
      </c>
      <c r="O55" s="19" t="str">
        <f>IFERROR(MID(tbl_power[[#This Row],[Racks]],SEARCH(" ",tbl_power[[#This Row],[Racks]])+1,256),"")</f>
        <v/>
      </c>
      <c r="P55" s="18" t="e">
        <f>VALUE(LEFT(tbl_power[[#This Row],[Rows]],SEARCH("-",tbl_power[[#This Row],[Rows]])-1))</f>
        <v>#VALUE!</v>
      </c>
      <c r="Q55" s="18" t="e">
        <f>VALUE(MID(tbl_power[[#This Row],[Rows]],SEARCH("-",tbl_power[[#This Row],[Rows]])+1,256))</f>
        <v>#VALUE!</v>
      </c>
      <c r="R55" s="18" t="str">
        <f>IF(tbl_power[[#This Row],[Ctrl Racks]]="","",IFERROR(VALUE(LEFT(tbl_power[[#This Row],[Ctrl Racks]],SEARCH("-",tbl_power[[#This Row],[Ctrl Racks]])-1)),VALUE(tbl_power[[#This Row],[Ctrl Racks]])))</f>
        <v/>
      </c>
      <c r="S55" s="18" t="str">
        <f>IFERROR(VALUE(RIGHT(tbl_power[[#This Row],[Ctrl Racks]],SEARCH("-",tbl_power[[#This Row],[Ctrl Racks]])-1)),"")</f>
        <v/>
      </c>
      <c r="T55"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56" spans="1:20" ht="15" customHeight="1" x14ac:dyDescent="0.25">
      <c r="A56" s="33"/>
      <c r="B56" s="29"/>
      <c r="C56" s="29"/>
      <c r="D56" s="29"/>
      <c r="E56" s="29"/>
      <c r="F56" s="27"/>
      <c r="G56" s="35"/>
      <c r="H56" s="30"/>
      <c r="I56" s="31"/>
      <c r="J56" s="32"/>
      <c r="K56" s="32"/>
      <c r="L56" s="19"/>
      <c r="M56" s="21" t="e">
        <f t="shared" si="0"/>
        <v>#VALUE!</v>
      </c>
      <c r="N56" s="19">
        <f>IFERROR(LEFT(tbl_power[[#This Row],[Racks]],SEARCH(", ",tbl_power[[#This Row],[Racks]])-1),tbl_power[[#This Row],[Racks]])</f>
        <v>0</v>
      </c>
      <c r="O56" s="19" t="str">
        <f>IFERROR(MID(tbl_power[[#This Row],[Racks]],SEARCH(" ",tbl_power[[#This Row],[Racks]])+1,256),"")</f>
        <v/>
      </c>
      <c r="P56" s="18" t="e">
        <f>VALUE(LEFT(tbl_power[[#This Row],[Rows]],SEARCH("-",tbl_power[[#This Row],[Rows]])-1))</f>
        <v>#VALUE!</v>
      </c>
      <c r="Q56" s="18" t="e">
        <f>VALUE(MID(tbl_power[[#This Row],[Rows]],SEARCH("-",tbl_power[[#This Row],[Rows]])+1,256))</f>
        <v>#VALUE!</v>
      </c>
      <c r="R56" s="18" t="str">
        <f>IF(tbl_power[[#This Row],[Ctrl Racks]]="","",IFERROR(VALUE(LEFT(tbl_power[[#This Row],[Ctrl Racks]],SEARCH("-",tbl_power[[#This Row],[Ctrl Racks]])-1)),VALUE(tbl_power[[#This Row],[Ctrl Racks]])))</f>
        <v/>
      </c>
      <c r="S56" s="18" t="str">
        <f>IFERROR(VALUE(RIGHT(tbl_power[[#This Row],[Ctrl Racks]],SEARCH("-",tbl_power[[#This Row],[Ctrl Racks]])-1)),"")</f>
        <v/>
      </c>
      <c r="T56"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57" spans="1:20" ht="15" customHeight="1" x14ac:dyDescent="0.25">
      <c r="A57" s="33"/>
      <c r="B57" s="29"/>
      <c r="C57" s="29"/>
      <c r="D57" s="29"/>
      <c r="E57" s="29"/>
      <c r="F57" s="27"/>
      <c r="G57" s="35"/>
      <c r="H57" s="30"/>
      <c r="I57" s="31"/>
      <c r="J57" s="32"/>
      <c r="K57" s="32"/>
      <c r="L57" s="19"/>
      <c r="M57" s="21" t="e">
        <f t="shared" si="0"/>
        <v>#VALUE!</v>
      </c>
      <c r="N57" s="19">
        <f>IFERROR(LEFT(tbl_power[[#This Row],[Racks]],SEARCH(", ",tbl_power[[#This Row],[Racks]])-1),tbl_power[[#This Row],[Racks]])</f>
        <v>0</v>
      </c>
      <c r="O57" s="19" t="str">
        <f>IFERROR(MID(tbl_power[[#This Row],[Racks]],SEARCH(" ",tbl_power[[#This Row],[Racks]])+1,256),"")</f>
        <v/>
      </c>
      <c r="P57" s="18" t="e">
        <f>VALUE(LEFT(tbl_power[[#This Row],[Rows]],SEARCH("-",tbl_power[[#This Row],[Rows]])-1))</f>
        <v>#VALUE!</v>
      </c>
      <c r="Q57" s="18" t="e">
        <f>VALUE(MID(tbl_power[[#This Row],[Rows]],SEARCH("-",tbl_power[[#This Row],[Rows]])+1,256))</f>
        <v>#VALUE!</v>
      </c>
      <c r="R57" s="18" t="str">
        <f>IF(tbl_power[[#This Row],[Ctrl Racks]]="","",IFERROR(VALUE(LEFT(tbl_power[[#This Row],[Ctrl Racks]],SEARCH("-",tbl_power[[#This Row],[Ctrl Racks]])-1)),VALUE(tbl_power[[#This Row],[Ctrl Racks]])))</f>
        <v/>
      </c>
      <c r="S57" s="18" t="str">
        <f>IFERROR(VALUE(RIGHT(tbl_power[[#This Row],[Ctrl Racks]],SEARCH("-",tbl_power[[#This Row],[Ctrl Racks]])-1)),"")</f>
        <v/>
      </c>
      <c r="T57"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58" spans="1:20" ht="15" customHeight="1" x14ac:dyDescent="0.25">
      <c r="A58" s="33"/>
      <c r="B58" s="29"/>
      <c r="C58" s="29"/>
      <c r="D58" s="29"/>
      <c r="E58" s="29"/>
      <c r="F58" s="27"/>
      <c r="G58" s="35"/>
      <c r="H58" s="30"/>
      <c r="I58" s="31"/>
      <c r="J58" s="32"/>
      <c r="K58" s="32"/>
      <c r="L58" s="19"/>
      <c r="M58" s="21" t="e">
        <f t="shared" si="0"/>
        <v>#VALUE!</v>
      </c>
      <c r="N58" s="19">
        <f>IFERROR(LEFT(tbl_power[[#This Row],[Racks]],SEARCH(", ",tbl_power[[#This Row],[Racks]])-1),tbl_power[[#This Row],[Racks]])</f>
        <v>0</v>
      </c>
      <c r="O58" s="19" t="str">
        <f>IFERROR(MID(tbl_power[[#This Row],[Racks]],SEARCH(" ",tbl_power[[#This Row],[Racks]])+1,256),"")</f>
        <v/>
      </c>
      <c r="P58" s="18" t="e">
        <f>VALUE(LEFT(tbl_power[[#This Row],[Rows]],SEARCH("-",tbl_power[[#This Row],[Rows]])-1))</f>
        <v>#VALUE!</v>
      </c>
      <c r="Q58" s="18" t="e">
        <f>VALUE(MID(tbl_power[[#This Row],[Rows]],SEARCH("-",tbl_power[[#This Row],[Rows]])+1,256))</f>
        <v>#VALUE!</v>
      </c>
      <c r="R58" s="18" t="str">
        <f>IF(tbl_power[[#This Row],[Ctrl Racks]]="","",IFERROR(VALUE(LEFT(tbl_power[[#This Row],[Ctrl Racks]],SEARCH("-",tbl_power[[#This Row],[Ctrl Racks]])-1)),VALUE(tbl_power[[#This Row],[Ctrl Racks]])))</f>
        <v/>
      </c>
      <c r="S58" s="18" t="str">
        <f>IFERROR(VALUE(RIGHT(tbl_power[[#This Row],[Ctrl Racks]],SEARCH("-",tbl_power[[#This Row],[Ctrl Racks]])-1)),"")</f>
        <v/>
      </c>
      <c r="T58"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59" spans="1:20" ht="15" customHeight="1" x14ac:dyDescent="0.25">
      <c r="A59" s="33"/>
      <c r="B59" s="29"/>
      <c r="C59" s="29"/>
      <c r="D59" s="29"/>
      <c r="E59" s="29"/>
      <c r="F59" s="27"/>
      <c r="G59" s="35"/>
      <c r="H59" s="30"/>
      <c r="I59" s="31"/>
      <c r="J59" s="32"/>
      <c r="K59" s="32"/>
      <c r="L59" s="19"/>
      <c r="M59" s="21" t="e">
        <f t="shared" si="0"/>
        <v>#VALUE!</v>
      </c>
      <c r="N59" s="19">
        <f>IFERROR(LEFT(tbl_power[[#This Row],[Racks]],SEARCH(", ",tbl_power[[#This Row],[Racks]])-1),tbl_power[[#This Row],[Racks]])</f>
        <v>0</v>
      </c>
      <c r="O59" s="19" t="str">
        <f>IFERROR(MID(tbl_power[[#This Row],[Racks]],SEARCH(" ",tbl_power[[#This Row],[Racks]])+1,256),"")</f>
        <v/>
      </c>
      <c r="P59" s="18" t="e">
        <f>VALUE(LEFT(tbl_power[[#This Row],[Rows]],SEARCH("-",tbl_power[[#This Row],[Rows]])-1))</f>
        <v>#VALUE!</v>
      </c>
      <c r="Q59" s="18" t="e">
        <f>VALUE(MID(tbl_power[[#This Row],[Rows]],SEARCH("-",tbl_power[[#This Row],[Rows]])+1,256))</f>
        <v>#VALUE!</v>
      </c>
      <c r="R59" s="18" t="str">
        <f>IF(tbl_power[[#This Row],[Ctrl Racks]]="","",IFERROR(VALUE(LEFT(tbl_power[[#This Row],[Ctrl Racks]],SEARCH("-",tbl_power[[#This Row],[Ctrl Racks]])-1)),VALUE(tbl_power[[#This Row],[Ctrl Racks]])))</f>
        <v/>
      </c>
      <c r="S59" s="18" t="str">
        <f>IFERROR(VALUE(RIGHT(tbl_power[[#This Row],[Ctrl Racks]],SEARCH("-",tbl_power[[#This Row],[Ctrl Racks]])-1)),"")</f>
        <v/>
      </c>
      <c r="T59"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60" spans="1:20" ht="15" customHeight="1" x14ac:dyDescent="0.25">
      <c r="A60" s="33"/>
      <c r="B60" s="29"/>
      <c r="C60" s="29"/>
      <c r="D60" s="29"/>
      <c r="E60" s="29"/>
      <c r="F60" s="27"/>
      <c r="G60" s="35"/>
      <c r="H60" s="30"/>
      <c r="I60" s="31"/>
      <c r="J60" s="32"/>
      <c r="K60" s="32"/>
      <c r="L60" s="19"/>
      <c r="M60" s="21" t="e">
        <f t="shared" si="0"/>
        <v>#VALUE!</v>
      </c>
      <c r="N60" s="19">
        <f>IFERROR(LEFT(tbl_power[[#This Row],[Racks]],SEARCH(", ",tbl_power[[#This Row],[Racks]])-1),tbl_power[[#This Row],[Racks]])</f>
        <v>0</v>
      </c>
      <c r="O60" s="19" t="str">
        <f>IFERROR(MID(tbl_power[[#This Row],[Racks]],SEARCH(" ",tbl_power[[#This Row],[Racks]])+1,256),"")</f>
        <v/>
      </c>
      <c r="P60" s="18" t="e">
        <f>VALUE(LEFT(tbl_power[[#This Row],[Rows]],SEARCH("-",tbl_power[[#This Row],[Rows]])-1))</f>
        <v>#VALUE!</v>
      </c>
      <c r="Q60" s="18" t="e">
        <f>VALUE(MID(tbl_power[[#This Row],[Rows]],SEARCH("-",tbl_power[[#This Row],[Rows]])+1,256))</f>
        <v>#VALUE!</v>
      </c>
      <c r="R60" s="18" t="str">
        <f>IF(tbl_power[[#This Row],[Ctrl Racks]]="","",IFERROR(VALUE(LEFT(tbl_power[[#This Row],[Ctrl Racks]],SEARCH("-",tbl_power[[#This Row],[Ctrl Racks]])-1)),VALUE(tbl_power[[#This Row],[Ctrl Racks]])))</f>
        <v/>
      </c>
      <c r="S60" s="18" t="str">
        <f>IFERROR(VALUE(RIGHT(tbl_power[[#This Row],[Ctrl Racks]],SEARCH("-",tbl_power[[#This Row],[Ctrl Racks]])-1)),"")</f>
        <v/>
      </c>
      <c r="T60"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61" spans="1:20" ht="15" customHeight="1" x14ac:dyDescent="0.25">
      <c r="A61" s="33"/>
      <c r="B61" s="29"/>
      <c r="C61" s="29"/>
      <c r="D61" s="29"/>
      <c r="E61" s="29"/>
      <c r="F61" s="27"/>
      <c r="G61" s="35"/>
      <c r="H61" s="30"/>
      <c r="I61" s="31"/>
      <c r="J61" s="32"/>
      <c r="K61" s="32"/>
      <c r="L61" s="19"/>
      <c r="M61" s="21" t="e">
        <f t="shared" si="0"/>
        <v>#VALUE!</v>
      </c>
      <c r="N61" s="19">
        <f>IFERROR(LEFT(tbl_power[[#This Row],[Racks]],SEARCH(", ",tbl_power[[#This Row],[Racks]])-1),tbl_power[[#This Row],[Racks]])</f>
        <v>0</v>
      </c>
      <c r="O61" s="19" t="str">
        <f>IFERROR(MID(tbl_power[[#This Row],[Racks]],SEARCH(" ",tbl_power[[#This Row],[Racks]])+1,256),"")</f>
        <v/>
      </c>
      <c r="P61" s="18" t="e">
        <f>VALUE(LEFT(tbl_power[[#This Row],[Rows]],SEARCH("-",tbl_power[[#This Row],[Rows]])-1))</f>
        <v>#VALUE!</v>
      </c>
      <c r="Q61" s="18" t="e">
        <f>VALUE(MID(tbl_power[[#This Row],[Rows]],SEARCH("-",tbl_power[[#This Row],[Rows]])+1,256))</f>
        <v>#VALUE!</v>
      </c>
      <c r="R61" s="18" t="str">
        <f>IF(tbl_power[[#This Row],[Ctrl Racks]]="","",IFERROR(VALUE(LEFT(tbl_power[[#This Row],[Ctrl Racks]],SEARCH("-",tbl_power[[#This Row],[Ctrl Racks]])-1)),VALUE(tbl_power[[#This Row],[Ctrl Racks]])))</f>
        <v/>
      </c>
      <c r="S61" s="18" t="str">
        <f>IFERROR(VALUE(RIGHT(tbl_power[[#This Row],[Ctrl Racks]],SEARCH("-",tbl_power[[#This Row],[Ctrl Racks]])-1)),"")</f>
        <v/>
      </c>
      <c r="T61"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62" spans="1:20" ht="15" customHeight="1" x14ac:dyDescent="0.25">
      <c r="A62" s="33"/>
      <c r="B62" s="29"/>
      <c r="C62" s="29"/>
      <c r="D62" s="29"/>
      <c r="E62" s="29"/>
      <c r="F62" s="27"/>
      <c r="G62" s="35"/>
      <c r="H62" s="30"/>
      <c r="I62" s="31"/>
      <c r="J62" s="32"/>
      <c r="K62" s="32"/>
      <c r="L62" s="19"/>
      <c r="M62" s="21" t="e">
        <f t="shared" si="0"/>
        <v>#VALUE!</v>
      </c>
      <c r="N62" s="19">
        <f>IFERROR(LEFT(tbl_power[[#This Row],[Racks]],SEARCH(", ",tbl_power[[#This Row],[Racks]])-1),tbl_power[[#This Row],[Racks]])</f>
        <v>0</v>
      </c>
      <c r="O62" s="19" t="str">
        <f>IFERROR(MID(tbl_power[[#This Row],[Racks]],SEARCH(" ",tbl_power[[#This Row],[Racks]])+1,256),"")</f>
        <v/>
      </c>
      <c r="P62" s="18" t="e">
        <f>VALUE(LEFT(tbl_power[[#This Row],[Rows]],SEARCH("-",tbl_power[[#This Row],[Rows]])-1))</f>
        <v>#VALUE!</v>
      </c>
      <c r="Q62" s="18" t="e">
        <f>VALUE(MID(tbl_power[[#This Row],[Rows]],SEARCH("-",tbl_power[[#This Row],[Rows]])+1,256))</f>
        <v>#VALUE!</v>
      </c>
      <c r="R62" s="18" t="str">
        <f>IF(tbl_power[[#This Row],[Ctrl Racks]]="","",IFERROR(VALUE(LEFT(tbl_power[[#This Row],[Ctrl Racks]],SEARCH("-",tbl_power[[#This Row],[Ctrl Racks]])-1)),VALUE(tbl_power[[#This Row],[Ctrl Racks]])))</f>
        <v/>
      </c>
      <c r="S62" s="18" t="str">
        <f>IFERROR(VALUE(RIGHT(tbl_power[[#This Row],[Ctrl Racks]],SEARCH("-",tbl_power[[#This Row],[Ctrl Racks]])-1)),"")</f>
        <v/>
      </c>
      <c r="T62"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63" spans="1:20" ht="15" customHeight="1" x14ac:dyDescent="0.25">
      <c r="A63" s="33"/>
      <c r="B63" s="29"/>
      <c r="C63" s="29"/>
      <c r="D63" s="29"/>
      <c r="E63" s="29"/>
      <c r="F63" s="27"/>
      <c r="G63" s="35"/>
      <c r="H63" s="30"/>
      <c r="I63" s="31"/>
      <c r="J63" s="32"/>
      <c r="K63" s="32"/>
      <c r="L63" s="19"/>
      <c r="M63" s="21" t="e">
        <f t="shared" si="0"/>
        <v>#VALUE!</v>
      </c>
      <c r="N63" s="19">
        <f>IFERROR(LEFT(tbl_power[[#This Row],[Racks]],SEARCH(", ",tbl_power[[#This Row],[Racks]])-1),tbl_power[[#This Row],[Racks]])</f>
        <v>0</v>
      </c>
      <c r="O63" s="19" t="str">
        <f>IFERROR(MID(tbl_power[[#This Row],[Racks]],SEARCH(" ",tbl_power[[#This Row],[Racks]])+1,256),"")</f>
        <v/>
      </c>
      <c r="P63" s="18" t="e">
        <f>VALUE(LEFT(tbl_power[[#This Row],[Rows]],SEARCH("-",tbl_power[[#This Row],[Rows]])-1))</f>
        <v>#VALUE!</v>
      </c>
      <c r="Q63" s="18" t="e">
        <f>VALUE(MID(tbl_power[[#This Row],[Rows]],SEARCH("-",tbl_power[[#This Row],[Rows]])+1,256))</f>
        <v>#VALUE!</v>
      </c>
      <c r="R63" s="18" t="str">
        <f>IF(tbl_power[[#This Row],[Ctrl Racks]]="","",IFERROR(VALUE(LEFT(tbl_power[[#This Row],[Ctrl Racks]],SEARCH("-",tbl_power[[#This Row],[Ctrl Racks]])-1)),VALUE(tbl_power[[#This Row],[Ctrl Racks]])))</f>
        <v/>
      </c>
      <c r="S63" s="18" t="str">
        <f>IFERROR(VALUE(RIGHT(tbl_power[[#This Row],[Ctrl Racks]],SEARCH("-",tbl_power[[#This Row],[Ctrl Racks]])-1)),"")</f>
        <v/>
      </c>
      <c r="T63"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64" spans="1:20" ht="15" customHeight="1" x14ac:dyDescent="0.25">
      <c r="A64" s="33"/>
      <c r="B64" s="29"/>
      <c r="C64" s="29"/>
      <c r="D64" s="29"/>
      <c r="E64" s="29"/>
      <c r="F64" s="27"/>
      <c r="G64" s="35"/>
      <c r="H64" s="30"/>
      <c r="I64" s="31"/>
      <c r="J64" s="32"/>
      <c r="K64" s="32"/>
      <c r="L64" s="19"/>
      <c r="M64" s="21" t="e">
        <f t="shared" si="0"/>
        <v>#VALUE!</v>
      </c>
      <c r="N64" s="19">
        <f>IFERROR(LEFT(tbl_power[[#This Row],[Racks]],SEARCH(", ",tbl_power[[#This Row],[Racks]])-1),tbl_power[[#This Row],[Racks]])</f>
        <v>0</v>
      </c>
      <c r="O64" s="19" t="str">
        <f>IFERROR(MID(tbl_power[[#This Row],[Racks]],SEARCH(" ",tbl_power[[#This Row],[Racks]])+1,256),"")</f>
        <v/>
      </c>
      <c r="P64" s="18" t="e">
        <f>VALUE(LEFT(tbl_power[[#This Row],[Rows]],SEARCH("-",tbl_power[[#This Row],[Rows]])-1))</f>
        <v>#VALUE!</v>
      </c>
      <c r="Q64" s="18" t="e">
        <f>VALUE(MID(tbl_power[[#This Row],[Rows]],SEARCH("-",tbl_power[[#This Row],[Rows]])+1,256))</f>
        <v>#VALUE!</v>
      </c>
      <c r="R64" s="18" t="str">
        <f>IF(tbl_power[[#This Row],[Ctrl Racks]]="","",IFERROR(VALUE(LEFT(tbl_power[[#This Row],[Ctrl Racks]],SEARCH("-",tbl_power[[#This Row],[Ctrl Racks]])-1)),VALUE(tbl_power[[#This Row],[Ctrl Racks]])))</f>
        <v/>
      </c>
      <c r="S64" s="18" t="str">
        <f>IFERROR(VALUE(RIGHT(tbl_power[[#This Row],[Ctrl Racks]],SEARCH("-",tbl_power[[#This Row],[Ctrl Racks]])-1)),"")</f>
        <v/>
      </c>
      <c r="T64"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65" spans="1:20" ht="15" customHeight="1" x14ac:dyDescent="0.25">
      <c r="A65" s="33"/>
      <c r="B65" s="29"/>
      <c r="C65" s="29"/>
      <c r="D65" s="29"/>
      <c r="E65" s="29"/>
      <c r="F65" s="27"/>
      <c r="G65" s="35"/>
      <c r="H65" s="30"/>
      <c r="I65" s="31"/>
      <c r="J65" s="32"/>
      <c r="K65" s="32"/>
      <c r="L65" s="19"/>
      <c r="M65" s="21" t="e">
        <f t="shared" si="0"/>
        <v>#VALUE!</v>
      </c>
      <c r="N65" s="19">
        <f>IFERROR(LEFT(tbl_power[[#This Row],[Racks]],SEARCH(", ",tbl_power[[#This Row],[Racks]])-1),tbl_power[[#This Row],[Racks]])</f>
        <v>0</v>
      </c>
      <c r="O65" s="19" t="str">
        <f>IFERROR(MID(tbl_power[[#This Row],[Racks]],SEARCH(" ",tbl_power[[#This Row],[Racks]])+1,256),"")</f>
        <v/>
      </c>
      <c r="P65" s="18" t="e">
        <f>VALUE(LEFT(tbl_power[[#This Row],[Rows]],SEARCH("-",tbl_power[[#This Row],[Rows]])-1))</f>
        <v>#VALUE!</v>
      </c>
      <c r="Q65" s="18" t="e">
        <f>VALUE(MID(tbl_power[[#This Row],[Rows]],SEARCH("-",tbl_power[[#This Row],[Rows]])+1,256))</f>
        <v>#VALUE!</v>
      </c>
      <c r="R65" s="18" t="str">
        <f>IF(tbl_power[[#This Row],[Ctrl Racks]]="","",IFERROR(VALUE(LEFT(tbl_power[[#This Row],[Ctrl Racks]],SEARCH("-",tbl_power[[#This Row],[Ctrl Racks]])-1)),VALUE(tbl_power[[#This Row],[Ctrl Racks]])))</f>
        <v/>
      </c>
      <c r="S65" s="18" t="str">
        <f>IFERROR(VALUE(RIGHT(tbl_power[[#This Row],[Ctrl Racks]],SEARCH("-",tbl_power[[#This Row],[Ctrl Racks]])-1)),"")</f>
        <v/>
      </c>
      <c r="T65"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66" spans="1:20" ht="15" customHeight="1" x14ac:dyDescent="0.25">
      <c r="A66" s="33"/>
      <c r="B66" s="29"/>
      <c r="C66" s="29"/>
      <c r="D66" s="29"/>
      <c r="E66" s="29"/>
      <c r="F66" s="27"/>
      <c r="G66" s="35"/>
      <c r="H66" s="30"/>
      <c r="I66" s="31"/>
      <c r="J66" s="32"/>
      <c r="K66" s="32"/>
      <c r="L66" s="19"/>
      <c r="M66" s="21" t="e">
        <f t="shared" si="0"/>
        <v>#VALUE!</v>
      </c>
      <c r="N66" s="19">
        <f>IFERROR(LEFT(tbl_power[[#This Row],[Racks]],SEARCH(", ",tbl_power[[#This Row],[Racks]])-1),tbl_power[[#This Row],[Racks]])</f>
        <v>0</v>
      </c>
      <c r="O66" s="19" t="str">
        <f>IFERROR(MID(tbl_power[[#This Row],[Racks]],SEARCH(" ",tbl_power[[#This Row],[Racks]])+1,256),"")</f>
        <v/>
      </c>
      <c r="P66" s="18" t="e">
        <f>VALUE(LEFT(tbl_power[[#This Row],[Rows]],SEARCH("-",tbl_power[[#This Row],[Rows]])-1))</f>
        <v>#VALUE!</v>
      </c>
      <c r="Q66" s="18" t="e">
        <f>VALUE(MID(tbl_power[[#This Row],[Rows]],SEARCH("-",tbl_power[[#This Row],[Rows]])+1,256))</f>
        <v>#VALUE!</v>
      </c>
      <c r="R66" s="18" t="str">
        <f>IF(tbl_power[[#This Row],[Ctrl Racks]]="","",IFERROR(VALUE(LEFT(tbl_power[[#This Row],[Ctrl Racks]],SEARCH("-",tbl_power[[#This Row],[Ctrl Racks]])-1)),VALUE(tbl_power[[#This Row],[Ctrl Racks]])))</f>
        <v/>
      </c>
      <c r="S66" s="18" t="str">
        <f>IFERROR(VALUE(RIGHT(tbl_power[[#This Row],[Ctrl Racks]],SEARCH("-",tbl_power[[#This Row],[Ctrl Racks]])-1)),"")</f>
        <v/>
      </c>
      <c r="T66"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67" spans="1:20" ht="15" customHeight="1" x14ac:dyDescent="0.25">
      <c r="A67" s="33"/>
      <c r="B67" s="29"/>
      <c r="C67" s="29"/>
      <c r="D67" s="29"/>
      <c r="E67" s="29"/>
      <c r="F67" s="27"/>
      <c r="G67" s="35"/>
      <c r="H67" s="30"/>
      <c r="I67" s="31"/>
      <c r="J67" s="32"/>
      <c r="K67" s="32"/>
      <c r="L67" s="19"/>
      <c r="M67" s="21" t="e">
        <f t="shared" ref="M67:M117" si="1">VALUE(RIGHT(D67,1))</f>
        <v>#VALUE!</v>
      </c>
      <c r="N67" s="19">
        <f>IFERROR(LEFT(tbl_power[[#This Row],[Racks]],SEARCH(", ",tbl_power[[#This Row],[Racks]])-1),tbl_power[[#This Row],[Racks]])</f>
        <v>0</v>
      </c>
      <c r="O67" s="19" t="str">
        <f>IFERROR(MID(tbl_power[[#This Row],[Racks]],SEARCH(" ",tbl_power[[#This Row],[Racks]])+1,256),"")</f>
        <v/>
      </c>
      <c r="P67" s="18" t="e">
        <f>VALUE(LEFT(tbl_power[[#This Row],[Rows]],SEARCH("-",tbl_power[[#This Row],[Rows]])-1))</f>
        <v>#VALUE!</v>
      </c>
      <c r="Q67" s="18" t="e">
        <f>VALUE(MID(tbl_power[[#This Row],[Rows]],SEARCH("-",tbl_power[[#This Row],[Rows]])+1,256))</f>
        <v>#VALUE!</v>
      </c>
      <c r="R67" s="18" t="str">
        <f>IF(tbl_power[[#This Row],[Ctrl Racks]]="","",IFERROR(VALUE(LEFT(tbl_power[[#This Row],[Ctrl Racks]],SEARCH("-",tbl_power[[#This Row],[Ctrl Racks]])-1)),VALUE(tbl_power[[#This Row],[Ctrl Racks]])))</f>
        <v/>
      </c>
      <c r="S67" s="18" t="str">
        <f>IFERROR(VALUE(RIGHT(tbl_power[[#This Row],[Ctrl Racks]],SEARCH("-",tbl_power[[#This Row],[Ctrl Racks]])-1)),"")</f>
        <v/>
      </c>
      <c r="T67"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68" spans="1:20" ht="15" customHeight="1" x14ac:dyDescent="0.25">
      <c r="A68" s="33"/>
      <c r="B68" s="29"/>
      <c r="C68" s="29"/>
      <c r="D68" s="29"/>
      <c r="E68" s="29"/>
      <c r="F68" s="27"/>
      <c r="G68" s="35"/>
      <c r="H68" s="30"/>
      <c r="I68" s="31"/>
      <c r="J68" s="32"/>
      <c r="K68" s="32"/>
      <c r="L68" s="19"/>
      <c r="M68" s="21" t="e">
        <f t="shared" si="1"/>
        <v>#VALUE!</v>
      </c>
      <c r="N68" s="19">
        <f>IFERROR(LEFT(tbl_power[[#This Row],[Racks]],SEARCH(", ",tbl_power[[#This Row],[Racks]])-1),tbl_power[[#This Row],[Racks]])</f>
        <v>0</v>
      </c>
      <c r="O68" s="19" t="str">
        <f>IFERROR(MID(tbl_power[[#This Row],[Racks]],SEARCH(" ",tbl_power[[#This Row],[Racks]])+1,256),"")</f>
        <v/>
      </c>
      <c r="P68" s="18" t="e">
        <f>VALUE(LEFT(tbl_power[[#This Row],[Rows]],SEARCH("-",tbl_power[[#This Row],[Rows]])-1))</f>
        <v>#VALUE!</v>
      </c>
      <c r="Q68" s="18" t="e">
        <f>VALUE(MID(tbl_power[[#This Row],[Rows]],SEARCH("-",tbl_power[[#This Row],[Rows]])+1,256))</f>
        <v>#VALUE!</v>
      </c>
      <c r="R68" s="18" t="str">
        <f>IF(tbl_power[[#This Row],[Ctrl Racks]]="","",IFERROR(VALUE(LEFT(tbl_power[[#This Row],[Ctrl Racks]],SEARCH("-",tbl_power[[#This Row],[Ctrl Racks]])-1)),VALUE(tbl_power[[#This Row],[Ctrl Racks]])))</f>
        <v/>
      </c>
      <c r="S68" s="18" t="str">
        <f>IFERROR(VALUE(RIGHT(tbl_power[[#This Row],[Ctrl Racks]],SEARCH("-",tbl_power[[#This Row],[Ctrl Racks]])-1)),"")</f>
        <v/>
      </c>
      <c r="T68"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69" spans="1:20" ht="15" customHeight="1" x14ac:dyDescent="0.25">
      <c r="A69" s="33"/>
      <c r="B69" s="29"/>
      <c r="C69" s="29"/>
      <c r="D69" s="29"/>
      <c r="E69" s="29"/>
      <c r="F69" s="27"/>
      <c r="G69" s="35"/>
      <c r="H69" s="30"/>
      <c r="I69" s="31"/>
      <c r="J69" s="32"/>
      <c r="K69" s="32"/>
      <c r="L69" s="19"/>
      <c r="M69" s="21" t="e">
        <f t="shared" si="1"/>
        <v>#VALUE!</v>
      </c>
      <c r="N69" s="19">
        <f>IFERROR(LEFT(tbl_power[[#This Row],[Racks]],SEARCH(", ",tbl_power[[#This Row],[Racks]])-1),tbl_power[[#This Row],[Racks]])</f>
        <v>0</v>
      </c>
      <c r="O69" s="19" t="str">
        <f>IFERROR(MID(tbl_power[[#This Row],[Racks]],SEARCH(" ",tbl_power[[#This Row],[Racks]])+1,256),"")</f>
        <v/>
      </c>
      <c r="P69" s="18" t="e">
        <f>VALUE(LEFT(tbl_power[[#This Row],[Rows]],SEARCH("-",tbl_power[[#This Row],[Rows]])-1))</f>
        <v>#VALUE!</v>
      </c>
      <c r="Q69" s="18" t="e">
        <f>VALUE(MID(tbl_power[[#This Row],[Rows]],SEARCH("-",tbl_power[[#This Row],[Rows]])+1,256))</f>
        <v>#VALUE!</v>
      </c>
      <c r="R69" s="18" t="str">
        <f>IF(tbl_power[[#This Row],[Ctrl Racks]]="","",IFERROR(VALUE(LEFT(tbl_power[[#This Row],[Ctrl Racks]],SEARCH("-",tbl_power[[#This Row],[Ctrl Racks]])-1)),VALUE(tbl_power[[#This Row],[Ctrl Racks]])))</f>
        <v/>
      </c>
      <c r="S69" s="18" t="str">
        <f>IFERROR(VALUE(RIGHT(tbl_power[[#This Row],[Ctrl Racks]],SEARCH("-",tbl_power[[#This Row],[Ctrl Racks]])-1)),"")</f>
        <v/>
      </c>
      <c r="T69"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70" spans="1:20" ht="15" customHeight="1" x14ac:dyDescent="0.25">
      <c r="A70" s="33"/>
      <c r="B70" s="29"/>
      <c r="C70" s="29"/>
      <c r="D70" s="29"/>
      <c r="E70" s="29"/>
      <c r="F70" s="27"/>
      <c r="G70" s="35"/>
      <c r="H70" s="30"/>
      <c r="I70" s="31"/>
      <c r="J70" s="32"/>
      <c r="K70" s="32"/>
      <c r="L70" s="19"/>
      <c r="M70" s="21" t="e">
        <f t="shared" si="1"/>
        <v>#VALUE!</v>
      </c>
      <c r="N70" s="19">
        <f>IFERROR(LEFT(tbl_power[[#This Row],[Racks]],SEARCH(", ",tbl_power[[#This Row],[Racks]])-1),tbl_power[[#This Row],[Racks]])</f>
        <v>0</v>
      </c>
      <c r="O70" s="19" t="str">
        <f>IFERROR(MID(tbl_power[[#This Row],[Racks]],SEARCH(" ",tbl_power[[#This Row],[Racks]])+1,256),"")</f>
        <v/>
      </c>
      <c r="P70" s="18" t="e">
        <f>VALUE(LEFT(tbl_power[[#This Row],[Rows]],SEARCH("-",tbl_power[[#This Row],[Rows]])-1))</f>
        <v>#VALUE!</v>
      </c>
      <c r="Q70" s="18" t="e">
        <f>VALUE(MID(tbl_power[[#This Row],[Rows]],SEARCH("-",tbl_power[[#This Row],[Rows]])+1,256))</f>
        <v>#VALUE!</v>
      </c>
      <c r="R70" s="18" t="str">
        <f>IF(tbl_power[[#This Row],[Ctrl Racks]]="","",IFERROR(VALUE(LEFT(tbl_power[[#This Row],[Ctrl Racks]],SEARCH("-",tbl_power[[#This Row],[Ctrl Racks]])-1)),VALUE(tbl_power[[#This Row],[Ctrl Racks]])))</f>
        <v/>
      </c>
      <c r="S70" s="18" t="str">
        <f>IFERROR(VALUE(RIGHT(tbl_power[[#This Row],[Ctrl Racks]],SEARCH("-",tbl_power[[#This Row],[Ctrl Racks]])-1)),"")</f>
        <v/>
      </c>
      <c r="T70"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71" spans="1:20" ht="15" customHeight="1" x14ac:dyDescent="0.25">
      <c r="A71" s="33"/>
      <c r="B71" s="29"/>
      <c r="C71" s="29"/>
      <c r="D71" s="29"/>
      <c r="E71" s="29"/>
      <c r="F71" s="27"/>
      <c r="G71" s="35"/>
      <c r="H71" s="30"/>
      <c r="I71" s="31"/>
      <c r="J71" s="32"/>
      <c r="K71" s="32"/>
      <c r="L71" s="19"/>
      <c r="M71" s="21" t="e">
        <f t="shared" si="1"/>
        <v>#VALUE!</v>
      </c>
      <c r="N71" s="19">
        <f>IFERROR(LEFT(tbl_power[[#This Row],[Racks]],SEARCH(", ",tbl_power[[#This Row],[Racks]])-1),tbl_power[[#This Row],[Racks]])</f>
        <v>0</v>
      </c>
      <c r="O71" s="19" t="str">
        <f>IFERROR(MID(tbl_power[[#This Row],[Racks]],SEARCH(" ",tbl_power[[#This Row],[Racks]])+1,256),"")</f>
        <v/>
      </c>
      <c r="P71" s="18" t="e">
        <f>VALUE(LEFT(tbl_power[[#This Row],[Rows]],SEARCH("-",tbl_power[[#This Row],[Rows]])-1))</f>
        <v>#VALUE!</v>
      </c>
      <c r="Q71" s="18" t="e">
        <f>VALUE(MID(tbl_power[[#This Row],[Rows]],SEARCH("-",tbl_power[[#This Row],[Rows]])+1,256))</f>
        <v>#VALUE!</v>
      </c>
      <c r="R71" s="18" t="str">
        <f>IF(tbl_power[[#This Row],[Ctrl Racks]]="","",IFERROR(VALUE(LEFT(tbl_power[[#This Row],[Ctrl Racks]],SEARCH("-",tbl_power[[#This Row],[Ctrl Racks]])-1)),VALUE(tbl_power[[#This Row],[Ctrl Racks]])))</f>
        <v/>
      </c>
      <c r="S71" s="18" t="str">
        <f>IFERROR(VALUE(RIGHT(tbl_power[[#This Row],[Ctrl Racks]],SEARCH("-",tbl_power[[#This Row],[Ctrl Racks]])-1)),"")</f>
        <v/>
      </c>
      <c r="T71"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72" spans="1:20" ht="15" customHeight="1" x14ac:dyDescent="0.25">
      <c r="A72" s="33"/>
      <c r="B72" s="29"/>
      <c r="C72" s="29"/>
      <c r="D72" s="29"/>
      <c r="E72" s="29"/>
      <c r="F72" s="27"/>
      <c r="G72" s="35"/>
      <c r="H72" s="30"/>
      <c r="I72" s="31"/>
      <c r="J72" s="32"/>
      <c r="K72" s="32"/>
      <c r="L72" s="19"/>
      <c r="M72" s="21" t="e">
        <f t="shared" si="1"/>
        <v>#VALUE!</v>
      </c>
      <c r="N72" s="19">
        <f>IFERROR(LEFT(tbl_power[[#This Row],[Racks]],SEARCH(", ",tbl_power[[#This Row],[Racks]])-1),tbl_power[[#This Row],[Racks]])</f>
        <v>0</v>
      </c>
      <c r="O72" s="19" t="str">
        <f>IFERROR(MID(tbl_power[[#This Row],[Racks]],SEARCH(" ",tbl_power[[#This Row],[Racks]])+1,256),"")</f>
        <v/>
      </c>
      <c r="P72" s="18" t="e">
        <f>VALUE(LEFT(tbl_power[[#This Row],[Rows]],SEARCH("-",tbl_power[[#This Row],[Rows]])-1))</f>
        <v>#VALUE!</v>
      </c>
      <c r="Q72" s="18" t="e">
        <f>VALUE(MID(tbl_power[[#This Row],[Rows]],SEARCH("-",tbl_power[[#This Row],[Rows]])+1,256))</f>
        <v>#VALUE!</v>
      </c>
      <c r="R72" s="18" t="str">
        <f>IF(tbl_power[[#This Row],[Ctrl Racks]]="","",IFERROR(VALUE(LEFT(tbl_power[[#This Row],[Ctrl Racks]],SEARCH("-",tbl_power[[#This Row],[Ctrl Racks]])-1)),VALUE(tbl_power[[#This Row],[Ctrl Racks]])))</f>
        <v/>
      </c>
      <c r="S72" s="18" t="str">
        <f>IFERROR(VALUE(RIGHT(tbl_power[[#This Row],[Ctrl Racks]],SEARCH("-",tbl_power[[#This Row],[Ctrl Racks]])-1)),"")</f>
        <v/>
      </c>
      <c r="T72"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73" spans="1:20" ht="15" customHeight="1" x14ac:dyDescent="0.25">
      <c r="A73" s="33"/>
      <c r="B73" s="29"/>
      <c r="C73" s="29"/>
      <c r="D73" s="29"/>
      <c r="E73" s="29"/>
      <c r="F73" s="27"/>
      <c r="G73" s="35"/>
      <c r="H73" s="30"/>
      <c r="I73" s="31"/>
      <c r="J73" s="32"/>
      <c r="K73" s="32"/>
      <c r="L73" s="19"/>
      <c r="M73" s="21" t="e">
        <f t="shared" si="1"/>
        <v>#VALUE!</v>
      </c>
      <c r="N73" s="19">
        <f>IFERROR(LEFT(tbl_power[[#This Row],[Racks]],SEARCH(", ",tbl_power[[#This Row],[Racks]])-1),tbl_power[[#This Row],[Racks]])</f>
        <v>0</v>
      </c>
      <c r="O73" s="19" t="str">
        <f>IFERROR(MID(tbl_power[[#This Row],[Racks]],SEARCH(" ",tbl_power[[#This Row],[Racks]])+1,256),"")</f>
        <v/>
      </c>
      <c r="P73" s="18" t="e">
        <f>VALUE(LEFT(tbl_power[[#This Row],[Rows]],SEARCH("-",tbl_power[[#This Row],[Rows]])-1))</f>
        <v>#VALUE!</v>
      </c>
      <c r="Q73" s="18" t="e">
        <f>VALUE(MID(tbl_power[[#This Row],[Rows]],SEARCH("-",tbl_power[[#This Row],[Rows]])+1,256))</f>
        <v>#VALUE!</v>
      </c>
      <c r="R73" s="18" t="str">
        <f>IF(tbl_power[[#This Row],[Ctrl Racks]]="","",IFERROR(VALUE(LEFT(tbl_power[[#This Row],[Ctrl Racks]],SEARCH("-",tbl_power[[#This Row],[Ctrl Racks]])-1)),VALUE(tbl_power[[#This Row],[Ctrl Racks]])))</f>
        <v/>
      </c>
      <c r="S73" s="18" t="str">
        <f>IFERROR(VALUE(RIGHT(tbl_power[[#This Row],[Ctrl Racks]],SEARCH("-",tbl_power[[#This Row],[Ctrl Racks]])-1)),"")</f>
        <v/>
      </c>
      <c r="T73"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74" spans="1:20" ht="15" customHeight="1" x14ac:dyDescent="0.25">
      <c r="A74" s="33"/>
      <c r="B74" s="29"/>
      <c r="C74" s="29"/>
      <c r="D74" s="29"/>
      <c r="E74" s="29"/>
      <c r="F74" s="27"/>
      <c r="G74" s="35"/>
      <c r="H74" s="30"/>
      <c r="I74" s="31"/>
      <c r="J74" s="32"/>
      <c r="K74" s="32"/>
      <c r="L74" s="19"/>
      <c r="M74" s="21" t="e">
        <f t="shared" si="1"/>
        <v>#VALUE!</v>
      </c>
      <c r="N74" s="19">
        <f>IFERROR(LEFT(tbl_power[[#This Row],[Racks]],SEARCH(", ",tbl_power[[#This Row],[Racks]])-1),tbl_power[[#This Row],[Racks]])</f>
        <v>0</v>
      </c>
      <c r="O74" s="19" t="str">
        <f>IFERROR(MID(tbl_power[[#This Row],[Racks]],SEARCH(" ",tbl_power[[#This Row],[Racks]])+1,256),"")</f>
        <v/>
      </c>
      <c r="P74" s="18" t="e">
        <f>VALUE(LEFT(tbl_power[[#This Row],[Rows]],SEARCH("-",tbl_power[[#This Row],[Rows]])-1))</f>
        <v>#VALUE!</v>
      </c>
      <c r="Q74" s="18" t="e">
        <f>VALUE(MID(tbl_power[[#This Row],[Rows]],SEARCH("-",tbl_power[[#This Row],[Rows]])+1,256))</f>
        <v>#VALUE!</v>
      </c>
      <c r="R74" s="18" t="str">
        <f>IF(tbl_power[[#This Row],[Ctrl Racks]]="","",IFERROR(VALUE(LEFT(tbl_power[[#This Row],[Ctrl Racks]],SEARCH("-",tbl_power[[#This Row],[Ctrl Racks]])-1)),VALUE(tbl_power[[#This Row],[Ctrl Racks]])))</f>
        <v/>
      </c>
      <c r="S74" s="18" t="str">
        <f>IFERROR(VALUE(RIGHT(tbl_power[[#This Row],[Ctrl Racks]],SEARCH("-",tbl_power[[#This Row],[Ctrl Racks]])-1)),"")</f>
        <v/>
      </c>
      <c r="T74"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75" spans="1:20" ht="15" customHeight="1" x14ac:dyDescent="0.25">
      <c r="A75" s="33"/>
      <c r="B75" s="29"/>
      <c r="C75" s="29"/>
      <c r="D75" s="29"/>
      <c r="E75" s="29"/>
      <c r="F75" s="27"/>
      <c r="G75" s="35"/>
      <c r="H75" s="30"/>
      <c r="I75" s="31"/>
      <c r="J75" s="32"/>
      <c r="K75" s="32"/>
      <c r="L75" s="19"/>
      <c r="M75" s="21" t="e">
        <f t="shared" si="1"/>
        <v>#VALUE!</v>
      </c>
      <c r="N75" s="19">
        <f>IFERROR(LEFT(tbl_power[[#This Row],[Racks]],SEARCH(", ",tbl_power[[#This Row],[Racks]])-1),tbl_power[[#This Row],[Racks]])</f>
        <v>0</v>
      </c>
      <c r="O75" s="19" t="str">
        <f>IFERROR(MID(tbl_power[[#This Row],[Racks]],SEARCH(" ",tbl_power[[#This Row],[Racks]])+1,256),"")</f>
        <v/>
      </c>
      <c r="P75" s="18" t="e">
        <f>VALUE(LEFT(tbl_power[[#This Row],[Rows]],SEARCH("-",tbl_power[[#This Row],[Rows]])-1))</f>
        <v>#VALUE!</v>
      </c>
      <c r="Q75" s="18" t="e">
        <f>VALUE(MID(tbl_power[[#This Row],[Rows]],SEARCH("-",tbl_power[[#This Row],[Rows]])+1,256))</f>
        <v>#VALUE!</v>
      </c>
      <c r="R75" s="18" t="str">
        <f>IF(tbl_power[[#This Row],[Ctrl Racks]]="","",IFERROR(VALUE(LEFT(tbl_power[[#This Row],[Ctrl Racks]],SEARCH("-",tbl_power[[#This Row],[Ctrl Racks]])-1)),VALUE(tbl_power[[#This Row],[Ctrl Racks]])))</f>
        <v/>
      </c>
      <c r="S75" s="18" t="str">
        <f>IFERROR(VALUE(RIGHT(tbl_power[[#This Row],[Ctrl Racks]],SEARCH("-",tbl_power[[#This Row],[Ctrl Racks]])-1)),"")</f>
        <v/>
      </c>
      <c r="T75"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76" spans="1:20" ht="15" customHeight="1" x14ac:dyDescent="0.25">
      <c r="A76" s="33"/>
      <c r="B76" s="29"/>
      <c r="C76" s="29"/>
      <c r="D76" s="29"/>
      <c r="E76" s="29"/>
      <c r="F76" s="27"/>
      <c r="G76" s="35"/>
      <c r="H76" s="30"/>
      <c r="I76" s="31"/>
      <c r="J76" s="32"/>
      <c r="K76" s="32"/>
      <c r="L76" s="19"/>
      <c r="M76" s="21" t="e">
        <f t="shared" si="1"/>
        <v>#VALUE!</v>
      </c>
      <c r="N76" s="19">
        <f>IFERROR(LEFT(tbl_power[[#This Row],[Racks]],SEARCH(", ",tbl_power[[#This Row],[Racks]])-1),tbl_power[[#This Row],[Racks]])</f>
        <v>0</v>
      </c>
      <c r="O76" s="19" t="str">
        <f>IFERROR(MID(tbl_power[[#This Row],[Racks]],SEARCH(" ",tbl_power[[#This Row],[Racks]])+1,256),"")</f>
        <v/>
      </c>
      <c r="P76" s="18" t="e">
        <f>VALUE(LEFT(tbl_power[[#This Row],[Rows]],SEARCH("-",tbl_power[[#This Row],[Rows]])-1))</f>
        <v>#VALUE!</v>
      </c>
      <c r="Q76" s="18" t="e">
        <f>VALUE(MID(tbl_power[[#This Row],[Rows]],SEARCH("-",tbl_power[[#This Row],[Rows]])+1,256))</f>
        <v>#VALUE!</v>
      </c>
      <c r="R76" s="18" t="str">
        <f>IF(tbl_power[[#This Row],[Ctrl Racks]]="","",IFERROR(VALUE(LEFT(tbl_power[[#This Row],[Ctrl Racks]],SEARCH("-",tbl_power[[#This Row],[Ctrl Racks]])-1)),VALUE(tbl_power[[#This Row],[Ctrl Racks]])))</f>
        <v/>
      </c>
      <c r="S76" s="18" t="str">
        <f>IFERROR(VALUE(RIGHT(tbl_power[[#This Row],[Ctrl Racks]],SEARCH("-",tbl_power[[#This Row],[Ctrl Racks]])-1)),"")</f>
        <v/>
      </c>
      <c r="T76"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77" spans="1:20" ht="15" customHeight="1" x14ac:dyDescent="0.25">
      <c r="A77" s="33"/>
      <c r="B77" s="29"/>
      <c r="C77" s="29"/>
      <c r="D77" s="29"/>
      <c r="E77" s="29"/>
      <c r="F77" s="27"/>
      <c r="G77" s="35"/>
      <c r="H77" s="30"/>
      <c r="I77" s="31"/>
      <c r="J77" s="32"/>
      <c r="K77" s="32"/>
      <c r="L77" s="19"/>
      <c r="M77" s="21" t="e">
        <f t="shared" si="1"/>
        <v>#VALUE!</v>
      </c>
      <c r="N77" s="19">
        <f>IFERROR(LEFT(tbl_power[[#This Row],[Racks]],SEARCH(", ",tbl_power[[#This Row],[Racks]])-1),tbl_power[[#This Row],[Racks]])</f>
        <v>0</v>
      </c>
      <c r="O77" s="19" t="str">
        <f>IFERROR(MID(tbl_power[[#This Row],[Racks]],SEARCH(" ",tbl_power[[#This Row],[Racks]])+1,256),"")</f>
        <v/>
      </c>
      <c r="P77" s="18" t="e">
        <f>VALUE(LEFT(tbl_power[[#This Row],[Rows]],SEARCH("-",tbl_power[[#This Row],[Rows]])-1))</f>
        <v>#VALUE!</v>
      </c>
      <c r="Q77" s="18" t="e">
        <f>VALUE(MID(tbl_power[[#This Row],[Rows]],SEARCH("-",tbl_power[[#This Row],[Rows]])+1,256))</f>
        <v>#VALUE!</v>
      </c>
      <c r="R77" s="18" t="str">
        <f>IF(tbl_power[[#This Row],[Ctrl Racks]]="","",IFERROR(VALUE(LEFT(tbl_power[[#This Row],[Ctrl Racks]],SEARCH("-",tbl_power[[#This Row],[Ctrl Racks]])-1)),VALUE(tbl_power[[#This Row],[Ctrl Racks]])))</f>
        <v/>
      </c>
      <c r="S77" s="18" t="str">
        <f>IFERROR(VALUE(RIGHT(tbl_power[[#This Row],[Ctrl Racks]],SEARCH("-",tbl_power[[#This Row],[Ctrl Racks]])-1)),"")</f>
        <v/>
      </c>
      <c r="T77"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78" spans="1:20" ht="15" customHeight="1" x14ac:dyDescent="0.25">
      <c r="A78" s="33"/>
      <c r="B78" s="29"/>
      <c r="C78" s="29"/>
      <c r="D78" s="29"/>
      <c r="E78" s="29"/>
      <c r="F78" s="27"/>
      <c r="G78" s="35"/>
      <c r="H78" s="30"/>
      <c r="I78" s="31"/>
      <c r="J78" s="32"/>
      <c r="K78" s="32"/>
      <c r="L78" s="19"/>
      <c r="M78" s="21" t="e">
        <f t="shared" si="1"/>
        <v>#VALUE!</v>
      </c>
      <c r="N78" s="19">
        <f>IFERROR(LEFT(tbl_power[[#This Row],[Racks]],SEARCH(", ",tbl_power[[#This Row],[Racks]])-1),tbl_power[[#This Row],[Racks]])</f>
        <v>0</v>
      </c>
      <c r="O78" s="19" t="str">
        <f>IFERROR(MID(tbl_power[[#This Row],[Racks]],SEARCH(" ",tbl_power[[#This Row],[Racks]])+1,256),"")</f>
        <v/>
      </c>
      <c r="P78" s="18" t="e">
        <f>VALUE(LEFT(tbl_power[[#This Row],[Rows]],SEARCH("-",tbl_power[[#This Row],[Rows]])-1))</f>
        <v>#VALUE!</v>
      </c>
      <c r="Q78" s="18" t="e">
        <f>VALUE(MID(tbl_power[[#This Row],[Rows]],SEARCH("-",tbl_power[[#This Row],[Rows]])+1,256))</f>
        <v>#VALUE!</v>
      </c>
      <c r="R78" s="18" t="str">
        <f>IF(tbl_power[[#This Row],[Ctrl Racks]]="","",IFERROR(VALUE(LEFT(tbl_power[[#This Row],[Ctrl Racks]],SEARCH("-",tbl_power[[#This Row],[Ctrl Racks]])-1)),VALUE(tbl_power[[#This Row],[Ctrl Racks]])))</f>
        <v/>
      </c>
      <c r="S78" s="18" t="str">
        <f>IFERROR(VALUE(RIGHT(tbl_power[[#This Row],[Ctrl Racks]],SEARCH("-",tbl_power[[#This Row],[Ctrl Racks]])-1)),"")</f>
        <v/>
      </c>
      <c r="T78"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79" spans="1:20" ht="15" customHeight="1" x14ac:dyDescent="0.25">
      <c r="A79" s="33"/>
      <c r="B79" s="29"/>
      <c r="C79" s="29"/>
      <c r="D79" s="29"/>
      <c r="E79" s="29"/>
      <c r="F79" s="27"/>
      <c r="G79" s="35"/>
      <c r="H79" s="30"/>
      <c r="I79" s="31"/>
      <c r="J79" s="32"/>
      <c r="K79" s="32"/>
      <c r="L79" s="19"/>
      <c r="M79" s="21" t="e">
        <f t="shared" si="1"/>
        <v>#VALUE!</v>
      </c>
      <c r="N79" s="19">
        <f>IFERROR(LEFT(tbl_power[[#This Row],[Racks]],SEARCH(", ",tbl_power[[#This Row],[Racks]])-1),tbl_power[[#This Row],[Racks]])</f>
        <v>0</v>
      </c>
      <c r="O79" s="19" t="str">
        <f>IFERROR(MID(tbl_power[[#This Row],[Racks]],SEARCH(" ",tbl_power[[#This Row],[Racks]])+1,256),"")</f>
        <v/>
      </c>
      <c r="P79" s="18" t="e">
        <f>VALUE(LEFT(tbl_power[[#This Row],[Rows]],SEARCH("-",tbl_power[[#This Row],[Rows]])-1))</f>
        <v>#VALUE!</v>
      </c>
      <c r="Q79" s="18" t="e">
        <f>VALUE(MID(tbl_power[[#This Row],[Rows]],SEARCH("-",tbl_power[[#This Row],[Rows]])+1,256))</f>
        <v>#VALUE!</v>
      </c>
      <c r="R79" s="18" t="str">
        <f>IF(tbl_power[[#This Row],[Ctrl Racks]]="","",IFERROR(VALUE(LEFT(tbl_power[[#This Row],[Ctrl Racks]],SEARCH("-",tbl_power[[#This Row],[Ctrl Racks]])-1)),VALUE(tbl_power[[#This Row],[Ctrl Racks]])))</f>
        <v/>
      </c>
      <c r="S79" s="18" t="str">
        <f>IFERROR(VALUE(RIGHT(tbl_power[[#This Row],[Ctrl Racks]],SEARCH("-",tbl_power[[#This Row],[Ctrl Racks]])-1)),"")</f>
        <v/>
      </c>
      <c r="T79"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80" spans="1:20" ht="15" customHeight="1" x14ac:dyDescent="0.25">
      <c r="A80" s="33"/>
      <c r="B80" s="29"/>
      <c r="C80" s="29"/>
      <c r="D80" s="29"/>
      <c r="E80" s="29"/>
      <c r="F80" s="27"/>
      <c r="G80" s="35"/>
      <c r="H80" s="30"/>
      <c r="I80" s="31"/>
      <c r="J80" s="32"/>
      <c r="K80" s="32"/>
      <c r="L80" s="19"/>
      <c r="M80" s="21" t="e">
        <f t="shared" si="1"/>
        <v>#VALUE!</v>
      </c>
      <c r="N80" s="19">
        <f>IFERROR(LEFT(tbl_power[[#This Row],[Racks]],SEARCH(", ",tbl_power[[#This Row],[Racks]])-1),tbl_power[[#This Row],[Racks]])</f>
        <v>0</v>
      </c>
      <c r="O80" s="19" t="str">
        <f>IFERROR(MID(tbl_power[[#This Row],[Racks]],SEARCH(" ",tbl_power[[#This Row],[Racks]])+1,256),"")</f>
        <v/>
      </c>
      <c r="P80" s="18" t="e">
        <f>VALUE(LEFT(tbl_power[[#This Row],[Rows]],SEARCH("-",tbl_power[[#This Row],[Rows]])-1))</f>
        <v>#VALUE!</v>
      </c>
      <c r="Q80" s="18" t="e">
        <f>VALUE(MID(tbl_power[[#This Row],[Rows]],SEARCH("-",tbl_power[[#This Row],[Rows]])+1,256))</f>
        <v>#VALUE!</v>
      </c>
      <c r="R80" s="18" t="str">
        <f>IF(tbl_power[[#This Row],[Ctrl Racks]]="","",IFERROR(VALUE(LEFT(tbl_power[[#This Row],[Ctrl Racks]],SEARCH("-",tbl_power[[#This Row],[Ctrl Racks]])-1)),VALUE(tbl_power[[#This Row],[Ctrl Racks]])))</f>
        <v/>
      </c>
      <c r="S80" s="18" t="str">
        <f>IFERROR(VALUE(RIGHT(tbl_power[[#This Row],[Ctrl Racks]],SEARCH("-",tbl_power[[#This Row],[Ctrl Racks]])-1)),"")</f>
        <v/>
      </c>
      <c r="T80"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81" spans="1:20" ht="15" customHeight="1" x14ac:dyDescent="0.25">
      <c r="A81" s="33"/>
      <c r="B81" s="29"/>
      <c r="C81" s="29"/>
      <c r="D81" s="29"/>
      <c r="E81" s="29"/>
      <c r="F81" s="27"/>
      <c r="G81" s="35"/>
      <c r="H81" s="30"/>
      <c r="I81" s="31"/>
      <c r="J81" s="32"/>
      <c r="K81" s="32"/>
      <c r="L81" s="19"/>
      <c r="M81" s="21" t="e">
        <f t="shared" si="1"/>
        <v>#VALUE!</v>
      </c>
      <c r="N81" s="19">
        <f>IFERROR(LEFT(tbl_power[[#This Row],[Racks]],SEARCH(", ",tbl_power[[#This Row],[Racks]])-1),tbl_power[[#This Row],[Racks]])</f>
        <v>0</v>
      </c>
      <c r="O81" s="19" t="str">
        <f>IFERROR(MID(tbl_power[[#This Row],[Racks]],SEARCH(" ",tbl_power[[#This Row],[Racks]])+1,256),"")</f>
        <v/>
      </c>
      <c r="P81" s="18" t="e">
        <f>VALUE(LEFT(tbl_power[[#This Row],[Rows]],SEARCH("-",tbl_power[[#This Row],[Rows]])-1))</f>
        <v>#VALUE!</v>
      </c>
      <c r="Q81" s="18" t="e">
        <f>VALUE(MID(tbl_power[[#This Row],[Rows]],SEARCH("-",tbl_power[[#This Row],[Rows]])+1,256))</f>
        <v>#VALUE!</v>
      </c>
      <c r="R81" s="18" t="str">
        <f>IF(tbl_power[[#This Row],[Ctrl Racks]]="","",IFERROR(VALUE(LEFT(tbl_power[[#This Row],[Ctrl Racks]],SEARCH("-",tbl_power[[#This Row],[Ctrl Racks]])-1)),VALUE(tbl_power[[#This Row],[Ctrl Racks]])))</f>
        <v/>
      </c>
      <c r="S81" s="18" t="str">
        <f>IFERROR(VALUE(RIGHT(tbl_power[[#This Row],[Ctrl Racks]],SEARCH("-",tbl_power[[#This Row],[Ctrl Racks]])-1)),"")</f>
        <v/>
      </c>
      <c r="T81"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82" spans="1:20" ht="15" customHeight="1" x14ac:dyDescent="0.25">
      <c r="A82" s="33"/>
      <c r="B82" s="29"/>
      <c r="C82" s="29"/>
      <c r="D82" s="29"/>
      <c r="E82" s="29"/>
      <c r="F82" s="27"/>
      <c r="G82" s="35"/>
      <c r="H82" s="30"/>
      <c r="I82" s="31"/>
      <c r="J82" s="32"/>
      <c r="K82" s="32"/>
      <c r="L82" s="19"/>
      <c r="M82" s="21" t="e">
        <f t="shared" si="1"/>
        <v>#VALUE!</v>
      </c>
      <c r="N82" s="19">
        <f>IFERROR(LEFT(tbl_power[[#This Row],[Racks]],SEARCH(", ",tbl_power[[#This Row],[Racks]])-1),tbl_power[[#This Row],[Racks]])</f>
        <v>0</v>
      </c>
      <c r="O82" s="19" t="str">
        <f>IFERROR(MID(tbl_power[[#This Row],[Racks]],SEARCH(" ",tbl_power[[#This Row],[Racks]])+1,256),"")</f>
        <v/>
      </c>
      <c r="P82" s="18" t="e">
        <f>VALUE(LEFT(tbl_power[[#This Row],[Rows]],SEARCH("-",tbl_power[[#This Row],[Rows]])-1))</f>
        <v>#VALUE!</v>
      </c>
      <c r="Q82" s="18" t="e">
        <f>VALUE(MID(tbl_power[[#This Row],[Rows]],SEARCH("-",tbl_power[[#This Row],[Rows]])+1,256))</f>
        <v>#VALUE!</v>
      </c>
      <c r="R82" s="18" t="str">
        <f>IF(tbl_power[[#This Row],[Ctrl Racks]]="","",IFERROR(VALUE(LEFT(tbl_power[[#This Row],[Ctrl Racks]],SEARCH("-",tbl_power[[#This Row],[Ctrl Racks]])-1)),VALUE(tbl_power[[#This Row],[Ctrl Racks]])))</f>
        <v/>
      </c>
      <c r="S82" s="18" t="str">
        <f>IFERROR(VALUE(RIGHT(tbl_power[[#This Row],[Ctrl Racks]],SEARCH("-",tbl_power[[#This Row],[Ctrl Racks]])-1)),"")</f>
        <v/>
      </c>
      <c r="T82"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83" spans="1:20" ht="15" customHeight="1" x14ac:dyDescent="0.25">
      <c r="A83" s="33"/>
      <c r="B83" s="29"/>
      <c r="C83" s="29"/>
      <c r="D83" s="29"/>
      <c r="E83" s="29"/>
      <c r="F83" s="27"/>
      <c r="G83" s="35"/>
      <c r="H83" s="30"/>
      <c r="I83" s="31"/>
      <c r="J83" s="32"/>
      <c r="K83" s="32"/>
      <c r="M83" s="22" t="e">
        <f t="shared" si="1"/>
        <v>#VALUE!</v>
      </c>
      <c r="N83" s="18">
        <f>IFERROR(LEFT(tbl_power[[#This Row],[Racks]],SEARCH(", ",tbl_power[[#This Row],[Racks]])-1),tbl_power[[#This Row],[Racks]])</f>
        <v>0</v>
      </c>
      <c r="O83" s="18" t="str">
        <f>IFERROR(MID(tbl_power[[#This Row],[Racks]],SEARCH(" ",tbl_power[[#This Row],[Racks]])+1,256),"")</f>
        <v/>
      </c>
      <c r="P83" s="18" t="e">
        <f>VALUE(LEFT(tbl_power[[#This Row],[Rows]],SEARCH("-",tbl_power[[#This Row],[Rows]])-1))</f>
        <v>#VALUE!</v>
      </c>
      <c r="Q83" s="18" t="e">
        <f>VALUE(MID(tbl_power[[#This Row],[Rows]],SEARCH("-",tbl_power[[#This Row],[Rows]])+1,256))</f>
        <v>#VALUE!</v>
      </c>
      <c r="R83" s="18" t="str">
        <f>IF(tbl_power[[#This Row],[Ctrl Racks]]="","",IFERROR(VALUE(LEFT(tbl_power[[#This Row],[Ctrl Racks]],SEARCH("-",tbl_power[[#This Row],[Ctrl Racks]])-1)),VALUE(tbl_power[[#This Row],[Ctrl Racks]])))</f>
        <v/>
      </c>
      <c r="S83" s="18" t="str">
        <f>IFERROR(VALUE(RIGHT(tbl_power[[#This Row],[Ctrl Racks]],SEARCH("-",tbl_power[[#This Row],[Ctrl Racks]])-1)),"")</f>
        <v/>
      </c>
      <c r="T83"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84" spans="1:20" ht="15" customHeight="1" x14ac:dyDescent="0.25">
      <c r="A84" s="33"/>
      <c r="B84" s="29"/>
      <c r="C84" s="29"/>
      <c r="D84" s="29"/>
      <c r="E84" s="29"/>
      <c r="F84" s="27"/>
      <c r="G84" s="35"/>
      <c r="H84" s="30"/>
      <c r="I84" s="31"/>
      <c r="J84" s="32"/>
      <c r="K84" s="32"/>
      <c r="M84" s="22" t="e">
        <f t="shared" si="1"/>
        <v>#VALUE!</v>
      </c>
      <c r="N84" s="18">
        <f>IFERROR(LEFT(tbl_power[[#This Row],[Racks]],SEARCH(", ",tbl_power[[#This Row],[Racks]])-1),tbl_power[[#This Row],[Racks]])</f>
        <v>0</v>
      </c>
      <c r="O84" s="18" t="str">
        <f>IFERROR(MID(tbl_power[[#This Row],[Racks]],SEARCH(" ",tbl_power[[#This Row],[Racks]])+1,256),"")</f>
        <v/>
      </c>
      <c r="P84" s="18" t="e">
        <f>VALUE(LEFT(tbl_power[[#This Row],[Rows]],SEARCH("-",tbl_power[[#This Row],[Rows]])-1))</f>
        <v>#VALUE!</v>
      </c>
      <c r="Q84" s="18" t="e">
        <f>VALUE(MID(tbl_power[[#This Row],[Rows]],SEARCH("-",tbl_power[[#This Row],[Rows]])+1,256))</f>
        <v>#VALUE!</v>
      </c>
      <c r="R84" s="18" t="str">
        <f>IF(tbl_power[[#This Row],[Ctrl Racks]]="","",IFERROR(VALUE(LEFT(tbl_power[[#This Row],[Ctrl Racks]],SEARCH("-",tbl_power[[#This Row],[Ctrl Racks]])-1)),VALUE(tbl_power[[#This Row],[Ctrl Racks]])))</f>
        <v/>
      </c>
      <c r="S84" s="18" t="str">
        <f>IFERROR(VALUE(RIGHT(tbl_power[[#This Row],[Ctrl Racks]],SEARCH("-",tbl_power[[#This Row],[Ctrl Racks]])-1)),"")</f>
        <v/>
      </c>
      <c r="T84"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85" spans="1:20" ht="15" customHeight="1" x14ac:dyDescent="0.25">
      <c r="A85" s="33"/>
      <c r="B85" s="29"/>
      <c r="C85" s="29"/>
      <c r="D85" s="29"/>
      <c r="E85" s="29"/>
      <c r="F85" s="27"/>
      <c r="G85" s="35"/>
      <c r="H85" s="30"/>
      <c r="I85" s="31"/>
      <c r="J85" s="32"/>
      <c r="K85" s="32"/>
      <c r="M85" s="22" t="e">
        <f t="shared" si="1"/>
        <v>#VALUE!</v>
      </c>
      <c r="N85" s="18">
        <f>IFERROR(LEFT(tbl_power[[#This Row],[Racks]],SEARCH(", ",tbl_power[[#This Row],[Racks]])-1),tbl_power[[#This Row],[Racks]])</f>
        <v>0</v>
      </c>
      <c r="O85" s="18" t="str">
        <f>IFERROR(MID(tbl_power[[#This Row],[Racks]],SEARCH(" ",tbl_power[[#This Row],[Racks]])+1,256),"")</f>
        <v/>
      </c>
      <c r="P85" s="18" t="e">
        <f>VALUE(LEFT(tbl_power[[#This Row],[Rows]],SEARCH("-",tbl_power[[#This Row],[Rows]])-1))</f>
        <v>#VALUE!</v>
      </c>
      <c r="Q85" s="18" t="e">
        <f>VALUE(MID(tbl_power[[#This Row],[Rows]],SEARCH("-",tbl_power[[#This Row],[Rows]])+1,256))</f>
        <v>#VALUE!</v>
      </c>
      <c r="R85" s="18" t="str">
        <f>IF(tbl_power[[#This Row],[Ctrl Racks]]="","",IFERROR(VALUE(LEFT(tbl_power[[#This Row],[Ctrl Racks]],SEARCH("-",tbl_power[[#This Row],[Ctrl Racks]])-1)),VALUE(tbl_power[[#This Row],[Ctrl Racks]])))</f>
        <v/>
      </c>
      <c r="S85" s="18" t="str">
        <f>IFERROR(VALUE(RIGHT(tbl_power[[#This Row],[Ctrl Racks]],SEARCH("-",tbl_power[[#This Row],[Ctrl Racks]])-1)),"")</f>
        <v/>
      </c>
      <c r="T85"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86" spans="1:20" ht="15" customHeight="1" x14ac:dyDescent="0.25">
      <c r="A86" s="33"/>
      <c r="B86" s="29"/>
      <c r="C86" s="29"/>
      <c r="D86" s="29"/>
      <c r="E86" s="29"/>
      <c r="F86" s="27"/>
      <c r="G86" s="35"/>
      <c r="H86" s="30"/>
      <c r="I86" s="31"/>
      <c r="J86" s="32"/>
      <c r="K86" s="32"/>
      <c r="M86" s="22" t="e">
        <f t="shared" si="1"/>
        <v>#VALUE!</v>
      </c>
      <c r="N86" s="18">
        <f>IFERROR(LEFT(tbl_power[[#This Row],[Racks]],SEARCH(", ",tbl_power[[#This Row],[Racks]])-1),tbl_power[[#This Row],[Racks]])</f>
        <v>0</v>
      </c>
      <c r="O86" s="18" t="str">
        <f>IFERROR(MID(tbl_power[[#This Row],[Racks]],SEARCH(" ",tbl_power[[#This Row],[Racks]])+1,256),"")</f>
        <v/>
      </c>
      <c r="P86" s="18" t="e">
        <f>VALUE(LEFT(tbl_power[[#This Row],[Rows]],SEARCH("-",tbl_power[[#This Row],[Rows]])-1))</f>
        <v>#VALUE!</v>
      </c>
      <c r="Q86" s="18" t="e">
        <f>VALUE(MID(tbl_power[[#This Row],[Rows]],SEARCH("-",tbl_power[[#This Row],[Rows]])+1,256))</f>
        <v>#VALUE!</v>
      </c>
      <c r="R86" s="18" t="str">
        <f>IF(tbl_power[[#This Row],[Ctrl Racks]]="","",IFERROR(VALUE(LEFT(tbl_power[[#This Row],[Ctrl Racks]],SEARCH("-",tbl_power[[#This Row],[Ctrl Racks]])-1)),VALUE(tbl_power[[#This Row],[Ctrl Racks]])))</f>
        <v/>
      </c>
      <c r="S86" s="18" t="str">
        <f>IFERROR(VALUE(RIGHT(tbl_power[[#This Row],[Ctrl Racks]],SEARCH("-",tbl_power[[#This Row],[Ctrl Racks]])-1)),"")</f>
        <v/>
      </c>
      <c r="T86"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87" spans="1:20" ht="15" customHeight="1" x14ac:dyDescent="0.25">
      <c r="A87" s="33"/>
      <c r="B87" s="29"/>
      <c r="C87" s="29"/>
      <c r="D87" s="29"/>
      <c r="E87" s="29"/>
      <c r="F87" s="27"/>
      <c r="G87" s="35"/>
      <c r="H87" s="30"/>
      <c r="I87" s="31"/>
      <c r="J87" s="32"/>
      <c r="K87" s="32"/>
      <c r="M87" s="22" t="e">
        <f t="shared" si="1"/>
        <v>#VALUE!</v>
      </c>
      <c r="N87" s="18">
        <f>IFERROR(LEFT(tbl_power[[#This Row],[Racks]],SEARCH(", ",tbl_power[[#This Row],[Racks]])-1),tbl_power[[#This Row],[Racks]])</f>
        <v>0</v>
      </c>
      <c r="O87" s="18" t="str">
        <f>IFERROR(MID(tbl_power[[#This Row],[Racks]],SEARCH(" ",tbl_power[[#This Row],[Racks]])+1,256),"")</f>
        <v/>
      </c>
      <c r="P87" s="18" t="e">
        <f>VALUE(LEFT(tbl_power[[#This Row],[Rows]],SEARCH("-",tbl_power[[#This Row],[Rows]])-1))</f>
        <v>#VALUE!</v>
      </c>
      <c r="Q87" s="18" t="e">
        <f>VALUE(MID(tbl_power[[#This Row],[Rows]],SEARCH("-",tbl_power[[#This Row],[Rows]])+1,256))</f>
        <v>#VALUE!</v>
      </c>
      <c r="R87" s="18" t="str">
        <f>IF(tbl_power[[#This Row],[Ctrl Racks]]="","",IFERROR(VALUE(LEFT(tbl_power[[#This Row],[Ctrl Racks]],SEARCH("-",tbl_power[[#This Row],[Ctrl Racks]])-1)),VALUE(tbl_power[[#This Row],[Ctrl Racks]])))</f>
        <v/>
      </c>
      <c r="S87" s="18" t="str">
        <f>IFERROR(VALUE(RIGHT(tbl_power[[#This Row],[Ctrl Racks]],SEARCH("-",tbl_power[[#This Row],[Ctrl Racks]])-1)),"")</f>
        <v/>
      </c>
      <c r="T87"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88" spans="1:20" ht="15" customHeight="1" x14ac:dyDescent="0.25">
      <c r="A88" s="33"/>
      <c r="B88" s="29"/>
      <c r="C88" s="29"/>
      <c r="D88" s="29"/>
      <c r="E88" s="29"/>
      <c r="F88" s="27"/>
      <c r="G88" s="35"/>
      <c r="H88" s="30"/>
      <c r="I88" s="31"/>
      <c r="J88" s="32"/>
      <c r="K88" s="32"/>
      <c r="M88" s="22" t="e">
        <f t="shared" si="1"/>
        <v>#VALUE!</v>
      </c>
      <c r="N88" s="18">
        <f>IFERROR(LEFT(tbl_power[[#This Row],[Racks]],SEARCH(", ",tbl_power[[#This Row],[Racks]])-1),tbl_power[[#This Row],[Racks]])</f>
        <v>0</v>
      </c>
      <c r="O88" s="18" t="str">
        <f>IFERROR(MID(tbl_power[[#This Row],[Racks]],SEARCH(" ",tbl_power[[#This Row],[Racks]])+1,256),"")</f>
        <v/>
      </c>
      <c r="P88" s="18" t="e">
        <f>VALUE(LEFT(tbl_power[[#This Row],[Rows]],SEARCH("-",tbl_power[[#This Row],[Rows]])-1))</f>
        <v>#VALUE!</v>
      </c>
      <c r="Q88" s="18" t="e">
        <f>VALUE(MID(tbl_power[[#This Row],[Rows]],SEARCH("-",tbl_power[[#This Row],[Rows]])+1,256))</f>
        <v>#VALUE!</v>
      </c>
      <c r="R88" s="18" t="str">
        <f>IF(tbl_power[[#This Row],[Ctrl Racks]]="","",IFERROR(VALUE(LEFT(tbl_power[[#This Row],[Ctrl Racks]],SEARCH("-",tbl_power[[#This Row],[Ctrl Racks]])-1)),VALUE(tbl_power[[#This Row],[Ctrl Racks]])))</f>
        <v/>
      </c>
      <c r="S88" s="18" t="str">
        <f>IFERROR(VALUE(RIGHT(tbl_power[[#This Row],[Ctrl Racks]],SEARCH("-",tbl_power[[#This Row],[Ctrl Racks]])-1)),"")</f>
        <v/>
      </c>
      <c r="T88"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89" spans="1:20" ht="15" customHeight="1" x14ac:dyDescent="0.25">
      <c r="A89" s="33"/>
      <c r="B89" s="29"/>
      <c r="C89" s="29"/>
      <c r="D89" s="29"/>
      <c r="E89" s="29"/>
      <c r="F89" s="27"/>
      <c r="G89" s="35"/>
      <c r="H89" s="30"/>
      <c r="I89" s="31"/>
      <c r="J89" s="32"/>
      <c r="K89" s="32"/>
      <c r="M89" s="22" t="e">
        <f t="shared" si="1"/>
        <v>#VALUE!</v>
      </c>
      <c r="N89" s="18">
        <f>IFERROR(LEFT(tbl_power[[#This Row],[Racks]],SEARCH(", ",tbl_power[[#This Row],[Racks]])-1),tbl_power[[#This Row],[Racks]])</f>
        <v>0</v>
      </c>
      <c r="O89" s="18" t="str">
        <f>IFERROR(MID(tbl_power[[#This Row],[Racks]],SEARCH(" ",tbl_power[[#This Row],[Racks]])+1,256),"")</f>
        <v/>
      </c>
      <c r="P89" s="18" t="e">
        <f>VALUE(LEFT(tbl_power[[#This Row],[Rows]],SEARCH("-",tbl_power[[#This Row],[Rows]])-1))</f>
        <v>#VALUE!</v>
      </c>
      <c r="Q89" s="18" t="e">
        <f>VALUE(MID(tbl_power[[#This Row],[Rows]],SEARCH("-",tbl_power[[#This Row],[Rows]])+1,256))</f>
        <v>#VALUE!</v>
      </c>
      <c r="R89" s="18" t="str">
        <f>IF(tbl_power[[#This Row],[Ctrl Racks]]="","",IFERROR(VALUE(LEFT(tbl_power[[#This Row],[Ctrl Racks]],SEARCH("-",tbl_power[[#This Row],[Ctrl Racks]])-1)),VALUE(tbl_power[[#This Row],[Ctrl Racks]])))</f>
        <v/>
      </c>
      <c r="S89" s="18" t="str">
        <f>IFERROR(VALUE(RIGHT(tbl_power[[#This Row],[Ctrl Racks]],SEARCH("-",tbl_power[[#This Row],[Ctrl Racks]])-1)),"")</f>
        <v/>
      </c>
      <c r="T89"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90" spans="1:20" ht="15" customHeight="1" x14ac:dyDescent="0.25">
      <c r="A90" s="33"/>
      <c r="B90" s="29"/>
      <c r="C90" s="29"/>
      <c r="D90" s="29"/>
      <c r="E90" s="29"/>
      <c r="F90" s="27"/>
      <c r="G90" s="35"/>
      <c r="H90" s="30"/>
      <c r="I90" s="31"/>
      <c r="J90" s="32"/>
      <c r="K90" s="32"/>
      <c r="M90" s="22" t="e">
        <f t="shared" si="1"/>
        <v>#VALUE!</v>
      </c>
      <c r="N90" s="18">
        <f>IFERROR(LEFT(tbl_power[[#This Row],[Racks]],SEARCH(", ",tbl_power[[#This Row],[Racks]])-1),tbl_power[[#This Row],[Racks]])</f>
        <v>0</v>
      </c>
      <c r="O90" s="18" t="str">
        <f>IFERROR(MID(tbl_power[[#This Row],[Racks]],SEARCH(" ",tbl_power[[#This Row],[Racks]])+1,256),"")</f>
        <v/>
      </c>
      <c r="P90" s="18" t="e">
        <f>VALUE(LEFT(tbl_power[[#This Row],[Rows]],SEARCH("-",tbl_power[[#This Row],[Rows]])-1))</f>
        <v>#VALUE!</v>
      </c>
      <c r="Q90" s="18" t="e">
        <f>VALUE(MID(tbl_power[[#This Row],[Rows]],SEARCH("-",tbl_power[[#This Row],[Rows]])+1,256))</f>
        <v>#VALUE!</v>
      </c>
      <c r="R90" s="18" t="str">
        <f>IF(tbl_power[[#This Row],[Ctrl Racks]]="","",IFERROR(VALUE(LEFT(tbl_power[[#This Row],[Ctrl Racks]],SEARCH("-",tbl_power[[#This Row],[Ctrl Racks]])-1)),VALUE(tbl_power[[#This Row],[Ctrl Racks]])))</f>
        <v/>
      </c>
      <c r="S90" s="18" t="str">
        <f>IFERROR(VALUE(RIGHT(tbl_power[[#This Row],[Ctrl Racks]],SEARCH("-",tbl_power[[#This Row],[Ctrl Racks]])-1)),"")</f>
        <v/>
      </c>
      <c r="T90"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91" spans="1:20" ht="15" customHeight="1" x14ac:dyDescent="0.25">
      <c r="A91" s="33"/>
      <c r="B91" s="29"/>
      <c r="C91" s="29"/>
      <c r="D91" s="29"/>
      <c r="E91" s="29"/>
      <c r="F91" s="27"/>
      <c r="G91" s="35"/>
      <c r="H91" s="30"/>
      <c r="I91" s="31"/>
      <c r="J91" s="32"/>
      <c r="K91" s="32"/>
      <c r="M91" s="22" t="e">
        <f t="shared" si="1"/>
        <v>#VALUE!</v>
      </c>
      <c r="N91" s="18">
        <f>IFERROR(LEFT(tbl_power[[#This Row],[Racks]],SEARCH(", ",tbl_power[[#This Row],[Racks]])-1),tbl_power[[#This Row],[Racks]])</f>
        <v>0</v>
      </c>
      <c r="O91" s="18" t="str">
        <f>IFERROR(MID(tbl_power[[#This Row],[Racks]],SEARCH(" ",tbl_power[[#This Row],[Racks]])+1,256),"")</f>
        <v/>
      </c>
      <c r="P91" s="18" t="e">
        <f>VALUE(LEFT(tbl_power[[#This Row],[Rows]],SEARCH("-",tbl_power[[#This Row],[Rows]])-1))</f>
        <v>#VALUE!</v>
      </c>
      <c r="Q91" s="18" t="e">
        <f>VALUE(MID(tbl_power[[#This Row],[Rows]],SEARCH("-",tbl_power[[#This Row],[Rows]])+1,256))</f>
        <v>#VALUE!</v>
      </c>
      <c r="R91" s="18" t="str">
        <f>IF(tbl_power[[#This Row],[Ctrl Racks]]="","",IFERROR(VALUE(LEFT(tbl_power[[#This Row],[Ctrl Racks]],SEARCH("-",tbl_power[[#This Row],[Ctrl Racks]])-1)),VALUE(tbl_power[[#This Row],[Ctrl Racks]])))</f>
        <v/>
      </c>
      <c r="S91" s="18" t="str">
        <f>IFERROR(VALUE(RIGHT(tbl_power[[#This Row],[Ctrl Racks]],SEARCH("-",tbl_power[[#This Row],[Ctrl Racks]])-1)),"")</f>
        <v/>
      </c>
      <c r="T91"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92" spans="1:20" ht="15" customHeight="1" x14ac:dyDescent="0.25">
      <c r="A92" s="33"/>
      <c r="B92" s="29"/>
      <c r="C92" s="29"/>
      <c r="D92" s="29"/>
      <c r="E92" s="29"/>
      <c r="F92" s="27"/>
      <c r="G92" s="35"/>
      <c r="H92" s="30"/>
      <c r="I92" s="31"/>
      <c r="J92" s="32"/>
      <c r="K92" s="32"/>
      <c r="M92" s="22" t="e">
        <f t="shared" si="1"/>
        <v>#VALUE!</v>
      </c>
      <c r="N92" s="18">
        <f>IFERROR(LEFT(tbl_power[[#This Row],[Racks]],SEARCH(", ",tbl_power[[#This Row],[Racks]])-1),tbl_power[[#This Row],[Racks]])</f>
        <v>0</v>
      </c>
      <c r="O92" s="18" t="str">
        <f>IFERROR(MID(tbl_power[[#This Row],[Racks]],SEARCH(" ",tbl_power[[#This Row],[Racks]])+1,256),"")</f>
        <v/>
      </c>
      <c r="P92" s="18" t="e">
        <f>VALUE(LEFT(tbl_power[[#This Row],[Rows]],SEARCH("-",tbl_power[[#This Row],[Rows]])-1))</f>
        <v>#VALUE!</v>
      </c>
      <c r="Q92" s="18" t="e">
        <f>VALUE(MID(tbl_power[[#This Row],[Rows]],SEARCH("-",tbl_power[[#This Row],[Rows]])+1,256))</f>
        <v>#VALUE!</v>
      </c>
      <c r="R92" s="18" t="str">
        <f>IF(tbl_power[[#This Row],[Ctrl Racks]]="","",IFERROR(VALUE(LEFT(tbl_power[[#This Row],[Ctrl Racks]],SEARCH("-",tbl_power[[#This Row],[Ctrl Racks]])-1)),VALUE(tbl_power[[#This Row],[Ctrl Racks]])))</f>
        <v/>
      </c>
      <c r="S92" s="18" t="str">
        <f>IFERROR(VALUE(RIGHT(tbl_power[[#This Row],[Ctrl Racks]],SEARCH("-",tbl_power[[#This Row],[Ctrl Racks]])-1)),"")</f>
        <v/>
      </c>
      <c r="T92"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93" spans="1:20" ht="15" customHeight="1" x14ac:dyDescent="0.25">
      <c r="A93" s="33"/>
      <c r="B93" s="29"/>
      <c r="C93" s="29"/>
      <c r="D93" s="29"/>
      <c r="E93" s="29"/>
      <c r="F93" s="27"/>
      <c r="G93" s="35"/>
      <c r="H93" s="30"/>
      <c r="I93" s="31"/>
      <c r="J93" s="32"/>
      <c r="K93" s="32"/>
      <c r="M93" s="22" t="e">
        <f t="shared" si="1"/>
        <v>#VALUE!</v>
      </c>
      <c r="N93" s="18">
        <f>IFERROR(LEFT(tbl_power[[#This Row],[Racks]],SEARCH(", ",tbl_power[[#This Row],[Racks]])-1),tbl_power[[#This Row],[Racks]])</f>
        <v>0</v>
      </c>
      <c r="O93" s="18" t="str">
        <f>IFERROR(MID(tbl_power[[#This Row],[Racks]],SEARCH(" ",tbl_power[[#This Row],[Racks]])+1,256),"")</f>
        <v/>
      </c>
      <c r="P93" s="18" t="e">
        <f>VALUE(LEFT(tbl_power[[#This Row],[Rows]],SEARCH("-",tbl_power[[#This Row],[Rows]])-1))</f>
        <v>#VALUE!</v>
      </c>
      <c r="Q93" s="18" t="e">
        <f>VALUE(MID(tbl_power[[#This Row],[Rows]],SEARCH("-",tbl_power[[#This Row],[Rows]])+1,256))</f>
        <v>#VALUE!</v>
      </c>
      <c r="R93" s="18" t="str">
        <f>IF(tbl_power[[#This Row],[Ctrl Racks]]="","",IFERROR(VALUE(LEFT(tbl_power[[#This Row],[Ctrl Racks]],SEARCH("-",tbl_power[[#This Row],[Ctrl Racks]])-1)),VALUE(tbl_power[[#This Row],[Ctrl Racks]])))</f>
        <v/>
      </c>
      <c r="S93" s="18" t="str">
        <f>IFERROR(VALUE(RIGHT(tbl_power[[#This Row],[Ctrl Racks]],SEARCH("-",tbl_power[[#This Row],[Ctrl Racks]])-1)),"")</f>
        <v/>
      </c>
      <c r="T93"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94" spans="1:20" ht="15" customHeight="1" x14ac:dyDescent="0.25">
      <c r="A94" s="33"/>
      <c r="B94" s="29"/>
      <c r="C94" s="29"/>
      <c r="D94" s="29"/>
      <c r="E94" s="29"/>
      <c r="F94" s="27"/>
      <c r="G94" s="35"/>
      <c r="H94" s="30"/>
      <c r="I94" s="31"/>
      <c r="J94" s="32"/>
      <c r="K94" s="32"/>
      <c r="M94" s="22" t="e">
        <f t="shared" si="1"/>
        <v>#VALUE!</v>
      </c>
      <c r="N94" s="18">
        <f>IFERROR(LEFT(tbl_power[[#This Row],[Racks]],SEARCH(", ",tbl_power[[#This Row],[Racks]])-1),tbl_power[[#This Row],[Racks]])</f>
        <v>0</v>
      </c>
      <c r="O94" s="18" t="str">
        <f>IFERROR(MID(tbl_power[[#This Row],[Racks]],SEARCH(" ",tbl_power[[#This Row],[Racks]])+1,256),"")</f>
        <v/>
      </c>
      <c r="P94" s="18" t="e">
        <f>VALUE(LEFT(tbl_power[[#This Row],[Rows]],SEARCH("-",tbl_power[[#This Row],[Rows]])-1))</f>
        <v>#VALUE!</v>
      </c>
      <c r="Q94" s="18" t="e">
        <f>VALUE(MID(tbl_power[[#This Row],[Rows]],SEARCH("-",tbl_power[[#This Row],[Rows]])+1,256))</f>
        <v>#VALUE!</v>
      </c>
      <c r="R94" s="18" t="str">
        <f>IF(tbl_power[[#This Row],[Ctrl Racks]]="","",IFERROR(VALUE(LEFT(tbl_power[[#This Row],[Ctrl Racks]],SEARCH("-",tbl_power[[#This Row],[Ctrl Racks]])-1)),VALUE(tbl_power[[#This Row],[Ctrl Racks]])))</f>
        <v/>
      </c>
      <c r="S94" s="18" t="str">
        <f>IFERROR(VALUE(RIGHT(tbl_power[[#This Row],[Ctrl Racks]],SEARCH("-",tbl_power[[#This Row],[Ctrl Racks]])-1)),"")</f>
        <v/>
      </c>
      <c r="T94"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95" spans="1:20" ht="15" customHeight="1" x14ac:dyDescent="0.25">
      <c r="A95" s="33"/>
      <c r="B95" s="29"/>
      <c r="C95" s="29"/>
      <c r="D95" s="29"/>
      <c r="E95" s="29"/>
      <c r="F95" s="27"/>
      <c r="G95" s="35"/>
      <c r="H95" s="30"/>
      <c r="I95" s="31"/>
      <c r="J95" s="32"/>
      <c r="K95" s="32"/>
      <c r="M95" s="22" t="e">
        <f t="shared" si="1"/>
        <v>#VALUE!</v>
      </c>
      <c r="N95" s="18">
        <f>IFERROR(LEFT(tbl_power[[#This Row],[Racks]],SEARCH(", ",tbl_power[[#This Row],[Racks]])-1),tbl_power[[#This Row],[Racks]])</f>
        <v>0</v>
      </c>
      <c r="O95" s="18" t="str">
        <f>IFERROR(MID(tbl_power[[#This Row],[Racks]],SEARCH(" ",tbl_power[[#This Row],[Racks]])+1,256),"")</f>
        <v/>
      </c>
      <c r="P95" s="18" t="e">
        <f>VALUE(LEFT(tbl_power[[#This Row],[Rows]],SEARCH("-",tbl_power[[#This Row],[Rows]])-1))</f>
        <v>#VALUE!</v>
      </c>
      <c r="Q95" s="18" t="e">
        <f>VALUE(MID(tbl_power[[#This Row],[Rows]],SEARCH("-",tbl_power[[#This Row],[Rows]])+1,256))</f>
        <v>#VALUE!</v>
      </c>
      <c r="R95" s="18" t="str">
        <f>IF(tbl_power[[#This Row],[Ctrl Racks]]="","",IFERROR(VALUE(LEFT(tbl_power[[#This Row],[Ctrl Racks]],SEARCH("-",tbl_power[[#This Row],[Ctrl Racks]])-1)),VALUE(tbl_power[[#This Row],[Ctrl Racks]])))</f>
        <v/>
      </c>
      <c r="S95" s="18" t="str">
        <f>IFERROR(VALUE(RIGHT(tbl_power[[#This Row],[Ctrl Racks]],SEARCH("-",tbl_power[[#This Row],[Ctrl Racks]])-1)),"")</f>
        <v/>
      </c>
      <c r="T95"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96" spans="1:20" ht="15" customHeight="1" x14ac:dyDescent="0.25">
      <c r="A96" s="33"/>
      <c r="B96" s="29"/>
      <c r="C96" s="29"/>
      <c r="D96" s="29"/>
      <c r="E96" s="29"/>
      <c r="F96" s="27"/>
      <c r="G96" s="35"/>
      <c r="H96" s="30"/>
      <c r="I96" s="31"/>
      <c r="J96" s="32"/>
      <c r="K96" s="32"/>
      <c r="M96" s="22" t="e">
        <f t="shared" si="1"/>
        <v>#VALUE!</v>
      </c>
      <c r="N96" s="18">
        <f>IFERROR(LEFT(tbl_power[[#This Row],[Racks]],SEARCH(", ",tbl_power[[#This Row],[Racks]])-1),tbl_power[[#This Row],[Racks]])</f>
        <v>0</v>
      </c>
      <c r="O96" s="18" t="str">
        <f>IFERROR(MID(tbl_power[[#This Row],[Racks]],SEARCH(" ",tbl_power[[#This Row],[Racks]])+1,256),"")</f>
        <v/>
      </c>
      <c r="P96" s="18" t="e">
        <f>VALUE(LEFT(tbl_power[[#This Row],[Rows]],SEARCH("-",tbl_power[[#This Row],[Rows]])-1))</f>
        <v>#VALUE!</v>
      </c>
      <c r="Q96" s="18" t="e">
        <f>VALUE(MID(tbl_power[[#This Row],[Rows]],SEARCH("-",tbl_power[[#This Row],[Rows]])+1,256))</f>
        <v>#VALUE!</v>
      </c>
      <c r="R96" s="18" t="str">
        <f>IF(tbl_power[[#This Row],[Ctrl Racks]]="","",IFERROR(VALUE(LEFT(tbl_power[[#This Row],[Ctrl Racks]],SEARCH("-",tbl_power[[#This Row],[Ctrl Racks]])-1)),VALUE(tbl_power[[#This Row],[Ctrl Racks]])))</f>
        <v/>
      </c>
      <c r="S96" s="18" t="str">
        <f>IFERROR(VALUE(RIGHT(tbl_power[[#This Row],[Ctrl Racks]],SEARCH("-",tbl_power[[#This Row],[Ctrl Racks]])-1)),"")</f>
        <v/>
      </c>
      <c r="T96"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97" spans="1:20" ht="15" customHeight="1" x14ac:dyDescent="0.25">
      <c r="A97" s="33"/>
      <c r="B97" s="29"/>
      <c r="C97" s="29"/>
      <c r="D97" s="29"/>
      <c r="E97" s="29"/>
      <c r="F97" s="27"/>
      <c r="G97" s="35"/>
      <c r="H97" s="30"/>
      <c r="I97" s="31"/>
      <c r="J97" s="32"/>
      <c r="K97" s="32"/>
      <c r="M97" s="22" t="e">
        <f t="shared" si="1"/>
        <v>#VALUE!</v>
      </c>
      <c r="N97" s="18">
        <f>IFERROR(LEFT(tbl_power[[#This Row],[Racks]],SEARCH(", ",tbl_power[[#This Row],[Racks]])-1),tbl_power[[#This Row],[Racks]])</f>
        <v>0</v>
      </c>
      <c r="O97" s="18" t="str">
        <f>IFERROR(MID(tbl_power[[#This Row],[Racks]],SEARCH(" ",tbl_power[[#This Row],[Racks]])+1,256),"")</f>
        <v/>
      </c>
      <c r="P97" s="18" t="e">
        <f>VALUE(LEFT(tbl_power[[#This Row],[Rows]],SEARCH("-",tbl_power[[#This Row],[Rows]])-1))</f>
        <v>#VALUE!</v>
      </c>
      <c r="Q97" s="18" t="e">
        <f>VALUE(MID(tbl_power[[#This Row],[Rows]],SEARCH("-",tbl_power[[#This Row],[Rows]])+1,256))</f>
        <v>#VALUE!</v>
      </c>
      <c r="R97" s="18" t="str">
        <f>IF(tbl_power[[#This Row],[Ctrl Racks]]="","",IFERROR(VALUE(LEFT(tbl_power[[#This Row],[Ctrl Racks]],SEARCH("-",tbl_power[[#This Row],[Ctrl Racks]])-1)),VALUE(tbl_power[[#This Row],[Ctrl Racks]])))</f>
        <v/>
      </c>
      <c r="S97" s="18" t="str">
        <f>IFERROR(VALUE(RIGHT(tbl_power[[#This Row],[Ctrl Racks]],SEARCH("-",tbl_power[[#This Row],[Ctrl Racks]])-1)),"")</f>
        <v/>
      </c>
      <c r="T97"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98" spans="1:20" ht="15" customHeight="1" x14ac:dyDescent="0.25">
      <c r="A98" s="33"/>
      <c r="B98" s="29"/>
      <c r="C98" s="29"/>
      <c r="D98" s="29"/>
      <c r="E98" s="29"/>
      <c r="F98" s="27"/>
      <c r="G98" s="35"/>
      <c r="H98" s="30"/>
      <c r="I98" s="31"/>
      <c r="J98" s="32"/>
      <c r="K98" s="32"/>
      <c r="M98" s="22" t="e">
        <f t="shared" si="1"/>
        <v>#VALUE!</v>
      </c>
      <c r="N98" s="18">
        <f>IFERROR(LEFT(tbl_power[[#This Row],[Racks]],SEARCH(", ",tbl_power[[#This Row],[Racks]])-1),tbl_power[[#This Row],[Racks]])</f>
        <v>0</v>
      </c>
      <c r="O98" s="18" t="str">
        <f>IFERROR(MID(tbl_power[[#This Row],[Racks]],SEARCH(" ",tbl_power[[#This Row],[Racks]])+1,256),"")</f>
        <v/>
      </c>
      <c r="P98" s="18" t="e">
        <f>VALUE(LEFT(tbl_power[[#This Row],[Rows]],SEARCH("-",tbl_power[[#This Row],[Rows]])-1))</f>
        <v>#VALUE!</v>
      </c>
      <c r="Q98" s="18" t="e">
        <f>VALUE(MID(tbl_power[[#This Row],[Rows]],SEARCH("-",tbl_power[[#This Row],[Rows]])+1,256))</f>
        <v>#VALUE!</v>
      </c>
      <c r="R98" s="18" t="str">
        <f>IF(tbl_power[[#This Row],[Ctrl Racks]]="","",IFERROR(VALUE(LEFT(tbl_power[[#This Row],[Ctrl Racks]],SEARCH("-",tbl_power[[#This Row],[Ctrl Racks]])-1)),VALUE(tbl_power[[#This Row],[Ctrl Racks]])))</f>
        <v/>
      </c>
      <c r="S98" s="18" t="str">
        <f>IFERROR(VALUE(RIGHT(tbl_power[[#This Row],[Ctrl Racks]],SEARCH("-",tbl_power[[#This Row],[Ctrl Racks]])-1)),"")</f>
        <v/>
      </c>
      <c r="T98"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99" spans="1:20" ht="15" customHeight="1" x14ac:dyDescent="0.25">
      <c r="A99" s="33"/>
      <c r="B99" s="29"/>
      <c r="C99" s="29"/>
      <c r="D99" s="29"/>
      <c r="E99" s="29"/>
      <c r="F99" s="27"/>
      <c r="G99" s="35"/>
      <c r="H99" s="30"/>
      <c r="I99" s="31"/>
      <c r="J99" s="32"/>
      <c r="K99" s="32"/>
      <c r="M99" s="22" t="e">
        <f t="shared" si="1"/>
        <v>#VALUE!</v>
      </c>
      <c r="N99" s="18">
        <f>IFERROR(LEFT(tbl_power[[#This Row],[Racks]],SEARCH(", ",tbl_power[[#This Row],[Racks]])-1),tbl_power[[#This Row],[Racks]])</f>
        <v>0</v>
      </c>
      <c r="O99" s="18" t="str">
        <f>IFERROR(MID(tbl_power[[#This Row],[Racks]],SEARCH(" ",tbl_power[[#This Row],[Racks]])+1,256),"")</f>
        <v/>
      </c>
      <c r="P99" s="18" t="e">
        <f>VALUE(LEFT(tbl_power[[#This Row],[Rows]],SEARCH("-",tbl_power[[#This Row],[Rows]])-1))</f>
        <v>#VALUE!</v>
      </c>
      <c r="Q99" s="18" t="e">
        <f>VALUE(MID(tbl_power[[#This Row],[Rows]],SEARCH("-",tbl_power[[#This Row],[Rows]])+1,256))</f>
        <v>#VALUE!</v>
      </c>
      <c r="R99" s="18" t="str">
        <f>IF(tbl_power[[#This Row],[Ctrl Racks]]="","",IFERROR(VALUE(LEFT(tbl_power[[#This Row],[Ctrl Racks]],SEARCH("-",tbl_power[[#This Row],[Ctrl Racks]])-1)),VALUE(tbl_power[[#This Row],[Ctrl Racks]])))</f>
        <v/>
      </c>
      <c r="S99" s="18" t="str">
        <f>IFERROR(VALUE(RIGHT(tbl_power[[#This Row],[Ctrl Racks]],SEARCH("-",tbl_power[[#This Row],[Ctrl Racks]])-1)),"")</f>
        <v/>
      </c>
      <c r="T99"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100" spans="1:20" ht="15" customHeight="1" x14ac:dyDescent="0.25">
      <c r="A100" s="33"/>
      <c r="B100" s="29"/>
      <c r="C100" s="29"/>
      <c r="D100" s="29"/>
      <c r="E100" s="29"/>
      <c r="F100" s="27"/>
      <c r="G100" s="35"/>
      <c r="H100" s="30"/>
      <c r="I100" s="31"/>
      <c r="J100" s="32"/>
      <c r="K100" s="32"/>
      <c r="M100" s="22" t="e">
        <f t="shared" si="1"/>
        <v>#VALUE!</v>
      </c>
      <c r="N100" s="18">
        <f>IFERROR(LEFT(tbl_power[[#This Row],[Racks]],SEARCH(", ",tbl_power[[#This Row],[Racks]])-1),tbl_power[[#This Row],[Racks]])</f>
        <v>0</v>
      </c>
      <c r="O100" s="18" t="str">
        <f>IFERROR(MID(tbl_power[[#This Row],[Racks]],SEARCH(" ",tbl_power[[#This Row],[Racks]])+1,256),"")</f>
        <v/>
      </c>
      <c r="P100" s="18" t="e">
        <f>VALUE(LEFT(tbl_power[[#This Row],[Rows]],SEARCH("-",tbl_power[[#This Row],[Rows]])-1))</f>
        <v>#VALUE!</v>
      </c>
      <c r="Q100" s="18" t="e">
        <f>VALUE(MID(tbl_power[[#This Row],[Rows]],SEARCH("-",tbl_power[[#This Row],[Rows]])+1,256))</f>
        <v>#VALUE!</v>
      </c>
      <c r="R100" s="18" t="str">
        <f>IF(tbl_power[[#This Row],[Ctrl Racks]]="","",IFERROR(VALUE(LEFT(tbl_power[[#This Row],[Ctrl Racks]],SEARCH("-",tbl_power[[#This Row],[Ctrl Racks]])-1)),VALUE(tbl_power[[#This Row],[Ctrl Racks]])))</f>
        <v/>
      </c>
      <c r="S100" s="18" t="str">
        <f>IFERROR(VALUE(RIGHT(tbl_power[[#This Row],[Ctrl Racks]],SEARCH("-",tbl_power[[#This Row],[Ctrl Racks]])-1)),"")</f>
        <v/>
      </c>
      <c r="T100"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101" spans="1:20" ht="15" customHeight="1" x14ac:dyDescent="0.25">
      <c r="A101" s="33"/>
      <c r="B101" s="29"/>
      <c r="C101" s="29"/>
      <c r="D101" s="29"/>
      <c r="E101" s="29"/>
      <c r="F101" s="27"/>
      <c r="G101" s="35"/>
      <c r="H101" s="30"/>
      <c r="I101" s="31"/>
      <c r="J101" s="32"/>
      <c r="K101" s="32"/>
      <c r="M101" s="22" t="e">
        <f t="shared" si="1"/>
        <v>#VALUE!</v>
      </c>
      <c r="N101" s="18">
        <f>IFERROR(LEFT(tbl_power[[#This Row],[Racks]],SEARCH(", ",tbl_power[[#This Row],[Racks]])-1),tbl_power[[#This Row],[Racks]])</f>
        <v>0</v>
      </c>
      <c r="O101" s="18" t="str">
        <f>IFERROR(MID(tbl_power[[#This Row],[Racks]],SEARCH(" ",tbl_power[[#This Row],[Racks]])+1,256),"")</f>
        <v/>
      </c>
      <c r="P101" s="18" t="e">
        <f>VALUE(LEFT(tbl_power[[#This Row],[Rows]],SEARCH("-",tbl_power[[#This Row],[Rows]])-1))</f>
        <v>#VALUE!</v>
      </c>
      <c r="Q101" s="18" t="e">
        <f>VALUE(MID(tbl_power[[#This Row],[Rows]],SEARCH("-",tbl_power[[#This Row],[Rows]])+1,256))</f>
        <v>#VALUE!</v>
      </c>
      <c r="R101" s="18" t="str">
        <f>IF(tbl_power[[#This Row],[Ctrl Racks]]="","",IFERROR(VALUE(LEFT(tbl_power[[#This Row],[Ctrl Racks]],SEARCH("-",tbl_power[[#This Row],[Ctrl Racks]])-1)),VALUE(tbl_power[[#This Row],[Ctrl Racks]])))</f>
        <v/>
      </c>
      <c r="S101" s="18" t="str">
        <f>IFERROR(VALUE(RIGHT(tbl_power[[#This Row],[Ctrl Racks]],SEARCH("-",tbl_power[[#This Row],[Ctrl Racks]])-1)),"")</f>
        <v/>
      </c>
      <c r="T101"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102" spans="1:20" ht="15" customHeight="1" x14ac:dyDescent="0.25">
      <c r="A102" s="33"/>
      <c r="B102" s="29"/>
      <c r="C102" s="29"/>
      <c r="D102" s="29"/>
      <c r="E102" s="29"/>
      <c r="F102" s="27"/>
      <c r="G102" s="35"/>
      <c r="H102" s="30"/>
      <c r="I102" s="31"/>
      <c r="J102" s="32"/>
      <c r="K102" s="32"/>
      <c r="M102" s="22" t="e">
        <f t="shared" si="1"/>
        <v>#VALUE!</v>
      </c>
      <c r="N102" s="18">
        <f>IFERROR(LEFT(tbl_power[[#This Row],[Racks]],SEARCH(", ",tbl_power[[#This Row],[Racks]])-1),tbl_power[[#This Row],[Racks]])</f>
        <v>0</v>
      </c>
      <c r="O102" s="18" t="str">
        <f>IFERROR(MID(tbl_power[[#This Row],[Racks]],SEARCH(" ",tbl_power[[#This Row],[Racks]])+1,256),"")</f>
        <v/>
      </c>
      <c r="P102" s="18" t="e">
        <f>VALUE(LEFT(tbl_power[[#This Row],[Rows]],SEARCH("-",tbl_power[[#This Row],[Rows]])-1))</f>
        <v>#VALUE!</v>
      </c>
      <c r="Q102" s="18" t="e">
        <f>VALUE(MID(tbl_power[[#This Row],[Rows]],SEARCH("-",tbl_power[[#This Row],[Rows]])+1,256))</f>
        <v>#VALUE!</v>
      </c>
      <c r="R102" s="18" t="str">
        <f>IF(tbl_power[[#This Row],[Ctrl Racks]]="","",IFERROR(VALUE(LEFT(tbl_power[[#This Row],[Ctrl Racks]],SEARCH("-",tbl_power[[#This Row],[Ctrl Racks]])-1)),VALUE(tbl_power[[#This Row],[Ctrl Racks]])))</f>
        <v/>
      </c>
      <c r="S102" s="18" t="str">
        <f>IFERROR(VALUE(RIGHT(tbl_power[[#This Row],[Ctrl Racks]],SEARCH("-",tbl_power[[#This Row],[Ctrl Racks]])-1)),"")</f>
        <v/>
      </c>
      <c r="T102"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103" spans="1:20" ht="15" customHeight="1" x14ac:dyDescent="0.25">
      <c r="A103" s="33"/>
      <c r="B103" s="29"/>
      <c r="C103" s="29"/>
      <c r="D103" s="29"/>
      <c r="E103" s="29"/>
      <c r="F103" s="27"/>
      <c r="G103" s="35"/>
      <c r="H103" s="30"/>
      <c r="I103" s="31"/>
      <c r="J103" s="32"/>
      <c r="K103" s="32"/>
      <c r="M103" s="22" t="e">
        <f t="shared" si="1"/>
        <v>#VALUE!</v>
      </c>
      <c r="N103" s="18">
        <f>IFERROR(LEFT(tbl_power[[#This Row],[Racks]],SEARCH(", ",tbl_power[[#This Row],[Racks]])-1),tbl_power[[#This Row],[Racks]])</f>
        <v>0</v>
      </c>
      <c r="O103" s="18" t="str">
        <f>IFERROR(MID(tbl_power[[#This Row],[Racks]],SEARCH(" ",tbl_power[[#This Row],[Racks]])+1,256),"")</f>
        <v/>
      </c>
      <c r="P103" s="18" t="e">
        <f>VALUE(LEFT(tbl_power[[#This Row],[Rows]],SEARCH("-",tbl_power[[#This Row],[Rows]])-1))</f>
        <v>#VALUE!</v>
      </c>
      <c r="Q103" s="18" t="e">
        <f>VALUE(MID(tbl_power[[#This Row],[Rows]],SEARCH("-",tbl_power[[#This Row],[Rows]])+1,256))</f>
        <v>#VALUE!</v>
      </c>
      <c r="R103" s="18" t="str">
        <f>IF(tbl_power[[#This Row],[Ctrl Racks]]="","",IFERROR(VALUE(LEFT(tbl_power[[#This Row],[Ctrl Racks]],SEARCH("-",tbl_power[[#This Row],[Ctrl Racks]])-1)),VALUE(tbl_power[[#This Row],[Ctrl Racks]])))</f>
        <v/>
      </c>
      <c r="S103" s="18" t="str">
        <f>IFERROR(VALUE(RIGHT(tbl_power[[#This Row],[Ctrl Racks]],SEARCH("-",tbl_power[[#This Row],[Ctrl Racks]])-1)),"")</f>
        <v/>
      </c>
      <c r="T103"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104" spans="1:20" ht="15" customHeight="1" x14ac:dyDescent="0.25">
      <c r="A104" s="33"/>
      <c r="B104" s="29"/>
      <c r="C104" s="29"/>
      <c r="D104" s="29"/>
      <c r="E104" s="29"/>
      <c r="F104" s="27"/>
      <c r="G104" s="35"/>
      <c r="H104" s="30"/>
      <c r="I104" s="31"/>
      <c r="J104" s="32"/>
      <c r="K104" s="32"/>
      <c r="M104" s="22" t="e">
        <f t="shared" si="1"/>
        <v>#VALUE!</v>
      </c>
      <c r="N104" s="18">
        <f>IFERROR(LEFT(tbl_power[[#This Row],[Racks]],SEARCH(", ",tbl_power[[#This Row],[Racks]])-1),tbl_power[[#This Row],[Racks]])</f>
        <v>0</v>
      </c>
      <c r="O104" s="18" t="str">
        <f>IFERROR(MID(tbl_power[[#This Row],[Racks]],SEARCH(" ",tbl_power[[#This Row],[Racks]])+1,256),"")</f>
        <v/>
      </c>
      <c r="P104" s="18" t="e">
        <f>VALUE(LEFT(tbl_power[[#This Row],[Rows]],SEARCH("-",tbl_power[[#This Row],[Rows]])-1))</f>
        <v>#VALUE!</v>
      </c>
      <c r="Q104" s="18" t="e">
        <f>VALUE(MID(tbl_power[[#This Row],[Rows]],SEARCH("-",tbl_power[[#This Row],[Rows]])+1,256))</f>
        <v>#VALUE!</v>
      </c>
      <c r="R104" s="18" t="str">
        <f>IF(tbl_power[[#This Row],[Ctrl Racks]]="","",IFERROR(VALUE(LEFT(tbl_power[[#This Row],[Ctrl Racks]],SEARCH("-",tbl_power[[#This Row],[Ctrl Racks]])-1)),VALUE(tbl_power[[#This Row],[Ctrl Racks]])))</f>
        <v/>
      </c>
      <c r="S104" s="18" t="str">
        <f>IFERROR(VALUE(RIGHT(tbl_power[[#This Row],[Ctrl Racks]],SEARCH("-",tbl_power[[#This Row],[Ctrl Racks]])-1)),"")</f>
        <v/>
      </c>
      <c r="T104"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105" spans="1:20" ht="15" customHeight="1" x14ac:dyDescent="0.25">
      <c r="A105" s="33"/>
      <c r="B105" s="29"/>
      <c r="C105" s="29"/>
      <c r="D105" s="29"/>
      <c r="E105" s="29"/>
      <c r="F105" s="27"/>
      <c r="G105" s="35"/>
      <c r="H105" s="30"/>
      <c r="I105" s="31"/>
      <c r="J105" s="32"/>
      <c r="K105" s="32"/>
      <c r="M105" s="22" t="e">
        <f t="shared" si="1"/>
        <v>#VALUE!</v>
      </c>
      <c r="N105" s="18">
        <f>IFERROR(LEFT(tbl_power[[#This Row],[Racks]],SEARCH(", ",tbl_power[[#This Row],[Racks]])-1),tbl_power[[#This Row],[Racks]])</f>
        <v>0</v>
      </c>
      <c r="O105" s="18" t="str">
        <f>IFERROR(MID(tbl_power[[#This Row],[Racks]],SEARCH(" ",tbl_power[[#This Row],[Racks]])+1,256),"")</f>
        <v/>
      </c>
      <c r="P105" s="18" t="e">
        <f>VALUE(LEFT(tbl_power[[#This Row],[Rows]],SEARCH("-",tbl_power[[#This Row],[Rows]])-1))</f>
        <v>#VALUE!</v>
      </c>
      <c r="Q105" s="18" t="e">
        <f>VALUE(MID(tbl_power[[#This Row],[Rows]],SEARCH("-",tbl_power[[#This Row],[Rows]])+1,256))</f>
        <v>#VALUE!</v>
      </c>
      <c r="R105" s="18" t="str">
        <f>IF(tbl_power[[#This Row],[Ctrl Racks]]="","",IFERROR(VALUE(LEFT(tbl_power[[#This Row],[Ctrl Racks]],SEARCH("-",tbl_power[[#This Row],[Ctrl Racks]])-1)),VALUE(tbl_power[[#This Row],[Ctrl Racks]])))</f>
        <v/>
      </c>
      <c r="S105" s="18" t="str">
        <f>IFERROR(VALUE(RIGHT(tbl_power[[#This Row],[Ctrl Racks]],SEARCH("-",tbl_power[[#This Row],[Ctrl Racks]])-1)),"")</f>
        <v/>
      </c>
      <c r="T105"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106" spans="1:20" ht="15" customHeight="1" x14ac:dyDescent="0.25">
      <c r="A106" s="33"/>
      <c r="B106" s="29"/>
      <c r="C106" s="29"/>
      <c r="D106" s="29"/>
      <c r="E106" s="29"/>
      <c r="F106" s="27"/>
      <c r="G106" s="35"/>
      <c r="H106" s="30"/>
      <c r="I106" s="31"/>
      <c r="J106" s="32"/>
      <c r="K106" s="32"/>
      <c r="M106" s="22" t="e">
        <f t="shared" si="1"/>
        <v>#VALUE!</v>
      </c>
      <c r="N106" s="18">
        <f>IFERROR(LEFT(tbl_power[[#This Row],[Racks]],SEARCH(", ",tbl_power[[#This Row],[Racks]])-1),tbl_power[[#This Row],[Racks]])</f>
        <v>0</v>
      </c>
      <c r="O106" s="18" t="str">
        <f>IFERROR(MID(tbl_power[[#This Row],[Racks]],SEARCH(" ",tbl_power[[#This Row],[Racks]])+1,256),"")</f>
        <v/>
      </c>
      <c r="P106" s="18" t="e">
        <f>VALUE(LEFT(tbl_power[[#This Row],[Rows]],SEARCH("-",tbl_power[[#This Row],[Rows]])-1))</f>
        <v>#VALUE!</v>
      </c>
      <c r="Q106" s="18" t="e">
        <f>VALUE(MID(tbl_power[[#This Row],[Rows]],SEARCH("-",tbl_power[[#This Row],[Rows]])+1,256))</f>
        <v>#VALUE!</v>
      </c>
      <c r="R106" s="18" t="str">
        <f>IF(tbl_power[[#This Row],[Ctrl Racks]]="","",IFERROR(VALUE(LEFT(tbl_power[[#This Row],[Ctrl Racks]],SEARCH("-",tbl_power[[#This Row],[Ctrl Racks]])-1)),VALUE(tbl_power[[#This Row],[Ctrl Racks]])))</f>
        <v/>
      </c>
      <c r="S106" s="18" t="str">
        <f>IFERROR(VALUE(RIGHT(tbl_power[[#This Row],[Ctrl Racks]],SEARCH("-",tbl_power[[#This Row],[Ctrl Racks]])-1)),"")</f>
        <v/>
      </c>
      <c r="T106"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107" spans="1:20" ht="15" customHeight="1" x14ac:dyDescent="0.25">
      <c r="A107" s="33"/>
      <c r="B107" s="29"/>
      <c r="C107" s="29"/>
      <c r="D107" s="29"/>
      <c r="E107" s="29"/>
      <c r="F107" s="27"/>
      <c r="G107" s="35"/>
      <c r="H107" s="30"/>
      <c r="I107" s="31"/>
      <c r="J107" s="32"/>
      <c r="K107" s="32"/>
      <c r="M107" s="22" t="e">
        <f t="shared" si="1"/>
        <v>#VALUE!</v>
      </c>
      <c r="N107" s="18">
        <f>IFERROR(LEFT(tbl_power[[#This Row],[Racks]],SEARCH(", ",tbl_power[[#This Row],[Racks]])-1),tbl_power[[#This Row],[Racks]])</f>
        <v>0</v>
      </c>
      <c r="O107" s="18" t="str">
        <f>IFERROR(MID(tbl_power[[#This Row],[Racks]],SEARCH(" ",tbl_power[[#This Row],[Racks]])+1,256),"")</f>
        <v/>
      </c>
      <c r="P107" s="18" t="e">
        <f>VALUE(LEFT(tbl_power[[#This Row],[Rows]],SEARCH("-",tbl_power[[#This Row],[Rows]])-1))</f>
        <v>#VALUE!</v>
      </c>
      <c r="Q107" s="18" t="e">
        <f>VALUE(MID(tbl_power[[#This Row],[Rows]],SEARCH("-",tbl_power[[#This Row],[Rows]])+1,256))</f>
        <v>#VALUE!</v>
      </c>
      <c r="R107" s="18" t="str">
        <f>IF(tbl_power[[#This Row],[Ctrl Racks]]="","",IFERROR(VALUE(LEFT(tbl_power[[#This Row],[Ctrl Racks]],SEARCH("-",tbl_power[[#This Row],[Ctrl Racks]])-1)),VALUE(tbl_power[[#This Row],[Ctrl Racks]])))</f>
        <v/>
      </c>
      <c r="S107" s="18" t="str">
        <f>IFERROR(VALUE(RIGHT(tbl_power[[#This Row],[Ctrl Racks]],SEARCH("-",tbl_power[[#This Row],[Ctrl Racks]])-1)),"")</f>
        <v/>
      </c>
      <c r="T107"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108" spans="1:20" ht="15" customHeight="1" x14ac:dyDescent="0.25">
      <c r="A108" s="33"/>
      <c r="B108" s="29"/>
      <c r="C108" s="29"/>
      <c r="D108" s="29"/>
      <c r="E108" s="29"/>
      <c r="F108" s="27"/>
      <c r="G108" s="35"/>
      <c r="H108" s="30"/>
      <c r="I108" s="31"/>
      <c r="J108" s="32"/>
      <c r="K108" s="32"/>
      <c r="M108" s="22" t="e">
        <f t="shared" si="1"/>
        <v>#VALUE!</v>
      </c>
      <c r="N108" s="18">
        <f>IFERROR(LEFT(tbl_power[[#This Row],[Racks]],SEARCH(", ",tbl_power[[#This Row],[Racks]])-1),tbl_power[[#This Row],[Racks]])</f>
        <v>0</v>
      </c>
      <c r="O108" s="18" t="str">
        <f>IFERROR(MID(tbl_power[[#This Row],[Racks]],SEARCH(" ",tbl_power[[#This Row],[Racks]])+1,256),"")</f>
        <v/>
      </c>
      <c r="P108" s="18" t="e">
        <f>VALUE(LEFT(tbl_power[[#This Row],[Rows]],SEARCH("-",tbl_power[[#This Row],[Rows]])-1))</f>
        <v>#VALUE!</v>
      </c>
      <c r="Q108" s="18" t="e">
        <f>VALUE(MID(tbl_power[[#This Row],[Rows]],SEARCH("-",tbl_power[[#This Row],[Rows]])+1,256))</f>
        <v>#VALUE!</v>
      </c>
      <c r="R108" s="18" t="str">
        <f>IF(tbl_power[[#This Row],[Ctrl Racks]]="","",IFERROR(VALUE(LEFT(tbl_power[[#This Row],[Ctrl Racks]],SEARCH("-",tbl_power[[#This Row],[Ctrl Racks]])-1)),VALUE(tbl_power[[#This Row],[Ctrl Racks]])))</f>
        <v/>
      </c>
      <c r="S108" s="18" t="str">
        <f>IFERROR(VALUE(RIGHT(tbl_power[[#This Row],[Ctrl Racks]],SEARCH("-",tbl_power[[#This Row],[Ctrl Racks]])-1)),"")</f>
        <v/>
      </c>
      <c r="T108"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109" spans="1:20" ht="15" customHeight="1" x14ac:dyDescent="0.25">
      <c r="A109" s="33"/>
      <c r="B109" s="29"/>
      <c r="C109" s="29"/>
      <c r="D109" s="29"/>
      <c r="E109" s="29"/>
      <c r="F109" s="27"/>
      <c r="G109" s="35"/>
      <c r="H109" s="30"/>
      <c r="I109" s="31"/>
      <c r="J109" s="32"/>
      <c r="K109" s="32"/>
      <c r="M109" s="22" t="e">
        <f t="shared" si="1"/>
        <v>#VALUE!</v>
      </c>
      <c r="N109" s="18">
        <f>IFERROR(LEFT(tbl_power[[#This Row],[Racks]],SEARCH(", ",tbl_power[[#This Row],[Racks]])-1),tbl_power[[#This Row],[Racks]])</f>
        <v>0</v>
      </c>
      <c r="O109" s="18" t="str">
        <f>IFERROR(MID(tbl_power[[#This Row],[Racks]],SEARCH(" ",tbl_power[[#This Row],[Racks]])+1,256),"")</f>
        <v/>
      </c>
      <c r="P109" s="18" t="e">
        <f>VALUE(LEFT(tbl_power[[#This Row],[Rows]],SEARCH("-",tbl_power[[#This Row],[Rows]])-1))</f>
        <v>#VALUE!</v>
      </c>
      <c r="Q109" s="18" t="e">
        <f>VALUE(MID(tbl_power[[#This Row],[Rows]],SEARCH("-",tbl_power[[#This Row],[Rows]])+1,256))</f>
        <v>#VALUE!</v>
      </c>
      <c r="R109" s="18" t="str">
        <f>IF(tbl_power[[#This Row],[Ctrl Racks]]="","",IFERROR(VALUE(LEFT(tbl_power[[#This Row],[Ctrl Racks]],SEARCH("-",tbl_power[[#This Row],[Ctrl Racks]])-1)),VALUE(tbl_power[[#This Row],[Ctrl Racks]])))</f>
        <v/>
      </c>
      <c r="S109" s="18" t="str">
        <f>IFERROR(VALUE(RIGHT(tbl_power[[#This Row],[Ctrl Racks]],SEARCH("-",tbl_power[[#This Row],[Ctrl Racks]])-1)),"")</f>
        <v/>
      </c>
      <c r="T109"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110" spans="1:20" ht="15" customHeight="1" x14ac:dyDescent="0.25">
      <c r="A110" s="33"/>
      <c r="B110" s="29"/>
      <c r="C110" s="29"/>
      <c r="D110" s="29"/>
      <c r="E110" s="29"/>
      <c r="F110" s="27"/>
      <c r="G110" s="35"/>
      <c r="H110" s="30"/>
      <c r="I110" s="31"/>
      <c r="J110" s="32"/>
      <c r="K110" s="32"/>
      <c r="M110" s="22" t="e">
        <f t="shared" si="1"/>
        <v>#VALUE!</v>
      </c>
      <c r="N110" s="18">
        <f>IFERROR(LEFT(tbl_power[[#This Row],[Racks]],SEARCH(", ",tbl_power[[#This Row],[Racks]])-1),tbl_power[[#This Row],[Racks]])</f>
        <v>0</v>
      </c>
      <c r="O110" s="18" t="str">
        <f>IFERROR(MID(tbl_power[[#This Row],[Racks]],SEARCH(" ",tbl_power[[#This Row],[Racks]])+1,256),"")</f>
        <v/>
      </c>
      <c r="P110" s="18" t="e">
        <f>VALUE(LEFT(tbl_power[[#This Row],[Rows]],SEARCH("-",tbl_power[[#This Row],[Rows]])-1))</f>
        <v>#VALUE!</v>
      </c>
      <c r="Q110" s="18" t="e">
        <f>VALUE(MID(tbl_power[[#This Row],[Rows]],SEARCH("-",tbl_power[[#This Row],[Rows]])+1,256))</f>
        <v>#VALUE!</v>
      </c>
      <c r="R110" s="18" t="str">
        <f>IF(tbl_power[[#This Row],[Ctrl Racks]]="","",IFERROR(VALUE(LEFT(tbl_power[[#This Row],[Ctrl Racks]],SEARCH("-",tbl_power[[#This Row],[Ctrl Racks]])-1)),VALUE(tbl_power[[#This Row],[Ctrl Racks]])))</f>
        <v/>
      </c>
      <c r="S110" s="18" t="str">
        <f>IFERROR(VALUE(RIGHT(tbl_power[[#This Row],[Ctrl Racks]],SEARCH("-",tbl_power[[#This Row],[Ctrl Racks]])-1)),"")</f>
        <v/>
      </c>
      <c r="T110"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111" spans="1:20" ht="15" customHeight="1" x14ac:dyDescent="0.25">
      <c r="A111" s="33"/>
      <c r="B111" s="29"/>
      <c r="C111" s="29"/>
      <c r="D111" s="29"/>
      <c r="E111" s="29"/>
      <c r="F111" s="27"/>
      <c r="G111" s="35"/>
      <c r="H111" s="30"/>
      <c r="I111" s="31"/>
      <c r="J111" s="32"/>
      <c r="K111" s="32"/>
      <c r="M111" s="22" t="e">
        <f t="shared" si="1"/>
        <v>#VALUE!</v>
      </c>
      <c r="N111" s="18">
        <f>IFERROR(LEFT(tbl_power[[#This Row],[Racks]],SEARCH(", ",tbl_power[[#This Row],[Racks]])-1),tbl_power[[#This Row],[Racks]])</f>
        <v>0</v>
      </c>
      <c r="O111" s="18" t="str">
        <f>IFERROR(MID(tbl_power[[#This Row],[Racks]],SEARCH(" ",tbl_power[[#This Row],[Racks]])+1,256),"")</f>
        <v/>
      </c>
      <c r="P111" s="18" t="e">
        <f>VALUE(LEFT(tbl_power[[#This Row],[Rows]],SEARCH("-",tbl_power[[#This Row],[Rows]])-1))</f>
        <v>#VALUE!</v>
      </c>
      <c r="Q111" s="18" t="e">
        <f>VALUE(MID(tbl_power[[#This Row],[Rows]],SEARCH("-",tbl_power[[#This Row],[Rows]])+1,256))</f>
        <v>#VALUE!</v>
      </c>
      <c r="R111" s="18" t="str">
        <f>IF(tbl_power[[#This Row],[Ctrl Racks]]="","",IFERROR(VALUE(LEFT(tbl_power[[#This Row],[Ctrl Racks]],SEARCH("-",tbl_power[[#This Row],[Ctrl Racks]])-1)),VALUE(tbl_power[[#This Row],[Ctrl Racks]])))</f>
        <v/>
      </c>
      <c r="S111" s="18" t="str">
        <f>IFERROR(VALUE(RIGHT(tbl_power[[#This Row],[Ctrl Racks]],SEARCH("-",tbl_power[[#This Row],[Ctrl Racks]])-1)),"")</f>
        <v/>
      </c>
      <c r="T111"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112" spans="1:20" ht="15" customHeight="1" x14ac:dyDescent="0.25">
      <c r="A112" s="33"/>
      <c r="B112" s="29"/>
      <c r="C112" s="29"/>
      <c r="D112" s="29"/>
      <c r="E112" s="29"/>
      <c r="F112" s="27"/>
      <c r="G112" s="35"/>
      <c r="H112" s="30"/>
      <c r="I112" s="31"/>
      <c r="J112" s="32"/>
      <c r="K112" s="32"/>
      <c r="M112" s="22" t="e">
        <f t="shared" si="1"/>
        <v>#VALUE!</v>
      </c>
      <c r="N112" s="18">
        <f>IFERROR(LEFT(tbl_power[[#This Row],[Racks]],SEARCH(", ",tbl_power[[#This Row],[Racks]])-1),tbl_power[[#This Row],[Racks]])</f>
        <v>0</v>
      </c>
      <c r="O112" s="18" t="str">
        <f>IFERROR(MID(tbl_power[[#This Row],[Racks]],SEARCH(" ",tbl_power[[#This Row],[Racks]])+1,256),"")</f>
        <v/>
      </c>
      <c r="P112" s="18" t="e">
        <f>VALUE(LEFT(tbl_power[[#This Row],[Rows]],SEARCH("-",tbl_power[[#This Row],[Rows]])-1))</f>
        <v>#VALUE!</v>
      </c>
      <c r="Q112" s="18" t="e">
        <f>VALUE(MID(tbl_power[[#This Row],[Rows]],SEARCH("-",tbl_power[[#This Row],[Rows]])+1,256))</f>
        <v>#VALUE!</v>
      </c>
      <c r="R112" s="18" t="str">
        <f>IF(tbl_power[[#This Row],[Ctrl Racks]]="","",IFERROR(VALUE(LEFT(tbl_power[[#This Row],[Ctrl Racks]],SEARCH("-",tbl_power[[#This Row],[Ctrl Racks]])-1)),VALUE(tbl_power[[#This Row],[Ctrl Racks]])))</f>
        <v/>
      </c>
      <c r="S112" s="18" t="str">
        <f>IFERROR(VALUE(RIGHT(tbl_power[[#This Row],[Ctrl Racks]],SEARCH("-",tbl_power[[#This Row],[Ctrl Racks]])-1)),"")</f>
        <v/>
      </c>
      <c r="T112"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113" spans="1:20" ht="15" customHeight="1" x14ac:dyDescent="0.25">
      <c r="A113" s="33"/>
      <c r="B113" s="29"/>
      <c r="C113" s="29"/>
      <c r="D113" s="29"/>
      <c r="E113" s="29"/>
      <c r="F113" s="27"/>
      <c r="G113" s="35"/>
      <c r="H113" s="30"/>
      <c r="I113" s="31"/>
      <c r="J113" s="32"/>
      <c r="K113" s="32"/>
      <c r="M113" s="22" t="e">
        <f t="shared" si="1"/>
        <v>#VALUE!</v>
      </c>
      <c r="N113" s="18">
        <f>IFERROR(LEFT(tbl_power[[#This Row],[Racks]],SEARCH(", ",tbl_power[[#This Row],[Racks]])-1),tbl_power[[#This Row],[Racks]])</f>
        <v>0</v>
      </c>
      <c r="O113" s="18" t="str">
        <f>IFERROR(MID(tbl_power[[#This Row],[Racks]],SEARCH(" ",tbl_power[[#This Row],[Racks]])+1,256),"")</f>
        <v/>
      </c>
      <c r="P113" s="18" t="e">
        <f>VALUE(LEFT(tbl_power[[#This Row],[Rows]],SEARCH("-",tbl_power[[#This Row],[Rows]])-1))</f>
        <v>#VALUE!</v>
      </c>
      <c r="Q113" s="18" t="e">
        <f>VALUE(MID(tbl_power[[#This Row],[Rows]],SEARCH("-",tbl_power[[#This Row],[Rows]])+1,256))</f>
        <v>#VALUE!</v>
      </c>
      <c r="R113" s="18" t="str">
        <f>IF(tbl_power[[#This Row],[Ctrl Racks]]="","",IFERROR(VALUE(LEFT(tbl_power[[#This Row],[Ctrl Racks]],SEARCH("-",tbl_power[[#This Row],[Ctrl Racks]])-1)),VALUE(tbl_power[[#This Row],[Ctrl Racks]])))</f>
        <v/>
      </c>
      <c r="S113" s="18" t="str">
        <f>IFERROR(VALUE(RIGHT(tbl_power[[#This Row],[Ctrl Racks]],SEARCH("-",tbl_power[[#This Row],[Ctrl Racks]])-1)),"")</f>
        <v/>
      </c>
      <c r="T113"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114" spans="1:20" ht="15" customHeight="1" x14ac:dyDescent="0.25">
      <c r="A114" s="33"/>
      <c r="B114" s="29"/>
      <c r="C114" s="29"/>
      <c r="D114" s="29"/>
      <c r="E114" s="29"/>
      <c r="F114" s="27"/>
      <c r="G114" s="35"/>
      <c r="H114" s="30"/>
      <c r="I114" s="31"/>
      <c r="J114" s="32"/>
      <c r="K114" s="32"/>
      <c r="M114" s="22" t="e">
        <f t="shared" si="1"/>
        <v>#VALUE!</v>
      </c>
      <c r="N114" s="18">
        <f>IFERROR(LEFT(tbl_power[[#This Row],[Racks]],SEARCH(", ",tbl_power[[#This Row],[Racks]])-1),tbl_power[[#This Row],[Racks]])</f>
        <v>0</v>
      </c>
      <c r="O114" s="18" t="str">
        <f>IFERROR(MID(tbl_power[[#This Row],[Racks]],SEARCH(" ",tbl_power[[#This Row],[Racks]])+1,256),"")</f>
        <v/>
      </c>
      <c r="P114" s="18" t="e">
        <f>VALUE(LEFT(tbl_power[[#This Row],[Rows]],SEARCH("-",tbl_power[[#This Row],[Rows]])-1))</f>
        <v>#VALUE!</v>
      </c>
      <c r="Q114" s="18" t="e">
        <f>VALUE(MID(tbl_power[[#This Row],[Rows]],SEARCH("-",tbl_power[[#This Row],[Rows]])+1,256))</f>
        <v>#VALUE!</v>
      </c>
      <c r="R114" s="18" t="str">
        <f>IF(tbl_power[[#This Row],[Ctrl Racks]]="","",IFERROR(VALUE(LEFT(tbl_power[[#This Row],[Ctrl Racks]],SEARCH("-",tbl_power[[#This Row],[Ctrl Racks]])-1)),VALUE(tbl_power[[#This Row],[Ctrl Racks]])))</f>
        <v/>
      </c>
      <c r="S114" s="18" t="str">
        <f>IFERROR(VALUE(RIGHT(tbl_power[[#This Row],[Ctrl Racks]],SEARCH("-",tbl_power[[#This Row],[Ctrl Racks]])-1)),"")</f>
        <v/>
      </c>
      <c r="T114"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115" spans="1:20" ht="15" customHeight="1" x14ac:dyDescent="0.25">
      <c r="A115" s="33"/>
      <c r="B115" s="29"/>
      <c r="C115" s="29"/>
      <c r="D115" s="29"/>
      <c r="E115" s="29"/>
      <c r="F115" s="27"/>
      <c r="G115" s="35"/>
      <c r="H115" s="30"/>
      <c r="I115" s="31"/>
      <c r="J115" s="32"/>
      <c r="K115" s="32"/>
      <c r="M115" s="22" t="e">
        <f t="shared" si="1"/>
        <v>#VALUE!</v>
      </c>
      <c r="N115" s="18">
        <f>IFERROR(LEFT(tbl_power[[#This Row],[Racks]],SEARCH(", ",tbl_power[[#This Row],[Racks]])-1),tbl_power[[#This Row],[Racks]])</f>
        <v>0</v>
      </c>
      <c r="O115" s="18" t="str">
        <f>IFERROR(MID(tbl_power[[#This Row],[Racks]],SEARCH(" ",tbl_power[[#This Row],[Racks]])+1,256),"")</f>
        <v/>
      </c>
      <c r="P115" s="18" t="e">
        <f>VALUE(LEFT(tbl_power[[#This Row],[Rows]],SEARCH("-",tbl_power[[#This Row],[Rows]])-1))</f>
        <v>#VALUE!</v>
      </c>
      <c r="Q115" s="18" t="e">
        <f>VALUE(MID(tbl_power[[#This Row],[Rows]],SEARCH("-",tbl_power[[#This Row],[Rows]])+1,256))</f>
        <v>#VALUE!</v>
      </c>
      <c r="R115" s="18" t="str">
        <f>IF(tbl_power[[#This Row],[Ctrl Racks]]="","",IFERROR(VALUE(LEFT(tbl_power[[#This Row],[Ctrl Racks]],SEARCH("-",tbl_power[[#This Row],[Ctrl Racks]])-1)),VALUE(tbl_power[[#This Row],[Ctrl Racks]])))</f>
        <v/>
      </c>
      <c r="S115" s="18" t="str">
        <f>IFERROR(VALUE(RIGHT(tbl_power[[#This Row],[Ctrl Racks]],SEARCH("-",tbl_power[[#This Row],[Ctrl Racks]])-1)),"")</f>
        <v/>
      </c>
      <c r="T115"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116" spans="1:20" ht="15" customHeight="1" x14ac:dyDescent="0.25">
      <c r="A116" s="33"/>
      <c r="B116" s="29"/>
      <c r="C116" s="29"/>
      <c r="D116" s="29"/>
      <c r="E116" s="29"/>
      <c r="F116" s="27"/>
      <c r="G116" s="35"/>
      <c r="H116" s="30"/>
      <c r="I116" s="31"/>
      <c r="J116" s="32"/>
      <c r="K116" s="32"/>
      <c r="M116" s="22" t="e">
        <f t="shared" si="1"/>
        <v>#VALUE!</v>
      </c>
      <c r="N116" s="18">
        <f>IFERROR(LEFT(tbl_power[[#This Row],[Racks]],SEARCH(", ",tbl_power[[#This Row],[Racks]])-1),tbl_power[[#This Row],[Racks]])</f>
        <v>0</v>
      </c>
      <c r="O116" s="18" t="str">
        <f>IFERROR(MID(tbl_power[[#This Row],[Racks]],SEARCH(" ",tbl_power[[#This Row],[Racks]])+1,256),"")</f>
        <v/>
      </c>
      <c r="P116" s="18" t="e">
        <f>VALUE(LEFT(tbl_power[[#This Row],[Rows]],SEARCH("-",tbl_power[[#This Row],[Rows]])-1))</f>
        <v>#VALUE!</v>
      </c>
      <c r="Q116" s="18" t="e">
        <f>VALUE(MID(tbl_power[[#This Row],[Rows]],SEARCH("-",tbl_power[[#This Row],[Rows]])+1,256))</f>
        <v>#VALUE!</v>
      </c>
      <c r="R116" s="18" t="str">
        <f>IF(tbl_power[[#This Row],[Ctrl Racks]]="","",IFERROR(VALUE(LEFT(tbl_power[[#This Row],[Ctrl Racks]],SEARCH("-",tbl_power[[#This Row],[Ctrl Racks]])-1)),VALUE(tbl_power[[#This Row],[Ctrl Racks]])))</f>
        <v/>
      </c>
      <c r="S116" s="18" t="str">
        <f>IFERROR(VALUE(RIGHT(tbl_power[[#This Row],[Ctrl Racks]],SEARCH("-",tbl_power[[#This Row],[Ctrl Racks]])-1)),"")</f>
        <v/>
      </c>
      <c r="T116"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row r="117" spans="1:20" ht="15" customHeight="1" x14ac:dyDescent="0.25">
      <c r="A117" s="33"/>
      <c r="B117" s="32"/>
      <c r="C117" s="29"/>
      <c r="D117" s="29"/>
      <c r="E117" s="29"/>
      <c r="F117" s="27"/>
      <c r="G117" s="35"/>
      <c r="H117" s="30"/>
      <c r="I117" s="32"/>
      <c r="J117" s="32"/>
      <c r="K117" s="32"/>
      <c r="M117" s="22" t="e">
        <f t="shared" si="1"/>
        <v>#VALUE!</v>
      </c>
      <c r="N117" s="18">
        <f>IFERROR(LEFT(tbl_power[[#This Row],[Racks]],SEARCH(", ",tbl_power[[#This Row],[Racks]])-1),tbl_power[[#This Row],[Racks]])</f>
        <v>0</v>
      </c>
      <c r="O117" s="18" t="str">
        <f>IFERROR(MID(tbl_power[[#This Row],[Racks]],SEARCH(" ",tbl_power[[#This Row],[Racks]])+1,256),"")</f>
        <v/>
      </c>
      <c r="P117" s="18" t="e">
        <f>VALUE(LEFT(tbl_power[[#This Row],[Rows]],SEARCH("-",tbl_power[[#This Row],[Rows]])-1))</f>
        <v>#VALUE!</v>
      </c>
      <c r="Q117" s="18" t="e">
        <f>VALUE(MID(tbl_power[[#This Row],[Rows]],SEARCH("-",tbl_power[[#This Row],[Rows]])+1,256))</f>
        <v>#VALUE!</v>
      </c>
      <c r="R117" s="18" t="str">
        <f>IF(tbl_power[[#This Row],[Ctrl Racks]]="","",IFERROR(VALUE(LEFT(tbl_power[[#This Row],[Ctrl Racks]],SEARCH("-",tbl_power[[#This Row],[Ctrl Racks]])-1)),VALUE(tbl_power[[#This Row],[Ctrl Racks]])))</f>
        <v/>
      </c>
      <c r="S117" s="18" t="str">
        <f>IFERROR(VALUE(RIGHT(tbl_power[[#This Row],[Ctrl Racks]],SEARCH("-",tbl_power[[#This Row],[Ctrl Racks]])-1)),"")</f>
        <v/>
      </c>
      <c r="T117" s="18" t="str">
        <f>IF(tbl_power[[#This Row],[Ctrl Rack S]]="","",IFERROR(tbl_power[[#This Row],[Current KW]]/SUM((tbl_power[[#This Row],[End Rack]]-tbl_power[[#This Row],[Start Rack]]+1)+(tbl_power[[#This Row],[Ctrl Rack E]]-tbl_power[[#This Row],[Ctrl Rack S]]+1)),tbl_power[[#This Row],[Current KW]]/SUM((tbl_power[[#This Row],[End Rack]]-tbl_power[[#This Row],[Start Rack]]+2))))</f>
        <v/>
      </c>
    </row>
  </sheetData>
  <phoneticPr fontId="3" type="noConversion"/>
  <pageMargins left="0.7" right="0.7" top="0.75" bottom="0.75" header="0.3" footer="0.3"/>
  <pageSetup orientation="portrait" horizontalDpi="4294967295" verticalDpi="4294967295"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67B3D-4BDD-4169-81F3-4E5AE5749FB7}">
  <sheetPr codeName="Sheet10">
    <tabColor rgb="FFFF0000"/>
  </sheetPr>
  <dimension ref="A1:L14"/>
  <sheetViews>
    <sheetView zoomScale="85" zoomScaleNormal="85" workbookViewId="0"/>
  </sheetViews>
  <sheetFormatPr defaultColWidth="9.28515625" defaultRowHeight="15" x14ac:dyDescent="0.25"/>
  <cols>
    <col min="1" max="1" width="8.85546875" style="36" bestFit="1" customWidth="1"/>
    <col min="2" max="2" width="70.28515625" style="36" bestFit="1" customWidth="1"/>
    <col min="3" max="3" width="9.28515625" style="36"/>
    <col min="4" max="4" width="13.28515625" style="36" bestFit="1" customWidth="1"/>
    <col min="5" max="5" width="14" style="36" bestFit="1" customWidth="1"/>
    <col min="6" max="6" width="11.140625" style="36" bestFit="1" customWidth="1"/>
    <col min="7" max="7" width="9.28515625" style="36"/>
    <col min="8" max="8" width="13.28515625" style="36" bestFit="1" customWidth="1"/>
    <col min="9" max="9" width="14" style="36" bestFit="1" customWidth="1"/>
    <col min="10" max="10" width="30.140625" style="36" bestFit="1" customWidth="1"/>
    <col min="11" max="11" width="12.7109375" style="36" bestFit="1" customWidth="1"/>
    <col min="12" max="12" width="13.42578125" style="36" bestFit="1" customWidth="1"/>
    <col min="13" max="13" width="9.28515625" style="36"/>
    <col min="14" max="14" width="11.5703125" style="36" bestFit="1" customWidth="1"/>
    <col min="15" max="15" width="12.5703125" style="36" bestFit="1" customWidth="1"/>
    <col min="16" max="16" width="15.7109375" style="36" bestFit="1" customWidth="1"/>
    <col min="17" max="17" width="13.5703125" style="36" bestFit="1" customWidth="1"/>
    <col min="18" max="18" width="15.42578125" style="36" bestFit="1" customWidth="1"/>
    <col min="19" max="19" width="81.140625" style="36" bestFit="1" customWidth="1"/>
    <col min="20" max="16384" width="9.28515625" style="36"/>
  </cols>
  <sheetData>
    <row r="1" spans="1:12" x14ac:dyDescent="0.25">
      <c r="A1" s="37" t="s">
        <v>153</v>
      </c>
      <c r="B1" s="36" t="s">
        <v>152</v>
      </c>
      <c r="D1" s="36" t="s">
        <v>13</v>
      </c>
      <c r="E1" s="36" t="s">
        <v>14</v>
      </c>
      <c r="F1" s="36" t="s">
        <v>1977</v>
      </c>
      <c r="H1" s="36" t="s">
        <v>13</v>
      </c>
      <c r="I1" s="36" t="s">
        <v>14</v>
      </c>
      <c r="J1" s="36" t="s">
        <v>5047</v>
      </c>
      <c r="K1" s="36" t="s">
        <v>5048</v>
      </c>
      <c r="L1" s="36" t="s">
        <v>5049</v>
      </c>
    </row>
    <row r="2" spans="1:12" x14ac:dyDescent="0.25">
      <c r="A2" s="41" t="s">
        <v>1772</v>
      </c>
      <c r="B2" s="36" t="str" cm="1">
        <f t="array" ref="B2">Site[Site]</f>
        <v>DAL10</v>
      </c>
      <c r="D2" s="36" t="s">
        <v>156</v>
      </c>
      <c r="E2" s="36">
        <v>1</v>
      </c>
      <c r="F2" s="36">
        <v>7</v>
      </c>
      <c r="H2" s="36" t="s">
        <v>156</v>
      </c>
      <c r="I2">
        <v>1</v>
      </c>
      <c r="J2" t="s">
        <v>5073</v>
      </c>
      <c r="K2">
        <v>4000</v>
      </c>
      <c r="L2" s="36" t="s">
        <v>5050</v>
      </c>
    </row>
    <row r="3" spans="1:12" x14ac:dyDescent="0.25">
      <c r="A3" s="36" t="s">
        <v>151</v>
      </c>
      <c r="B3" s="36" t="str" cm="1">
        <f t="array" aca="1" ref="B3" ca="1">LEFT(CELL("filename"),SEARCH("\[",CELL("filename")))</f>
        <v>C:\Users\4G5597897\Box\IBM Cloud Capacity\DC Files\Floor Plans\DAL10\</v>
      </c>
      <c r="D3" s="36" t="s">
        <v>156</v>
      </c>
      <c r="E3" s="36">
        <v>2</v>
      </c>
      <c r="F3" s="36">
        <v>7</v>
      </c>
      <c r="H3" s="36" t="s">
        <v>156</v>
      </c>
      <c r="I3">
        <v>1</v>
      </c>
      <c r="J3" t="s">
        <v>5072</v>
      </c>
      <c r="K3">
        <v>4000</v>
      </c>
      <c r="L3" s="36" t="s">
        <v>5050</v>
      </c>
    </row>
    <row r="4" spans="1:12" x14ac:dyDescent="0.25">
      <c r="A4" s="36" t="s">
        <v>150</v>
      </c>
      <c r="B4" s="36" t="str">
        <f ca="1">LEFT(B3,FIND("#",SUBSTITUTE(B3,"\","#",5))-0)</f>
        <v>C:\Users\4G5597897\Box\IBM Cloud Capacity\</v>
      </c>
      <c r="D4" s="36" t="s">
        <v>156</v>
      </c>
      <c r="E4" s="36">
        <v>3</v>
      </c>
      <c r="F4" s="36">
        <v>7</v>
      </c>
      <c r="H4" s="36" t="s">
        <v>156</v>
      </c>
      <c r="I4">
        <v>2</v>
      </c>
      <c r="J4" t="s">
        <v>5075</v>
      </c>
      <c r="K4">
        <v>4000</v>
      </c>
      <c r="L4" s="36" t="s">
        <v>5050</v>
      </c>
    </row>
    <row r="5" spans="1:12" x14ac:dyDescent="0.25">
      <c r="A5" t="s">
        <v>5028</v>
      </c>
      <c r="B5" t="str">
        <f ca="1">B4&amp;"Capacity Management - Shared Reports\DC Manager Files\"</f>
        <v>C:\Users\4G5597897\Box\IBM Cloud Capacity\Capacity Management - Shared Reports\DC Manager Files\</v>
      </c>
      <c r="D5" s="36" t="s">
        <v>156</v>
      </c>
      <c r="E5" s="36">
        <v>4</v>
      </c>
      <c r="F5" s="36">
        <v>7</v>
      </c>
      <c r="H5" s="36" t="s">
        <v>156</v>
      </c>
      <c r="I5">
        <v>2</v>
      </c>
      <c r="J5" t="s">
        <v>5074</v>
      </c>
      <c r="K5">
        <v>4000</v>
      </c>
      <c r="L5" s="36" t="s">
        <v>5050</v>
      </c>
    </row>
    <row r="6" spans="1:12" x14ac:dyDescent="0.25">
      <c r="A6" s="41" t="s">
        <v>1770</v>
      </c>
      <c r="B6" s="36" t="str">
        <f ca="1">LEFT(B3,FIND("#",SUBSTITUTE(B3,"\","#",7))-0)</f>
        <v>C:\Users\4G5597897\Box\IBM Cloud Capacity\DC Files\Floor Plans\</v>
      </c>
      <c r="D6" s="36" t="s">
        <v>156</v>
      </c>
      <c r="E6" s="36">
        <v>5</v>
      </c>
      <c r="F6" s="36">
        <v>7</v>
      </c>
      <c r="H6" s="36" t="s">
        <v>156</v>
      </c>
      <c r="I6">
        <v>3</v>
      </c>
      <c r="J6" t="s">
        <v>5076</v>
      </c>
      <c r="K6">
        <v>2000</v>
      </c>
      <c r="L6" s="36" t="s">
        <v>5050</v>
      </c>
    </row>
    <row r="7" spans="1:12" x14ac:dyDescent="0.25">
      <c r="A7" s="211" t="s">
        <v>5029</v>
      </c>
      <c r="B7" t="str">
        <f ca="1">B4&amp;"DC Files\DC - Rack Power Calculator\"</f>
        <v>C:\Users\4G5597897\Box\IBM Cloud Capacity\DC Files\DC - Rack Power Calculator\</v>
      </c>
      <c r="D7" s="36" t="s">
        <v>156</v>
      </c>
      <c r="E7" s="36">
        <v>6</v>
      </c>
      <c r="F7" s="36">
        <v>7</v>
      </c>
      <c r="H7" s="36" t="s">
        <v>156</v>
      </c>
      <c r="I7">
        <v>4</v>
      </c>
      <c r="J7" t="s">
        <v>5077</v>
      </c>
      <c r="K7">
        <v>1200</v>
      </c>
      <c r="L7" s="36" t="s">
        <v>5050</v>
      </c>
    </row>
    <row r="8" spans="1:12" x14ac:dyDescent="0.25">
      <c r="H8" s="36" t="s">
        <v>156</v>
      </c>
      <c r="I8">
        <v>5</v>
      </c>
      <c r="J8" t="s">
        <v>5078</v>
      </c>
      <c r="K8">
        <v>850</v>
      </c>
      <c r="L8" s="36" t="s">
        <v>5050</v>
      </c>
    </row>
    <row r="9" spans="1:12" x14ac:dyDescent="0.25">
      <c r="H9" s="36" t="s">
        <v>156</v>
      </c>
      <c r="I9">
        <v>6</v>
      </c>
      <c r="J9" t="s">
        <v>5079</v>
      </c>
      <c r="K9">
        <v>1000</v>
      </c>
      <c r="L9" s="36" t="s">
        <v>5050</v>
      </c>
    </row>
    <row r="10" spans="1:12" x14ac:dyDescent="0.25">
      <c r="D10" s="36" t="s">
        <v>154</v>
      </c>
    </row>
    <row r="11" spans="1:12" x14ac:dyDescent="0.25">
      <c r="D11" s="36" t="s">
        <v>9445</v>
      </c>
    </row>
    <row r="13" spans="1:12" x14ac:dyDescent="0.25">
      <c r="D13" s="36" t="s">
        <v>1975</v>
      </c>
    </row>
    <row r="14" spans="1:12" x14ac:dyDescent="0.25">
      <c r="D14" s="36" t="s">
        <v>156</v>
      </c>
    </row>
  </sheetData>
  <phoneticPr fontId="3" type="noConversion"/>
  <pageMargins left="0.7" right="0.7" top="0.75" bottom="0.75" header="0.3" footer="0.3"/>
  <tableParts count="5">
    <tablePart r:id="rId1"/>
    <tablePart r:id="rId2"/>
    <tablePart r:id="rId3"/>
    <tablePart r:id="rId4"/>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ACCF0D0-94A0-4758-8E67-B0766D8A14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instructions</vt:lpstr>
      <vt:lpstr>sr01</vt:lpstr>
      <vt:lpstr>sr02</vt:lpstr>
      <vt:lpstr>sr03</vt:lpstr>
      <vt:lpstr>sr04</vt:lpstr>
      <vt:lpstr>sr05</vt:lpstr>
      <vt:lpstr>sr06</vt:lpstr>
      <vt:lpstr>rack_breakdown</vt:lpstr>
      <vt:lpstr>power_data</vt:lpstr>
      <vt:lpstr>liquidation_data</vt:lpstr>
      <vt:lpstr>power_data.old</vt:lpstr>
      <vt:lpstr>file_path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Stratil</dc:creator>
  <cp:lastModifiedBy>VINCENT LAM</cp:lastModifiedBy>
  <cp:lastPrinted>2018-03-17T18:24:54Z</cp:lastPrinted>
  <dcterms:created xsi:type="dcterms:W3CDTF">2017-06-14T07:48:36Z</dcterms:created>
  <dcterms:modified xsi:type="dcterms:W3CDTF">2025-05-29T18:19:17Z</dcterms:modified>
</cp:coreProperties>
</file>